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 defaultThemeVersion="124226"/>
  <bookViews>
    <workbookView xWindow="0" yWindow="0" windowWidth="27570" windowHeight="11505" activeTab="3"/>
  </bookViews>
  <sheets>
    <sheet name="форма на печать" sheetId="12" r:id="rId1"/>
    <sheet name="форма 2" sheetId="6" r:id="rId2"/>
    <sheet name="форма 1 рабочая" sheetId="7" r:id="rId3"/>
    <sheet name="Лист1" sheetId="13" r:id="rId4"/>
  </sheets>
  <definedNames>
    <definedName name="_xlnm._FilterDatabase" localSheetId="2" hidden="1">'форма 1 рабочая'!$A$15:$CI$1967</definedName>
    <definedName name="_xlnm._FilterDatabase" localSheetId="1" hidden="1">'форма 2'!$A$11:$S$251</definedName>
    <definedName name="_xlnm._FilterDatabase" localSheetId="0" hidden="1">'форма на печать'!$A$11:$AB$49</definedName>
    <definedName name="_xlnm.Print_Titles" localSheetId="3">Лист1!$4:$9</definedName>
    <definedName name="_xlnm.Print_Titles" localSheetId="2">'форма 1 рабочая'!$9:$15</definedName>
    <definedName name="_xlnm.Print_Titles" localSheetId="1">'форма 2'!$5:$10</definedName>
    <definedName name="_xlnm.Print_Titles" localSheetId="0">'форма на печать'!$6:$11</definedName>
    <definedName name="_xlnm.Print_Area" localSheetId="2">'форма 1 рабочая'!$A$1:$BT$1967</definedName>
    <definedName name="_xlnm.Print_Area" localSheetId="1">'форма 2'!$A$1:$S$254</definedName>
    <definedName name="_xlnm.Print_Area" localSheetId="0">'форма на печать'!$A$1:$Z$49</definedName>
  </definedNames>
  <calcPr calcId="125725"/>
</workbook>
</file>

<file path=xl/calcChain.xml><?xml version="1.0" encoding="utf-8"?>
<calcChain xmlns="http://schemas.openxmlformats.org/spreadsheetml/2006/main">
  <c r="D88" i="6"/>
  <c r="C88"/>
  <c r="BC1884" i="7"/>
  <c r="BS1884"/>
  <c r="BQ1884"/>
  <c r="BP1884"/>
  <c r="BO1884"/>
  <c r="BM1884"/>
  <c r="BK1884"/>
  <c r="BF1884"/>
  <c r="BD1884"/>
  <c r="BA1884"/>
  <c r="BT1883"/>
  <c r="BS1883"/>
  <c r="BR1883"/>
  <c r="BQ1883"/>
  <c r="BP1883"/>
  <c r="BO1883"/>
  <c r="BN1883"/>
  <c r="BM1883"/>
  <c r="BL1883"/>
  <c r="BK1883"/>
  <c r="BJ1883"/>
  <c r="BI1883"/>
  <c r="BH1883"/>
  <c r="BG1883"/>
  <c r="BF1883"/>
  <c r="BE1883"/>
  <c r="BD1883"/>
  <c r="BC1883"/>
  <c r="BB1883"/>
  <c r="BA1883"/>
  <c r="AZ1883"/>
  <c r="BS1550"/>
  <c r="BQ1550"/>
  <c r="BP1550"/>
  <c r="BO1550"/>
  <c r="BM1550"/>
  <c r="BK1550"/>
  <c r="BF1550"/>
  <c r="BD1550"/>
  <c r="BA1550"/>
  <c r="BT1549"/>
  <c r="BS1549"/>
  <c r="BR1549"/>
  <c r="BP1549"/>
  <c r="BN1549"/>
  <c r="BL1549"/>
  <c r="BJ1549"/>
  <c r="BI1549"/>
  <c r="BH1549"/>
  <c r="BG1549"/>
  <c r="BE1549"/>
  <c r="BC1549"/>
  <c r="BC1550" s="1"/>
  <c r="BB1549"/>
  <c r="BS1541"/>
  <c r="BQ1541"/>
  <c r="BP1541"/>
  <c r="BO1541"/>
  <c r="BM1541"/>
  <c r="BK1541"/>
  <c r="BF1541"/>
  <c r="BD1541"/>
  <c r="BA1541"/>
  <c r="BT1540"/>
  <c r="BS1540"/>
  <c r="BR1540"/>
  <c r="BP1540"/>
  <c r="BN1540"/>
  <c r="BL1540"/>
  <c r="BJ1540"/>
  <c r="BI1540"/>
  <c r="BH1540"/>
  <c r="BG1540"/>
  <c r="BE1540"/>
  <c r="BC1540"/>
  <c r="BC1541" s="1"/>
  <c r="BB1540"/>
  <c r="BS1532"/>
  <c r="BQ1532"/>
  <c r="BP1532"/>
  <c r="BO1532"/>
  <c r="BM1532"/>
  <c r="BK1532"/>
  <c r="BF1532"/>
  <c r="BD1532"/>
  <c r="BA1532"/>
  <c r="BT1531"/>
  <c r="BS1531"/>
  <c r="BR1531"/>
  <c r="BP1531"/>
  <c r="BN1531"/>
  <c r="BL1531"/>
  <c r="BJ1531"/>
  <c r="BI1531"/>
  <c r="BH1531"/>
  <c r="BG1531"/>
  <c r="BE1531"/>
  <c r="BC1531"/>
  <c r="BC1532" s="1"/>
  <c r="BB1531"/>
  <c r="BS1523"/>
  <c r="BQ1523"/>
  <c r="BP1523"/>
  <c r="BO1523"/>
  <c r="BM1523"/>
  <c r="BK1523"/>
  <c r="BF1523"/>
  <c r="BD1523"/>
  <c r="BA1523"/>
  <c r="BT1522"/>
  <c r="BS1522"/>
  <c r="BR1522"/>
  <c r="BP1522"/>
  <c r="BN1522"/>
  <c r="BL1522"/>
  <c r="BJ1522"/>
  <c r="BI1522"/>
  <c r="BH1522"/>
  <c r="BG1522"/>
  <c r="BE1522"/>
  <c r="BC1522"/>
  <c r="BC1523" s="1"/>
  <c r="BB1522"/>
  <c r="BS1514"/>
  <c r="BQ1514"/>
  <c r="BP1514"/>
  <c r="BO1514"/>
  <c r="BM1514"/>
  <c r="BK1514"/>
  <c r="BF1514"/>
  <c r="BD1514"/>
  <c r="BA1514"/>
  <c r="BT1513"/>
  <c r="BS1513"/>
  <c r="BR1513"/>
  <c r="BP1513"/>
  <c r="BN1513"/>
  <c r="BL1513"/>
  <c r="BJ1513"/>
  <c r="BI1513"/>
  <c r="BH1513"/>
  <c r="BG1513"/>
  <c r="BE1513"/>
  <c r="BC1513"/>
  <c r="BC1514" s="1"/>
  <c r="BB1513"/>
  <c r="BS1505"/>
  <c r="BQ1505"/>
  <c r="BP1505"/>
  <c r="BO1505"/>
  <c r="BM1505"/>
  <c r="BK1505"/>
  <c r="BF1505"/>
  <c r="BD1505"/>
  <c r="BA1505"/>
  <c r="BT1504"/>
  <c r="BS1504"/>
  <c r="BR1504"/>
  <c r="BP1504"/>
  <c r="BN1504"/>
  <c r="BL1504"/>
  <c r="BJ1504"/>
  <c r="BI1504"/>
  <c r="BH1504"/>
  <c r="BG1504"/>
  <c r="BE1504"/>
  <c r="BC1504"/>
  <c r="BC1505" s="1"/>
  <c r="BB1504"/>
  <c r="BS1496"/>
  <c r="BQ1496"/>
  <c r="BP1496"/>
  <c r="BO1496"/>
  <c r="BM1496"/>
  <c r="BK1496"/>
  <c r="BF1496"/>
  <c r="BD1496"/>
  <c r="BA1496"/>
  <c r="BT1495"/>
  <c r="BS1495"/>
  <c r="BR1495"/>
  <c r="BP1495"/>
  <c r="BN1495"/>
  <c r="BL1495"/>
  <c r="BJ1495"/>
  <c r="BI1495"/>
  <c r="BH1495"/>
  <c r="BG1495"/>
  <c r="BE1495"/>
  <c r="BC1495"/>
  <c r="BC1496" s="1"/>
  <c r="BB1495"/>
  <c r="BS1487"/>
  <c r="BQ1487"/>
  <c r="BP1487"/>
  <c r="BO1487"/>
  <c r="BM1487"/>
  <c r="BK1487"/>
  <c r="BF1487"/>
  <c r="BD1487"/>
  <c r="BA1487"/>
  <c r="BT1486"/>
  <c r="BS1486"/>
  <c r="BR1486"/>
  <c r="BP1486"/>
  <c r="BN1486"/>
  <c r="BL1486"/>
  <c r="BJ1486"/>
  <c r="BI1486"/>
  <c r="BH1486"/>
  <c r="BG1486"/>
  <c r="BE1486"/>
  <c r="BC1486"/>
  <c r="BC1487" s="1"/>
  <c r="BB1486"/>
  <c r="BS1478"/>
  <c r="BQ1478"/>
  <c r="BP1478"/>
  <c r="BO1478"/>
  <c r="BM1478"/>
  <c r="BK1478"/>
  <c r="BF1478"/>
  <c r="BD1478"/>
  <c r="BA1478"/>
  <c r="BT1477"/>
  <c r="BS1477"/>
  <c r="BR1477"/>
  <c r="BP1477"/>
  <c r="BN1477"/>
  <c r="BL1477"/>
  <c r="BJ1477"/>
  <c r="BI1477"/>
  <c r="BH1477"/>
  <c r="BG1477"/>
  <c r="BE1477"/>
  <c r="BC1477"/>
  <c r="BC1478" s="1"/>
  <c r="BB1477"/>
  <c r="BS1469"/>
  <c r="BQ1469"/>
  <c r="BP1469"/>
  <c r="BO1469"/>
  <c r="BM1469"/>
  <c r="BK1469"/>
  <c r="BF1469"/>
  <c r="BD1469"/>
  <c r="BA1469"/>
  <c r="BT1468"/>
  <c r="BS1468"/>
  <c r="BR1468"/>
  <c r="BP1468"/>
  <c r="BN1468"/>
  <c r="BL1468"/>
  <c r="BJ1468"/>
  <c r="BI1468"/>
  <c r="BH1468"/>
  <c r="BG1468"/>
  <c r="BE1468"/>
  <c r="BC1468"/>
  <c r="BC1469" s="1"/>
  <c r="BB1468"/>
  <c r="BS1460"/>
  <c r="BQ1460"/>
  <c r="BP1460"/>
  <c r="BO1460"/>
  <c r="BM1460"/>
  <c r="BK1460"/>
  <c r="BF1460"/>
  <c r="BD1460"/>
  <c r="BA1460"/>
  <c r="BT1459"/>
  <c r="BS1459"/>
  <c r="BR1459"/>
  <c r="BP1459"/>
  <c r="BN1459"/>
  <c r="BL1459"/>
  <c r="BJ1459"/>
  <c r="BI1459"/>
  <c r="BH1459"/>
  <c r="BG1459"/>
  <c r="BE1459"/>
  <c r="BC1459"/>
  <c r="BC1460" s="1"/>
  <c r="BB1459"/>
  <c r="BS1451"/>
  <c r="BQ1451"/>
  <c r="BP1451"/>
  <c r="BO1451"/>
  <c r="BM1451"/>
  <c r="BK1451"/>
  <c r="BF1451"/>
  <c r="BD1451"/>
  <c r="BA1451"/>
  <c r="BT1450"/>
  <c r="BS1450"/>
  <c r="BR1450"/>
  <c r="BP1450"/>
  <c r="BN1450"/>
  <c r="BL1450"/>
  <c r="BJ1450"/>
  <c r="BI1450"/>
  <c r="BH1450"/>
  <c r="BG1450"/>
  <c r="BE1450"/>
  <c r="BC1450"/>
  <c r="BC1451" s="1"/>
  <c r="BB1450"/>
  <c r="BS1442"/>
  <c r="BQ1442"/>
  <c r="BP1442"/>
  <c r="BO1442"/>
  <c r="BM1442"/>
  <c r="BK1442"/>
  <c r="BF1442"/>
  <c r="BD1442"/>
  <c r="BA1442"/>
  <c r="BT1441"/>
  <c r="BS1441"/>
  <c r="BR1441"/>
  <c r="BP1441"/>
  <c r="BN1441"/>
  <c r="BL1441"/>
  <c r="BJ1441"/>
  <c r="BI1441"/>
  <c r="BH1441"/>
  <c r="BG1441"/>
  <c r="BE1441"/>
  <c r="BC1441"/>
  <c r="BC1442" s="1"/>
  <c r="BB1441"/>
  <c r="BS1433"/>
  <c r="BQ1433"/>
  <c r="BP1433"/>
  <c r="BO1433"/>
  <c r="BM1433"/>
  <c r="BK1433"/>
  <c r="BF1433"/>
  <c r="BD1433"/>
  <c r="BA1433"/>
  <c r="BT1432"/>
  <c r="BS1432"/>
  <c r="BR1432"/>
  <c r="BP1432"/>
  <c r="BN1432"/>
  <c r="BL1432"/>
  <c r="BJ1432"/>
  <c r="BI1432"/>
  <c r="BH1432"/>
  <c r="BG1432"/>
  <c r="BE1432"/>
  <c r="BC1432"/>
  <c r="BC1433" s="1"/>
  <c r="BB1432"/>
  <c r="BS1424"/>
  <c r="BQ1424"/>
  <c r="BP1424"/>
  <c r="BO1424"/>
  <c r="BM1424"/>
  <c r="BK1424"/>
  <c r="BF1424"/>
  <c r="BD1424"/>
  <c r="BA1424"/>
  <c r="BT1423"/>
  <c r="BS1423"/>
  <c r="BR1423"/>
  <c r="BP1423"/>
  <c r="BN1423"/>
  <c r="BL1423"/>
  <c r="BJ1423"/>
  <c r="BI1423"/>
  <c r="BH1423"/>
  <c r="BG1423"/>
  <c r="BE1423"/>
  <c r="BC1423"/>
  <c r="BC1424" s="1"/>
  <c r="BB1423"/>
  <c r="BS1415"/>
  <c r="BQ1415"/>
  <c r="BP1415"/>
  <c r="BO1415"/>
  <c r="BM1415"/>
  <c r="BK1415"/>
  <c r="BF1415"/>
  <c r="BD1415"/>
  <c r="BA1415"/>
  <c r="BT1414"/>
  <c r="BS1414"/>
  <c r="BR1414"/>
  <c r="BP1414"/>
  <c r="BN1414"/>
  <c r="BL1414"/>
  <c r="BJ1414"/>
  <c r="BI1414"/>
  <c r="BH1414"/>
  <c r="BG1414"/>
  <c r="BE1414"/>
  <c r="BC1414"/>
  <c r="BC1415" s="1"/>
  <c r="BB1414"/>
  <c r="BS1406"/>
  <c r="BQ1406"/>
  <c r="BP1406"/>
  <c r="BO1406"/>
  <c r="BM1406"/>
  <c r="BK1406"/>
  <c r="BF1406"/>
  <c r="BD1406"/>
  <c r="BA1406"/>
  <c r="BT1405"/>
  <c r="BS1405"/>
  <c r="BR1405"/>
  <c r="BP1405"/>
  <c r="BN1405"/>
  <c r="BL1405"/>
  <c r="BJ1405"/>
  <c r="BI1405"/>
  <c r="BH1405"/>
  <c r="BG1405"/>
  <c r="BE1405"/>
  <c r="BC1405"/>
  <c r="BC1406" s="1"/>
  <c r="BB1405"/>
  <c r="BS1397"/>
  <c r="BQ1397"/>
  <c r="BP1397"/>
  <c r="BO1397"/>
  <c r="BM1397"/>
  <c r="BK1397"/>
  <c r="BF1397"/>
  <c r="BD1397"/>
  <c r="BA1397"/>
  <c r="BT1396"/>
  <c r="BS1396"/>
  <c r="BR1396"/>
  <c r="BP1396"/>
  <c r="BN1396"/>
  <c r="BL1396"/>
  <c r="BJ1396"/>
  <c r="BI1396"/>
  <c r="BH1396"/>
  <c r="BG1396"/>
  <c r="BE1396"/>
  <c r="BC1396"/>
  <c r="BC1397" s="1"/>
  <c r="BB1396"/>
  <c r="BS1388"/>
  <c r="BQ1388"/>
  <c r="BP1388"/>
  <c r="BO1388"/>
  <c r="BM1388"/>
  <c r="BK1388"/>
  <c r="BF1388"/>
  <c r="BD1388"/>
  <c r="BA1388"/>
  <c r="BT1387"/>
  <c r="BS1387"/>
  <c r="BR1387"/>
  <c r="BP1387"/>
  <c r="BN1387"/>
  <c r="BL1387"/>
  <c r="BJ1387"/>
  <c r="BI1387"/>
  <c r="BH1387"/>
  <c r="BG1387"/>
  <c r="BE1387"/>
  <c r="BC1387"/>
  <c r="BC1388" s="1"/>
  <c r="BB1387"/>
  <c r="BC1379"/>
  <c r="BS1379"/>
  <c r="BQ1379"/>
  <c r="BP1379"/>
  <c r="BO1379"/>
  <c r="BM1379"/>
  <c r="BK1379"/>
  <c r="BF1379"/>
  <c r="BD1379"/>
  <c r="BA1379"/>
  <c r="BT1378"/>
  <c r="BS1378"/>
  <c r="BR1378"/>
  <c r="BP1378"/>
  <c r="BN1378"/>
  <c r="BL1378"/>
  <c r="BJ1378"/>
  <c r="BI1378"/>
  <c r="BH1378"/>
  <c r="BG1378"/>
  <c r="BE1378"/>
  <c r="BC1378"/>
  <c r="BB1378"/>
  <c r="BB1941" l="1"/>
  <c r="BC1941"/>
  <c r="BE1941"/>
  <c r="BG1941"/>
  <c r="BG1947" s="1"/>
  <c r="BH1941"/>
  <c r="BH1947" s="1"/>
  <c r="BI1941"/>
  <c r="BJ1941"/>
  <c r="BL1941"/>
  <c r="BN1941"/>
  <c r="BP1941"/>
  <c r="BP1947" s="1"/>
  <c r="BR1941"/>
  <c r="BS1941"/>
  <c r="BS1947" s="1"/>
  <c r="BT1941"/>
  <c r="BT1947" s="1"/>
  <c r="BA1942"/>
  <c r="BB1942"/>
  <c r="BD1942"/>
  <c r="BE1942"/>
  <c r="BF1942"/>
  <c r="BG1942"/>
  <c r="BH1942"/>
  <c r="BI1942"/>
  <c r="BJ1942"/>
  <c r="BK1942"/>
  <c r="BL1942"/>
  <c r="BM1942"/>
  <c r="BN1942"/>
  <c r="BO1942"/>
  <c r="BP1942"/>
  <c r="BQ1942"/>
  <c r="BR1942"/>
  <c r="BS1942"/>
  <c r="BT1942"/>
  <c r="BA1943"/>
  <c r="BB1943"/>
  <c r="BD1943"/>
  <c r="BE1943"/>
  <c r="BF1943"/>
  <c r="BG1943"/>
  <c r="BH1943"/>
  <c r="BI1943"/>
  <c r="BJ1943"/>
  <c r="BK1943"/>
  <c r="BL1943"/>
  <c r="BM1943"/>
  <c r="BN1943"/>
  <c r="BO1943"/>
  <c r="BP1943"/>
  <c r="BQ1943"/>
  <c r="BR1943"/>
  <c r="BS1943"/>
  <c r="BT1943"/>
  <c r="BA1944"/>
  <c r="BB1944"/>
  <c r="BD1944"/>
  <c r="BE1944"/>
  <c r="BF1944"/>
  <c r="BG1944"/>
  <c r="BH1944"/>
  <c r="BI1944"/>
  <c r="BJ1944"/>
  <c r="BK1944"/>
  <c r="BL1944"/>
  <c r="BM1944"/>
  <c r="BN1944"/>
  <c r="BO1944"/>
  <c r="BP1944"/>
  <c r="BQ1944"/>
  <c r="BR1944"/>
  <c r="BS1944"/>
  <c r="BT1944"/>
  <c r="BA1945"/>
  <c r="BB1945"/>
  <c r="BD1945"/>
  <c r="BE1945"/>
  <c r="BF1945"/>
  <c r="BG1945"/>
  <c r="BH1945"/>
  <c r="BI1945"/>
  <c r="BJ1945"/>
  <c r="BK1945"/>
  <c r="BL1945"/>
  <c r="BM1945"/>
  <c r="BN1945"/>
  <c r="BO1945"/>
  <c r="BP1945"/>
  <c r="BQ1945"/>
  <c r="BR1945"/>
  <c r="BS1945"/>
  <c r="BT1945"/>
  <c r="BA1946"/>
  <c r="BB1946"/>
  <c r="BD1946"/>
  <c r="BE1946"/>
  <c r="BF1946"/>
  <c r="BG1946"/>
  <c r="BH1946"/>
  <c r="BI1946"/>
  <c r="BJ1946"/>
  <c r="BK1946"/>
  <c r="BL1946"/>
  <c r="BM1946"/>
  <c r="BN1946"/>
  <c r="BO1946"/>
  <c r="BP1946"/>
  <c r="BQ1946"/>
  <c r="BR1946"/>
  <c r="BS1946"/>
  <c r="BT1946"/>
  <c r="AW1950"/>
  <c r="BA1950"/>
  <c r="BB1950"/>
  <c r="BC1950"/>
  <c r="BD1950"/>
  <c r="BE1950"/>
  <c r="BF1950"/>
  <c r="BG1950"/>
  <c r="BH1950"/>
  <c r="BI1950"/>
  <c r="BJ1950"/>
  <c r="BK1950"/>
  <c r="BL1950"/>
  <c r="BM1950"/>
  <c r="BN1950"/>
  <c r="BO1950"/>
  <c r="BP1950"/>
  <c r="BQ1950"/>
  <c r="BR1950"/>
  <c r="BS1950"/>
  <c r="BT1950"/>
  <c r="BA1951"/>
  <c r="BB1951"/>
  <c r="BD1951"/>
  <c r="BE1951"/>
  <c r="BF1951"/>
  <c r="BG1951"/>
  <c r="BH1951"/>
  <c r="BI1951"/>
  <c r="BJ1951"/>
  <c r="BK1951"/>
  <c r="BL1951"/>
  <c r="BM1951"/>
  <c r="BN1951"/>
  <c r="BO1951"/>
  <c r="BP1951"/>
  <c r="BQ1951"/>
  <c r="BR1951"/>
  <c r="BS1951"/>
  <c r="BT1951"/>
  <c r="BA1952"/>
  <c r="BB1952"/>
  <c r="BD1952"/>
  <c r="BE1952"/>
  <c r="BF1952"/>
  <c r="BG1952"/>
  <c r="BH1952"/>
  <c r="BI1952"/>
  <c r="BJ1952"/>
  <c r="BK1952"/>
  <c r="BL1952"/>
  <c r="BM1952"/>
  <c r="BN1952"/>
  <c r="BO1952"/>
  <c r="BP1952"/>
  <c r="BQ1952"/>
  <c r="BR1952"/>
  <c r="BS1952"/>
  <c r="BT1952"/>
  <c r="BA1953"/>
  <c r="BB1953"/>
  <c r="BD1953"/>
  <c r="BE1953"/>
  <c r="BF1953"/>
  <c r="BG1953"/>
  <c r="BH1953"/>
  <c r="BI1953"/>
  <c r="BJ1953"/>
  <c r="BK1953"/>
  <c r="BL1953"/>
  <c r="BM1953"/>
  <c r="BN1953"/>
  <c r="BO1953"/>
  <c r="BP1953"/>
  <c r="BQ1953"/>
  <c r="BR1953"/>
  <c r="BS1953"/>
  <c r="BT1953"/>
  <c r="BA1954"/>
  <c r="BB1954"/>
  <c r="BD1954"/>
  <c r="BE1954"/>
  <c r="BF1954"/>
  <c r="BG1954"/>
  <c r="BH1954"/>
  <c r="BI1954"/>
  <c r="BJ1954"/>
  <c r="BK1954"/>
  <c r="BL1954"/>
  <c r="BM1954"/>
  <c r="BN1954"/>
  <c r="BO1954"/>
  <c r="BP1954"/>
  <c r="BQ1954"/>
  <c r="BR1954"/>
  <c r="BS1954"/>
  <c r="BT1954"/>
  <c r="BA1955"/>
  <c r="BB1955"/>
  <c r="BD1955"/>
  <c r="BE1955"/>
  <c r="BF1955"/>
  <c r="BG1955"/>
  <c r="BH1955"/>
  <c r="BI1955"/>
  <c r="BJ1955"/>
  <c r="BK1955"/>
  <c r="BL1955"/>
  <c r="BM1955"/>
  <c r="BN1955"/>
  <c r="BO1955"/>
  <c r="BP1955"/>
  <c r="BQ1955"/>
  <c r="BR1955"/>
  <c r="BS1955"/>
  <c r="BT1955"/>
  <c r="BA1956"/>
  <c r="BB1956"/>
  <c r="BD1956"/>
  <c r="BE1956"/>
  <c r="BF1956"/>
  <c r="BG1956"/>
  <c r="BH1956"/>
  <c r="BI1956"/>
  <c r="BJ1956"/>
  <c r="BK1956"/>
  <c r="BL1956"/>
  <c r="BM1956"/>
  <c r="BN1956"/>
  <c r="BO1956"/>
  <c r="BP1956"/>
  <c r="BQ1956"/>
  <c r="BR1956"/>
  <c r="BS1956"/>
  <c r="BT1956"/>
  <c r="AZ1950"/>
  <c r="BS1949"/>
  <c r="BQ1949"/>
  <c r="BP1949"/>
  <c r="BO1949"/>
  <c r="BM1949"/>
  <c r="BK1949"/>
  <c r="BF1949"/>
  <c r="BD1949"/>
  <c r="BC1949"/>
  <c r="BA1949"/>
  <c r="Y1949"/>
  <c r="W1949"/>
  <c r="V1949"/>
  <c r="U1949"/>
  <c r="S1949"/>
  <c r="Q1949"/>
  <c r="L1949"/>
  <c r="J1949"/>
  <c r="I1949"/>
  <c r="G1949"/>
  <c r="F1946"/>
  <c r="F1945"/>
  <c r="F1944"/>
  <c r="F1943"/>
  <c r="F1942"/>
  <c r="BR1947"/>
  <c r="BN1947"/>
  <c r="BL1947"/>
  <c r="BJ1947"/>
  <c r="BI1947"/>
  <c r="BE1947"/>
  <c r="BB1947"/>
  <c r="Z1941"/>
  <c r="Z1947" s="1"/>
  <c r="Y1941"/>
  <c r="Y1947" s="1"/>
  <c r="X1941"/>
  <c r="X1947" s="1"/>
  <c r="W1941"/>
  <c r="W1947" s="1"/>
  <c r="V1941"/>
  <c r="V1947" s="1"/>
  <c r="U1941"/>
  <c r="U1947" s="1"/>
  <c r="T1941"/>
  <c r="T1947" s="1"/>
  <c r="S1941"/>
  <c r="S1947" s="1"/>
  <c r="R1941"/>
  <c r="R1947" s="1"/>
  <c r="Q1941"/>
  <c r="Q1947" s="1"/>
  <c r="P1941"/>
  <c r="P1947" s="1"/>
  <c r="O1941"/>
  <c r="O1947" s="1"/>
  <c r="N1941"/>
  <c r="N1947" s="1"/>
  <c r="M1941"/>
  <c r="M1947" s="1"/>
  <c r="L1941"/>
  <c r="L1947" s="1"/>
  <c r="K1941"/>
  <c r="K1947" s="1"/>
  <c r="J1941"/>
  <c r="J1947" s="1"/>
  <c r="I1941"/>
  <c r="I1947" s="1"/>
  <c r="H1941"/>
  <c r="H1947" s="1"/>
  <c r="G1941"/>
  <c r="G1947" s="1"/>
  <c r="F1941"/>
  <c r="F1947" s="1"/>
  <c r="BS1958"/>
  <c r="BQ1958"/>
  <c r="BP1958"/>
  <c r="BO1958"/>
  <c r="BM1958"/>
  <c r="BK1958"/>
  <c r="BF1958"/>
  <c r="BD1958"/>
  <c r="BC1958"/>
  <c r="BA1958"/>
  <c r="Y1958"/>
  <c r="W1958"/>
  <c r="V1958"/>
  <c r="U1958"/>
  <c r="S1958"/>
  <c r="Q1958"/>
  <c r="L1958"/>
  <c r="J1958"/>
  <c r="I1958"/>
  <c r="G1958"/>
  <c r="F1955"/>
  <c r="F1954"/>
  <c r="F1953"/>
  <c r="F1952"/>
  <c r="F1951"/>
  <c r="C1950"/>
  <c r="G1950"/>
  <c r="G1956" s="1"/>
  <c r="BB652"/>
  <c r="BC652"/>
  <c r="BD652"/>
  <c r="BE652"/>
  <c r="BF652"/>
  <c r="BG652"/>
  <c r="BH652"/>
  <c r="BI652"/>
  <c r="BJ652"/>
  <c r="BK652"/>
  <c r="BL652"/>
  <c r="BM652"/>
  <c r="BN652"/>
  <c r="BO652"/>
  <c r="BP652"/>
  <c r="BQ652"/>
  <c r="BR652"/>
  <c r="BS652"/>
  <c r="BT652"/>
  <c r="BB653"/>
  <c r="BD653"/>
  <c r="BE653"/>
  <c r="BF653"/>
  <c r="BG653"/>
  <c r="BH653"/>
  <c r="BI653"/>
  <c r="BJ653"/>
  <c r="BK653"/>
  <c r="BL653"/>
  <c r="BM653"/>
  <c r="BN653"/>
  <c r="BO653"/>
  <c r="BP653"/>
  <c r="BQ653"/>
  <c r="BR653"/>
  <c r="BS653"/>
  <c r="BT653"/>
  <c r="BB654"/>
  <c r="BD654"/>
  <c r="BE654"/>
  <c r="BF654"/>
  <c r="BG654"/>
  <c r="BH654"/>
  <c r="BI654"/>
  <c r="BJ654"/>
  <c r="BK654"/>
  <c r="BL654"/>
  <c r="BM654"/>
  <c r="BN654"/>
  <c r="BO654"/>
  <c r="BP654"/>
  <c r="BQ654"/>
  <c r="BR654"/>
  <c r="BS654"/>
  <c r="BT654"/>
  <c r="BB655"/>
  <c r="BD655"/>
  <c r="BE655"/>
  <c r="BF655"/>
  <c r="BG655"/>
  <c r="BH655"/>
  <c r="BI655"/>
  <c r="BJ655"/>
  <c r="BK655"/>
  <c r="BL655"/>
  <c r="BM655"/>
  <c r="BN655"/>
  <c r="BO655"/>
  <c r="BP655"/>
  <c r="BQ655"/>
  <c r="BR655"/>
  <c r="BS655"/>
  <c r="BT655"/>
  <c r="BB656"/>
  <c r="BD656"/>
  <c r="BE656"/>
  <c r="BF656"/>
  <c r="BG656"/>
  <c r="BH656"/>
  <c r="BI656"/>
  <c r="BJ656"/>
  <c r="BK656"/>
  <c r="BL656"/>
  <c r="BM656"/>
  <c r="BN656"/>
  <c r="BO656"/>
  <c r="BP656"/>
  <c r="BQ656"/>
  <c r="BR656"/>
  <c r="BS656"/>
  <c r="BT656"/>
  <c r="BB657"/>
  <c r="BD657"/>
  <c r="BE657"/>
  <c r="BF657"/>
  <c r="BG657"/>
  <c r="BH657"/>
  <c r="BI657"/>
  <c r="BJ657"/>
  <c r="BK657"/>
  <c r="BL657"/>
  <c r="BM657"/>
  <c r="BN657"/>
  <c r="BO657"/>
  <c r="BP657"/>
  <c r="BQ657"/>
  <c r="BR657"/>
  <c r="BS657"/>
  <c r="BT657"/>
  <c r="BA653"/>
  <c r="BA654"/>
  <c r="BA655"/>
  <c r="BA656"/>
  <c r="BA657"/>
  <c r="BA652"/>
  <c r="BB643"/>
  <c r="BC643"/>
  <c r="BD643"/>
  <c r="BE643"/>
  <c r="BE649" s="1"/>
  <c r="BF643"/>
  <c r="BG643"/>
  <c r="BH643"/>
  <c r="BI643"/>
  <c r="BI649" s="1"/>
  <c r="BJ643"/>
  <c r="BK643"/>
  <c r="BL643"/>
  <c r="BM643"/>
  <c r="BM649" s="1"/>
  <c r="BN643"/>
  <c r="BO643"/>
  <c r="BP643"/>
  <c r="BQ643"/>
  <c r="BQ649" s="1"/>
  <c r="BR643"/>
  <c r="BS643"/>
  <c r="BT643"/>
  <c r="BB644"/>
  <c r="BC644"/>
  <c r="BC653" s="1"/>
  <c r="BD644"/>
  <c r="BE644"/>
  <c r="BF644"/>
  <c r="BG644"/>
  <c r="BH644"/>
  <c r="BI644"/>
  <c r="BJ644"/>
  <c r="BK644"/>
  <c r="BL644"/>
  <c r="BM644"/>
  <c r="BN644"/>
  <c r="BO644"/>
  <c r="BP644"/>
  <c r="BQ644"/>
  <c r="BR644"/>
  <c r="BS644"/>
  <c r="BT644"/>
  <c r="BB645"/>
  <c r="BC645"/>
  <c r="AZ645" s="1"/>
  <c r="AT645" s="1"/>
  <c r="BD645"/>
  <c r="BE645"/>
  <c r="BF645"/>
  <c r="BG645"/>
  <c r="BG649" s="1"/>
  <c r="BH645"/>
  <c r="BI645"/>
  <c r="BJ645"/>
  <c r="BK645"/>
  <c r="BK649" s="1"/>
  <c r="BL645"/>
  <c r="BM645"/>
  <c r="BN645"/>
  <c r="BO645"/>
  <c r="BO649" s="1"/>
  <c r="BP645"/>
  <c r="BQ645"/>
  <c r="BR645"/>
  <c r="BS645"/>
  <c r="BS649" s="1"/>
  <c r="BT645"/>
  <c r="BB646"/>
  <c r="BC646"/>
  <c r="BC1953" s="1"/>
  <c r="BD646"/>
  <c r="BD649" s="1"/>
  <c r="BE646"/>
  <c r="BF646"/>
  <c r="BG646"/>
  <c r="BH646"/>
  <c r="BH649" s="1"/>
  <c r="BI646"/>
  <c r="BJ646"/>
  <c r="BK646"/>
  <c r="BL646"/>
  <c r="BL649" s="1"/>
  <c r="BM646"/>
  <c r="BN646"/>
  <c r="BO646"/>
  <c r="BP646"/>
  <c r="BP649" s="1"/>
  <c r="BQ646"/>
  <c r="BR646"/>
  <c r="BS646"/>
  <c r="BT646"/>
  <c r="BT649" s="1"/>
  <c r="BB647"/>
  <c r="BC647"/>
  <c r="BC656" s="1"/>
  <c r="BD647"/>
  <c r="BE647"/>
  <c r="BF647"/>
  <c r="BG647"/>
  <c r="BH647"/>
  <c r="BI647"/>
  <c r="BJ647"/>
  <c r="BK647"/>
  <c r="BL647"/>
  <c r="BM647"/>
  <c r="BN647"/>
  <c r="BO647"/>
  <c r="BP647"/>
  <c r="BQ647"/>
  <c r="BR647"/>
  <c r="BS647"/>
  <c r="BT647"/>
  <c r="BB648"/>
  <c r="BC648"/>
  <c r="BC1955" s="1"/>
  <c r="BD648"/>
  <c r="BE648"/>
  <c r="BF648"/>
  <c r="BG648"/>
  <c r="BH648"/>
  <c r="BI648"/>
  <c r="BJ648"/>
  <c r="BK648"/>
  <c r="BL648"/>
  <c r="BM648"/>
  <c r="BN648"/>
  <c r="BO648"/>
  <c r="BP648"/>
  <c r="BQ648"/>
  <c r="BR648"/>
  <c r="BS648"/>
  <c r="BT648"/>
  <c r="BA644"/>
  <c r="BA645"/>
  <c r="BA646"/>
  <c r="BA647"/>
  <c r="BA648"/>
  <c r="AZ643"/>
  <c r="BA643"/>
  <c r="AW643"/>
  <c r="AZ616"/>
  <c r="AZ617"/>
  <c r="AZ618"/>
  <c r="AZ619"/>
  <c r="CG651"/>
  <c r="CF651"/>
  <c r="CE651"/>
  <c r="CD651"/>
  <c r="CC651"/>
  <c r="CB651"/>
  <c r="CA651"/>
  <c r="BZ651"/>
  <c r="BY651"/>
  <c r="BX651"/>
  <c r="BR649"/>
  <c r="BN649"/>
  <c r="BJ649"/>
  <c r="BF649"/>
  <c r="BB649"/>
  <c r="Z649"/>
  <c r="Y649"/>
  <c r="X649"/>
  <c r="W649"/>
  <c r="V649"/>
  <c r="U649"/>
  <c r="T649"/>
  <c r="S649"/>
  <c r="R649"/>
  <c r="Q649"/>
  <c r="P649"/>
  <c r="O649"/>
  <c r="N649"/>
  <c r="M649"/>
  <c r="L649"/>
  <c r="K649"/>
  <c r="J649"/>
  <c r="I649"/>
  <c r="H649"/>
  <c r="G649"/>
  <c r="F648"/>
  <c r="F647"/>
  <c r="AZ646"/>
  <c r="AZ1953" s="1"/>
  <c r="F646"/>
  <c r="F645"/>
  <c r="F644"/>
  <c r="CG642"/>
  <c r="CF642"/>
  <c r="CE642"/>
  <c r="CD642"/>
  <c r="CC642"/>
  <c r="CB642"/>
  <c r="CA642"/>
  <c r="BZ642"/>
  <c r="BY642"/>
  <c r="BX642"/>
  <c r="BT640"/>
  <c r="BS640"/>
  <c r="BR640"/>
  <c r="BQ640"/>
  <c r="BP640"/>
  <c r="BO640"/>
  <c r="BN640"/>
  <c r="BM640"/>
  <c r="BL640"/>
  <c r="BK640"/>
  <c r="BJ640"/>
  <c r="BI640"/>
  <c r="BH640"/>
  <c r="BG640"/>
  <c r="BF640"/>
  <c r="BE640"/>
  <c r="BD640"/>
  <c r="BC640"/>
  <c r="BC641" s="1"/>
  <c r="BC642" s="1"/>
  <c r="BB640"/>
  <c r="BA640"/>
  <c r="Z640"/>
  <c r="Y640"/>
  <c r="X640"/>
  <c r="W640"/>
  <c r="V640"/>
  <c r="U640"/>
  <c r="T640"/>
  <c r="S640"/>
  <c r="R640"/>
  <c r="Q640"/>
  <c r="P640"/>
  <c r="O640"/>
  <c r="N640"/>
  <c r="M640"/>
  <c r="L640"/>
  <c r="K640"/>
  <c r="J640"/>
  <c r="I640"/>
  <c r="H640"/>
  <c r="G640"/>
  <c r="AZ639"/>
  <c r="F639"/>
  <c r="AZ638"/>
  <c r="F638"/>
  <c r="AZ637"/>
  <c r="F637"/>
  <c r="AZ636"/>
  <c r="AT636" s="1"/>
  <c r="F636"/>
  <c r="AZ635"/>
  <c r="F635"/>
  <c r="AP633"/>
  <c r="AO633"/>
  <c r="BC657" l="1"/>
  <c r="BC654"/>
  <c r="AZ644"/>
  <c r="AZ1951" s="1"/>
  <c r="BC655"/>
  <c r="BC1954"/>
  <c r="BC1952"/>
  <c r="BC1951"/>
  <c r="AZ648"/>
  <c r="AZ1955" s="1"/>
  <c r="AZ1952"/>
  <c r="G1957"/>
  <c r="BC649"/>
  <c r="AZ647"/>
  <c r="BA649"/>
  <c r="AZ640"/>
  <c r="F649"/>
  <c r="AQ633"/>
  <c r="F640"/>
  <c r="T251" i="6"/>
  <c r="AZ649" i="7" l="1"/>
  <c r="AZ1956" s="1"/>
  <c r="AZ1954"/>
  <c r="BC650"/>
  <c r="BC651" s="1"/>
  <c r="BC1956"/>
  <c r="O54" i="6"/>
  <c r="BA342" i="7" l="1"/>
  <c r="AT346" l="1"/>
  <c r="C236" i="6" l="1"/>
  <c r="C237" s="1"/>
  <c r="AW1847" i="7"/>
  <c r="BB1848"/>
  <c r="BC1848"/>
  <c r="BD1848"/>
  <c r="BE1848"/>
  <c r="BF1848"/>
  <c r="BG1848"/>
  <c r="BH1848"/>
  <c r="BI1848"/>
  <c r="BJ1848"/>
  <c r="BK1848"/>
  <c r="BL1848"/>
  <c r="BM1848"/>
  <c r="BN1848"/>
  <c r="BO1848"/>
  <c r="BP1848"/>
  <c r="BQ1848"/>
  <c r="BR1848"/>
  <c r="BS1848"/>
  <c r="BT1848"/>
  <c r="BB1849"/>
  <c r="BC1849"/>
  <c r="BD1849"/>
  <c r="BE1849"/>
  <c r="BF1849"/>
  <c r="BG1849"/>
  <c r="BH1849"/>
  <c r="BI1849"/>
  <c r="BJ1849"/>
  <c r="BK1849"/>
  <c r="BL1849"/>
  <c r="BM1849"/>
  <c r="BN1849"/>
  <c r="BO1849"/>
  <c r="BP1849"/>
  <c r="BQ1849"/>
  <c r="BR1849"/>
  <c r="BS1849"/>
  <c r="BT1849"/>
  <c r="BB1850"/>
  <c r="BC1850"/>
  <c r="BD1850"/>
  <c r="BE1850"/>
  <c r="BF1850"/>
  <c r="BG1850"/>
  <c r="BH1850"/>
  <c r="BI1850"/>
  <c r="BJ1850"/>
  <c r="BK1850"/>
  <c r="BL1850"/>
  <c r="BM1850"/>
  <c r="BN1850"/>
  <c r="BO1850"/>
  <c r="BP1850"/>
  <c r="BQ1850"/>
  <c r="BR1850"/>
  <c r="BS1850"/>
  <c r="BT1850"/>
  <c r="BB1851"/>
  <c r="BC1851"/>
  <c r="BD1851"/>
  <c r="BE1851"/>
  <c r="BF1851"/>
  <c r="BG1851"/>
  <c r="BH1851"/>
  <c r="BI1851"/>
  <c r="BJ1851"/>
  <c r="BK1851"/>
  <c r="BL1851"/>
  <c r="BM1851"/>
  <c r="BN1851"/>
  <c r="BO1851"/>
  <c r="BP1851"/>
  <c r="BQ1851"/>
  <c r="BR1851"/>
  <c r="BS1851"/>
  <c r="BT1851"/>
  <c r="BB1852"/>
  <c r="BC1852"/>
  <c r="BD1852"/>
  <c r="BE1852"/>
  <c r="BF1852"/>
  <c r="BG1852"/>
  <c r="BH1852"/>
  <c r="BI1852"/>
  <c r="BJ1852"/>
  <c r="BK1852"/>
  <c r="BL1852"/>
  <c r="BM1852"/>
  <c r="BN1852"/>
  <c r="BO1852"/>
  <c r="BP1852"/>
  <c r="BQ1852"/>
  <c r="BR1852"/>
  <c r="BS1852"/>
  <c r="BT1852"/>
  <c r="BA1848"/>
  <c r="BA1849"/>
  <c r="BA1850"/>
  <c r="BA1851"/>
  <c r="BA1852"/>
  <c r="L1775"/>
  <c r="F1775" s="1"/>
  <c r="AO1775"/>
  <c r="AQ1775" s="1"/>
  <c r="AP1775"/>
  <c r="AO1776"/>
  <c r="AP1776"/>
  <c r="AQ1776" s="1"/>
  <c r="F1777"/>
  <c r="AO1777"/>
  <c r="AP1777"/>
  <c r="AQ1777" s="1"/>
  <c r="AT1777"/>
  <c r="F1778"/>
  <c r="AO1778"/>
  <c r="AP1778"/>
  <c r="F1779"/>
  <c r="AO1779"/>
  <c r="AP1779"/>
  <c r="F1780"/>
  <c r="AO1780"/>
  <c r="AP1780"/>
  <c r="AQ1780" s="1"/>
  <c r="AZ1780"/>
  <c r="G1781"/>
  <c r="H1781"/>
  <c r="H1782" s="1"/>
  <c r="I1781"/>
  <c r="I1782" s="1"/>
  <c r="AE1782" s="1"/>
  <c r="AE1783" s="1"/>
  <c r="I1783" s="1"/>
  <c r="J1781"/>
  <c r="K1781"/>
  <c r="L1781"/>
  <c r="L1782" s="1"/>
  <c r="AG1782" s="1"/>
  <c r="M1781"/>
  <c r="M1782" s="1"/>
  <c r="N1781"/>
  <c r="O1781"/>
  <c r="P1781"/>
  <c r="P1782" s="1"/>
  <c r="Q1781"/>
  <c r="Q1782" s="1"/>
  <c r="AH1782" s="1"/>
  <c r="R1781"/>
  <c r="S1781"/>
  <c r="T1781"/>
  <c r="T1782" s="1"/>
  <c r="U1781"/>
  <c r="U1782" s="1"/>
  <c r="AJ1782" s="1"/>
  <c r="V1781"/>
  <c r="W1781"/>
  <c r="X1781"/>
  <c r="X1782" s="1"/>
  <c r="Y1781"/>
  <c r="Y1782" s="1"/>
  <c r="AM1782" s="1"/>
  <c r="AM1783" s="1"/>
  <c r="Y1783" s="1"/>
  <c r="Z1781"/>
  <c r="AO1781"/>
  <c r="AP1781"/>
  <c r="AQ1781" s="1"/>
  <c r="BB1781"/>
  <c r="BB1782" s="1"/>
  <c r="BE1781"/>
  <c r="BG1781"/>
  <c r="BG1782" s="1"/>
  <c r="BH1781"/>
  <c r="BH1782" s="1"/>
  <c r="BI1781"/>
  <c r="BI1782" s="1"/>
  <c r="BJ1781"/>
  <c r="BL1781"/>
  <c r="BL1782" s="1"/>
  <c r="BN1781"/>
  <c r="BN1782" s="1"/>
  <c r="BP1781"/>
  <c r="BP1782" s="1"/>
  <c r="CE1782" s="1"/>
  <c r="BR1781"/>
  <c r="BS1781"/>
  <c r="BS1782" s="1"/>
  <c r="CG1782" s="1"/>
  <c r="BT1781"/>
  <c r="G1782"/>
  <c r="AD1782" s="1"/>
  <c r="AD1783" s="1"/>
  <c r="G1783" s="1"/>
  <c r="J1782"/>
  <c r="AF1782" s="1"/>
  <c r="K1782"/>
  <c r="N1782"/>
  <c r="O1782"/>
  <c r="R1782"/>
  <c r="S1782"/>
  <c r="V1782"/>
  <c r="AK1782" s="1"/>
  <c r="W1782"/>
  <c r="AL1782" s="1"/>
  <c r="Z1782"/>
  <c r="AI1782"/>
  <c r="AI1783" s="1"/>
  <c r="S1783" s="1"/>
  <c r="AO1782"/>
  <c r="AP1782"/>
  <c r="BE1782"/>
  <c r="BJ1782"/>
  <c r="BR1782"/>
  <c r="BT1782"/>
  <c r="AO1783"/>
  <c r="AP1783"/>
  <c r="BS1846"/>
  <c r="BQ1846"/>
  <c r="BP1846"/>
  <c r="BO1846"/>
  <c r="BM1846"/>
  <c r="BM1838" s="1"/>
  <c r="BM1844" s="1"/>
  <c r="BM1845" s="1"/>
  <c r="BK1846"/>
  <c r="BK1838" s="1"/>
  <c r="BK1844" s="1"/>
  <c r="BK1845" s="1"/>
  <c r="BF1846"/>
  <c r="BF1838" s="1"/>
  <c r="BF1844" s="1"/>
  <c r="BF1845" s="1"/>
  <c r="BD1846"/>
  <c r="BC1846"/>
  <c r="BC1838" s="1"/>
  <c r="BA1844"/>
  <c r="BA1845" s="1"/>
  <c r="BA1846" s="1"/>
  <c r="AZ1843"/>
  <c r="AZ1842"/>
  <c r="AZ1841"/>
  <c r="AZ1840"/>
  <c r="BT1838"/>
  <c r="BT1844" s="1"/>
  <c r="BT1845" s="1"/>
  <c r="BS1838"/>
  <c r="BS1844" s="1"/>
  <c r="BS1845" s="1"/>
  <c r="BR1838"/>
  <c r="BR1844" s="1"/>
  <c r="BR1845" s="1"/>
  <c r="BQ1838"/>
  <c r="BQ1844" s="1"/>
  <c r="BQ1845" s="1"/>
  <c r="BP1838"/>
  <c r="BP1844" s="1"/>
  <c r="BP1845" s="1"/>
  <c r="BO1838"/>
  <c r="BO1844" s="1"/>
  <c r="BO1845" s="1"/>
  <c r="BN1838"/>
  <c r="BN1844" s="1"/>
  <c r="BN1845" s="1"/>
  <c r="BL1838"/>
  <c r="BL1844" s="1"/>
  <c r="BL1845" s="1"/>
  <c r="BJ1838"/>
  <c r="BJ1844" s="1"/>
  <c r="BJ1845" s="1"/>
  <c r="BI1838"/>
  <c r="BI1844" s="1"/>
  <c r="BI1845" s="1"/>
  <c r="BH1838"/>
  <c r="BH1844" s="1"/>
  <c r="BH1845" s="1"/>
  <c r="BG1838"/>
  <c r="BG1844" s="1"/>
  <c r="BG1845" s="1"/>
  <c r="BE1838"/>
  <c r="BE1844" s="1"/>
  <c r="BE1845" s="1"/>
  <c r="BD1838"/>
  <c r="BD1844" s="1"/>
  <c r="BD1845" s="1"/>
  <c r="BB1838"/>
  <c r="BB1844" s="1"/>
  <c r="BB1845" s="1"/>
  <c r="BS1837"/>
  <c r="BQ1837"/>
  <c r="BQ1829" s="1"/>
  <c r="BQ1835" s="1"/>
  <c r="BQ1836" s="1"/>
  <c r="BP1837"/>
  <c r="BO1837"/>
  <c r="BO1829" s="1"/>
  <c r="BO1835" s="1"/>
  <c r="BO1836" s="1"/>
  <c r="BM1837"/>
  <c r="BM1829" s="1"/>
  <c r="BM1835" s="1"/>
  <c r="BM1836" s="1"/>
  <c r="BK1837"/>
  <c r="BF1837"/>
  <c r="BD1837"/>
  <c r="BD1829" s="1"/>
  <c r="BD1835" s="1"/>
  <c r="BD1836" s="1"/>
  <c r="BC1837"/>
  <c r="BC1829" s="1"/>
  <c r="BC1835" s="1"/>
  <c r="BC1836" s="1"/>
  <c r="AZ1834"/>
  <c r="AZ1833"/>
  <c r="AZ1832"/>
  <c r="AZ1831"/>
  <c r="BT1829"/>
  <c r="BT1835" s="1"/>
  <c r="BT1836" s="1"/>
  <c r="BS1829"/>
  <c r="BS1835" s="1"/>
  <c r="BS1836" s="1"/>
  <c r="BR1829"/>
  <c r="BR1835" s="1"/>
  <c r="BR1836" s="1"/>
  <c r="BP1829"/>
  <c r="BP1835" s="1"/>
  <c r="BP1836" s="1"/>
  <c r="BN1829"/>
  <c r="BN1835" s="1"/>
  <c r="BN1836" s="1"/>
  <c r="BL1829"/>
  <c r="BL1835" s="1"/>
  <c r="BL1836" s="1"/>
  <c r="BK1829"/>
  <c r="BK1835" s="1"/>
  <c r="BK1836" s="1"/>
  <c r="BJ1829"/>
  <c r="BJ1835" s="1"/>
  <c r="BJ1836" s="1"/>
  <c r="BI1829"/>
  <c r="BI1835" s="1"/>
  <c r="BI1836" s="1"/>
  <c r="BH1829"/>
  <c r="BH1835" s="1"/>
  <c r="BH1836" s="1"/>
  <c r="BG1829"/>
  <c r="BG1835" s="1"/>
  <c r="BG1836" s="1"/>
  <c r="BF1829"/>
  <c r="BF1835" s="1"/>
  <c r="BF1836" s="1"/>
  <c r="BE1829"/>
  <c r="BE1835" s="1"/>
  <c r="BE1836" s="1"/>
  <c r="BB1829"/>
  <c r="BB1835" s="1"/>
  <c r="BB1836" s="1"/>
  <c r="BA1835"/>
  <c r="BA1836" s="1"/>
  <c r="BA1837" s="1"/>
  <c r="AQ1782" l="1"/>
  <c r="AL1783"/>
  <c r="W1783" s="1"/>
  <c r="CF1783"/>
  <c r="BQ1783" s="1"/>
  <c r="BQ1781" s="1"/>
  <c r="BQ1782" s="1"/>
  <c r="CF1782" s="1"/>
  <c r="AJ1783"/>
  <c r="U1783" s="1"/>
  <c r="CD1783"/>
  <c r="BO1783" s="1"/>
  <c r="BO1781" s="1"/>
  <c r="BO1782" s="1"/>
  <c r="CD1782" s="1"/>
  <c r="AH1783"/>
  <c r="Q1783" s="1"/>
  <c r="CB1783"/>
  <c r="BK1783" s="1"/>
  <c r="BK1781" s="1"/>
  <c r="BK1782" s="1"/>
  <c r="CB1782" s="1"/>
  <c r="AK1783"/>
  <c r="V1783" s="1"/>
  <c r="CE1783"/>
  <c r="BP1783" s="1"/>
  <c r="AF1783"/>
  <c r="J1783" s="1"/>
  <c r="BZ1783"/>
  <c r="BD1783" s="1"/>
  <c r="BD1781" s="1"/>
  <c r="BD1782" s="1"/>
  <c r="BZ1782" s="1"/>
  <c r="F1781"/>
  <c r="F1782" s="1"/>
  <c r="BX1783"/>
  <c r="BA1783" s="1"/>
  <c r="AQ1783"/>
  <c r="AQ1778"/>
  <c r="CA1783"/>
  <c r="BF1783" s="1"/>
  <c r="AG1783"/>
  <c r="L1783" s="1"/>
  <c r="CG1783"/>
  <c r="BS1783" s="1"/>
  <c r="CC1783"/>
  <c r="BM1783" s="1"/>
  <c r="BM1781" s="1"/>
  <c r="BM1782" s="1"/>
  <c r="CC1782" s="1"/>
  <c r="BY1783"/>
  <c r="BC1783" s="1"/>
  <c r="BC1781" s="1"/>
  <c r="BC1782" s="1"/>
  <c r="BY1782" s="1"/>
  <c r="AQ1779"/>
  <c r="CI1775"/>
  <c r="BF1781"/>
  <c r="BA1781"/>
  <c r="BA1782" s="1"/>
  <c r="BX1782" s="1"/>
  <c r="AZ1781"/>
  <c r="AZ1782" s="1"/>
  <c r="AZ1829"/>
  <c r="AZ1835" s="1"/>
  <c r="AZ1836" s="1"/>
  <c r="BC1844"/>
  <c r="BC1845" s="1"/>
  <c r="AZ1838"/>
  <c r="AZ1844" s="1"/>
  <c r="AZ1845" s="1"/>
  <c r="H76" i="6"/>
  <c r="CI1781" i="7" l="1"/>
  <c r="BF1782"/>
  <c r="CA1782" s="1"/>
  <c r="BA1579"/>
  <c r="BB1579"/>
  <c r="BC1579"/>
  <c r="BD1579"/>
  <c r="BE1579"/>
  <c r="BF1579"/>
  <c r="BG1579"/>
  <c r="BH1579"/>
  <c r="BI1579"/>
  <c r="BJ1579"/>
  <c r="BK1579"/>
  <c r="BL1579"/>
  <c r="BM1579"/>
  <c r="BN1579"/>
  <c r="BO1579"/>
  <c r="BP1579"/>
  <c r="BQ1579"/>
  <c r="BR1579"/>
  <c r="BS1579"/>
  <c r="BT1579"/>
  <c r="BA1580"/>
  <c r="BB1580"/>
  <c r="BC1580"/>
  <c r="BD1580"/>
  <c r="BE1580"/>
  <c r="BF1580"/>
  <c r="BG1580"/>
  <c r="BH1580"/>
  <c r="BI1580"/>
  <c r="BJ1580"/>
  <c r="BK1580"/>
  <c r="BL1580"/>
  <c r="BM1580"/>
  <c r="BN1580"/>
  <c r="BO1580"/>
  <c r="BP1580"/>
  <c r="BQ1580"/>
  <c r="BR1580"/>
  <c r="BS1580"/>
  <c r="BT1580"/>
  <c r="BA1581"/>
  <c r="BB1581"/>
  <c r="BC1581"/>
  <c r="BD1581"/>
  <c r="BE1581"/>
  <c r="BF1581"/>
  <c r="BG1581"/>
  <c r="BH1581"/>
  <c r="BI1581"/>
  <c r="BJ1581"/>
  <c r="BK1581"/>
  <c r="BL1581"/>
  <c r="BM1581"/>
  <c r="BN1581"/>
  <c r="BO1581"/>
  <c r="BP1581"/>
  <c r="BQ1581"/>
  <c r="BR1581"/>
  <c r="BS1581"/>
  <c r="BT1581"/>
  <c r="BA1582"/>
  <c r="BB1582"/>
  <c r="BC1582"/>
  <c r="BD1582"/>
  <c r="BE1582"/>
  <c r="BF1582"/>
  <c r="BG1582"/>
  <c r="BH1582"/>
  <c r="BI1582"/>
  <c r="BJ1582"/>
  <c r="BK1582"/>
  <c r="BL1582"/>
  <c r="BM1582"/>
  <c r="BN1582"/>
  <c r="BO1582"/>
  <c r="BP1582"/>
  <c r="BQ1582"/>
  <c r="BR1582"/>
  <c r="BS1582"/>
  <c r="BT1582"/>
  <c r="BA1583"/>
  <c r="BB1583"/>
  <c r="BC1583"/>
  <c r="BD1583"/>
  <c r="BE1583"/>
  <c r="BF1583"/>
  <c r="BG1583"/>
  <c r="BH1583"/>
  <c r="BI1583"/>
  <c r="BJ1583"/>
  <c r="BK1583"/>
  <c r="BL1583"/>
  <c r="BM1583"/>
  <c r="BN1583"/>
  <c r="BO1583"/>
  <c r="BP1583"/>
  <c r="BQ1583"/>
  <c r="BR1583"/>
  <c r="BS1583"/>
  <c r="BT1583"/>
  <c r="CG1550"/>
  <c r="CF1550"/>
  <c r="CE1550"/>
  <c r="CD1550"/>
  <c r="CC1550"/>
  <c r="CB1550"/>
  <c r="CA1550"/>
  <c r="BZ1550"/>
  <c r="BY1550"/>
  <c r="BX1550"/>
  <c r="BC1548"/>
  <c r="AZ1547"/>
  <c r="AZ1546"/>
  <c r="AZ1545"/>
  <c r="AZ1544"/>
  <c r="AT1544" s="1"/>
  <c r="AZ1543"/>
  <c r="BT1542"/>
  <c r="BT1548" s="1"/>
  <c r="BS1542"/>
  <c r="BS1548" s="1"/>
  <c r="BR1542"/>
  <c r="BR1548" s="1"/>
  <c r="BQ1542"/>
  <c r="BQ1548" s="1"/>
  <c r="BQ1549" s="1"/>
  <c r="BP1542"/>
  <c r="BP1548" s="1"/>
  <c r="BO1542"/>
  <c r="BO1548" s="1"/>
  <c r="BO1549" s="1"/>
  <c r="BN1542"/>
  <c r="BN1548" s="1"/>
  <c r="BM1542"/>
  <c r="BM1548" s="1"/>
  <c r="BM1549" s="1"/>
  <c r="BL1542"/>
  <c r="BL1548" s="1"/>
  <c r="BK1542"/>
  <c r="BK1548" s="1"/>
  <c r="BK1549" s="1"/>
  <c r="BJ1542"/>
  <c r="BJ1548" s="1"/>
  <c r="BI1542"/>
  <c r="BI1548" s="1"/>
  <c r="BH1542"/>
  <c r="BH1548" s="1"/>
  <c r="BG1542"/>
  <c r="BG1548" s="1"/>
  <c r="BF1542"/>
  <c r="BF1548" s="1"/>
  <c r="BF1549" s="1"/>
  <c r="BE1542"/>
  <c r="BE1548" s="1"/>
  <c r="BD1542"/>
  <c r="BD1548" s="1"/>
  <c r="BD1549" s="1"/>
  <c r="BB1542"/>
  <c r="BB1548" s="1"/>
  <c r="BA1542"/>
  <c r="AZ493"/>
  <c r="AZ1542" l="1"/>
  <c r="AZ1548" s="1"/>
  <c r="AZ1549" s="1"/>
  <c r="BA1548"/>
  <c r="BA1549" s="1"/>
  <c r="Y500"/>
  <c r="W500"/>
  <c r="V500"/>
  <c r="U500"/>
  <c r="S500"/>
  <c r="Q500"/>
  <c r="L500"/>
  <c r="J500"/>
  <c r="G500"/>
  <c r="F493"/>
  <c r="D200" i="6" l="1"/>
  <c r="E200"/>
  <c r="G200"/>
  <c r="K200"/>
  <c r="M200"/>
  <c r="C200"/>
  <c r="D110"/>
  <c r="E110"/>
  <c r="G110"/>
  <c r="K110"/>
  <c r="C110"/>
  <c r="AW1578" i="7"/>
  <c r="CG1577"/>
  <c r="CF1577"/>
  <c r="CE1577"/>
  <c r="CD1577"/>
  <c r="CC1577"/>
  <c r="CB1577"/>
  <c r="CA1577"/>
  <c r="BZ1577"/>
  <c r="BY1577"/>
  <c r="BX1577"/>
  <c r="BC1575"/>
  <c r="BC1576" s="1"/>
  <c r="BC1577" s="1"/>
  <c r="AZ1574"/>
  <c r="AZ1573"/>
  <c r="AZ1572"/>
  <c r="AZ1571"/>
  <c r="AT1571" s="1"/>
  <c r="AZ1570"/>
  <c r="BT1575"/>
  <c r="BS1575"/>
  <c r="BR1575"/>
  <c r="BQ1575"/>
  <c r="BP1575"/>
  <c r="BO1575"/>
  <c r="BN1575"/>
  <c r="BM1575"/>
  <c r="BL1575"/>
  <c r="BK1575"/>
  <c r="BJ1575"/>
  <c r="BI1575"/>
  <c r="BH1575"/>
  <c r="BG1575"/>
  <c r="BF1575"/>
  <c r="BE1575"/>
  <c r="BD1575"/>
  <c r="BB1575"/>
  <c r="BA1575"/>
  <c r="CG1568"/>
  <c r="CF1568"/>
  <c r="CE1568"/>
  <c r="CD1568"/>
  <c r="CC1568"/>
  <c r="CB1568"/>
  <c r="CA1568"/>
  <c r="BZ1568"/>
  <c r="BY1568"/>
  <c r="BX1568"/>
  <c r="BC1566"/>
  <c r="BC1567" s="1"/>
  <c r="BC1568" s="1"/>
  <c r="AZ1565"/>
  <c r="AZ1564"/>
  <c r="AZ1563"/>
  <c r="AZ1562"/>
  <c r="AT1562" s="1"/>
  <c r="AZ1561"/>
  <c r="BT1566"/>
  <c r="BS1566"/>
  <c r="BR1566"/>
  <c r="BQ1566"/>
  <c r="BP1566"/>
  <c r="BO1566"/>
  <c r="BN1566"/>
  <c r="BM1566"/>
  <c r="BL1566"/>
  <c r="BK1566"/>
  <c r="BJ1566"/>
  <c r="BI1566"/>
  <c r="BH1566"/>
  <c r="BG1566"/>
  <c r="BF1566"/>
  <c r="BE1566"/>
  <c r="BD1566"/>
  <c r="BB1566"/>
  <c r="BA1566"/>
  <c r="AZ1569" l="1"/>
  <c r="AZ1575" s="1"/>
  <c r="AZ1560"/>
  <c r="AZ1566" s="1"/>
  <c r="AO16"/>
  <c r="AP16"/>
  <c r="AO17"/>
  <c r="AP17"/>
  <c r="L18"/>
  <c r="L24" s="1"/>
  <c r="L25" s="1"/>
  <c r="AG25" s="1"/>
  <c r="AG26" s="1"/>
  <c r="L26" s="1"/>
  <c r="AB18"/>
  <c r="AB26" s="1"/>
  <c r="AC18"/>
  <c r="AO18"/>
  <c r="AP18"/>
  <c r="F19"/>
  <c r="AO19"/>
  <c r="AP19"/>
  <c r="F20"/>
  <c r="AO20"/>
  <c r="AP20"/>
  <c r="F21"/>
  <c r="AO21"/>
  <c r="AP21"/>
  <c r="F22"/>
  <c r="AO22"/>
  <c r="AP22"/>
  <c r="F23"/>
  <c r="AO23"/>
  <c r="AP23"/>
  <c r="G24"/>
  <c r="G25" s="1"/>
  <c r="AD25" s="1"/>
  <c r="AD26" s="1"/>
  <c r="G26" s="1"/>
  <c r="H24"/>
  <c r="I24"/>
  <c r="J24"/>
  <c r="K24"/>
  <c r="K25" s="1"/>
  <c r="M24"/>
  <c r="M25" s="1"/>
  <c r="N24"/>
  <c r="O24"/>
  <c r="O25" s="1"/>
  <c r="P24"/>
  <c r="P25" s="1"/>
  <c r="Q24"/>
  <c r="Q25" s="1"/>
  <c r="AH25" s="1"/>
  <c r="AH26" s="1"/>
  <c r="Q26" s="1"/>
  <c r="R24"/>
  <c r="S24"/>
  <c r="S25" s="1"/>
  <c r="AI25" s="1"/>
  <c r="AI26" s="1"/>
  <c r="S26" s="1"/>
  <c r="T24"/>
  <c r="T25" s="1"/>
  <c r="U24"/>
  <c r="U25" s="1"/>
  <c r="AJ25" s="1"/>
  <c r="AJ26" s="1"/>
  <c r="U26" s="1"/>
  <c r="V24"/>
  <c r="W24"/>
  <c r="W25" s="1"/>
  <c r="AL25" s="1"/>
  <c r="AL26" s="1"/>
  <c r="W26" s="1"/>
  <c r="X24"/>
  <c r="Y24"/>
  <c r="Y25" s="1"/>
  <c r="AM25" s="1"/>
  <c r="AM26" s="1"/>
  <c r="Y26" s="1"/>
  <c r="Z24"/>
  <c r="AO24"/>
  <c r="AP24"/>
  <c r="H25"/>
  <c r="I25"/>
  <c r="AE25" s="1"/>
  <c r="AE26" s="1"/>
  <c r="I26" s="1"/>
  <c r="J25"/>
  <c r="AF25" s="1"/>
  <c r="AF26" s="1"/>
  <c r="J26" s="1"/>
  <c r="N25"/>
  <c r="R25"/>
  <c r="V25"/>
  <c r="AK25" s="1"/>
  <c r="AK26" s="1"/>
  <c r="V26" s="1"/>
  <c r="X25"/>
  <c r="Z25"/>
  <c r="AO25"/>
  <c r="AP25"/>
  <c r="AC26"/>
  <c r="AO26"/>
  <c r="AP26"/>
  <c r="G27"/>
  <c r="G36" s="1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B27"/>
  <c r="AB35" s="1"/>
  <c r="AC27"/>
  <c r="AC35" s="1"/>
  <c r="AO27"/>
  <c r="AP27"/>
  <c r="G28"/>
  <c r="H28"/>
  <c r="H37" s="1"/>
  <c r="I28"/>
  <c r="I37" s="1"/>
  <c r="J28"/>
  <c r="J37" s="1"/>
  <c r="K28"/>
  <c r="K37" s="1"/>
  <c r="L28"/>
  <c r="L37" s="1"/>
  <c r="M28"/>
  <c r="N28"/>
  <c r="N37" s="1"/>
  <c r="O28"/>
  <c r="O37" s="1"/>
  <c r="P28"/>
  <c r="P37" s="1"/>
  <c r="Q28"/>
  <c r="Q37" s="1"/>
  <c r="R28"/>
  <c r="R37" s="1"/>
  <c r="S28"/>
  <c r="S37" s="1"/>
  <c r="T28"/>
  <c r="T37" s="1"/>
  <c r="U28"/>
  <c r="V28"/>
  <c r="V37" s="1"/>
  <c r="W28"/>
  <c r="W37" s="1"/>
  <c r="X28"/>
  <c r="X37" s="1"/>
  <c r="Y28"/>
  <c r="Y37" s="1"/>
  <c r="Z28"/>
  <c r="Z37" s="1"/>
  <c r="AO28"/>
  <c r="AP28"/>
  <c r="G29"/>
  <c r="H29"/>
  <c r="H38" s="1"/>
  <c r="I29"/>
  <c r="J29"/>
  <c r="J38" s="1"/>
  <c r="K29"/>
  <c r="K38" s="1"/>
  <c r="L29"/>
  <c r="L38" s="1"/>
  <c r="M29"/>
  <c r="N29"/>
  <c r="N38" s="1"/>
  <c r="O29"/>
  <c r="P29"/>
  <c r="P38" s="1"/>
  <c r="Q29"/>
  <c r="R29"/>
  <c r="R38" s="1"/>
  <c r="S29"/>
  <c r="S38" s="1"/>
  <c r="T29"/>
  <c r="T38" s="1"/>
  <c r="U29"/>
  <c r="V29"/>
  <c r="V38" s="1"/>
  <c r="W29"/>
  <c r="X29"/>
  <c r="X38" s="1"/>
  <c r="Y29"/>
  <c r="Z29"/>
  <c r="Z38" s="1"/>
  <c r="AO29"/>
  <c r="AP29"/>
  <c r="G30"/>
  <c r="G39" s="1"/>
  <c r="H30"/>
  <c r="H39" s="1"/>
  <c r="I30"/>
  <c r="I39" s="1"/>
  <c r="J30"/>
  <c r="K30"/>
  <c r="K39" s="1"/>
  <c r="L30"/>
  <c r="L39" s="1"/>
  <c r="M30"/>
  <c r="M39" s="1"/>
  <c r="N30"/>
  <c r="O30"/>
  <c r="O39" s="1"/>
  <c r="P30"/>
  <c r="P39" s="1"/>
  <c r="Q30"/>
  <c r="Q39" s="1"/>
  <c r="R30"/>
  <c r="S30"/>
  <c r="T30"/>
  <c r="T39" s="1"/>
  <c r="U30"/>
  <c r="U39" s="1"/>
  <c r="V30"/>
  <c r="W30"/>
  <c r="W39" s="1"/>
  <c r="X30"/>
  <c r="X39" s="1"/>
  <c r="Y30"/>
  <c r="Y39" s="1"/>
  <c r="Z30"/>
  <c r="AO30"/>
  <c r="AP30"/>
  <c r="G31"/>
  <c r="G40" s="1"/>
  <c r="H31"/>
  <c r="I31"/>
  <c r="I40" s="1"/>
  <c r="J31"/>
  <c r="J40" s="1"/>
  <c r="K31"/>
  <c r="K40" s="1"/>
  <c r="L31"/>
  <c r="L40" s="1"/>
  <c r="M31"/>
  <c r="M40" s="1"/>
  <c r="N31"/>
  <c r="N40" s="1"/>
  <c r="O31"/>
  <c r="O40" s="1"/>
  <c r="P31"/>
  <c r="Q31"/>
  <c r="Q40" s="1"/>
  <c r="R31"/>
  <c r="R40" s="1"/>
  <c r="S31"/>
  <c r="S40" s="1"/>
  <c r="T31"/>
  <c r="T40" s="1"/>
  <c r="U31"/>
  <c r="U40" s="1"/>
  <c r="V31"/>
  <c r="V40" s="1"/>
  <c r="W31"/>
  <c r="W40" s="1"/>
  <c r="X31"/>
  <c r="Y31"/>
  <c r="Y40" s="1"/>
  <c r="Z31"/>
  <c r="Z40" s="1"/>
  <c r="AO31"/>
  <c r="AP31"/>
  <c r="G32"/>
  <c r="G41" s="1"/>
  <c r="H32"/>
  <c r="H41" s="1"/>
  <c r="I32"/>
  <c r="I41" s="1"/>
  <c r="J32"/>
  <c r="K32"/>
  <c r="K41" s="1"/>
  <c r="L32"/>
  <c r="L41" s="1"/>
  <c r="M32"/>
  <c r="M41" s="1"/>
  <c r="N32"/>
  <c r="N41" s="1"/>
  <c r="O32"/>
  <c r="O41" s="1"/>
  <c r="P32"/>
  <c r="P41" s="1"/>
  <c r="Q32"/>
  <c r="Q41" s="1"/>
  <c r="R32"/>
  <c r="R41" s="1"/>
  <c r="S32"/>
  <c r="S41" s="1"/>
  <c r="T32"/>
  <c r="T41" s="1"/>
  <c r="U32"/>
  <c r="U41" s="1"/>
  <c r="V32"/>
  <c r="V41" s="1"/>
  <c r="W32"/>
  <c r="W41" s="1"/>
  <c r="X32"/>
  <c r="X41" s="1"/>
  <c r="Y32"/>
  <c r="Y41" s="1"/>
  <c r="Z32"/>
  <c r="Z41" s="1"/>
  <c r="AO32"/>
  <c r="AP32"/>
  <c r="AO33"/>
  <c r="AP33"/>
  <c r="AO34"/>
  <c r="AP34"/>
  <c r="AO35"/>
  <c r="AP35"/>
  <c r="C36"/>
  <c r="Q36"/>
  <c r="Y36"/>
  <c r="AB36"/>
  <c r="AB44" s="1"/>
  <c r="AC36"/>
  <c r="AC44" s="1"/>
  <c r="AO36"/>
  <c r="AP36"/>
  <c r="M37"/>
  <c r="U37"/>
  <c r="AO37"/>
  <c r="AP37"/>
  <c r="G38"/>
  <c r="O38"/>
  <c r="W38"/>
  <c r="AO38"/>
  <c r="AP38"/>
  <c r="S39"/>
  <c r="AO39"/>
  <c r="AP39"/>
  <c r="AO40"/>
  <c r="AP40"/>
  <c r="AO41"/>
  <c r="AP41"/>
  <c r="AO42"/>
  <c r="AP42"/>
  <c r="AO43"/>
  <c r="AP43"/>
  <c r="AO44"/>
  <c r="AP44"/>
  <c r="AO45"/>
  <c r="AP45"/>
  <c r="AO46"/>
  <c r="AP46"/>
  <c r="L47"/>
  <c r="F47" s="1"/>
  <c r="AO47"/>
  <c r="AP47"/>
  <c r="F48"/>
  <c r="AO48"/>
  <c r="AP48"/>
  <c r="F49"/>
  <c r="AO49"/>
  <c r="AP49"/>
  <c r="F50"/>
  <c r="AO50"/>
  <c r="AP50"/>
  <c r="F51"/>
  <c r="AO51"/>
  <c r="AP51"/>
  <c r="F52"/>
  <c r="AO52"/>
  <c r="AP52"/>
  <c r="G53"/>
  <c r="G54" s="1"/>
  <c r="AD54" s="1"/>
  <c r="AD55" s="1"/>
  <c r="G55" s="1"/>
  <c r="H53"/>
  <c r="H54" s="1"/>
  <c r="I53"/>
  <c r="I54" s="1"/>
  <c r="AE54" s="1"/>
  <c r="AE55" s="1"/>
  <c r="I55" s="1"/>
  <c r="J53"/>
  <c r="J54" s="1"/>
  <c r="AF54" s="1"/>
  <c r="AF55" s="1"/>
  <c r="J55" s="1"/>
  <c r="K53"/>
  <c r="M53"/>
  <c r="M54" s="1"/>
  <c r="N53"/>
  <c r="O53"/>
  <c r="O54" s="1"/>
  <c r="P53"/>
  <c r="P54" s="1"/>
  <c r="Q53"/>
  <c r="Q54" s="1"/>
  <c r="AH54" s="1"/>
  <c r="AH55" s="1"/>
  <c r="Q55" s="1"/>
  <c r="R53"/>
  <c r="S53"/>
  <c r="S54" s="1"/>
  <c r="AI54" s="1"/>
  <c r="AI55" s="1"/>
  <c r="S55" s="1"/>
  <c r="T53"/>
  <c r="T54" s="1"/>
  <c r="U53"/>
  <c r="U54" s="1"/>
  <c r="AJ54" s="1"/>
  <c r="AJ55" s="1"/>
  <c r="U55" s="1"/>
  <c r="V53"/>
  <c r="W53"/>
  <c r="W54" s="1"/>
  <c r="AL54" s="1"/>
  <c r="AL55" s="1"/>
  <c r="W55" s="1"/>
  <c r="X53"/>
  <c r="X54" s="1"/>
  <c r="Y53"/>
  <c r="Y54" s="1"/>
  <c r="AM54" s="1"/>
  <c r="AM55" s="1"/>
  <c r="Y55" s="1"/>
  <c r="Z53"/>
  <c r="AO53"/>
  <c r="AP53"/>
  <c r="K54"/>
  <c r="N54"/>
  <c r="R54"/>
  <c r="V54"/>
  <c r="AK54" s="1"/>
  <c r="AK55" s="1"/>
  <c r="V55" s="1"/>
  <c r="Z54"/>
  <c r="AO54"/>
  <c r="AP54"/>
  <c r="AO55"/>
  <c r="AP55"/>
  <c r="C56"/>
  <c r="G56"/>
  <c r="H56"/>
  <c r="I56"/>
  <c r="J56"/>
  <c r="K56"/>
  <c r="M56"/>
  <c r="N56"/>
  <c r="O56"/>
  <c r="P56"/>
  <c r="Q56"/>
  <c r="R56"/>
  <c r="S56"/>
  <c r="T56"/>
  <c r="U56"/>
  <c r="V56"/>
  <c r="W56"/>
  <c r="X56"/>
  <c r="Y56"/>
  <c r="Z56"/>
  <c r="AO56"/>
  <c r="AP56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O57"/>
  <c r="AP57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O58"/>
  <c r="AP58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O59"/>
  <c r="AP59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O60"/>
  <c r="AP60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O61"/>
  <c r="AP61"/>
  <c r="AO62"/>
  <c r="AP62"/>
  <c r="AO63"/>
  <c r="AP63"/>
  <c r="AO64"/>
  <c r="AP64"/>
  <c r="C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O65"/>
  <c r="AP65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O66"/>
  <c r="AP66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O67"/>
  <c r="AP67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O68"/>
  <c r="AP68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O69"/>
  <c r="AP69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O70"/>
  <c r="AP70"/>
  <c r="AO71"/>
  <c r="AP71"/>
  <c r="AO72"/>
  <c r="AP72"/>
  <c r="AO73"/>
  <c r="AP73"/>
  <c r="AO74"/>
  <c r="AP74"/>
  <c r="AO75"/>
  <c r="AP75"/>
  <c r="L76"/>
  <c r="AO76"/>
  <c r="AP76"/>
  <c r="F77"/>
  <c r="AO77"/>
  <c r="AP77"/>
  <c r="F78"/>
  <c r="AO78"/>
  <c r="AP78"/>
  <c r="F79"/>
  <c r="AO79"/>
  <c r="AP79"/>
  <c r="F80"/>
  <c r="AO80"/>
  <c r="AP80"/>
  <c r="F81"/>
  <c r="AO81"/>
  <c r="AP81"/>
  <c r="G82"/>
  <c r="G83" s="1"/>
  <c r="AD83" s="1"/>
  <c r="AD84" s="1"/>
  <c r="G84" s="1"/>
  <c r="H82"/>
  <c r="H83" s="1"/>
  <c r="I82"/>
  <c r="I83" s="1"/>
  <c r="AE83" s="1"/>
  <c r="AE84" s="1"/>
  <c r="I84" s="1"/>
  <c r="J82"/>
  <c r="J83" s="1"/>
  <c r="AF83" s="1"/>
  <c r="AF84" s="1"/>
  <c r="J84" s="1"/>
  <c r="K82"/>
  <c r="K83" s="1"/>
  <c r="M82"/>
  <c r="M83" s="1"/>
  <c r="N82"/>
  <c r="N83" s="1"/>
  <c r="O82"/>
  <c r="O83" s="1"/>
  <c r="P82"/>
  <c r="P83" s="1"/>
  <c r="Q82"/>
  <c r="Q83" s="1"/>
  <c r="AH83" s="1"/>
  <c r="AH84" s="1"/>
  <c r="Q84" s="1"/>
  <c r="R82"/>
  <c r="R83" s="1"/>
  <c r="S82"/>
  <c r="S83" s="1"/>
  <c r="AI83" s="1"/>
  <c r="AI84" s="1"/>
  <c r="S84" s="1"/>
  <c r="T82"/>
  <c r="T83" s="1"/>
  <c r="U82"/>
  <c r="U83" s="1"/>
  <c r="AJ83" s="1"/>
  <c r="AJ84" s="1"/>
  <c r="U84" s="1"/>
  <c r="V82"/>
  <c r="V83" s="1"/>
  <c r="AK83" s="1"/>
  <c r="AK84" s="1"/>
  <c r="V84" s="1"/>
  <c r="W82"/>
  <c r="W83" s="1"/>
  <c r="AL83" s="1"/>
  <c r="AL84" s="1"/>
  <c r="W84" s="1"/>
  <c r="X82"/>
  <c r="X83" s="1"/>
  <c r="Y82"/>
  <c r="Y83" s="1"/>
  <c r="AM83" s="1"/>
  <c r="AM84" s="1"/>
  <c r="Y84" s="1"/>
  <c r="Z82"/>
  <c r="Z83" s="1"/>
  <c r="AO82"/>
  <c r="AP82"/>
  <c r="AO83"/>
  <c r="AP83"/>
  <c r="AO84"/>
  <c r="AP84"/>
  <c r="C85"/>
  <c r="C94" s="1"/>
  <c r="G85"/>
  <c r="G94" s="1"/>
  <c r="H85"/>
  <c r="H94" s="1"/>
  <c r="I85"/>
  <c r="I94" s="1"/>
  <c r="J85"/>
  <c r="K85"/>
  <c r="K94" s="1"/>
  <c r="M85"/>
  <c r="M94" s="1"/>
  <c r="N85"/>
  <c r="O85"/>
  <c r="O94" s="1"/>
  <c r="P85"/>
  <c r="P94" s="1"/>
  <c r="Q85"/>
  <c r="Q94" s="1"/>
  <c r="R85"/>
  <c r="S85"/>
  <c r="S94" s="1"/>
  <c r="T85"/>
  <c r="T94" s="1"/>
  <c r="U85"/>
  <c r="U94" s="1"/>
  <c r="V85"/>
  <c r="W85"/>
  <c r="W94" s="1"/>
  <c r="X85"/>
  <c r="X94" s="1"/>
  <c r="Y85"/>
  <c r="Y94" s="1"/>
  <c r="Z85"/>
  <c r="AO85"/>
  <c r="AP85"/>
  <c r="G86"/>
  <c r="H86"/>
  <c r="H95" s="1"/>
  <c r="I86"/>
  <c r="I95" s="1"/>
  <c r="J86"/>
  <c r="J95" s="1"/>
  <c r="K86"/>
  <c r="K95" s="1"/>
  <c r="L86"/>
  <c r="M86"/>
  <c r="M95" s="1"/>
  <c r="N86"/>
  <c r="N95" s="1"/>
  <c r="O86"/>
  <c r="O95" s="1"/>
  <c r="P86"/>
  <c r="P95" s="1"/>
  <c r="Q86"/>
  <c r="Q95" s="1"/>
  <c r="R86"/>
  <c r="R95" s="1"/>
  <c r="S86"/>
  <c r="S95" s="1"/>
  <c r="T86"/>
  <c r="U86"/>
  <c r="U95" s="1"/>
  <c r="V86"/>
  <c r="V95" s="1"/>
  <c r="W86"/>
  <c r="W95" s="1"/>
  <c r="X86"/>
  <c r="X95" s="1"/>
  <c r="Y86"/>
  <c r="Y95" s="1"/>
  <c r="Z86"/>
  <c r="Z95" s="1"/>
  <c r="AO86"/>
  <c r="AP86"/>
  <c r="G87"/>
  <c r="G96" s="1"/>
  <c r="H87"/>
  <c r="H96" s="1"/>
  <c r="I87"/>
  <c r="I96" s="1"/>
  <c r="J87"/>
  <c r="K87"/>
  <c r="K96" s="1"/>
  <c r="L87"/>
  <c r="L96" s="1"/>
  <c r="M87"/>
  <c r="M96" s="1"/>
  <c r="N87"/>
  <c r="N96" s="1"/>
  <c r="O87"/>
  <c r="O96" s="1"/>
  <c r="P87"/>
  <c r="P96" s="1"/>
  <c r="Q87"/>
  <c r="Q96" s="1"/>
  <c r="R87"/>
  <c r="R96" s="1"/>
  <c r="S87"/>
  <c r="S96" s="1"/>
  <c r="T87"/>
  <c r="T96" s="1"/>
  <c r="U87"/>
  <c r="U96" s="1"/>
  <c r="V87"/>
  <c r="V96" s="1"/>
  <c r="W87"/>
  <c r="W96" s="1"/>
  <c r="X87"/>
  <c r="X96" s="1"/>
  <c r="Y87"/>
  <c r="Y96" s="1"/>
  <c r="Z87"/>
  <c r="Z96" s="1"/>
  <c r="AO87"/>
  <c r="AP87"/>
  <c r="G88"/>
  <c r="G97" s="1"/>
  <c r="H88"/>
  <c r="H97" s="1"/>
  <c r="I88"/>
  <c r="I97" s="1"/>
  <c r="J88"/>
  <c r="J97" s="1"/>
  <c r="K88"/>
  <c r="K97" s="1"/>
  <c r="L88"/>
  <c r="L97" s="1"/>
  <c r="M88"/>
  <c r="M97" s="1"/>
  <c r="N88"/>
  <c r="N97" s="1"/>
  <c r="O88"/>
  <c r="O97" s="1"/>
  <c r="P88"/>
  <c r="P97" s="1"/>
  <c r="Q88"/>
  <c r="Q97" s="1"/>
  <c r="R88"/>
  <c r="R97" s="1"/>
  <c r="S88"/>
  <c r="S97" s="1"/>
  <c r="T88"/>
  <c r="T97" s="1"/>
  <c r="U88"/>
  <c r="U97" s="1"/>
  <c r="V88"/>
  <c r="V97" s="1"/>
  <c r="W88"/>
  <c r="W97" s="1"/>
  <c r="X88"/>
  <c r="X97" s="1"/>
  <c r="Y88"/>
  <c r="Y97" s="1"/>
  <c r="Z88"/>
  <c r="Z97" s="1"/>
  <c r="AO88"/>
  <c r="AP88"/>
  <c r="G89"/>
  <c r="G98" s="1"/>
  <c r="H89"/>
  <c r="H98" s="1"/>
  <c r="I89"/>
  <c r="J89"/>
  <c r="J98" s="1"/>
  <c r="K89"/>
  <c r="K98" s="1"/>
  <c r="L89"/>
  <c r="L98" s="1"/>
  <c r="M89"/>
  <c r="N89"/>
  <c r="N98" s="1"/>
  <c r="O89"/>
  <c r="O98" s="1"/>
  <c r="P89"/>
  <c r="P98" s="1"/>
  <c r="Q89"/>
  <c r="R89"/>
  <c r="R98" s="1"/>
  <c r="S89"/>
  <c r="S98" s="1"/>
  <c r="T89"/>
  <c r="T98" s="1"/>
  <c r="U89"/>
  <c r="V89"/>
  <c r="V98" s="1"/>
  <c r="W89"/>
  <c r="W98" s="1"/>
  <c r="X89"/>
  <c r="X98" s="1"/>
  <c r="Y89"/>
  <c r="Z89"/>
  <c r="Z98" s="1"/>
  <c r="AO89"/>
  <c r="AP89"/>
  <c r="G90"/>
  <c r="G99" s="1"/>
  <c r="H90"/>
  <c r="H99" s="1"/>
  <c r="I90"/>
  <c r="I99" s="1"/>
  <c r="J90"/>
  <c r="J99" s="1"/>
  <c r="K90"/>
  <c r="K99" s="1"/>
  <c r="L90"/>
  <c r="L99" s="1"/>
  <c r="M90"/>
  <c r="M99" s="1"/>
  <c r="N90"/>
  <c r="N99" s="1"/>
  <c r="O90"/>
  <c r="O99" s="1"/>
  <c r="P90"/>
  <c r="P99" s="1"/>
  <c r="Q90"/>
  <c r="Q99" s="1"/>
  <c r="R90"/>
  <c r="R99" s="1"/>
  <c r="S90"/>
  <c r="S99" s="1"/>
  <c r="T90"/>
  <c r="T99" s="1"/>
  <c r="U90"/>
  <c r="U99" s="1"/>
  <c r="V90"/>
  <c r="V99" s="1"/>
  <c r="W90"/>
  <c r="W99" s="1"/>
  <c r="X90"/>
  <c r="X99" s="1"/>
  <c r="Y90"/>
  <c r="Y99" s="1"/>
  <c r="Z90"/>
  <c r="Z99" s="1"/>
  <c r="AO90"/>
  <c r="AP90"/>
  <c r="AO91"/>
  <c r="AP91"/>
  <c r="AO92"/>
  <c r="AP92"/>
  <c r="AO93"/>
  <c r="AP93"/>
  <c r="AO94"/>
  <c r="AP94"/>
  <c r="AO95"/>
  <c r="AP95"/>
  <c r="AO96"/>
  <c r="AP96"/>
  <c r="AO97"/>
  <c r="AP97"/>
  <c r="AO98"/>
  <c r="AP98"/>
  <c r="AO99"/>
  <c r="AP99"/>
  <c r="AO100"/>
  <c r="AP100"/>
  <c r="AO101"/>
  <c r="AP101"/>
  <c r="AO102"/>
  <c r="AP102"/>
  <c r="AO103"/>
  <c r="AP103"/>
  <c r="AO104"/>
  <c r="AP104"/>
  <c r="L105"/>
  <c r="F105" s="1"/>
  <c r="AO105"/>
  <c r="AP105"/>
  <c r="F106"/>
  <c r="AO106"/>
  <c r="AP106"/>
  <c r="F107"/>
  <c r="AO107"/>
  <c r="AP107"/>
  <c r="F108"/>
  <c r="AO108"/>
  <c r="AP108"/>
  <c r="F109"/>
  <c r="AO109"/>
  <c r="AP109"/>
  <c r="F110"/>
  <c r="AO110"/>
  <c r="AP110"/>
  <c r="G111"/>
  <c r="G112" s="1"/>
  <c r="AD112" s="1"/>
  <c r="AD113" s="1"/>
  <c r="G113" s="1"/>
  <c r="H111"/>
  <c r="H112" s="1"/>
  <c r="I111"/>
  <c r="I112" s="1"/>
  <c r="AE112" s="1"/>
  <c r="AE113" s="1"/>
  <c r="I113" s="1"/>
  <c r="J111"/>
  <c r="K111"/>
  <c r="K112" s="1"/>
  <c r="M111"/>
  <c r="N111"/>
  <c r="N112" s="1"/>
  <c r="O111"/>
  <c r="O112" s="1"/>
  <c r="P111"/>
  <c r="P112" s="1"/>
  <c r="Q111"/>
  <c r="R111"/>
  <c r="S111"/>
  <c r="S112" s="1"/>
  <c r="AI112" s="1"/>
  <c r="AI113" s="1"/>
  <c r="S113" s="1"/>
  <c r="T111"/>
  <c r="T112" s="1"/>
  <c r="U111"/>
  <c r="V111"/>
  <c r="V112" s="1"/>
  <c r="AK112" s="1"/>
  <c r="AK113" s="1"/>
  <c r="V113" s="1"/>
  <c r="W111"/>
  <c r="W112" s="1"/>
  <c r="AL112" s="1"/>
  <c r="AL113" s="1"/>
  <c r="W113" s="1"/>
  <c r="X111"/>
  <c r="X112" s="1"/>
  <c r="Y111"/>
  <c r="Z111"/>
  <c r="AO111"/>
  <c r="AP111"/>
  <c r="J112"/>
  <c r="AF112" s="1"/>
  <c r="AF113" s="1"/>
  <c r="J113" s="1"/>
  <c r="M112"/>
  <c r="Q112"/>
  <c r="R112"/>
  <c r="U112"/>
  <c r="AJ112" s="1"/>
  <c r="AJ113" s="1"/>
  <c r="U113" s="1"/>
  <c r="Y112"/>
  <c r="AM112" s="1"/>
  <c r="AM113" s="1"/>
  <c r="Y113" s="1"/>
  <c r="Z112"/>
  <c r="AH112"/>
  <c r="AO112"/>
  <c r="AP112"/>
  <c r="AH113"/>
  <c r="Q113" s="1"/>
  <c r="AO113"/>
  <c r="AP113"/>
  <c r="C114"/>
  <c r="C123" s="1"/>
  <c r="G114"/>
  <c r="G123" s="1"/>
  <c r="H114"/>
  <c r="I114"/>
  <c r="I123" s="1"/>
  <c r="J114"/>
  <c r="K114"/>
  <c r="K123" s="1"/>
  <c r="M114"/>
  <c r="M123" s="1"/>
  <c r="N114"/>
  <c r="O114"/>
  <c r="O123" s="1"/>
  <c r="P114"/>
  <c r="Q114"/>
  <c r="Q123" s="1"/>
  <c r="R114"/>
  <c r="S114"/>
  <c r="T114"/>
  <c r="U114"/>
  <c r="U123" s="1"/>
  <c r="V114"/>
  <c r="W114"/>
  <c r="W123" s="1"/>
  <c r="X114"/>
  <c r="Y114"/>
  <c r="Y123" s="1"/>
  <c r="Z114"/>
  <c r="AO114"/>
  <c r="AP114"/>
  <c r="G115"/>
  <c r="G124" s="1"/>
  <c r="H115"/>
  <c r="H124" s="1"/>
  <c r="I115"/>
  <c r="I124" s="1"/>
  <c r="J115"/>
  <c r="J124" s="1"/>
  <c r="K115"/>
  <c r="K124" s="1"/>
  <c r="L115"/>
  <c r="L124" s="1"/>
  <c r="M115"/>
  <c r="M124" s="1"/>
  <c r="N115"/>
  <c r="N124" s="1"/>
  <c r="O115"/>
  <c r="O124" s="1"/>
  <c r="P115"/>
  <c r="P124" s="1"/>
  <c r="Q115"/>
  <c r="Q124" s="1"/>
  <c r="R115"/>
  <c r="R124" s="1"/>
  <c r="S115"/>
  <c r="S124" s="1"/>
  <c r="T115"/>
  <c r="T124" s="1"/>
  <c r="U115"/>
  <c r="U124" s="1"/>
  <c r="V115"/>
  <c r="V124" s="1"/>
  <c r="W115"/>
  <c r="W124" s="1"/>
  <c r="X115"/>
  <c r="X124" s="1"/>
  <c r="Y115"/>
  <c r="Y124" s="1"/>
  <c r="Z115"/>
  <c r="Z124" s="1"/>
  <c r="AO115"/>
  <c r="AP115"/>
  <c r="G116"/>
  <c r="H116"/>
  <c r="H125" s="1"/>
  <c r="I116"/>
  <c r="I125" s="1"/>
  <c r="J116"/>
  <c r="J125" s="1"/>
  <c r="K116"/>
  <c r="K125" s="1"/>
  <c r="L116"/>
  <c r="L125" s="1"/>
  <c r="M116"/>
  <c r="M125" s="1"/>
  <c r="N116"/>
  <c r="N125" s="1"/>
  <c r="O116"/>
  <c r="O125" s="1"/>
  <c r="P116"/>
  <c r="P125" s="1"/>
  <c r="Q116"/>
  <c r="Q125" s="1"/>
  <c r="R116"/>
  <c r="R125" s="1"/>
  <c r="S116"/>
  <c r="S125" s="1"/>
  <c r="T116"/>
  <c r="T125" s="1"/>
  <c r="U116"/>
  <c r="U125" s="1"/>
  <c r="V116"/>
  <c r="V125" s="1"/>
  <c r="W116"/>
  <c r="W125" s="1"/>
  <c r="X116"/>
  <c r="X125" s="1"/>
  <c r="Y116"/>
  <c r="Y125" s="1"/>
  <c r="Z116"/>
  <c r="Z125" s="1"/>
  <c r="AO116"/>
  <c r="AP116"/>
  <c r="G117"/>
  <c r="H117"/>
  <c r="H126" s="1"/>
  <c r="I117"/>
  <c r="I126" s="1"/>
  <c r="J117"/>
  <c r="J126" s="1"/>
  <c r="K117"/>
  <c r="K126" s="1"/>
  <c r="L117"/>
  <c r="L126" s="1"/>
  <c r="M117"/>
  <c r="M126" s="1"/>
  <c r="N117"/>
  <c r="N126" s="1"/>
  <c r="O117"/>
  <c r="O126" s="1"/>
  <c r="P117"/>
  <c r="P126" s="1"/>
  <c r="Q117"/>
  <c r="Q126" s="1"/>
  <c r="R117"/>
  <c r="R126" s="1"/>
  <c r="S117"/>
  <c r="S126" s="1"/>
  <c r="T117"/>
  <c r="T126" s="1"/>
  <c r="U117"/>
  <c r="U126" s="1"/>
  <c r="V117"/>
  <c r="V126" s="1"/>
  <c r="W117"/>
  <c r="W126" s="1"/>
  <c r="X117"/>
  <c r="X126" s="1"/>
  <c r="Y117"/>
  <c r="Y126" s="1"/>
  <c r="Z117"/>
  <c r="Z126" s="1"/>
  <c r="AO117"/>
  <c r="AP117"/>
  <c r="G118"/>
  <c r="H118"/>
  <c r="H127" s="1"/>
  <c r="I118"/>
  <c r="I127" s="1"/>
  <c r="J118"/>
  <c r="J127" s="1"/>
  <c r="K118"/>
  <c r="K127" s="1"/>
  <c r="L118"/>
  <c r="L127" s="1"/>
  <c r="M118"/>
  <c r="M127" s="1"/>
  <c r="N118"/>
  <c r="N127" s="1"/>
  <c r="O118"/>
  <c r="O127" s="1"/>
  <c r="P118"/>
  <c r="P127" s="1"/>
  <c r="Q118"/>
  <c r="Q127" s="1"/>
  <c r="R118"/>
  <c r="R127" s="1"/>
  <c r="S118"/>
  <c r="S127" s="1"/>
  <c r="T118"/>
  <c r="T127" s="1"/>
  <c r="U118"/>
  <c r="U127" s="1"/>
  <c r="V118"/>
  <c r="V127" s="1"/>
  <c r="W118"/>
  <c r="W127" s="1"/>
  <c r="X118"/>
  <c r="X127" s="1"/>
  <c r="Y118"/>
  <c r="Y127" s="1"/>
  <c r="Z118"/>
  <c r="Z127" s="1"/>
  <c r="AO118"/>
  <c r="AP118"/>
  <c r="G119"/>
  <c r="H119"/>
  <c r="H128" s="1"/>
  <c r="I119"/>
  <c r="I128" s="1"/>
  <c r="J119"/>
  <c r="J128" s="1"/>
  <c r="K119"/>
  <c r="L119"/>
  <c r="L128" s="1"/>
  <c r="M119"/>
  <c r="M128" s="1"/>
  <c r="N119"/>
  <c r="N128" s="1"/>
  <c r="O119"/>
  <c r="O128" s="1"/>
  <c r="P119"/>
  <c r="P128" s="1"/>
  <c r="Q119"/>
  <c r="Q128" s="1"/>
  <c r="R119"/>
  <c r="R128" s="1"/>
  <c r="S119"/>
  <c r="S128" s="1"/>
  <c r="T119"/>
  <c r="T128" s="1"/>
  <c r="U119"/>
  <c r="U128" s="1"/>
  <c r="V119"/>
  <c r="V128" s="1"/>
  <c r="W119"/>
  <c r="W128" s="1"/>
  <c r="X119"/>
  <c r="X128" s="1"/>
  <c r="Y119"/>
  <c r="Y128" s="1"/>
  <c r="Z119"/>
  <c r="Z128" s="1"/>
  <c r="AO119"/>
  <c r="AP119"/>
  <c r="AO120"/>
  <c r="AP120"/>
  <c r="AO121"/>
  <c r="AP121"/>
  <c r="AO122"/>
  <c r="AP122"/>
  <c r="AO123"/>
  <c r="AP123"/>
  <c r="AO124"/>
  <c r="AP124"/>
  <c r="AO125"/>
  <c r="AP125"/>
  <c r="AO126"/>
  <c r="AP126"/>
  <c r="AO127"/>
  <c r="AP127"/>
  <c r="AO128"/>
  <c r="AP128"/>
  <c r="AO129"/>
  <c r="AP129"/>
  <c r="AO130"/>
  <c r="AP130"/>
  <c r="AO131"/>
  <c r="AP131"/>
  <c r="AO132"/>
  <c r="AP132"/>
  <c r="AO133"/>
  <c r="AP133"/>
  <c r="L134"/>
  <c r="AO134"/>
  <c r="AP134"/>
  <c r="F135"/>
  <c r="AO135"/>
  <c r="AP135"/>
  <c r="F136"/>
  <c r="AO136"/>
  <c r="AP136"/>
  <c r="F137"/>
  <c r="AO137"/>
  <c r="AP137"/>
  <c r="F138"/>
  <c r="AO138"/>
  <c r="AP138"/>
  <c r="F139"/>
  <c r="AO139"/>
  <c r="AP139"/>
  <c r="G140"/>
  <c r="G141" s="1"/>
  <c r="AD141" s="1"/>
  <c r="AD142" s="1"/>
  <c r="G142" s="1"/>
  <c r="H140"/>
  <c r="I140"/>
  <c r="I141" s="1"/>
  <c r="AE141" s="1"/>
  <c r="AE142" s="1"/>
  <c r="I142" s="1"/>
  <c r="J140"/>
  <c r="J141" s="1"/>
  <c r="AF141" s="1"/>
  <c r="AF142" s="1"/>
  <c r="J142" s="1"/>
  <c r="K140"/>
  <c r="K141" s="1"/>
  <c r="M140"/>
  <c r="M141" s="1"/>
  <c r="N140"/>
  <c r="N141" s="1"/>
  <c r="O140"/>
  <c r="P140"/>
  <c r="P141" s="1"/>
  <c r="Q140"/>
  <c r="Q141" s="1"/>
  <c r="AH141" s="1"/>
  <c r="AH142" s="1"/>
  <c r="Q142" s="1"/>
  <c r="R140"/>
  <c r="R141" s="1"/>
  <c r="S140"/>
  <c r="S141" s="1"/>
  <c r="AI141" s="1"/>
  <c r="AI142" s="1"/>
  <c r="S142" s="1"/>
  <c r="T140"/>
  <c r="T141" s="1"/>
  <c r="U140"/>
  <c r="U141" s="1"/>
  <c r="AJ141" s="1"/>
  <c r="AJ142" s="1"/>
  <c r="U142" s="1"/>
  <c r="V140"/>
  <c r="V141" s="1"/>
  <c r="AK141" s="1"/>
  <c r="AK142" s="1"/>
  <c r="V142" s="1"/>
  <c r="W140"/>
  <c r="W141" s="1"/>
  <c r="AL141" s="1"/>
  <c r="AL142" s="1"/>
  <c r="W142" s="1"/>
  <c r="X140"/>
  <c r="X141" s="1"/>
  <c r="Y140"/>
  <c r="Y141" s="1"/>
  <c r="AM141" s="1"/>
  <c r="AM142" s="1"/>
  <c r="Y142" s="1"/>
  <c r="Z140"/>
  <c r="Z141" s="1"/>
  <c r="AO140"/>
  <c r="AP140"/>
  <c r="H141"/>
  <c r="O141"/>
  <c r="AO141"/>
  <c r="AP141"/>
  <c r="AO142"/>
  <c r="AP142"/>
  <c r="L143"/>
  <c r="AO143"/>
  <c r="AP143"/>
  <c r="F144"/>
  <c r="AO144"/>
  <c r="AP144"/>
  <c r="F145"/>
  <c r="AO145"/>
  <c r="AP145"/>
  <c r="F146"/>
  <c r="AO146"/>
  <c r="AP146"/>
  <c r="F147"/>
  <c r="AO147"/>
  <c r="AP147"/>
  <c r="F148"/>
  <c r="AO148"/>
  <c r="AP148"/>
  <c r="G149"/>
  <c r="G150" s="1"/>
  <c r="AD150" s="1"/>
  <c r="AD151" s="1"/>
  <c r="G151" s="1"/>
  <c r="H149"/>
  <c r="H150" s="1"/>
  <c r="I149"/>
  <c r="I150" s="1"/>
  <c r="AE150" s="1"/>
  <c r="AE151" s="1"/>
  <c r="I151" s="1"/>
  <c r="J149"/>
  <c r="J150" s="1"/>
  <c r="AF150" s="1"/>
  <c r="AF151" s="1"/>
  <c r="J151" s="1"/>
  <c r="K149"/>
  <c r="K150" s="1"/>
  <c r="M149"/>
  <c r="M150" s="1"/>
  <c r="N149"/>
  <c r="N150" s="1"/>
  <c r="O149"/>
  <c r="O150" s="1"/>
  <c r="P149"/>
  <c r="P150" s="1"/>
  <c r="Q149"/>
  <c r="Q150" s="1"/>
  <c r="AH150" s="1"/>
  <c r="AH151" s="1"/>
  <c r="Q151" s="1"/>
  <c r="R149"/>
  <c r="R150" s="1"/>
  <c r="S149"/>
  <c r="S150" s="1"/>
  <c r="AI150" s="1"/>
  <c r="AI151" s="1"/>
  <c r="S151" s="1"/>
  <c r="T149"/>
  <c r="T150" s="1"/>
  <c r="U149"/>
  <c r="U150" s="1"/>
  <c r="AJ150" s="1"/>
  <c r="AJ151" s="1"/>
  <c r="U151" s="1"/>
  <c r="V149"/>
  <c r="V150" s="1"/>
  <c r="AK150" s="1"/>
  <c r="AK151" s="1"/>
  <c r="V151" s="1"/>
  <c r="W149"/>
  <c r="W150" s="1"/>
  <c r="AL150" s="1"/>
  <c r="AL151" s="1"/>
  <c r="W151" s="1"/>
  <c r="X149"/>
  <c r="X150" s="1"/>
  <c r="Y149"/>
  <c r="Y150" s="1"/>
  <c r="AM150" s="1"/>
  <c r="AM151" s="1"/>
  <c r="Y151" s="1"/>
  <c r="Z149"/>
  <c r="Z150" s="1"/>
  <c r="AO149"/>
  <c r="AP149"/>
  <c r="AO150"/>
  <c r="AP150"/>
  <c r="AO151"/>
  <c r="AP151"/>
  <c r="C152"/>
  <c r="C161" s="1"/>
  <c r="G152"/>
  <c r="G161" s="1"/>
  <c r="H152"/>
  <c r="I152"/>
  <c r="I161" s="1"/>
  <c r="J152"/>
  <c r="K152"/>
  <c r="K161" s="1"/>
  <c r="M152"/>
  <c r="M161" s="1"/>
  <c r="N152"/>
  <c r="O152"/>
  <c r="O161" s="1"/>
  <c r="P152"/>
  <c r="Q152"/>
  <c r="Q161" s="1"/>
  <c r="R152"/>
  <c r="S152"/>
  <c r="S161" s="1"/>
  <c r="T152"/>
  <c r="U152"/>
  <c r="U161" s="1"/>
  <c r="V152"/>
  <c r="W152"/>
  <c r="W161" s="1"/>
  <c r="X152"/>
  <c r="Y152"/>
  <c r="Y161" s="1"/>
  <c r="Z152"/>
  <c r="AO152"/>
  <c r="AP152"/>
  <c r="G153"/>
  <c r="G162" s="1"/>
  <c r="H153"/>
  <c r="H162" s="1"/>
  <c r="I153"/>
  <c r="I162" s="1"/>
  <c r="J153"/>
  <c r="J162" s="1"/>
  <c r="K153"/>
  <c r="K162" s="1"/>
  <c r="L153"/>
  <c r="L162" s="1"/>
  <c r="M153"/>
  <c r="M162" s="1"/>
  <c r="N153"/>
  <c r="N162" s="1"/>
  <c r="O153"/>
  <c r="O162" s="1"/>
  <c r="P153"/>
  <c r="P162" s="1"/>
  <c r="Q153"/>
  <c r="Q162" s="1"/>
  <c r="R153"/>
  <c r="R162" s="1"/>
  <c r="S153"/>
  <c r="S162" s="1"/>
  <c r="T153"/>
  <c r="T162" s="1"/>
  <c r="U153"/>
  <c r="U162" s="1"/>
  <c r="V153"/>
  <c r="V162" s="1"/>
  <c r="W153"/>
  <c r="W162" s="1"/>
  <c r="X153"/>
  <c r="X162" s="1"/>
  <c r="Y153"/>
  <c r="Y162" s="1"/>
  <c r="Z153"/>
  <c r="Z162" s="1"/>
  <c r="AO153"/>
  <c r="AP153"/>
  <c r="G154"/>
  <c r="G163" s="1"/>
  <c r="H154"/>
  <c r="H163" s="1"/>
  <c r="I154"/>
  <c r="I163" s="1"/>
  <c r="J154"/>
  <c r="J163" s="1"/>
  <c r="K154"/>
  <c r="K163" s="1"/>
  <c r="L154"/>
  <c r="L163" s="1"/>
  <c r="M154"/>
  <c r="M163" s="1"/>
  <c r="N154"/>
  <c r="N163" s="1"/>
  <c r="O154"/>
  <c r="O163" s="1"/>
  <c r="P154"/>
  <c r="P163" s="1"/>
  <c r="Q154"/>
  <c r="Q163" s="1"/>
  <c r="R154"/>
  <c r="R163" s="1"/>
  <c r="S154"/>
  <c r="S163" s="1"/>
  <c r="T154"/>
  <c r="T163" s="1"/>
  <c r="U154"/>
  <c r="U163" s="1"/>
  <c r="V154"/>
  <c r="V163" s="1"/>
  <c r="W154"/>
  <c r="W163" s="1"/>
  <c r="X154"/>
  <c r="X163" s="1"/>
  <c r="Y154"/>
  <c r="Y163" s="1"/>
  <c r="Z154"/>
  <c r="Z163" s="1"/>
  <c r="AO154"/>
  <c r="AP154"/>
  <c r="G155"/>
  <c r="H155"/>
  <c r="H164" s="1"/>
  <c r="I155"/>
  <c r="I164" s="1"/>
  <c r="J155"/>
  <c r="J164" s="1"/>
  <c r="K155"/>
  <c r="K164" s="1"/>
  <c r="L155"/>
  <c r="L164" s="1"/>
  <c r="M155"/>
  <c r="M164" s="1"/>
  <c r="N155"/>
  <c r="N164" s="1"/>
  <c r="O155"/>
  <c r="O164" s="1"/>
  <c r="P155"/>
  <c r="P164" s="1"/>
  <c r="Q155"/>
  <c r="Q164" s="1"/>
  <c r="R155"/>
  <c r="R164" s="1"/>
  <c r="S155"/>
  <c r="S164" s="1"/>
  <c r="T155"/>
  <c r="T164" s="1"/>
  <c r="U155"/>
  <c r="U164" s="1"/>
  <c r="V155"/>
  <c r="V164" s="1"/>
  <c r="W155"/>
  <c r="W164" s="1"/>
  <c r="X155"/>
  <c r="X164" s="1"/>
  <c r="Y155"/>
  <c r="Y164" s="1"/>
  <c r="Z155"/>
  <c r="Z164" s="1"/>
  <c r="AO155"/>
  <c r="AP155"/>
  <c r="G156"/>
  <c r="H156"/>
  <c r="H165" s="1"/>
  <c r="I156"/>
  <c r="I165" s="1"/>
  <c r="J156"/>
  <c r="J165" s="1"/>
  <c r="K156"/>
  <c r="K165" s="1"/>
  <c r="L156"/>
  <c r="L165" s="1"/>
  <c r="M156"/>
  <c r="M165" s="1"/>
  <c r="N156"/>
  <c r="N165" s="1"/>
  <c r="O156"/>
  <c r="P156"/>
  <c r="P165" s="1"/>
  <c r="Q156"/>
  <c r="Q165" s="1"/>
  <c r="R156"/>
  <c r="R165" s="1"/>
  <c r="S156"/>
  <c r="T156"/>
  <c r="T165" s="1"/>
  <c r="U156"/>
  <c r="U165" s="1"/>
  <c r="V156"/>
  <c r="V165" s="1"/>
  <c r="W156"/>
  <c r="X156"/>
  <c r="X165" s="1"/>
  <c r="Y156"/>
  <c r="Y165" s="1"/>
  <c r="Z156"/>
  <c r="Z165" s="1"/>
  <c r="AO156"/>
  <c r="AP156"/>
  <c r="G157"/>
  <c r="H157"/>
  <c r="H166" s="1"/>
  <c r="I157"/>
  <c r="I166" s="1"/>
  <c r="J157"/>
  <c r="J166" s="1"/>
  <c r="K157"/>
  <c r="K166" s="1"/>
  <c r="L157"/>
  <c r="L166" s="1"/>
  <c r="M157"/>
  <c r="M166" s="1"/>
  <c r="N157"/>
  <c r="N166" s="1"/>
  <c r="O157"/>
  <c r="O166" s="1"/>
  <c r="P157"/>
  <c r="P166" s="1"/>
  <c r="Q157"/>
  <c r="Q166" s="1"/>
  <c r="R157"/>
  <c r="R166" s="1"/>
  <c r="S157"/>
  <c r="S166" s="1"/>
  <c r="T157"/>
  <c r="T166" s="1"/>
  <c r="U157"/>
  <c r="U166" s="1"/>
  <c r="V157"/>
  <c r="V166" s="1"/>
  <c r="W157"/>
  <c r="W166" s="1"/>
  <c r="X157"/>
  <c r="X166" s="1"/>
  <c r="Y157"/>
  <c r="Y166" s="1"/>
  <c r="Z157"/>
  <c r="Z166" s="1"/>
  <c r="AO157"/>
  <c r="AP157"/>
  <c r="AO158"/>
  <c r="AP158"/>
  <c r="AO159"/>
  <c r="AP159"/>
  <c r="AO160"/>
  <c r="AP160"/>
  <c r="AO161"/>
  <c r="AP161"/>
  <c r="AO162"/>
  <c r="AP162"/>
  <c r="AO163"/>
  <c r="AP163"/>
  <c r="AO164"/>
  <c r="AP164"/>
  <c r="AO165"/>
  <c r="AP165"/>
  <c r="AO166"/>
  <c r="AP166"/>
  <c r="AO167"/>
  <c r="AP167"/>
  <c r="AO168"/>
  <c r="AP168"/>
  <c r="AO169"/>
  <c r="AP169"/>
  <c r="AO170"/>
  <c r="AP170"/>
  <c r="AO171"/>
  <c r="AP171"/>
  <c r="L172"/>
  <c r="F172" s="1"/>
  <c r="AO172"/>
  <c r="AP172"/>
  <c r="F173"/>
  <c r="AO173"/>
  <c r="AP173"/>
  <c r="F174"/>
  <c r="AO174"/>
  <c r="AP174"/>
  <c r="F175"/>
  <c r="AO175"/>
  <c r="AP175"/>
  <c r="F176"/>
  <c r="AO176"/>
  <c r="AP176"/>
  <c r="F177"/>
  <c r="AO177"/>
  <c r="AP177"/>
  <c r="G178"/>
  <c r="G179" s="1"/>
  <c r="AD179" s="1"/>
  <c r="AD180" s="1"/>
  <c r="G180" s="1"/>
  <c r="H178"/>
  <c r="H179" s="1"/>
  <c r="I178"/>
  <c r="I179" s="1"/>
  <c r="AE179" s="1"/>
  <c r="AE180" s="1"/>
  <c r="I180" s="1"/>
  <c r="J178"/>
  <c r="J179" s="1"/>
  <c r="K178"/>
  <c r="K179" s="1"/>
  <c r="M178"/>
  <c r="M179" s="1"/>
  <c r="N178"/>
  <c r="N179" s="1"/>
  <c r="O178"/>
  <c r="O179" s="1"/>
  <c r="P178"/>
  <c r="P179" s="1"/>
  <c r="Q178"/>
  <c r="Q179" s="1"/>
  <c r="AH179" s="1"/>
  <c r="AH180" s="1"/>
  <c r="Q180" s="1"/>
  <c r="R178"/>
  <c r="R179" s="1"/>
  <c r="S178"/>
  <c r="S179" s="1"/>
  <c r="AI179" s="1"/>
  <c r="AI180" s="1"/>
  <c r="S180" s="1"/>
  <c r="T178"/>
  <c r="T179" s="1"/>
  <c r="U178"/>
  <c r="U179" s="1"/>
  <c r="AJ179" s="1"/>
  <c r="AJ180" s="1"/>
  <c r="U180" s="1"/>
  <c r="V178"/>
  <c r="V179" s="1"/>
  <c r="AK179" s="1"/>
  <c r="AK180" s="1"/>
  <c r="V180" s="1"/>
  <c r="W178"/>
  <c r="W179" s="1"/>
  <c r="AL179" s="1"/>
  <c r="AL180" s="1"/>
  <c r="W180" s="1"/>
  <c r="X178"/>
  <c r="X179" s="1"/>
  <c r="Y178"/>
  <c r="Y179" s="1"/>
  <c r="AM179" s="1"/>
  <c r="AM180" s="1"/>
  <c r="Y180" s="1"/>
  <c r="Z178"/>
  <c r="Z179" s="1"/>
  <c r="AO178"/>
  <c r="AP178"/>
  <c r="AF179"/>
  <c r="AF180" s="1"/>
  <c r="J180" s="1"/>
  <c r="AO179"/>
  <c r="AP179"/>
  <c r="AO180"/>
  <c r="AP180"/>
  <c r="L181"/>
  <c r="F181" s="1"/>
  <c r="AO181"/>
  <c r="AP181"/>
  <c r="F182"/>
  <c r="AO182"/>
  <c r="AP182"/>
  <c r="F183"/>
  <c r="AO183"/>
  <c r="AP183"/>
  <c r="F184"/>
  <c r="AO184"/>
  <c r="AP184"/>
  <c r="F185"/>
  <c r="AO185"/>
  <c r="AP185"/>
  <c r="F186"/>
  <c r="AO186"/>
  <c r="AP186"/>
  <c r="G187"/>
  <c r="G188" s="1"/>
  <c r="AD188" s="1"/>
  <c r="AD189" s="1"/>
  <c r="G189" s="1"/>
  <c r="H187"/>
  <c r="I187"/>
  <c r="I188" s="1"/>
  <c r="AE188" s="1"/>
  <c r="AE189" s="1"/>
  <c r="I189" s="1"/>
  <c r="J187"/>
  <c r="J188" s="1"/>
  <c r="AF188" s="1"/>
  <c r="AF189" s="1"/>
  <c r="J189" s="1"/>
  <c r="K187"/>
  <c r="K188" s="1"/>
  <c r="M187"/>
  <c r="M188" s="1"/>
  <c r="N187"/>
  <c r="N188" s="1"/>
  <c r="O187"/>
  <c r="P187"/>
  <c r="P188" s="1"/>
  <c r="Q187"/>
  <c r="Q188" s="1"/>
  <c r="AH188" s="1"/>
  <c r="AH189" s="1"/>
  <c r="Q189" s="1"/>
  <c r="R187"/>
  <c r="R188" s="1"/>
  <c r="S187"/>
  <c r="T187"/>
  <c r="T188" s="1"/>
  <c r="U187"/>
  <c r="U188" s="1"/>
  <c r="AJ188" s="1"/>
  <c r="AJ189" s="1"/>
  <c r="U189" s="1"/>
  <c r="V187"/>
  <c r="V188" s="1"/>
  <c r="AK188" s="1"/>
  <c r="AK189" s="1"/>
  <c r="V189" s="1"/>
  <c r="W187"/>
  <c r="X187"/>
  <c r="X188" s="1"/>
  <c r="Y187"/>
  <c r="Y188" s="1"/>
  <c r="AM188" s="1"/>
  <c r="AM189" s="1"/>
  <c r="Y189" s="1"/>
  <c r="Z187"/>
  <c r="Z188" s="1"/>
  <c r="AO187"/>
  <c r="AP187"/>
  <c r="H188"/>
  <c r="O188"/>
  <c r="S188"/>
  <c r="AI188" s="1"/>
  <c r="AI189" s="1"/>
  <c r="S189" s="1"/>
  <c r="W188"/>
  <c r="AL188" s="1"/>
  <c r="AL189" s="1"/>
  <c r="W189" s="1"/>
  <c r="AO188"/>
  <c r="AP188"/>
  <c r="AO189"/>
  <c r="AP189"/>
  <c r="C190"/>
  <c r="G190"/>
  <c r="G199" s="1"/>
  <c r="H190"/>
  <c r="H199" s="1"/>
  <c r="I190"/>
  <c r="I199" s="1"/>
  <c r="J190"/>
  <c r="J199" s="1"/>
  <c r="K190"/>
  <c r="M190"/>
  <c r="M199" s="1"/>
  <c r="N190"/>
  <c r="N199" s="1"/>
  <c r="O190"/>
  <c r="P190"/>
  <c r="P199" s="1"/>
  <c r="Q190"/>
  <c r="Q199" s="1"/>
  <c r="R190"/>
  <c r="R199" s="1"/>
  <c r="S190"/>
  <c r="T190"/>
  <c r="T199" s="1"/>
  <c r="U190"/>
  <c r="U199" s="1"/>
  <c r="V190"/>
  <c r="V199" s="1"/>
  <c r="W190"/>
  <c r="X190"/>
  <c r="X199" s="1"/>
  <c r="Y190"/>
  <c r="Y199" s="1"/>
  <c r="Z190"/>
  <c r="Z199" s="1"/>
  <c r="AO190"/>
  <c r="AP190"/>
  <c r="G191"/>
  <c r="G200" s="1"/>
  <c r="H191"/>
  <c r="H200" s="1"/>
  <c r="I191"/>
  <c r="I200" s="1"/>
  <c r="J191"/>
  <c r="J200" s="1"/>
  <c r="K191"/>
  <c r="K200" s="1"/>
  <c r="L191"/>
  <c r="L200" s="1"/>
  <c r="M191"/>
  <c r="M200" s="1"/>
  <c r="N191"/>
  <c r="N200" s="1"/>
  <c r="O191"/>
  <c r="O200" s="1"/>
  <c r="P191"/>
  <c r="P200" s="1"/>
  <c r="Q191"/>
  <c r="Q200" s="1"/>
  <c r="R191"/>
  <c r="R200" s="1"/>
  <c r="S191"/>
  <c r="S200" s="1"/>
  <c r="T191"/>
  <c r="T200" s="1"/>
  <c r="U191"/>
  <c r="U200" s="1"/>
  <c r="V191"/>
  <c r="V200" s="1"/>
  <c r="W191"/>
  <c r="W200" s="1"/>
  <c r="X191"/>
  <c r="X200" s="1"/>
  <c r="Y191"/>
  <c r="Y200" s="1"/>
  <c r="Z191"/>
  <c r="Z200" s="1"/>
  <c r="AO191"/>
  <c r="AP191"/>
  <c r="G192"/>
  <c r="G201" s="1"/>
  <c r="H192"/>
  <c r="H201" s="1"/>
  <c r="I192"/>
  <c r="I201" s="1"/>
  <c r="J192"/>
  <c r="J201" s="1"/>
  <c r="K192"/>
  <c r="K201" s="1"/>
  <c r="L192"/>
  <c r="L201" s="1"/>
  <c r="M192"/>
  <c r="M201" s="1"/>
  <c r="N192"/>
  <c r="N201" s="1"/>
  <c r="O192"/>
  <c r="O201" s="1"/>
  <c r="P192"/>
  <c r="P201" s="1"/>
  <c r="Q192"/>
  <c r="Q201" s="1"/>
  <c r="R192"/>
  <c r="R201" s="1"/>
  <c r="S192"/>
  <c r="S201" s="1"/>
  <c r="T192"/>
  <c r="T201" s="1"/>
  <c r="U192"/>
  <c r="U201" s="1"/>
  <c r="V192"/>
  <c r="V201" s="1"/>
  <c r="W192"/>
  <c r="W201" s="1"/>
  <c r="X192"/>
  <c r="X201" s="1"/>
  <c r="Y192"/>
  <c r="Y201" s="1"/>
  <c r="Z192"/>
  <c r="Z201" s="1"/>
  <c r="AO192"/>
  <c r="AP192"/>
  <c r="G193"/>
  <c r="G202" s="1"/>
  <c r="H193"/>
  <c r="H202" s="1"/>
  <c r="I193"/>
  <c r="I202" s="1"/>
  <c r="J193"/>
  <c r="J202" s="1"/>
  <c r="K193"/>
  <c r="K202" s="1"/>
  <c r="L193"/>
  <c r="L202" s="1"/>
  <c r="M193"/>
  <c r="M202" s="1"/>
  <c r="N193"/>
  <c r="N202" s="1"/>
  <c r="O193"/>
  <c r="O202" s="1"/>
  <c r="P193"/>
  <c r="P202" s="1"/>
  <c r="Q193"/>
  <c r="Q202" s="1"/>
  <c r="R193"/>
  <c r="R202" s="1"/>
  <c r="S193"/>
  <c r="S202" s="1"/>
  <c r="T193"/>
  <c r="T202" s="1"/>
  <c r="U193"/>
  <c r="U202" s="1"/>
  <c r="V193"/>
  <c r="V202" s="1"/>
  <c r="W193"/>
  <c r="W202" s="1"/>
  <c r="X193"/>
  <c r="X202" s="1"/>
  <c r="Y193"/>
  <c r="Y202" s="1"/>
  <c r="Z193"/>
  <c r="Z202" s="1"/>
  <c r="AO193"/>
  <c r="AP193"/>
  <c r="G194"/>
  <c r="H194"/>
  <c r="H203" s="1"/>
  <c r="I194"/>
  <c r="J194"/>
  <c r="J203" s="1"/>
  <c r="K194"/>
  <c r="K203" s="1"/>
  <c r="L194"/>
  <c r="L203" s="1"/>
  <c r="M194"/>
  <c r="N194"/>
  <c r="N203" s="1"/>
  <c r="O194"/>
  <c r="O203" s="1"/>
  <c r="P194"/>
  <c r="P203" s="1"/>
  <c r="Q194"/>
  <c r="R194"/>
  <c r="R203" s="1"/>
  <c r="S194"/>
  <c r="S203" s="1"/>
  <c r="T194"/>
  <c r="T203" s="1"/>
  <c r="U194"/>
  <c r="V194"/>
  <c r="V203" s="1"/>
  <c r="W194"/>
  <c r="W203" s="1"/>
  <c r="X194"/>
  <c r="X203" s="1"/>
  <c r="Y194"/>
  <c r="Z194"/>
  <c r="Z203" s="1"/>
  <c r="AO194"/>
  <c r="AP194"/>
  <c r="G195"/>
  <c r="G204" s="1"/>
  <c r="H195"/>
  <c r="H204" s="1"/>
  <c r="I195"/>
  <c r="I204" s="1"/>
  <c r="J195"/>
  <c r="J204" s="1"/>
  <c r="K195"/>
  <c r="K204" s="1"/>
  <c r="L195"/>
  <c r="L204" s="1"/>
  <c r="M195"/>
  <c r="M204" s="1"/>
  <c r="N195"/>
  <c r="N204" s="1"/>
  <c r="O195"/>
  <c r="O204" s="1"/>
  <c r="P195"/>
  <c r="P204" s="1"/>
  <c r="Q195"/>
  <c r="Q204" s="1"/>
  <c r="R195"/>
  <c r="R204" s="1"/>
  <c r="S195"/>
  <c r="S204" s="1"/>
  <c r="T195"/>
  <c r="T204" s="1"/>
  <c r="U195"/>
  <c r="U204" s="1"/>
  <c r="V195"/>
  <c r="V204" s="1"/>
  <c r="W195"/>
  <c r="W204" s="1"/>
  <c r="X195"/>
  <c r="X204" s="1"/>
  <c r="Y195"/>
  <c r="Y204" s="1"/>
  <c r="Z195"/>
  <c r="Z204" s="1"/>
  <c r="AO195"/>
  <c r="AP195"/>
  <c r="AO196"/>
  <c r="AP196"/>
  <c r="AO197"/>
  <c r="AP197"/>
  <c r="AO198"/>
  <c r="AP198"/>
  <c r="AO199"/>
  <c r="AP199"/>
  <c r="AO200"/>
  <c r="AP200"/>
  <c r="AO201"/>
  <c r="AP201"/>
  <c r="AO202"/>
  <c r="AP202"/>
  <c r="AO203"/>
  <c r="AP203"/>
  <c r="AO204"/>
  <c r="AP204"/>
  <c r="AO205"/>
  <c r="AP205"/>
  <c r="AO206"/>
  <c r="AP206"/>
  <c r="AO207"/>
  <c r="AP207"/>
  <c r="AO208"/>
  <c r="AP208"/>
  <c r="AO209"/>
  <c r="AP209"/>
  <c r="L210"/>
  <c r="F210" s="1"/>
  <c r="AO210"/>
  <c r="AP210"/>
  <c r="F211"/>
  <c r="AO211"/>
  <c r="AP211"/>
  <c r="F212"/>
  <c r="AO212"/>
  <c r="AP212"/>
  <c r="F213"/>
  <c r="AO213"/>
  <c r="AP213"/>
  <c r="F214"/>
  <c r="AO214"/>
  <c r="AP214"/>
  <c r="F215"/>
  <c r="AO215"/>
  <c r="AP215"/>
  <c r="G216"/>
  <c r="G217" s="1"/>
  <c r="AD217" s="1"/>
  <c r="AD218" s="1"/>
  <c r="G218" s="1"/>
  <c r="H216"/>
  <c r="H217" s="1"/>
  <c r="I216"/>
  <c r="I217" s="1"/>
  <c r="AE217" s="1"/>
  <c r="AE218" s="1"/>
  <c r="I218" s="1"/>
  <c r="J216"/>
  <c r="J217" s="1"/>
  <c r="AF217" s="1"/>
  <c r="AF218" s="1"/>
  <c r="J218" s="1"/>
  <c r="K216"/>
  <c r="K217" s="1"/>
  <c r="M216"/>
  <c r="M217" s="1"/>
  <c r="N216"/>
  <c r="N217" s="1"/>
  <c r="O216"/>
  <c r="O217" s="1"/>
  <c r="P216"/>
  <c r="P217" s="1"/>
  <c r="Q216"/>
  <c r="Q217" s="1"/>
  <c r="AH217" s="1"/>
  <c r="AH218" s="1"/>
  <c r="Q218" s="1"/>
  <c r="R216"/>
  <c r="R217" s="1"/>
  <c r="S216"/>
  <c r="S217" s="1"/>
  <c r="AI217" s="1"/>
  <c r="AI218" s="1"/>
  <c r="S218" s="1"/>
  <c r="T216"/>
  <c r="T217" s="1"/>
  <c r="U216"/>
  <c r="U217" s="1"/>
  <c r="AJ217" s="1"/>
  <c r="AJ218" s="1"/>
  <c r="U218" s="1"/>
  <c r="V216"/>
  <c r="V217" s="1"/>
  <c r="AK217" s="1"/>
  <c r="AK218" s="1"/>
  <c r="V218" s="1"/>
  <c r="W216"/>
  <c r="W217" s="1"/>
  <c r="AL217" s="1"/>
  <c r="AL218" s="1"/>
  <c r="W218" s="1"/>
  <c r="X216"/>
  <c r="X217" s="1"/>
  <c r="Y216"/>
  <c r="Y217" s="1"/>
  <c r="AM217" s="1"/>
  <c r="AM218" s="1"/>
  <c r="Y218" s="1"/>
  <c r="Z216"/>
  <c r="Z217" s="1"/>
  <c r="AO216"/>
  <c r="AP216"/>
  <c r="AO217"/>
  <c r="AP217"/>
  <c r="AO218"/>
  <c r="AP218"/>
  <c r="C219"/>
  <c r="C228" s="1"/>
  <c r="G219"/>
  <c r="H219"/>
  <c r="I219"/>
  <c r="J219"/>
  <c r="J228" s="1"/>
  <c r="K219"/>
  <c r="M219"/>
  <c r="N219"/>
  <c r="N228" s="1"/>
  <c r="O219"/>
  <c r="P219"/>
  <c r="P228" s="1"/>
  <c r="Q219"/>
  <c r="R219"/>
  <c r="R228" s="1"/>
  <c r="S219"/>
  <c r="T219"/>
  <c r="T228" s="1"/>
  <c r="U219"/>
  <c r="V219"/>
  <c r="V228" s="1"/>
  <c r="W219"/>
  <c r="X219"/>
  <c r="X228" s="1"/>
  <c r="Y219"/>
  <c r="Z219"/>
  <c r="AO219"/>
  <c r="AP219"/>
  <c r="G220"/>
  <c r="H220"/>
  <c r="H229" s="1"/>
  <c r="I220"/>
  <c r="I229" s="1"/>
  <c r="J220"/>
  <c r="J229" s="1"/>
  <c r="K220"/>
  <c r="K229" s="1"/>
  <c r="L220"/>
  <c r="L229" s="1"/>
  <c r="M220"/>
  <c r="M229" s="1"/>
  <c r="N220"/>
  <c r="N229" s="1"/>
  <c r="O220"/>
  <c r="O229" s="1"/>
  <c r="P220"/>
  <c r="P229" s="1"/>
  <c r="Q220"/>
  <c r="Q229" s="1"/>
  <c r="R220"/>
  <c r="R229" s="1"/>
  <c r="S220"/>
  <c r="S229" s="1"/>
  <c r="T220"/>
  <c r="T229" s="1"/>
  <c r="U220"/>
  <c r="U229" s="1"/>
  <c r="V220"/>
  <c r="V229" s="1"/>
  <c r="W220"/>
  <c r="W229" s="1"/>
  <c r="X220"/>
  <c r="X229" s="1"/>
  <c r="Y220"/>
  <c r="Y229" s="1"/>
  <c r="Z220"/>
  <c r="Z229" s="1"/>
  <c r="AO220"/>
  <c r="AP220"/>
  <c r="G221"/>
  <c r="H221"/>
  <c r="H230" s="1"/>
  <c r="I221"/>
  <c r="I230" s="1"/>
  <c r="J221"/>
  <c r="J230" s="1"/>
  <c r="K221"/>
  <c r="K230" s="1"/>
  <c r="L221"/>
  <c r="L230" s="1"/>
  <c r="M221"/>
  <c r="M230" s="1"/>
  <c r="N221"/>
  <c r="N230" s="1"/>
  <c r="O221"/>
  <c r="O230" s="1"/>
  <c r="P221"/>
  <c r="P230" s="1"/>
  <c r="Q221"/>
  <c r="Q230" s="1"/>
  <c r="R221"/>
  <c r="R230" s="1"/>
  <c r="S221"/>
  <c r="S230" s="1"/>
  <c r="T221"/>
  <c r="U221"/>
  <c r="U230" s="1"/>
  <c r="V221"/>
  <c r="V230" s="1"/>
  <c r="W221"/>
  <c r="W230" s="1"/>
  <c r="X221"/>
  <c r="X230" s="1"/>
  <c r="Y221"/>
  <c r="Y230" s="1"/>
  <c r="Z221"/>
  <c r="Z230" s="1"/>
  <c r="AO221"/>
  <c r="AP221"/>
  <c r="G222"/>
  <c r="G231" s="1"/>
  <c r="H222"/>
  <c r="H231" s="1"/>
  <c r="I222"/>
  <c r="I231" s="1"/>
  <c r="J222"/>
  <c r="J231" s="1"/>
  <c r="K222"/>
  <c r="K231" s="1"/>
  <c r="L222"/>
  <c r="L231" s="1"/>
  <c r="M222"/>
  <c r="M231" s="1"/>
  <c r="N222"/>
  <c r="N231" s="1"/>
  <c r="O222"/>
  <c r="O231" s="1"/>
  <c r="P222"/>
  <c r="P231" s="1"/>
  <c r="Q222"/>
  <c r="Q231" s="1"/>
  <c r="R222"/>
  <c r="R231" s="1"/>
  <c r="S222"/>
  <c r="S231" s="1"/>
  <c r="T222"/>
  <c r="T231" s="1"/>
  <c r="U222"/>
  <c r="U231" s="1"/>
  <c r="V222"/>
  <c r="V231" s="1"/>
  <c r="W222"/>
  <c r="W231" s="1"/>
  <c r="X222"/>
  <c r="X231" s="1"/>
  <c r="Y222"/>
  <c r="Y231" s="1"/>
  <c r="Z222"/>
  <c r="Z231" s="1"/>
  <c r="AO222"/>
  <c r="AP222"/>
  <c r="G223"/>
  <c r="G232" s="1"/>
  <c r="H223"/>
  <c r="H232" s="1"/>
  <c r="I223"/>
  <c r="I232" s="1"/>
  <c r="J223"/>
  <c r="J232" s="1"/>
  <c r="K223"/>
  <c r="K232" s="1"/>
  <c r="L223"/>
  <c r="L232" s="1"/>
  <c r="M223"/>
  <c r="M232" s="1"/>
  <c r="N223"/>
  <c r="N232" s="1"/>
  <c r="O223"/>
  <c r="O232" s="1"/>
  <c r="P223"/>
  <c r="P232" s="1"/>
  <c r="Q223"/>
  <c r="Q232" s="1"/>
  <c r="R223"/>
  <c r="R232" s="1"/>
  <c r="S223"/>
  <c r="S232" s="1"/>
  <c r="T223"/>
  <c r="T232" s="1"/>
  <c r="U223"/>
  <c r="U232" s="1"/>
  <c r="V223"/>
  <c r="V232" s="1"/>
  <c r="W223"/>
  <c r="W232" s="1"/>
  <c r="X223"/>
  <c r="X232" s="1"/>
  <c r="Y223"/>
  <c r="Y232" s="1"/>
  <c r="Z223"/>
  <c r="Z232" s="1"/>
  <c r="AO223"/>
  <c r="AP223"/>
  <c r="G224"/>
  <c r="G233" s="1"/>
  <c r="H224"/>
  <c r="H233" s="1"/>
  <c r="I224"/>
  <c r="I233" s="1"/>
  <c r="J224"/>
  <c r="J233" s="1"/>
  <c r="K224"/>
  <c r="K233" s="1"/>
  <c r="L224"/>
  <c r="L233" s="1"/>
  <c r="M224"/>
  <c r="M233" s="1"/>
  <c r="N224"/>
  <c r="N233" s="1"/>
  <c r="O224"/>
  <c r="O233" s="1"/>
  <c r="P224"/>
  <c r="P233" s="1"/>
  <c r="Q224"/>
  <c r="Q233" s="1"/>
  <c r="R224"/>
  <c r="R233" s="1"/>
  <c r="S224"/>
  <c r="S233" s="1"/>
  <c r="T224"/>
  <c r="T233" s="1"/>
  <c r="U224"/>
  <c r="U233" s="1"/>
  <c r="V224"/>
  <c r="V233" s="1"/>
  <c r="W224"/>
  <c r="W233" s="1"/>
  <c r="X224"/>
  <c r="X233" s="1"/>
  <c r="Y224"/>
  <c r="Y233" s="1"/>
  <c r="Z224"/>
  <c r="Z233" s="1"/>
  <c r="AO224"/>
  <c r="AP224"/>
  <c r="AO225"/>
  <c r="AP225"/>
  <c r="AO226"/>
  <c r="AP226"/>
  <c r="AO227"/>
  <c r="AP227"/>
  <c r="AO228"/>
  <c r="AP228"/>
  <c r="AO229"/>
  <c r="AP229"/>
  <c r="AO230"/>
  <c r="AP230"/>
  <c r="AO231"/>
  <c r="AP231"/>
  <c r="AO232"/>
  <c r="AP232"/>
  <c r="AO233"/>
  <c r="AP233"/>
  <c r="AO234"/>
  <c r="AP234"/>
  <c r="AO235"/>
  <c r="AP235"/>
  <c r="AO236"/>
  <c r="AP236"/>
  <c r="AO237"/>
  <c r="AP237"/>
  <c r="AO238"/>
  <c r="AP238"/>
  <c r="L239"/>
  <c r="AO239"/>
  <c r="AP239"/>
  <c r="F240"/>
  <c r="AO240"/>
  <c r="AP240"/>
  <c r="F241"/>
  <c r="AO241"/>
  <c r="AP241"/>
  <c r="F242"/>
  <c r="AO242"/>
  <c r="AP242"/>
  <c r="F243"/>
  <c r="AO243"/>
  <c r="AP243"/>
  <c r="F244"/>
  <c r="AO244"/>
  <c r="AP244"/>
  <c r="G245"/>
  <c r="G246" s="1"/>
  <c r="AD246" s="1"/>
  <c r="AD247" s="1"/>
  <c r="G247" s="1"/>
  <c r="H245"/>
  <c r="I245"/>
  <c r="I246" s="1"/>
  <c r="AE246" s="1"/>
  <c r="AE247" s="1"/>
  <c r="I247" s="1"/>
  <c r="J245"/>
  <c r="J246" s="1"/>
  <c r="AF246" s="1"/>
  <c r="AF247" s="1"/>
  <c r="J247" s="1"/>
  <c r="K245"/>
  <c r="K246" s="1"/>
  <c r="M245"/>
  <c r="M246" s="1"/>
  <c r="N245"/>
  <c r="O245"/>
  <c r="O246" s="1"/>
  <c r="P245"/>
  <c r="P246" s="1"/>
  <c r="Q245"/>
  <c r="Q246" s="1"/>
  <c r="AH246" s="1"/>
  <c r="R245"/>
  <c r="R246" s="1"/>
  <c r="S245"/>
  <c r="S246" s="1"/>
  <c r="AI246" s="1"/>
  <c r="AI247" s="1"/>
  <c r="S247" s="1"/>
  <c r="T245"/>
  <c r="T246" s="1"/>
  <c r="U245"/>
  <c r="U246" s="1"/>
  <c r="AJ246" s="1"/>
  <c r="AJ247" s="1"/>
  <c r="U247" s="1"/>
  <c r="V245"/>
  <c r="V246" s="1"/>
  <c r="AK246" s="1"/>
  <c r="AK247" s="1"/>
  <c r="V247" s="1"/>
  <c r="W245"/>
  <c r="W246" s="1"/>
  <c r="AL246" s="1"/>
  <c r="AL247" s="1"/>
  <c r="W247" s="1"/>
  <c r="X245"/>
  <c r="X246" s="1"/>
  <c r="Y245"/>
  <c r="Y246" s="1"/>
  <c r="AM246" s="1"/>
  <c r="AM247" s="1"/>
  <c r="Y247" s="1"/>
  <c r="Z245"/>
  <c r="Z246" s="1"/>
  <c r="AO245"/>
  <c r="AP245"/>
  <c r="H246"/>
  <c r="N246"/>
  <c r="AO246"/>
  <c r="AP246"/>
  <c r="AH247"/>
  <c r="Q247" s="1"/>
  <c r="AO247"/>
  <c r="AP247"/>
  <c r="L248"/>
  <c r="F248" s="1"/>
  <c r="AO248"/>
  <c r="AP248"/>
  <c r="F249"/>
  <c r="AO249"/>
  <c r="AP249"/>
  <c r="F250"/>
  <c r="AO250"/>
  <c r="AP250"/>
  <c r="F251"/>
  <c r="AO251"/>
  <c r="AP251"/>
  <c r="F252"/>
  <c r="AO252"/>
  <c r="AP252"/>
  <c r="F253"/>
  <c r="AO253"/>
  <c r="AP253"/>
  <c r="G254"/>
  <c r="G255" s="1"/>
  <c r="AD255" s="1"/>
  <c r="AD256" s="1"/>
  <c r="G256" s="1"/>
  <c r="H254"/>
  <c r="I254"/>
  <c r="I255" s="1"/>
  <c r="AE255" s="1"/>
  <c r="AE256" s="1"/>
  <c r="I256" s="1"/>
  <c r="J254"/>
  <c r="J255" s="1"/>
  <c r="AF255" s="1"/>
  <c r="AF256" s="1"/>
  <c r="J256" s="1"/>
  <c r="K254"/>
  <c r="K255" s="1"/>
  <c r="M254"/>
  <c r="M255" s="1"/>
  <c r="N254"/>
  <c r="N255" s="1"/>
  <c r="O254"/>
  <c r="O255" s="1"/>
  <c r="P254"/>
  <c r="P255" s="1"/>
  <c r="Q254"/>
  <c r="Q255" s="1"/>
  <c r="AH255" s="1"/>
  <c r="AH256" s="1"/>
  <c r="Q256" s="1"/>
  <c r="R254"/>
  <c r="R255" s="1"/>
  <c r="S254"/>
  <c r="S255" s="1"/>
  <c r="AI255" s="1"/>
  <c r="AI256" s="1"/>
  <c r="S256" s="1"/>
  <c r="T254"/>
  <c r="T255" s="1"/>
  <c r="U254"/>
  <c r="U255" s="1"/>
  <c r="AJ255" s="1"/>
  <c r="AJ256" s="1"/>
  <c r="U256" s="1"/>
  <c r="V254"/>
  <c r="V255" s="1"/>
  <c r="W254"/>
  <c r="W255" s="1"/>
  <c r="AL255" s="1"/>
  <c r="AL256" s="1"/>
  <c r="W256" s="1"/>
  <c r="X254"/>
  <c r="X255" s="1"/>
  <c r="Y254"/>
  <c r="Y255" s="1"/>
  <c r="AM255" s="1"/>
  <c r="AM256" s="1"/>
  <c r="Y256" s="1"/>
  <c r="Z254"/>
  <c r="Z255" s="1"/>
  <c r="AO254"/>
  <c r="AP254"/>
  <c r="H255"/>
  <c r="AK255"/>
  <c r="AK256" s="1"/>
  <c r="V256" s="1"/>
  <c r="AO255"/>
  <c r="AP255"/>
  <c r="AO256"/>
  <c r="AP256"/>
  <c r="L257"/>
  <c r="AO257"/>
  <c r="AP257"/>
  <c r="F258"/>
  <c r="AO258"/>
  <c r="AP258"/>
  <c r="F259"/>
  <c r="AO259"/>
  <c r="AP259"/>
  <c r="F260"/>
  <c r="AO260"/>
  <c r="AP260"/>
  <c r="F261"/>
  <c r="AO261"/>
  <c r="AP261"/>
  <c r="F262"/>
  <c r="AO262"/>
  <c r="AP262"/>
  <c r="G263"/>
  <c r="H263"/>
  <c r="H264" s="1"/>
  <c r="I263"/>
  <c r="J263"/>
  <c r="J264" s="1"/>
  <c r="AF264" s="1"/>
  <c r="AF265" s="1"/>
  <c r="J265" s="1"/>
  <c r="K263"/>
  <c r="K264" s="1"/>
  <c r="M263"/>
  <c r="M264" s="1"/>
  <c r="N263"/>
  <c r="N264" s="1"/>
  <c r="O263"/>
  <c r="O264" s="1"/>
  <c r="P263"/>
  <c r="P264" s="1"/>
  <c r="Q263"/>
  <c r="Q264" s="1"/>
  <c r="AH264" s="1"/>
  <c r="AH265" s="1"/>
  <c r="Q265" s="1"/>
  <c r="R263"/>
  <c r="R264" s="1"/>
  <c r="S263"/>
  <c r="S264" s="1"/>
  <c r="AI264" s="1"/>
  <c r="AI265" s="1"/>
  <c r="S265" s="1"/>
  <c r="T263"/>
  <c r="T264" s="1"/>
  <c r="U263"/>
  <c r="U264" s="1"/>
  <c r="AJ264" s="1"/>
  <c r="AJ265" s="1"/>
  <c r="U265" s="1"/>
  <c r="V263"/>
  <c r="V264" s="1"/>
  <c r="AK264" s="1"/>
  <c r="AK265" s="1"/>
  <c r="V265" s="1"/>
  <c r="W263"/>
  <c r="W264" s="1"/>
  <c r="AL264" s="1"/>
  <c r="AL265" s="1"/>
  <c r="W265" s="1"/>
  <c r="X263"/>
  <c r="Y263"/>
  <c r="Y264" s="1"/>
  <c r="AM264" s="1"/>
  <c r="AM265" s="1"/>
  <c r="Y265" s="1"/>
  <c r="Z263"/>
  <c r="AO263"/>
  <c r="AP263"/>
  <c r="G264"/>
  <c r="AD264" s="1"/>
  <c r="AD265" s="1"/>
  <c r="G265" s="1"/>
  <c r="I264"/>
  <c r="AE264" s="1"/>
  <c r="AE265" s="1"/>
  <c r="I265" s="1"/>
  <c r="X264"/>
  <c r="Z264"/>
  <c r="AO264"/>
  <c r="AP264"/>
  <c r="AO265"/>
  <c r="AP265"/>
  <c r="L266"/>
  <c r="F266" s="1"/>
  <c r="AO266"/>
  <c r="AP266"/>
  <c r="F267"/>
  <c r="AO267"/>
  <c r="AP267"/>
  <c r="F268"/>
  <c r="AO268"/>
  <c r="AP268"/>
  <c r="F269"/>
  <c r="AO269"/>
  <c r="AP269"/>
  <c r="F270"/>
  <c r="AO270"/>
  <c r="AP270"/>
  <c r="F271"/>
  <c r="AO271"/>
  <c r="AP271"/>
  <c r="G272"/>
  <c r="G273" s="1"/>
  <c r="AD273" s="1"/>
  <c r="AD274" s="1"/>
  <c r="G274" s="1"/>
  <c r="H272"/>
  <c r="H273" s="1"/>
  <c r="I272"/>
  <c r="J272"/>
  <c r="J273" s="1"/>
  <c r="AF273" s="1"/>
  <c r="AF274" s="1"/>
  <c r="J274" s="1"/>
  <c r="K272"/>
  <c r="K273" s="1"/>
  <c r="M272"/>
  <c r="M273" s="1"/>
  <c r="N272"/>
  <c r="O272"/>
  <c r="O273" s="1"/>
  <c r="P272"/>
  <c r="P273" s="1"/>
  <c r="Q272"/>
  <c r="Q273" s="1"/>
  <c r="AH273" s="1"/>
  <c r="AH274" s="1"/>
  <c r="Q274" s="1"/>
  <c r="R272"/>
  <c r="R273" s="1"/>
  <c r="S272"/>
  <c r="S273" s="1"/>
  <c r="AI273" s="1"/>
  <c r="AI274" s="1"/>
  <c r="S274" s="1"/>
  <c r="T272"/>
  <c r="T273" s="1"/>
  <c r="U272"/>
  <c r="U273" s="1"/>
  <c r="AJ273" s="1"/>
  <c r="AJ274" s="1"/>
  <c r="U274" s="1"/>
  <c r="V272"/>
  <c r="V273" s="1"/>
  <c r="AK273" s="1"/>
  <c r="AK274" s="1"/>
  <c r="V274" s="1"/>
  <c r="W272"/>
  <c r="W273" s="1"/>
  <c r="AL273" s="1"/>
  <c r="AL274" s="1"/>
  <c r="W274" s="1"/>
  <c r="X272"/>
  <c r="X273" s="1"/>
  <c r="Y272"/>
  <c r="Y273" s="1"/>
  <c r="AM273" s="1"/>
  <c r="AM274" s="1"/>
  <c r="Y274" s="1"/>
  <c r="Z272"/>
  <c r="Z273" s="1"/>
  <c r="AO272"/>
  <c r="AP272"/>
  <c r="I273"/>
  <c r="AE273" s="1"/>
  <c r="AE274" s="1"/>
  <c r="I274" s="1"/>
  <c r="N273"/>
  <c r="AO273"/>
  <c r="AP273"/>
  <c r="AO274"/>
  <c r="AP274"/>
  <c r="C275"/>
  <c r="C284" s="1"/>
  <c r="G275"/>
  <c r="H275"/>
  <c r="H284" s="1"/>
  <c r="I275"/>
  <c r="J275"/>
  <c r="J284" s="1"/>
  <c r="K275"/>
  <c r="M275"/>
  <c r="N275"/>
  <c r="N284" s="1"/>
  <c r="O275"/>
  <c r="P275"/>
  <c r="P284" s="1"/>
  <c r="Q275"/>
  <c r="R275"/>
  <c r="R284" s="1"/>
  <c r="S275"/>
  <c r="T275"/>
  <c r="T284" s="1"/>
  <c r="U275"/>
  <c r="V275"/>
  <c r="V284" s="1"/>
  <c r="W275"/>
  <c r="X275"/>
  <c r="X284" s="1"/>
  <c r="Y275"/>
  <c r="Z275"/>
  <c r="Z284" s="1"/>
  <c r="AO275"/>
  <c r="AP275"/>
  <c r="G276"/>
  <c r="H276"/>
  <c r="H285" s="1"/>
  <c r="I276"/>
  <c r="I285" s="1"/>
  <c r="J276"/>
  <c r="J285" s="1"/>
  <c r="K276"/>
  <c r="K285" s="1"/>
  <c r="L276"/>
  <c r="L285" s="1"/>
  <c r="M276"/>
  <c r="M285" s="1"/>
  <c r="N276"/>
  <c r="N285" s="1"/>
  <c r="O276"/>
  <c r="O285" s="1"/>
  <c r="P276"/>
  <c r="P285" s="1"/>
  <c r="Q276"/>
  <c r="Q285" s="1"/>
  <c r="R276"/>
  <c r="R285" s="1"/>
  <c r="S276"/>
  <c r="S285" s="1"/>
  <c r="T276"/>
  <c r="T285" s="1"/>
  <c r="U276"/>
  <c r="U285" s="1"/>
  <c r="V276"/>
  <c r="V285" s="1"/>
  <c r="W276"/>
  <c r="W285" s="1"/>
  <c r="X276"/>
  <c r="X285" s="1"/>
  <c r="Y276"/>
  <c r="Y285" s="1"/>
  <c r="Z276"/>
  <c r="Z285" s="1"/>
  <c r="AO276"/>
  <c r="AP276"/>
  <c r="G277"/>
  <c r="H277"/>
  <c r="H286" s="1"/>
  <c r="I277"/>
  <c r="I286" s="1"/>
  <c r="J277"/>
  <c r="J286" s="1"/>
  <c r="K277"/>
  <c r="K286" s="1"/>
  <c r="L277"/>
  <c r="L286" s="1"/>
  <c r="M277"/>
  <c r="M286" s="1"/>
  <c r="N277"/>
  <c r="N286" s="1"/>
  <c r="O277"/>
  <c r="O286" s="1"/>
  <c r="P277"/>
  <c r="P286" s="1"/>
  <c r="Q277"/>
  <c r="Q286" s="1"/>
  <c r="R277"/>
  <c r="R286" s="1"/>
  <c r="S277"/>
  <c r="S286" s="1"/>
  <c r="T277"/>
  <c r="U277"/>
  <c r="U286" s="1"/>
  <c r="V277"/>
  <c r="V286" s="1"/>
  <c r="W277"/>
  <c r="W286" s="1"/>
  <c r="X277"/>
  <c r="X286" s="1"/>
  <c r="Y277"/>
  <c r="Y286" s="1"/>
  <c r="Z277"/>
  <c r="Z286" s="1"/>
  <c r="AO277"/>
  <c r="AP277"/>
  <c r="G278"/>
  <c r="G287" s="1"/>
  <c r="H278"/>
  <c r="H287" s="1"/>
  <c r="I278"/>
  <c r="I287" s="1"/>
  <c r="J278"/>
  <c r="J287" s="1"/>
  <c r="K278"/>
  <c r="K287" s="1"/>
  <c r="L278"/>
  <c r="L287" s="1"/>
  <c r="M278"/>
  <c r="M287" s="1"/>
  <c r="N278"/>
  <c r="N287" s="1"/>
  <c r="O278"/>
  <c r="O287" s="1"/>
  <c r="P278"/>
  <c r="P287" s="1"/>
  <c r="Q278"/>
  <c r="Q287" s="1"/>
  <c r="R278"/>
  <c r="R287" s="1"/>
  <c r="S278"/>
  <c r="S287" s="1"/>
  <c r="T278"/>
  <c r="T287" s="1"/>
  <c r="U278"/>
  <c r="U287" s="1"/>
  <c r="V278"/>
  <c r="V287" s="1"/>
  <c r="W278"/>
  <c r="W287" s="1"/>
  <c r="X278"/>
  <c r="X287" s="1"/>
  <c r="Y278"/>
  <c r="Y287" s="1"/>
  <c r="Z278"/>
  <c r="Z287" s="1"/>
  <c r="AO278"/>
  <c r="AP278"/>
  <c r="G279"/>
  <c r="G288" s="1"/>
  <c r="H279"/>
  <c r="H288" s="1"/>
  <c r="I279"/>
  <c r="I288" s="1"/>
  <c r="J279"/>
  <c r="J288" s="1"/>
  <c r="K279"/>
  <c r="K288" s="1"/>
  <c r="L279"/>
  <c r="L288" s="1"/>
  <c r="M279"/>
  <c r="M288" s="1"/>
  <c r="N279"/>
  <c r="N288" s="1"/>
  <c r="O279"/>
  <c r="O288" s="1"/>
  <c r="P279"/>
  <c r="P288" s="1"/>
  <c r="Q279"/>
  <c r="Q288" s="1"/>
  <c r="R279"/>
  <c r="R288" s="1"/>
  <c r="S279"/>
  <c r="S288" s="1"/>
  <c r="T279"/>
  <c r="T288" s="1"/>
  <c r="U279"/>
  <c r="U288" s="1"/>
  <c r="V279"/>
  <c r="V288" s="1"/>
  <c r="W279"/>
  <c r="W288" s="1"/>
  <c r="X279"/>
  <c r="X288" s="1"/>
  <c r="Y279"/>
  <c r="Y288" s="1"/>
  <c r="Z279"/>
  <c r="Z288" s="1"/>
  <c r="AO279"/>
  <c r="AP279"/>
  <c r="G280"/>
  <c r="G289" s="1"/>
  <c r="H280"/>
  <c r="H289" s="1"/>
  <c r="I280"/>
  <c r="I289" s="1"/>
  <c r="J280"/>
  <c r="J289" s="1"/>
  <c r="K280"/>
  <c r="K289" s="1"/>
  <c r="L280"/>
  <c r="L289" s="1"/>
  <c r="M280"/>
  <c r="M289" s="1"/>
  <c r="N280"/>
  <c r="N289" s="1"/>
  <c r="O280"/>
  <c r="O289" s="1"/>
  <c r="P280"/>
  <c r="P289" s="1"/>
  <c r="Q280"/>
  <c r="Q289" s="1"/>
  <c r="R280"/>
  <c r="R289" s="1"/>
  <c r="S280"/>
  <c r="S289" s="1"/>
  <c r="T280"/>
  <c r="T289" s="1"/>
  <c r="U280"/>
  <c r="U289" s="1"/>
  <c r="V280"/>
  <c r="V289" s="1"/>
  <c r="W280"/>
  <c r="W289" s="1"/>
  <c r="X280"/>
  <c r="X289" s="1"/>
  <c r="Y280"/>
  <c r="Y289" s="1"/>
  <c r="Z280"/>
  <c r="Z289" s="1"/>
  <c r="AO280"/>
  <c r="AP280"/>
  <c r="AO281"/>
  <c r="AP281"/>
  <c r="AO282"/>
  <c r="AP282"/>
  <c r="AO283"/>
  <c r="AP283"/>
  <c r="AO284"/>
  <c r="AP284"/>
  <c r="AO285"/>
  <c r="AP285"/>
  <c r="AO286"/>
  <c r="AP286"/>
  <c r="AO287"/>
  <c r="AP287"/>
  <c r="AO288"/>
  <c r="AP288"/>
  <c r="AO289"/>
  <c r="AP289"/>
  <c r="AO290"/>
  <c r="AP290"/>
  <c r="AO291"/>
  <c r="AP291"/>
  <c r="AO292"/>
  <c r="AP292"/>
  <c r="AO293"/>
  <c r="AP293"/>
  <c r="AO294"/>
  <c r="AP294"/>
  <c r="L295"/>
  <c r="AO295"/>
  <c r="AP295"/>
  <c r="F296"/>
  <c r="AO296"/>
  <c r="AP296"/>
  <c r="F297"/>
  <c r="AO297"/>
  <c r="AP297"/>
  <c r="F298"/>
  <c r="AO298"/>
  <c r="AP298"/>
  <c r="F299"/>
  <c r="AO299"/>
  <c r="AP299"/>
  <c r="F300"/>
  <c r="AO300"/>
  <c r="AP300"/>
  <c r="G301"/>
  <c r="G302" s="1"/>
  <c r="AD302" s="1"/>
  <c r="AD303" s="1"/>
  <c r="G303" s="1"/>
  <c r="H301"/>
  <c r="H302" s="1"/>
  <c r="I301"/>
  <c r="I302" s="1"/>
  <c r="AE302" s="1"/>
  <c r="AE303" s="1"/>
  <c r="I303" s="1"/>
  <c r="J301"/>
  <c r="J302" s="1"/>
  <c r="AF302" s="1"/>
  <c r="AF303" s="1"/>
  <c r="J303" s="1"/>
  <c r="K301"/>
  <c r="K302" s="1"/>
  <c r="M301"/>
  <c r="M302" s="1"/>
  <c r="N301"/>
  <c r="N302" s="1"/>
  <c r="O301"/>
  <c r="O302" s="1"/>
  <c r="P301"/>
  <c r="P302" s="1"/>
  <c r="Q301"/>
  <c r="Q302" s="1"/>
  <c r="AH302" s="1"/>
  <c r="AH303" s="1"/>
  <c r="Q303" s="1"/>
  <c r="R301"/>
  <c r="R302" s="1"/>
  <c r="S301"/>
  <c r="S302" s="1"/>
  <c r="AI302" s="1"/>
  <c r="AI303" s="1"/>
  <c r="S303" s="1"/>
  <c r="T301"/>
  <c r="T302" s="1"/>
  <c r="U301"/>
  <c r="U302" s="1"/>
  <c r="AJ302" s="1"/>
  <c r="AJ303" s="1"/>
  <c r="U303" s="1"/>
  <c r="V301"/>
  <c r="V302" s="1"/>
  <c r="AK302" s="1"/>
  <c r="AK303" s="1"/>
  <c r="V303" s="1"/>
  <c r="W301"/>
  <c r="X301"/>
  <c r="X302" s="1"/>
  <c r="Y301"/>
  <c r="Y302" s="1"/>
  <c r="AM302" s="1"/>
  <c r="AM303" s="1"/>
  <c r="Y303" s="1"/>
  <c r="Z301"/>
  <c r="Z302" s="1"/>
  <c r="AO301"/>
  <c r="AP301"/>
  <c r="W302"/>
  <c r="AL302" s="1"/>
  <c r="AL303" s="1"/>
  <c r="W303" s="1"/>
  <c r="AO302"/>
  <c r="AP302"/>
  <c r="AO303"/>
  <c r="AP303"/>
  <c r="C304"/>
  <c r="C313" s="1"/>
  <c r="G304"/>
  <c r="G313" s="1"/>
  <c r="H304"/>
  <c r="I304"/>
  <c r="I313" s="1"/>
  <c r="J304"/>
  <c r="K304"/>
  <c r="K313" s="1"/>
  <c r="M304"/>
  <c r="N304"/>
  <c r="O304"/>
  <c r="O313" s="1"/>
  <c r="P304"/>
  <c r="Q304"/>
  <c r="Q313" s="1"/>
  <c r="R304"/>
  <c r="S304"/>
  <c r="S313" s="1"/>
  <c r="T304"/>
  <c r="U304"/>
  <c r="U313" s="1"/>
  <c r="V304"/>
  <c r="W304"/>
  <c r="W313" s="1"/>
  <c r="X304"/>
  <c r="Y304"/>
  <c r="Z304"/>
  <c r="AO304"/>
  <c r="AP304"/>
  <c r="G305"/>
  <c r="G314" s="1"/>
  <c r="H305"/>
  <c r="H314" s="1"/>
  <c r="I305"/>
  <c r="I314" s="1"/>
  <c r="J305"/>
  <c r="J314" s="1"/>
  <c r="K305"/>
  <c r="K314" s="1"/>
  <c r="L305"/>
  <c r="L314" s="1"/>
  <c r="M305"/>
  <c r="M314" s="1"/>
  <c r="N305"/>
  <c r="N314" s="1"/>
  <c r="O305"/>
  <c r="O314" s="1"/>
  <c r="P305"/>
  <c r="P314" s="1"/>
  <c r="Q305"/>
  <c r="Q314" s="1"/>
  <c r="R305"/>
  <c r="R314" s="1"/>
  <c r="S305"/>
  <c r="S314" s="1"/>
  <c r="T305"/>
  <c r="T314" s="1"/>
  <c r="U305"/>
  <c r="U314" s="1"/>
  <c r="V305"/>
  <c r="V314" s="1"/>
  <c r="W305"/>
  <c r="W314" s="1"/>
  <c r="X305"/>
  <c r="X314" s="1"/>
  <c r="Y305"/>
  <c r="Y314" s="1"/>
  <c r="Z305"/>
  <c r="Z314" s="1"/>
  <c r="AO305"/>
  <c r="AP305"/>
  <c r="G306"/>
  <c r="G315" s="1"/>
  <c r="H306"/>
  <c r="H315" s="1"/>
  <c r="I306"/>
  <c r="I315" s="1"/>
  <c r="J306"/>
  <c r="J315" s="1"/>
  <c r="K306"/>
  <c r="K315" s="1"/>
  <c r="L306"/>
  <c r="L315" s="1"/>
  <c r="M306"/>
  <c r="M315" s="1"/>
  <c r="N306"/>
  <c r="N315" s="1"/>
  <c r="O306"/>
  <c r="O315" s="1"/>
  <c r="P306"/>
  <c r="P315" s="1"/>
  <c r="Q306"/>
  <c r="Q315" s="1"/>
  <c r="R306"/>
  <c r="R315" s="1"/>
  <c r="S306"/>
  <c r="S315" s="1"/>
  <c r="T306"/>
  <c r="T315" s="1"/>
  <c r="U306"/>
  <c r="U315" s="1"/>
  <c r="V306"/>
  <c r="V315" s="1"/>
  <c r="W306"/>
  <c r="W315" s="1"/>
  <c r="X306"/>
  <c r="X315" s="1"/>
  <c r="Y306"/>
  <c r="Y315" s="1"/>
  <c r="Z306"/>
  <c r="Z315" s="1"/>
  <c r="AO306"/>
  <c r="AP306"/>
  <c r="G307"/>
  <c r="H307"/>
  <c r="H316" s="1"/>
  <c r="I307"/>
  <c r="I316" s="1"/>
  <c r="J307"/>
  <c r="J316" s="1"/>
  <c r="K307"/>
  <c r="K316" s="1"/>
  <c r="L307"/>
  <c r="L316" s="1"/>
  <c r="M307"/>
  <c r="M316" s="1"/>
  <c r="N307"/>
  <c r="N316" s="1"/>
  <c r="O307"/>
  <c r="O316" s="1"/>
  <c r="P307"/>
  <c r="P316" s="1"/>
  <c r="Q307"/>
  <c r="Q316" s="1"/>
  <c r="R307"/>
  <c r="R316" s="1"/>
  <c r="S307"/>
  <c r="S316" s="1"/>
  <c r="T307"/>
  <c r="T316" s="1"/>
  <c r="U307"/>
  <c r="U316" s="1"/>
  <c r="V307"/>
  <c r="V316" s="1"/>
  <c r="W307"/>
  <c r="W316" s="1"/>
  <c r="X307"/>
  <c r="X316" s="1"/>
  <c r="Y307"/>
  <c r="Y316" s="1"/>
  <c r="Z307"/>
  <c r="Z316" s="1"/>
  <c r="AO307"/>
  <c r="AP307"/>
  <c r="G308"/>
  <c r="H308"/>
  <c r="H317" s="1"/>
  <c r="I308"/>
  <c r="I317" s="1"/>
  <c r="J308"/>
  <c r="J317" s="1"/>
  <c r="K308"/>
  <c r="K317" s="1"/>
  <c r="L308"/>
  <c r="L317" s="1"/>
  <c r="M308"/>
  <c r="M317" s="1"/>
  <c r="N308"/>
  <c r="N317" s="1"/>
  <c r="O308"/>
  <c r="O317" s="1"/>
  <c r="P308"/>
  <c r="P317" s="1"/>
  <c r="Q308"/>
  <c r="Q317" s="1"/>
  <c r="R308"/>
  <c r="R317" s="1"/>
  <c r="S308"/>
  <c r="S317" s="1"/>
  <c r="T308"/>
  <c r="T317" s="1"/>
  <c r="U308"/>
  <c r="U317" s="1"/>
  <c r="V308"/>
  <c r="V317" s="1"/>
  <c r="W308"/>
  <c r="W317" s="1"/>
  <c r="X308"/>
  <c r="X317" s="1"/>
  <c r="Y308"/>
  <c r="Y317" s="1"/>
  <c r="Z308"/>
  <c r="Z317" s="1"/>
  <c r="AO308"/>
  <c r="AP308"/>
  <c r="G309"/>
  <c r="H309"/>
  <c r="H318" s="1"/>
  <c r="I309"/>
  <c r="I318" s="1"/>
  <c r="J309"/>
  <c r="J318" s="1"/>
  <c r="K309"/>
  <c r="K318" s="1"/>
  <c r="L309"/>
  <c r="L318" s="1"/>
  <c r="M309"/>
  <c r="M318" s="1"/>
  <c r="N309"/>
  <c r="N318" s="1"/>
  <c r="O309"/>
  <c r="O318" s="1"/>
  <c r="P309"/>
  <c r="P318" s="1"/>
  <c r="Q309"/>
  <c r="Q318" s="1"/>
  <c r="R309"/>
  <c r="R318" s="1"/>
  <c r="S309"/>
  <c r="S318" s="1"/>
  <c r="T309"/>
  <c r="T318" s="1"/>
  <c r="U309"/>
  <c r="U318" s="1"/>
  <c r="V309"/>
  <c r="V318" s="1"/>
  <c r="W309"/>
  <c r="W318" s="1"/>
  <c r="X309"/>
  <c r="X318" s="1"/>
  <c r="Y309"/>
  <c r="Y318" s="1"/>
  <c r="Z309"/>
  <c r="Z318" s="1"/>
  <c r="AO309"/>
  <c r="AP309"/>
  <c r="AO310"/>
  <c r="AP310"/>
  <c r="AO311"/>
  <c r="AP311"/>
  <c r="AO312"/>
  <c r="AP312"/>
  <c r="AO313"/>
  <c r="AP313"/>
  <c r="AO314"/>
  <c r="AP314"/>
  <c r="AO315"/>
  <c r="AP315"/>
  <c r="AO316"/>
  <c r="AP316"/>
  <c r="AO317"/>
  <c r="AP317"/>
  <c r="AO318"/>
  <c r="AP318"/>
  <c r="AO319"/>
  <c r="AP319"/>
  <c r="AO320"/>
  <c r="AP320"/>
  <c r="AO321"/>
  <c r="AP321"/>
  <c r="AO322"/>
  <c r="AP322"/>
  <c r="AO323"/>
  <c r="AP323"/>
  <c r="L324"/>
  <c r="AO324"/>
  <c r="AP324"/>
  <c r="F325"/>
  <c r="AO325"/>
  <c r="AP325"/>
  <c r="F326"/>
  <c r="AO326"/>
  <c r="AP326"/>
  <c r="F327"/>
  <c r="AO327"/>
  <c r="AP327"/>
  <c r="F328"/>
  <c r="AO328"/>
  <c r="AP328"/>
  <c r="F329"/>
  <c r="AO329"/>
  <c r="AP329"/>
  <c r="G330"/>
  <c r="G331" s="1"/>
  <c r="AD331" s="1"/>
  <c r="AD332" s="1"/>
  <c r="G332" s="1"/>
  <c r="H330"/>
  <c r="H331" s="1"/>
  <c r="I330"/>
  <c r="I331" s="1"/>
  <c r="AE331" s="1"/>
  <c r="AE332" s="1"/>
  <c r="I332" s="1"/>
  <c r="J330"/>
  <c r="J331" s="1"/>
  <c r="AF331" s="1"/>
  <c r="AF332" s="1"/>
  <c r="J332" s="1"/>
  <c r="K330"/>
  <c r="K331" s="1"/>
  <c r="M330"/>
  <c r="M331" s="1"/>
  <c r="N330"/>
  <c r="O330"/>
  <c r="O331" s="1"/>
  <c r="P330"/>
  <c r="P331" s="1"/>
  <c r="Q330"/>
  <c r="Q331" s="1"/>
  <c r="AH331" s="1"/>
  <c r="AH332" s="1"/>
  <c r="Q332" s="1"/>
  <c r="R330"/>
  <c r="R331" s="1"/>
  <c r="S330"/>
  <c r="S331" s="1"/>
  <c r="AI331" s="1"/>
  <c r="AI332" s="1"/>
  <c r="S332" s="1"/>
  <c r="T330"/>
  <c r="T331" s="1"/>
  <c r="U330"/>
  <c r="U331" s="1"/>
  <c r="AJ331" s="1"/>
  <c r="AJ332" s="1"/>
  <c r="U332" s="1"/>
  <c r="V330"/>
  <c r="V331" s="1"/>
  <c r="AK331" s="1"/>
  <c r="AK332" s="1"/>
  <c r="V332" s="1"/>
  <c r="W330"/>
  <c r="W331" s="1"/>
  <c r="AL331" s="1"/>
  <c r="AL332" s="1"/>
  <c r="W332" s="1"/>
  <c r="X330"/>
  <c r="X331" s="1"/>
  <c r="Y330"/>
  <c r="Y331" s="1"/>
  <c r="AM331" s="1"/>
  <c r="AM332" s="1"/>
  <c r="Y332" s="1"/>
  <c r="Z330"/>
  <c r="Z331" s="1"/>
  <c r="AO330"/>
  <c r="AP330"/>
  <c r="N331"/>
  <c r="AO331"/>
  <c r="AP331"/>
  <c r="AO332"/>
  <c r="AP332"/>
  <c r="L333"/>
  <c r="AO333"/>
  <c r="AP333"/>
  <c r="F334"/>
  <c r="AO334"/>
  <c r="AP334"/>
  <c r="F335"/>
  <c r="AO335"/>
  <c r="AP335"/>
  <c r="F336"/>
  <c r="AO336"/>
  <c r="AP336"/>
  <c r="F337"/>
  <c r="AO337"/>
  <c r="AP337"/>
  <c r="F338"/>
  <c r="AO338"/>
  <c r="AP338"/>
  <c r="G339"/>
  <c r="G340" s="1"/>
  <c r="AD340" s="1"/>
  <c r="AD341" s="1"/>
  <c r="G341" s="1"/>
  <c r="H339"/>
  <c r="I339"/>
  <c r="I340" s="1"/>
  <c r="AE340" s="1"/>
  <c r="AE341" s="1"/>
  <c r="I341" s="1"/>
  <c r="J339"/>
  <c r="J340" s="1"/>
  <c r="AF340" s="1"/>
  <c r="AF341" s="1"/>
  <c r="J341" s="1"/>
  <c r="K339"/>
  <c r="K340" s="1"/>
  <c r="M339"/>
  <c r="M340" s="1"/>
  <c r="N339"/>
  <c r="O339"/>
  <c r="O340" s="1"/>
  <c r="P339"/>
  <c r="P340" s="1"/>
  <c r="Q339"/>
  <c r="Q340" s="1"/>
  <c r="AH340" s="1"/>
  <c r="AH341" s="1"/>
  <c r="Q341" s="1"/>
  <c r="R339"/>
  <c r="R340" s="1"/>
  <c r="S339"/>
  <c r="S340" s="1"/>
  <c r="AI340" s="1"/>
  <c r="AI341" s="1"/>
  <c r="S341" s="1"/>
  <c r="T339"/>
  <c r="T340" s="1"/>
  <c r="U339"/>
  <c r="U340" s="1"/>
  <c r="AJ340" s="1"/>
  <c r="AJ341" s="1"/>
  <c r="U341" s="1"/>
  <c r="V339"/>
  <c r="V340" s="1"/>
  <c r="AK340" s="1"/>
  <c r="AK341" s="1"/>
  <c r="V341" s="1"/>
  <c r="W339"/>
  <c r="W340" s="1"/>
  <c r="AL340" s="1"/>
  <c r="AL341" s="1"/>
  <c r="W341" s="1"/>
  <c r="X339"/>
  <c r="X340" s="1"/>
  <c r="Y339"/>
  <c r="Y340" s="1"/>
  <c r="AM340" s="1"/>
  <c r="AM341" s="1"/>
  <c r="Y341" s="1"/>
  <c r="Z339"/>
  <c r="Z340" s="1"/>
  <c r="AO339"/>
  <c r="AP339"/>
  <c r="H340"/>
  <c r="N340"/>
  <c r="AO340"/>
  <c r="AP340"/>
  <c r="AO341"/>
  <c r="AP341"/>
  <c r="L342"/>
  <c r="F342" s="1"/>
  <c r="AO342"/>
  <c r="AP342"/>
  <c r="F343"/>
  <c r="AO343"/>
  <c r="AP343"/>
  <c r="F344"/>
  <c r="AO344"/>
  <c r="AP344"/>
  <c r="F345"/>
  <c r="AO345"/>
  <c r="AP345"/>
  <c r="F346"/>
  <c r="AO346"/>
  <c r="AP346"/>
  <c r="F347"/>
  <c r="AO347"/>
  <c r="AP347"/>
  <c r="G348"/>
  <c r="G349" s="1"/>
  <c r="AD349" s="1"/>
  <c r="AD350" s="1"/>
  <c r="G350" s="1"/>
  <c r="H348"/>
  <c r="H349" s="1"/>
  <c r="I348"/>
  <c r="I349" s="1"/>
  <c r="AE349" s="1"/>
  <c r="AE350" s="1"/>
  <c r="I350" s="1"/>
  <c r="J348"/>
  <c r="J349" s="1"/>
  <c r="AF349" s="1"/>
  <c r="AF350" s="1"/>
  <c r="J350" s="1"/>
  <c r="K348"/>
  <c r="K349" s="1"/>
  <c r="M348"/>
  <c r="M349" s="1"/>
  <c r="N348"/>
  <c r="N349" s="1"/>
  <c r="O348"/>
  <c r="O349" s="1"/>
  <c r="P348"/>
  <c r="P349" s="1"/>
  <c r="Q348"/>
  <c r="Q349" s="1"/>
  <c r="R348"/>
  <c r="R349" s="1"/>
  <c r="S348"/>
  <c r="T348"/>
  <c r="U348"/>
  <c r="U349" s="1"/>
  <c r="AJ349" s="1"/>
  <c r="AJ350" s="1"/>
  <c r="U350" s="1"/>
  <c r="V348"/>
  <c r="V349" s="1"/>
  <c r="AK349" s="1"/>
  <c r="AK350" s="1"/>
  <c r="V350" s="1"/>
  <c r="W348"/>
  <c r="W349" s="1"/>
  <c r="AL349" s="1"/>
  <c r="AL350" s="1"/>
  <c r="W350" s="1"/>
  <c r="X348"/>
  <c r="X349" s="1"/>
  <c r="Y348"/>
  <c r="Y349" s="1"/>
  <c r="AM349" s="1"/>
  <c r="AM350" s="1"/>
  <c r="Y350" s="1"/>
  <c r="Z348"/>
  <c r="Z349" s="1"/>
  <c r="AO348"/>
  <c r="AP348"/>
  <c r="S349"/>
  <c r="AI349" s="1"/>
  <c r="AI350" s="1"/>
  <c r="S350" s="1"/>
  <c r="T349"/>
  <c r="AH349"/>
  <c r="AH350" s="1"/>
  <c r="Q350" s="1"/>
  <c r="AO349"/>
  <c r="AP349"/>
  <c r="AO350"/>
  <c r="AP350"/>
  <c r="C351"/>
  <c r="C360" s="1"/>
  <c r="G351"/>
  <c r="G360" s="1"/>
  <c r="H351"/>
  <c r="I351"/>
  <c r="I360" s="1"/>
  <c r="J351"/>
  <c r="K351"/>
  <c r="K360" s="1"/>
  <c r="M351"/>
  <c r="M360" s="1"/>
  <c r="N351"/>
  <c r="O351"/>
  <c r="P351"/>
  <c r="Q351"/>
  <c r="Q360" s="1"/>
  <c r="R351"/>
  <c r="S351"/>
  <c r="S360" s="1"/>
  <c r="T351"/>
  <c r="U351"/>
  <c r="U360" s="1"/>
  <c r="V351"/>
  <c r="W351"/>
  <c r="W360" s="1"/>
  <c r="X351"/>
  <c r="Y351"/>
  <c r="Y360" s="1"/>
  <c r="Z351"/>
  <c r="AO351"/>
  <c r="AP351"/>
  <c r="G352"/>
  <c r="G361" s="1"/>
  <c r="H352"/>
  <c r="H361" s="1"/>
  <c r="I352"/>
  <c r="I361" s="1"/>
  <c r="J352"/>
  <c r="J361" s="1"/>
  <c r="K352"/>
  <c r="K361" s="1"/>
  <c r="L352"/>
  <c r="L361" s="1"/>
  <c r="M352"/>
  <c r="M361" s="1"/>
  <c r="N352"/>
  <c r="N361" s="1"/>
  <c r="O352"/>
  <c r="O361" s="1"/>
  <c r="P352"/>
  <c r="P361" s="1"/>
  <c r="Q352"/>
  <c r="Q361" s="1"/>
  <c r="R352"/>
  <c r="R361" s="1"/>
  <c r="S352"/>
  <c r="S361" s="1"/>
  <c r="T352"/>
  <c r="T361" s="1"/>
  <c r="U352"/>
  <c r="U361" s="1"/>
  <c r="V352"/>
  <c r="V361" s="1"/>
  <c r="W352"/>
  <c r="W361" s="1"/>
  <c r="X352"/>
  <c r="X361" s="1"/>
  <c r="Y352"/>
  <c r="Y361" s="1"/>
  <c r="Z352"/>
  <c r="Z361" s="1"/>
  <c r="AO352"/>
  <c r="AP352"/>
  <c r="G353"/>
  <c r="G362" s="1"/>
  <c r="H353"/>
  <c r="H362" s="1"/>
  <c r="I353"/>
  <c r="I362" s="1"/>
  <c r="J353"/>
  <c r="J362" s="1"/>
  <c r="K353"/>
  <c r="K362" s="1"/>
  <c r="L353"/>
  <c r="L362" s="1"/>
  <c r="M353"/>
  <c r="M362" s="1"/>
  <c r="N353"/>
  <c r="N362" s="1"/>
  <c r="O353"/>
  <c r="O362" s="1"/>
  <c r="P353"/>
  <c r="P362" s="1"/>
  <c r="Q353"/>
  <c r="Q362" s="1"/>
  <c r="R353"/>
  <c r="R362" s="1"/>
  <c r="S353"/>
  <c r="S362" s="1"/>
  <c r="T353"/>
  <c r="T362" s="1"/>
  <c r="U353"/>
  <c r="U362" s="1"/>
  <c r="V353"/>
  <c r="V362" s="1"/>
  <c r="W353"/>
  <c r="W362" s="1"/>
  <c r="X353"/>
  <c r="X362" s="1"/>
  <c r="Y353"/>
  <c r="Y362" s="1"/>
  <c r="Z353"/>
  <c r="Z362" s="1"/>
  <c r="AO353"/>
  <c r="AP353"/>
  <c r="G354"/>
  <c r="H354"/>
  <c r="H363" s="1"/>
  <c r="I354"/>
  <c r="I363" s="1"/>
  <c r="J354"/>
  <c r="J363" s="1"/>
  <c r="K354"/>
  <c r="K363" s="1"/>
  <c r="L354"/>
  <c r="L363" s="1"/>
  <c r="M354"/>
  <c r="M363" s="1"/>
  <c r="N354"/>
  <c r="N363" s="1"/>
  <c r="O354"/>
  <c r="O363" s="1"/>
  <c r="P354"/>
  <c r="P363" s="1"/>
  <c r="Q354"/>
  <c r="Q363" s="1"/>
  <c r="R354"/>
  <c r="R363" s="1"/>
  <c r="S354"/>
  <c r="S363" s="1"/>
  <c r="T354"/>
  <c r="T363" s="1"/>
  <c r="U354"/>
  <c r="U363" s="1"/>
  <c r="V354"/>
  <c r="V363" s="1"/>
  <c r="W354"/>
  <c r="W363" s="1"/>
  <c r="X354"/>
  <c r="X363" s="1"/>
  <c r="Y354"/>
  <c r="Y363" s="1"/>
  <c r="Z354"/>
  <c r="Z363" s="1"/>
  <c r="AO354"/>
  <c r="AP354"/>
  <c r="G355"/>
  <c r="H355"/>
  <c r="H364" s="1"/>
  <c r="I355"/>
  <c r="I364" s="1"/>
  <c r="J355"/>
  <c r="J364" s="1"/>
  <c r="K355"/>
  <c r="K364" s="1"/>
  <c r="L355"/>
  <c r="L364" s="1"/>
  <c r="M355"/>
  <c r="M364" s="1"/>
  <c r="N355"/>
  <c r="N364" s="1"/>
  <c r="O355"/>
  <c r="O364" s="1"/>
  <c r="P355"/>
  <c r="P364" s="1"/>
  <c r="Q355"/>
  <c r="Q364" s="1"/>
  <c r="R355"/>
  <c r="R364" s="1"/>
  <c r="S355"/>
  <c r="S364" s="1"/>
  <c r="T355"/>
  <c r="T364" s="1"/>
  <c r="U355"/>
  <c r="U364" s="1"/>
  <c r="V355"/>
  <c r="V364" s="1"/>
  <c r="W355"/>
  <c r="W364" s="1"/>
  <c r="X355"/>
  <c r="X364" s="1"/>
  <c r="Y355"/>
  <c r="Y364" s="1"/>
  <c r="Z355"/>
  <c r="Z364" s="1"/>
  <c r="AO355"/>
  <c r="AP355"/>
  <c r="G356"/>
  <c r="H356"/>
  <c r="H365" s="1"/>
  <c r="I356"/>
  <c r="I365" s="1"/>
  <c r="J356"/>
  <c r="J365" s="1"/>
  <c r="K356"/>
  <c r="K365" s="1"/>
  <c r="L356"/>
  <c r="L365" s="1"/>
  <c r="M356"/>
  <c r="M365" s="1"/>
  <c r="N356"/>
  <c r="N365" s="1"/>
  <c r="O356"/>
  <c r="O365" s="1"/>
  <c r="P356"/>
  <c r="P365" s="1"/>
  <c r="Q356"/>
  <c r="Q365" s="1"/>
  <c r="R356"/>
  <c r="R365" s="1"/>
  <c r="S356"/>
  <c r="S365" s="1"/>
  <c r="T356"/>
  <c r="T365" s="1"/>
  <c r="U356"/>
  <c r="U365" s="1"/>
  <c r="V356"/>
  <c r="V365" s="1"/>
  <c r="W356"/>
  <c r="W365" s="1"/>
  <c r="X356"/>
  <c r="X365" s="1"/>
  <c r="Y356"/>
  <c r="Y365" s="1"/>
  <c r="Z356"/>
  <c r="Z365" s="1"/>
  <c r="AO356"/>
  <c r="AP356"/>
  <c r="AO357"/>
  <c r="AP357"/>
  <c r="AO358"/>
  <c r="AP358"/>
  <c r="AO359"/>
  <c r="AP359"/>
  <c r="AO360"/>
  <c r="AP360"/>
  <c r="AO361"/>
  <c r="AP361"/>
  <c r="AO362"/>
  <c r="AP362"/>
  <c r="AO363"/>
  <c r="AP363"/>
  <c r="AO364"/>
  <c r="AP364"/>
  <c r="AO365"/>
  <c r="AP365"/>
  <c r="AO366"/>
  <c r="AP366"/>
  <c r="AO367"/>
  <c r="AP367"/>
  <c r="AO368"/>
  <c r="AP368"/>
  <c r="AO369"/>
  <c r="AP369"/>
  <c r="AO370"/>
  <c r="AP370"/>
  <c r="L371"/>
  <c r="F371" s="1"/>
  <c r="AO371"/>
  <c r="AP371"/>
  <c r="F372"/>
  <c r="AO372"/>
  <c r="AP372"/>
  <c r="F373"/>
  <c r="AO373"/>
  <c r="AP373"/>
  <c r="F374"/>
  <c r="AO374"/>
  <c r="AP374"/>
  <c r="F375"/>
  <c r="AO375"/>
  <c r="AP375"/>
  <c r="F376"/>
  <c r="AO376"/>
  <c r="AP376"/>
  <c r="G377"/>
  <c r="G378" s="1"/>
  <c r="AD378" s="1"/>
  <c r="AD379" s="1"/>
  <c r="G379" s="1"/>
  <c r="H377"/>
  <c r="H378" s="1"/>
  <c r="I377"/>
  <c r="I378" s="1"/>
  <c r="AE378" s="1"/>
  <c r="AE379" s="1"/>
  <c r="I379" s="1"/>
  <c r="J377"/>
  <c r="J378" s="1"/>
  <c r="AF378" s="1"/>
  <c r="AF379" s="1"/>
  <c r="J379" s="1"/>
  <c r="K377"/>
  <c r="K378" s="1"/>
  <c r="M377"/>
  <c r="M378" s="1"/>
  <c r="N377"/>
  <c r="O377"/>
  <c r="O378" s="1"/>
  <c r="P377"/>
  <c r="P378" s="1"/>
  <c r="Q377"/>
  <c r="Q378" s="1"/>
  <c r="AH378" s="1"/>
  <c r="AH379" s="1"/>
  <c r="Q379" s="1"/>
  <c r="R377"/>
  <c r="R378" s="1"/>
  <c r="S377"/>
  <c r="S378" s="1"/>
  <c r="AI378" s="1"/>
  <c r="AI379" s="1"/>
  <c r="S379" s="1"/>
  <c r="T377"/>
  <c r="T378" s="1"/>
  <c r="U377"/>
  <c r="U378" s="1"/>
  <c r="AJ378" s="1"/>
  <c r="AJ379" s="1"/>
  <c r="U379" s="1"/>
  <c r="V377"/>
  <c r="V378" s="1"/>
  <c r="AK378" s="1"/>
  <c r="AK379" s="1"/>
  <c r="V379" s="1"/>
  <c r="W377"/>
  <c r="W378" s="1"/>
  <c r="AL378" s="1"/>
  <c r="AL379" s="1"/>
  <c r="W379" s="1"/>
  <c r="X377"/>
  <c r="X378" s="1"/>
  <c r="Y377"/>
  <c r="Y378" s="1"/>
  <c r="AM378" s="1"/>
  <c r="AM379" s="1"/>
  <c r="Y379" s="1"/>
  <c r="Z377"/>
  <c r="Z378" s="1"/>
  <c r="AO377"/>
  <c r="AP377"/>
  <c r="N378"/>
  <c r="AO378"/>
  <c r="AP378"/>
  <c r="AO379"/>
  <c r="AP379"/>
  <c r="C380"/>
  <c r="C389" s="1"/>
  <c r="G380"/>
  <c r="H380"/>
  <c r="I380"/>
  <c r="J380"/>
  <c r="J389" s="1"/>
  <c r="K380"/>
  <c r="M380"/>
  <c r="N380"/>
  <c r="O380"/>
  <c r="P380"/>
  <c r="P389" s="1"/>
  <c r="Q380"/>
  <c r="R380"/>
  <c r="R389" s="1"/>
  <c r="S380"/>
  <c r="T380"/>
  <c r="T389" s="1"/>
  <c r="U380"/>
  <c r="V380"/>
  <c r="W380"/>
  <c r="X380"/>
  <c r="X389" s="1"/>
  <c r="Y380"/>
  <c r="Z380"/>
  <c r="Z389" s="1"/>
  <c r="AO380"/>
  <c r="AP380"/>
  <c r="G381"/>
  <c r="H381"/>
  <c r="H390" s="1"/>
  <c r="I381"/>
  <c r="I390" s="1"/>
  <c r="J381"/>
  <c r="J390" s="1"/>
  <c r="K381"/>
  <c r="K390" s="1"/>
  <c r="L381"/>
  <c r="L390" s="1"/>
  <c r="M381"/>
  <c r="M390" s="1"/>
  <c r="N381"/>
  <c r="N390" s="1"/>
  <c r="O381"/>
  <c r="O390" s="1"/>
  <c r="P381"/>
  <c r="Q381"/>
  <c r="Q390" s="1"/>
  <c r="R381"/>
  <c r="R390" s="1"/>
  <c r="S381"/>
  <c r="S390" s="1"/>
  <c r="T381"/>
  <c r="T390" s="1"/>
  <c r="U381"/>
  <c r="U390" s="1"/>
  <c r="V381"/>
  <c r="V390" s="1"/>
  <c r="W381"/>
  <c r="W390" s="1"/>
  <c r="X381"/>
  <c r="Y381"/>
  <c r="Y390" s="1"/>
  <c r="Z381"/>
  <c r="Z390" s="1"/>
  <c r="AO381"/>
  <c r="AP381"/>
  <c r="G382"/>
  <c r="H382"/>
  <c r="H391" s="1"/>
  <c r="I382"/>
  <c r="I391" s="1"/>
  <c r="J382"/>
  <c r="J391" s="1"/>
  <c r="K382"/>
  <c r="K391" s="1"/>
  <c r="L382"/>
  <c r="L391" s="1"/>
  <c r="M382"/>
  <c r="M391" s="1"/>
  <c r="N382"/>
  <c r="N391" s="1"/>
  <c r="O382"/>
  <c r="O391" s="1"/>
  <c r="P382"/>
  <c r="P391" s="1"/>
  <c r="Q382"/>
  <c r="Q391" s="1"/>
  <c r="R382"/>
  <c r="R391" s="1"/>
  <c r="S382"/>
  <c r="S391" s="1"/>
  <c r="T382"/>
  <c r="T391" s="1"/>
  <c r="U382"/>
  <c r="U391" s="1"/>
  <c r="V382"/>
  <c r="V391" s="1"/>
  <c r="W382"/>
  <c r="W391" s="1"/>
  <c r="X382"/>
  <c r="X391" s="1"/>
  <c r="Y382"/>
  <c r="Y391" s="1"/>
  <c r="Z382"/>
  <c r="Z391" s="1"/>
  <c r="AO382"/>
  <c r="AP382"/>
  <c r="G383"/>
  <c r="G392" s="1"/>
  <c r="H383"/>
  <c r="H392" s="1"/>
  <c r="I383"/>
  <c r="I392" s="1"/>
  <c r="J383"/>
  <c r="J392" s="1"/>
  <c r="K383"/>
  <c r="K392" s="1"/>
  <c r="L383"/>
  <c r="L392" s="1"/>
  <c r="M383"/>
  <c r="M392" s="1"/>
  <c r="N383"/>
  <c r="N392" s="1"/>
  <c r="O383"/>
  <c r="O392" s="1"/>
  <c r="P383"/>
  <c r="P392" s="1"/>
  <c r="Q383"/>
  <c r="Q392" s="1"/>
  <c r="R383"/>
  <c r="R392" s="1"/>
  <c r="S383"/>
  <c r="S392" s="1"/>
  <c r="T383"/>
  <c r="T392" s="1"/>
  <c r="U383"/>
  <c r="U392" s="1"/>
  <c r="V383"/>
  <c r="V392" s="1"/>
  <c r="W383"/>
  <c r="W392" s="1"/>
  <c r="X383"/>
  <c r="X392" s="1"/>
  <c r="Y383"/>
  <c r="Y392" s="1"/>
  <c r="Z383"/>
  <c r="Z392" s="1"/>
  <c r="AO383"/>
  <c r="AP383"/>
  <c r="G384"/>
  <c r="G393" s="1"/>
  <c r="H384"/>
  <c r="H393" s="1"/>
  <c r="I384"/>
  <c r="I393" s="1"/>
  <c r="J384"/>
  <c r="J393" s="1"/>
  <c r="K384"/>
  <c r="K393" s="1"/>
  <c r="L384"/>
  <c r="L393" s="1"/>
  <c r="M384"/>
  <c r="M393" s="1"/>
  <c r="N384"/>
  <c r="N393" s="1"/>
  <c r="O384"/>
  <c r="O393" s="1"/>
  <c r="P384"/>
  <c r="P393" s="1"/>
  <c r="Q384"/>
  <c r="Q393" s="1"/>
  <c r="R384"/>
  <c r="R393" s="1"/>
  <c r="S384"/>
  <c r="S393" s="1"/>
  <c r="T384"/>
  <c r="T393" s="1"/>
  <c r="U384"/>
  <c r="U393" s="1"/>
  <c r="V384"/>
  <c r="V393" s="1"/>
  <c r="W384"/>
  <c r="W393" s="1"/>
  <c r="X384"/>
  <c r="X393" s="1"/>
  <c r="Y384"/>
  <c r="Y393" s="1"/>
  <c r="Z384"/>
  <c r="Z393" s="1"/>
  <c r="AO384"/>
  <c r="AP384"/>
  <c r="G385"/>
  <c r="G394" s="1"/>
  <c r="H385"/>
  <c r="H394" s="1"/>
  <c r="I385"/>
  <c r="I394" s="1"/>
  <c r="J385"/>
  <c r="J394" s="1"/>
  <c r="K385"/>
  <c r="K394" s="1"/>
  <c r="L385"/>
  <c r="L394" s="1"/>
  <c r="M385"/>
  <c r="M394" s="1"/>
  <c r="N385"/>
  <c r="N394" s="1"/>
  <c r="O385"/>
  <c r="O394" s="1"/>
  <c r="P385"/>
  <c r="P394" s="1"/>
  <c r="Q385"/>
  <c r="Q394" s="1"/>
  <c r="R385"/>
  <c r="R394" s="1"/>
  <c r="S385"/>
  <c r="S394" s="1"/>
  <c r="T385"/>
  <c r="T394" s="1"/>
  <c r="U385"/>
  <c r="U394" s="1"/>
  <c r="V385"/>
  <c r="V394" s="1"/>
  <c r="W385"/>
  <c r="W394" s="1"/>
  <c r="X385"/>
  <c r="X394" s="1"/>
  <c r="Y385"/>
  <c r="Y394" s="1"/>
  <c r="Z385"/>
  <c r="Z394" s="1"/>
  <c r="AO385"/>
  <c r="AP385"/>
  <c r="AO386"/>
  <c r="AP386"/>
  <c r="AO387"/>
  <c r="AP387"/>
  <c r="AO388"/>
  <c r="AP388"/>
  <c r="H389"/>
  <c r="AO389"/>
  <c r="AP389"/>
  <c r="AO390"/>
  <c r="AP390"/>
  <c r="AO391"/>
  <c r="AP391"/>
  <c r="AO392"/>
  <c r="AP392"/>
  <c r="AO393"/>
  <c r="AP393"/>
  <c r="AO394"/>
  <c r="AP394"/>
  <c r="AO395"/>
  <c r="AP395"/>
  <c r="AO396"/>
  <c r="AP396"/>
  <c r="AO397"/>
  <c r="AP397"/>
  <c r="AO398"/>
  <c r="AP398"/>
  <c r="AO399"/>
  <c r="AP399"/>
  <c r="L400"/>
  <c r="AO400"/>
  <c r="AP400"/>
  <c r="F401"/>
  <c r="AO401"/>
  <c r="AP401"/>
  <c r="F402"/>
  <c r="AO402"/>
  <c r="AP402"/>
  <c r="F403"/>
  <c r="AO403"/>
  <c r="AP403"/>
  <c r="F404"/>
  <c r="AO404"/>
  <c r="AP404"/>
  <c r="F405"/>
  <c r="AO405"/>
  <c r="AP405"/>
  <c r="G406"/>
  <c r="G407" s="1"/>
  <c r="AD407" s="1"/>
  <c r="AD408" s="1"/>
  <c r="G408" s="1"/>
  <c r="H406"/>
  <c r="I406"/>
  <c r="I407" s="1"/>
  <c r="AE407" s="1"/>
  <c r="AE408" s="1"/>
  <c r="I408" s="1"/>
  <c r="J406"/>
  <c r="J407" s="1"/>
  <c r="AF407" s="1"/>
  <c r="AF408" s="1"/>
  <c r="J408" s="1"/>
  <c r="K406"/>
  <c r="K407" s="1"/>
  <c r="M406"/>
  <c r="M407" s="1"/>
  <c r="N406"/>
  <c r="N407" s="1"/>
  <c r="O406"/>
  <c r="P406"/>
  <c r="P407" s="1"/>
  <c r="Q406"/>
  <c r="Q407" s="1"/>
  <c r="AH407" s="1"/>
  <c r="AH408" s="1"/>
  <c r="Q408" s="1"/>
  <c r="R406"/>
  <c r="R407" s="1"/>
  <c r="S406"/>
  <c r="S407" s="1"/>
  <c r="AI407" s="1"/>
  <c r="AI408" s="1"/>
  <c r="S408" s="1"/>
  <c r="T406"/>
  <c r="T407" s="1"/>
  <c r="U406"/>
  <c r="U407" s="1"/>
  <c r="AJ407" s="1"/>
  <c r="AJ408" s="1"/>
  <c r="U408" s="1"/>
  <c r="V406"/>
  <c r="V407" s="1"/>
  <c r="AK407" s="1"/>
  <c r="AK408" s="1"/>
  <c r="V408" s="1"/>
  <c r="W406"/>
  <c r="W407" s="1"/>
  <c r="AL407" s="1"/>
  <c r="AL408" s="1"/>
  <c r="W408" s="1"/>
  <c r="X406"/>
  <c r="X407" s="1"/>
  <c r="Y406"/>
  <c r="Y407" s="1"/>
  <c r="AM407" s="1"/>
  <c r="AM408" s="1"/>
  <c r="Y408" s="1"/>
  <c r="Z406"/>
  <c r="Z407" s="1"/>
  <c r="AO406"/>
  <c r="AP406"/>
  <c r="H407"/>
  <c r="O407"/>
  <c r="AO407"/>
  <c r="AP407"/>
  <c r="AO408"/>
  <c r="AP408"/>
  <c r="L409"/>
  <c r="AO409"/>
  <c r="AP409"/>
  <c r="F410"/>
  <c r="AO410"/>
  <c r="AP410"/>
  <c r="F411"/>
  <c r="AO411"/>
  <c r="AP411"/>
  <c r="F412"/>
  <c r="AO412"/>
  <c r="AP412"/>
  <c r="F413"/>
  <c r="AO413"/>
  <c r="AP413"/>
  <c r="F414"/>
  <c r="AO414"/>
  <c r="AP414"/>
  <c r="G415"/>
  <c r="G416" s="1"/>
  <c r="AD416" s="1"/>
  <c r="AD417" s="1"/>
  <c r="G417" s="1"/>
  <c r="H415"/>
  <c r="H416" s="1"/>
  <c r="I415"/>
  <c r="I416" s="1"/>
  <c r="AE416" s="1"/>
  <c r="AE417" s="1"/>
  <c r="I417" s="1"/>
  <c r="J415"/>
  <c r="J416" s="1"/>
  <c r="AF416" s="1"/>
  <c r="AF417" s="1"/>
  <c r="J417" s="1"/>
  <c r="K415"/>
  <c r="K416" s="1"/>
  <c r="M415"/>
  <c r="M416" s="1"/>
  <c r="N415"/>
  <c r="N416" s="1"/>
  <c r="O415"/>
  <c r="O416" s="1"/>
  <c r="P415"/>
  <c r="P416" s="1"/>
  <c r="Q415"/>
  <c r="Q416" s="1"/>
  <c r="AH416" s="1"/>
  <c r="AH417" s="1"/>
  <c r="Q417" s="1"/>
  <c r="R415"/>
  <c r="R416" s="1"/>
  <c r="S415"/>
  <c r="S416" s="1"/>
  <c r="AI416" s="1"/>
  <c r="AI417" s="1"/>
  <c r="S417" s="1"/>
  <c r="T415"/>
  <c r="T416" s="1"/>
  <c r="U415"/>
  <c r="U416" s="1"/>
  <c r="AJ416" s="1"/>
  <c r="AJ417" s="1"/>
  <c r="U417" s="1"/>
  <c r="V415"/>
  <c r="V416" s="1"/>
  <c r="W415"/>
  <c r="W416" s="1"/>
  <c r="AL416" s="1"/>
  <c r="AL417" s="1"/>
  <c r="W417" s="1"/>
  <c r="X415"/>
  <c r="X416" s="1"/>
  <c r="Y415"/>
  <c r="Y416" s="1"/>
  <c r="AM416" s="1"/>
  <c r="AM417" s="1"/>
  <c r="Y417" s="1"/>
  <c r="Z415"/>
  <c r="Z416" s="1"/>
  <c r="AO415"/>
  <c r="AP415"/>
  <c r="AK416"/>
  <c r="AK417" s="1"/>
  <c r="V417" s="1"/>
  <c r="AO416"/>
  <c r="AP416"/>
  <c r="AO417"/>
  <c r="AP417"/>
  <c r="L418"/>
  <c r="F418" s="1"/>
  <c r="AO418"/>
  <c r="AP418"/>
  <c r="F419"/>
  <c r="AO419"/>
  <c r="AP419"/>
  <c r="F420"/>
  <c r="AO420"/>
  <c r="AP420"/>
  <c r="F421"/>
  <c r="AO421"/>
  <c r="AP421"/>
  <c r="F422"/>
  <c r="AO422"/>
  <c r="AP422"/>
  <c r="F423"/>
  <c r="AO423"/>
  <c r="AP423"/>
  <c r="G424"/>
  <c r="G425" s="1"/>
  <c r="AD425" s="1"/>
  <c r="AD426" s="1"/>
  <c r="G426" s="1"/>
  <c r="H424"/>
  <c r="I424"/>
  <c r="I425" s="1"/>
  <c r="AE425" s="1"/>
  <c r="AE426" s="1"/>
  <c r="I426" s="1"/>
  <c r="J424"/>
  <c r="J425" s="1"/>
  <c r="AF425" s="1"/>
  <c r="AF426" s="1"/>
  <c r="J426" s="1"/>
  <c r="K424"/>
  <c r="K425" s="1"/>
  <c r="M424"/>
  <c r="M425" s="1"/>
  <c r="N424"/>
  <c r="N425" s="1"/>
  <c r="O424"/>
  <c r="O425" s="1"/>
  <c r="P424"/>
  <c r="P425" s="1"/>
  <c r="Q424"/>
  <c r="Q425" s="1"/>
  <c r="AH425" s="1"/>
  <c r="AH426" s="1"/>
  <c r="Q426" s="1"/>
  <c r="R424"/>
  <c r="R425" s="1"/>
  <c r="S424"/>
  <c r="S425" s="1"/>
  <c r="AI425" s="1"/>
  <c r="AI426" s="1"/>
  <c r="S426" s="1"/>
  <c r="T424"/>
  <c r="T425" s="1"/>
  <c r="U424"/>
  <c r="U425" s="1"/>
  <c r="AJ425" s="1"/>
  <c r="AJ426" s="1"/>
  <c r="U426" s="1"/>
  <c r="V424"/>
  <c r="V425" s="1"/>
  <c r="AK425" s="1"/>
  <c r="AK426" s="1"/>
  <c r="V426" s="1"/>
  <c r="W424"/>
  <c r="W425" s="1"/>
  <c r="AL425" s="1"/>
  <c r="AL426" s="1"/>
  <c r="W426" s="1"/>
  <c r="X424"/>
  <c r="X425" s="1"/>
  <c r="Y424"/>
  <c r="Y425" s="1"/>
  <c r="AM425" s="1"/>
  <c r="AM426" s="1"/>
  <c r="Y426" s="1"/>
  <c r="Z424"/>
  <c r="Z425" s="1"/>
  <c r="AO424"/>
  <c r="AP424"/>
  <c r="H425"/>
  <c r="AO425"/>
  <c r="AP425"/>
  <c r="AO426"/>
  <c r="AP426"/>
  <c r="C427"/>
  <c r="C436" s="1"/>
  <c r="G427"/>
  <c r="G436" s="1"/>
  <c r="H427"/>
  <c r="I427"/>
  <c r="I436" s="1"/>
  <c r="J427"/>
  <c r="K427"/>
  <c r="K436" s="1"/>
  <c r="M427"/>
  <c r="M436" s="1"/>
  <c r="N427"/>
  <c r="O427"/>
  <c r="O436" s="1"/>
  <c r="P427"/>
  <c r="Q427"/>
  <c r="Q436" s="1"/>
  <c r="R427"/>
  <c r="S427"/>
  <c r="S436" s="1"/>
  <c r="T427"/>
  <c r="U427"/>
  <c r="U436" s="1"/>
  <c r="V427"/>
  <c r="W427"/>
  <c r="W436" s="1"/>
  <c r="X427"/>
  <c r="Y427"/>
  <c r="Y436" s="1"/>
  <c r="Z427"/>
  <c r="AO427"/>
  <c r="AP427"/>
  <c r="G428"/>
  <c r="G437" s="1"/>
  <c r="H428"/>
  <c r="H437" s="1"/>
  <c r="I428"/>
  <c r="J428"/>
  <c r="J437" s="1"/>
  <c r="K428"/>
  <c r="K437" s="1"/>
  <c r="L428"/>
  <c r="L437" s="1"/>
  <c r="M428"/>
  <c r="M437" s="1"/>
  <c r="N428"/>
  <c r="N437" s="1"/>
  <c r="O428"/>
  <c r="O437" s="1"/>
  <c r="P428"/>
  <c r="P437" s="1"/>
  <c r="Q428"/>
  <c r="Q437" s="1"/>
  <c r="R428"/>
  <c r="R437" s="1"/>
  <c r="S428"/>
  <c r="S437" s="1"/>
  <c r="T428"/>
  <c r="T437" s="1"/>
  <c r="U428"/>
  <c r="U437" s="1"/>
  <c r="V428"/>
  <c r="V437" s="1"/>
  <c r="W428"/>
  <c r="W437" s="1"/>
  <c r="X428"/>
  <c r="X437" s="1"/>
  <c r="Y428"/>
  <c r="Z428"/>
  <c r="Z437" s="1"/>
  <c r="AO428"/>
  <c r="AP428"/>
  <c r="G429"/>
  <c r="G438" s="1"/>
  <c r="H429"/>
  <c r="H438" s="1"/>
  <c r="I429"/>
  <c r="I438" s="1"/>
  <c r="J429"/>
  <c r="J438" s="1"/>
  <c r="K429"/>
  <c r="K438" s="1"/>
  <c r="L429"/>
  <c r="L438" s="1"/>
  <c r="M429"/>
  <c r="M438" s="1"/>
  <c r="N429"/>
  <c r="N438" s="1"/>
  <c r="O429"/>
  <c r="O438" s="1"/>
  <c r="P429"/>
  <c r="P438" s="1"/>
  <c r="Q429"/>
  <c r="Q438" s="1"/>
  <c r="R429"/>
  <c r="R438" s="1"/>
  <c r="S429"/>
  <c r="S438" s="1"/>
  <c r="T429"/>
  <c r="T438" s="1"/>
  <c r="U429"/>
  <c r="U438" s="1"/>
  <c r="V429"/>
  <c r="V438" s="1"/>
  <c r="W429"/>
  <c r="W438" s="1"/>
  <c r="X429"/>
  <c r="X438" s="1"/>
  <c r="Y429"/>
  <c r="Y438" s="1"/>
  <c r="Z429"/>
  <c r="Z438" s="1"/>
  <c r="AO429"/>
  <c r="AP429"/>
  <c r="G430"/>
  <c r="H430"/>
  <c r="H439" s="1"/>
  <c r="I430"/>
  <c r="I439" s="1"/>
  <c r="J430"/>
  <c r="J439" s="1"/>
  <c r="K430"/>
  <c r="K439" s="1"/>
  <c r="L430"/>
  <c r="L439" s="1"/>
  <c r="M430"/>
  <c r="M439" s="1"/>
  <c r="N430"/>
  <c r="N439" s="1"/>
  <c r="O430"/>
  <c r="O439" s="1"/>
  <c r="P430"/>
  <c r="P439" s="1"/>
  <c r="Q430"/>
  <c r="Q439" s="1"/>
  <c r="R430"/>
  <c r="R439" s="1"/>
  <c r="S430"/>
  <c r="S439" s="1"/>
  <c r="T430"/>
  <c r="T439" s="1"/>
  <c r="U430"/>
  <c r="U439" s="1"/>
  <c r="V430"/>
  <c r="V439" s="1"/>
  <c r="W430"/>
  <c r="W439" s="1"/>
  <c r="X430"/>
  <c r="X439" s="1"/>
  <c r="Y430"/>
  <c r="Y439" s="1"/>
  <c r="Z430"/>
  <c r="Z439" s="1"/>
  <c r="AO430"/>
  <c r="AP430"/>
  <c r="G431"/>
  <c r="H431"/>
  <c r="H440" s="1"/>
  <c r="I431"/>
  <c r="I440" s="1"/>
  <c r="J431"/>
  <c r="J440" s="1"/>
  <c r="K431"/>
  <c r="K440" s="1"/>
  <c r="L431"/>
  <c r="L440" s="1"/>
  <c r="M431"/>
  <c r="N431"/>
  <c r="N440" s="1"/>
  <c r="O431"/>
  <c r="O440" s="1"/>
  <c r="P431"/>
  <c r="P440" s="1"/>
  <c r="Q431"/>
  <c r="R431"/>
  <c r="R440" s="1"/>
  <c r="S431"/>
  <c r="S440" s="1"/>
  <c r="T431"/>
  <c r="T440" s="1"/>
  <c r="U431"/>
  <c r="U440" s="1"/>
  <c r="V431"/>
  <c r="V440" s="1"/>
  <c r="W431"/>
  <c r="W440" s="1"/>
  <c r="X431"/>
  <c r="X440" s="1"/>
  <c r="Y431"/>
  <c r="Y440" s="1"/>
  <c r="Z431"/>
  <c r="Z440" s="1"/>
  <c r="AO431"/>
  <c r="AP431"/>
  <c r="G432"/>
  <c r="H432"/>
  <c r="H441" s="1"/>
  <c r="I432"/>
  <c r="I441" s="1"/>
  <c r="J432"/>
  <c r="J441" s="1"/>
  <c r="K432"/>
  <c r="K441" s="1"/>
  <c r="L432"/>
  <c r="L441" s="1"/>
  <c r="M432"/>
  <c r="M441" s="1"/>
  <c r="N432"/>
  <c r="N441" s="1"/>
  <c r="O432"/>
  <c r="O441" s="1"/>
  <c r="P432"/>
  <c r="P441" s="1"/>
  <c r="Q432"/>
  <c r="Q441" s="1"/>
  <c r="R432"/>
  <c r="R441" s="1"/>
  <c r="S432"/>
  <c r="S441" s="1"/>
  <c r="T432"/>
  <c r="T441" s="1"/>
  <c r="U432"/>
  <c r="U441" s="1"/>
  <c r="V432"/>
  <c r="V441" s="1"/>
  <c r="W432"/>
  <c r="W441" s="1"/>
  <c r="X432"/>
  <c r="X441" s="1"/>
  <c r="Y432"/>
  <c r="Y441" s="1"/>
  <c r="Z432"/>
  <c r="Z441" s="1"/>
  <c r="AO432"/>
  <c r="AP432"/>
  <c r="AO433"/>
  <c r="AP433"/>
  <c r="AO434"/>
  <c r="AP434"/>
  <c r="AO435"/>
  <c r="AP435"/>
  <c r="AO436"/>
  <c r="AP436"/>
  <c r="AO437"/>
  <c r="AP437"/>
  <c r="AO438"/>
  <c r="AP438"/>
  <c r="AO439"/>
  <c r="AP439"/>
  <c r="AO440"/>
  <c r="AP440"/>
  <c r="AO441"/>
  <c r="AP441"/>
  <c r="AO442"/>
  <c r="AP442"/>
  <c r="AO443"/>
  <c r="AP443"/>
  <c r="AO444"/>
  <c r="AP444"/>
  <c r="AO445"/>
  <c r="AP445"/>
  <c r="AO446"/>
  <c r="AP446"/>
  <c r="L447"/>
  <c r="AO447"/>
  <c r="AP447"/>
  <c r="F448"/>
  <c r="AO448"/>
  <c r="AP448"/>
  <c r="F449"/>
  <c r="AO449"/>
  <c r="AP449"/>
  <c r="F450"/>
  <c r="AO450"/>
  <c r="AP450"/>
  <c r="F451"/>
  <c r="AO451"/>
  <c r="AP451"/>
  <c r="F452"/>
  <c r="AO452"/>
  <c r="AP452"/>
  <c r="G453"/>
  <c r="G454" s="1"/>
  <c r="AD454" s="1"/>
  <c r="AD455" s="1"/>
  <c r="G455" s="1"/>
  <c r="H453"/>
  <c r="H454" s="1"/>
  <c r="I453"/>
  <c r="I454" s="1"/>
  <c r="AE454" s="1"/>
  <c r="AE455" s="1"/>
  <c r="I455" s="1"/>
  <c r="J453"/>
  <c r="J454" s="1"/>
  <c r="AF454" s="1"/>
  <c r="AF455" s="1"/>
  <c r="J455" s="1"/>
  <c r="K453"/>
  <c r="K454" s="1"/>
  <c r="M453"/>
  <c r="M454" s="1"/>
  <c r="N453"/>
  <c r="O453"/>
  <c r="O454" s="1"/>
  <c r="P453"/>
  <c r="P454" s="1"/>
  <c r="Q453"/>
  <c r="Q454" s="1"/>
  <c r="AH454" s="1"/>
  <c r="AH455" s="1"/>
  <c r="Q455" s="1"/>
  <c r="R453"/>
  <c r="S453"/>
  <c r="S454" s="1"/>
  <c r="AI454" s="1"/>
  <c r="AI455" s="1"/>
  <c r="S455" s="1"/>
  <c r="T453"/>
  <c r="T454" s="1"/>
  <c r="U453"/>
  <c r="U454" s="1"/>
  <c r="AJ454" s="1"/>
  <c r="AJ455" s="1"/>
  <c r="U455" s="1"/>
  <c r="V453"/>
  <c r="V454" s="1"/>
  <c r="AK454" s="1"/>
  <c r="AK455" s="1"/>
  <c r="V455" s="1"/>
  <c r="W453"/>
  <c r="W454" s="1"/>
  <c r="AL454" s="1"/>
  <c r="AL455" s="1"/>
  <c r="W455" s="1"/>
  <c r="X453"/>
  <c r="X454" s="1"/>
  <c r="Y453"/>
  <c r="Y454" s="1"/>
  <c r="AM454" s="1"/>
  <c r="AM455" s="1"/>
  <c r="Y455" s="1"/>
  <c r="Z453"/>
  <c r="Z454" s="1"/>
  <c r="AO453"/>
  <c r="AP453"/>
  <c r="N454"/>
  <c r="R454"/>
  <c r="AO454"/>
  <c r="AP454"/>
  <c r="AO455"/>
  <c r="AP455"/>
  <c r="L456"/>
  <c r="F456" s="1"/>
  <c r="AO456"/>
  <c r="AP456"/>
  <c r="F457"/>
  <c r="AO457"/>
  <c r="AP457"/>
  <c r="F458"/>
  <c r="AO458"/>
  <c r="AP458"/>
  <c r="F459"/>
  <c r="AO459"/>
  <c r="AP459"/>
  <c r="F460"/>
  <c r="AO460"/>
  <c r="AP460"/>
  <c r="F461"/>
  <c r="AO461"/>
  <c r="AP461"/>
  <c r="G462"/>
  <c r="G463" s="1"/>
  <c r="AD463" s="1"/>
  <c r="AD464" s="1"/>
  <c r="G464" s="1"/>
  <c r="H462"/>
  <c r="I462"/>
  <c r="I463" s="1"/>
  <c r="AE463" s="1"/>
  <c r="AE464" s="1"/>
  <c r="I464" s="1"/>
  <c r="J462"/>
  <c r="J463" s="1"/>
  <c r="AF463" s="1"/>
  <c r="AF464" s="1"/>
  <c r="J464" s="1"/>
  <c r="K462"/>
  <c r="K463" s="1"/>
  <c r="M462"/>
  <c r="M463" s="1"/>
  <c r="N462"/>
  <c r="N463" s="1"/>
  <c r="O462"/>
  <c r="O463" s="1"/>
  <c r="P462"/>
  <c r="P463" s="1"/>
  <c r="Q462"/>
  <c r="Q463" s="1"/>
  <c r="AH463" s="1"/>
  <c r="AH464" s="1"/>
  <c r="Q464" s="1"/>
  <c r="R462"/>
  <c r="R463" s="1"/>
  <c r="S462"/>
  <c r="S463" s="1"/>
  <c r="AI463" s="1"/>
  <c r="AI464" s="1"/>
  <c r="S464" s="1"/>
  <c r="T462"/>
  <c r="T463" s="1"/>
  <c r="U462"/>
  <c r="U463" s="1"/>
  <c r="AJ463" s="1"/>
  <c r="AJ464" s="1"/>
  <c r="U464" s="1"/>
  <c r="V462"/>
  <c r="V463" s="1"/>
  <c r="AK463" s="1"/>
  <c r="AK464" s="1"/>
  <c r="V464" s="1"/>
  <c r="W462"/>
  <c r="W463" s="1"/>
  <c r="AL463" s="1"/>
  <c r="AL464" s="1"/>
  <c r="W464" s="1"/>
  <c r="X462"/>
  <c r="X463" s="1"/>
  <c r="Y462"/>
  <c r="Y463" s="1"/>
  <c r="AM463" s="1"/>
  <c r="AM464" s="1"/>
  <c r="Y464" s="1"/>
  <c r="Z462"/>
  <c r="Z463" s="1"/>
  <c r="AO462"/>
  <c r="AP462"/>
  <c r="H463"/>
  <c r="AO463"/>
  <c r="AP463"/>
  <c r="AO464"/>
  <c r="AP464"/>
  <c r="L465"/>
  <c r="F465" s="1"/>
  <c r="AO465"/>
  <c r="AP465"/>
  <c r="F466"/>
  <c r="AO466"/>
  <c r="AP466"/>
  <c r="F467"/>
  <c r="AO467"/>
  <c r="AP467"/>
  <c r="F468"/>
  <c r="AO468"/>
  <c r="AP468"/>
  <c r="F469"/>
  <c r="AO469"/>
  <c r="AP469"/>
  <c r="F470"/>
  <c r="AO470"/>
  <c r="AP470"/>
  <c r="G471"/>
  <c r="G472" s="1"/>
  <c r="AD472" s="1"/>
  <c r="AD473" s="1"/>
  <c r="G473" s="1"/>
  <c r="H471"/>
  <c r="H472" s="1"/>
  <c r="I471"/>
  <c r="I472" s="1"/>
  <c r="AE472" s="1"/>
  <c r="AE473" s="1"/>
  <c r="I473" s="1"/>
  <c r="J471"/>
  <c r="J472" s="1"/>
  <c r="AF472" s="1"/>
  <c r="AF473" s="1"/>
  <c r="J473" s="1"/>
  <c r="K471"/>
  <c r="K472" s="1"/>
  <c r="M471"/>
  <c r="M472" s="1"/>
  <c r="N471"/>
  <c r="N472" s="1"/>
  <c r="O471"/>
  <c r="O472" s="1"/>
  <c r="P471"/>
  <c r="P472" s="1"/>
  <c r="Q471"/>
  <c r="Q472" s="1"/>
  <c r="AH472" s="1"/>
  <c r="AH473" s="1"/>
  <c r="Q473" s="1"/>
  <c r="R471"/>
  <c r="R472" s="1"/>
  <c r="S471"/>
  <c r="S472" s="1"/>
  <c r="AI472" s="1"/>
  <c r="AI473" s="1"/>
  <c r="S473" s="1"/>
  <c r="T471"/>
  <c r="T472" s="1"/>
  <c r="U471"/>
  <c r="U472" s="1"/>
  <c r="V471"/>
  <c r="V472" s="1"/>
  <c r="AK472" s="1"/>
  <c r="AK473" s="1"/>
  <c r="V473" s="1"/>
  <c r="W471"/>
  <c r="W472" s="1"/>
  <c r="AL472" s="1"/>
  <c r="AL473" s="1"/>
  <c r="W473" s="1"/>
  <c r="X471"/>
  <c r="X472" s="1"/>
  <c r="Y471"/>
  <c r="Y472" s="1"/>
  <c r="AM472" s="1"/>
  <c r="AM473" s="1"/>
  <c r="Y473" s="1"/>
  <c r="Z471"/>
  <c r="Z472" s="1"/>
  <c r="AO471"/>
  <c r="AP471"/>
  <c r="AJ472"/>
  <c r="AJ473" s="1"/>
  <c r="U473" s="1"/>
  <c r="AO472"/>
  <c r="AP472"/>
  <c r="AO473"/>
  <c r="AP473"/>
  <c r="L474"/>
  <c r="F474" s="1"/>
  <c r="AO474"/>
  <c r="AP474"/>
  <c r="F475"/>
  <c r="AO475"/>
  <c r="AP475"/>
  <c r="F476"/>
  <c r="AO476"/>
  <c r="AP476"/>
  <c r="F477"/>
  <c r="AO477"/>
  <c r="AP477"/>
  <c r="F478"/>
  <c r="AO478"/>
  <c r="AP478"/>
  <c r="F479"/>
  <c r="AO479"/>
  <c r="AP479"/>
  <c r="G480"/>
  <c r="G481" s="1"/>
  <c r="AD481" s="1"/>
  <c r="AD482" s="1"/>
  <c r="G482" s="1"/>
  <c r="H480"/>
  <c r="H481" s="1"/>
  <c r="I480"/>
  <c r="I481" s="1"/>
  <c r="AE481" s="1"/>
  <c r="AE482" s="1"/>
  <c r="I482" s="1"/>
  <c r="J480"/>
  <c r="J481" s="1"/>
  <c r="AF481" s="1"/>
  <c r="AF482" s="1"/>
  <c r="J482" s="1"/>
  <c r="K480"/>
  <c r="K481" s="1"/>
  <c r="M480"/>
  <c r="M481" s="1"/>
  <c r="N480"/>
  <c r="N481" s="1"/>
  <c r="O480"/>
  <c r="O481" s="1"/>
  <c r="P480"/>
  <c r="P481" s="1"/>
  <c r="Q480"/>
  <c r="Q481" s="1"/>
  <c r="AH481" s="1"/>
  <c r="AH482" s="1"/>
  <c r="Q482" s="1"/>
  <c r="R480"/>
  <c r="R481" s="1"/>
  <c r="S480"/>
  <c r="T480"/>
  <c r="T481" s="1"/>
  <c r="U480"/>
  <c r="U481" s="1"/>
  <c r="AJ481" s="1"/>
  <c r="AJ482" s="1"/>
  <c r="U482" s="1"/>
  <c r="V480"/>
  <c r="V481" s="1"/>
  <c r="AK481" s="1"/>
  <c r="AK482" s="1"/>
  <c r="V482" s="1"/>
  <c r="W480"/>
  <c r="W481" s="1"/>
  <c r="AL481" s="1"/>
  <c r="AL482" s="1"/>
  <c r="W482" s="1"/>
  <c r="X480"/>
  <c r="X481" s="1"/>
  <c r="Y480"/>
  <c r="Y481" s="1"/>
  <c r="AM481" s="1"/>
  <c r="AM482" s="1"/>
  <c r="Y482" s="1"/>
  <c r="Z480"/>
  <c r="Z481" s="1"/>
  <c r="AO480"/>
  <c r="AP480"/>
  <c r="S481"/>
  <c r="AI481" s="1"/>
  <c r="AI482" s="1"/>
  <c r="S482" s="1"/>
  <c r="AO481"/>
  <c r="AP481"/>
  <c r="AO482"/>
  <c r="AP482"/>
  <c r="L483"/>
  <c r="AO483"/>
  <c r="AP483"/>
  <c r="F484"/>
  <c r="AO484"/>
  <c r="AP484"/>
  <c r="F485"/>
  <c r="AO485"/>
  <c r="AP485"/>
  <c r="F486"/>
  <c r="AO486"/>
  <c r="AP486"/>
  <c r="F487"/>
  <c r="AO487"/>
  <c r="AP487"/>
  <c r="F488"/>
  <c r="AO488"/>
  <c r="AP488"/>
  <c r="G489"/>
  <c r="G490" s="1"/>
  <c r="AD490" s="1"/>
  <c r="AD491" s="1"/>
  <c r="G491" s="1"/>
  <c r="H489"/>
  <c r="I489"/>
  <c r="I490" s="1"/>
  <c r="AE490" s="1"/>
  <c r="AE491" s="1"/>
  <c r="I491" s="1"/>
  <c r="J489"/>
  <c r="J490" s="1"/>
  <c r="AF490" s="1"/>
  <c r="AF491" s="1"/>
  <c r="J491" s="1"/>
  <c r="K489"/>
  <c r="K490" s="1"/>
  <c r="M489"/>
  <c r="M490" s="1"/>
  <c r="N489"/>
  <c r="N490" s="1"/>
  <c r="O489"/>
  <c r="O490" s="1"/>
  <c r="P489"/>
  <c r="P490" s="1"/>
  <c r="Q489"/>
  <c r="Q490" s="1"/>
  <c r="AH490" s="1"/>
  <c r="AH491" s="1"/>
  <c r="Q491" s="1"/>
  <c r="R489"/>
  <c r="R490" s="1"/>
  <c r="S489"/>
  <c r="S490" s="1"/>
  <c r="AI490" s="1"/>
  <c r="AI491" s="1"/>
  <c r="S491" s="1"/>
  <c r="T489"/>
  <c r="T490" s="1"/>
  <c r="U489"/>
  <c r="U490" s="1"/>
  <c r="AJ490" s="1"/>
  <c r="AJ491" s="1"/>
  <c r="U491" s="1"/>
  <c r="V489"/>
  <c r="V490" s="1"/>
  <c r="AK490" s="1"/>
  <c r="AK491" s="1"/>
  <c r="V491" s="1"/>
  <c r="W489"/>
  <c r="W490" s="1"/>
  <c r="AL490" s="1"/>
  <c r="AL491" s="1"/>
  <c r="W491" s="1"/>
  <c r="X489"/>
  <c r="X490" s="1"/>
  <c r="Y489"/>
  <c r="Y490" s="1"/>
  <c r="AM490" s="1"/>
  <c r="AM491" s="1"/>
  <c r="Y491" s="1"/>
  <c r="Z489"/>
  <c r="Z490" s="1"/>
  <c r="AO489"/>
  <c r="AP489"/>
  <c r="H490"/>
  <c r="AO490"/>
  <c r="AP490"/>
  <c r="AO491"/>
  <c r="AP491"/>
  <c r="AO492"/>
  <c r="AP492"/>
  <c r="F494"/>
  <c r="F495"/>
  <c r="F496"/>
  <c r="F497"/>
  <c r="G498"/>
  <c r="G499" s="1"/>
  <c r="H498"/>
  <c r="H499" s="1"/>
  <c r="I498"/>
  <c r="I499" s="1"/>
  <c r="I500" s="1"/>
  <c r="J498"/>
  <c r="J499" s="1"/>
  <c r="K498"/>
  <c r="K499" s="1"/>
  <c r="L498"/>
  <c r="L499" s="1"/>
  <c r="M498"/>
  <c r="M499" s="1"/>
  <c r="N498"/>
  <c r="N499" s="1"/>
  <c r="O498"/>
  <c r="O499" s="1"/>
  <c r="P498"/>
  <c r="P499" s="1"/>
  <c r="Q498"/>
  <c r="Q499" s="1"/>
  <c r="R498"/>
  <c r="R499" s="1"/>
  <c r="S498"/>
  <c r="S499" s="1"/>
  <c r="T498"/>
  <c r="T499" s="1"/>
  <c r="U498"/>
  <c r="U499" s="1"/>
  <c r="V498"/>
  <c r="V499" s="1"/>
  <c r="W498"/>
  <c r="W499" s="1"/>
  <c r="X498"/>
  <c r="X499" s="1"/>
  <c r="Y498"/>
  <c r="Y499" s="1"/>
  <c r="Z498"/>
  <c r="Z499" s="1"/>
  <c r="C501"/>
  <c r="C510" s="1"/>
  <c r="G501"/>
  <c r="G510" s="1"/>
  <c r="H501"/>
  <c r="I501"/>
  <c r="I510" s="1"/>
  <c r="J501"/>
  <c r="K501"/>
  <c r="K510" s="1"/>
  <c r="M501"/>
  <c r="M510" s="1"/>
  <c r="N501"/>
  <c r="O501"/>
  <c r="O510" s="1"/>
  <c r="P501"/>
  <c r="Q501"/>
  <c r="Q510" s="1"/>
  <c r="R501"/>
  <c r="S501"/>
  <c r="S510" s="1"/>
  <c r="T501"/>
  <c r="U501"/>
  <c r="U510" s="1"/>
  <c r="V501"/>
  <c r="W501"/>
  <c r="X501"/>
  <c r="Y501"/>
  <c r="Y510" s="1"/>
  <c r="Z501"/>
  <c r="AO501"/>
  <c r="AP501"/>
  <c r="G502"/>
  <c r="G511" s="1"/>
  <c r="H502"/>
  <c r="H511" s="1"/>
  <c r="I502"/>
  <c r="I511" s="1"/>
  <c r="J502"/>
  <c r="J511" s="1"/>
  <c r="K502"/>
  <c r="K511" s="1"/>
  <c r="L502"/>
  <c r="L511" s="1"/>
  <c r="M502"/>
  <c r="M511" s="1"/>
  <c r="N502"/>
  <c r="N511" s="1"/>
  <c r="O502"/>
  <c r="O511" s="1"/>
  <c r="P502"/>
  <c r="P511" s="1"/>
  <c r="Q502"/>
  <c r="Q511" s="1"/>
  <c r="R502"/>
  <c r="R511" s="1"/>
  <c r="S502"/>
  <c r="S511" s="1"/>
  <c r="T502"/>
  <c r="T511" s="1"/>
  <c r="U502"/>
  <c r="U511" s="1"/>
  <c r="V502"/>
  <c r="V511" s="1"/>
  <c r="W502"/>
  <c r="W511" s="1"/>
  <c r="X502"/>
  <c r="X511" s="1"/>
  <c r="Y502"/>
  <c r="Y511" s="1"/>
  <c r="Z502"/>
  <c r="Z511" s="1"/>
  <c r="AO502"/>
  <c r="AP502"/>
  <c r="G503"/>
  <c r="G512" s="1"/>
  <c r="H503"/>
  <c r="H512" s="1"/>
  <c r="I503"/>
  <c r="I512" s="1"/>
  <c r="J503"/>
  <c r="J512" s="1"/>
  <c r="K503"/>
  <c r="K512" s="1"/>
  <c r="L503"/>
  <c r="L512" s="1"/>
  <c r="M503"/>
  <c r="M512" s="1"/>
  <c r="N503"/>
  <c r="N512" s="1"/>
  <c r="O503"/>
  <c r="O512" s="1"/>
  <c r="P503"/>
  <c r="P512" s="1"/>
  <c r="Q503"/>
  <c r="Q512" s="1"/>
  <c r="R503"/>
  <c r="R512" s="1"/>
  <c r="S503"/>
  <c r="S512" s="1"/>
  <c r="T503"/>
  <c r="T512" s="1"/>
  <c r="U503"/>
  <c r="U512" s="1"/>
  <c r="V503"/>
  <c r="V512" s="1"/>
  <c r="W503"/>
  <c r="W512" s="1"/>
  <c r="X503"/>
  <c r="X512" s="1"/>
  <c r="Y503"/>
  <c r="Y512" s="1"/>
  <c r="Z503"/>
  <c r="Z512" s="1"/>
  <c r="AO503"/>
  <c r="AP503"/>
  <c r="G504"/>
  <c r="H504"/>
  <c r="H513" s="1"/>
  <c r="I504"/>
  <c r="I513" s="1"/>
  <c r="J504"/>
  <c r="J513" s="1"/>
  <c r="K504"/>
  <c r="K513" s="1"/>
  <c r="L504"/>
  <c r="L513" s="1"/>
  <c r="M504"/>
  <c r="M513" s="1"/>
  <c r="N504"/>
  <c r="N513" s="1"/>
  <c r="O504"/>
  <c r="O513" s="1"/>
  <c r="P504"/>
  <c r="P513" s="1"/>
  <c r="Q504"/>
  <c r="Q513" s="1"/>
  <c r="R504"/>
  <c r="R513" s="1"/>
  <c r="S504"/>
  <c r="S513" s="1"/>
  <c r="T504"/>
  <c r="T513" s="1"/>
  <c r="U504"/>
  <c r="U513" s="1"/>
  <c r="V504"/>
  <c r="V513" s="1"/>
  <c r="W504"/>
  <c r="W513" s="1"/>
  <c r="X504"/>
  <c r="X513" s="1"/>
  <c r="Y504"/>
  <c r="Y513" s="1"/>
  <c r="Z504"/>
  <c r="Z513" s="1"/>
  <c r="AO504"/>
  <c r="AP504"/>
  <c r="G505"/>
  <c r="H505"/>
  <c r="H514" s="1"/>
  <c r="I505"/>
  <c r="I514" s="1"/>
  <c r="J505"/>
  <c r="J514" s="1"/>
  <c r="K505"/>
  <c r="K514" s="1"/>
  <c r="L505"/>
  <c r="L514" s="1"/>
  <c r="M505"/>
  <c r="M514" s="1"/>
  <c r="N505"/>
  <c r="N514" s="1"/>
  <c r="O505"/>
  <c r="O514" s="1"/>
  <c r="P505"/>
  <c r="P514" s="1"/>
  <c r="Q505"/>
  <c r="Q514" s="1"/>
  <c r="R505"/>
  <c r="R514" s="1"/>
  <c r="S505"/>
  <c r="S514" s="1"/>
  <c r="T505"/>
  <c r="T514" s="1"/>
  <c r="U505"/>
  <c r="U514" s="1"/>
  <c r="V505"/>
  <c r="V514" s="1"/>
  <c r="W505"/>
  <c r="W514" s="1"/>
  <c r="X505"/>
  <c r="X514" s="1"/>
  <c r="Y505"/>
  <c r="Y514" s="1"/>
  <c r="Z505"/>
  <c r="Z514" s="1"/>
  <c r="AO505"/>
  <c r="AP505"/>
  <c r="G506"/>
  <c r="H506"/>
  <c r="H515" s="1"/>
  <c r="I506"/>
  <c r="I515" s="1"/>
  <c r="J506"/>
  <c r="J515" s="1"/>
  <c r="K506"/>
  <c r="K515" s="1"/>
  <c r="L506"/>
  <c r="L515" s="1"/>
  <c r="M506"/>
  <c r="M515" s="1"/>
  <c r="N506"/>
  <c r="N515" s="1"/>
  <c r="O506"/>
  <c r="O515" s="1"/>
  <c r="P506"/>
  <c r="P515" s="1"/>
  <c r="Q506"/>
  <c r="Q515" s="1"/>
  <c r="R506"/>
  <c r="R515" s="1"/>
  <c r="S506"/>
  <c r="S515" s="1"/>
  <c r="T506"/>
  <c r="T515" s="1"/>
  <c r="U506"/>
  <c r="U515" s="1"/>
  <c r="V506"/>
  <c r="V515" s="1"/>
  <c r="W506"/>
  <c r="W515" s="1"/>
  <c r="X506"/>
  <c r="X515" s="1"/>
  <c r="Y506"/>
  <c r="Y515" s="1"/>
  <c r="Z506"/>
  <c r="Z515" s="1"/>
  <c r="AO506"/>
  <c r="AP506"/>
  <c r="AO507"/>
  <c r="AP507"/>
  <c r="AO508"/>
  <c r="AP508"/>
  <c r="AO509"/>
  <c r="AP509"/>
  <c r="AO510"/>
  <c r="AP510"/>
  <c r="AO511"/>
  <c r="AP511"/>
  <c r="AO512"/>
  <c r="AP512"/>
  <c r="AO513"/>
  <c r="AP513"/>
  <c r="AO514"/>
  <c r="AP514"/>
  <c r="AO515"/>
  <c r="AP515"/>
  <c r="AO516"/>
  <c r="AP516"/>
  <c r="AO517"/>
  <c r="AP517"/>
  <c r="AO518"/>
  <c r="AP518"/>
  <c r="AO519"/>
  <c r="AP519"/>
  <c r="AO520"/>
  <c r="AP520"/>
  <c r="L521"/>
  <c r="AO521"/>
  <c r="AP521"/>
  <c r="F522"/>
  <c r="AO522"/>
  <c r="AP522"/>
  <c r="F523"/>
  <c r="AO523"/>
  <c r="AP523"/>
  <c r="F524"/>
  <c r="AO524"/>
  <c r="AP524"/>
  <c r="F525"/>
  <c r="AO525"/>
  <c r="AP525"/>
  <c r="F526"/>
  <c r="AO526"/>
  <c r="AP526"/>
  <c r="G527"/>
  <c r="G528" s="1"/>
  <c r="AD528" s="1"/>
  <c r="AD529" s="1"/>
  <c r="G529" s="1"/>
  <c r="H527"/>
  <c r="H528" s="1"/>
  <c r="I527"/>
  <c r="I528" s="1"/>
  <c r="AE528" s="1"/>
  <c r="AE529" s="1"/>
  <c r="I529" s="1"/>
  <c r="J527"/>
  <c r="J528" s="1"/>
  <c r="AF528" s="1"/>
  <c r="AF529" s="1"/>
  <c r="J529" s="1"/>
  <c r="K527"/>
  <c r="K528" s="1"/>
  <c r="M527"/>
  <c r="M528" s="1"/>
  <c r="N527"/>
  <c r="N528" s="1"/>
  <c r="O527"/>
  <c r="O528" s="1"/>
  <c r="P527"/>
  <c r="P528" s="1"/>
  <c r="Q527"/>
  <c r="Q528" s="1"/>
  <c r="AH528" s="1"/>
  <c r="AH529" s="1"/>
  <c r="Q529" s="1"/>
  <c r="R527"/>
  <c r="R528" s="1"/>
  <c r="S527"/>
  <c r="S528" s="1"/>
  <c r="AI528" s="1"/>
  <c r="AI529" s="1"/>
  <c r="S529" s="1"/>
  <c r="T527"/>
  <c r="T528" s="1"/>
  <c r="U527"/>
  <c r="U528" s="1"/>
  <c r="AJ528" s="1"/>
  <c r="AJ529" s="1"/>
  <c r="U529" s="1"/>
  <c r="V527"/>
  <c r="V528" s="1"/>
  <c r="AK528" s="1"/>
  <c r="AK529" s="1"/>
  <c r="V529" s="1"/>
  <c r="W527"/>
  <c r="W528" s="1"/>
  <c r="AL528" s="1"/>
  <c r="AL529" s="1"/>
  <c r="W529" s="1"/>
  <c r="X527"/>
  <c r="X528" s="1"/>
  <c r="Y527"/>
  <c r="Y528" s="1"/>
  <c r="AM528" s="1"/>
  <c r="AM529" s="1"/>
  <c r="Y529" s="1"/>
  <c r="Z527"/>
  <c r="Z528" s="1"/>
  <c r="AO527"/>
  <c r="AP527"/>
  <c r="AO528"/>
  <c r="AP528"/>
  <c r="AO529"/>
  <c r="AP529"/>
  <c r="L530"/>
  <c r="AO530"/>
  <c r="AP530"/>
  <c r="F531"/>
  <c r="AO531"/>
  <c r="AP531"/>
  <c r="F532"/>
  <c r="AO532"/>
  <c r="AP532"/>
  <c r="F533"/>
  <c r="AO533"/>
  <c r="AP533"/>
  <c r="F534"/>
  <c r="AO534"/>
  <c r="AP534"/>
  <c r="F535"/>
  <c r="AO535"/>
  <c r="AP535"/>
  <c r="G536"/>
  <c r="G537" s="1"/>
  <c r="AD537" s="1"/>
  <c r="AD538" s="1"/>
  <c r="G538" s="1"/>
  <c r="H536"/>
  <c r="I536"/>
  <c r="I537" s="1"/>
  <c r="AE537" s="1"/>
  <c r="AE538" s="1"/>
  <c r="I538" s="1"/>
  <c r="J536"/>
  <c r="K536"/>
  <c r="K537" s="1"/>
  <c r="M536"/>
  <c r="M537" s="1"/>
  <c r="N536"/>
  <c r="N537" s="1"/>
  <c r="O536"/>
  <c r="O537" s="1"/>
  <c r="P536"/>
  <c r="P537" s="1"/>
  <c r="Q536"/>
  <c r="Q537" s="1"/>
  <c r="AH537" s="1"/>
  <c r="AH538" s="1"/>
  <c r="Q538" s="1"/>
  <c r="R536"/>
  <c r="R537" s="1"/>
  <c r="S536"/>
  <c r="S537" s="1"/>
  <c r="AI537" s="1"/>
  <c r="AI538" s="1"/>
  <c r="S538" s="1"/>
  <c r="T536"/>
  <c r="T537" s="1"/>
  <c r="U536"/>
  <c r="U537" s="1"/>
  <c r="AJ537" s="1"/>
  <c r="AJ538" s="1"/>
  <c r="U538" s="1"/>
  <c r="V536"/>
  <c r="V537" s="1"/>
  <c r="AK537" s="1"/>
  <c r="AK538" s="1"/>
  <c r="V538" s="1"/>
  <c r="W536"/>
  <c r="W537" s="1"/>
  <c r="AL537" s="1"/>
  <c r="AL538" s="1"/>
  <c r="W538" s="1"/>
  <c r="X536"/>
  <c r="X537" s="1"/>
  <c r="Y536"/>
  <c r="Y537" s="1"/>
  <c r="AM537" s="1"/>
  <c r="AM538" s="1"/>
  <c r="Y538" s="1"/>
  <c r="Z536"/>
  <c r="Z537" s="1"/>
  <c r="AO536"/>
  <c r="AP536"/>
  <c r="H537"/>
  <c r="J537"/>
  <c r="AF537" s="1"/>
  <c r="AF538" s="1"/>
  <c r="J538" s="1"/>
  <c r="AO537"/>
  <c r="AP537"/>
  <c r="AO538"/>
  <c r="AP538"/>
  <c r="C539"/>
  <c r="C548" s="1"/>
  <c r="G539"/>
  <c r="G548" s="1"/>
  <c r="H539"/>
  <c r="I539"/>
  <c r="I548" s="1"/>
  <c r="J539"/>
  <c r="K539"/>
  <c r="M539"/>
  <c r="M548" s="1"/>
  <c r="N539"/>
  <c r="O539"/>
  <c r="O548" s="1"/>
  <c r="P539"/>
  <c r="Q539"/>
  <c r="Q548" s="1"/>
  <c r="R539"/>
  <c r="S539"/>
  <c r="T539"/>
  <c r="U539"/>
  <c r="U548" s="1"/>
  <c r="V539"/>
  <c r="W539"/>
  <c r="W548" s="1"/>
  <c r="X539"/>
  <c r="Y539"/>
  <c r="Y548" s="1"/>
  <c r="Z539"/>
  <c r="AO539"/>
  <c r="AP539"/>
  <c r="G540"/>
  <c r="G549" s="1"/>
  <c r="H540"/>
  <c r="H549" s="1"/>
  <c r="I540"/>
  <c r="I549" s="1"/>
  <c r="J540"/>
  <c r="J549" s="1"/>
  <c r="K540"/>
  <c r="K549" s="1"/>
  <c r="L540"/>
  <c r="L549" s="1"/>
  <c r="M540"/>
  <c r="M549" s="1"/>
  <c r="N540"/>
  <c r="N549" s="1"/>
  <c r="O540"/>
  <c r="O549" s="1"/>
  <c r="P540"/>
  <c r="P549" s="1"/>
  <c r="Q540"/>
  <c r="Q549" s="1"/>
  <c r="R540"/>
  <c r="R549" s="1"/>
  <c r="S540"/>
  <c r="S549" s="1"/>
  <c r="T540"/>
  <c r="T549" s="1"/>
  <c r="U540"/>
  <c r="U549" s="1"/>
  <c r="V540"/>
  <c r="V549" s="1"/>
  <c r="W540"/>
  <c r="W549" s="1"/>
  <c r="X540"/>
  <c r="X549" s="1"/>
  <c r="Y540"/>
  <c r="Y549" s="1"/>
  <c r="Z540"/>
  <c r="Z549" s="1"/>
  <c r="AO540"/>
  <c r="AP540"/>
  <c r="G541"/>
  <c r="G550" s="1"/>
  <c r="H541"/>
  <c r="H550" s="1"/>
  <c r="I541"/>
  <c r="I550" s="1"/>
  <c r="J541"/>
  <c r="J550" s="1"/>
  <c r="K541"/>
  <c r="K550" s="1"/>
  <c r="L541"/>
  <c r="L550" s="1"/>
  <c r="M541"/>
  <c r="M550" s="1"/>
  <c r="N541"/>
  <c r="N550" s="1"/>
  <c r="O541"/>
  <c r="O550" s="1"/>
  <c r="P541"/>
  <c r="P550" s="1"/>
  <c r="Q541"/>
  <c r="Q550" s="1"/>
  <c r="R541"/>
  <c r="R550" s="1"/>
  <c r="S541"/>
  <c r="S550" s="1"/>
  <c r="T541"/>
  <c r="T550" s="1"/>
  <c r="U541"/>
  <c r="U550" s="1"/>
  <c r="V541"/>
  <c r="V550" s="1"/>
  <c r="W541"/>
  <c r="W550" s="1"/>
  <c r="X541"/>
  <c r="X550" s="1"/>
  <c r="Y541"/>
  <c r="Y550" s="1"/>
  <c r="Z541"/>
  <c r="Z550" s="1"/>
  <c r="AO541"/>
  <c r="AP541"/>
  <c r="G542"/>
  <c r="H542"/>
  <c r="H551" s="1"/>
  <c r="I542"/>
  <c r="J542"/>
  <c r="J551" s="1"/>
  <c r="K542"/>
  <c r="K551" s="1"/>
  <c r="L542"/>
  <c r="L551" s="1"/>
  <c r="M542"/>
  <c r="M551" s="1"/>
  <c r="N542"/>
  <c r="N551" s="1"/>
  <c r="O542"/>
  <c r="O551" s="1"/>
  <c r="P542"/>
  <c r="P551" s="1"/>
  <c r="Q542"/>
  <c r="Q551" s="1"/>
  <c r="R542"/>
  <c r="R551" s="1"/>
  <c r="S542"/>
  <c r="S551" s="1"/>
  <c r="T542"/>
  <c r="T551" s="1"/>
  <c r="U542"/>
  <c r="U551" s="1"/>
  <c r="V542"/>
  <c r="V551" s="1"/>
  <c r="W542"/>
  <c r="W551" s="1"/>
  <c r="X542"/>
  <c r="X551" s="1"/>
  <c r="Y542"/>
  <c r="Z542"/>
  <c r="Z551" s="1"/>
  <c r="AO542"/>
  <c r="AP542"/>
  <c r="G543"/>
  <c r="H543"/>
  <c r="H552" s="1"/>
  <c r="I543"/>
  <c r="I552" s="1"/>
  <c r="J543"/>
  <c r="J552" s="1"/>
  <c r="K543"/>
  <c r="K552" s="1"/>
  <c r="L543"/>
  <c r="L552" s="1"/>
  <c r="M543"/>
  <c r="M552" s="1"/>
  <c r="N543"/>
  <c r="N552" s="1"/>
  <c r="O543"/>
  <c r="O552" s="1"/>
  <c r="P543"/>
  <c r="P552" s="1"/>
  <c r="Q543"/>
  <c r="Q552" s="1"/>
  <c r="R543"/>
  <c r="R552" s="1"/>
  <c r="S543"/>
  <c r="S552" s="1"/>
  <c r="T543"/>
  <c r="T552" s="1"/>
  <c r="U543"/>
  <c r="U552" s="1"/>
  <c r="V543"/>
  <c r="V552" s="1"/>
  <c r="W543"/>
  <c r="W552" s="1"/>
  <c r="X543"/>
  <c r="X552" s="1"/>
  <c r="Y543"/>
  <c r="Y552" s="1"/>
  <c r="Z543"/>
  <c r="Z552" s="1"/>
  <c r="AO543"/>
  <c r="AP543"/>
  <c r="G544"/>
  <c r="H544"/>
  <c r="H553" s="1"/>
  <c r="I544"/>
  <c r="I553" s="1"/>
  <c r="J544"/>
  <c r="J553" s="1"/>
  <c r="K544"/>
  <c r="K553" s="1"/>
  <c r="L544"/>
  <c r="L553" s="1"/>
  <c r="M544"/>
  <c r="M553" s="1"/>
  <c r="N544"/>
  <c r="N553" s="1"/>
  <c r="O544"/>
  <c r="O553" s="1"/>
  <c r="P544"/>
  <c r="P553" s="1"/>
  <c r="Q544"/>
  <c r="Q553" s="1"/>
  <c r="R544"/>
  <c r="R553" s="1"/>
  <c r="S544"/>
  <c r="S553" s="1"/>
  <c r="T544"/>
  <c r="T553" s="1"/>
  <c r="U544"/>
  <c r="U553" s="1"/>
  <c r="V544"/>
  <c r="V553" s="1"/>
  <c r="W544"/>
  <c r="W553" s="1"/>
  <c r="X544"/>
  <c r="X553" s="1"/>
  <c r="Y544"/>
  <c r="Y553" s="1"/>
  <c r="Z544"/>
  <c r="Z553" s="1"/>
  <c r="AO544"/>
  <c r="AP544"/>
  <c r="AO545"/>
  <c r="AP545"/>
  <c r="AO546"/>
  <c r="AP546"/>
  <c r="AO547"/>
  <c r="AP547"/>
  <c r="AO548"/>
  <c r="AP548"/>
  <c r="AO549"/>
  <c r="AP549"/>
  <c r="AO550"/>
  <c r="AP550"/>
  <c r="AO551"/>
  <c r="AP551"/>
  <c r="AO552"/>
  <c r="AP552"/>
  <c r="AO553"/>
  <c r="AP553"/>
  <c r="AO554"/>
  <c r="AP554"/>
  <c r="AO555"/>
  <c r="AP555"/>
  <c r="AO556"/>
  <c r="AP556"/>
  <c r="AO557"/>
  <c r="AP557"/>
  <c r="AO558"/>
  <c r="AP558"/>
  <c r="L559"/>
  <c r="AO559"/>
  <c r="AP559"/>
  <c r="F560"/>
  <c r="AO560"/>
  <c r="AP560"/>
  <c r="F561"/>
  <c r="AO561"/>
  <c r="AP561"/>
  <c r="F562"/>
  <c r="AO562"/>
  <c r="AP562"/>
  <c r="F563"/>
  <c r="AO563"/>
  <c r="AP563"/>
  <c r="F564"/>
  <c r="AO564"/>
  <c r="AP564"/>
  <c r="G565"/>
  <c r="G566" s="1"/>
  <c r="AD566" s="1"/>
  <c r="AD567" s="1"/>
  <c r="G567" s="1"/>
  <c r="H565"/>
  <c r="I565"/>
  <c r="I566" s="1"/>
  <c r="AE566" s="1"/>
  <c r="AE567" s="1"/>
  <c r="I567" s="1"/>
  <c r="J565"/>
  <c r="J566" s="1"/>
  <c r="AF566" s="1"/>
  <c r="AF567" s="1"/>
  <c r="J567" s="1"/>
  <c r="K565"/>
  <c r="K566" s="1"/>
  <c r="M565"/>
  <c r="M566" s="1"/>
  <c r="N565"/>
  <c r="N566" s="1"/>
  <c r="O565"/>
  <c r="O566" s="1"/>
  <c r="P565"/>
  <c r="P566" s="1"/>
  <c r="Q565"/>
  <c r="Q566" s="1"/>
  <c r="AH566" s="1"/>
  <c r="AH567" s="1"/>
  <c r="Q567" s="1"/>
  <c r="R565"/>
  <c r="R566" s="1"/>
  <c r="S565"/>
  <c r="S566" s="1"/>
  <c r="AI566" s="1"/>
  <c r="AI567" s="1"/>
  <c r="S567" s="1"/>
  <c r="T565"/>
  <c r="T566" s="1"/>
  <c r="U565"/>
  <c r="U566" s="1"/>
  <c r="AJ566" s="1"/>
  <c r="AJ567" s="1"/>
  <c r="U567" s="1"/>
  <c r="V565"/>
  <c r="V566" s="1"/>
  <c r="AK566" s="1"/>
  <c r="AK567" s="1"/>
  <c r="V567" s="1"/>
  <c r="W565"/>
  <c r="W566" s="1"/>
  <c r="AL566" s="1"/>
  <c r="AL567" s="1"/>
  <c r="W567" s="1"/>
  <c r="X565"/>
  <c r="X566" s="1"/>
  <c r="Y565"/>
  <c r="Y566" s="1"/>
  <c r="AM566" s="1"/>
  <c r="AM567" s="1"/>
  <c r="Y567" s="1"/>
  <c r="Z565"/>
  <c r="Z566" s="1"/>
  <c r="AO565"/>
  <c r="AP565"/>
  <c r="H566"/>
  <c r="AO566"/>
  <c r="AP566"/>
  <c r="AO567"/>
  <c r="AP567"/>
  <c r="L568"/>
  <c r="AO568"/>
  <c r="AP568"/>
  <c r="F569"/>
  <c r="AO569"/>
  <c r="AP569"/>
  <c r="F570"/>
  <c r="AO570"/>
  <c r="AP570"/>
  <c r="F571"/>
  <c r="AO571"/>
  <c r="AP571"/>
  <c r="F572"/>
  <c r="AO572"/>
  <c r="AP572"/>
  <c r="F573"/>
  <c r="AO573"/>
  <c r="AP573"/>
  <c r="G574"/>
  <c r="G575" s="1"/>
  <c r="AD575" s="1"/>
  <c r="AD576" s="1"/>
  <c r="G576" s="1"/>
  <c r="H574"/>
  <c r="I574"/>
  <c r="I575" s="1"/>
  <c r="AE575" s="1"/>
  <c r="AE576" s="1"/>
  <c r="I576" s="1"/>
  <c r="J574"/>
  <c r="J575" s="1"/>
  <c r="AF575" s="1"/>
  <c r="AF576" s="1"/>
  <c r="J576" s="1"/>
  <c r="K574"/>
  <c r="K575" s="1"/>
  <c r="M574"/>
  <c r="M575" s="1"/>
  <c r="N574"/>
  <c r="N575" s="1"/>
  <c r="O574"/>
  <c r="O575" s="1"/>
  <c r="P574"/>
  <c r="P575" s="1"/>
  <c r="Q574"/>
  <c r="Q575" s="1"/>
  <c r="AH575" s="1"/>
  <c r="AH576" s="1"/>
  <c r="Q576" s="1"/>
  <c r="R574"/>
  <c r="R575" s="1"/>
  <c r="S574"/>
  <c r="T574"/>
  <c r="T575" s="1"/>
  <c r="U574"/>
  <c r="U575" s="1"/>
  <c r="AJ575" s="1"/>
  <c r="AJ576" s="1"/>
  <c r="U576" s="1"/>
  <c r="V574"/>
  <c r="V575" s="1"/>
  <c r="AK575" s="1"/>
  <c r="AK576" s="1"/>
  <c r="V576" s="1"/>
  <c r="W574"/>
  <c r="W575" s="1"/>
  <c r="AL575" s="1"/>
  <c r="AL576" s="1"/>
  <c r="W576" s="1"/>
  <c r="X574"/>
  <c r="X575" s="1"/>
  <c r="Y574"/>
  <c r="Y575" s="1"/>
  <c r="AM575" s="1"/>
  <c r="AM576" s="1"/>
  <c r="Y576" s="1"/>
  <c r="Z574"/>
  <c r="Z575" s="1"/>
  <c r="AO574"/>
  <c r="AP574"/>
  <c r="H575"/>
  <c r="S575"/>
  <c r="AI575" s="1"/>
  <c r="AI576" s="1"/>
  <c r="S576" s="1"/>
  <c r="AO575"/>
  <c r="AP575"/>
  <c r="AO576"/>
  <c r="AP576"/>
  <c r="C577"/>
  <c r="C586" s="1"/>
  <c r="G577"/>
  <c r="G586" s="1"/>
  <c r="H577"/>
  <c r="I577"/>
  <c r="J577"/>
  <c r="K577"/>
  <c r="K586" s="1"/>
  <c r="M577"/>
  <c r="M586" s="1"/>
  <c r="N577"/>
  <c r="O577"/>
  <c r="O586" s="1"/>
  <c r="P577"/>
  <c r="Q577"/>
  <c r="R577"/>
  <c r="S577"/>
  <c r="S586" s="1"/>
  <c r="T577"/>
  <c r="U577"/>
  <c r="V577"/>
  <c r="W577"/>
  <c r="W586" s="1"/>
  <c r="X577"/>
  <c r="Y577"/>
  <c r="Z577"/>
  <c r="AO577"/>
  <c r="AP577"/>
  <c r="G578"/>
  <c r="H578"/>
  <c r="H587" s="1"/>
  <c r="I578"/>
  <c r="I587" s="1"/>
  <c r="J578"/>
  <c r="J587" s="1"/>
  <c r="K578"/>
  <c r="L578"/>
  <c r="L587" s="1"/>
  <c r="M578"/>
  <c r="M587" s="1"/>
  <c r="N578"/>
  <c r="N587" s="1"/>
  <c r="O578"/>
  <c r="P578"/>
  <c r="P587" s="1"/>
  <c r="Q578"/>
  <c r="Q587" s="1"/>
  <c r="R578"/>
  <c r="R587" s="1"/>
  <c r="S578"/>
  <c r="T578"/>
  <c r="T587" s="1"/>
  <c r="U578"/>
  <c r="U587" s="1"/>
  <c r="V578"/>
  <c r="V587" s="1"/>
  <c r="W578"/>
  <c r="X578"/>
  <c r="X587" s="1"/>
  <c r="Y578"/>
  <c r="Y587" s="1"/>
  <c r="Z578"/>
  <c r="Z587" s="1"/>
  <c r="AO578"/>
  <c r="AP578"/>
  <c r="G579"/>
  <c r="G588" s="1"/>
  <c r="H579"/>
  <c r="H588" s="1"/>
  <c r="I579"/>
  <c r="I588" s="1"/>
  <c r="J579"/>
  <c r="J588" s="1"/>
  <c r="K579"/>
  <c r="K588" s="1"/>
  <c r="L579"/>
  <c r="L588" s="1"/>
  <c r="M579"/>
  <c r="M588" s="1"/>
  <c r="N579"/>
  <c r="N588" s="1"/>
  <c r="O579"/>
  <c r="O588" s="1"/>
  <c r="P579"/>
  <c r="P588" s="1"/>
  <c r="Q579"/>
  <c r="Q588" s="1"/>
  <c r="R579"/>
  <c r="R588" s="1"/>
  <c r="S579"/>
  <c r="S588" s="1"/>
  <c r="T579"/>
  <c r="T588" s="1"/>
  <c r="U579"/>
  <c r="U588" s="1"/>
  <c r="V579"/>
  <c r="V588" s="1"/>
  <c r="W579"/>
  <c r="W588" s="1"/>
  <c r="X579"/>
  <c r="X588" s="1"/>
  <c r="Y579"/>
  <c r="Y588" s="1"/>
  <c r="Z579"/>
  <c r="Z588" s="1"/>
  <c r="AO579"/>
  <c r="AP579"/>
  <c r="G580"/>
  <c r="H580"/>
  <c r="H589" s="1"/>
  <c r="I580"/>
  <c r="I589" s="1"/>
  <c r="J580"/>
  <c r="J589" s="1"/>
  <c r="K580"/>
  <c r="K589" s="1"/>
  <c r="L580"/>
  <c r="L589" s="1"/>
  <c r="M580"/>
  <c r="M589" s="1"/>
  <c r="N580"/>
  <c r="N589" s="1"/>
  <c r="O580"/>
  <c r="O589" s="1"/>
  <c r="P580"/>
  <c r="P589" s="1"/>
  <c r="Q580"/>
  <c r="Q589" s="1"/>
  <c r="R580"/>
  <c r="R589" s="1"/>
  <c r="S580"/>
  <c r="S589" s="1"/>
  <c r="T580"/>
  <c r="T589" s="1"/>
  <c r="U580"/>
  <c r="U589" s="1"/>
  <c r="V580"/>
  <c r="V589" s="1"/>
  <c r="W580"/>
  <c r="W589" s="1"/>
  <c r="X580"/>
  <c r="X589" s="1"/>
  <c r="Y580"/>
  <c r="Y589" s="1"/>
  <c r="Z580"/>
  <c r="Z589" s="1"/>
  <c r="AO580"/>
  <c r="AP580"/>
  <c r="G581"/>
  <c r="H581"/>
  <c r="H590" s="1"/>
  <c r="I581"/>
  <c r="I590" s="1"/>
  <c r="J581"/>
  <c r="J590" s="1"/>
  <c r="K581"/>
  <c r="K590" s="1"/>
  <c r="L581"/>
  <c r="L590" s="1"/>
  <c r="M581"/>
  <c r="M590" s="1"/>
  <c r="N581"/>
  <c r="N590" s="1"/>
  <c r="O581"/>
  <c r="O590" s="1"/>
  <c r="P581"/>
  <c r="P590" s="1"/>
  <c r="Q581"/>
  <c r="Q590" s="1"/>
  <c r="R581"/>
  <c r="R590" s="1"/>
  <c r="S581"/>
  <c r="S590" s="1"/>
  <c r="T581"/>
  <c r="T590" s="1"/>
  <c r="U581"/>
  <c r="U590" s="1"/>
  <c r="V581"/>
  <c r="V590" s="1"/>
  <c r="W581"/>
  <c r="W590" s="1"/>
  <c r="X581"/>
  <c r="X590" s="1"/>
  <c r="Y581"/>
  <c r="Y590" s="1"/>
  <c r="Z581"/>
  <c r="Z590" s="1"/>
  <c r="AO581"/>
  <c r="AP581"/>
  <c r="G582"/>
  <c r="H582"/>
  <c r="H591" s="1"/>
  <c r="I582"/>
  <c r="I591" s="1"/>
  <c r="J582"/>
  <c r="J591" s="1"/>
  <c r="K582"/>
  <c r="K591" s="1"/>
  <c r="L582"/>
  <c r="L591" s="1"/>
  <c r="M582"/>
  <c r="M591" s="1"/>
  <c r="N582"/>
  <c r="N591" s="1"/>
  <c r="O582"/>
  <c r="O591" s="1"/>
  <c r="P582"/>
  <c r="P591" s="1"/>
  <c r="Q582"/>
  <c r="Q591" s="1"/>
  <c r="R582"/>
  <c r="R591" s="1"/>
  <c r="S582"/>
  <c r="S591" s="1"/>
  <c r="T582"/>
  <c r="T591" s="1"/>
  <c r="U582"/>
  <c r="U591" s="1"/>
  <c r="V582"/>
  <c r="V591" s="1"/>
  <c r="W582"/>
  <c r="W591" s="1"/>
  <c r="X582"/>
  <c r="X591" s="1"/>
  <c r="Y582"/>
  <c r="Y591" s="1"/>
  <c r="Z582"/>
  <c r="Z591" s="1"/>
  <c r="AO582"/>
  <c r="AP582"/>
  <c r="AO583"/>
  <c r="AP583"/>
  <c r="AO584"/>
  <c r="AP584"/>
  <c r="AO585"/>
  <c r="AP585"/>
  <c r="AO586"/>
  <c r="AP586"/>
  <c r="AO587"/>
  <c r="AP587"/>
  <c r="AO588"/>
  <c r="AP588"/>
  <c r="AO589"/>
  <c r="AP589"/>
  <c r="AO590"/>
  <c r="AP590"/>
  <c r="AO591"/>
  <c r="AP591"/>
  <c r="AO592"/>
  <c r="AP592"/>
  <c r="AO593"/>
  <c r="AP593"/>
  <c r="AO594"/>
  <c r="AP594"/>
  <c r="AO595"/>
  <c r="AP595"/>
  <c r="AO596"/>
  <c r="AP596"/>
  <c r="L597"/>
  <c r="F597" s="1"/>
  <c r="AO597"/>
  <c r="AP597"/>
  <c r="F598"/>
  <c r="AO598"/>
  <c r="AP598"/>
  <c r="F599"/>
  <c r="AO599"/>
  <c r="AP599"/>
  <c r="F600"/>
  <c r="AO600"/>
  <c r="AP600"/>
  <c r="F601"/>
  <c r="AO601"/>
  <c r="AP601"/>
  <c r="F602"/>
  <c r="AO602"/>
  <c r="AP602"/>
  <c r="G603"/>
  <c r="G604" s="1"/>
  <c r="AD604" s="1"/>
  <c r="AD605" s="1"/>
  <c r="G605" s="1"/>
  <c r="H603"/>
  <c r="H604" s="1"/>
  <c r="I603"/>
  <c r="I604" s="1"/>
  <c r="AE604" s="1"/>
  <c r="AE605" s="1"/>
  <c r="I605" s="1"/>
  <c r="J603"/>
  <c r="J604" s="1"/>
  <c r="AF604" s="1"/>
  <c r="AF605" s="1"/>
  <c r="J605" s="1"/>
  <c r="K603"/>
  <c r="K604" s="1"/>
  <c r="M603"/>
  <c r="M604" s="1"/>
  <c r="N603"/>
  <c r="N604" s="1"/>
  <c r="O603"/>
  <c r="O604" s="1"/>
  <c r="P603"/>
  <c r="P604" s="1"/>
  <c r="Q603"/>
  <c r="Q604" s="1"/>
  <c r="AH604" s="1"/>
  <c r="AH605" s="1"/>
  <c r="Q605" s="1"/>
  <c r="R603"/>
  <c r="R604" s="1"/>
  <c r="S603"/>
  <c r="S604" s="1"/>
  <c r="AI604" s="1"/>
  <c r="AI605" s="1"/>
  <c r="S605" s="1"/>
  <c r="T603"/>
  <c r="T604" s="1"/>
  <c r="U603"/>
  <c r="U604" s="1"/>
  <c r="AJ604" s="1"/>
  <c r="AJ605" s="1"/>
  <c r="U605" s="1"/>
  <c r="V603"/>
  <c r="V604" s="1"/>
  <c r="AK604" s="1"/>
  <c r="AK605" s="1"/>
  <c r="V605" s="1"/>
  <c r="W603"/>
  <c r="W604" s="1"/>
  <c r="AL604" s="1"/>
  <c r="AL605" s="1"/>
  <c r="W605" s="1"/>
  <c r="X603"/>
  <c r="X604" s="1"/>
  <c r="Y603"/>
  <c r="Y604" s="1"/>
  <c r="AM604" s="1"/>
  <c r="AM605" s="1"/>
  <c r="Y605" s="1"/>
  <c r="Z603"/>
  <c r="Z604" s="1"/>
  <c r="AO603"/>
  <c r="AP603"/>
  <c r="AO604"/>
  <c r="AP604"/>
  <c r="AO605"/>
  <c r="AP605"/>
  <c r="F607"/>
  <c r="F608"/>
  <c r="F609"/>
  <c r="F610"/>
  <c r="F611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F616"/>
  <c r="F617"/>
  <c r="F618"/>
  <c r="F619"/>
  <c r="F620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C624"/>
  <c r="C652" s="1"/>
  <c r="G624"/>
  <c r="H624"/>
  <c r="H652" s="1"/>
  <c r="I624"/>
  <c r="J624"/>
  <c r="J652" s="1"/>
  <c r="K624"/>
  <c r="M624"/>
  <c r="N624"/>
  <c r="N652" s="1"/>
  <c r="O624"/>
  <c r="P624"/>
  <c r="P652" s="1"/>
  <c r="Q624"/>
  <c r="R624"/>
  <c r="S624"/>
  <c r="T624"/>
  <c r="T652" s="1"/>
  <c r="U624"/>
  <c r="V624"/>
  <c r="V652" s="1"/>
  <c r="W624"/>
  <c r="X624"/>
  <c r="X652" s="1"/>
  <c r="Y624"/>
  <c r="Z624"/>
  <c r="AO624"/>
  <c r="AP624"/>
  <c r="G625"/>
  <c r="H625"/>
  <c r="H653" s="1"/>
  <c r="I625"/>
  <c r="I653" s="1"/>
  <c r="J625"/>
  <c r="K625"/>
  <c r="K653" s="1"/>
  <c r="L625"/>
  <c r="L653" s="1"/>
  <c r="M625"/>
  <c r="M653" s="1"/>
  <c r="N625"/>
  <c r="N653" s="1"/>
  <c r="O625"/>
  <c r="O653" s="1"/>
  <c r="P625"/>
  <c r="P653" s="1"/>
  <c r="Q625"/>
  <c r="Q653" s="1"/>
  <c r="R625"/>
  <c r="R653" s="1"/>
  <c r="S625"/>
  <c r="S653" s="1"/>
  <c r="T625"/>
  <c r="T653" s="1"/>
  <c r="U625"/>
  <c r="U653" s="1"/>
  <c r="V625"/>
  <c r="V653" s="1"/>
  <c r="W625"/>
  <c r="W653" s="1"/>
  <c r="X625"/>
  <c r="X653" s="1"/>
  <c r="Y625"/>
  <c r="Y653" s="1"/>
  <c r="Z625"/>
  <c r="Z653" s="1"/>
  <c r="AO625"/>
  <c r="AP625"/>
  <c r="G626"/>
  <c r="H626"/>
  <c r="H654" s="1"/>
  <c r="I626"/>
  <c r="I654" s="1"/>
  <c r="J626"/>
  <c r="J654" s="1"/>
  <c r="K626"/>
  <c r="K654" s="1"/>
  <c r="L626"/>
  <c r="L654" s="1"/>
  <c r="M626"/>
  <c r="M654" s="1"/>
  <c r="N626"/>
  <c r="N654" s="1"/>
  <c r="O626"/>
  <c r="O654" s="1"/>
  <c r="P626"/>
  <c r="P654" s="1"/>
  <c r="Q626"/>
  <c r="Q654" s="1"/>
  <c r="R626"/>
  <c r="R654" s="1"/>
  <c r="S626"/>
  <c r="S654" s="1"/>
  <c r="T626"/>
  <c r="T654" s="1"/>
  <c r="U626"/>
  <c r="U654" s="1"/>
  <c r="V626"/>
  <c r="W626"/>
  <c r="W654" s="1"/>
  <c r="X626"/>
  <c r="X654" s="1"/>
  <c r="Y626"/>
  <c r="Y654" s="1"/>
  <c r="Z626"/>
  <c r="Z654" s="1"/>
  <c r="AO626"/>
  <c r="AP626"/>
  <c r="G627"/>
  <c r="G655" s="1"/>
  <c r="H627"/>
  <c r="H655" s="1"/>
  <c r="I627"/>
  <c r="I655" s="1"/>
  <c r="J627"/>
  <c r="J655" s="1"/>
  <c r="K627"/>
  <c r="K655" s="1"/>
  <c r="L627"/>
  <c r="L655" s="1"/>
  <c r="M627"/>
  <c r="M655" s="1"/>
  <c r="N627"/>
  <c r="N655" s="1"/>
  <c r="O627"/>
  <c r="O655" s="1"/>
  <c r="P627"/>
  <c r="P655" s="1"/>
  <c r="Q627"/>
  <c r="Q655" s="1"/>
  <c r="R627"/>
  <c r="R655" s="1"/>
  <c r="S627"/>
  <c r="S655" s="1"/>
  <c r="T627"/>
  <c r="T655" s="1"/>
  <c r="U627"/>
  <c r="U655" s="1"/>
  <c r="V627"/>
  <c r="V655" s="1"/>
  <c r="W627"/>
  <c r="W655" s="1"/>
  <c r="X627"/>
  <c r="X655" s="1"/>
  <c r="Y627"/>
  <c r="Y655" s="1"/>
  <c r="Z627"/>
  <c r="Z655" s="1"/>
  <c r="AO627"/>
  <c r="AP627"/>
  <c r="G628"/>
  <c r="G656" s="1"/>
  <c r="H628"/>
  <c r="H656" s="1"/>
  <c r="I628"/>
  <c r="I656" s="1"/>
  <c r="J628"/>
  <c r="J656" s="1"/>
  <c r="K628"/>
  <c r="K656" s="1"/>
  <c r="L628"/>
  <c r="L656" s="1"/>
  <c r="M628"/>
  <c r="M656" s="1"/>
  <c r="N628"/>
  <c r="N656" s="1"/>
  <c r="O628"/>
  <c r="O656" s="1"/>
  <c r="P628"/>
  <c r="P656" s="1"/>
  <c r="Q628"/>
  <c r="Q656" s="1"/>
  <c r="R628"/>
  <c r="R656" s="1"/>
  <c r="S628"/>
  <c r="S656" s="1"/>
  <c r="T628"/>
  <c r="T656" s="1"/>
  <c r="U628"/>
  <c r="U656" s="1"/>
  <c r="V628"/>
  <c r="V656" s="1"/>
  <c r="W628"/>
  <c r="X628"/>
  <c r="X656" s="1"/>
  <c r="Y628"/>
  <c r="Y656" s="1"/>
  <c r="Z628"/>
  <c r="Z656" s="1"/>
  <c r="AO628"/>
  <c r="AP628"/>
  <c r="G629"/>
  <c r="G657" s="1"/>
  <c r="H629"/>
  <c r="H657" s="1"/>
  <c r="I629"/>
  <c r="I657" s="1"/>
  <c r="J629"/>
  <c r="J657" s="1"/>
  <c r="K629"/>
  <c r="K657" s="1"/>
  <c r="L629"/>
  <c r="L657" s="1"/>
  <c r="M629"/>
  <c r="M657" s="1"/>
  <c r="N629"/>
  <c r="N657" s="1"/>
  <c r="O629"/>
  <c r="O657" s="1"/>
  <c r="P629"/>
  <c r="P657" s="1"/>
  <c r="Q629"/>
  <c r="Q657" s="1"/>
  <c r="R629"/>
  <c r="R657" s="1"/>
  <c r="S629"/>
  <c r="S657" s="1"/>
  <c r="T629"/>
  <c r="T657" s="1"/>
  <c r="U629"/>
  <c r="U657" s="1"/>
  <c r="V629"/>
  <c r="V657" s="1"/>
  <c r="W629"/>
  <c r="W657" s="1"/>
  <c r="X629"/>
  <c r="X657" s="1"/>
  <c r="Y629"/>
  <c r="Y657" s="1"/>
  <c r="Z629"/>
  <c r="Z657" s="1"/>
  <c r="AO629"/>
  <c r="AP629"/>
  <c r="AO630"/>
  <c r="AP630"/>
  <c r="AO631"/>
  <c r="AP631"/>
  <c r="AO632"/>
  <c r="AP632"/>
  <c r="AO652"/>
  <c r="AP652"/>
  <c r="J653"/>
  <c r="AO653"/>
  <c r="AP653"/>
  <c r="V654"/>
  <c r="AO654"/>
  <c r="AP654"/>
  <c r="AO655"/>
  <c r="AP655"/>
  <c r="W656"/>
  <c r="AO656"/>
  <c r="AP656"/>
  <c r="AO657"/>
  <c r="AP657"/>
  <c r="AO658"/>
  <c r="AP658"/>
  <c r="AO659"/>
  <c r="AP659"/>
  <c r="AO660"/>
  <c r="AP660"/>
  <c r="AO661"/>
  <c r="AP661"/>
  <c r="AO662"/>
  <c r="AP662"/>
  <c r="L663"/>
  <c r="F663" s="1"/>
  <c r="AO663"/>
  <c r="AP663"/>
  <c r="F664"/>
  <c r="AO664"/>
  <c r="AP664"/>
  <c r="F665"/>
  <c r="AO665"/>
  <c r="AP665"/>
  <c r="F666"/>
  <c r="AO666"/>
  <c r="AP666"/>
  <c r="F667"/>
  <c r="AO667"/>
  <c r="AP667"/>
  <c r="F668"/>
  <c r="AO668"/>
  <c r="AP668"/>
  <c r="G669"/>
  <c r="G670" s="1"/>
  <c r="AD670" s="1"/>
  <c r="AD671" s="1"/>
  <c r="G671" s="1"/>
  <c r="H669"/>
  <c r="I669"/>
  <c r="I670" s="1"/>
  <c r="AE670" s="1"/>
  <c r="AE671" s="1"/>
  <c r="I671" s="1"/>
  <c r="J669"/>
  <c r="J670" s="1"/>
  <c r="AF670" s="1"/>
  <c r="AF671" s="1"/>
  <c r="J671" s="1"/>
  <c r="K669"/>
  <c r="K670" s="1"/>
  <c r="M669"/>
  <c r="M670" s="1"/>
  <c r="N669"/>
  <c r="N670" s="1"/>
  <c r="O669"/>
  <c r="O670" s="1"/>
  <c r="P669"/>
  <c r="P670" s="1"/>
  <c r="Q669"/>
  <c r="Q670" s="1"/>
  <c r="AH670" s="1"/>
  <c r="AH671" s="1"/>
  <c r="Q671" s="1"/>
  <c r="R669"/>
  <c r="R670" s="1"/>
  <c r="S669"/>
  <c r="S670" s="1"/>
  <c r="AI670" s="1"/>
  <c r="AI671" s="1"/>
  <c r="S671" s="1"/>
  <c r="T669"/>
  <c r="T670" s="1"/>
  <c r="U669"/>
  <c r="U670" s="1"/>
  <c r="AJ670" s="1"/>
  <c r="AJ671" s="1"/>
  <c r="U671" s="1"/>
  <c r="V669"/>
  <c r="V670" s="1"/>
  <c r="AK670" s="1"/>
  <c r="AK671" s="1"/>
  <c r="V671" s="1"/>
  <c r="W669"/>
  <c r="W670" s="1"/>
  <c r="AL670" s="1"/>
  <c r="AL671" s="1"/>
  <c r="W671" s="1"/>
  <c r="X669"/>
  <c r="X670" s="1"/>
  <c r="Y669"/>
  <c r="Y670" s="1"/>
  <c r="AM670" s="1"/>
  <c r="AM671" s="1"/>
  <c r="Y671" s="1"/>
  <c r="Z669"/>
  <c r="Z670" s="1"/>
  <c r="AO669"/>
  <c r="AP669"/>
  <c r="H670"/>
  <c r="AO670"/>
  <c r="AP670"/>
  <c r="AO671"/>
  <c r="AP671"/>
  <c r="L672"/>
  <c r="AO672"/>
  <c r="AP672"/>
  <c r="F673"/>
  <c r="AO673"/>
  <c r="AP673"/>
  <c r="F674"/>
  <c r="AO674"/>
  <c r="AP674"/>
  <c r="F675"/>
  <c r="AO675"/>
  <c r="AP675"/>
  <c r="F676"/>
  <c r="AO676"/>
  <c r="AP676"/>
  <c r="F677"/>
  <c r="AO677"/>
  <c r="AP677"/>
  <c r="G678"/>
  <c r="G679" s="1"/>
  <c r="AD679" s="1"/>
  <c r="AD680" s="1"/>
  <c r="G680" s="1"/>
  <c r="H678"/>
  <c r="I678"/>
  <c r="I679" s="1"/>
  <c r="AE679" s="1"/>
  <c r="AE680" s="1"/>
  <c r="I680" s="1"/>
  <c r="J678"/>
  <c r="J679" s="1"/>
  <c r="AF679" s="1"/>
  <c r="AF680" s="1"/>
  <c r="J680" s="1"/>
  <c r="K678"/>
  <c r="K679" s="1"/>
  <c r="M678"/>
  <c r="M679" s="1"/>
  <c r="N678"/>
  <c r="N679" s="1"/>
  <c r="O678"/>
  <c r="O679" s="1"/>
  <c r="P678"/>
  <c r="P679" s="1"/>
  <c r="Q678"/>
  <c r="Q679" s="1"/>
  <c r="AH679" s="1"/>
  <c r="AH680" s="1"/>
  <c r="Q680" s="1"/>
  <c r="R678"/>
  <c r="R679" s="1"/>
  <c r="S678"/>
  <c r="S679" s="1"/>
  <c r="AI679" s="1"/>
  <c r="AI680" s="1"/>
  <c r="S680" s="1"/>
  <c r="T678"/>
  <c r="T679" s="1"/>
  <c r="U678"/>
  <c r="U679" s="1"/>
  <c r="AJ679" s="1"/>
  <c r="AJ680" s="1"/>
  <c r="U680" s="1"/>
  <c r="V678"/>
  <c r="V679" s="1"/>
  <c r="AK679" s="1"/>
  <c r="AK680" s="1"/>
  <c r="V680" s="1"/>
  <c r="W678"/>
  <c r="W679" s="1"/>
  <c r="AL679" s="1"/>
  <c r="AL680" s="1"/>
  <c r="W680" s="1"/>
  <c r="X678"/>
  <c r="X679" s="1"/>
  <c r="Y678"/>
  <c r="Y679" s="1"/>
  <c r="AM679" s="1"/>
  <c r="AM680" s="1"/>
  <c r="Y680" s="1"/>
  <c r="Z678"/>
  <c r="Z679" s="1"/>
  <c r="AO678"/>
  <c r="AP678"/>
  <c r="H679"/>
  <c r="AO679"/>
  <c r="AP679"/>
  <c r="AO680"/>
  <c r="AP680"/>
  <c r="L681"/>
  <c r="AO681"/>
  <c r="AP681"/>
  <c r="F682"/>
  <c r="AO682"/>
  <c r="AP682"/>
  <c r="F683"/>
  <c r="AO683"/>
  <c r="AP683"/>
  <c r="F684"/>
  <c r="AO684"/>
  <c r="AP684"/>
  <c r="F685"/>
  <c r="AO685"/>
  <c r="AP685"/>
  <c r="F686"/>
  <c r="AO686"/>
  <c r="AP686"/>
  <c r="G687"/>
  <c r="G688" s="1"/>
  <c r="AD688" s="1"/>
  <c r="AD689" s="1"/>
  <c r="G689" s="1"/>
  <c r="H687"/>
  <c r="I687"/>
  <c r="I688" s="1"/>
  <c r="AE688" s="1"/>
  <c r="AE689" s="1"/>
  <c r="I689" s="1"/>
  <c r="J687"/>
  <c r="J688" s="1"/>
  <c r="AF688" s="1"/>
  <c r="AF689" s="1"/>
  <c r="J689" s="1"/>
  <c r="K687"/>
  <c r="K688" s="1"/>
  <c r="M687"/>
  <c r="M688" s="1"/>
  <c r="N687"/>
  <c r="O687"/>
  <c r="P687"/>
  <c r="P688" s="1"/>
  <c r="Q687"/>
  <c r="Q688" s="1"/>
  <c r="AH688" s="1"/>
  <c r="AH689" s="1"/>
  <c r="Q689" s="1"/>
  <c r="R687"/>
  <c r="R688" s="1"/>
  <c r="S687"/>
  <c r="S688" s="1"/>
  <c r="AI688" s="1"/>
  <c r="AI689" s="1"/>
  <c r="S689" s="1"/>
  <c r="T687"/>
  <c r="T688" s="1"/>
  <c r="U687"/>
  <c r="U688" s="1"/>
  <c r="AJ688" s="1"/>
  <c r="AJ689" s="1"/>
  <c r="U689" s="1"/>
  <c r="V687"/>
  <c r="V688" s="1"/>
  <c r="AK688" s="1"/>
  <c r="AK689" s="1"/>
  <c r="V689" s="1"/>
  <c r="W687"/>
  <c r="W688" s="1"/>
  <c r="AL688" s="1"/>
  <c r="AL689" s="1"/>
  <c r="W689" s="1"/>
  <c r="X687"/>
  <c r="X688" s="1"/>
  <c r="Y687"/>
  <c r="Y688" s="1"/>
  <c r="AM688" s="1"/>
  <c r="AM689" s="1"/>
  <c r="Y689" s="1"/>
  <c r="Z687"/>
  <c r="Z688" s="1"/>
  <c r="AO687"/>
  <c r="AP687"/>
  <c r="H688"/>
  <c r="N688"/>
  <c r="O688"/>
  <c r="AO688"/>
  <c r="AP688"/>
  <c r="AO689"/>
  <c r="AP689"/>
  <c r="L690"/>
  <c r="AO690"/>
  <c r="AP690"/>
  <c r="F691"/>
  <c r="AO691"/>
  <c r="AP691"/>
  <c r="F692"/>
  <c r="AO692"/>
  <c r="AP692"/>
  <c r="F693"/>
  <c r="AO693"/>
  <c r="AP693"/>
  <c r="F694"/>
  <c r="AO694"/>
  <c r="AP694"/>
  <c r="F695"/>
  <c r="AO695"/>
  <c r="AP695"/>
  <c r="G696"/>
  <c r="G697" s="1"/>
  <c r="AD697" s="1"/>
  <c r="AD698" s="1"/>
  <c r="G698" s="1"/>
  <c r="H696"/>
  <c r="H697" s="1"/>
  <c r="I696"/>
  <c r="I697" s="1"/>
  <c r="AE697" s="1"/>
  <c r="AE698" s="1"/>
  <c r="I698" s="1"/>
  <c r="J696"/>
  <c r="J697" s="1"/>
  <c r="AF697" s="1"/>
  <c r="AF698" s="1"/>
  <c r="J698" s="1"/>
  <c r="K696"/>
  <c r="K697" s="1"/>
  <c r="M696"/>
  <c r="M697" s="1"/>
  <c r="N696"/>
  <c r="O696"/>
  <c r="O697" s="1"/>
  <c r="P696"/>
  <c r="P697" s="1"/>
  <c r="Q696"/>
  <c r="Q697" s="1"/>
  <c r="AH697" s="1"/>
  <c r="AH698" s="1"/>
  <c r="Q698" s="1"/>
  <c r="R696"/>
  <c r="R697" s="1"/>
  <c r="S696"/>
  <c r="S697" s="1"/>
  <c r="AI697" s="1"/>
  <c r="AI698" s="1"/>
  <c r="S698" s="1"/>
  <c r="T696"/>
  <c r="T697" s="1"/>
  <c r="U696"/>
  <c r="U697" s="1"/>
  <c r="AJ697" s="1"/>
  <c r="AJ698" s="1"/>
  <c r="U698" s="1"/>
  <c r="V696"/>
  <c r="V697" s="1"/>
  <c r="AK697" s="1"/>
  <c r="AK698" s="1"/>
  <c r="V698" s="1"/>
  <c r="W696"/>
  <c r="W697" s="1"/>
  <c r="AL697" s="1"/>
  <c r="AL698" s="1"/>
  <c r="W698" s="1"/>
  <c r="X696"/>
  <c r="X697" s="1"/>
  <c r="Y696"/>
  <c r="Y697" s="1"/>
  <c r="AM697" s="1"/>
  <c r="AM698" s="1"/>
  <c r="Y698" s="1"/>
  <c r="Z696"/>
  <c r="Z697" s="1"/>
  <c r="AO696"/>
  <c r="AP696"/>
  <c r="N697"/>
  <c r="AO697"/>
  <c r="AP697"/>
  <c r="AO698"/>
  <c r="AP698"/>
  <c r="L699"/>
  <c r="F699" s="1"/>
  <c r="AO699"/>
  <c r="AP699"/>
  <c r="F700"/>
  <c r="AO700"/>
  <c r="AP700"/>
  <c r="F701"/>
  <c r="AO701"/>
  <c r="AP701"/>
  <c r="F702"/>
  <c r="AO702"/>
  <c r="AP702"/>
  <c r="F703"/>
  <c r="AO703"/>
  <c r="AP703"/>
  <c r="F704"/>
  <c r="AO704"/>
  <c r="AP704"/>
  <c r="G705"/>
  <c r="H705"/>
  <c r="H706" s="1"/>
  <c r="I705"/>
  <c r="I706" s="1"/>
  <c r="AE706" s="1"/>
  <c r="AE707" s="1"/>
  <c r="I707" s="1"/>
  <c r="J705"/>
  <c r="J706" s="1"/>
  <c r="AF706" s="1"/>
  <c r="AF707" s="1"/>
  <c r="J707" s="1"/>
  <c r="K705"/>
  <c r="M705"/>
  <c r="M706" s="1"/>
  <c r="N705"/>
  <c r="O705"/>
  <c r="O706" s="1"/>
  <c r="P705"/>
  <c r="P706" s="1"/>
  <c r="Q705"/>
  <c r="Q706" s="1"/>
  <c r="AH706" s="1"/>
  <c r="AH707" s="1"/>
  <c r="Q707" s="1"/>
  <c r="R705"/>
  <c r="R706" s="1"/>
  <c r="S705"/>
  <c r="S706" s="1"/>
  <c r="AI706" s="1"/>
  <c r="AI707" s="1"/>
  <c r="S707" s="1"/>
  <c r="T705"/>
  <c r="T706" s="1"/>
  <c r="U705"/>
  <c r="U706" s="1"/>
  <c r="AJ706" s="1"/>
  <c r="AJ707" s="1"/>
  <c r="U707" s="1"/>
  <c r="V705"/>
  <c r="W705"/>
  <c r="W706" s="1"/>
  <c r="AL706" s="1"/>
  <c r="AL707" s="1"/>
  <c r="W707" s="1"/>
  <c r="X705"/>
  <c r="X706" s="1"/>
  <c r="Y705"/>
  <c r="Y706" s="1"/>
  <c r="AM706" s="1"/>
  <c r="AM707" s="1"/>
  <c r="Y707" s="1"/>
  <c r="Z705"/>
  <c r="AO705"/>
  <c r="AP705"/>
  <c r="G706"/>
  <c r="AD706" s="1"/>
  <c r="AD707" s="1"/>
  <c r="G707" s="1"/>
  <c r="K706"/>
  <c r="N706"/>
  <c r="V706"/>
  <c r="AK706" s="1"/>
  <c r="AK707" s="1"/>
  <c r="V707" s="1"/>
  <c r="Z706"/>
  <c r="AO706"/>
  <c r="AP706"/>
  <c r="AO707"/>
  <c r="AP707"/>
  <c r="L708"/>
  <c r="AO708"/>
  <c r="AP708"/>
  <c r="F709"/>
  <c r="AO709"/>
  <c r="AP709"/>
  <c r="F710"/>
  <c r="AO710"/>
  <c r="AP710"/>
  <c r="F711"/>
  <c r="AO711"/>
  <c r="AP711"/>
  <c r="F712"/>
  <c r="AO712"/>
  <c r="AP712"/>
  <c r="F713"/>
  <c r="AO713"/>
  <c r="AP713"/>
  <c r="G714"/>
  <c r="G715" s="1"/>
  <c r="H714"/>
  <c r="I714"/>
  <c r="I715" s="1"/>
  <c r="AE715" s="1"/>
  <c r="AE716" s="1"/>
  <c r="I716" s="1"/>
  <c r="J714"/>
  <c r="J715" s="1"/>
  <c r="AF715" s="1"/>
  <c r="AF716" s="1"/>
  <c r="J716" s="1"/>
  <c r="K714"/>
  <c r="K715" s="1"/>
  <c r="M714"/>
  <c r="M715" s="1"/>
  <c r="N714"/>
  <c r="N715" s="1"/>
  <c r="O714"/>
  <c r="O715" s="1"/>
  <c r="P714"/>
  <c r="P715" s="1"/>
  <c r="Q714"/>
  <c r="Q715" s="1"/>
  <c r="AH715" s="1"/>
  <c r="AH716" s="1"/>
  <c r="Q716" s="1"/>
  <c r="R714"/>
  <c r="R715" s="1"/>
  <c r="S714"/>
  <c r="S715" s="1"/>
  <c r="AI715" s="1"/>
  <c r="AI716" s="1"/>
  <c r="S716" s="1"/>
  <c r="T714"/>
  <c r="T715" s="1"/>
  <c r="U714"/>
  <c r="U715" s="1"/>
  <c r="AJ715" s="1"/>
  <c r="AJ716" s="1"/>
  <c r="U716" s="1"/>
  <c r="V714"/>
  <c r="V715" s="1"/>
  <c r="AK715" s="1"/>
  <c r="AK716" s="1"/>
  <c r="V716" s="1"/>
  <c r="W714"/>
  <c r="W715" s="1"/>
  <c r="AL715" s="1"/>
  <c r="AL716" s="1"/>
  <c r="W716" s="1"/>
  <c r="X714"/>
  <c r="X715" s="1"/>
  <c r="Y714"/>
  <c r="Y715" s="1"/>
  <c r="AM715" s="1"/>
  <c r="AM716" s="1"/>
  <c r="Y716" s="1"/>
  <c r="Z714"/>
  <c r="Z715" s="1"/>
  <c r="AO714"/>
  <c r="AP714"/>
  <c r="H715"/>
  <c r="AD715"/>
  <c r="AD716" s="1"/>
  <c r="G716" s="1"/>
  <c r="AO715"/>
  <c r="AP715"/>
  <c r="AO716"/>
  <c r="AP716"/>
  <c r="L717"/>
  <c r="AO717"/>
  <c r="AP717"/>
  <c r="F718"/>
  <c r="AO718"/>
  <c r="AP718"/>
  <c r="F719"/>
  <c r="AO719"/>
  <c r="AP719"/>
  <c r="F720"/>
  <c r="AO720"/>
  <c r="AP720"/>
  <c r="F721"/>
  <c r="AO721"/>
  <c r="AP721"/>
  <c r="F722"/>
  <c r="AO722"/>
  <c r="AP722"/>
  <c r="G723"/>
  <c r="G724" s="1"/>
  <c r="AD724" s="1"/>
  <c r="AD725" s="1"/>
  <c r="G725" s="1"/>
  <c r="H723"/>
  <c r="I723"/>
  <c r="I724" s="1"/>
  <c r="AE724" s="1"/>
  <c r="AE725" s="1"/>
  <c r="I725" s="1"/>
  <c r="J723"/>
  <c r="J724" s="1"/>
  <c r="AF724" s="1"/>
  <c r="AF725" s="1"/>
  <c r="J725" s="1"/>
  <c r="K723"/>
  <c r="K724" s="1"/>
  <c r="M723"/>
  <c r="M724" s="1"/>
  <c r="N723"/>
  <c r="N724" s="1"/>
  <c r="O723"/>
  <c r="O724" s="1"/>
  <c r="P723"/>
  <c r="P724" s="1"/>
  <c r="Q723"/>
  <c r="Q724" s="1"/>
  <c r="AH724" s="1"/>
  <c r="AH725" s="1"/>
  <c r="Q725" s="1"/>
  <c r="R723"/>
  <c r="R724" s="1"/>
  <c r="S723"/>
  <c r="S724" s="1"/>
  <c r="AI724" s="1"/>
  <c r="AI725" s="1"/>
  <c r="S725" s="1"/>
  <c r="T723"/>
  <c r="T724" s="1"/>
  <c r="U723"/>
  <c r="U724" s="1"/>
  <c r="AJ724" s="1"/>
  <c r="AJ725" s="1"/>
  <c r="U725" s="1"/>
  <c r="V723"/>
  <c r="V724" s="1"/>
  <c r="AK724" s="1"/>
  <c r="AK725" s="1"/>
  <c r="V725" s="1"/>
  <c r="W723"/>
  <c r="W724" s="1"/>
  <c r="AL724" s="1"/>
  <c r="AL725" s="1"/>
  <c r="W725" s="1"/>
  <c r="X723"/>
  <c r="X724" s="1"/>
  <c r="Y723"/>
  <c r="Y724" s="1"/>
  <c r="AM724" s="1"/>
  <c r="AM725" s="1"/>
  <c r="Y725" s="1"/>
  <c r="Z723"/>
  <c r="AO723"/>
  <c r="AP723"/>
  <c r="H724"/>
  <c r="Z724"/>
  <c r="AO724"/>
  <c r="AP724"/>
  <c r="AO725"/>
  <c r="AP725"/>
  <c r="L726"/>
  <c r="AO726"/>
  <c r="AP726"/>
  <c r="F727"/>
  <c r="AO727"/>
  <c r="AP727"/>
  <c r="F728"/>
  <c r="AO728"/>
  <c r="AP728"/>
  <c r="F729"/>
  <c r="AO729"/>
  <c r="AP729"/>
  <c r="F730"/>
  <c r="AO730"/>
  <c r="AP730"/>
  <c r="F731"/>
  <c r="AO731"/>
  <c r="AP731"/>
  <c r="G732"/>
  <c r="G733" s="1"/>
  <c r="AD733" s="1"/>
  <c r="AD734" s="1"/>
  <c r="G734" s="1"/>
  <c r="H732"/>
  <c r="H733" s="1"/>
  <c r="I732"/>
  <c r="J732"/>
  <c r="J733" s="1"/>
  <c r="AF733" s="1"/>
  <c r="AF734" s="1"/>
  <c r="J734" s="1"/>
  <c r="K732"/>
  <c r="K733" s="1"/>
  <c r="M732"/>
  <c r="M733" s="1"/>
  <c r="N732"/>
  <c r="N733" s="1"/>
  <c r="O732"/>
  <c r="O733" s="1"/>
  <c r="P732"/>
  <c r="P733" s="1"/>
  <c r="Q732"/>
  <c r="Q733" s="1"/>
  <c r="AH733" s="1"/>
  <c r="AH734" s="1"/>
  <c r="Q734" s="1"/>
  <c r="R732"/>
  <c r="R733" s="1"/>
  <c r="S732"/>
  <c r="S733" s="1"/>
  <c r="AI733" s="1"/>
  <c r="AI734" s="1"/>
  <c r="S734" s="1"/>
  <c r="T732"/>
  <c r="T733" s="1"/>
  <c r="U732"/>
  <c r="U733" s="1"/>
  <c r="AJ733" s="1"/>
  <c r="AJ734" s="1"/>
  <c r="U734" s="1"/>
  <c r="V732"/>
  <c r="W732"/>
  <c r="W733" s="1"/>
  <c r="AL733" s="1"/>
  <c r="AL734" s="1"/>
  <c r="W734" s="1"/>
  <c r="X732"/>
  <c r="X733" s="1"/>
  <c r="Y732"/>
  <c r="Y733" s="1"/>
  <c r="AM733" s="1"/>
  <c r="AM734" s="1"/>
  <c r="Y734" s="1"/>
  <c r="Z732"/>
  <c r="AO732"/>
  <c r="AP732"/>
  <c r="I733"/>
  <c r="AE733" s="1"/>
  <c r="AE734" s="1"/>
  <c r="I734" s="1"/>
  <c r="V733"/>
  <c r="AK733" s="1"/>
  <c r="AK734" s="1"/>
  <c r="V734" s="1"/>
  <c r="Z733"/>
  <c r="AO733"/>
  <c r="AP733"/>
  <c r="AO734"/>
  <c r="AP734"/>
  <c r="L735"/>
  <c r="F735" s="1"/>
  <c r="AO735"/>
  <c r="AP735"/>
  <c r="F736"/>
  <c r="AO736"/>
  <c r="AP736"/>
  <c r="F737"/>
  <c r="AO737"/>
  <c r="AP737"/>
  <c r="F738"/>
  <c r="AO738"/>
  <c r="AP738"/>
  <c r="F739"/>
  <c r="AO739"/>
  <c r="AP739"/>
  <c r="F740"/>
  <c r="AO740"/>
  <c r="AP740"/>
  <c r="G741"/>
  <c r="G742" s="1"/>
  <c r="AD742" s="1"/>
  <c r="AD743" s="1"/>
  <c r="G743" s="1"/>
  <c r="H741"/>
  <c r="H742" s="1"/>
  <c r="I741"/>
  <c r="I742" s="1"/>
  <c r="AE742" s="1"/>
  <c r="AE743" s="1"/>
  <c r="I743" s="1"/>
  <c r="J741"/>
  <c r="K741"/>
  <c r="K742" s="1"/>
  <c r="M741"/>
  <c r="M742" s="1"/>
  <c r="N741"/>
  <c r="N742" s="1"/>
  <c r="O741"/>
  <c r="O742" s="1"/>
  <c r="P741"/>
  <c r="P742" s="1"/>
  <c r="Q741"/>
  <c r="Q742" s="1"/>
  <c r="AH742" s="1"/>
  <c r="AH743" s="1"/>
  <c r="Q743" s="1"/>
  <c r="R741"/>
  <c r="R742" s="1"/>
  <c r="S741"/>
  <c r="S742" s="1"/>
  <c r="AI742" s="1"/>
  <c r="AI743" s="1"/>
  <c r="S743" s="1"/>
  <c r="T741"/>
  <c r="T742" s="1"/>
  <c r="U741"/>
  <c r="U742" s="1"/>
  <c r="AJ742" s="1"/>
  <c r="AJ743" s="1"/>
  <c r="U743" s="1"/>
  <c r="V741"/>
  <c r="V742" s="1"/>
  <c r="AK742" s="1"/>
  <c r="AK743" s="1"/>
  <c r="V743" s="1"/>
  <c r="W741"/>
  <c r="W742" s="1"/>
  <c r="AL742" s="1"/>
  <c r="AL743" s="1"/>
  <c r="W743" s="1"/>
  <c r="X741"/>
  <c r="X742" s="1"/>
  <c r="Y741"/>
  <c r="Y742" s="1"/>
  <c r="AM742" s="1"/>
  <c r="AM743" s="1"/>
  <c r="Y743" s="1"/>
  <c r="Z741"/>
  <c r="Z742" s="1"/>
  <c r="AO741"/>
  <c r="AP741"/>
  <c r="J742"/>
  <c r="AF742" s="1"/>
  <c r="AF743" s="1"/>
  <c r="J743" s="1"/>
  <c r="AO742"/>
  <c r="AP742"/>
  <c r="AO743"/>
  <c r="AP743"/>
  <c r="L744"/>
  <c r="AO744"/>
  <c r="AP744"/>
  <c r="F745"/>
  <c r="AO745"/>
  <c r="AP745"/>
  <c r="F746"/>
  <c r="AO746"/>
  <c r="AP746"/>
  <c r="F747"/>
  <c r="AO747"/>
  <c r="AP747"/>
  <c r="F748"/>
  <c r="AO748"/>
  <c r="AP748"/>
  <c r="F749"/>
  <c r="AO749"/>
  <c r="AP749"/>
  <c r="G750"/>
  <c r="G751" s="1"/>
  <c r="H750"/>
  <c r="I750"/>
  <c r="I751" s="1"/>
  <c r="AE751" s="1"/>
  <c r="AE752" s="1"/>
  <c r="I752" s="1"/>
  <c r="J750"/>
  <c r="J751" s="1"/>
  <c r="AF751" s="1"/>
  <c r="AF752" s="1"/>
  <c r="J752" s="1"/>
  <c r="K750"/>
  <c r="K751" s="1"/>
  <c r="M750"/>
  <c r="M751" s="1"/>
  <c r="N750"/>
  <c r="N751" s="1"/>
  <c r="O750"/>
  <c r="O751" s="1"/>
  <c r="P750"/>
  <c r="P751" s="1"/>
  <c r="Q750"/>
  <c r="R750"/>
  <c r="R751" s="1"/>
  <c r="S750"/>
  <c r="S751" s="1"/>
  <c r="AI751" s="1"/>
  <c r="AI752" s="1"/>
  <c r="S752" s="1"/>
  <c r="T750"/>
  <c r="T751" s="1"/>
  <c r="U750"/>
  <c r="U751" s="1"/>
  <c r="AJ751" s="1"/>
  <c r="AJ752" s="1"/>
  <c r="U752" s="1"/>
  <c r="V750"/>
  <c r="V751" s="1"/>
  <c r="AK751" s="1"/>
  <c r="AK752" s="1"/>
  <c r="V752" s="1"/>
  <c r="W750"/>
  <c r="W751" s="1"/>
  <c r="AL751" s="1"/>
  <c r="AL752" s="1"/>
  <c r="W752" s="1"/>
  <c r="X750"/>
  <c r="X751" s="1"/>
  <c r="Y750"/>
  <c r="Z750"/>
  <c r="Z751" s="1"/>
  <c r="AO750"/>
  <c r="AP750"/>
  <c r="H751"/>
  <c r="Q751"/>
  <c r="AH751" s="1"/>
  <c r="AH752" s="1"/>
  <c r="Q752" s="1"/>
  <c r="Y751"/>
  <c r="AM751" s="1"/>
  <c r="AM752" s="1"/>
  <c r="Y752" s="1"/>
  <c r="AD751"/>
  <c r="AD752" s="1"/>
  <c r="G752" s="1"/>
  <c r="AO751"/>
  <c r="AP751"/>
  <c r="AO752"/>
  <c r="AP752"/>
  <c r="L753"/>
  <c r="AO753"/>
  <c r="AP753"/>
  <c r="F754"/>
  <c r="AO754"/>
  <c r="AP754"/>
  <c r="F755"/>
  <c r="AO755"/>
  <c r="AP755"/>
  <c r="F756"/>
  <c r="AO756"/>
  <c r="AP756"/>
  <c r="F757"/>
  <c r="AO757"/>
  <c r="AP757"/>
  <c r="F758"/>
  <c r="AO758"/>
  <c r="AP758"/>
  <c r="G759"/>
  <c r="G760" s="1"/>
  <c r="AD760" s="1"/>
  <c r="AD761" s="1"/>
  <c r="G761" s="1"/>
  <c r="H759"/>
  <c r="I759"/>
  <c r="I760" s="1"/>
  <c r="AE760" s="1"/>
  <c r="AE761" s="1"/>
  <c r="I761" s="1"/>
  <c r="J759"/>
  <c r="J760" s="1"/>
  <c r="AF760" s="1"/>
  <c r="AF761" s="1"/>
  <c r="J761" s="1"/>
  <c r="K759"/>
  <c r="K760" s="1"/>
  <c r="M759"/>
  <c r="M760" s="1"/>
  <c r="N759"/>
  <c r="N760" s="1"/>
  <c r="O759"/>
  <c r="O760" s="1"/>
  <c r="P759"/>
  <c r="P760" s="1"/>
  <c r="Q759"/>
  <c r="Q760" s="1"/>
  <c r="AH760" s="1"/>
  <c r="AH761" s="1"/>
  <c r="Q761" s="1"/>
  <c r="R759"/>
  <c r="R760" s="1"/>
  <c r="S759"/>
  <c r="S760" s="1"/>
  <c r="AI760" s="1"/>
  <c r="AI761" s="1"/>
  <c r="S761" s="1"/>
  <c r="T759"/>
  <c r="T760" s="1"/>
  <c r="U759"/>
  <c r="U760" s="1"/>
  <c r="AJ760" s="1"/>
  <c r="AJ761" s="1"/>
  <c r="U761" s="1"/>
  <c r="V759"/>
  <c r="V760" s="1"/>
  <c r="AK760" s="1"/>
  <c r="AK761" s="1"/>
  <c r="V761" s="1"/>
  <c r="W759"/>
  <c r="W760" s="1"/>
  <c r="AL760" s="1"/>
  <c r="AL761" s="1"/>
  <c r="W761" s="1"/>
  <c r="X759"/>
  <c r="X760" s="1"/>
  <c r="Y759"/>
  <c r="Y760" s="1"/>
  <c r="AM760" s="1"/>
  <c r="AM761" s="1"/>
  <c r="Y761" s="1"/>
  <c r="Z759"/>
  <c r="Z760" s="1"/>
  <c r="AO759"/>
  <c r="AP759"/>
  <c r="H760"/>
  <c r="AO760"/>
  <c r="AP760"/>
  <c r="AO761"/>
  <c r="AP761"/>
  <c r="C789"/>
  <c r="C798" s="1"/>
  <c r="G789"/>
  <c r="H789"/>
  <c r="I789"/>
  <c r="J789"/>
  <c r="J798" s="1"/>
  <c r="K789"/>
  <c r="M789"/>
  <c r="N789"/>
  <c r="N798" s="1"/>
  <c r="O789"/>
  <c r="P789"/>
  <c r="P798" s="1"/>
  <c r="Q789"/>
  <c r="R789"/>
  <c r="S789"/>
  <c r="T789"/>
  <c r="T798" s="1"/>
  <c r="U789"/>
  <c r="V789"/>
  <c r="V798" s="1"/>
  <c r="W789"/>
  <c r="X789"/>
  <c r="X798" s="1"/>
  <c r="Y789"/>
  <c r="Z789"/>
  <c r="AO789"/>
  <c r="AP789"/>
  <c r="G790"/>
  <c r="H790"/>
  <c r="H799" s="1"/>
  <c r="I790"/>
  <c r="I799" s="1"/>
  <c r="J790"/>
  <c r="K790"/>
  <c r="K799" s="1"/>
  <c r="L790"/>
  <c r="L799" s="1"/>
  <c r="M790"/>
  <c r="M799" s="1"/>
  <c r="N790"/>
  <c r="N799" s="1"/>
  <c r="O790"/>
  <c r="O799" s="1"/>
  <c r="P790"/>
  <c r="Q790"/>
  <c r="Q799" s="1"/>
  <c r="R790"/>
  <c r="R799" s="1"/>
  <c r="S790"/>
  <c r="S799" s="1"/>
  <c r="T790"/>
  <c r="T799" s="1"/>
  <c r="U790"/>
  <c r="U799" s="1"/>
  <c r="V790"/>
  <c r="V799" s="1"/>
  <c r="W790"/>
  <c r="W799" s="1"/>
  <c r="X790"/>
  <c r="X799" s="1"/>
  <c r="Y790"/>
  <c r="Y799" s="1"/>
  <c r="Z790"/>
  <c r="Z799" s="1"/>
  <c r="AO790"/>
  <c r="AP790"/>
  <c r="G791"/>
  <c r="H791"/>
  <c r="H800" s="1"/>
  <c r="I791"/>
  <c r="I800" s="1"/>
  <c r="J791"/>
  <c r="J800" s="1"/>
  <c r="K791"/>
  <c r="K800" s="1"/>
  <c r="L791"/>
  <c r="L800" s="1"/>
  <c r="M791"/>
  <c r="M800" s="1"/>
  <c r="N791"/>
  <c r="N800" s="1"/>
  <c r="O791"/>
  <c r="O800" s="1"/>
  <c r="P791"/>
  <c r="P800" s="1"/>
  <c r="Q791"/>
  <c r="Q800" s="1"/>
  <c r="R791"/>
  <c r="R800" s="1"/>
  <c r="S791"/>
  <c r="T791"/>
  <c r="T800" s="1"/>
  <c r="U791"/>
  <c r="U800" s="1"/>
  <c r="V791"/>
  <c r="V800" s="1"/>
  <c r="W791"/>
  <c r="W800" s="1"/>
  <c r="X791"/>
  <c r="X800" s="1"/>
  <c r="Y791"/>
  <c r="Y800" s="1"/>
  <c r="Z791"/>
  <c r="Z800" s="1"/>
  <c r="AO791"/>
  <c r="AP791"/>
  <c r="G792"/>
  <c r="G801" s="1"/>
  <c r="H792"/>
  <c r="H801" s="1"/>
  <c r="I792"/>
  <c r="I801" s="1"/>
  <c r="J792"/>
  <c r="J801" s="1"/>
  <c r="K792"/>
  <c r="K801" s="1"/>
  <c r="L792"/>
  <c r="L801" s="1"/>
  <c r="M792"/>
  <c r="M801" s="1"/>
  <c r="N792"/>
  <c r="N801" s="1"/>
  <c r="O792"/>
  <c r="O801" s="1"/>
  <c r="P792"/>
  <c r="P801" s="1"/>
  <c r="Q792"/>
  <c r="Q801" s="1"/>
  <c r="R792"/>
  <c r="R801" s="1"/>
  <c r="S792"/>
  <c r="S801" s="1"/>
  <c r="T792"/>
  <c r="T801" s="1"/>
  <c r="U792"/>
  <c r="U801" s="1"/>
  <c r="V792"/>
  <c r="V801" s="1"/>
  <c r="W792"/>
  <c r="W801" s="1"/>
  <c r="X792"/>
  <c r="X801" s="1"/>
  <c r="Y792"/>
  <c r="Y801" s="1"/>
  <c r="Z792"/>
  <c r="Z801" s="1"/>
  <c r="AO792"/>
  <c r="AP792"/>
  <c r="G793"/>
  <c r="H793"/>
  <c r="H802" s="1"/>
  <c r="I793"/>
  <c r="I802" s="1"/>
  <c r="J793"/>
  <c r="J802" s="1"/>
  <c r="K793"/>
  <c r="K802" s="1"/>
  <c r="L793"/>
  <c r="L802" s="1"/>
  <c r="M793"/>
  <c r="M802" s="1"/>
  <c r="N793"/>
  <c r="N802" s="1"/>
  <c r="O793"/>
  <c r="O802" s="1"/>
  <c r="P793"/>
  <c r="P802" s="1"/>
  <c r="Q793"/>
  <c r="Q802" s="1"/>
  <c r="R793"/>
  <c r="R802" s="1"/>
  <c r="S793"/>
  <c r="S802" s="1"/>
  <c r="T793"/>
  <c r="T802" s="1"/>
  <c r="U793"/>
  <c r="U802" s="1"/>
  <c r="V793"/>
  <c r="V802" s="1"/>
  <c r="W793"/>
  <c r="X793"/>
  <c r="X802" s="1"/>
  <c r="Y793"/>
  <c r="Y802" s="1"/>
  <c r="Z793"/>
  <c r="Z802" s="1"/>
  <c r="AO793"/>
  <c r="AP793"/>
  <c r="G794"/>
  <c r="G803" s="1"/>
  <c r="H794"/>
  <c r="H803" s="1"/>
  <c r="I794"/>
  <c r="I803" s="1"/>
  <c r="J794"/>
  <c r="J803" s="1"/>
  <c r="K794"/>
  <c r="K803" s="1"/>
  <c r="L794"/>
  <c r="L803" s="1"/>
  <c r="M794"/>
  <c r="M803" s="1"/>
  <c r="N794"/>
  <c r="N803" s="1"/>
  <c r="O794"/>
  <c r="O803" s="1"/>
  <c r="P794"/>
  <c r="P803" s="1"/>
  <c r="Q794"/>
  <c r="Q803" s="1"/>
  <c r="R794"/>
  <c r="R803" s="1"/>
  <c r="S794"/>
  <c r="S803" s="1"/>
  <c r="T794"/>
  <c r="T803" s="1"/>
  <c r="U794"/>
  <c r="U803" s="1"/>
  <c r="V794"/>
  <c r="V803" s="1"/>
  <c r="W794"/>
  <c r="W803" s="1"/>
  <c r="X794"/>
  <c r="X803" s="1"/>
  <c r="Y794"/>
  <c r="Y803" s="1"/>
  <c r="Z794"/>
  <c r="Z803" s="1"/>
  <c r="AO794"/>
  <c r="AP794"/>
  <c r="AO795"/>
  <c r="AP795"/>
  <c r="AO796"/>
  <c r="AP796"/>
  <c r="AO797"/>
  <c r="AP797"/>
  <c r="H798"/>
  <c r="AO798"/>
  <c r="AP798"/>
  <c r="P799"/>
  <c r="AO799"/>
  <c r="AP799"/>
  <c r="S800"/>
  <c r="AO800"/>
  <c r="AP800"/>
  <c r="AO801"/>
  <c r="AP801"/>
  <c r="G802"/>
  <c r="W802"/>
  <c r="AO802"/>
  <c r="AP802"/>
  <c r="AO803"/>
  <c r="AP803"/>
  <c r="AO804"/>
  <c r="AP804"/>
  <c r="AO805"/>
  <c r="AP805"/>
  <c r="AO806"/>
  <c r="AP806"/>
  <c r="AO807"/>
  <c r="AP807"/>
  <c r="AO808"/>
  <c r="AP808"/>
  <c r="L809"/>
  <c r="AO809"/>
  <c r="AP809"/>
  <c r="F810"/>
  <c r="AO810"/>
  <c r="AP810"/>
  <c r="F811"/>
  <c r="AO811"/>
  <c r="AP811"/>
  <c r="F812"/>
  <c r="AO812"/>
  <c r="AP812"/>
  <c r="F813"/>
  <c r="AO813"/>
  <c r="AP813"/>
  <c r="F814"/>
  <c r="AO814"/>
  <c r="AP814"/>
  <c r="G815"/>
  <c r="G816" s="1"/>
  <c r="H815"/>
  <c r="I815"/>
  <c r="I816" s="1"/>
  <c r="AE816" s="1"/>
  <c r="AE817" s="1"/>
  <c r="I817" s="1"/>
  <c r="J815"/>
  <c r="J816" s="1"/>
  <c r="AF816" s="1"/>
  <c r="AF817" s="1"/>
  <c r="J817" s="1"/>
  <c r="K815"/>
  <c r="K816" s="1"/>
  <c r="M815"/>
  <c r="M816" s="1"/>
  <c r="N815"/>
  <c r="N816" s="1"/>
  <c r="O815"/>
  <c r="O816" s="1"/>
  <c r="P815"/>
  <c r="P816" s="1"/>
  <c r="Q815"/>
  <c r="Q816" s="1"/>
  <c r="AH816" s="1"/>
  <c r="AH817" s="1"/>
  <c r="Q817" s="1"/>
  <c r="R815"/>
  <c r="R816" s="1"/>
  <c r="S815"/>
  <c r="S816" s="1"/>
  <c r="AI816" s="1"/>
  <c r="AI817" s="1"/>
  <c r="S817" s="1"/>
  <c r="T815"/>
  <c r="T816" s="1"/>
  <c r="U815"/>
  <c r="U816" s="1"/>
  <c r="AJ816" s="1"/>
  <c r="AJ817" s="1"/>
  <c r="U817" s="1"/>
  <c r="V815"/>
  <c r="V816" s="1"/>
  <c r="AK816" s="1"/>
  <c r="AK817" s="1"/>
  <c r="V817" s="1"/>
  <c r="W815"/>
  <c r="W816" s="1"/>
  <c r="AL816" s="1"/>
  <c r="AL817" s="1"/>
  <c r="W817" s="1"/>
  <c r="X815"/>
  <c r="X816" s="1"/>
  <c r="Y815"/>
  <c r="Y816" s="1"/>
  <c r="AM816" s="1"/>
  <c r="AM817" s="1"/>
  <c r="Y817" s="1"/>
  <c r="Z815"/>
  <c r="Z816" s="1"/>
  <c r="AO815"/>
  <c r="AP815"/>
  <c r="H816"/>
  <c r="AD816"/>
  <c r="AD817" s="1"/>
  <c r="G817" s="1"/>
  <c r="AO816"/>
  <c r="AP816"/>
  <c r="AO817"/>
  <c r="AP817"/>
  <c r="L818"/>
  <c r="AO818"/>
  <c r="AP818"/>
  <c r="F819"/>
  <c r="AO819"/>
  <c r="AP819"/>
  <c r="F820"/>
  <c r="AO820"/>
  <c r="AP820"/>
  <c r="F821"/>
  <c r="AO821"/>
  <c r="AP821"/>
  <c r="F822"/>
  <c r="AO822"/>
  <c r="AP822"/>
  <c r="F823"/>
  <c r="AO823"/>
  <c r="AP823"/>
  <c r="G824"/>
  <c r="G825" s="1"/>
  <c r="AD825" s="1"/>
  <c r="AD826" s="1"/>
  <c r="G826" s="1"/>
  <c r="H824"/>
  <c r="I824"/>
  <c r="I825" s="1"/>
  <c r="AE825" s="1"/>
  <c r="AE826" s="1"/>
  <c r="I826" s="1"/>
  <c r="J824"/>
  <c r="J825" s="1"/>
  <c r="AF825" s="1"/>
  <c r="AF826" s="1"/>
  <c r="J826" s="1"/>
  <c r="K824"/>
  <c r="K825" s="1"/>
  <c r="M824"/>
  <c r="M825" s="1"/>
  <c r="N824"/>
  <c r="N825" s="1"/>
  <c r="O824"/>
  <c r="O825" s="1"/>
  <c r="P824"/>
  <c r="P825" s="1"/>
  <c r="Q824"/>
  <c r="Q825" s="1"/>
  <c r="AH825" s="1"/>
  <c r="AH826" s="1"/>
  <c r="Q826" s="1"/>
  <c r="R824"/>
  <c r="S824"/>
  <c r="S825" s="1"/>
  <c r="AI825" s="1"/>
  <c r="AI826" s="1"/>
  <c r="S826" s="1"/>
  <c r="T824"/>
  <c r="T825" s="1"/>
  <c r="U824"/>
  <c r="U825" s="1"/>
  <c r="AJ825" s="1"/>
  <c r="AJ826" s="1"/>
  <c r="U826" s="1"/>
  <c r="V824"/>
  <c r="V825" s="1"/>
  <c r="AK825" s="1"/>
  <c r="AK826" s="1"/>
  <c r="V826" s="1"/>
  <c r="W824"/>
  <c r="W825" s="1"/>
  <c r="AL825" s="1"/>
  <c r="AL826" s="1"/>
  <c r="W826" s="1"/>
  <c r="X824"/>
  <c r="X825" s="1"/>
  <c r="Y824"/>
  <c r="Y825" s="1"/>
  <c r="AM825" s="1"/>
  <c r="AM826" s="1"/>
  <c r="Y826" s="1"/>
  <c r="Z824"/>
  <c r="Z825" s="1"/>
  <c r="AO824"/>
  <c r="AP824"/>
  <c r="H825"/>
  <c r="R825"/>
  <c r="AO825"/>
  <c r="AP825"/>
  <c r="AO826"/>
  <c r="AP826"/>
  <c r="L827"/>
  <c r="AO827"/>
  <c r="AP827"/>
  <c r="F828"/>
  <c r="AO828"/>
  <c r="AP828"/>
  <c r="F829"/>
  <c r="AO829"/>
  <c r="AP829"/>
  <c r="F830"/>
  <c r="AO830"/>
  <c r="AP830"/>
  <c r="F831"/>
  <c r="AO831"/>
  <c r="AP831"/>
  <c r="F832"/>
  <c r="AO832"/>
  <c r="AP832"/>
  <c r="G833"/>
  <c r="G834" s="1"/>
  <c r="AD834" s="1"/>
  <c r="AD835" s="1"/>
  <c r="G835" s="1"/>
  <c r="H833"/>
  <c r="H834" s="1"/>
  <c r="I833"/>
  <c r="I834" s="1"/>
  <c r="AE834" s="1"/>
  <c r="AE835" s="1"/>
  <c r="I835" s="1"/>
  <c r="J833"/>
  <c r="J834" s="1"/>
  <c r="AF834" s="1"/>
  <c r="AF835" s="1"/>
  <c r="J835" s="1"/>
  <c r="K833"/>
  <c r="K834" s="1"/>
  <c r="M833"/>
  <c r="M834" s="1"/>
  <c r="N833"/>
  <c r="N834" s="1"/>
  <c r="O833"/>
  <c r="O834" s="1"/>
  <c r="P833"/>
  <c r="P834" s="1"/>
  <c r="Q833"/>
  <c r="Q834" s="1"/>
  <c r="AH834" s="1"/>
  <c r="AH835" s="1"/>
  <c r="Q835" s="1"/>
  <c r="R833"/>
  <c r="R834" s="1"/>
  <c r="S833"/>
  <c r="S834" s="1"/>
  <c r="AI834" s="1"/>
  <c r="AI835" s="1"/>
  <c r="S835" s="1"/>
  <c r="T833"/>
  <c r="T834" s="1"/>
  <c r="U833"/>
  <c r="U834" s="1"/>
  <c r="AJ834" s="1"/>
  <c r="AJ835" s="1"/>
  <c r="U835" s="1"/>
  <c r="V833"/>
  <c r="V834" s="1"/>
  <c r="AK834" s="1"/>
  <c r="AK835" s="1"/>
  <c r="V835" s="1"/>
  <c r="W833"/>
  <c r="W834" s="1"/>
  <c r="AL834" s="1"/>
  <c r="AL835" s="1"/>
  <c r="W835" s="1"/>
  <c r="X833"/>
  <c r="X834" s="1"/>
  <c r="Y833"/>
  <c r="Y834" s="1"/>
  <c r="AM834" s="1"/>
  <c r="AM835" s="1"/>
  <c r="Y835" s="1"/>
  <c r="Z833"/>
  <c r="Z834" s="1"/>
  <c r="AO833"/>
  <c r="AP833"/>
  <c r="AO834"/>
  <c r="AP834"/>
  <c r="AO835"/>
  <c r="AP835"/>
  <c r="L836"/>
  <c r="F836" s="1"/>
  <c r="AO836"/>
  <c r="AP836"/>
  <c r="F837"/>
  <c r="AO837"/>
  <c r="AP837"/>
  <c r="F838"/>
  <c r="AO838"/>
  <c r="AP838"/>
  <c r="F839"/>
  <c r="AO839"/>
  <c r="AP839"/>
  <c r="F840"/>
  <c r="AO840"/>
  <c r="AP840"/>
  <c r="F841"/>
  <c r="AO841"/>
  <c r="AP841"/>
  <c r="G842"/>
  <c r="G843" s="1"/>
  <c r="AD843" s="1"/>
  <c r="AD844" s="1"/>
  <c r="G844" s="1"/>
  <c r="H842"/>
  <c r="I842"/>
  <c r="I843" s="1"/>
  <c r="AE843" s="1"/>
  <c r="AE844" s="1"/>
  <c r="I844" s="1"/>
  <c r="J842"/>
  <c r="J843" s="1"/>
  <c r="AF843" s="1"/>
  <c r="AF844" s="1"/>
  <c r="J844" s="1"/>
  <c r="K842"/>
  <c r="K843" s="1"/>
  <c r="M842"/>
  <c r="M843" s="1"/>
  <c r="N842"/>
  <c r="N843" s="1"/>
  <c r="O842"/>
  <c r="O843" s="1"/>
  <c r="P842"/>
  <c r="P843" s="1"/>
  <c r="Q842"/>
  <c r="Q843" s="1"/>
  <c r="AH843" s="1"/>
  <c r="AH844" s="1"/>
  <c r="Q844" s="1"/>
  <c r="R842"/>
  <c r="R843" s="1"/>
  <c r="S842"/>
  <c r="S843" s="1"/>
  <c r="AI843" s="1"/>
  <c r="AI844" s="1"/>
  <c r="S844" s="1"/>
  <c r="T842"/>
  <c r="T843" s="1"/>
  <c r="U842"/>
  <c r="U843" s="1"/>
  <c r="AJ843" s="1"/>
  <c r="AJ844" s="1"/>
  <c r="U844" s="1"/>
  <c r="V842"/>
  <c r="V843" s="1"/>
  <c r="AK843" s="1"/>
  <c r="AK844" s="1"/>
  <c r="V844" s="1"/>
  <c r="W842"/>
  <c r="W843" s="1"/>
  <c r="AL843" s="1"/>
  <c r="AL844" s="1"/>
  <c r="W844" s="1"/>
  <c r="X842"/>
  <c r="X843" s="1"/>
  <c r="Y842"/>
  <c r="Y843" s="1"/>
  <c r="AM843" s="1"/>
  <c r="AM844" s="1"/>
  <c r="Y844" s="1"/>
  <c r="Z842"/>
  <c r="Z843" s="1"/>
  <c r="AO842"/>
  <c r="AP842"/>
  <c r="H843"/>
  <c r="AO843"/>
  <c r="AP843"/>
  <c r="AO844"/>
  <c r="AP844"/>
  <c r="L845"/>
  <c r="AO845"/>
  <c r="AP845"/>
  <c r="F846"/>
  <c r="AO846"/>
  <c r="AP846"/>
  <c r="F847"/>
  <c r="AO847"/>
  <c r="AP847"/>
  <c r="F848"/>
  <c r="AO848"/>
  <c r="AP848"/>
  <c r="F849"/>
  <c r="AO849"/>
  <c r="AP849"/>
  <c r="F850"/>
  <c r="AO850"/>
  <c r="AP850"/>
  <c r="G851"/>
  <c r="G852" s="1"/>
  <c r="AD852" s="1"/>
  <c r="AD853" s="1"/>
  <c r="G853" s="1"/>
  <c r="H851"/>
  <c r="I851"/>
  <c r="I852" s="1"/>
  <c r="AE852" s="1"/>
  <c r="AE853" s="1"/>
  <c r="I853" s="1"/>
  <c r="J851"/>
  <c r="J852" s="1"/>
  <c r="AF852" s="1"/>
  <c r="AF853" s="1"/>
  <c r="J853" s="1"/>
  <c r="K851"/>
  <c r="K852" s="1"/>
  <c r="M851"/>
  <c r="M852" s="1"/>
  <c r="N851"/>
  <c r="N852" s="1"/>
  <c r="O851"/>
  <c r="O852" s="1"/>
  <c r="P851"/>
  <c r="P852" s="1"/>
  <c r="Q851"/>
  <c r="Q852" s="1"/>
  <c r="AH852" s="1"/>
  <c r="AH853" s="1"/>
  <c r="Q853" s="1"/>
  <c r="R851"/>
  <c r="R852" s="1"/>
  <c r="S851"/>
  <c r="S852" s="1"/>
  <c r="AI852" s="1"/>
  <c r="AI853" s="1"/>
  <c r="S853" s="1"/>
  <c r="T851"/>
  <c r="T852" s="1"/>
  <c r="U851"/>
  <c r="U852" s="1"/>
  <c r="AJ852" s="1"/>
  <c r="AJ853" s="1"/>
  <c r="U853" s="1"/>
  <c r="V851"/>
  <c r="V852" s="1"/>
  <c r="AK852" s="1"/>
  <c r="AK853" s="1"/>
  <c r="V853" s="1"/>
  <c r="W851"/>
  <c r="W852" s="1"/>
  <c r="AL852" s="1"/>
  <c r="AL853" s="1"/>
  <c r="W853" s="1"/>
  <c r="X851"/>
  <c r="X852" s="1"/>
  <c r="Y851"/>
  <c r="Y852" s="1"/>
  <c r="AM852" s="1"/>
  <c r="AM853" s="1"/>
  <c r="Y853" s="1"/>
  <c r="Z851"/>
  <c r="Z852" s="1"/>
  <c r="AO851"/>
  <c r="AP851"/>
  <c r="H852"/>
  <c r="AO852"/>
  <c r="AP852"/>
  <c r="AO853"/>
  <c r="AP853"/>
  <c r="L854"/>
  <c r="F854" s="1"/>
  <c r="AO854"/>
  <c r="AP854"/>
  <c r="F855"/>
  <c r="AO855"/>
  <c r="AP855"/>
  <c r="F856"/>
  <c r="AO856"/>
  <c r="AP856"/>
  <c r="F857"/>
  <c r="AO857"/>
  <c r="AP857"/>
  <c r="F858"/>
  <c r="AO858"/>
  <c r="AP858"/>
  <c r="F859"/>
  <c r="AO859"/>
  <c r="AP859"/>
  <c r="G860"/>
  <c r="G861" s="1"/>
  <c r="AD861" s="1"/>
  <c r="AD862" s="1"/>
  <c r="G862" s="1"/>
  <c r="H860"/>
  <c r="I860"/>
  <c r="I861" s="1"/>
  <c r="AE861" s="1"/>
  <c r="AE862" s="1"/>
  <c r="I862" s="1"/>
  <c r="J860"/>
  <c r="J861" s="1"/>
  <c r="AF861" s="1"/>
  <c r="AF862" s="1"/>
  <c r="J862" s="1"/>
  <c r="K860"/>
  <c r="K861" s="1"/>
  <c r="M860"/>
  <c r="M861" s="1"/>
  <c r="N860"/>
  <c r="N861" s="1"/>
  <c r="O860"/>
  <c r="O861" s="1"/>
  <c r="P860"/>
  <c r="P861" s="1"/>
  <c r="Q860"/>
  <c r="Q861" s="1"/>
  <c r="AH861" s="1"/>
  <c r="AH862" s="1"/>
  <c r="Q862" s="1"/>
  <c r="R860"/>
  <c r="R861" s="1"/>
  <c r="S860"/>
  <c r="S861" s="1"/>
  <c r="AI861" s="1"/>
  <c r="AI862" s="1"/>
  <c r="S862" s="1"/>
  <c r="T860"/>
  <c r="T861" s="1"/>
  <c r="U860"/>
  <c r="U861" s="1"/>
  <c r="AJ861" s="1"/>
  <c r="AJ862" s="1"/>
  <c r="U862" s="1"/>
  <c r="V860"/>
  <c r="V861" s="1"/>
  <c r="AK861" s="1"/>
  <c r="AK862" s="1"/>
  <c r="V862" s="1"/>
  <c r="W860"/>
  <c r="W861" s="1"/>
  <c r="AL861" s="1"/>
  <c r="AL862" s="1"/>
  <c r="W862" s="1"/>
  <c r="X860"/>
  <c r="X861" s="1"/>
  <c r="Y860"/>
  <c r="Y861" s="1"/>
  <c r="AM861" s="1"/>
  <c r="AM862" s="1"/>
  <c r="Y862" s="1"/>
  <c r="Z860"/>
  <c r="Z861" s="1"/>
  <c r="AO860"/>
  <c r="AP860"/>
  <c r="H861"/>
  <c r="AO861"/>
  <c r="AP861"/>
  <c r="AO862"/>
  <c r="AP862"/>
  <c r="L863"/>
  <c r="AO863"/>
  <c r="AP863"/>
  <c r="F864"/>
  <c r="AO864"/>
  <c r="AP864"/>
  <c r="F865"/>
  <c r="AO865"/>
  <c r="AP865"/>
  <c r="F866"/>
  <c r="AO866"/>
  <c r="AP866"/>
  <c r="F867"/>
  <c r="AO867"/>
  <c r="AP867"/>
  <c r="F868"/>
  <c r="AO868"/>
  <c r="AP868"/>
  <c r="G869"/>
  <c r="G870" s="1"/>
  <c r="H869"/>
  <c r="I869"/>
  <c r="I870" s="1"/>
  <c r="AE870" s="1"/>
  <c r="AE871" s="1"/>
  <c r="I871" s="1"/>
  <c r="J869"/>
  <c r="J870" s="1"/>
  <c r="AF870" s="1"/>
  <c r="AF871" s="1"/>
  <c r="J871" s="1"/>
  <c r="K869"/>
  <c r="K870" s="1"/>
  <c r="M869"/>
  <c r="M870" s="1"/>
  <c r="N869"/>
  <c r="N870" s="1"/>
  <c r="O869"/>
  <c r="O870" s="1"/>
  <c r="P869"/>
  <c r="P870" s="1"/>
  <c r="Q869"/>
  <c r="Q870" s="1"/>
  <c r="AH870" s="1"/>
  <c r="AH871" s="1"/>
  <c r="Q871" s="1"/>
  <c r="R869"/>
  <c r="R870" s="1"/>
  <c r="S869"/>
  <c r="S870" s="1"/>
  <c r="AI870" s="1"/>
  <c r="AI871" s="1"/>
  <c r="S871" s="1"/>
  <c r="T869"/>
  <c r="T870" s="1"/>
  <c r="U869"/>
  <c r="U870" s="1"/>
  <c r="AJ870" s="1"/>
  <c r="AJ871" s="1"/>
  <c r="U871" s="1"/>
  <c r="V869"/>
  <c r="V870" s="1"/>
  <c r="AK870" s="1"/>
  <c r="AK871" s="1"/>
  <c r="W869"/>
  <c r="W870" s="1"/>
  <c r="AL870" s="1"/>
  <c r="AL871" s="1"/>
  <c r="W871" s="1"/>
  <c r="X869"/>
  <c r="X870" s="1"/>
  <c r="Y869"/>
  <c r="Y870" s="1"/>
  <c r="AM870" s="1"/>
  <c r="AM871" s="1"/>
  <c r="Y871" s="1"/>
  <c r="Z869"/>
  <c r="Z870" s="1"/>
  <c r="AO869"/>
  <c r="AP869"/>
  <c r="H870"/>
  <c r="AD870"/>
  <c r="AD871" s="1"/>
  <c r="G871" s="1"/>
  <c r="AO870"/>
  <c r="AP870"/>
  <c r="V871"/>
  <c r="AO871"/>
  <c r="AP871"/>
  <c r="L872"/>
  <c r="AO872"/>
  <c r="AP872"/>
  <c r="F873"/>
  <c r="AO873"/>
  <c r="AP873"/>
  <c r="F874"/>
  <c r="AO874"/>
  <c r="AP874"/>
  <c r="F875"/>
  <c r="AO875"/>
  <c r="AP875"/>
  <c r="F876"/>
  <c r="AO876"/>
  <c r="AP876"/>
  <c r="F877"/>
  <c r="AO877"/>
  <c r="AP877"/>
  <c r="G878"/>
  <c r="G879" s="1"/>
  <c r="AD879" s="1"/>
  <c r="AD880" s="1"/>
  <c r="G880" s="1"/>
  <c r="H878"/>
  <c r="I878"/>
  <c r="I879" s="1"/>
  <c r="AE879" s="1"/>
  <c r="AE880" s="1"/>
  <c r="I880" s="1"/>
  <c r="J878"/>
  <c r="J879" s="1"/>
  <c r="AF879" s="1"/>
  <c r="AF880" s="1"/>
  <c r="J880" s="1"/>
  <c r="K878"/>
  <c r="K879" s="1"/>
  <c r="M878"/>
  <c r="M879" s="1"/>
  <c r="N878"/>
  <c r="O878"/>
  <c r="O879" s="1"/>
  <c r="P878"/>
  <c r="P879" s="1"/>
  <c r="Q878"/>
  <c r="Q879" s="1"/>
  <c r="AH879" s="1"/>
  <c r="AH880" s="1"/>
  <c r="Q880" s="1"/>
  <c r="R878"/>
  <c r="R879" s="1"/>
  <c r="S878"/>
  <c r="S879" s="1"/>
  <c r="AI879" s="1"/>
  <c r="AI880" s="1"/>
  <c r="S880" s="1"/>
  <c r="T878"/>
  <c r="T879" s="1"/>
  <c r="U878"/>
  <c r="U879" s="1"/>
  <c r="AJ879" s="1"/>
  <c r="AJ880" s="1"/>
  <c r="U880" s="1"/>
  <c r="V878"/>
  <c r="V879" s="1"/>
  <c r="AK879" s="1"/>
  <c r="AK880" s="1"/>
  <c r="V880" s="1"/>
  <c r="W878"/>
  <c r="W879" s="1"/>
  <c r="AL879" s="1"/>
  <c r="AL880" s="1"/>
  <c r="W880" s="1"/>
  <c r="X878"/>
  <c r="X879" s="1"/>
  <c r="Y878"/>
  <c r="Y879" s="1"/>
  <c r="AM879" s="1"/>
  <c r="AM880" s="1"/>
  <c r="Y880" s="1"/>
  <c r="Z878"/>
  <c r="Z879" s="1"/>
  <c r="AO878"/>
  <c r="AP878"/>
  <c r="H879"/>
  <c r="N879"/>
  <c r="AO879"/>
  <c r="AP879"/>
  <c r="AO880"/>
  <c r="AP880"/>
  <c r="C881"/>
  <c r="G881"/>
  <c r="G890" s="1"/>
  <c r="H881"/>
  <c r="I881"/>
  <c r="J881"/>
  <c r="K881"/>
  <c r="K890" s="1"/>
  <c r="M881"/>
  <c r="N881"/>
  <c r="O881"/>
  <c r="O890" s="1"/>
  <c r="P881"/>
  <c r="Q881"/>
  <c r="Q890" s="1"/>
  <c r="R881"/>
  <c r="S881"/>
  <c r="S890" s="1"/>
  <c r="T881"/>
  <c r="U881"/>
  <c r="U890" s="1"/>
  <c r="V881"/>
  <c r="W881"/>
  <c r="W890" s="1"/>
  <c r="X881"/>
  <c r="Y881"/>
  <c r="Z881"/>
  <c r="AO881"/>
  <c r="AP881"/>
  <c r="G882"/>
  <c r="G891" s="1"/>
  <c r="H882"/>
  <c r="H891" s="1"/>
  <c r="I882"/>
  <c r="I891" s="1"/>
  <c r="J882"/>
  <c r="J891" s="1"/>
  <c r="K882"/>
  <c r="K891" s="1"/>
  <c r="L882"/>
  <c r="L891" s="1"/>
  <c r="M882"/>
  <c r="M891" s="1"/>
  <c r="N882"/>
  <c r="N891" s="1"/>
  <c r="O882"/>
  <c r="O891" s="1"/>
  <c r="P882"/>
  <c r="P891" s="1"/>
  <c r="Q882"/>
  <c r="Q891" s="1"/>
  <c r="R882"/>
  <c r="R891" s="1"/>
  <c r="S882"/>
  <c r="S891" s="1"/>
  <c r="T882"/>
  <c r="T891" s="1"/>
  <c r="U882"/>
  <c r="U891" s="1"/>
  <c r="V882"/>
  <c r="V891" s="1"/>
  <c r="W882"/>
  <c r="W891" s="1"/>
  <c r="X882"/>
  <c r="X891" s="1"/>
  <c r="Y882"/>
  <c r="Y891" s="1"/>
  <c r="Z882"/>
  <c r="Z891" s="1"/>
  <c r="AO882"/>
  <c r="AP882"/>
  <c r="G883"/>
  <c r="G892" s="1"/>
  <c r="H883"/>
  <c r="H892" s="1"/>
  <c r="I883"/>
  <c r="I892" s="1"/>
  <c r="J883"/>
  <c r="J892" s="1"/>
  <c r="K883"/>
  <c r="K892" s="1"/>
  <c r="L883"/>
  <c r="L892" s="1"/>
  <c r="M883"/>
  <c r="M892" s="1"/>
  <c r="N883"/>
  <c r="N892" s="1"/>
  <c r="O883"/>
  <c r="O892" s="1"/>
  <c r="P883"/>
  <c r="P892" s="1"/>
  <c r="Q883"/>
  <c r="Q892" s="1"/>
  <c r="R883"/>
  <c r="R892" s="1"/>
  <c r="S883"/>
  <c r="S892" s="1"/>
  <c r="T883"/>
  <c r="T892" s="1"/>
  <c r="U883"/>
  <c r="U892" s="1"/>
  <c r="V883"/>
  <c r="V892" s="1"/>
  <c r="W883"/>
  <c r="W892" s="1"/>
  <c r="X883"/>
  <c r="X892" s="1"/>
  <c r="Y883"/>
  <c r="Y892" s="1"/>
  <c r="Z883"/>
  <c r="Z892" s="1"/>
  <c r="AO883"/>
  <c r="AP883"/>
  <c r="G884"/>
  <c r="H884"/>
  <c r="H893" s="1"/>
  <c r="I884"/>
  <c r="I893" s="1"/>
  <c r="J884"/>
  <c r="J893" s="1"/>
  <c r="K884"/>
  <c r="K893" s="1"/>
  <c r="L884"/>
  <c r="L893" s="1"/>
  <c r="M884"/>
  <c r="M893" s="1"/>
  <c r="N884"/>
  <c r="N893" s="1"/>
  <c r="O884"/>
  <c r="O893" s="1"/>
  <c r="P884"/>
  <c r="P893" s="1"/>
  <c r="Q884"/>
  <c r="Q893" s="1"/>
  <c r="R884"/>
  <c r="R893" s="1"/>
  <c r="S884"/>
  <c r="S893" s="1"/>
  <c r="T884"/>
  <c r="T893" s="1"/>
  <c r="U884"/>
  <c r="U893" s="1"/>
  <c r="V884"/>
  <c r="V893" s="1"/>
  <c r="W884"/>
  <c r="W893" s="1"/>
  <c r="X884"/>
  <c r="X893" s="1"/>
  <c r="Y884"/>
  <c r="Y893" s="1"/>
  <c r="Z884"/>
  <c r="Z893" s="1"/>
  <c r="AO884"/>
  <c r="AP884"/>
  <c r="G885"/>
  <c r="H885"/>
  <c r="H894" s="1"/>
  <c r="I885"/>
  <c r="I894" s="1"/>
  <c r="J885"/>
  <c r="K885"/>
  <c r="K894" s="1"/>
  <c r="L885"/>
  <c r="L894" s="1"/>
  <c r="M885"/>
  <c r="M894" s="1"/>
  <c r="N885"/>
  <c r="N894" s="1"/>
  <c r="O885"/>
  <c r="O894" s="1"/>
  <c r="P885"/>
  <c r="P894" s="1"/>
  <c r="Q885"/>
  <c r="Q894" s="1"/>
  <c r="R885"/>
  <c r="R894" s="1"/>
  <c r="S885"/>
  <c r="S894" s="1"/>
  <c r="T885"/>
  <c r="T894" s="1"/>
  <c r="U885"/>
  <c r="U894" s="1"/>
  <c r="V885"/>
  <c r="V894" s="1"/>
  <c r="W885"/>
  <c r="W894" s="1"/>
  <c r="X885"/>
  <c r="X894" s="1"/>
  <c r="Y885"/>
  <c r="Y894" s="1"/>
  <c r="Z885"/>
  <c r="Z894" s="1"/>
  <c r="AO885"/>
  <c r="AP885"/>
  <c r="G886"/>
  <c r="H886"/>
  <c r="H895" s="1"/>
  <c r="I886"/>
  <c r="I895" s="1"/>
  <c r="J886"/>
  <c r="J895" s="1"/>
  <c r="K886"/>
  <c r="K895" s="1"/>
  <c r="L886"/>
  <c r="L895" s="1"/>
  <c r="M886"/>
  <c r="M895" s="1"/>
  <c r="N886"/>
  <c r="N895" s="1"/>
  <c r="O886"/>
  <c r="O895" s="1"/>
  <c r="P886"/>
  <c r="P895" s="1"/>
  <c r="Q886"/>
  <c r="Q895" s="1"/>
  <c r="R886"/>
  <c r="R895" s="1"/>
  <c r="S886"/>
  <c r="S895" s="1"/>
  <c r="T886"/>
  <c r="T895" s="1"/>
  <c r="U886"/>
  <c r="U895" s="1"/>
  <c r="V886"/>
  <c r="V895" s="1"/>
  <c r="W886"/>
  <c r="W895" s="1"/>
  <c r="X886"/>
  <c r="X895" s="1"/>
  <c r="Y886"/>
  <c r="Y895" s="1"/>
  <c r="Z886"/>
  <c r="Z895" s="1"/>
  <c r="AO886"/>
  <c r="AP886"/>
  <c r="AO887"/>
  <c r="AP887"/>
  <c r="AO888"/>
  <c r="AP888"/>
  <c r="AO889"/>
  <c r="AP889"/>
  <c r="C890"/>
  <c r="AO890"/>
  <c r="AP890"/>
  <c r="AO891"/>
  <c r="AP891"/>
  <c r="AO892"/>
  <c r="AP892"/>
  <c r="AO893"/>
  <c r="AP893"/>
  <c r="J894"/>
  <c r="AO894"/>
  <c r="AP894"/>
  <c r="AO895"/>
  <c r="AP895"/>
  <c r="AO896"/>
  <c r="AP896"/>
  <c r="AO897"/>
  <c r="AP897"/>
  <c r="AO898"/>
  <c r="AP898"/>
  <c r="AO899"/>
  <c r="AP899"/>
  <c r="AO900"/>
  <c r="AP900"/>
  <c r="L901"/>
  <c r="AO901"/>
  <c r="AP901"/>
  <c r="F902"/>
  <c r="AO902"/>
  <c r="AP902"/>
  <c r="F903"/>
  <c r="AO903"/>
  <c r="AP903"/>
  <c r="F904"/>
  <c r="AO904"/>
  <c r="AP904"/>
  <c r="F905"/>
  <c r="AO905"/>
  <c r="AP905"/>
  <c r="F906"/>
  <c r="AO906"/>
  <c r="AP906"/>
  <c r="G907"/>
  <c r="G908" s="1"/>
  <c r="H907"/>
  <c r="I907"/>
  <c r="I908" s="1"/>
  <c r="AE908" s="1"/>
  <c r="AE909" s="1"/>
  <c r="I909" s="1"/>
  <c r="J907"/>
  <c r="J908" s="1"/>
  <c r="AF908" s="1"/>
  <c r="AF909" s="1"/>
  <c r="J909" s="1"/>
  <c r="K907"/>
  <c r="K908" s="1"/>
  <c r="M907"/>
  <c r="M908" s="1"/>
  <c r="N907"/>
  <c r="N908" s="1"/>
  <c r="O907"/>
  <c r="O908" s="1"/>
  <c r="P907"/>
  <c r="P908" s="1"/>
  <c r="Q907"/>
  <c r="Q908" s="1"/>
  <c r="AH908" s="1"/>
  <c r="AH909" s="1"/>
  <c r="Q909" s="1"/>
  <c r="R907"/>
  <c r="R908" s="1"/>
  <c r="S907"/>
  <c r="S908" s="1"/>
  <c r="AI908" s="1"/>
  <c r="AI909" s="1"/>
  <c r="S909" s="1"/>
  <c r="T907"/>
  <c r="T908" s="1"/>
  <c r="U907"/>
  <c r="U908" s="1"/>
  <c r="AJ908" s="1"/>
  <c r="AJ909" s="1"/>
  <c r="U909" s="1"/>
  <c r="V907"/>
  <c r="V908" s="1"/>
  <c r="AK908" s="1"/>
  <c r="AK909" s="1"/>
  <c r="V909" s="1"/>
  <c r="W907"/>
  <c r="W908" s="1"/>
  <c r="AL908" s="1"/>
  <c r="AL909" s="1"/>
  <c r="W909" s="1"/>
  <c r="X907"/>
  <c r="X908" s="1"/>
  <c r="Y907"/>
  <c r="Y908" s="1"/>
  <c r="AM908" s="1"/>
  <c r="AM909" s="1"/>
  <c r="Y909" s="1"/>
  <c r="Z907"/>
  <c r="Z908" s="1"/>
  <c r="AO907"/>
  <c r="AP907"/>
  <c r="H908"/>
  <c r="AD908"/>
  <c r="AD909" s="1"/>
  <c r="G909" s="1"/>
  <c r="AO908"/>
  <c r="AP908"/>
  <c r="AO909"/>
  <c r="AP909"/>
  <c r="L910"/>
  <c r="AO910"/>
  <c r="AP910"/>
  <c r="F911"/>
  <c r="AO911"/>
  <c r="AP911"/>
  <c r="F912"/>
  <c r="AO912"/>
  <c r="AP912"/>
  <c r="F913"/>
  <c r="AO913"/>
  <c r="AP913"/>
  <c r="F914"/>
  <c r="AO914"/>
  <c r="AP914"/>
  <c r="F915"/>
  <c r="AO915"/>
  <c r="AP915"/>
  <c r="G916"/>
  <c r="G917" s="1"/>
  <c r="AD917" s="1"/>
  <c r="AD918" s="1"/>
  <c r="G918" s="1"/>
  <c r="H916"/>
  <c r="I916"/>
  <c r="I917" s="1"/>
  <c r="AE917" s="1"/>
  <c r="AE918" s="1"/>
  <c r="I918" s="1"/>
  <c r="J916"/>
  <c r="J917" s="1"/>
  <c r="AF917" s="1"/>
  <c r="AF918" s="1"/>
  <c r="J918" s="1"/>
  <c r="K916"/>
  <c r="K917" s="1"/>
  <c r="M916"/>
  <c r="M917" s="1"/>
  <c r="N916"/>
  <c r="O916"/>
  <c r="O917" s="1"/>
  <c r="P916"/>
  <c r="P917" s="1"/>
  <c r="Q916"/>
  <c r="Q917" s="1"/>
  <c r="AH917" s="1"/>
  <c r="AH918" s="1"/>
  <c r="Q918" s="1"/>
  <c r="R916"/>
  <c r="R917" s="1"/>
  <c r="S916"/>
  <c r="S917" s="1"/>
  <c r="AI917" s="1"/>
  <c r="AI918" s="1"/>
  <c r="S918" s="1"/>
  <c r="T916"/>
  <c r="T917" s="1"/>
  <c r="U916"/>
  <c r="U917" s="1"/>
  <c r="AJ917" s="1"/>
  <c r="AJ918" s="1"/>
  <c r="U918" s="1"/>
  <c r="V916"/>
  <c r="V917" s="1"/>
  <c r="AK917" s="1"/>
  <c r="AK918" s="1"/>
  <c r="V918" s="1"/>
  <c r="W916"/>
  <c r="W917" s="1"/>
  <c r="AL917" s="1"/>
  <c r="AL918" s="1"/>
  <c r="W918" s="1"/>
  <c r="X916"/>
  <c r="X917" s="1"/>
  <c r="Y916"/>
  <c r="Y917" s="1"/>
  <c r="AM917" s="1"/>
  <c r="AM918" s="1"/>
  <c r="Y918" s="1"/>
  <c r="Z916"/>
  <c r="Z917" s="1"/>
  <c r="AO916"/>
  <c r="AP916"/>
  <c r="H917"/>
  <c r="N917"/>
  <c r="AO917"/>
  <c r="AP917"/>
  <c r="AO918"/>
  <c r="AP918"/>
  <c r="L919"/>
  <c r="AO919"/>
  <c r="AP919"/>
  <c r="F920"/>
  <c r="AO920"/>
  <c r="AP920"/>
  <c r="F921"/>
  <c r="AO921"/>
  <c r="AP921"/>
  <c r="F922"/>
  <c r="AO922"/>
  <c r="AP922"/>
  <c r="F923"/>
  <c r="AO923"/>
  <c r="AP923"/>
  <c r="F924"/>
  <c r="AO924"/>
  <c r="AP924"/>
  <c r="G925"/>
  <c r="G926" s="1"/>
  <c r="AD926" s="1"/>
  <c r="AD927" s="1"/>
  <c r="G927" s="1"/>
  <c r="H925"/>
  <c r="H926" s="1"/>
  <c r="I925"/>
  <c r="I926" s="1"/>
  <c r="AE926" s="1"/>
  <c r="AE927" s="1"/>
  <c r="I927" s="1"/>
  <c r="J925"/>
  <c r="J926" s="1"/>
  <c r="AF926" s="1"/>
  <c r="AF927" s="1"/>
  <c r="J927" s="1"/>
  <c r="K925"/>
  <c r="K926" s="1"/>
  <c r="M925"/>
  <c r="M926" s="1"/>
  <c r="N925"/>
  <c r="N926" s="1"/>
  <c r="O925"/>
  <c r="O926" s="1"/>
  <c r="P925"/>
  <c r="P926" s="1"/>
  <c r="Q925"/>
  <c r="Q926" s="1"/>
  <c r="AH926" s="1"/>
  <c r="AH927" s="1"/>
  <c r="Q927" s="1"/>
  <c r="R925"/>
  <c r="R926" s="1"/>
  <c r="S925"/>
  <c r="S926" s="1"/>
  <c r="AI926" s="1"/>
  <c r="AI927" s="1"/>
  <c r="S927" s="1"/>
  <c r="T925"/>
  <c r="T926" s="1"/>
  <c r="U925"/>
  <c r="U926" s="1"/>
  <c r="AJ926" s="1"/>
  <c r="AJ927" s="1"/>
  <c r="U927" s="1"/>
  <c r="V925"/>
  <c r="V926" s="1"/>
  <c r="AK926" s="1"/>
  <c r="AK927" s="1"/>
  <c r="V927" s="1"/>
  <c r="W925"/>
  <c r="W926" s="1"/>
  <c r="AL926" s="1"/>
  <c r="AL927" s="1"/>
  <c r="W927" s="1"/>
  <c r="X925"/>
  <c r="X926" s="1"/>
  <c r="Y925"/>
  <c r="Y926" s="1"/>
  <c r="AM926" s="1"/>
  <c r="AM927" s="1"/>
  <c r="Y927" s="1"/>
  <c r="Z925"/>
  <c r="Z926" s="1"/>
  <c r="AO925"/>
  <c r="AP925"/>
  <c r="AO926"/>
  <c r="AP926"/>
  <c r="AO927"/>
  <c r="AP927"/>
  <c r="L928"/>
  <c r="F928" s="1"/>
  <c r="AO928"/>
  <c r="AP928"/>
  <c r="F929"/>
  <c r="AO929"/>
  <c r="AP929"/>
  <c r="F930"/>
  <c r="AO930"/>
  <c r="AP930"/>
  <c r="F931"/>
  <c r="AO931"/>
  <c r="AP931"/>
  <c r="F932"/>
  <c r="AO932"/>
  <c r="AP932"/>
  <c r="F933"/>
  <c r="AO933"/>
  <c r="AP933"/>
  <c r="G934"/>
  <c r="G935" s="1"/>
  <c r="AD935" s="1"/>
  <c r="AD936" s="1"/>
  <c r="G936" s="1"/>
  <c r="H934"/>
  <c r="I934"/>
  <c r="I935" s="1"/>
  <c r="AE935" s="1"/>
  <c r="AE936" s="1"/>
  <c r="I936" s="1"/>
  <c r="J934"/>
  <c r="J935" s="1"/>
  <c r="AF935" s="1"/>
  <c r="AF936" s="1"/>
  <c r="J936" s="1"/>
  <c r="K934"/>
  <c r="K935" s="1"/>
  <c r="M934"/>
  <c r="M935" s="1"/>
  <c r="N934"/>
  <c r="N935" s="1"/>
  <c r="O934"/>
  <c r="P934"/>
  <c r="P935" s="1"/>
  <c r="Q934"/>
  <c r="R934"/>
  <c r="R935" s="1"/>
  <c r="S934"/>
  <c r="S935" s="1"/>
  <c r="AI935" s="1"/>
  <c r="AI936" s="1"/>
  <c r="S936" s="1"/>
  <c r="T934"/>
  <c r="T935" s="1"/>
  <c r="U934"/>
  <c r="V934"/>
  <c r="V935" s="1"/>
  <c r="AK935" s="1"/>
  <c r="AK936" s="1"/>
  <c r="V936" s="1"/>
  <c r="W934"/>
  <c r="W935" s="1"/>
  <c r="AL935" s="1"/>
  <c r="AL936" s="1"/>
  <c r="W936" s="1"/>
  <c r="X934"/>
  <c r="X935" s="1"/>
  <c r="Y934"/>
  <c r="Z934"/>
  <c r="Z935" s="1"/>
  <c r="AO934"/>
  <c r="AP934"/>
  <c r="H935"/>
  <c r="O935"/>
  <c r="Q935"/>
  <c r="AH935" s="1"/>
  <c r="AH936" s="1"/>
  <c r="Q936" s="1"/>
  <c r="U935"/>
  <c r="AJ935" s="1"/>
  <c r="AJ936" s="1"/>
  <c r="U936" s="1"/>
  <c r="Y935"/>
  <c r="AM935" s="1"/>
  <c r="AM936" s="1"/>
  <c r="Y936" s="1"/>
  <c r="AO935"/>
  <c r="AP935"/>
  <c r="AO936"/>
  <c r="AP936"/>
  <c r="C937"/>
  <c r="C946" s="1"/>
  <c r="G937"/>
  <c r="G946" s="1"/>
  <c r="H937"/>
  <c r="I937"/>
  <c r="J937"/>
  <c r="K937"/>
  <c r="K946" s="1"/>
  <c r="M937"/>
  <c r="M946" s="1"/>
  <c r="N937"/>
  <c r="O937"/>
  <c r="O946" s="1"/>
  <c r="P937"/>
  <c r="Q937"/>
  <c r="R937"/>
  <c r="S937"/>
  <c r="S946" s="1"/>
  <c r="T937"/>
  <c r="U937"/>
  <c r="U946" s="1"/>
  <c r="V937"/>
  <c r="W937"/>
  <c r="W946" s="1"/>
  <c r="X937"/>
  <c r="Y937"/>
  <c r="Y946" s="1"/>
  <c r="Z937"/>
  <c r="AO937"/>
  <c r="AP937"/>
  <c r="G938"/>
  <c r="G947" s="1"/>
  <c r="H938"/>
  <c r="H947" s="1"/>
  <c r="I938"/>
  <c r="I947" s="1"/>
  <c r="J938"/>
  <c r="J947" s="1"/>
  <c r="K938"/>
  <c r="K947" s="1"/>
  <c r="L938"/>
  <c r="L947" s="1"/>
  <c r="M938"/>
  <c r="M947" s="1"/>
  <c r="N938"/>
  <c r="N947" s="1"/>
  <c r="O938"/>
  <c r="O947" s="1"/>
  <c r="P938"/>
  <c r="P947" s="1"/>
  <c r="Q938"/>
  <c r="Q947" s="1"/>
  <c r="R938"/>
  <c r="R947" s="1"/>
  <c r="S938"/>
  <c r="S947" s="1"/>
  <c r="T938"/>
  <c r="T947" s="1"/>
  <c r="U938"/>
  <c r="U947" s="1"/>
  <c r="V938"/>
  <c r="V947" s="1"/>
  <c r="W938"/>
  <c r="W947" s="1"/>
  <c r="X938"/>
  <c r="X947" s="1"/>
  <c r="Y938"/>
  <c r="Y947" s="1"/>
  <c r="Z938"/>
  <c r="Z947" s="1"/>
  <c r="AO938"/>
  <c r="AP938"/>
  <c r="G939"/>
  <c r="G948" s="1"/>
  <c r="H939"/>
  <c r="H948" s="1"/>
  <c r="I939"/>
  <c r="I948" s="1"/>
  <c r="J939"/>
  <c r="J948" s="1"/>
  <c r="K939"/>
  <c r="K948" s="1"/>
  <c r="L939"/>
  <c r="L948" s="1"/>
  <c r="M939"/>
  <c r="M948" s="1"/>
  <c r="N939"/>
  <c r="N948" s="1"/>
  <c r="O939"/>
  <c r="O948" s="1"/>
  <c r="P939"/>
  <c r="P948" s="1"/>
  <c r="Q939"/>
  <c r="Q948" s="1"/>
  <c r="R939"/>
  <c r="R948" s="1"/>
  <c r="S939"/>
  <c r="S948" s="1"/>
  <c r="T939"/>
  <c r="T948" s="1"/>
  <c r="U939"/>
  <c r="U948" s="1"/>
  <c r="V939"/>
  <c r="V948" s="1"/>
  <c r="W939"/>
  <c r="W948" s="1"/>
  <c r="X939"/>
  <c r="X948" s="1"/>
  <c r="Y939"/>
  <c r="Y948" s="1"/>
  <c r="Z939"/>
  <c r="Z948" s="1"/>
  <c r="AO939"/>
  <c r="AP939"/>
  <c r="G940"/>
  <c r="H940"/>
  <c r="H949" s="1"/>
  <c r="I940"/>
  <c r="I949" s="1"/>
  <c r="J940"/>
  <c r="J949" s="1"/>
  <c r="K940"/>
  <c r="K949" s="1"/>
  <c r="L940"/>
  <c r="L949" s="1"/>
  <c r="M940"/>
  <c r="M949" s="1"/>
  <c r="N940"/>
  <c r="N949" s="1"/>
  <c r="O940"/>
  <c r="O949" s="1"/>
  <c r="P940"/>
  <c r="P949" s="1"/>
  <c r="Q940"/>
  <c r="Q949" s="1"/>
  <c r="R940"/>
  <c r="R949" s="1"/>
  <c r="S940"/>
  <c r="S949" s="1"/>
  <c r="T940"/>
  <c r="T949" s="1"/>
  <c r="U940"/>
  <c r="U949" s="1"/>
  <c r="V940"/>
  <c r="V949" s="1"/>
  <c r="W940"/>
  <c r="W949" s="1"/>
  <c r="X940"/>
  <c r="X949" s="1"/>
  <c r="Y940"/>
  <c r="Y949" s="1"/>
  <c r="Z940"/>
  <c r="Z949" s="1"/>
  <c r="AO940"/>
  <c r="AP940"/>
  <c r="G941"/>
  <c r="H941"/>
  <c r="H950" s="1"/>
  <c r="I941"/>
  <c r="I950" s="1"/>
  <c r="J941"/>
  <c r="J950" s="1"/>
  <c r="K941"/>
  <c r="K950" s="1"/>
  <c r="L941"/>
  <c r="L950" s="1"/>
  <c r="M941"/>
  <c r="M950" s="1"/>
  <c r="N941"/>
  <c r="N950" s="1"/>
  <c r="O941"/>
  <c r="O950" s="1"/>
  <c r="P941"/>
  <c r="P950" s="1"/>
  <c r="Q941"/>
  <c r="Q950" s="1"/>
  <c r="R941"/>
  <c r="R950" s="1"/>
  <c r="S941"/>
  <c r="S950" s="1"/>
  <c r="T941"/>
  <c r="T950" s="1"/>
  <c r="U941"/>
  <c r="U950" s="1"/>
  <c r="V941"/>
  <c r="V950" s="1"/>
  <c r="W941"/>
  <c r="W950" s="1"/>
  <c r="X941"/>
  <c r="X950" s="1"/>
  <c r="Y941"/>
  <c r="Y950" s="1"/>
  <c r="Z941"/>
  <c r="Z950" s="1"/>
  <c r="AO941"/>
  <c r="AP941"/>
  <c r="G942"/>
  <c r="H942"/>
  <c r="H951" s="1"/>
  <c r="I942"/>
  <c r="I951" s="1"/>
  <c r="J942"/>
  <c r="J951" s="1"/>
  <c r="K942"/>
  <c r="K951" s="1"/>
  <c r="L942"/>
  <c r="L951" s="1"/>
  <c r="M942"/>
  <c r="M951" s="1"/>
  <c r="N942"/>
  <c r="N951" s="1"/>
  <c r="O942"/>
  <c r="O951" s="1"/>
  <c r="P942"/>
  <c r="P951" s="1"/>
  <c r="Q942"/>
  <c r="Q951" s="1"/>
  <c r="R942"/>
  <c r="R951" s="1"/>
  <c r="S942"/>
  <c r="S951" s="1"/>
  <c r="T942"/>
  <c r="T951" s="1"/>
  <c r="U942"/>
  <c r="U951" s="1"/>
  <c r="V942"/>
  <c r="V951" s="1"/>
  <c r="W942"/>
  <c r="W951" s="1"/>
  <c r="X942"/>
  <c r="X951" s="1"/>
  <c r="Y942"/>
  <c r="Y951" s="1"/>
  <c r="Z942"/>
  <c r="Z951" s="1"/>
  <c r="AO942"/>
  <c r="AP942"/>
  <c r="AO943"/>
  <c r="AP943"/>
  <c r="AO944"/>
  <c r="AP944"/>
  <c r="AO945"/>
  <c r="AP945"/>
  <c r="AO946"/>
  <c r="AP946"/>
  <c r="AO947"/>
  <c r="AP947"/>
  <c r="AO948"/>
  <c r="AP948"/>
  <c r="AO949"/>
  <c r="AP949"/>
  <c r="AO950"/>
  <c r="AP950"/>
  <c r="AO951"/>
  <c r="AP951"/>
  <c r="AO952"/>
  <c r="AP952"/>
  <c r="AO953"/>
  <c r="AP953"/>
  <c r="AO954"/>
  <c r="AP954"/>
  <c r="AO955"/>
  <c r="AP955"/>
  <c r="AO956"/>
  <c r="AP956"/>
  <c r="L957"/>
  <c r="F957" s="1"/>
  <c r="F963" s="1"/>
  <c r="F964" s="1"/>
  <c r="AO957"/>
  <c r="AP957"/>
  <c r="AO958"/>
  <c r="AP958"/>
  <c r="AO959"/>
  <c r="AP959"/>
  <c r="AT959"/>
  <c r="AO960"/>
  <c r="AP960"/>
  <c r="AO961"/>
  <c r="AP961"/>
  <c r="AO962"/>
  <c r="AP962"/>
  <c r="G963"/>
  <c r="H963"/>
  <c r="H964" s="1"/>
  <c r="I963"/>
  <c r="I964" s="1"/>
  <c r="AE964" s="1"/>
  <c r="AE965" s="1"/>
  <c r="I965" s="1"/>
  <c r="J963"/>
  <c r="J964" s="1"/>
  <c r="AF964" s="1"/>
  <c r="AF965" s="1"/>
  <c r="J965" s="1"/>
  <c r="K963"/>
  <c r="K964" s="1"/>
  <c r="M963"/>
  <c r="M964" s="1"/>
  <c r="N963"/>
  <c r="N964" s="1"/>
  <c r="O963"/>
  <c r="O964" s="1"/>
  <c r="P963"/>
  <c r="P964" s="1"/>
  <c r="Q963"/>
  <c r="Q964" s="1"/>
  <c r="AH964" s="1"/>
  <c r="AH965" s="1"/>
  <c r="Q965" s="1"/>
  <c r="R963"/>
  <c r="R964" s="1"/>
  <c r="S963"/>
  <c r="S964" s="1"/>
  <c r="AI964" s="1"/>
  <c r="AI965" s="1"/>
  <c r="S965" s="1"/>
  <c r="T963"/>
  <c r="T964" s="1"/>
  <c r="U963"/>
  <c r="U964" s="1"/>
  <c r="AJ964" s="1"/>
  <c r="AJ965" s="1"/>
  <c r="U965" s="1"/>
  <c r="V963"/>
  <c r="V964" s="1"/>
  <c r="AK964" s="1"/>
  <c r="AK965" s="1"/>
  <c r="V965" s="1"/>
  <c r="W963"/>
  <c r="X963"/>
  <c r="X964" s="1"/>
  <c r="Y963"/>
  <c r="Y964" s="1"/>
  <c r="AM964" s="1"/>
  <c r="AM965" s="1"/>
  <c r="Y965" s="1"/>
  <c r="Z963"/>
  <c r="Z964" s="1"/>
  <c r="AO963"/>
  <c r="AP963"/>
  <c r="G964"/>
  <c r="AD964" s="1"/>
  <c r="AD965" s="1"/>
  <c r="G965" s="1"/>
  <c r="W964"/>
  <c r="AL964" s="1"/>
  <c r="AL965" s="1"/>
  <c r="W965" s="1"/>
  <c r="AO964"/>
  <c r="AP964"/>
  <c r="AO965"/>
  <c r="AP965"/>
  <c r="F966"/>
  <c r="AO966"/>
  <c r="AP966"/>
  <c r="AO967"/>
  <c r="AP967"/>
  <c r="AO968"/>
  <c r="AP968"/>
  <c r="AT968"/>
  <c r="AO969"/>
  <c r="AP969"/>
  <c r="AO970"/>
  <c r="AP970"/>
  <c r="AO971"/>
  <c r="AP971"/>
  <c r="F972"/>
  <c r="F973" s="1"/>
  <c r="G972"/>
  <c r="G973" s="1"/>
  <c r="H972"/>
  <c r="H973" s="1"/>
  <c r="I972"/>
  <c r="I973" s="1"/>
  <c r="AE973" s="1"/>
  <c r="AE974" s="1"/>
  <c r="I974" s="1"/>
  <c r="J972"/>
  <c r="J973" s="1"/>
  <c r="AF973" s="1"/>
  <c r="AF974" s="1"/>
  <c r="J974" s="1"/>
  <c r="K972"/>
  <c r="L972"/>
  <c r="L973" s="1"/>
  <c r="AG973" s="1"/>
  <c r="AG974" s="1"/>
  <c r="L974" s="1"/>
  <c r="M972"/>
  <c r="M973" s="1"/>
  <c r="N972"/>
  <c r="N973" s="1"/>
  <c r="O972"/>
  <c r="P972"/>
  <c r="P973" s="1"/>
  <c r="Q972"/>
  <c r="Q973" s="1"/>
  <c r="AH973" s="1"/>
  <c r="AH974" s="1"/>
  <c r="Q974" s="1"/>
  <c r="R972"/>
  <c r="R973" s="1"/>
  <c r="S972"/>
  <c r="S973" s="1"/>
  <c r="AI973" s="1"/>
  <c r="AI974" s="1"/>
  <c r="S974" s="1"/>
  <c r="T972"/>
  <c r="T973" s="1"/>
  <c r="U972"/>
  <c r="U973" s="1"/>
  <c r="AJ973" s="1"/>
  <c r="AJ974" s="1"/>
  <c r="U974" s="1"/>
  <c r="V972"/>
  <c r="V973" s="1"/>
  <c r="AK973" s="1"/>
  <c r="AK974" s="1"/>
  <c r="V974" s="1"/>
  <c r="W972"/>
  <c r="W973" s="1"/>
  <c r="AL973" s="1"/>
  <c r="AL974" s="1"/>
  <c r="W974" s="1"/>
  <c r="X972"/>
  <c r="X973" s="1"/>
  <c r="Y972"/>
  <c r="Y973" s="1"/>
  <c r="AM973" s="1"/>
  <c r="AM974" s="1"/>
  <c r="Y974" s="1"/>
  <c r="Z972"/>
  <c r="Z973" s="1"/>
  <c r="AO972"/>
  <c r="AP972"/>
  <c r="K973"/>
  <c r="O973"/>
  <c r="AD973"/>
  <c r="AD974" s="1"/>
  <c r="G974" s="1"/>
  <c r="AO973"/>
  <c r="AP973"/>
  <c r="AO974"/>
  <c r="AP974"/>
  <c r="F975"/>
  <c r="F981" s="1"/>
  <c r="F982" s="1"/>
  <c r="AO975"/>
  <c r="AP975"/>
  <c r="AO976"/>
  <c r="AP976"/>
  <c r="AO977"/>
  <c r="AP977"/>
  <c r="AT977"/>
  <c r="AO978"/>
  <c r="AP978"/>
  <c r="AO979"/>
  <c r="AP979"/>
  <c r="AO980"/>
  <c r="AP980"/>
  <c r="G981"/>
  <c r="G982" s="1"/>
  <c r="AD982" s="1"/>
  <c r="AD983" s="1"/>
  <c r="G983" s="1"/>
  <c r="H981"/>
  <c r="H982" s="1"/>
  <c r="I981"/>
  <c r="J981"/>
  <c r="J982" s="1"/>
  <c r="AF982" s="1"/>
  <c r="AF983" s="1"/>
  <c r="J983" s="1"/>
  <c r="K981"/>
  <c r="K982" s="1"/>
  <c r="L981"/>
  <c r="L982" s="1"/>
  <c r="AG982" s="1"/>
  <c r="AG983" s="1"/>
  <c r="L983" s="1"/>
  <c r="M981"/>
  <c r="N981"/>
  <c r="N982" s="1"/>
  <c r="O981"/>
  <c r="O982" s="1"/>
  <c r="P981"/>
  <c r="P982" s="1"/>
  <c r="Q981"/>
  <c r="R981"/>
  <c r="R982" s="1"/>
  <c r="S981"/>
  <c r="S982" s="1"/>
  <c r="AI982" s="1"/>
  <c r="AI983" s="1"/>
  <c r="S983" s="1"/>
  <c r="T981"/>
  <c r="T982" s="1"/>
  <c r="U981"/>
  <c r="U982" s="1"/>
  <c r="AJ982" s="1"/>
  <c r="AJ983" s="1"/>
  <c r="U983" s="1"/>
  <c r="V981"/>
  <c r="V982" s="1"/>
  <c r="AK982" s="1"/>
  <c r="AK983" s="1"/>
  <c r="V983" s="1"/>
  <c r="W981"/>
  <c r="W982" s="1"/>
  <c r="AL982" s="1"/>
  <c r="AL983" s="1"/>
  <c r="W983" s="1"/>
  <c r="X981"/>
  <c r="X982" s="1"/>
  <c r="Y981"/>
  <c r="Z981"/>
  <c r="Z982" s="1"/>
  <c r="AO981"/>
  <c r="AP981"/>
  <c r="I982"/>
  <c r="AE982" s="1"/>
  <c r="AE983" s="1"/>
  <c r="I983" s="1"/>
  <c r="M982"/>
  <c r="Q982"/>
  <c r="AH982" s="1"/>
  <c r="AH983" s="1"/>
  <c r="Q983" s="1"/>
  <c r="Y982"/>
  <c r="AM982" s="1"/>
  <c r="AM983" s="1"/>
  <c r="Y983" s="1"/>
  <c r="AO982"/>
  <c r="AP982"/>
  <c r="AO983"/>
  <c r="AP983"/>
  <c r="F984"/>
  <c r="AO984"/>
  <c r="AP984"/>
  <c r="AO985"/>
  <c r="AP985"/>
  <c r="AO986"/>
  <c r="AP986"/>
  <c r="AT986"/>
  <c r="AO987"/>
  <c r="AP987"/>
  <c r="AO988"/>
  <c r="AP988"/>
  <c r="AO989"/>
  <c r="AP989"/>
  <c r="F990"/>
  <c r="F991" s="1"/>
  <c r="G990"/>
  <c r="G991" s="1"/>
  <c r="AD991" s="1"/>
  <c r="AD992" s="1"/>
  <c r="G992" s="1"/>
  <c r="H990"/>
  <c r="H991" s="1"/>
  <c r="I990"/>
  <c r="I991" s="1"/>
  <c r="AE991" s="1"/>
  <c r="AE992" s="1"/>
  <c r="I992" s="1"/>
  <c r="J990"/>
  <c r="J991" s="1"/>
  <c r="AF991" s="1"/>
  <c r="AF992" s="1"/>
  <c r="J992" s="1"/>
  <c r="K990"/>
  <c r="K991" s="1"/>
  <c r="L990"/>
  <c r="L991" s="1"/>
  <c r="AG991" s="1"/>
  <c r="AG992" s="1"/>
  <c r="L992" s="1"/>
  <c r="M990"/>
  <c r="M991" s="1"/>
  <c r="N990"/>
  <c r="N991" s="1"/>
  <c r="O990"/>
  <c r="O991" s="1"/>
  <c r="P990"/>
  <c r="P991" s="1"/>
  <c r="Q990"/>
  <c r="Q991" s="1"/>
  <c r="AH991" s="1"/>
  <c r="AH992" s="1"/>
  <c r="Q992" s="1"/>
  <c r="R990"/>
  <c r="R991" s="1"/>
  <c r="S990"/>
  <c r="S991" s="1"/>
  <c r="AI991" s="1"/>
  <c r="AI992" s="1"/>
  <c r="S992" s="1"/>
  <c r="T990"/>
  <c r="U990"/>
  <c r="U991" s="1"/>
  <c r="AJ991" s="1"/>
  <c r="AJ992" s="1"/>
  <c r="U992" s="1"/>
  <c r="V990"/>
  <c r="V991" s="1"/>
  <c r="AK991" s="1"/>
  <c r="AK992" s="1"/>
  <c r="V992" s="1"/>
  <c r="W990"/>
  <c r="W991" s="1"/>
  <c r="AL991" s="1"/>
  <c r="AL992" s="1"/>
  <c r="W992" s="1"/>
  <c r="X990"/>
  <c r="X991" s="1"/>
  <c r="Y990"/>
  <c r="Y991" s="1"/>
  <c r="AM991" s="1"/>
  <c r="AM992" s="1"/>
  <c r="Y992" s="1"/>
  <c r="Z990"/>
  <c r="Z991" s="1"/>
  <c r="AO990"/>
  <c r="AP990"/>
  <c r="T991"/>
  <c r="AO991"/>
  <c r="AP991"/>
  <c r="AO992"/>
  <c r="AP992"/>
  <c r="L993"/>
  <c r="AO993"/>
  <c r="AP993"/>
  <c r="AO994"/>
  <c r="AP994"/>
  <c r="AO995"/>
  <c r="AP995"/>
  <c r="AT995"/>
  <c r="AO996"/>
  <c r="AP996"/>
  <c r="AO997"/>
  <c r="AP997"/>
  <c r="AO998"/>
  <c r="AP998"/>
  <c r="G999"/>
  <c r="G1000" s="1"/>
  <c r="AD1000" s="1"/>
  <c r="AD1001" s="1"/>
  <c r="G1001" s="1"/>
  <c r="H999"/>
  <c r="I999"/>
  <c r="I1000" s="1"/>
  <c r="AE1000" s="1"/>
  <c r="AE1001" s="1"/>
  <c r="I1001" s="1"/>
  <c r="J999"/>
  <c r="J1000" s="1"/>
  <c r="AF1000" s="1"/>
  <c r="AF1001" s="1"/>
  <c r="J1001" s="1"/>
  <c r="K999"/>
  <c r="K1000" s="1"/>
  <c r="M999"/>
  <c r="M1000" s="1"/>
  <c r="N999"/>
  <c r="N1000" s="1"/>
  <c r="O999"/>
  <c r="O1000" s="1"/>
  <c r="P999"/>
  <c r="P1000" s="1"/>
  <c r="Q999"/>
  <c r="Q1000" s="1"/>
  <c r="AH1000" s="1"/>
  <c r="AH1001" s="1"/>
  <c r="Q1001" s="1"/>
  <c r="R999"/>
  <c r="S999"/>
  <c r="S1000" s="1"/>
  <c r="AI1000" s="1"/>
  <c r="AI1001" s="1"/>
  <c r="S1001" s="1"/>
  <c r="T999"/>
  <c r="T1000" s="1"/>
  <c r="U999"/>
  <c r="U1000" s="1"/>
  <c r="AJ1000" s="1"/>
  <c r="AJ1001" s="1"/>
  <c r="U1001" s="1"/>
  <c r="V999"/>
  <c r="V1000" s="1"/>
  <c r="AK1000" s="1"/>
  <c r="AK1001" s="1"/>
  <c r="V1001" s="1"/>
  <c r="W999"/>
  <c r="W1000" s="1"/>
  <c r="AL1000" s="1"/>
  <c r="AL1001" s="1"/>
  <c r="W1001" s="1"/>
  <c r="X999"/>
  <c r="X1000" s="1"/>
  <c r="Y999"/>
  <c r="Y1000" s="1"/>
  <c r="AM1000" s="1"/>
  <c r="AM1001" s="1"/>
  <c r="Y1001" s="1"/>
  <c r="Z999"/>
  <c r="Z1000" s="1"/>
  <c r="AO999"/>
  <c r="AP999"/>
  <c r="H1000"/>
  <c r="R1000"/>
  <c r="AO1000"/>
  <c r="AP1000"/>
  <c r="AO1001"/>
  <c r="AP1001"/>
  <c r="F1002"/>
  <c r="F1008" s="1"/>
  <c r="F1009" s="1"/>
  <c r="AO1002"/>
  <c r="AP1002"/>
  <c r="AO1003"/>
  <c r="AP1003"/>
  <c r="AO1004"/>
  <c r="AP1004"/>
  <c r="AT1004"/>
  <c r="AO1005"/>
  <c r="AP1005"/>
  <c r="AO1006"/>
  <c r="AP1006"/>
  <c r="AO1007"/>
  <c r="AP1007"/>
  <c r="G1008"/>
  <c r="G1009" s="1"/>
  <c r="AD1009" s="1"/>
  <c r="AD1010" s="1"/>
  <c r="G1010" s="1"/>
  <c r="H1008"/>
  <c r="H1009" s="1"/>
  <c r="I1008"/>
  <c r="I1009" s="1"/>
  <c r="AE1009" s="1"/>
  <c r="AE1010" s="1"/>
  <c r="I1010" s="1"/>
  <c r="J1008"/>
  <c r="J1009" s="1"/>
  <c r="AF1009" s="1"/>
  <c r="AF1010" s="1"/>
  <c r="J1010" s="1"/>
  <c r="K1008"/>
  <c r="K1009" s="1"/>
  <c r="L1008"/>
  <c r="L1009" s="1"/>
  <c r="AG1009" s="1"/>
  <c r="AG1010" s="1"/>
  <c r="L1010" s="1"/>
  <c r="M1008"/>
  <c r="M1009" s="1"/>
  <c r="N1008"/>
  <c r="N1009" s="1"/>
  <c r="O1008"/>
  <c r="O1009" s="1"/>
  <c r="P1008"/>
  <c r="P1009" s="1"/>
  <c r="Q1008"/>
  <c r="Q1009" s="1"/>
  <c r="AH1009" s="1"/>
  <c r="AH1010" s="1"/>
  <c r="Q1010" s="1"/>
  <c r="R1008"/>
  <c r="R1009" s="1"/>
  <c r="S1008"/>
  <c r="S1009" s="1"/>
  <c r="AI1009" s="1"/>
  <c r="AI1010" s="1"/>
  <c r="S1010" s="1"/>
  <c r="T1008"/>
  <c r="T1009" s="1"/>
  <c r="U1008"/>
  <c r="U1009" s="1"/>
  <c r="AJ1009" s="1"/>
  <c r="AJ1010" s="1"/>
  <c r="U1010" s="1"/>
  <c r="V1008"/>
  <c r="V1009" s="1"/>
  <c r="AK1009" s="1"/>
  <c r="AK1010" s="1"/>
  <c r="V1010" s="1"/>
  <c r="W1008"/>
  <c r="W1009" s="1"/>
  <c r="AL1009" s="1"/>
  <c r="AL1010" s="1"/>
  <c r="W1010" s="1"/>
  <c r="X1008"/>
  <c r="X1009" s="1"/>
  <c r="Y1008"/>
  <c r="Y1009" s="1"/>
  <c r="AM1009" s="1"/>
  <c r="AM1010" s="1"/>
  <c r="Y1010" s="1"/>
  <c r="Z1008"/>
  <c r="Z1009" s="1"/>
  <c r="AO1008"/>
  <c r="AP1008"/>
  <c r="AO1009"/>
  <c r="AP1009"/>
  <c r="AO1010"/>
  <c r="AP1010"/>
  <c r="F1011"/>
  <c r="AO1011"/>
  <c r="AP1011"/>
  <c r="AO1012"/>
  <c r="AP1012"/>
  <c r="AO1013"/>
  <c r="AP1013"/>
  <c r="AT1013"/>
  <c r="AO1014"/>
  <c r="AP1014"/>
  <c r="AO1015"/>
  <c r="AP1015"/>
  <c r="AO1016"/>
  <c r="AP1016"/>
  <c r="F1017"/>
  <c r="F1018" s="1"/>
  <c r="G1017"/>
  <c r="G1018" s="1"/>
  <c r="AD1018" s="1"/>
  <c r="AD1019" s="1"/>
  <c r="G1019" s="1"/>
  <c r="H1017"/>
  <c r="I1017"/>
  <c r="I1018" s="1"/>
  <c r="AE1018" s="1"/>
  <c r="AE1019" s="1"/>
  <c r="I1019" s="1"/>
  <c r="J1017"/>
  <c r="J1018" s="1"/>
  <c r="AF1018" s="1"/>
  <c r="AF1019" s="1"/>
  <c r="J1019" s="1"/>
  <c r="K1017"/>
  <c r="K1018" s="1"/>
  <c r="L1017"/>
  <c r="M1017"/>
  <c r="M1018" s="1"/>
  <c r="N1017"/>
  <c r="N1018" s="1"/>
  <c r="O1017"/>
  <c r="O1018" s="1"/>
  <c r="P1017"/>
  <c r="Q1017"/>
  <c r="Q1018" s="1"/>
  <c r="AH1018" s="1"/>
  <c r="AH1019" s="1"/>
  <c r="Q1019" s="1"/>
  <c r="R1017"/>
  <c r="R1018" s="1"/>
  <c r="S1017"/>
  <c r="S1018" s="1"/>
  <c r="AI1018" s="1"/>
  <c r="AI1019" s="1"/>
  <c r="S1019" s="1"/>
  <c r="T1017"/>
  <c r="U1017"/>
  <c r="U1018" s="1"/>
  <c r="AJ1018" s="1"/>
  <c r="AJ1019" s="1"/>
  <c r="U1019" s="1"/>
  <c r="V1017"/>
  <c r="V1018" s="1"/>
  <c r="AK1018" s="1"/>
  <c r="AK1019" s="1"/>
  <c r="V1019" s="1"/>
  <c r="W1017"/>
  <c r="W1018" s="1"/>
  <c r="AL1018" s="1"/>
  <c r="AL1019" s="1"/>
  <c r="W1019" s="1"/>
  <c r="X1017"/>
  <c r="Y1017"/>
  <c r="Y1018" s="1"/>
  <c r="AM1018" s="1"/>
  <c r="AM1019" s="1"/>
  <c r="Y1019" s="1"/>
  <c r="Z1017"/>
  <c r="Z1018" s="1"/>
  <c r="AO1017"/>
  <c r="AP1017"/>
  <c r="H1018"/>
  <c r="L1018"/>
  <c r="AG1018" s="1"/>
  <c r="AG1019" s="1"/>
  <c r="L1019" s="1"/>
  <c r="P1018"/>
  <c r="T1018"/>
  <c r="X1018"/>
  <c r="AO1018"/>
  <c r="AP1018"/>
  <c r="AO1019"/>
  <c r="AP1019"/>
  <c r="L1020"/>
  <c r="AO1020"/>
  <c r="AP1020"/>
  <c r="AO1021"/>
  <c r="AP1021"/>
  <c r="AO1022"/>
  <c r="AP1022"/>
  <c r="AT1022"/>
  <c r="AO1023"/>
  <c r="AP1023"/>
  <c r="AO1024"/>
  <c r="AP1024"/>
  <c r="AO1025"/>
  <c r="AP1025"/>
  <c r="G1026"/>
  <c r="G1027" s="1"/>
  <c r="AD1027" s="1"/>
  <c r="AD1028" s="1"/>
  <c r="G1028" s="1"/>
  <c r="H1026"/>
  <c r="I1026"/>
  <c r="I1027" s="1"/>
  <c r="AE1027" s="1"/>
  <c r="AE1028" s="1"/>
  <c r="I1028" s="1"/>
  <c r="J1026"/>
  <c r="J1027" s="1"/>
  <c r="AF1027" s="1"/>
  <c r="AF1028" s="1"/>
  <c r="J1028" s="1"/>
  <c r="K1026"/>
  <c r="K1027" s="1"/>
  <c r="M1026"/>
  <c r="M1027" s="1"/>
  <c r="N1026"/>
  <c r="O1026"/>
  <c r="O1027" s="1"/>
  <c r="P1026"/>
  <c r="P1027" s="1"/>
  <c r="Q1026"/>
  <c r="Q1027" s="1"/>
  <c r="AH1027" s="1"/>
  <c r="AH1028" s="1"/>
  <c r="Q1028" s="1"/>
  <c r="R1026"/>
  <c r="R1027" s="1"/>
  <c r="S1026"/>
  <c r="S1027" s="1"/>
  <c r="AI1027" s="1"/>
  <c r="AI1028" s="1"/>
  <c r="S1028" s="1"/>
  <c r="T1026"/>
  <c r="T1027" s="1"/>
  <c r="U1026"/>
  <c r="U1027" s="1"/>
  <c r="AJ1027" s="1"/>
  <c r="AJ1028" s="1"/>
  <c r="U1028" s="1"/>
  <c r="V1026"/>
  <c r="V1027" s="1"/>
  <c r="AK1027" s="1"/>
  <c r="AK1028" s="1"/>
  <c r="V1028" s="1"/>
  <c r="W1026"/>
  <c r="W1027" s="1"/>
  <c r="AL1027" s="1"/>
  <c r="AL1028" s="1"/>
  <c r="W1028" s="1"/>
  <c r="X1026"/>
  <c r="X1027" s="1"/>
  <c r="Y1026"/>
  <c r="Y1027" s="1"/>
  <c r="AM1027" s="1"/>
  <c r="AM1028" s="1"/>
  <c r="Y1028" s="1"/>
  <c r="Z1026"/>
  <c r="Z1027" s="1"/>
  <c r="AO1026"/>
  <c r="AP1026"/>
  <c r="H1027"/>
  <c r="N1027"/>
  <c r="AO1027"/>
  <c r="AP1027"/>
  <c r="AO1028"/>
  <c r="AP1028"/>
  <c r="L1029"/>
  <c r="AO1029"/>
  <c r="AP1029"/>
  <c r="AO1030"/>
  <c r="AP1030"/>
  <c r="AO1031"/>
  <c r="AP1031"/>
  <c r="AT1031"/>
  <c r="AO1032"/>
  <c r="AP1032"/>
  <c r="AO1033"/>
  <c r="AP1033"/>
  <c r="AO1034"/>
  <c r="AP1034"/>
  <c r="G1035"/>
  <c r="G1036" s="1"/>
  <c r="AD1036" s="1"/>
  <c r="AD1037" s="1"/>
  <c r="G1037" s="1"/>
  <c r="H1035"/>
  <c r="I1035"/>
  <c r="I1036" s="1"/>
  <c r="AE1036" s="1"/>
  <c r="AE1037" s="1"/>
  <c r="I1037" s="1"/>
  <c r="J1035"/>
  <c r="J1036" s="1"/>
  <c r="AF1036" s="1"/>
  <c r="AF1037" s="1"/>
  <c r="J1037" s="1"/>
  <c r="K1035"/>
  <c r="K1036" s="1"/>
  <c r="M1035"/>
  <c r="M1036" s="1"/>
  <c r="N1035"/>
  <c r="O1035"/>
  <c r="O1036" s="1"/>
  <c r="P1035"/>
  <c r="P1036" s="1"/>
  <c r="Q1035"/>
  <c r="Q1036" s="1"/>
  <c r="AH1036" s="1"/>
  <c r="AH1037" s="1"/>
  <c r="Q1037" s="1"/>
  <c r="R1035"/>
  <c r="R1036" s="1"/>
  <c r="S1035"/>
  <c r="S1036" s="1"/>
  <c r="AI1036" s="1"/>
  <c r="AI1037" s="1"/>
  <c r="S1037" s="1"/>
  <c r="T1035"/>
  <c r="T1036" s="1"/>
  <c r="U1035"/>
  <c r="U1036" s="1"/>
  <c r="AJ1036" s="1"/>
  <c r="AJ1037" s="1"/>
  <c r="U1037" s="1"/>
  <c r="V1035"/>
  <c r="V1036" s="1"/>
  <c r="AK1036" s="1"/>
  <c r="AK1037" s="1"/>
  <c r="V1037" s="1"/>
  <c r="W1035"/>
  <c r="W1036" s="1"/>
  <c r="AL1036" s="1"/>
  <c r="AL1037" s="1"/>
  <c r="W1037" s="1"/>
  <c r="X1035"/>
  <c r="X1036" s="1"/>
  <c r="Y1035"/>
  <c r="Y1036" s="1"/>
  <c r="AM1036" s="1"/>
  <c r="AM1037" s="1"/>
  <c r="Y1037" s="1"/>
  <c r="Z1035"/>
  <c r="Z1036" s="1"/>
  <c r="AO1035"/>
  <c r="AP1035"/>
  <c r="H1036"/>
  <c r="N1036"/>
  <c r="AO1036"/>
  <c r="AP1036"/>
  <c r="AO1037"/>
  <c r="AP1037"/>
  <c r="F1038"/>
  <c r="F1044" s="1"/>
  <c r="F1045" s="1"/>
  <c r="AO1038"/>
  <c r="AP1038"/>
  <c r="AO1039"/>
  <c r="AP1039"/>
  <c r="AO1040"/>
  <c r="AP1040"/>
  <c r="AT1040"/>
  <c r="AO1041"/>
  <c r="AP1041"/>
  <c r="AO1042"/>
  <c r="AP1042"/>
  <c r="AO1043"/>
  <c r="AP1043"/>
  <c r="G1044"/>
  <c r="G1045" s="1"/>
  <c r="AD1045" s="1"/>
  <c r="AD1046" s="1"/>
  <c r="G1046" s="1"/>
  <c r="H1044"/>
  <c r="H1045" s="1"/>
  <c r="I1044"/>
  <c r="I1045" s="1"/>
  <c r="AE1045" s="1"/>
  <c r="AE1046" s="1"/>
  <c r="I1046" s="1"/>
  <c r="J1044"/>
  <c r="J1045" s="1"/>
  <c r="AF1045" s="1"/>
  <c r="AF1046" s="1"/>
  <c r="J1046" s="1"/>
  <c r="K1044"/>
  <c r="K1045" s="1"/>
  <c r="L1044"/>
  <c r="L1045" s="1"/>
  <c r="AG1045" s="1"/>
  <c r="AG1046" s="1"/>
  <c r="L1046" s="1"/>
  <c r="M1044"/>
  <c r="M1045" s="1"/>
  <c r="N1044"/>
  <c r="N1045" s="1"/>
  <c r="O1044"/>
  <c r="O1045" s="1"/>
  <c r="P1044"/>
  <c r="P1045" s="1"/>
  <c r="Q1044"/>
  <c r="Q1045" s="1"/>
  <c r="AH1045" s="1"/>
  <c r="AH1046" s="1"/>
  <c r="Q1046" s="1"/>
  <c r="R1044"/>
  <c r="R1045" s="1"/>
  <c r="S1044"/>
  <c r="S1045" s="1"/>
  <c r="AI1045" s="1"/>
  <c r="AI1046" s="1"/>
  <c r="S1046" s="1"/>
  <c r="T1044"/>
  <c r="T1045" s="1"/>
  <c r="U1044"/>
  <c r="U1045" s="1"/>
  <c r="AJ1045" s="1"/>
  <c r="AJ1046" s="1"/>
  <c r="U1046" s="1"/>
  <c r="V1044"/>
  <c r="V1045" s="1"/>
  <c r="AK1045" s="1"/>
  <c r="AK1046" s="1"/>
  <c r="V1046" s="1"/>
  <c r="W1044"/>
  <c r="W1045" s="1"/>
  <c r="AL1045" s="1"/>
  <c r="AL1046" s="1"/>
  <c r="W1046" s="1"/>
  <c r="X1044"/>
  <c r="X1045" s="1"/>
  <c r="Y1044"/>
  <c r="Y1045" s="1"/>
  <c r="AM1045" s="1"/>
  <c r="AM1046" s="1"/>
  <c r="Y1046" s="1"/>
  <c r="Z1044"/>
  <c r="Z1045" s="1"/>
  <c r="AO1044"/>
  <c r="AP1044"/>
  <c r="AO1045"/>
  <c r="AP1045"/>
  <c r="AO1046"/>
  <c r="AP1046"/>
  <c r="F1047"/>
  <c r="F1053" s="1"/>
  <c r="F1054" s="1"/>
  <c r="AO1047"/>
  <c r="AP1047"/>
  <c r="AO1048"/>
  <c r="AP1048"/>
  <c r="AO1049"/>
  <c r="AP1049"/>
  <c r="AT1049"/>
  <c r="AO1050"/>
  <c r="AP1050"/>
  <c r="AO1051"/>
  <c r="AP1051"/>
  <c r="AO1052"/>
  <c r="AP1052"/>
  <c r="G1053"/>
  <c r="H1053"/>
  <c r="H1054" s="1"/>
  <c r="I1053"/>
  <c r="I1054" s="1"/>
  <c r="AE1054" s="1"/>
  <c r="AE1055" s="1"/>
  <c r="I1055" s="1"/>
  <c r="J1053"/>
  <c r="J1054" s="1"/>
  <c r="AF1054" s="1"/>
  <c r="AF1055" s="1"/>
  <c r="J1055" s="1"/>
  <c r="K1053"/>
  <c r="K1054" s="1"/>
  <c r="L1053"/>
  <c r="L1054" s="1"/>
  <c r="AG1054" s="1"/>
  <c r="AG1055" s="1"/>
  <c r="L1055" s="1"/>
  <c r="M1053"/>
  <c r="M1054" s="1"/>
  <c r="N1053"/>
  <c r="N1054" s="1"/>
  <c r="O1053"/>
  <c r="P1053"/>
  <c r="P1054" s="1"/>
  <c r="Q1053"/>
  <c r="Q1054" s="1"/>
  <c r="AH1054" s="1"/>
  <c r="AH1055" s="1"/>
  <c r="Q1055" s="1"/>
  <c r="R1053"/>
  <c r="R1054" s="1"/>
  <c r="S1053"/>
  <c r="S1054" s="1"/>
  <c r="AI1054" s="1"/>
  <c r="AI1055" s="1"/>
  <c r="S1055" s="1"/>
  <c r="T1053"/>
  <c r="T1054" s="1"/>
  <c r="U1053"/>
  <c r="U1054" s="1"/>
  <c r="AJ1054" s="1"/>
  <c r="AJ1055" s="1"/>
  <c r="U1055" s="1"/>
  <c r="V1053"/>
  <c r="V1054" s="1"/>
  <c r="AK1054" s="1"/>
  <c r="AK1055" s="1"/>
  <c r="V1055" s="1"/>
  <c r="W1053"/>
  <c r="X1053"/>
  <c r="X1054" s="1"/>
  <c r="Y1053"/>
  <c r="Y1054" s="1"/>
  <c r="AM1054" s="1"/>
  <c r="AM1055" s="1"/>
  <c r="Y1055" s="1"/>
  <c r="Z1053"/>
  <c r="Z1054" s="1"/>
  <c r="AO1053"/>
  <c r="AP1053"/>
  <c r="G1054"/>
  <c r="AD1054" s="1"/>
  <c r="AD1055" s="1"/>
  <c r="G1055" s="1"/>
  <c r="O1054"/>
  <c r="W1054"/>
  <c r="AL1054" s="1"/>
  <c r="AL1055" s="1"/>
  <c r="W1055" s="1"/>
  <c r="AO1054"/>
  <c r="AP1054"/>
  <c r="AO1055"/>
  <c r="AP1055"/>
  <c r="L1056"/>
  <c r="F1056" s="1"/>
  <c r="F1062" s="1"/>
  <c r="F1063" s="1"/>
  <c r="AO1056"/>
  <c r="AP1056"/>
  <c r="AO1057"/>
  <c r="AP1057"/>
  <c r="AO1058"/>
  <c r="AP1058"/>
  <c r="AT1058"/>
  <c r="AO1059"/>
  <c r="AP1059"/>
  <c r="AO1060"/>
  <c r="AP1060"/>
  <c r="AO1061"/>
  <c r="AP1061"/>
  <c r="G1062"/>
  <c r="G1063" s="1"/>
  <c r="AD1063" s="1"/>
  <c r="AD1064" s="1"/>
  <c r="G1064" s="1"/>
  <c r="H1062"/>
  <c r="H1063" s="1"/>
  <c r="I1062"/>
  <c r="I1063" s="1"/>
  <c r="AE1063" s="1"/>
  <c r="AE1064" s="1"/>
  <c r="I1064" s="1"/>
  <c r="J1062"/>
  <c r="J1063" s="1"/>
  <c r="AF1063" s="1"/>
  <c r="AF1064" s="1"/>
  <c r="J1064" s="1"/>
  <c r="K1062"/>
  <c r="K1063" s="1"/>
  <c r="M1062"/>
  <c r="M1063" s="1"/>
  <c r="N1062"/>
  <c r="N1063" s="1"/>
  <c r="O1062"/>
  <c r="O1063" s="1"/>
  <c r="P1062"/>
  <c r="P1063" s="1"/>
  <c r="Q1062"/>
  <c r="Q1063" s="1"/>
  <c r="AH1063" s="1"/>
  <c r="AH1064" s="1"/>
  <c r="Q1064" s="1"/>
  <c r="R1062"/>
  <c r="R1063" s="1"/>
  <c r="S1062"/>
  <c r="S1063" s="1"/>
  <c r="AI1063" s="1"/>
  <c r="AI1064" s="1"/>
  <c r="S1064" s="1"/>
  <c r="T1062"/>
  <c r="T1063" s="1"/>
  <c r="U1062"/>
  <c r="U1063" s="1"/>
  <c r="AJ1063" s="1"/>
  <c r="AJ1064" s="1"/>
  <c r="U1064" s="1"/>
  <c r="V1062"/>
  <c r="V1063" s="1"/>
  <c r="AK1063" s="1"/>
  <c r="AK1064" s="1"/>
  <c r="V1064" s="1"/>
  <c r="W1062"/>
  <c r="W1063" s="1"/>
  <c r="AL1063" s="1"/>
  <c r="AL1064" s="1"/>
  <c r="W1064" s="1"/>
  <c r="X1062"/>
  <c r="X1063" s="1"/>
  <c r="Y1062"/>
  <c r="Y1063" s="1"/>
  <c r="AM1063" s="1"/>
  <c r="AM1064" s="1"/>
  <c r="Y1064" s="1"/>
  <c r="Z1062"/>
  <c r="Z1063" s="1"/>
  <c r="AO1062"/>
  <c r="AP1062"/>
  <c r="AO1063"/>
  <c r="AP1063"/>
  <c r="AO1064"/>
  <c r="AP1064"/>
  <c r="F1065"/>
  <c r="F1071" s="1"/>
  <c r="F1072" s="1"/>
  <c r="AO1065"/>
  <c r="AP1065"/>
  <c r="AO1066"/>
  <c r="AP1066"/>
  <c r="AO1067"/>
  <c r="AP1067"/>
  <c r="AT1067"/>
  <c r="AO1068"/>
  <c r="AP1068"/>
  <c r="AO1069"/>
  <c r="AP1069"/>
  <c r="AO1070"/>
  <c r="AP1070"/>
  <c r="G1071"/>
  <c r="G1072" s="1"/>
  <c r="AD1072" s="1"/>
  <c r="AD1073" s="1"/>
  <c r="G1073" s="1"/>
  <c r="H1071"/>
  <c r="H1072" s="1"/>
  <c r="I1071"/>
  <c r="I1072" s="1"/>
  <c r="AE1072" s="1"/>
  <c r="AE1073" s="1"/>
  <c r="I1073" s="1"/>
  <c r="J1071"/>
  <c r="J1072" s="1"/>
  <c r="AF1072" s="1"/>
  <c r="AF1073" s="1"/>
  <c r="J1073" s="1"/>
  <c r="K1071"/>
  <c r="K1072" s="1"/>
  <c r="L1071"/>
  <c r="L1072" s="1"/>
  <c r="AG1072" s="1"/>
  <c r="AG1073" s="1"/>
  <c r="L1073" s="1"/>
  <c r="M1071"/>
  <c r="M1072" s="1"/>
  <c r="N1071"/>
  <c r="N1072" s="1"/>
  <c r="O1071"/>
  <c r="O1072" s="1"/>
  <c r="P1071"/>
  <c r="P1072" s="1"/>
  <c r="Q1071"/>
  <c r="Q1072" s="1"/>
  <c r="AH1072" s="1"/>
  <c r="AH1073" s="1"/>
  <c r="Q1073" s="1"/>
  <c r="R1071"/>
  <c r="R1072" s="1"/>
  <c r="S1071"/>
  <c r="S1072" s="1"/>
  <c r="AI1072" s="1"/>
  <c r="AI1073" s="1"/>
  <c r="S1073" s="1"/>
  <c r="T1071"/>
  <c r="T1072" s="1"/>
  <c r="U1071"/>
  <c r="U1072" s="1"/>
  <c r="AJ1072" s="1"/>
  <c r="AJ1073" s="1"/>
  <c r="U1073" s="1"/>
  <c r="V1071"/>
  <c r="V1072" s="1"/>
  <c r="AK1072" s="1"/>
  <c r="AK1073" s="1"/>
  <c r="V1073" s="1"/>
  <c r="W1071"/>
  <c r="W1072" s="1"/>
  <c r="AL1072" s="1"/>
  <c r="AL1073" s="1"/>
  <c r="W1073" s="1"/>
  <c r="X1071"/>
  <c r="X1072" s="1"/>
  <c r="Y1071"/>
  <c r="Y1072" s="1"/>
  <c r="AM1072" s="1"/>
  <c r="AM1073" s="1"/>
  <c r="Y1073" s="1"/>
  <c r="Z1071"/>
  <c r="Z1072" s="1"/>
  <c r="AO1071"/>
  <c r="AP1071"/>
  <c r="AO1072"/>
  <c r="AP1072"/>
  <c r="AO1073"/>
  <c r="AP1073"/>
  <c r="L1074"/>
  <c r="F1074" s="1"/>
  <c r="F1080" s="1"/>
  <c r="F1081" s="1"/>
  <c r="AO1074"/>
  <c r="AP1074"/>
  <c r="AO1075"/>
  <c r="AP1075"/>
  <c r="AO1076"/>
  <c r="AP1076"/>
  <c r="AT1076"/>
  <c r="AO1077"/>
  <c r="AP1077"/>
  <c r="AO1078"/>
  <c r="AP1078"/>
  <c r="AO1079"/>
  <c r="AP1079"/>
  <c r="G1080"/>
  <c r="G1081" s="1"/>
  <c r="AD1081" s="1"/>
  <c r="AD1082" s="1"/>
  <c r="G1082" s="1"/>
  <c r="H1080"/>
  <c r="H1081" s="1"/>
  <c r="I1080"/>
  <c r="I1081" s="1"/>
  <c r="AE1081" s="1"/>
  <c r="AE1082" s="1"/>
  <c r="I1082" s="1"/>
  <c r="J1080"/>
  <c r="J1081" s="1"/>
  <c r="AF1081" s="1"/>
  <c r="AF1082" s="1"/>
  <c r="J1082" s="1"/>
  <c r="K1080"/>
  <c r="K1081" s="1"/>
  <c r="M1080"/>
  <c r="M1081" s="1"/>
  <c r="N1080"/>
  <c r="N1081" s="1"/>
  <c r="O1080"/>
  <c r="O1081" s="1"/>
  <c r="P1080"/>
  <c r="P1081" s="1"/>
  <c r="Q1080"/>
  <c r="Q1081" s="1"/>
  <c r="AH1081" s="1"/>
  <c r="AH1082" s="1"/>
  <c r="Q1082" s="1"/>
  <c r="R1080"/>
  <c r="R1081" s="1"/>
  <c r="S1080"/>
  <c r="S1081" s="1"/>
  <c r="AI1081" s="1"/>
  <c r="AI1082" s="1"/>
  <c r="S1082" s="1"/>
  <c r="T1080"/>
  <c r="T1081" s="1"/>
  <c r="U1080"/>
  <c r="U1081" s="1"/>
  <c r="AJ1081" s="1"/>
  <c r="AJ1082" s="1"/>
  <c r="U1082" s="1"/>
  <c r="V1080"/>
  <c r="V1081" s="1"/>
  <c r="AK1081" s="1"/>
  <c r="AK1082" s="1"/>
  <c r="V1082" s="1"/>
  <c r="W1080"/>
  <c r="W1081" s="1"/>
  <c r="AL1081" s="1"/>
  <c r="AL1082" s="1"/>
  <c r="W1082" s="1"/>
  <c r="X1080"/>
  <c r="X1081" s="1"/>
  <c r="Y1080"/>
  <c r="Y1081" s="1"/>
  <c r="AM1081" s="1"/>
  <c r="AM1082" s="1"/>
  <c r="Y1082" s="1"/>
  <c r="Z1080"/>
  <c r="Z1081" s="1"/>
  <c r="AO1080"/>
  <c r="AP1080"/>
  <c r="AO1081"/>
  <c r="AP1081"/>
  <c r="AO1082"/>
  <c r="AP1082"/>
  <c r="F1083"/>
  <c r="F1089" s="1"/>
  <c r="F1090" s="1"/>
  <c r="AO1083"/>
  <c r="AP1083"/>
  <c r="AO1084"/>
  <c r="AP1084"/>
  <c r="AO1085"/>
  <c r="AP1085"/>
  <c r="AT1085"/>
  <c r="AO1086"/>
  <c r="AP1086"/>
  <c r="AO1087"/>
  <c r="AP1087"/>
  <c r="AO1088"/>
  <c r="AP1088"/>
  <c r="G1089"/>
  <c r="G1090" s="1"/>
  <c r="AD1090" s="1"/>
  <c r="AD1091" s="1"/>
  <c r="G1091" s="1"/>
  <c r="H1089"/>
  <c r="H1090" s="1"/>
  <c r="I1089"/>
  <c r="I1090" s="1"/>
  <c r="AE1090" s="1"/>
  <c r="AE1091" s="1"/>
  <c r="I1091" s="1"/>
  <c r="J1089"/>
  <c r="J1090" s="1"/>
  <c r="AF1090" s="1"/>
  <c r="AF1091" s="1"/>
  <c r="J1091" s="1"/>
  <c r="K1089"/>
  <c r="K1090" s="1"/>
  <c r="L1089"/>
  <c r="L1090" s="1"/>
  <c r="AG1090" s="1"/>
  <c r="AG1091" s="1"/>
  <c r="L1091" s="1"/>
  <c r="M1089"/>
  <c r="M1090" s="1"/>
  <c r="N1089"/>
  <c r="N1090" s="1"/>
  <c r="O1089"/>
  <c r="O1090" s="1"/>
  <c r="P1089"/>
  <c r="P1090" s="1"/>
  <c r="Q1089"/>
  <c r="Q1090" s="1"/>
  <c r="AH1090" s="1"/>
  <c r="AH1091" s="1"/>
  <c r="Q1091" s="1"/>
  <c r="R1089"/>
  <c r="R1090" s="1"/>
  <c r="S1089"/>
  <c r="S1090" s="1"/>
  <c r="AI1090" s="1"/>
  <c r="AI1091" s="1"/>
  <c r="S1091" s="1"/>
  <c r="T1089"/>
  <c r="T1090" s="1"/>
  <c r="U1089"/>
  <c r="U1090" s="1"/>
  <c r="AJ1090" s="1"/>
  <c r="AJ1091" s="1"/>
  <c r="U1091" s="1"/>
  <c r="V1089"/>
  <c r="V1090" s="1"/>
  <c r="AK1090" s="1"/>
  <c r="AK1091" s="1"/>
  <c r="V1091" s="1"/>
  <c r="W1089"/>
  <c r="W1090" s="1"/>
  <c r="AL1090" s="1"/>
  <c r="AL1091" s="1"/>
  <c r="W1091" s="1"/>
  <c r="X1089"/>
  <c r="X1090" s="1"/>
  <c r="Y1089"/>
  <c r="Y1090" s="1"/>
  <c r="AM1090" s="1"/>
  <c r="AM1091" s="1"/>
  <c r="Y1091" s="1"/>
  <c r="Z1089"/>
  <c r="Z1090" s="1"/>
  <c r="AO1089"/>
  <c r="AP1089"/>
  <c r="AO1090"/>
  <c r="AP1090"/>
  <c r="AO1091"/>
  <c r="AP1091"/>
  <c r="F1092"/>
  <c r="F1098" s="1"/>
  <c r="F1099" s="1"/>
  <c r="AO1092"/>
  <c r="AP1092"/>
  <c r="AO1093"/>
  <c r="AP1093"/>
  <c r="AO1094"/>
  <c r="AP1094"/>
  <c r="AT1094"/>
  <c r="AO1095"/>
  <c r="AP1095"/>
  <c r="AO1096"/>
  <c r="AP1096"/>
  <c r="AO1097"/>
  <c r="AP1097"/>
  <c r="G1098"/>
  <c r="G1099" s="1"/>
  <c r="AD1099" s="1"/>
  <c r="AD1100" s="1"/>
  <c r="G1100" s="1"/>
  <c r="H1098"/>
  <c r="H1099" s="1"/>
  <c r="I1098"/>
  <c r="I1099" s="1"/>
  <c r="AE1099" s="1"/>
  <c r="AE1100" s="1"/>
  <c r="I1100" s="1"/>
  <c r="J1098"/>
  <c r="J1099" s="1"/>
  <c r="AF1099" s="1"/>
  <c r="AF1100" s="1"/>
  <c r="J1100" s="1"/>
  <c r="K1098"/>
  <c r="K1099" s="1"/>
  <c r="L1098"/>
  <c r="L1099" s="1"/>
  <c r="AG1099" s="1"/>
  <c r="AG1100" s="1"/>
  <c r="L1100" s="1"/>
  <c r="M1098"/>
  <c r="M1099" s="1"/>
  <c r="N1098"/>
  <c r="N1099" s="1"/>
  <c r="O1098"/>
  <c r="O1099" s="1"/>
  <c r="P1098"/>
  <c r="P1099" s="1"/>
  <c r="Q1098"/>
  <c r="Q1099" s="1"/>
  <c r="AH1099" s="1"/>
  <c r="AH1100" s="1"/>
  <c r="Q1100" s="1"/>
  <c r="R1098"/>
  <c r="R1099" s="1"/>
  <c r="S1098"/>
  <c r="S1099" s="1"/>
  <c r="AI1099" s="1"/>
  <c r="AI1100" s="1"/>
  <c r="S1100" s="1"/>
  <c r="T1098"/>
  <c r="T1099" s="1"/>
  <c r="U1098"/>
  <c r="U1099" s="1"/>
  <c r="AJ1099" s="1"/>
  <c r="AJ1100" s="1"/>
  <c r="U1100" s="1"/>
  <c r="V1098"/>
  <c r="V1099" s="1"/>
  <c r="AK1099" s="1"/>
  <c r="AK1100" s="1"/>
  <c r="V1100" s="1"/>
  <c r="W1098"/>
  <c r="W1099" s="1"/>
  <c r="AL1099" s="1"/>
  <c r="AL1100" s="1"/>
  <c r="W1100" s="1"/>
  <c r="X1098"/>
  <c r="X1099" s="1"/>
  <c r="Y1098"/>
  <c r="Y1099" s="1"/>
  <c r="AM1099" s="1"/>
  <c r="AM1100" s="1"/>
  <c r="Y1100" s="1"/>
  <c r="Z1098"/>
  <c r="Z1099" s="1"/>
  <c r="AO1098"/>
  <c r="AP1098"/>
  <c r="AO1099"/>
  <c r="AP1099"/>
  <c r="AO1100"/>
  <c r="AP1100"/>
  <c r="F1101"/>
  <c r="F1107" s="1"/>
  <c r="F1108" s="1"/>
  <c r="AO1101"/>
  <c r="AP1101"/>
  <c r="AO1102"/>
  <c r="AP1102"/>
  <c r="AO1103"/>
  <c r="AP1103"/>
  <c r="AT1103"/>
  <c r="AO1104"/>
  <c r="AP1104"/>
  <c r="AO1105"/>
  <c r="AP1105"/>
  <c r="AO1106"/>
  <c r="AP1106"/>
  <c r="G1107"/>
  <c r="G1108" s="1"/>
  <c r="AD1108" s="1"/>
  <c r="AD1109" s="1"/>
  <c r="G1109" s="1"/>
  <c r="H1107"/>
  <c r="H1108" s="1"/>
  <c r="I1107"/>
  <c r="I1108" s="1"/>
  <c r="AE1108" s="1"/>
  <c r="AE1109" s="1"/>
  <c r="I1109" s="1"/>
  <c r="J1107"/>
  <c r="J1108" s="1"/>
  <c r="AF1108" s="1"/>
  <c r="AF1109" s="1"/>
  <c r="J1109" s="1"/>
  <c r="K1107"/>
  <c r="K1108" s="1"/>
  <c r="L1107"/>
  <c r="L1108" s="1"/>
  <c r="AG1108" s="1"/>
  <c r="AG1109" s="1"/>
  <c r="L1109" s="1"/>
  <c r="M1107"/>
  <c r="M1108" s="1"/>
  <c r="N1107"/>
  <c r="N1108" s="1"/>
  <c r="O1107"/>
  <c r="O1108" s="1"/>
  <c r="P1107"/>
  <c r="P1108" s="1"/>
  <c r="Q1107"/>
  <c r="Q1108" s="1"/>
  <c r="AH1108" s="1"/>
  <c r="AH1109" s="1"/>
  <c r="Q1109" s="1"/>
  <c r="R1107"/>
  <c r="R1108" s="1"/>
  <c r="S1107"/>
  <c r="S1108" s="1"/>
  <c r="AI1108" s="1"/>
  <c r="AI1109" s="1"/>
  <c r="S1109" s="1"/>
  <c r="T1107"/>
  <c r="T1108" s="1"/>
  <c r="U1107"/>
  <c r="U1108" s="1"/>
  <c r="AJ1108" s="1"/>
  <c r="AJ1109" s="1"/>
  <c r="U1109" s="1"/>
  <c r="V1107"/>
  <c r="V1108" s="1"/>
  <c r="AK1108" s="1"/>
  <c r="AK1109" s="1"/>
  <c r="V1109" s="1"/>
  <c r="W1107"/>
  <c r="W1108" s="1"/>
  <c r="AL1108" s="1"/>
  <c r="AL1109" s="1"/>
  <c r="W1109" s="1"/>
  <c r="X1107"/>
  <c r="X1108" s="1"/>
  <c r="Y1107"/>
  <c r="Y1108" s="1"/>
  <c r="AM1108" s="1"/>
  <c r="AM1109" s="1"/>
  <c r="Y1109" s="1"/>
  <c r="Z1107"/>
  <c r="Z1108" s="1"/>
  <c r="AO1107"/>
  <c r="AP1107"/>
  <c r="AO1108"/>
  <c r="AP1108"/>
  <c r="AO1109"/>
  <c r="AP1109"/>
  <c r="L1110"/>
  <c r="F1110" s="1"/>
  <c r="F1116" s="1"/>
  <c r="F1117" s="1"/>
  <c r="AO1110"/>
  <c r="AP1110"/>
  <c r="AO1111"/>
  <c r="AP1111"/>
  <c r="AO1112"/>
  <c r="AP1112"/>
  <c r="AT1112"/>
  <c r="AO1113"/>
  <c r="AP1113"/>
  <c r="AO1114"/>
  <c r="AP1114"/>
  <c r="AO1115"/>
  <c r="AP1115"/>
  <c r="G1116"/>
  <c r="G1117" s="1"/>
  <c r="AD1117" s="1"/>
  <c r="AD1118" s="1"/>
  <c r="G1118" s="1"/>
  <c r="H1116"/>
  <c r="I1116"/>
  <c r="I1117" s="1"/>
  <c r="AE1117" s="1"/>
  <c r="AE1118" s="1"/>
  <c r="I1118" s="1"/>
  <c r="J1116"/>
  <c r="J1117" s="1"/>
  <c r="AF1117" s="1"/>
  <c r="AF1118" s="1"/>
  <c r="J1118" s="1"/>
  <c r="K1116"/>
  <c r="K1117" s="1"/>
  <c r="M1116"/>
  <c r="M1117" s="1"/>
  <c r="N1116"/>
  <c r="N1117" s="1"/>
  <c r="O1116"/>
  <c r="O1117" s="1"/>
  <c r="P1116"/>
  <c r="P1117" s="1"/>
  <c r="Q1116"/>
  <c r="Q1117" s="1"/>
  <c r="AH1117" s="1"/>
  <c r="AH1118" s="1"/>
  <c r="Q1118" s="1"/>
  <c r="R1116"/>
  <c r="R1117" s="1"/>
  <c r="S1116"/>
  <c r="S1117" s="1"/>
  <c r="AI1117" s="1"/>
  <c r="AI1118" s="1"/>
  <c r="S1118" s="1"/>
  <c r="T1116"/>
  <c r="T1117" s="1"/>
  <c r="U1116"/>
  <c r="U1117" s="1"/>
  <c r="AJ1117" s="1"/>
  <c r="AJ1118" s="1"/>
  <c r="U1118" s="1"/>
  <c r="V1116"/>
  <c r="V1117" s="1"/>
  <c r="AK1117" s="1"/>
  <c r="AK1118" s="1"/>
  <c r="V1118" s="1"/>
  <c r="W1116"/>
  <c r="W1117" s="1"/>
  <c r="AL1117" s="1"/>
  <c r="AL1118" s="1"/>
  <c r="W1118" s="1"/>
  <c r="X1116"/>
  <c r="X1117" s="1"/>
  <c r="Y1116"/>
  <c r="Y1117" s="1"/>
  <c r="AM1117" s="1"/>
  <c r="AM1118" s="1"/>
  <c r="Y1118" s="1"/>
  <c r="Z1116"/>
  <c r="Z1117" s="1"/>
  <c r="AO1116"/>
  <c r="AP1116"/>
  <c r="H1117"/>
  <c r="AO1117"/>
  <c r="AP1117"/>
  <c r="AO1118"/>
  <c r="AP1118"/>
  <c r="F1119"/>
  <c r="F1125" s="1"/>
  <c r="F1126" s="1"/>
  <c r="AO1119"/>
  <c r="AP1119"/>
  <c r="AO1120"/>
  <c r="AP1120"/>
  <c r="AO1121"/>
  <c r="AP1121"/>
  <c r="AT1121"/>
  <c r="AO1122"/>
  <c r="AP1122"/>
  <c r="AO1123"/>
  <c r="AP1123"/>
  <c r="AO1124"/>
  <c r="AP1124"/>
  <c r="G1125"/>
  <c r="G1126" s="1"/>
  <c r="AD1126" s="1"/>
  <c r="AD1127" s="1"/>
  <c r="G1127" s="1"/>
  <c r="H1125"/>
  <c r="H1126" s="1"/>
  <c r="I1125"/>
  <c r="I1126" s="1"/>
  <c r="AE1126" s="1"/>
  <c r="AE1127" s="1"/>
  <c r="I1127" s="1"/>
  <c r="J1125"/>
  <c r="J1126" s="1"/>
  <c r="AF1126" s="1"/>
  <c r="AF1127" s="1"/>
  <c r="J1127" s="1"/>
  <c r="K1125"/>
  <c r="K1126" s="1"/>
  <c r="L1125"/>
  <c r="L1126" s="1"/>
  <c r="AG1126" s="1"/>
  <c r="AG1127" s="1"/>
  <c r="L1127" s="1"/>
  <c r="M1125"/>
  <c r="M1126" s="1"/>
  <c r="N1125"/>
  <c r="N1126" s="1"/>
  <c r="O1125"/>
  <c r="O1126" s="1"/>
  <c r="P1125"/>
  <c r="P1126" s="1"/>
  <c r="Q1125"/>
  <c r="Q1126" s="1"/>
  <c r="AH1126" s="1"/>
  <c r="AH1127" s="1"/>
  <c r="Q1127" s="1"/>
  <c r="R1125"/>
  <c r="R1126" s="1"/>
  <c r="S1125"/>
  <c r="S1126" s="1"/>
  <c r="AI1126" s="1"/>
  <c r="AI1127" s="1"/>
  <c r="S1127" s="1"/>
  <c r="T1125"/>
  <c r="T1126" s="1"/>
  <c r="U1125"/>
  <c r="U1126" s="1"/>
  <c r="AJ1126" s="1"/>
  <c r="AJ1127" s="1"/>
  <c r="U1127" s="1"/>
  <c r="V1125"/>
  <c r="V1126" s="1"/>
  <c r="AK1126" s="1"/>
  <c r="AK1127" s="1"/>
  <c r="V1127" s="1"/>
  <c r="W1125"/>
  <c r="W1126" s="1"/>
  <c r="AL1126" s="1"/>
  <c r="AL1127" s="1"/>
  <c r="W1127" s="1"/>
  <c r="X1125"/>
  <c r="X1126" s="1"/>
  <c r="Y1125"/>
  <c r="Y1126" s="1"/>
  <c r="AM1126" s="1"/>
  <c r="AM1127" s="1"/>
  <c r="Y1127" s="1"/>
  <c r="Z1125"/>
  <c r="Z1126" s="1"/>
  <c r="AO1125"/>
  <c r="AP1125"/>
  <c r="AO1126"/>
  <c r="AP1126"/>
  <c r="AO1127"/>
  <c r="AP1127"/>
  <c r="F1128"/>
  <c r="F1134" s="1"/>
  <c r="F1135" s="1"/>
  <c r="AO1128"/>
  <c r="AP1128"/>
  <c r="AO1129"/>
  <c r="AP1129"/>
  <c r="AO1130"/>
  <c r="AP1130"/>
  <c r="AT1130"/>
  <c r="AO1131"/>
  <c r="AP1131"/>
  <c r="AO1132"/>
  <c r="AP1132"/>
  <c r="AO1133"/>
  <c r="AP1133"/>
  <c r="G1134"/>
  <c r="G1135" s="1"/>
  <c r="AD1135" s="1"/>
  <c r="AD1136" s="1"/>
  <c r="G1136" s="1"/>
  <c r="H1134"/>
  <c r="H1135" s="1"/>
  <c r="I1134"/>
  <c r="I1135" s="1"/>
  <c r="AE1135" s="1"/>
  <c r="AE1136" s="1"/>
  <c r="I1136" s="1"/>
  <c r="J1134"/>
  <c r="J1135" s="1"/>
  <c r="AF1135" s="1"/>
  <c r="AF1136" s="1"/>
  <c r="J1136" s="1"/>
  <c r="K1134"/>
  <c r="K1135" s="1"/>
  <c r="L1134"/>
  <c r="L1135" s="1"/>
  <c r="AG1135" s="1"/>
  <c r="AG1136" s="1"/>
  <c r="L1136" s="1"/>
  <c r="M1134"/>
  <c r="M1135" s="1"/>
  <c r="N1134"/>
  <c r="N1135" s="1"/>
  <c r="O1134"/>
  <c r="O1135" s="1"/>
  <c r="P1134"/>
  <c r="P1135" s="1"/>
  <c r="Q1134"/>
  <c r="Q1135" s="1"/>
  <c r="AH1135" s="1"/>
  <c r="AH1136" s="1"/>
  <c r="Q1136" s="1"/>
  <c r="R1134"/>
  <c r="R1135" s="1"/>
  <c r="S1134"/>
  <c r="S1135" s="1"/>
  <c r="AI1135" s="1"/>
  <c r="AI1136" s="1"/>
  <c r="S1136" s="1"/>
  <c r="T1134"/>
  <c r="T1135" s="1"/>
  <c r="U1134"/>
  <c r="U1135" s="1"/>
  <c r="AJ1135" s="1"/>
  <c r="AJ1136" s="1"/>
  <c r="U1136" s="1"/>
  <c r="V1134"/>
  <c r="V1135" s="1"/>
  <c r="AK1135" s="1"/>
  <c r="AK1136" s="1"/>
  <c r="V1136" s="1"/>
  <c r="W1134"/>
  <c r="W1135" s="1"/>
  <c r="AL1135" s="1"/>
  <c r="AL1136" s="1"/>
  <c r="W1136" s="1"/>
  <c r="X1134"/>
  <c r="X1135" s="1"/>
  <c r="Y1134"/>
  <c r="Y1135" s="1"/>
  <c r="AM1135" s="1"/>
  <c r="AM1136" s="1"/>
  <c r="Y1136" s="1"/>
  <c r="Z1134"/>
  <c r="Z1135" s="1"/>
  <c r="AO1134"/>
  <c r="AP1134"/>
  <c r="AO1135"/>
  <c r="AP1135"/>
  <c r="AO1136"/>
  <c r="AP1136"/>
  <c r="F1137"/>
  <c r="F1143" s="1"/>
  <c r="F1144" s="1"/>
  <c r="AO1137"/>
  <c r="AP1137"/>
  <c r="AO1138"/>
  <c r="AP1138"/>
  <c r="AO1139"/>
  <c r="AP1139"/>
  <c r="AT1139"/>
  <c r="AO1140"/>
  <c r="AP1140"/>
  <c r="AO1141"/>
  <c r="AP1141"/>
  <c r="AO1142"/>
  <c r="AP1142"/>
  <c r="G1143"/>
  <c r="G1144" s="1"/>
  <c r="AD1144" s="1"/>
  <c r="AD1145" s="1"/>
  <c r="G1145" s="1"/>
  <c r="H1143"/>
  <c r="H1144" s="1"/>
  <c r="I1143"/>
  <c r="I1144" s="1"/>
  <c r="AE1144" s="1"/>
  <c r="AE1145" s="1"/>
  <c r="I1145" s="1"/>
  <c r="J1143"/>
  <c r="J1144" s="1"/>
  <c r="AF1144" s="1"/>
  <c r="AF1145" s="1"/>
  <c r="J1145" s="1"/>
  <c r="K1143"/>
  <c r="K1144" s="1"/>
  <c r="L1143"/>
  <c r="L1144" s="1"/>
  <c r="AG1144" s="1"/>
  <c r="AG1145" s="1"/>
  <c r="L1145" s="1"/>
  <c r="M1143"/>
  <c r="M1144" s="1"/>
  <c r="N1143"/>
  <c r="N1144" s="1"/>
  <c r="O1143"/>
  <c r="O1144" s="1"/>
  <c r="P1143"/>
  <c r="P1144" s="1"/>
  <c r="Q1143"/>
  <c r="Q1144" s="1"/>
  <c r="AH1144" s="1"/>
  <c r="AH1145" s="1"/>
  <c r="Q1145" s="1"/>
  <c r="R1143"/>
  <c r="R1144" s="1"/>
  <c r="S1143"/>
  <c r="S1144" s="1"/>
  <c r="AI1144" s="1"/>
  <c r="AI1145" s="1"/>
  <c r="S1145" s="1"/>
  <c r="T1143"/>
  <c r="T1144" s="1"/>
  <c r="U1143"/>
  <c r="U1144" s="1"/>
  <c r="AJ1144" s="1"/>
  <c r="AJ1145" s="1"/>
  <c r="U1145" s="1"/>
  <c r="V1143"/>
  <c r="V1144" s="1"/>
  <c r="AK1144" s="1"/>
  <c r="AK1145" s="1"/>
  <c r="V1145" s="1"/>
  <c r="W1143"/>
  <c r="W1144" s="1"/>
  <c r="AL1144" s="1"/>
  <c r="AL1145" s="1"/>
  <c r="W1145" s="1"/>
  <c r="X1143"/>
  <c r="X1144" s="1"/>
  <c r="Y1143"/>
  <c r="Y1144" s="1"/>
  <c r="AM1144" s="1"/>
  <c r="AM1145" s="1"/>
  <c r="Y1145" s="1"/>
  <c r="Z1143"/>
  <c r="Z1144" s="1"/>
  <c r="AO1143"/>
  <c r="AP1143"/>
  <c r="AO1144"/>
  <c r="AP1144"/>
  <c r="AO1145"/>
  <c r="AP1145"/>
  <c r="F1146"/>
  <c r="F1152" s="1"/>
  <c r="F1153" s="1"/>
  <c r="AO1146"/>
  <c r="AP1146"/>
  <c r="AO1147"/>
  <c r="AP1147"/>
  <c r="AO1148"/>
  <c r="AP1148"/>
  <c r="AT1148"/>
  <c r="AO1149"/>
  <c r="AP1149"/>
  <c r="AO1150"/>
  <c r="AP1150"/>
  <c r="AO1151"/>
  <c r="AP1151"/>
  <c r="G1152"/>
  <c r="G1153" s="1"/>
  <c r="AD1153" s="1"/>
  <c r="AD1154" s="1"/>
  <c r="G1154" s="1"/>
  <c r="H1152"/>
  <c r="H1153" s="1"/>
  <c r="I1152"/>
  <c r="I1153" s="1"/>
  <c r="AE1153" s="1"/>
  <c r="AE1154" s="1"/>
  <c r="I1154" s="1"/>
  <c r="J1152"/>
  <c r="J1153" s="1"/>
  <c r="AF1153" s="1"/>
  <c r="AF1154" s="1"/>
  <c r="J1154" s="1"/>
  <c r="K1152"/>
  <c r="K1153" s="1"/>
  <c r="L1152"/>
  <c r="L1153" s="1"/>
  <c r="AG1153" s="1"/>
  <c r="AG1154" s="1"/>
  <c r="L1154" s="1"/>
  <c r="M1152"/>
  <c r="M1153" s="1"/>
  <c r="N1152"/>
  <c r="N1153" s="1"/>
  <c r="O1152"/>
  <c r="O1153" s="1"/>
  <c r="P1152"/>
  <c r="P1153" s="1"/>
  <c r="Q1152"/>
  <c r="Q1153" s="1"/>
  <c r="AH1153" s="1"/>
  <c r="AH1154" s="1"/>
  <c r="Q1154" s="1"/>
  <c r="R1152"/>
  <c r="R1153" s="1"/>
  <c r="S1152"/>
  <c r="S1153" s="1"/>
  <c r="AI1153" s="1"/>
  <c r="AI1154" s="1"/>
  <c r="S1154" s="1"/>
  <c r="T1152"/>
  <c r="T1153" s="1"/>
  <c r="U1152"/>
  <c r="U1153" s="1"/>
  <c r="AJ1153" s="1"/>
  <c r="AJ1154" s="1"/>
  <c r="U1154" s="1"/>
  <c r="V1152"/>
  <c r="V1153" s="1"/>
  <c r="AK1153" s="1"/>
  <c r="AK1154" s="1"/>
  <c r="V1154" s="1"/>
  <c r="W1152"/>
  <c r="W1153" s="1"/>
  <c r="AL1153" s="1"/>
  <c r="AL1154" s="1"/>
  <c r="W1154" s="1"/>
  <c r="X1152"/>
  <c r="X1153" s="1"/>
  <c r="Y1152"/>
  <c r="Y1153" s="1"/>
  <c r="AM1153" s="1"/>
  <c r="AM1154" s="1"/>
  <c r="Y1154" s="1"/>
  <c r="Z1152"/>
  <c r="Z1153" s="1"/>
  <c r="AO1152"/>
  <c r="AP1152"/>
  <c r="AO1153"/>
  <c r="AP1153"/>
  <c r="AO1154"/>
  <c r="AP1154"/>
  <c r="F1155"/>
  <c r="F1161" s="1"/>
  <c r="F1162" s="1"/>
  <c r="AO1155"/>
  <c r="AP1155"/>
  <c r="AO1156"/>
  <c r="AP1156"/>
  <c r="AO1157"/>
  <c r="AP1157"/>
  <c r="AT1157"/>
  <c r="AO1158"/>
  <c r="AP1158"/>
  <c r="AO1159"/>
  <c r="AP1159"/>
  <c r="AO1160"/>
  <c r="AP1160"/>
  <c r="G1161"/>
  <c r="G1162" s="1"/>
  <c r="AD1162" s="1"/>
  <c r="AD1163" s="1"/>
  <c r="G1163" s="1"/>
  <c r="H1161"/>
  <c r="H1162" s="1"/>
  <c r="I1161"/>
  <c r="I1162" s="1"/>
  <c r="AE1162" s="1"/>
  <c r="AE1163" s="1"/>
  <c r="I1163" s="1"/>
  <c r="J1161"/>
  <c r="J1162" s="1"/>
  <c r="AF1162" s="1"/>
  <c r="AF1163" s="1"/>
  <c r="J1163" s="1"/>
  <c r="K1161"/>
  <c r="K1162" s="1"/>
  <c r="L1161"/>
  <c r="L1162" s="1"/>
  <c r="AG1162" s="1"/>
  <c r="AG1163" s="1"/>
  <c r="L1163" s="1"/>
  <c r="M1161"/>
  <c r="M1162" s="1"/>
  <c r="N1161"/>
  <c r="N1162" s="1"/>
  <c r="O1161"/>
  <c r="O1162" s="1"/>
  <c r="P1161"/>
  <c r="P1162" s="1"/>
  <c r="Q1161"/>
  <c r="Q1162" s="1"/>
  <c r="AH1162" s="1"/>
  <c r="AH1163" s="1"/>
  <c r="Q1163" s="1"/>
  <c r="R1161"/>
  <c r="R1162" s="1"/>
  <c r="S1161"/>
  <c r="S1162" s="1"/>
  <c r="AI1162" s="1"/>
  <c r="AI1163" s="1"/>
  <c r="S1163" s="1"/>
  <c r="T1161"/>
  <c r="T1162" s="1"/>
  <c r="U1161"/>
  <c r="U1162" s="1"/>
  <c r="AJ1162" s="1"/>
  <c r="AJ1163" s="1"/>
  <c r="U1163" s="1"/>
  <c r="V1161"/>
  <c r="V1162" s="1"/>
  <c r="AK1162" s="1"/>
  <c r="AK1163" s="1"/>
  <c r="V1163" s="1"/>
  <c r="W1161"/>
  <c r="W1162" s="1"/>
  <c r="AL1162" s="1"/>
  <c r="AL1163" s="1"/>
  <c r="W1163" s="1"/>
  <c r="X1161"/>
  <c r="X1162" s="1"/>
  <c r="Y1161"/>
  <c r="Y1162" s="1"/>
  <c r="AM1162" s="1"/>
  <c r="AM1163" s="1"/>
  <c r="Y1163" s="1"/>
  <c r="Z1161"/>
  <c r="Z1162" s="1"/>
  <c r="AO1161"/>
  <c r="AP1161"/>
  <c r="AO1162"/>
  <c r="AP1162"/>
  <c r="AO1163"/>
  <c r="AP1163"/>
  <c r="F1164"/>
  <c r="F1170" s="1"/>
  <c r="F1171" s="1"/>
  <c r="AO1164"/>
  <c r="AP1164"/>
  <c r="AO1165"/>
  <c r="AP1165"/>
  <c r="AO1166"/>
  <c r="AP1166"/>
  <c r="AT1166"/>
  <c r="AO1167"/>
  <c r="AP1167"/>
  <c r="AO1168"/>
  <c r="AP1168"/>
  <c r="AO1169"/>
  <c r="AP1169"/>
  <c r="G1170"/>
  <c r="G1171" s="1"/>
  <c r="AD1171" s="1"/>
  <c r="AD1172" s="1"/>
  <c r="G1172" s="1"/>
  <c r="H1170"/>
  <c r="H1171" s="1"/>
  <c r="I1170"/>
  <c r="I1171" s="1"/>
  <c r="AE1171" s="1"/>
  <c r="AE1172" s="1"/>
  <c r="I1172" s="1"/>
  <c r="J1170"/>
  <c r="J1171" s="1"/>
  <c r="AF1171" s="1"/>
  <c r="AF1172" s="1"/>
  <c r="J1172" s="1"/>
  <c r="K1170"/>
  <c r="K1171" s="1"/>
  <c r="L1170"/>
  <c r="L1171" s="1"/>
  <c r="AG1171" s="1"/>
  <c r="AG1172" s="1"/>
  <c r="L1172" s="1"/>
  <c r="M1170"/>
  <c r="M1171" s="1"/>
  <c r="N1170"/>
  <c r="N1171" s="1"/>
  <c r="O1170"/>
  <c r="P1170"/>
  <c r="P1171" s="1"/>
  <c r="Q1170"/>
  <c r="Q1171" s="1"/>
  <c r="AH1171" s="1"/>
  <c r="AH1172" s="1"/>
  <c r="Q1172" s="1"/>
  <c r="R1170"/>
  <c r="R1171" s="1"/>
  <c r="S1170"/>
  <c r="S1171" s="1"/>
  <c r="AI1171" s="1"/>
  <c r="AI1172" s="1"/>
  <c r="S1172" s="1"/>
  <c r="T1170"/>
  <c r="T1171" s="1"/>
  <c r="U1170"/>
  <c r="U1171" s="1"/>
  <c r="AJ1171" s="1"/>
  <c r="AJ1172" s="1"/>
  <c r="U1172" s="1"/>
  <c r="V1170"/>
  <c r="V1171" s="1"/>
  <c r="AK1171" s="1"/>
  <c r="AK1172" s="1"/>
  <c r="V1172" s="1"/>
  <c r="W1170"/>
  <c r="W1171" s="1"/>
  <c r="AL1171" s="1"/>
  <c r="AL1172" s="1"/>
  <c r="W1172" s="1"/>
  <c r="X1170"/>
  <c r="X1171" s="1"/>
  <c r="Y1170"/>
  <c r="Y1171" s="1"/>
  <c r="AM1171" s="1"/>
  <c r="AM1172" s="1"/>
  <c r="Y1172" s="1"/>
  <c r="Z1170"/>
  <c r="Z1171" s="1"/>
  <c r="AO1170"/>
  <c r="AP1170"/>
  <c r="O1171"/>
  <c r="AO1171"/>
  <c r="AP1171"/>
  <c r="AO1172"/>
  <c r="AP1172"/>
  <c r="F1173"/>
  <c r="F1179" s="1"/>
  <c r="F1180" s="1"/>
  <c r="AO1173"/>
  <c r="AP1173"/>
  <c r="AO1174"/>
  <c r="AP1174"/>
  <c r="AO1175"/>
  <c r="AP1175"/>
  <c r="AT1175"/>
  <c r="AO1176"/>
  <c r="AP1176"/>
  <c r="AO1177"/>
  <c r="AP1177"/>
  <c r="AO1178"/>
  <c r="AP1178"/>
  <c r="G1179"/>
  <c r="G1180" s="1"/>
  <c r="AD1180" s="1"/>
  <c r="AD1181" s="1"/>
  <c r="G1181" s="1"/>
  <c r="H1179"/>
  <c r="H1180" s="1"/>
  <c r="I1179"/>
  <c r="I1180" s="1"/>
  <c r="AE1180" s="1"/>
  <c r="AE1181" s="1"/>
  <c r="I1181" s="1"/>
  <c r="J1179"/>
  <c r="J1180" s="1"/>
  <c r="AF1180" s="1"/>
  <c r="AF1181" s="1"/>
  <c r="J1181" s="1"/>
  <c r="K1179"/>
  <c r="K1180" s="1"/>
  <c r="L1179"/>
  <c r="L1180" s="1"/>
  <c r="AG1180" s="1"/>
  <c r="AG1181" s="1"/>
  <c r="L1181" s="1"/>
  <c r="M1179"/>
  <c r="N1179"/>
  <c r="N1180" s="1"/>
  <c r="O1179"/>
  <c r="O1180" s="1"/>
  <c r="P1179"/>
  <c r="P1180" s="1"/>
  <c r="Q1179"/>
  <c r="Q1180" s="1"/>
  <c r="AH1180" s="1"/>
  <c r="AH1181" s="1"/>
  <c r="Q1181" s="1"/>
  <c r="R1179"/>
  <c r="R1180" s="1"/>
  <c r="S1179"/>
  <c r="S1180" s="1"/>
  <c r="AI1180" s="1"/>
  <c r="AI1181" s="1"/>
  <c r="S1181" s="1"/>
  <c r="T1179"/>
  <c r="T1180" s="1"/>
  <c r="U1179"/>
  <c r="U1180" s="1"/>
  <c r="AJ1180" s="1"/>
  <c r="AJ1181" s="1"/>
  <c r="U1181" s="1"/>
  <c r="V1179"/>
  <c r="V1180" s="1"/>
  <c r="AK1180" s="1"/>
  <c r="AK1181" s="1"/>
  <c r="V1181" s="1"/>
  <c r="W1179"/>
  <c r="W1180" s="1"/>
  <c r="AL1180" s="1"/>
  <c r="AL1181" s="1"/>
  <c r="W1181" s="1"/>
  <c r="X1179"/>
  <c r="X1180" s="1"/>
  <c r="Y1179"/>
  <c r="Y1180" s="1"/>
  <c r="AM1180" s="1"/>
  <c r="AM1181" s="1"/>
  <c r="Y1181" s="1"/>
  <c r="Z1179"/>
  <c r="Z1180" s="1"/>
  <c r="AO1179"/>
  <c r="AP1179"/>
  <c r="M1180"/>
  <c r="AO1180"/>
  <c r="AP1180"/>
  <c r="AO1181"/>
  <c r="AP1181"/>
  <c r="L1182"/>
  <c r="F1182" s="1"/>
  <c r="F1188" s="1"/>
  <c r="F1189" s="1"/>
  <c r="AO1182"/>
  <c r="AP1182"/>
  <c r="AO1183"/>
  <c r="AP1183"/>
  <c r="AO1184"/>
  <c r="AP1184"/>
  <c r="AT1184"/>
  <c r="AO1185"/>
  <c r="AP1185"/>
  <c r="AO1186"/>
  <c r="AP1186"/>
  <c r="AO1187"/>
  <c r="AP1187"/>
  <c r="G1188"/>
  <c r="G1189" s="1"/>
  <c r="AD1189" s="1"/>
  <c r="AD1190" s="1"/>
  <c r="G1190" s="1"/>
  <c r="H1188"/>
  <c r="H1189" s="1"/>
  <c r="I1188"/>
  <c r="I1189" s="1"/>
  <c r="AE1189" s="1"/>
  <c r="AE1190" s="1"/>
  <c r="I1190" s="1"/>
  <c r="J1188"/>
  <c r="J1189" s="1"/>
  <c r="AF1189" s="1"/>
  <c r="AF1190" s="1"/>
  <c r="J1190" s="1"/>
  <c r="K1188"/>
  <c r="K1189" s="1"/>
  <c r="M1188"/>
  <c r="M1189" s="1"/>
  <c r="N1188"/>
  <c r="N1189" s="1"/>
  <c r="O1188"/>
  <c r="O1189" s="1"/>
  <c r="P1188"/>
  <c r="P1189" s="1"/>
  <c r="Q1188"/>
  <c r="Q1189" s="1"/>
  <c r="AH1189" s="1"/>
  <c r="AH1190" s="1"/>
  <c r="Q1190" s="1"/>
  <c r="R1188"/>
  <c r="R1189" s="1"/>
  <c r="S1188"/>
  <c r="S1189" s="1"/>
  <c r="AI1189" s="1"/>
  <c r="AI1190" s="1"/>
  <c r="S1190" s="1"/>
  <c r="T1188"/>
  <c r="T1189" s="1"/>
  <c r="U1188"/>
  <c r="U1189" s="1"/>
  <c r="AJ1189" s="1"/>
  <c r="AJ1190" s="1"/>
  <c r="U1190" s="1"/>
  <c r="V1188"/>
  <c r="V1189" s="1"/>
  <c r="AK1189" s="1"/>
  <c r="AK1190" s="1"/>
  <c r="V1190" s="1"/>
  <c r="W1188"/>
  <c r="W1189" s="1"/>
  <c r="AL1189" s="1"/>
  <c r="AL1190" s="1"/>
  <c r="W1190" s="1"/>
  <c r="X1188"/>
  <c r="X1189" s="1"/>
  <c r="Y1188"/>
  <c r="Y1189" s="1"/>
  <c r="AM1189" s="1"/>
  <c r="AM1190" s="1"/>
  <c r="Y1190" s="1"/>
  <c r="Z1188"/>
  <c r="Z1189" s="1"/>
  <c r="AO1188"/>
  <c r="AP1188"/>
  <c r="AO1189"/>
  <c r="AP1189"/>
  <c r="AO1190"/>
  <c r="AP1190"/>
  <c r="F1191"/>
  <c r="F1197" s="1"/>
  <c r="F1198" s="1"/>
  <c r="AO1191"/>
  <c r="AP1191"/>
  <c r="AO1192"/>
  <c r="AP1192"/>
  <c r="AO1193"/>
  <c r="AP1193"/>
  <c r="AT1193"/>
  <c r="AO1194"/>
  <c r="AP1194"/>
  <c r="AO1195"/>
  <c r="AP1195"/>
  <c r="AO1196"/>
  <c r="AP1196"/>
  <c r="G1197"/>
  <c r="G1198" s="1"/>
  <c r="AD1198" s="1"/>
  <c r="AD1199" s="1"/>
  <c r="G1199" s="1"/>
  <c r="H1197"/>
  <c r="H1198" s="1"/>
  <c r="I1197"/>
  <c r="I1198" s="1"/>
  <c r="AE1198" s="1"/>
  <c r="AE1199" s="1"/>
  <c r="I1199" s="1"/>
  <c r="J1197"/>
  <c r="J1198" s="1"/>
  <c r="AF1198" s="1"/>
  <c r="AF1199" s="1"/>
  <c r="J1199" s="1"/>
  <c r="K1197"/>
  <c r="K1198" s="1"/>
  <c r="L1197"/>
  <c r="L1198" s="1"/>
  <c r="AG1198" s="1"/>
  <c r="AG1199" s="1"/>
  <c r="L1199" s="1"/>
  <c r="M1197"/>
  <c r="M1198" s="1"/>
  <c r="N1197"/>
  <c r="N1198" s="1"/>
  <c r="O1197"/>
  <c r="O1198" s="1"/>
  <c r="P1197"/>
  <c r="P1198" s="1"/>
  <c r="Q1197"/>
  <c r="Q1198" s="1"/>
  <c r="AH1198" s="1"/>
  <c r="AH1199" s="1"/>
  <c r="Q1199" s="1"/>
  <c r="R1197"/>
  <c r="R1198" s="1"/>
  <c r="S1197"/>
  <c r="S1198" s="1"/>
  <c r="AI1198" s="1"/>
  <c r="AI1199" s="1"/>
  <c r="S1199" s="1"/>
  <c r="T1197"/>
  <c r="T1198" s="1"/>
  <c r="U1197"/>
  <c r="U1198" s="1"/>
  <c r="AJ1198" s="1"/>
  <c r="AJ1199" s="1"/>
  <c r="U1199" s="1"/>
  <c r="V1197"/>
  <c r="V1198" s="1"/>
  <c r="AK1198" s="1"/>
  <c r="AK1199" s="1"/>
  <c r="V1199" s="1"/>
  <c r="W1197"/>
  <c r="W1198" s="1"/>
  <c r="AL1198" s="1"/>
  <c r="AL1199" s="1"/>
  <c r="W1199" s="1"/>
  <c r="X1197"/>
  <c r="X1198" s="1"/>
  <c r="Y1197"/>
  <c r="Y1198" s="1"/>
  <c r="AM1198" s="1"/>
  <c r="AM1199" s="1"/>
  <c r="Y1199" s="1"/>
  <c r="Z1197"/>
  <c r="Z1198" s="1"/>
  <c r="AO1197"/>
  <c r="AP1197"/>
  <c r="AO1198"/>
  <c r="AP1198"/>
  <c r="AO1199"/>
  <c r="AP1199"/>
  <c r="L1200"/>
  <c r="F1200" s="1"/>
  <c r="F1206" s="1"/>
  <c r="F1207" s="1"/>
  <c r="AO1200"/>
  <c r="AP1200"/>
  <c r="AO1201"/>
  <c r="AP1201"/>
  <c r="AO1202"/>
  <c r="AP1202"/>
  <c r="AT1202"/>
  <c r="AO1203"/>
  <c r="AP1203"/>
  <c r="AO1204"/>
  <c r="AP1204"/>
  <c r="AO1205"/>
  <c r="AP1205"/>
  <c r="G1206"/>
  <c r="G1207" s="1"/>
  <c r="AD1207" s="1"/>
  <c r="AD1208" s="1"/>
  <c r="G1208" s="1"/>
  <c r="H1206"/>
  <c r="I1206"/>
  <c r="I1207" s="1"/>
  <c r="AE1207" s="1"/>
  <c r="AE1208" s="1"/>
  <c r="I1208" s="1"/>
  <c r="J1206"/>
  <c r="J1207" s="1"/>
  <c r="AF1207" s="1"/>
  <c r="AF1208" s="1"/>
  <c r="J1208" s="1"/>
  <c r="K1206"/>
  <c r="K1207" s="1"/>
  <c r="M1206"/>
  <c r="N1206"/>
  <c r="N1207" s="1"/>
  <c r="O1206"/>
  <c r="P1206"/>
  <c r="P1207" s="1"/>
  <c r="Q1206"/>
  <c r="R1206"/>
  <c r="R1207" s="1"/>
  <c r="S1206"/>
  <c r="S1207" s="1"/>
  <c r="AI1207" s="1"/>
  <c r="AI1208" s="1"/>
  <c r="S1208" s="1"/>
  <c r="T1206"/>
  <c r="T1207" s="1"/>
  <c r="U1206"/>
  <c r="V1206"/>
  <c r="V1207" s="1"/>
  <c r="AK1207" s="1"/>
  <c r="AK1208" s="1"/>
  <c r="V1208" s="1"/>
  <c r="W1206"/>
  <c r="W1207" s="1"/>
  <c r="AL1207" s="1"/>
  <c r="AL1208" s="1"/>
  <c r="W1208" s="1"/>
  <c r="X1206"/>
  <c r="X1207" s="1"/>
  <c r="Y1206"/>
  <c r="Z1206"/>
  <c r="Z1207" s="1"/>
  <c r="AO1206"/>
  <c r="AP1206"/>
  <c r="H1207"/>
  <c r="M1207"/>
  <c r="O1207"/>
  <c r="Q1207"/>
  <c r="AH1207" s="1"/>
  <c r="AH1208" s="1"/>
  <c r="Q1208" s="1"/>
  <c r="U1207"/>
  <c r="AJ1207" s="1"/>
  <c r="AJ1208" s="1"/>
  <c r="U1208" s="1"/>
  <c r="Y1207"/>
  <c r="AM1207" s="1"/>
  <c r="AM1208" s="1"/>
  <c r="Y1208" s="1"/>
  <c r="AO1207"/>
  <c r="AP1207"/>
  <c r="AO1208"/>
  <c r="AP1208"/>
  <c r="F1209"/>
  <c r="F1215" s="1"/>
  <c r="F1216" s="1"/>
  <c r="AO1209"/>
  <c r="AP1209"/>
  <c r="AO1210"/>
  <c r="AP1210"/>
  <c r="AO1211"/>
  <c r="AP1211"/>
  <c r="AT1211"/>
  <c r="AO1212"/>
  <c r="AP1212"/>
  <c r="AO1213"/>
  <c r="AP1213"/>
  <c r="AO1214"/>
  <c r="AP1214"/>
  <c r="G1215"/>
  <c r="G1216" s="1"/>
  <c r="AD1216" s="1"/>
  <c r="AD1217" s="1"/>
  <c r="G1217" s="1"/>
  <c r="H1215"/>
  <c r="H1216" s="1"/>
  <c r="I1215"/>
  <c r="I1216" s="1"/>
  <c r="AE1216" s="1"/>
  <c r="AE1217" s="1"/>
  <c r="I1217" s="1"/>
  <c r="J1215"/>
  <c r="J1216" s="1"/>
  <c r="AF1216" s="1"/>
  <c r="AF1217" s="1"/>
  <c r="J1217" s="1"/>
  <c r="K1215"/>
  <c r="K1216" s="1"/>
  <c r="L1215"/>
  <c r="L1216" s="1"/>
  <c r="AG1216" s="1"/>
  <c r="AG1217" s="1"/>
  <c r="L1217" s="1"/>
  <c r="M1215"/>
  <c r="M1216" s="1"/>
  <c r="N1215"/>
  <c r="N1216" s="1"/>
  <c r="O1215"/>
  <c r="O1216" s="1"/>
  <c r="P1215"/>
  <c r="P1216" s="1"/>
  <c r="Q1215"/>
  <c r="Q1216" s="1"/>
  <c r="AH1216" s="1"/>
  <c r="AH1217" s="1"/>
  <c r="Q1217" s="1"/>
  <c r="R1215"/>
  <c r="R1216" s="1"/>
  <c r="S1215"/>
  <c r="S1216" s="1"/>
  <c r="AI1216" s="1"/>
  <c r="AI1217" s="1"/>
  <c r="S1217" s="1"/>
  <c r="T1215"/>
  <c r="T1216" s="1"/>
  <c r="U1215"/>
  <c r="U1216" s="1"/>
  <c r="AJ1216" s="1"/>
  <c r="AJ1217" s="1"/>
  <c r="U1217" s="1"/>
  <c r="V1215"/>
  <c r="V1216" s="1"/>
  <c r="AK1216" s="1"/>
  <c r="AK1217" s="1"/>
  <c r="V1217" s="1"/>
  <c r="W1215"/>
  <c r="W1216" s="1"/>
  <c r="AL1216" s="1"/>
  <c r="AL1217" s="1"/>
  <c r="W1217" s="1"/>
  <c r="X1215"/>
  <c r="X1216" s="1"/>
  <c r="Y1215"/>
  <c r="Y1216" s="1"/>
  <c r="AM1216" s="1"/>
  <c r="AM1217" s="1"/>
  <c r="Y1217" s="1"/>
  <c r="Z1215"/>
  <c r="Z1216" s="1"/>
  <c r="AO1215"/>
  <c r="AP1215"/>
  <c r="AO1216"/>
  <c r="AP1216"/>
  <c r="AO1217"/>
  <c r="AP1217"/>
  <c r="F1218"/>
  <c r="F1224" s="1"/>
  <c r="F1225" s="1"/>
  <c r="AO1218"/>
  <c r="AP1218"/>
  <c r="AO1219"/>
  <c r="AP1219"/>
  <c r="AO1220"/>
  <c r="AP1220"/>
  <c r="AT1220"/>
  <c r="AO1221"/>
  <c r="AP1221"/>
  <c r="AO1222"/>
  <c r="AP1222"/>
  <c r="AO1223"/>
  <c r="AP1223"/>
  <c r="G1224"/>
  <c r="G1225" s="1"/>
  <c r="AD1225" s="1"/>
  <c r="AD1226" s="1"/>
  <c r="G1226" s="1"/>
  <c r="H1224"/>
  <c r="H1225" s="1"/>
  <c r="I1224"/>
  <c r="I1225" s="1"/>
  <c r="AE1225" s="1"/>
  <c r="AE1226" s="1"/>
  <c r="I1226" s="1"/>
  <c r="J1224"/>
  <c r="J1225" s="1"/>
  <c r="AF1225" s="1"/>
  <c r="AF1226" s="1"/>
  <c r="J1226" s="1"/>
  <c r="K1224"/>
  <c r="K1225" s="1"/>
  <c r="L1224"/>
  <c r="L1225" s="1"/>
  <c r="AG1225" s="1"/>
  <c r="AG1226" s="1"/>
  <c r="L1226" s="1"/>
  <c r="M1224"/>
  <c r="M1225" s="1"/>
  <c r="N1224"/>
  <c r="N1225" s="1"/>
  <c r="O1224"/>
  <c r="O1225" s="1"/>
  <c r="P1224"/>
  <c r="P1225" s="1"/>
  <c r="Q1224"/>
  <c r="Q1225" s="1"/>
  <c r="AH1225" s="1"/>
  <c r="AH1226" s="1"/>
  <c r="Q1226" s="1"/>
  <c r="R1224"/>
  <c r="R1225" s="1"/>
  <c r="S1224"/>
  <c r="S1225" s="1"/>
  <c r="AI1225" s="1"/>
  <c r="AI1226" s="1"/>
  <c r="S1226" s="1"/>
  <c r="T1224"/>
  <c r="T1225" s="1"/>
  <c r="U1224"/>
  <c r="U1225" s="1"/>
  <c r="AJ1225" s="1"/>
  <c r="AJ1226" s="1"/>
  <c r="U1226" s="1"/>
  <c r="V1224"/>
  <c r="V1225" s="1"/>
  <c r="AK1225" s="1"/>
  <c r="AK1226" s="1"/>
  <c r="V1226" s="1"/>
  <c r="W1224"/>
  <c r="W1225" s="1"/>
  <c r="AL1225" s="1"/>
  <c r="AL1226" s="1"/>
  <c r="W1226" s="1"/>
  <c r="X1224"/>
  <c r="X1225" s="1"/>
  <c r="Y1224"/>
  <c r="Y1225" s="1"/>
  <c r="AM1225" s="1"/>
  <c r="AM1226" s="1"/>
  <c r="Y1226" s="1"/>
  <c r="Z1224"/>
  <c r="Z1225" s="1"/>
  <c r="AO1224"/>
  <c r="AP1224"/>
  <c r="AO1225"/>
  <c r="AP1225"/>
  <c r="AO1226"/>
  <c r="AP1226"/>
  <c r="F1227"/>
  <c r="F1233" s="1"/>
  <c r="F1234" s="1"/>
  <c r="AO1227"/>
  <c r="AP1227"/>
  <c r="AO1228"/>
  <c r="AP1228"/>
  <c r="AO1229"/>
  <c r="AP1229"/>
  <c r="AT1229"/>
  <c r="AO1230"/>
  <c r="AP1230"/>
  <c r="AO1231"/>
  <c r="AP1231"/>
  <c r="AO1232"/>
  <c r="AP1232"/>
  <c r="G1233"/>
  <c r="G1234" s="1"/>
  <c r="AD1234" s="1"/>
  <c r="AD1235" s="1"/>
  <c r="G1235" s="1"/>
  <c r="H1233"/>
  <c r="H1234" s="1"/>
  <c r="I1233"/>
  <c r="I1234" s="1"/>
  <c r="AE1234" s="1"/>
  <c r="AE1235" s="1"/>
  <c r="I1235" s="1"/>
  <c r="J1233"/>
  <c r="J1234" s="1"/>
  <c r="AF1234" s="1"/>
  <c r="AF1235" s="1"/>
  <c r="J1235" s="1"/>
  <c r="K1233"/>
  <c r="K1234" s="1"/>
  <c r="L1233"/>
  <c r="L1234" s="1"/>
  <c r="AG1234" s="1"/>
  <c r="AG1235" s="1"/>
  <c r="L1235" s="1"/>
  <c r="M1233"/>
  <c r="M1234" s="1"/>
  <c r="N1233"/>
  <c r="N1234" s="1"/>
  <c r="O1233"/>
  <c r="O1234" s="1"/>
  <c r="P1233"/>
  <c r="P1234" s="1"/>
  <c r="Q1233"/>
  <c r="Q1234" s="1"/>
  <c r="AH1234" s="1"/>
  <c r="AH1235" s="1"/>
  <c r="Q1235" s="1"/>
  <c r="R1233"/>
  <c r="R1234" s="1"/>
  <c r="S1233"/>
  <c r="S1234" s="1"/>
  <c r="AI1234" s="1"/>
  <c r="AI1235" s="1"/>
  <c r="S1235" s="1"/>
  <c r="T1233"/>
  <c r="T1234" s="1"/>
  <c r="U1233"/>
  <c r="U1234" s="1"/>
  <c r="AJ1234" s="1"/>
  <c r="AJ1235" s="1"/>
  <c r="U1235" s="1"/>
  <c r="V1233"/>
  <c r="V1234" s="1"/>
  <c r="AK1234" s="1"/>
  <c r="AK1235" s="1"/>
  <c r="V1235" s="1"/>
  <c r="W1233"/>
  <c r="W1234" s="1"/>
  <c r="AL1234" s="1"/>
  <c r="AL1235" s="1"/>
  <c r="W1235" s="1"/>
  <c r="X1233"/>
  <c r="X1234" s="1"/>
  <c r="Y1233"/>
  <c r="Y1234" s="1"/>
  <c r="AM1234" s="1"/>
  <c r="AM1235" s="1"/>
  <c r="Y1235" s="1"/>
  <c r="Z1233"/>
  <c r="Z1234" s="1"/>
  <c r="AO1233"/>
  <c r="AP1233"/>
  <c r="AO1234"/>
  <c r="AP1234"/>
  <c r="AO1235"/>
  <c r="AP1235"/>
  <c r="F1236"/>
  <c r="F1242" s="1"/>
  <c r="F1243" s="1"/>
  <c r="AO1236"/>
  <c r="AP1236"/>
  <c r="AO1237"/>
  <c r="AP1237"/>
  <c r="AO1238"/>
  <c r="AP1238"/>
  <c r="AT1238"/>
  <c r="AO1239"/>
  <c r="AP1239"/>
  <c r="AO1240"/>
  <c r="AP1240"/>
  <c r="AO1241"/>
  <c r="AP1241"/>
  <c r="G1242"/>
  <c r="G1243" s="1"/>
  <c r="AD1243" s="1"/>
  <c r="AD1244" s="1"/>
  <c r="G1244" s="1"/>
  <c r="H1242"/>
  <c r="H1243" s="1"/>
  <c r="I1242"/>
  <c r="I1243" s="1"/>
  <c r="AE1243" s="1"/>
  <c r="AE1244" s="1"/>
  <c r="I1244" s="1"/>
  <c r="J1242"/>
  <c r="J1243" s="1"/>
  <c r="AF1243" s="1"/>
  <c r="AF1244" s="1"/>
  <c r="J1244" s="1"/>
  <c r="K1242"/>
  <c r="K1243" s="1"/>
  <c r="L1242"/>
  <c r="L1243" s="1"/>
  <c r="AG1243" s="1"/>
  <c r="AG1244" s="1"/>
  <c r="L1244" s="1"/>
  <c r="M1242"/>
  <c r="M1243" s="1"/>
  <c r="N1242"/>
  <c r="N1243" s="1"/>
  <c r="O1242"/>
  <c r="O1243" s="1"/>
  <c r="P1242"/>
  <c r="P1243" s="1"/>
  <c r="Q1242"/>
  <c r="Q1243" s="1"/>
  <c r="AH1243" s="1"/>
  <c r="AH1244" s="1"/>
  <c r="Q1244" s="1"/>
  <c r="R1242"/>
  <c r="R1243" s="1"/>
  <c r="S1242"/>
  <c r="S1243" s="1"/>
  <c r="AI1243" s="1"/>
  <c r="AI1244" s="1"/>
  <c r="S1244" s="1"/>
  <c r="T1242"/>
  <c r="T1243" s="1"/>
  <c r="U1242"/>
  <c r="U1243" s="1"/>
  <c r="AJ1243" s="1"/>
  <c r="AJ1244" s="1"/>
  <c r="U1244" s="1"/>
  <c r="V1242"/>
  <c r="V1243" s="1"/>
  <c r="AK1243" s="1"/>
  <c r="AK1244" s="1"/>
  <c r="V1244" s="1"/>
  <c r="W1242"/>
  <c r="W1243" s="1"/>
  <c r="AL1243" s="1"/>
  <c r="AL1244" s="1"/>
  <c r="W1244" s="1"/>
  <c r="X1242"/>
  <c r="X1243" s="1"/>
  <c r="Y1242"/>
  <c r="Y1243" s="1"/>
  <c r="AM1243" s="1"/>
  <c r="AM1244" s="1"/>
  <c r="Y1244" s="1"/>
  <c r="Z1242"/>
  <c r="Z1243" s="1"/>
  <c r="AO1242"/>
  <c r="AP1242"/>
  <c r="AO1243"/>
  <c r="AP1243"/>
  <c r="AO1244"/>
  <c r="AP1244"/>
  <c r="F1245"/>
  <c r="F1251" s="1"/>
  <c r="F1252" s="1"/>
  <c r="AO1245"/>
  <c r="AP1245"/>
  <c r="AO1246"/>
  <c r="AP1246"/>
  <c r="AO1247"/>
  <c r="AP1247"/>
  <c r="AT1247"/>
  <c r="AO1248"/>
  <c r="AP1248"/>
  <c r="AO1249"/>
  <c r="AP1249"/>
  <c r="AO1250"/>
  <c r="AP1250"/>
  <c r="G1251"/>
  <c r="G1252" s="1"/>
  <c r="AD1252" s="1"/>
  <c r="AD1253" s="1"/>
  <c r="G1253" s="1"/>
  <c r="H1251"/>
  <c r="H1252" s="1"/>
  <c r="I1251"/>
  <c r="I1252" s="1"/>
  <c r="AE1252" s="1"/>
  <c r="AE1253" s="1"/>
  <c r="I1253" s="1"/>
  <c r="J1251"/>
  <c r="J1252" s="1"/>
  <c r="AF1252" s="1"/>
  <c r="AF1253" s="1"/>
  <c r="J1253" s="1"/>
  <c r="K1251"/>
  <c r="K1252" s="1"/>
  <c r="L1251"/>
  <c r="L1252" s="1"/>
  <c r="AG1252" s="1"/>
  <c r="AG1253" s="1"/>
  <c r="L1253" s="1"/>
  <c r="M1251"/>
  <c r="M1252" s="1"/>
  <c r="N1251"/>
  <c r="N1252" s="1"/>
  <c r="O1251"/>
  <c r="O1252" s="1"/>
  <c r="P1251"/>
  <c r="P1252" s="1"/>
  <c r="Q1251"/>
  <c r="Q1252" s="1"/>
  <c r="AH1252" s="1"/>
  <c r="AH1253" s="1"/>
  <c r="Q1253" s="1"/>
  <c r="R1251"/>
  <c r="R1252" s="1"/>
  <c r="S1251"/>
  <c r="S1252" s="1"/>
  <c r="AI1252" s="1"/>
  <c r="AI1253" s="1"/>
  <c r="S1253" s="1"/>
  <c r="T1251"/>
  <c r="T1252" s="1"/>
  <c r="U1251"/>
  <c r="U1252" s="1"/>
  <c r="AJ1252" s="1"/>
  <c r="AJ1253" s="1"/>
  <c r="U1253" s="1"/>
  <c r="V1251"/>
  <c r="V1252" s="1"/>
  <c r="AK1252" s="1"/>
  <c r="AK1253" s="1"/>
  <c r="V1253" s="1"/>
  <c r="W1251"/>
  <c r="W1252" s="1"/>
  <c r="AL1252" s="1"/>
  <c r="AL1253" s="1"/>
  <c r="W1253" s="1"/>
  <c r="X1251"/>
  <c r="X1252" s="1"/>
  <c r="Y1251"/>
  <c r="Y1252" s="1"/>
  <c r="AM1252" s="1"/>
  <c r="AM1253" s="1"/>
  <c r="Y1253" s="1"/>
  <c r="Z1251"/>
  <c r="Z1252" s="1"/>
  <c r="AO1251"/>
  <c r="AP1251"/>
  <c r="AO1252"/>
  <c r="AP1252"/>
  <c r="AO1253"/>
  <c r="AP1253"/>
  <c r="F1254"/>
  <c r="F1260" s="1"/>
  <c r="F1261" s="1"/>
  <c r="AO1254"/>
  <c r="AP1254"/>
  <c r="AO1255"/>
  <c r="AP1255"/>
  <c r="AO1256"/>
  <c r="AP1256"/>
  <c r="AT1256"/>
  <c r="AO1257"/>
  <c r="AP1257"/>
  <c r="AO1258"/>
  <c r="AP1258"/>
  <c r="AO1259"/>
  <c r="AP1259"/>
  <c r="G1260"/>
  <c r="H1260"/>
  <c r="H1261" s="1"/>
  <c r="I1260"/>
  <c r="I1261" s="1"/>
  <c r="AE1261" s="1"/>
  <c r="AE1262" s="1"/>
  <c r="I1262" s="1"/>
  <c r="J1260"/>
  <c r="J1261" s="1"/>
  <c r="AF1261" s="1"/>
  <c r="AF1262" s="1"/>
  <c r="J1262" s="1"/>
  <c r="K1260"/>
  <c r="K1261" s="1"/>
  <c r="L1260"/>
  <c r="L1261" s="1"/>
  <c r="AG1261" s="1"/>
  <c r="AG1262" s="1"/>
  <c r="L1262" s="1"/>
  <c r="M1260"/>
  <c r="M1261" s="1"/>
  <c r="N1260"/>
  <c r="N1261" s="1"/>
  <c r="O1260"/>
  <c r="O1261" s="1"/>
  <c r="P1260"/>
  <c r="P1261" s="1"/>
  <c r="Q1260"/>
  <c r="Q1261" s="1"/>
  <c r="AH1261" s="1"/>
  <c r="AH1262" s="1"/>
  <c r="Q1262" s="1"/>
  <c r="R1260"/>
  <c r="R1261" s="1"/>
  <c r="S1260"/>
  <c r="S1261" s="1"/>
  <c r="AI1261" s="1"/>
  <c r="AI1262" s="1"/>
  <c r="S1262" s="1"/>
  <c r="T1260"/>
  <c r="T1261" s="1"/>
  <c r="U1260"/>
  <c r="U1261" s="1"/>
  <c r="AJ1261" s="1"/>
  <c r="AJ1262" s="1"/>
  <c r="U1262" s="1"/>
  <c r="V1260"/>
  <c r="V1261" s="1"/>
  <c r="AK1261" s="1"/>
  <c r="AK1262" s="1"/>
  <c r="V1262" s="1"/>
  <c r="W1260"/>
  <c r="X1260"/>
  <c r="X1261" s="1"/>
  <c r="Y1260"/>
  <c r="Y1261" s="1"/>
  <c r="AM1261" s="1"/>
  <c r="AM1262" s="1"/>
  <c r="Y1262" s="1"/>
  <c r="Z1260"/>
  <c r="Z1261" s="1"/>
  <c r="AO1260"/>
  <c r="AP1260"/>
  <c r="G1261"/>
  <c r="AD1261" s="1"/>
  <c r="AD1262" s="1"/>
  <c r="G1262" s="1"/>
  <c r="W1261"/>
  <c r="AL1261" s="1"/>
  <c r="AL1262" s="1"/>
  <c r="W1262" s="1"/>
  <c r="AO1261"/>
  <c r="AP1261"/>
  <c r="AO1262"/>
  <c r="AP1262"/>
  <c r="F1263"/>
  <c r="F1269" s="1"/>
  <c r="F1270" s="1"/>
  <c r="AO1263"/>
  <c r="AP1263"/>
  <c r="AO1264"/>
  <c r="AP1264"/>
  <c r="AO1265"/>
  <c r="AP1265"/>
  <c r="AT1265"/>
  <c r="AO1266"/>
  <c r="AP1266"/>
  <c r="AO1267"/>
  <c r="AP1267"/>
  <c r="AO1268"/>
  <c r="AP1268"/>
  <c r="G1269"/>
  <c r="G1270" s="1"/>
  <c r="AD1270" s="1"/>
  <c r="AD1271" s="1"/>
  <c r="G1271" s="1"/>
  <c r="H1269"/>
  <c r="H1270" s="1"/>
  <c r="I1269"/>
  <c r="I1270" s="1"/>
  <c r="AE1270" s="1"/>
  <c r="AE1271" s="1"/>
  <c r="I1271" s="1"/>
  <c r="J1269"/>
  <c r="J1270" s="1"/>
  <c r="AF1270" s="1"/>
  <c r="AF1271" s="1"/>
  <c r="J1271" s="1"/>
  <c r="K1269"/>
  <c r="K1270" s="1"/>
  <c r="L1269"/>
  <c r="L1270" s="1"/>
  <c r="AG1270" s="1"/>
  <c r="AG1271" s="1"/>
  <c r="L1271" s="1"/>
  <c r="M1269"/>
  <c r="M1270" s="1"/>
  <c r="N1269"/>
  <c r="N1270" s="1"/>
  <c r="O1269"/>
  <c r="O1270" s="1"/>
  <c r="P1269"/>
  <c r="P1270" s="1"/>
  <c r="Q1269"/>
  <c r="Q1270" s="1"/>
  <c r="AH1270" s="1"/>
  <c r="AH1271" s="1"/>
  <c r="Q1271" s="1"/>
  <c r="R1269"/>
  <c r="R1270" s="1"/>
  <c r="S1269"/>
  <c r="S1270" s="1"/>
  <c r="AI1270" s="1"/>
  <c r="AI1271" s="1"/>
  <c r="S1271" s="1"/>
  <c r="T1269"/>
  <c r="T1270" s="1"/>
  <c r="U1269"/>
  <c r="U1270" s="1"/>
  <c r="AJ1270" s="1"/>
  <c r="AJ1271" s="1"/>
  <c r="U1271" s="1"/>
  <c r="V1269"/>
  <c r="V1270" s="1"/>
  <c r="AK1270" s="1"/>
  <c r="AK1271" s="1"/>
  <c r="V1271" s="1"/>
  <c r="W1269"/>
  <c r="X1269"/>
  <c r="X1270" s="1"/>
  <c r="Y1269"/>
  <c r="Y1270" s="1"/>
  <c r="AM1270" s="1"/>
  <c r="AM1271" s="1"/>
  <c r="Y1271" s="1"/>
  <c r="Z1269"/>
  <c r="Z1270" s="1"/>
  <c r="AO1269"/>
  <c r="AP1269"/>
  <c r="W1270"/>
  <c r="AL1270" s="1"/>
  <c r="AL1271" s="1"/>
  <c r="W1271" s="1"/>
  <c r="AO1270"/>
  <c r="AP1270"/>
  <c r="AO1271"/>
  <c r="AP1271"/>
  <c r="L1272"/>
  <c r="F1272" s="1"/>
  <c r="F1278" s="1"/>
  <c r="F1279" s="1"/>
  <c r="AO1272"/>
  <c r="AP1272"/>
  <c r="AO1273"/>
  <c r="AP1273"/>
  <c r="AO1274"/>
  <c r="AP1274"/>
  <c r="AT1274"/>
  <c r="AO1275"/>
  <c r="AP1275"/>
  <c r="AO1276"/>
  <c r="AP1276"/>
  <c r="AO1277"/>
  <c r="AP1277"/>
  <c r="G1278"/>
  <c r="G1279" s="1"/>
  <c r="AD1279" s="1"/>
  <c r="AD1280" s="1"/>
  <c r="G1280" s="1"/>
  <c r="H1278"/>
  <c r="H1279" s="1"/>
  <c r="I1278"/>
  <c r="I1279" s="1"/>
  <c r="AE1279" s="1"/>
  <c r="AE1280" s="1"/>
  <c r="I1280" s="1"/>
  <c r="J1278"/>
  <c r="K1278"/>
  <c r="K1279" s="1"/>
  <c r="M1278"/>
  <c r="M1279" s="1"/>
  <c r="N1278"/>
  <c r="O1278"/>
  <c r="O1279" s="1"/>
  <c r="P1278"/>
  <c r="P1279" s="1"/>
  <c r="Q1278"/>
  <c r="Q1279" s="1"/>
  <c r="AH1279" s="1"/>
  <c r="AH1280" s="1"/>
  <c r="Q1280" s="1"/>
  <c r="R1278"/>
  <c r="R1279" s="1"/>
  <c r="S1278"/>
  <c r="S1279" s="1"/>
  <c r="AI1279" s="1"/>
  <c r="AI1280" s="1"/>
  <c r="S1280" s="1"/>
  <c r="T1278"/>
  <c r="U1278"/>
  <c r="U1279" s="1"/>
  <c r="AJ1279" s="1"/>
  <c r="AJ1280" s="1"/>
  <c r="U1280" s="1"/>
  <c r="V1278"/>
  <c r="W1278"/>
  <c r="W1279" s="1"/>
  <c r="AL1279" s="1"/>
  <c r="AL1280" s="1"/>
  <c r="W1280" s="1"/>
  <c r="X1278"/>
  <c r="X1279" s="1"/>
  <c r="Y1278"/>
  <c r="Y1279" s="1"/>
  <c r="AM1279" s="1"/>
  <c r="AM1280" s="1"/>
  <c r="Y1280" s="1"/>
  <c r="Z1278"/>
  <c r="AO1278"/>
  <c r="AP1278"/>
  <c r="J1279"/>
  <c r="AF1279" s="1"/>
  <c r="AF1280" s="1"/>
  <c r="J1280" s="1"/>
  <c r="N1279"/>
  <c r="T1279"/>
  <c r="V1279"/>
  <c r="AK1279" s="1"/>
  <c r="AK1280" s="1"/>
  <c r="V1280" s="1"/>
  <c r="Z1279"/>
  <c r="AO1279"/>
  <c r="AP1279"/>
  <c r="AO1280"/>
  <c r="AP1280"/>
  <c r="L1281"/>
  <c r="F1281" s="1"/>
  <c r="F1287" s="1"/>
  <c r="F1288" s="1"/>
  <c r="AO1281"/>
  <c r="AP1281"/>
  <c r="AO1282"/>
  <c r="AP1282"/>
  <c r="AO1283"/>
  <c r="AP1283"/>
  <c r="AT1283"/>
  <c r="AO1284"/>
  <c r="AP1284"/>
  <c r="AO1285"/>
  <c r="AP1285"/>
  <c r="AO1286"/>
  <c r="AP1286"/>
  <c r="G1287"/>
  <c r="G1288" s="1"/>
  <c r="AD1288" s="1"/>
  <c r="AD1289" s="1"/>
  <c r="G1289" s="1"/>
  <c r="H1287"/>
  <c r="H1288" s="1"/>
  <c r="I1287"/>
  <c r="I1288" s="1"/>
  <c r="AE1288" s="1"/>
  <c r="AE1289" s="1"/>
  <c r="I1289" s="1"/>
  <c r="J1287"/>
  <c r="J1288" s="1"/>
  <c r="AF1288" s="1"/>
  <c r="AF1289" s="1"/>
  <c r="J1289" s="1"/>
  <c r="K1287"/>
  <c r="K1288" s="1"/>
  <c r="M1287"/>
  <c r="M1288" s="1"/>
  <c r="N1287"/>
  <c r="N1288" s="1"/>
  <c r="O1287"/>
  <c r="O1288" s="1"/>
  <c r="P1287"/>
  <c r="P1288" s="1"/>
  <c r="Q1287"/>
  <c r="Q1288" s="1"/>
  <c r="AH1288" s="1"/>
  <c r="AH1289" s="1"/>
  <c r="Q1289" s="1"/>
  <c r="R1287"/>
  <c r="R1288" s="1"/>
  <c r="S1287"/>
  <c r="S1288" s="1"/>
  <c r="AI1288" s="1"/>
  <c r="AI1289" s="1"/>
  <c r="S1289" s="1"/>
  <c r="T1287"/>
  <c r="T1288" s="1"/>
  <c r="U1287"/>
  <c r="U1288" s="1"/>
  <c r="AJ1288" s="1"/>
  <c r="AJ1289" s="1"/>
  <c r="U1289" s="1"/>
  <c r="V1287"/>
  <c r="V1288" s="1"/>
  <c r="AK1288" s="1"/>
  <c r="AK1289" s="1"/>
  <c r="V1289" s="1"/>
  <c r="W1287"/>
  <c r="W1288" s="1"/>
  <c r="AL1288" s="1"/>
  <c r="AL1289" s="1"/>
  <c r="W1289" s="1"/>
  <c r="X1287"/>
  <c r="X1288" s="1"/>
  <c r="Y1287"/>
  <c r="Y1288" s="1"/>
  <c r="AM1288" s="1"/>
  <c r="AM1289" s="1"/>
  <c r="Y1289" s="1"/>
  <c r="Z1287"/>
  <c r="Z1288" s="1"/>
  <c r="AO1287"/>
  <c r="AP1287"/>
  <c r="AO1288"/>
  <c r="AP1288"/>
  <c r="AO1289"/>
  <c r="AP1289"/>
  <c r="F1290"/>
  <c r="F1296" s="1"/>
  <c r="F1297" s="1"/>
  <c r="AO1290"/>
  <c r="AP1290"/>
  <c r="AO1291"/>
  <c r="AP1291"/>
  <c r="AO1292"/>
  <c r="AP1292"/>
  <c r="AT1292"/>
  <c r="AO1293"/>
  <c r="AP1293"/>
  <c r="AO1294"/>
  <c r="AP1294"/>
  <c r="AO1295"/>
  <c r="AP1295"/>
  <c r="G1296"/>
  <c r="G1297" s="1"/>
  <c r="AD1297" s="1"/>
  <c r="AD1298" s="1"/>
  <c r="G1298" s="1"/>
  <c r="H1296"/>
  <c r="H1297" s="1"/>
  <c r="I1296"/>
  <c r="I1297" s="1"/>
  <c r="AE1297" s="1"/>
  <c r="AE1298" s="1"/>
  <c r="I1298" s="1"/>
  <c r="J1296"/>
  <c r="J1297" s="1"/>
  <c r="AF1297" s="1"/>
  <c r="AF1298" s="1"/>
  <c r="J1298" s="1"/>
  <c r="K1296"/>
  <c r="K1297" s="1"/>
  <c r="L1296"/>
  <c r="L1297" s="1"/>
  <c r="AG1297" s="1"/>
  <c r="AG1298" s="1"/>
  <c r="L1298" s="1"/>
  <c r="M1296"/>
  <c r="M1297" s="1"/>
  <c r="N1296"/>
  <c r="N1297" s="1"/>
  <c r="O1296"/>
  <c r="O1297" s="1"/>
  <c r="P1296"/>
  <c r="P1297" s="1"/>
  <c r="Q1296"/>
  <c r="Q1297" s="1"/>
  <c r="AH1297" s="1"/>
  <c r="AH1298" s="1"/>
  <c r="Q1298" s="1"/>
  <c r="R1296"/>
  <c r="R1297" s="1"/>
  <c r="S1296"/>
  <c r="S1297" s="1"/>
  <c r="AI1297" s="1"/>
  <c r="AI1298" s="1"/>
  <c r="S1298" s="1"/>
  <c r="T1296"/>
  <c r="T1297" s="1"/>
  <c r="U1296"/>
  <c r="U1297" s="1"/>
  <c r="AJ1297" s="1"/>
  <c r="AJ1298" s="1"/>
  <c r="U1298" s="1"/>
  <c r="V1296"/>
  <c r="W1296"/>
  <c r="W1297" s="1"/>
  <c r="AL1297" s="1"/>
  <c r="AL1298" s="1"/>
  <c r="W1298" s="1"/>
  <c r="X1296"/>
  <c r="X1297" s="1"/>
  <c r="Y1296"/>
  <c r="Y1297" s="1"/>
  <c r="AM1297" s="1"/>
  <c r="AM1298" s="1"/>
  <c r="Y1298" s="1"/>
  <c r="Z1296"/>
  <c r="AO1296"/>
  <c r="AP1296"/>
  <c r="V1297"/>
  <c r="AK1297" s="1"/>
  <c r="AK1298" s="1"/>
  <c r="V1298" s="1"/>
  <c r="Z1297"/>
  <c r="AO1297"/>
  <c r="AP1297"/>
  <c r="AO1298"/>
  <c r="AP1298"/>
  <c r="F1299"/>
  <c r="F1305" s="1"/>
  <c r="F1306" s="1"/>
  <c r="AO1299"/>
  <c r="AP1299"/>
  <c r="AO1300"/>
  <c r="AP1300"/>
  <c r="AO1301"/>
  <c r="AP1301"/>
  <c r="AT1301"/>
  <c r="AO1302"/>
  <c r="AP1302"/>
  <c r="AO1303"/>
  <c r="AP1303"/>
  <c r="AO1304"/>
  <c r="AP1304"/>
  <c r="G1305"/>
  <c r="G1306" s="1"/>
  <c r="AD1306" s="1"/>
  <c r="AD1307" s="1"/>
  <c r="G1307" s="1"/>
  <c r="H1305"/>
  <c r="H1306" s="1"/>
  <c r="I1305"/>
  <c r="I1306" s="1"/>
  <c r="AE1306" s="1"/>
  <c r="AE1307" s="1"/>
  <c r="I1307" s="1"/>
  <c r="J1305"/>
  <c r="J1306" s="1"/>
  <c r="AF1306" s="1"/>
  <c r="AF1307" s="1"/>
  <c r="J1307" s="1"/>
  <c r="K1305"/>
  <c r="K1306" s="1"/>
  <c r="L1305"/>
  <c r="L1306" s="1"/>
  <c r="AG1306" s="1"/>
  <c r="AG1307" s="1"/>
  <c r="L1307" s="1"/>
  <c r="M1305"/>
  <c r="M1306" s="1"/>
  <c r="N1305"/>
  <c r="N1306" s="1"/>
  <c r="O1305"/>
  <c r="O1306" s="1"/>
  <c r="P1305"/>
  <c r="P1306" s="1"/>
  <c r="Q1305"/>
  <c r="Q1306" s="1"/>
  <c r="AH1306" s="1"/>
  <c r="AH1307" s="1"/>
  <c r="Q1307" s="1"/>
  <c r="R1305"/>
  <c r="R1306" s="1"/>
  <c r="S1305"/>
  <c r="S1306" s="1"/>
  <c r="AI1306" s="1"/>
  <c r="AI1307" s="1"/>
  <c r="S1307" s="1"/>
  <c r="T1305"/>
  <c r="T1306" s="1"/>
  <c r="U1305"/>
  <c r="U1306" s="1"/>
  <c r="AJ1306" s="1"/>
  <c r="AJ1307" s="1"/>
  <c r="U1307" s="1"/>
  <c r="V1305"/>
  <c r="V1306" s="1"/>
  <c r="AK1306" s="1"/>
  <c r="AK1307" s="1"/>
  <c r="V1307" s="1"/>
  <c r="W1305"/>
  <c r="W1306" s="1"/>
  <c r="AL1306" s="1"/>
  <c r="AL1307" s="1"/>
  <c r="W1307" s="1"/>
  <c r="X1305"/>
  <c r="X1306" s="1"/>
  <c r="Y1305"/>
  <c r="Y1306" s="1"/>
  <c r="AM1306" s="1"/>
  <c r="AM1307" s="1"/>
  <c r="Y1307" s="1"/>
  <c r="Z1305"/>
  <c r="Z1306" s="1"/>
  <c r="AO1305"/>
  <c r="AP1305"/>
  <c r="AO1306"/>
  <c r="AP1306"/>
  <c r="AO1307"/>
  <c r="AP1307"/>
  <c r="L1308"/>
  <c r="F1308" s="1"/>
  <c r="F1314" s="1"/>
  <c r="F1315" s="1"/>
  <c r="AO1308"/>
  <c r="AP1308"/>
  <c r="AO1309"/>
  <c r="AP1309"/>
  <c r="AO1310"/>
  <c r="AP1310"/>
  <c r="AT1310"/>
  <c r="AO1311"/>
  <c r="AP1311"/>
  <c r="AO1312"/>
  <c r="AP1312"/>
  <c r="AO1313"/>
  <c r="AP1313"/>
  <c r="G1314"/>
  <c r="G1315" s="1"/>
  <c r="AD1315" s="1"/>
  <c r="AD1316" s="1"/>
  <c r="G1316" s="1"/>
  <c r="H1314"/>
  <c r="H1315" s="1"/>
  <c r="I1314"/>
  <c r="I1315" s="1"/>
  <c r="AE1315" s="1"/>
  <c r="AE1316" s="1"/>
  <c r="I1316" s="1"/>
  <c r="J1314"/>
  <c r="J1315" s="1"/>
  <c r="AF1315" s="1"/>
  <c r="AF1316" s="1"/>
  <c r="J1316" s="1"/>
  <c r="K1314"/>
  <c r="K1315" s="1"/>
  <c r="M1314"/>
  <c r="M1315" s="1"/>
  <c r="N1314"/>
  <c r="O1314"/>
  <c r="O1315" s="1"/>
  <c r="P1314"/>
  <c r="P1315" s="1"/>
  <c r="Q1314"/>
  <c r="Q1315" s="1"/>
  <c r="AH1315" s="1"/>
  <c r="AH1316" s="1"/>
  <c r="Q1316" s="1"/>
  <c r="R1314"/>
  <c r="R1315" s="1"/>
  <c r="S1314"/>
  <c r="S1315" s="1"/>
  <c r="AI1315" s="1"/>
  <c r="AI1316" s="1"/>
  <c r="S1316" s="1"/>
  <c r="T1314"/>
  <c r="T1315" s="1"/>
  <c r="U1314"/>
  <c r="U1315" s="1"/>
  <c r="AJ1315" s="1"/>
  <c r="AJ1316" s="1"/>
  <c r="U1316" s="1"/>
  <c r="V1314"/>
  <c r="W1314"/>
  <c r="W1315" s="1"/>
  <c r="AL1315" s="1"/>
  <c r="AL1316" s="1"/>
  <c r="W1316" s="1"/>
  <c r="X1314"/>
  <c r="X1315" s="1"/>
  <c r="Y1314"/>
  <c r="Y1315" s="1"/>
  <c r="AM1315" s="1"/>
  <c r="AM1316" s="1"/>
  <c r="Y1316" s="1"/>
  <c r="Z1314"/>
  <c r="Z1315" s="1"/>
  <c r="AO1314"/>
  <c r="AP1314"/>
  <c r="N1315"/>
  <c r="V1315"/>
  <c r="AK1315" s="1"/>
  <c r="AK1316" s="1"/>
  <c r="V1316" s="1"/>
  <c r="AO1315"/>
  <c r="AP1315"/>
  <c r="AO1316"/>
  <c r="AP1316"/>
  <c r="F1317"/>
  <c r="F1323" s="1"/>
  <c r="F1324" s="1"/>
  <c r="AO1317"/>
  <c r="AP1317"/>
  <c r="AO1318"/>
  <c r="AP1318"/>
  <c r="AO1319"/>
  <c r="AP1319"/>
  <c r="AT1319"/>
  <c r="AO1320"/>
  <c r="AP1320"/>
  <c r="AO1321"/>
  <c r="AP1321"/>
  <c r="AO1322"/>
  <c r="AP1322"/>
  <c r="G1323"/>
  <c r="G1324" s="1"/>
  <c r="AD1324" s="1"/>
  <c r="AD1325" s="1"/>
  <c r="G1325" s="1"/>
  <c r="H1323"/>
  <c r="H1324" s="1"/>
  <c r="I1323"/>
  <c r="I1324" s="1"/>
  <c r="AE1324" s="1"/>
  <c r="AE1325" s="1"/>
  <c r="I1325" s="1"/>
  <c r="J1323"/>
  <c r="J1324" s="1"/>
  <c r="AF1324" s="1"/>
  <c r="AF1325" s="1"/>
  <c r="J1325" s="1"/>
  <c r="K1323"/>
  <c r="K1324" s="1"/>
  <c r="L1323"/>
  <c r="L1324" s="1"/>
  <c r="AG1324" s="1"/>
  <c r="AG1325" s="1"/>
  <c r="L1325" s="1"/>
  <c r="M1323"/>
  <c r="M1324" s="1"/>
  <c r="N1323"/>
  <c r="N1324" s="1"/>
  <c r="O1323"/>
  <c r="O1324" s="1"/>
  <c r="P1323"/>
  <c r="P1324" s="1"/>
  <c r="Q1323"/>
  <c r="Q1324" s="1"/>
  <c r="AH1324" s="1"/>
  <c r="AH1325" s="1"/>
  <c r="Q1325" s="1"/>
  <c r="R1323"/>
  <c r="R1324" s="1"/>
  <c r="S1323"/>
  <c r="S1324" s="1"/>
  <c r="AI1324" s="1"/>
  <c r="AI1325" s="1"/>
  <c r="S1325" s="1"/>
  <c r="T1323"/>
  <c r="T1324" s="1"/>
  <c r="U1323"/>
  <c r="U1324" s="1"/>
  <c r="AJ1324" s="1"/>
  <c r="AJ1325" s="1"/>
  <c r="U1325" s="1"/>
  <c r="V1323"/>
  <c r="V1324" s="1"/>
  <c r="AK1324" s="1"/>
  <c r="AK1325" s="1"/>
  <c r="V1325" s="1"/>
  <c r="W1323"/>
  <c r="W1324" s="1"/>
  <c r="AL1324" s="1"/>
  <c r="AL1325" s="1"/>
  <c r="W1325" s="1"/>
  <c r="X1323"/>
  <c r="X1324" s="1"/>
  <c r="Y1323"/>
  <c r="Y1324" s="1"/>
  <c r="AM1324" s="1"/>
  <c r="AM1325" s="1"/>
  <c r="Y1325" s="1"/>
  <c r="Z1323"/>
  <c r="Z1324" s="1"/>
  <c r="AO1323"/>
  <c r="AP1323"/>
  <c r="AO1324"/>
  <c r="AP1324"/>
  <c r="AO1325"/>
  <c r="AP1325"/>
  <c r="L1326"/>
  <c r="F1326" s="1"/>
  <c r="F1332" s="1"/>
  <c r="F1333" s="1"/>
  <c r="AO1326"/>
  <c r="AP1326"/>
  <c r="AO1327"/>
  <c r="AP1327"/>
  <c r="AO1328"/>
  <c r="AP1328"/>
  <c r="AT1328"/>
  <c r="AO1329"/>
  <c r="AP1329"/>
  <c r="AO1330"/>
  <c r="AP1330"/>
  <c r="AO1331"/>
  <c r="AP1331"/>
  <c r="G1332"/>
  <c r="G1333" s="1"/>
  <c r="AD1333" s="1"/>
  <c r="AD1334" s="1"/>
  <c r="G1334" s="1"/>
  <c r="H1332"/>
  <c r="I1332"/>
  <c r="I1333" s="1"/>
  <c r="AE1333" s="1"/>
  <c r="AE1334" s="1"/>
  <c r="I1334" s="1"/>
  <c r="J1332"/>
  <c r="J1333" s="1"/>
  <c r="AF1333" s="1"/>
  <c r="AF1334" s="1"/>
  <c r="J1334" s="1"/>
  <c r="K1332"/>
  <c r="K1333" s="1"/>
  <c r="M1332"/>
  <c r="M1333" s="1"/>
  <c r="N1332"/>
  <c r="N1333" s="1"/>
  <c r="O1332"/>
  <c r="O1333" s="1"/>
  <c r="P1332"/>
  <c r="P1333" s="1"/>
  <c r="Q1332"/>
  <c r="Q1333" s="1"/>
  <c r="AH1333" s="1"/>
  <c r="AH1334" s="1"/>
  <c r="Q1334" s="1"/>
  <c r="R1332"/>
  <c r="R1333" s="1"/>
  <c r="S1332"/>
  <c r="S1333" s="1"/>
  <c r="AI1333" s="1"/>
  <c r="AI1334" s="1"/>
  <c r="S1334" s="1"/>
  <c r="T1332"/>
  <c r="T1333" s="1"/>
  <c r="U1332"/>
  <c r="U1333" s="1"/>
  <c r="AJ1333" s="1"/>
  <c r="AJ1334" s="1"/>
  <c r="U1334" s="1"/>
  <c r="V1332"/>
  <c r="V1333" s="1"/>
  <c r="AK1333" s="1"/>
  <c r="AK1334" s="1"/>
  <c r="V1334" s="1"/>
  <c r="W1332"/>
  <c r="W1333" s="1"/>
  <c r="AL1333" s="1"/>
  <c r="AL1334" s="1"/>
  <c r="W1334" s="1"/>
  <c r="X1332"/>
  <c r="X1333" s="1"/>
  <c r="Y1332"/>
  <c r="Y1333" s="1"/>
  <c r="AM1333" s="1"/>
  <c r="AM1334" s="1"/>
  <c r="Y1334" s="1"/>
  <c r="Z1332"/>
  <c r="Z1333" s="1"/>
  <c r="AO1332"/>
  <c r="AP1332"/>
  <c r="H1333"/>
  <c r="AO1333"/>
  <c r="AP1333"/>
  <c r="AO1334"/>
  <c r="AP1334"/>
  <c r="L1335"/>
  <c r="F1335" s="1"/>
  <c r="F1341" s="1"/>
  <c r="F1342" s="1"/>
  <c r="AO1335"/>
  <c r="AP1335"/>
  <c r="AO1336"/>
  <c r="AP1336"/>
  <c r="AO1337"/>
  <c r="AP1337"/>
  <c r="AT1337"/>
  <c r="AO1338"/>
  <c r="AP1338"/>
  <c r="AO1339"/>
  <c r="AP1339"/>
  <c r="AO1340"/>
  <c r="AP1340"/>
  <c r="G1341"/>
  <c r="G1342" s="1"/>
  <c r="AD1342" s="1"/>
  <c r="AD1343" s="1"/>
  <c r="G1343" s="1"/>
  <c r="H1341"/>
  <c r="I1341"/>
  <c r="I1342" s="1"/>
  <c r="AE1342" s="1"/>
  <c r="AE1343" s="1"/>
  <c r="I1343" s="1"/>
  <c r="J1341"/>
  <c r="J1342" s="1"/>
  <c r="AF1342" s="1"/>
  <c r="AF1343" s="1"/>
  <c r="J1343" s="1"/>
  <c r="K1341"/>
  <c r="K1342" s="1"/>
  <c r="M1341"/>
  <c r="M1342" s="1"/>
  <c r="N1341"/>
  <c r="N1342" s="1"/>
  <c r="O1341"/>
  <c r="O1342" s="1"/>
  <c r="P1341"/>
  <c r="P1342" s="1"/>
  <c r="Q1341"/>
  <c r="Q1342" s="1"/>
  <c r="AH1342" s="1"/>
  <c r="AH1343" s="1"/>
  <c r="Q1343" s="1"/>
  <c r="R1341"/>
  <c r="R1342" s="1"/>
  <c r="S1341"/>
  <c r="S1342" s="1"/>
  <c r="AI1342" s="1"/>
  <c r="AI1343" s="1"/>
  <c r="S1343" s="1"/>
  <c r="T1341"/>
  <c r="T1342" s="1"/>
  <c r="U1341"/>
  <c r="U1342" s="1"/>
  <c r="AJ1342" s="1"/>
  <c r="AJ1343" s="1"/>
  <c r="U1343" s="1"/>
  <c r="V1341"/>
  <c r="V1342" s="1"/>
  <c r="AK1342" s="1"/>
  <c r="AK1343" s="1"/>
  <c r="V1343" s="1"/>
  <c r="W1341"/>
  <c r="W1342" s="1"/>
  <c r="AL1342" s="1"/>
  <c r="AL1343" s="1"/>
  <c r="W1343" s="1"/>
  <c r="X1341"/>
  <c r="X1342" s="1"/>
  <c r="Y1341"/>
  <c r="Z1341"/>
  <c r="Z1342" s="1"/>
  <c r="AO1341"/>
  <c r="AP1341"/>
  <c r="H1342"/>
  <c r="Y1342"/>
  <c r="AM1342" s="1"/>
  <c r="AM1343" s="1"/>
  <c r="Y1343" s="1"/>
  <c r="AO1342"/>
  <c r="AP1342"/>
  <c r="AO1343"/>
  <c r="AP1343"/>
  <c r="F1344"/>
  <c r="F1350" s="1"/>
  <c r="F1351" s="1"/>
  <c r="AO1344"/>
  <c r="AP1344"/>
  <c r="AO1345"/>
  <c r="AP1345"/>
  <c r="AO1346"/>
  <c r="AP1346"/>
  <c r="AO1347"/>
  <c r="AP1347"/>
  <c r="AO1348"/>
  <c r="AP1348"/>
  <c r="AO1349"/>
  <c r="AP1349"/>
  <c r="G1350"/>
  <c r="G1351" s="1"/>
  <c r="AD1351" s="1"/>
  <c r="AD1352" s="1"/>
  <c r="G1352" s="1"/>
  <c r="H1350"/>
  <c r="H1351" s="1"/>
  <c r="I1350"/>
  <c r="I1351" s="1"/>
  <c r="AE1351" s="1"/>
  <c r="AE1352" s="1"/>
  <c r="I1352" s="1"/>
  <c r="J1350"/>
  <c r="J1351" s="1"/>
  <c r="AF1351" s="1"/>
  <c r="AF1352" s="1"/>
  <c r="J1352" s="1"/>
  <c r="K1350"/>
  <c r="K1351" s="1"/>
  <c r="L1350"/>
  <c r="L1351" s="1"/>
  <c r="AG1351" s="1"/>
  <c r="AG1352" s="1"/>
  <c r="L1352" s="1"/>
  <c r="M1350"/>
  <c r="M1351" s="1"/>
  <c r="N1350"/>
  <c r="N1351" s="1"/>
  <c r="O1350"/>
  <c r="O1351" s="1"/>
  <c r="P1350"/>
  <c r="P1351" s="1"/>
  <c r="Q1350"/>
  <c r="Q1351" s="1"/>
  <c r="AH1351" s="1"/>
  <c r="AH1352" s="1"/>
  <c r="Q1352" s="1"/>
  <c r="R1350"/>
  <c r="R1351" s="1"/>
  <c r="S1350"/>
  <c r="S1351" s="1"/>
  <c r="AI1351" s="1"/>
  <c r="AI1352" s="1"/>
  <c r="S1352" s="1"/>
  <c r="T1350"/>
  <c r="T1351" s="1"/>
  <c r="U1350"/>
  <c r="U1351" s="1"/>
  <c r="AJ1351" s="1"/>
  <c r="AJ1352" s="1"/>
  <c r="U1352" s="1"/>
  <c r="V1350"/>
  <c r="V1351" s="1"/>
  <c r="AK1351" s="1"/>
  <c r="AK1352" s="1"/>
  <c r="V1352" s="1"/>
  <c r="W1350"/>
  <c r="X1350"/>
  <c r="X1351" s="1"/>
  <c r="Y1350"/>
  <c r="Y1351" s="1"/>
  <c r="AM1351" s="1"/>
  <c r="AM1352" s="1"/>
  <c r="Y1352" s="1"/>
  <c r="Z1350"/>
  <c r="Z1351" s="1"/>
  <c r="AO1350"/>
  <c r="AP1350"/>
  <c r="W1351"/>
  <c r="AL1351" s="1"/>
  <c r="AL1352" s="1"/>
  <c r="W1352" s="1"/>
  <c r="AO1351"/>
  <c r="AP1351"/>
  <c r="AO1352"/>
  <c r="AP1352"/>
  <c r="F1353"/>
  <c r="F1359" s="1"/>
  <c r="F1360" s="1"/>
  <c r="AO1353"/>
  <c r="AP1353"/>
  <c r="AO1354"/>
  <c r="AP1354"/>
  <c r="AO1355"/>
  <c r="AP1355"/>
  <c r="AT1355"/>
  <c r="AO1356"/>
  <c r="AP1356"/>
  <c r="AO1357"/>
  <c r="AP1357"/>
  <c r="AO1358"/>
  <c r="AP1358"/>
  <c r="G1359"/>
  <c r="G1360" s="1"/>
  <c r="AD1360" s="1"/>
  <c r="AD1361" s="1"/>
  <c r="G1361" s="1"/>
  <c r="H1359"/>
  <c r="H1360" s="1"/>
  <c r="I1359"/>
  <c r="I1360" s="1"/>
  <c r="AE1360" s="1"/>
  <c r="AE1361" s="1"/>
  <c r="I1361" s="1"/>
  <c r="J1359"/>
  <c r="J1360" s="1"/>
  <c r="AF1360" s="1"/>
  <c r="AF1361" s="1"/>
  <c r="J1361" s="1"/>
  <c r="K1359"/>
  <c r="K1360" s="1"/>
  <c r="L1359"/>
  <c r="L1360" s="1"/>
  <c r="AG1360" s="1"/>
  <c r="AG1361" s="1"/>
  <c r="L1361" s="1"/>
  <c r="M1359"/>
  <c r="M1360" s="1"/>
  <c r="N1359"/>
  <c r="N1360" s="1"/>
  <c r="O1359"/>
  <c r="O1360" s="1"/>
  <c r="P1359"/>
  <c r="P1360" s="1"/>
  <c r="Q1359"/>
  <c r="Q1360" s="1"/>
  <c r="AH1360" s="1"/>
  <c r="AH1361" s="1"/>
  <c r="Q1361" s="1"/>
  <c r="R1359"/>
  <c r="R1360" s="1"/>
  <c r="S1359"/>
  <c r="S1360" s="1"/>
  <c r="AI1360" s="1"/>
  <c r="AI1361" s="1"/>
  <c r="S1361" s="1"/>
  <c r="T1359"/>
  <c r="T1360" s="1"/>
  <c r="U1359"/>
  <c r="U1360" s="1"/>
  <c r="AJ1360" s="1"/>
  <c r="AJ1361" s="1"/>
  <c r="U1361" s="1"/>
  <c r="V1359"/>
  <c r="V1360" s="1"/>
  <c r="AK1360" s="1"/>
  <c r="AK1361" s="1"/>
  <c r="V1361" s="1"/>
  <c r="W1359"/>
  <c r="W1360" s="1"/>
  <c r="AL1360" s="1"/>
  <c r="AL1361" s="1"/>
  <c r="W1361" s="1"/>
  <c r="X1359"/>
  <c r="X1360" s="1"/>
  <c r="Y1359"/>
  <c r="Y1360" s="1"/>
  <c r="AM1360" s="1"/>
  <c r="AM1361" s="1"/>
  <c r="Y1361" s="1"/>
  <c r="Z1359"/>
  <c r="Z1360" s="1"/>
  <c r="AO1359"/>
  <c r="AP1359"/>
  <c r="AO1360"/>
  <c r="AP1360"/>
  <c r="AO1361"/>
  <c r="AP1361"/>
  <c r="F1362"/>
  <c r="F1368" s="1"/>
  <c r="F1369" s="1"/>
  <c r="AO1362"/>
  <c r="AP1362"/>
  <c r="AO1363"/>
  <c r="AP1363"/>
  <c r="AO1364"/>
  <c r="AP1364"/>
  <c r="AT1364"/>
  <c r="AO1365"/>
  <c r="AP1365"/>
  <c r="AO1366"/>
  <c r="AP1366"/>
  <c r="AO1367"/>
  <c r="AP1367"/>
  <c r="G1368"/>
  <c r="H1368"/>
  <c r="H1369" s="1"/>
  <c r="I1368"/>
  <c r="I1369" s="1"/>
  <c r="AE1369" s="1"/>
  <c r="AE1370" s="1"/>
  <c r="I1370" s="1"/>
  <c r="J1368"/>
  <c r="J1369" s="1"/>
  <c r="AF1369" s="1"/>
  <c r="AF1370" s="1"/>
  <c r="J1370" s="1"/>
  <c r="K1368"/>
  <c r="K1369" s="1"/>
  <c r="L1368"/>
  <c r="L1369" s="1"/>
  <c r="AG1369" s="1"/>
  <c r="AG1370" s="1"/>
  <c r="L1370" s="1"/>
  <c r="M1368"/>
  <c r="M1369" s="1"/>
  <c r="N1368"/>
  <c r="N1369" s="1"/>
  <c r="O1368"/>
  <c r="P1368"/>
  <c r="P1369" s="1"/>
  <c r="Q1368"/>
  <c r="Q1369" s="1"/>
  <c r="AH1369" s="1"/>
  <c r="AH1370" s="1"/>
  <c r="Q1370" s="1"/>
  <c r="R1368"/>
  <c r="R1369" s="1"/>
  <c r="S1368"/>
  <c r="S1369" s="1"/>
  <c r="AI1369" s="1"/>
  <c r="AI1370" s="1"/>
  <c r="S1370" s="1"/>
  <c r="T1368"/>
  <c r="T1369" s="1"/>
  <c r="U1368"/>
  <c r="U1369" s="1"/>
  <c r="AJ1369" s="1"/>
  <c r="AJ1370" s="1"/>
  <c r="U1370" s="1"/>
  <c r="V1368"/>
  <c r="V1369" s="1"/>
  <c r="AK1369" s="1"/>
  <c r="AK1370" s="1"/>
  <c r="V1370" s="1"/>
  <c r="W1368"/>
  <c r="X1368"/>
  <c r="X1369" s="1"/>
  <c r="Y1368"/>
  <c r="Y1369" s="1"/>
  <c r="AM1369" s="1"/>
  <c r="AM1370" s="1"/>
  <c r="Y1370" s="1"/>
  <c r="Z1368"/>
  <c r="Z1369" s="1"/>
  <c r="AO1368"/>
  <c r="AP1368"/>
  <c r="G1369"/>
  <c r="AD1369" s="1"/>
  <c r="AD1370" s="1"/>
  <c r="G1370" s="1"/>
  <c r="O1369"/>
  <c r="W1369"/>
  <c r="AL1369" s="1"/>
  <c r="AL1370" s="1"/>
  <c r="W1370" s="1"/>
  <c r="AO1369"/>
  <c r="AP1369"/>
  <c r="AO1370"/>
  <c r="AP1370"/>
  <c r="C1578"/>
  <c r="C1587" s="1"/>
  <c r="G1578"/>
  <c r="G1584" s="1"/>
  <c r="H1578"/>
  <c r="H1584" s="1"/>
  <c r="I1578"/>
  <c r="I1584" s="1"/>
  <c r="J1578"/>
  <c r="J1584" s="1"/>
  <c r="K1578"/>
  <c r="K1584" s="1"/>
  <c r="M1578"/>
  <c r="M1584" s="1"/>
  <c r="N1578"/>
  <c r="N1587" s="1"/>
  <c r="N1593" s="1"/>
  <c r="O1578"/>
  <c r="O1584" s="1"/>
  <c r="P1578"/>
  <c r="P1584" s="1"/>
  <c r="Q1578"/>
  <c r="Q1584" s="1"/>
  <c r="R1578"/>
  <c r="R1587" s="1"/>
  <c r="R1593" s="1"/>
  <c r="S1578"/>
  <c r="S1584" s="1"/>
  <c r="T1578"/>
  <c r="T1584" s="1"/>
  <c r="U1578"/>
  <c r="U1584" s="1"/>
  <c r="V1578"/>
  <c r="V1587" s="1"/>
  <c r="V1593" s="1"/>
  <c r="W1578"/>
  <c r="W1584" s="1"/>
  <c r="X1578"/>
  <c r="X1584" s="1"/>
  <c r="Y1578"/>
  <c r="Y1584" s="1"/>
  <c r="Z1578"/>
  <c r="Z1587" s="1"/>
  <c r="Z1593" s="1"/>
  <c r="AD1578"/>
  <c r="AE1578"/>
  <c r="AE1579" s="1"/>
  <c r="AF1578"/>
  <c r="AF1579" s="1"/>
  <c r="AG1578"/>
  <c r="AG1579" s="1"/>
  <c r="AH1578"/>
  <c r="AH1579" s="1"/>
  <c r="AI1578"/>
  <c r="AI1579" s="1"/>
  <c r="AJ1578"/>
  <c r="AJ1579" s="1"/>
  <c r="AK1578"/>
  <c r="AK1579" s="1"/>
  <c r="AL1578"/>
  <c r="AL1579" s="1"/>
  <c r="AM1578"/>
  <c r="AM1579" s="1"/>
  <c r="AO1578"/>
  <c r="AP1578"/>
  <c r="AD1579"/>
  <c r="AO1579"/>
  <c r="AP1579"/>
  <c r="AO1580"/>
  <c r="AP1580"/>
  <c r="AO1581"/>
  <c r="AP1581"/>
  <c r="AO1582"/>
  <c r="AP1582"/>
  <c r="AO1583"/>
  <c r="AP1583"/>
  <c r="N1584"/>
  <c r="R1584"/>
  <c r="V1584"/>
  <c r="Z1584"/>
  <c r="AO1584"/>
  <c r="AP1584"/>
  <c r="AO1585"/>
  <c r="AP1585"/>
  <c r="AO1586"/>
  <c r="AP1586"/>
  <c r="X1587"/>
  <c r="X1593" s="1"/>
  <c r="AD1587"/>
  <c r="AE1587"/>
  <c r="AE1588" s="1"/>
  <c r="AF1587"/>
  <c r="AF1588" s="1"/>
  <c r="AG1587"/>
  <c r="AG1588" s="1"/>
  <c r="AH1587"/>
  <c r="AH1588" s="1"/>
  <c r="AI1587"/>
  <c r="AI1588" s="1"/>
  <c r="AJ1587"/>
  <c r="AJ1588" s="1"/>
  <c r="AK1587"/>
  <c r="AK1588" s="1"/>
  <c r="AL1587"/>
  <c r="AL1588" s="1"/>
  <c r="AM1587"/>
  <c r="AM1588" s="1"/>
  <c r="AO1587"/>
  <c r="AP1587"/>
  <c r="AD1588"/>
  <c r="AO1588"/>
  <c r="AP1588"/>
  <c r="AO1589"/>
  <c r="AP1589"/>
  <c r="AO1590"/>
  <c r="AP1590"/>
  <c r="AO1591"/>
  <c r="AP1591"/>
  <c r="AO1592"/>
  <c r="AP1592"/>
  <c r="AO1593"/>
  <c r="AP1593"/>
  <c r="AO1594"/>
  <c r="AP1594"/>
  <c r="AO1595"/>
  <c r="AP1595"/>
  <c r="AO1596"/>
  <c r="AP1596"/>
  <c r="AO1597"/>
  <c r="AP1597"/>
  <c r="L1598"/>
  <c r="F1598" s="1"/>
  <c r="AO1598"/>
  <c r="AP1598"/>
  <c r="F1599"/>
  <c r="AO1599"/>
  <c r="AP1599"/>
  <c r="F1600"/>
  <c r="AO1600"/>
  <c r="AP1600"/>
  <c r="F1601"/>
  <c r="AO1601"/>
  <c r="AP1601"/>
  <c r="F1602"/>
  <c r="AO1602"/>
  <c r="AP1602"/>
  <c r="F1603"/>
  <c r="AO1603"/>
  <c r="AP1603"/>
  <c r="G1604"/>
  <c r="G1605" s="1"/>
  <c r="AD1605" s="1"/>
  <c r="AD1606" s="1"/>
  <c r="G1606" s="1"/>
  <c r="H1604"/>
  <c r="H1605" s="1"/>
  <c r="I1604"/>
  <c r="J1604"/>
  <c r="J1605" s="1"/>
  <c r="AF1605" s="1"/>
  <c r="AF1606" s="1"/>
  <c r="J1606" s="1"/>
  <c r="K1604"/>
  <c r="K1605" s="1"/>
  <c r="M1604"/>
  <c r="M1605" s="1"/>
  <c r="N1604"/>
  <c r="O1604"/>
  <c r="O1605" s="1"/>
  <c r="P1604"/>
  <c r="P1605" s="1"/>
  <c r="Q1604"/>
  <c r="Q1605" s="1"/>
  <c r="AH1605" s="1"/>
  <c r="AH1606" s="1"/>
  <c r="Q1606" s="1"/>
  <c r="R1604"/>
  <c r="S1604"/>
  <c r="S1605" s="1"/>
  <c r="AI1605" s="1"/>
  <c r="AI1606" s="1"/>
  <c r="S1606" s="1"/>
  <c r="T1604"/>
  <c r="T1605" s="1"/>
  <c r="U1604"/>
  <c r="U1605" s="1"/>
  <c r="AJ1605" s="1"/>
  <c r="AJ1606" s="1"/>
  <c r="U1606" s="1"/>
  <c r="V1604"/>
  <c r="W1604"/>
  <c r="W1605" s="1"/>
  <c r="AL1605" s="1"/>
  <c r="AL1606" s="1"/>
  <c r="W1606" s="1"/>
  <c r="X1604"/>
  <c r="X1605" s="1"/>
  <c r="Y1604"/>
  <c r="Y1605" s="1"/>
  <c r="AM1605" s="1"/>
  <c r="AM1606" s="1"/>
  <c r="Y1606" s="1"/>
  <c r="Z1604"/>
  <c r="AO1604"/>
  <c r="AP1604"/>
  <c r="I1605"/>
  <c r="AE1605" s="1"/>
  <c r="AE1606" s="1"/>
  <c r="I1606" s="1"/>
  <c r="N1605"/>
  <c r="R1605"/>
  <c r="V1605"/>
  <c r="AK1605" s="1"/>
  <c r="AK1606" s="1"/>
  <c r="V1606" s="1"/>
  <c r="Z1605"/>
  <c r="AO1605"/>
  <c r="AP1605"/>
  <c r="AO1606"/>
  <c r="AP1606"/>
  <c r="L1607"/>
  <c r="AO1607"/>
  <c r="AP1607"/>
  <c r="F1608"/>
  <c r="AO1608"/>
  <c r="AP1608"/>
  <c r="F1609"/>
  <c r="AO1609"/>
  <c r="AP1609"/>
  <c r="F1610"/>
  <c r="AO1610"/>
  <c r="AP1610"/>
  <c r="F1611"/>
  <c r="AO1611"/>
  <c r="AP1611"/>
  <c r="F1612"/>
  <c r="AO1612"/>
  <c r="AP1612"/>
  <c r="G1613"/>
  <c r="G1614" s="1"/>
  <c r="AD1614" s="1"/>
  <c r="AD1615" s="1"/>
  <c r="G1615" s="1"/>
  <c r="H1613"/>
  <c r="H1614" s="1"/>
  <c r="I1613"/>
  <c r="J1613"/>
  <c r="J1614" s="1"/>
  <c r="AF1614" s="1"/>
  <c r="AF1615" s="1"/>
  <c r="J1615" s="1"/>
  <c r="K1613"/>
  <c r="K1614" s="1"/>
  <c r="M1613"/>
  <c r="M1614" s="1"/>
  <c r="N1613"/>
  <c r="O1613"/>
  <c r="O1614" s="1"/>
  <c r="P1613"/>
  <c r="P1614" s="1"/>
  <c r="Q1613"/>
  <c r="Q1614" s="1"/>
  <c r="AH1614" s="1"/>
  <c r="AH1615" s="1"/>
  <c r="Q1615" s="1"/>
  <c r="R1613"/>
  <c r="S1613"/>
  <c r="S1614" s="1"/>
  <c r="AI1614" s="1"/>
  <c r="AI1615" s="1"/>
  <c r="S1615" s="1"/>
  <c r="T1613"/>
  <c r="T1614" s="1"/>
  <c r="U1613"/>
  <c r="U1614" s="1"/>
  <c r="AJ1614" s="1"/>
  <c r="AJ1615" s="1"/>
  <c r="U1615" s="1"/>
  <c r="V1613"/>
  <c r="W1613"/>
  <c r="W1614" s="1"/>
  <c r="AL1614" s="1"/>
  <c r="AL1615" s="1"/>
  <c r="W1615" s="1"/>
  <c r="X1613"/>
  <c r="X1614" s="1"/>
  <c r="Y1613"/>
  <c r="Y1614" s="1"/>
  <c r="AM1614" s="1"/>
  <c r="AM1615" s="1"/>
  <c r="Y1615" s="1"/>
  <c r="Z1613"/>
  <c r="AO1613"/>
  <c r="AP1613"/>
  <c r="I1614"/>
  <c r="AE1614" s="1"/>
  <c r="AE1615" s="1"/>
  <c r="I1615" s="1"/>
  <c r="N1614"/>
  <c r="R1614"/>
  <c r="V1614"/>
  <c r="AK1614" s="1"/>
  <c r="AK1615" s="1"/>
  <c r="V1615" s="1"/>
  <c r="Z1614"/>
  <c r="AO1614"/>
  <c r="AP1614"/>
  <c r="AO1615"/>
  <c r="AP1615"/>
  <c r="L1616"/>
  <c r="F1616" s="1"/>
  <c r="AO1616"/>
  <c r="AP1616"/>
  <c r="F1617"/>
  <c r="AO1617"/>
  <c r="AP1617"/>
  <c r="F1618"/>
  <c r="AO1618"/>
  <c r="AP1618"/>
  <c r="F1619"/>
  <c r="AO1619"/>
  <c r="AP1619"/>
  <c r="F1620"/>
  <c r="AO1620"/>
  <c r="AP1620"/>
  <c r="F1621"/>
  <c r="AO1621"/>
  <c r="AP1621"/>
  <c r="G1622"/>
  <c r="G1623" s="1"/>
  <c r="AD1623" s="1"/>
  <c r="AD1624" s="1"/>
  <c r="G1624" s="1"/>
  <c r="H1622"/>
  <c r="I1622"/>
  <c r="I1623" s="1"/>
  <c r="AE1623" s="1"/>
  <c r="AE1624" s="1"/>
  <c r="I1624" s="1"/>
  <c r="J1622"/>
  <c r="J1623" s="1"/>
  <c r="AF1623" s="1"/>
  <c r="AF1624" s="1"/>
  <c r="J1624" s="1"/>
  <c r="K1622"/>
  <c r="K1623" s="1"/>
  <c r="M1622"/>
  <c r="M1623" s="1"/>
  <c r="N1622"/>
  <c r="N1623" s="1"/>
  <c r="O1622"/>
  <c r="O1623" s="1"/>
  <c r="P1622"/>
  <c r="P1623" s="1"/>
  <c r="Q1622"/>
  <c r="Q1623" s="1"/>
  <c r="AH1623" s="1"/>
  <c r="AH1624" s="1"/>
  <c r="Q1624" s="1"/>
  <c r="R1622"/>
  <c r="R1623" s="1"/>
  <c r="S1622"/>
  <c r="S1623" s="1"/>
  <c r="AI1623" s="1"/>
  <c r="AI1624" s="1"/>
  <c r="S1624" s="1"/>
  <c r="T1622"/>
  <c r="T1623" s="1"/>
  <c r="U1622"/>
  <c r="U1623" s="1"/>
  <c r="AJ1623" s="1"/>
  <c r="AJ1624" s="1"/>
  <c r="U1624" s="1"/>
  <c r="V1622"/>
  <c r="V1623" s="1"/>
  <c r="AK1623" s="1"/>
  <c r="AK1624" s="1"/>
  <c r="V1624" s="1"/>
  <c r="W1622"/>
  <c r="W1623" s="1"/>
  <c r="AL1623" s="1"/>
  <c r="AL1624" s="1"/>
  <c r="W1624" s="1"/>
  <c r="X1622"/>
  <c r="X1623" s="1"/>
  <c r="Y1622"/>
  <c r="Y1623" s="1"/>
  <c r="AM1623" s="1"/>
  <c r="AM1624" s="1"/>
  <c r="Y1624" s="1"/>
  <c r="Z1622"/>
  <c r="Z1623" s="1"/>
  <c r="AO1622"/>
  <c r="AP1622"/>
  <c r="H1623"/>
  <c r="AO1623"/>
  <c r="AP1623"/>
  <c r="AO1624"/>
  <c r="AP1624"/>
  <c r="L1625"/>
  <c r="F1625" s="1"/>
  <c r="AO1625"/>
  <c r="AP1625"/>
  <c r="F1626"/>
  <c r="AO1626"/>
  <c r="AP1626"/>
  <c r="F1627"/>
  <c r="AO1627"/>
  <c r="AP1627"/>
  <c r="F1628"/>
  <c r="AO1628"/>
  <c r="AP1628"/>
  <c r="F1629"/>
  <c r="AO1629"/>
  <c r="AP1629"/>
  <c r="F1630"/>
  <c r="AO1630"/>
  <c r="AP1630"/>
  <c r="G1631"/>
  <c r="G1632" s="1"/>
  <c r="AD1632" s="1"/>
  <c r="AD1633" s="1"/>
  <c r="G1633" s="1"/>
  <c r="H1631"/>
  <c r="H1632" s="1"/>
  <c r="I1631"/>
  <c r="I1632" s="1"/>
  <c r="AE1632" s="1"/>
  <c r="AE1633" s="1"/>
  <c r="I1633" s="1"/>
  <c r="J1631"/>
  <c r="J1632" s="1"/>
  <c r="AF1632" s="1"/>
  <c r="AF1633" s="1"/>
  <c r="J1633" s="1"/>
  <c r="K1631"/>
  <c r="K1632" s="1"/>
  <c r="M1631"/>
  <c r="M1632" s="1"/>
  <c r="N1631"/>
  <c r="N1632" s="1"/>
  <c r="O1631"/>
  <c r="O1632" s="1"/>
  <c r="P1631"/>
  <c r="P1632" s="1"/>
  <c r="Q1631"/>
  <c r="Q1632" s="1"/>
  <c r="AH1632" s="1"/>
  <c r="AH1633" s="1"/>
  <c r="Q1633" s="1"/>
  <c r="R1631"/>
  <c r="R1632" s="1"/>
  <c r="S1631"/>
  <c r="S1632" s="1"/>
  <c r="AI1632" s="1"/>
  <c r="AI1633" s="1"/>
  <c r="S1633" s="1"/>
  <c r="T1631"/>
  <c r="T1632" s="1"/>
  <c r="U1631"/>
  <c r="U1632" s="1"/>
  <c r="AJ1632" s="1"/>
  <c r="AJ1633" s="1"/>
  <c r="U1633" s="1"/>
  <c r="V1631"/>
  <c r="W1631"/>
  <c r="W1632" s="1"/>
  <c r="AL1632" s="1"/>
  <c r="AL1633" s="1"/>
  <c r="W1633" s="1"/>
  <c r="X1631"/>
  <c r="X1632" s="1"/>
  <c r="Y1631"/>
  <c r="Y1632" s="1"/>
  <c r="AM1632" s="1"/>
  <c r="AM1633" s="1"/>
  <c r="Y1633" s="1"/>
  <c r="Z1631"/>
  <c r="Z1632" s="1"/>
  <c r="AO1631"/>
  <c r="AP1631"/>
  <c r="V1632"/>
  <c r="AK1632" s="1"/>
  <c r="AK1633" s="1"/>
  <c r="V1633" s="1"/>
  <c r="AO1632"/>
  <c r="AP1632"/>
  <c r="AO1633"/>
  <c r="AP1633"/>
  <c r="L1634"/>
  <c r="F1634" s="1"/>
  <c r="AO1634"/>
  <c r="AP1634"/>
  <c r="F1635"/>
  <c r="AO1635"/>
  <c r="AP1635"/>
  <c r="F1636"/>
  <c r="AO1636"/>
  <c r="AP1636"/>
  <c r="F1637"/>
  <c r="AO1637"/>
  <c r="AP1637"/>
  <c r="F1638"/>
  <c r="AO1638"/>
  <c r="AP1638"/>
  <c r="F1639"/>
  <c r="AO1639"/>
  <c r="AP1639"/>
  <c r="G1640"/>
  <c r="G1641" s="1"/>
  <c r="AD1641" s="1"/>
  <c r="AD1642" s="1"/>
  <c r="G1642" s="1"/>
  <c r="H1640"/>
  <c r="H1641" s="1"/>
  <c r="I1640"/>
  <c r="I1641" s="1"/>
  <c r="AE1641" s="1"/>
  <c r="AE1642" s="1"/>
  <c r="I1642" s="1"/>
  <c r="J1640"/>
  <c r="J1641" s="1"/>
  <c r="AF1641" s="1"/>
  <c r="AF1642" s="1"/>
  <c r="J1642" s="1"/>
  <c r="K1640"/>
  <c r="K1641" s="1"/>
  <c r="M1640"/>
  <c r="M1641" s="1"/>
  <c r="N1640"/>
  <c r="O1640"/>
  <c r="O1641" s="1"/>
  <c r="P1640"/>
  <c r="P1641" s="1"/>
  <c r="Q1640"/>
  <c r="Q1641" s="1"/>
  <c r="AH1641" s="1"/>
  <c r="AH1642" s="1"/>
  <c r="Q1642" s="1"/>
  <c r="R1640"/>
  <c r="R1641" s="1"/>
  <c r="S1640"/>
  <c r="S1641" s="1"/>
  <c r="AI1641" s="1"/>
  <c r="AI1642" s="1"/>
  <c r="S1642" s="1"/>
  <c r="T1640"/>
  <c r="T1641" s="1"/>
  <c r="U1640"/>
  <c r="U1641" s="1"/>
  <c r="AJ1641" s="1"/>
  <c r="AJ1642" s="1"/>
  <c r="U1642" s="1"/>
  <c r="V1640"/>
  <c r="W1640"/>
  <c r="W1641" s="1"/>
  <c r="AL1641" s="1"/>
  <c r="AL1642" s="1"/>
  <c r="W1642" s="1"/>
  <c r="X1640"/>
  <c r="X1641" s="1"/>
  <c r="Y1640"/>
  <c r="Y1641" s="1"/>
  <c r="AM1641" s="1"/>
  <c r="AM1642" s="1"/>
  <c r="Y1642" s="1"/>
  <c r="Z1640"/>
  <c r="Z1641" s="1"/>
  <c r="AO1640"/>
  <c r="AP1640"/>
  <c r="N1641"/>
  <c r="V1641"/>
  <c r="AK1641" s="1"/>
  <c r="AK1642" s="1"/>
  <c r="V1642" s="1"/>
  <c r="AO1641"/>
  <c r="AP1641"/>
  <c r="AO1642"/>
  <c r="AP1642"/>
  <c r="C1643"/>
  <c r="C1652" s="1"/>
  <c r="G1643"/>
  <c r="H1643"/>
  <c r="H1652" s="1"/>
  <c r="I1643"/>
  <c r="J1643"/>
  <c r="J1652" s="1"/>
  <c r="K1643"/>
  <c r="M1643"/>
  <c r="N1643"/>
  <c r="N1652" s="1"/>
  <c r="O1643"/>
  <c r="P1643"/>
  <c r="P1652" s="1"/>
  <c r="Q1643"/>
  <c r="R1643"/>
  <c r="R1652" s="1"/>
  <c r="S1643"/>
  <c r="T1643"/>
  <c r="T1652" s="1"/>
  <c r="U1643"/>
  <c r="V1643"/>
  <c r="V1652" s="1"/>
  <c r="W1643"/>
  <c r="X1643"/>
  <c r="X1652" s="1"/>
  <c r="Y1643"/>
  <c r="Z1643"/>
  <c r="Z1652" s="1"/>
  <c r="AO1643"/>
  <c r="AP1643"/>
  <c r="G1644"/>
  <c r="H1644"/>
  <c r="H1653" s="1"/>
  <c r="I1644"/>
  <c r="I1653" s="1"/>
  <c r="J1644"/>
  <c r="J1653" s="1"/>
  <c r="K1644"/>
  <c r="K1653" s="1"/>
  <c r="L1644"/>
  <c r="L1653" s="1"/>
  <c r="M1644"/>
  <c r="M1653" s="1"/>
  <c r="N1644"/>
  <c r="O1644"/>
  <c r="O1653" s="1"/>
  <c r="P1644"/>
  <c r="Q1644"/>
  <c r="Q1653" s="1"/>
  <c r="R1644"/>
  <c r="R1653" s="1"/>
  <c r="S1644"/>
  <c r="S1653" s="1"/>
  <c r="T1644"/>
  <c r="U1644"/>
  <c r="U1653" s="1"/>
  <c r="V1644"/>
  <c r="W1644"/>
  <c r="W1653" s="1"/>
  <c r="X1644"/>
  <c r="Y1644"/>
  <c r="Y1653" s="1"/>
  <c r="Z1644"/>
  <c r="AO1644"/>
  <c r="AP1644"/>
  <c r="G1645"/>
  <c r="H1645"/>
  <c r="H1654" s="1"/>
  <c r="I1645"/>
  <c r="I1654" s="1"/>
  <c r="J1645"/>
  <c r="J1654" s="1"/>
  <c r="K1645"/>
  <c r="K1654" s="1"/>
  <c r="L1645"/>
  <c r="L1654" s="1"/>
  <c r="M1645"/>
  <c r="M1654" s="1"/>
  <c r="N1645"/>
  <c r="N1654" s="1"/>
  <c r="O1645"/>
  <c r="O1654" s="1"/>
  <c r="P1645"/>
  <c r="P1654" s="1"/>
  <c r="Q1645"/>
  <c r="Q1654" s="1"/>
  <c r="R1645"/>
  <c r="R1654" s="1"/>
  <c r="S1645"/>
  <c r="S1654" s="1"/>
  <c r="T1645"/>
  <c r="T1654" s="1"/>
  <c r="U1645"/>
  <c r="U1654" s="1"/>
  <c r="V1645"/>
  <c r="V1654" s="1"/>
  <c r="W1645"/>
  <c r="W1654" s="1"/>
  <c r="X1645"/>
  <c r="X1654" s="1"/>
  <c r="Y1645"/>
  <c r="Y1654" s="1"/>
  <c r="Z1645"/>
  <c r="Z1654" s="1"/>
  <c r="AO1645"/>
  <c r="AP1645"/>
  <c r="G1646"/>
  <c r="G1655" s="1"/>
  <c r="H1646"/>
  <c r="H1655" s="1"/>
  <c r="I1646"/>
  <c r="I1655" s="1"/>
  <c r="J1646"/>
  <c r="J1655" s="1"/>
  <c r="K1646"/>
  <c r="K1655" s="1"/>
  <c r="L1646"/>
  <c r="L1655" s="1"/>
  <c r="M1646"/>
  <c r="M1655" s="1"/>
  <c r="N1646"/>
  <c r="N1655" s="1"/>
  <c r="O1646"/>
  <c r="O1655" s="1"/>
  <c r="P1646"/>
  <c r="P1655" s="1"/>
  <c r="Q1646"/>
  <c r="Q1655" s="1"/>
  <c r="R1646"/>
  <c r="R1655" s="1"/>
  <c r="S1646"/>
  <c r="S1655" s="1"/>
  <c r="T1646"/>
  <c r="T1655" s="1"/>
  <c r="U1646"/>
  <c r="U1655" s="1"/>
  <c r="V1646"/>
  <c r="V1655" s="1"/>
  <c r="W1646"/>
  <c r="W1655" s="1"/>
  <c r="X1646"/>
  <c r="X1655" s="1"/>
  <c r="Y1646"/>
  <c r="Y1655" s="1"/>
  <c r="Z1646"/>
  <c r="Z1655" s="1"/>
  <c r="AO1646"/>
  <c r="AP1646"/>
  <c r="G1647"/>
  <c r="G1656" s="1"/>
  <c r="H1647"/>
  <c r="H1656" s="1"/>
  <c r="I1647"/>
  <c r="I1656" s="1"/>
  <c r="J1647"/>
  <c r="J1656" s="1"/>
  <c r="K1647"/>
  <c r="K1656" s="1"/>
  <c r="L1647"/>
  <c r="L1656" s="1"/>
  <c r="M1647"/>
  <c r="M1656" s="1"/>
  <c r="N1647"/>
  <c r="N1656" s="1"/>
  <c r="O1647"/>
  <c r="O1656" s="1"/>
  <c r="P1647"/>
  <c r="P1656" s="1"/>
  <c r="Q1647"/>
  <c r="Q1656" s="1"/>
  <c r="R1647"/>
  <c r="R1656" s="1"/>
  <c r="S1647"/>
  <c r="S1656" s="1"/>
  <c r="T1647"/>
  <c r="T1656" s="1"/>
  <c r="U1647"/>
  <c r="U1656" s="1"/>
  <c r="V1647"/>
  <c r="V1656" s="1"/>
  <c r="W1647"/>
  <c r="W1656" s="1"/>
  <c r="X1647"/>
  <c r="X1656" s="1"/>
  <c r="Y1647"/>
  <c r="Y1656" s="1"/>
  <c r="Z1647"/>
  <c r="Z1656" s="1"/>
  <c r="AO1647"/>
  <c r="AP1647"/>
  <c r="G1648"/>
  <c r="G1657" s="1"/>
  <c r="H1648"/>
  <c r="H1657" s="1"/>
  <c r="I1648"/>
  <c r="I1657" s="1"/>
  <c r="J1648"/>
  <c r="J1657" s="1"/>
  <c r="K1648"/>
  <c r="K1657" s="1"/>
  <c r="L1648"/>
  <c r="L1657" s="1"/>
  <c r="M1648"/>
  <c r="M1657" s="1"/>
  <c r="N1648"/>
  <c r="N1657" s="1"/>
  <c r="O1648"/>
  <c r="O1657" s="1"/>
  <c r="P1648"/>
  <c r="P1657" s="1"/>
  <c r="Q1648"/>
  <c r="Q1657" s="1"/>
  <c r="R1648"/>
  <c r="R1657" s="1"/>
  <c r="S1648"/>
  <c r="S1657" s="1"/>
  <c r="T1648"/>
  <c r="T1657" s="1"/>
  <c r="U1648"/>
  <c r="U1657" s="1"/>
  <c r="V1648"/>
  <c r="V1657" s="1"/>
  <c r="W1648"/>
  <c r="W1657" s="1"/>
  <c r="X1648"/>
  <c r="X1657" s="1"/>
  <c r="Y1648"/>
  <c r="Y1657" s="1"/>
  <c r="Z1648"/>
  <c r="Z1657" s="1"/>
  <c r="AO1648"/>
  <c r="AP1648"/>
  <c r="AO1649"/>
  <c r="AP1649"/>
  <c r="AO1650"/>
  <c r="AP1650"/>
  <c r="AO1651"/>
  <c r="AP1651"/>
  <c r="AO1652"/>
  <c r="AP1652"/>
  <c r="AO1653"/>
  <c r="AP1653"/>
  <c r="AO1654"/>
  <c r="AP1654"/>
  <c r="AO1655"/>
  <c r="AP1655"/>
  <c r="AO1656"/>
  <c r="AP1656"/>
  <c r="AO1657"/>
  <c r="AP1657"/>
  <c r="AO1658"/>
  <c r="AP1658"/>
  <c r="AO1659"/>
  <c r="AP1659"/>
  <c r="AO1660"/>
  <c r="AP1660"/>
  <c r="AO1661"/>
  <c r="AP1661"/>
  <c r="AO1662"/>
  <c r="AP1662"/>
  <c r="L1663"/>
  <c r="AO1663"/>
  <c r="AP1663"/>
  <c r="F1664"/>
  <c r="AO1664"/>
  <c r="AP1664"/>
  <c r="F1665"/>
  <c r="AO1665"/>
  <c r="AP1665"/>
  <c r="F1666"/>
  <c r="AO1666"/>
  <c r="AP1666"/>
  <c r="F1667"/>
  <c r="AO1667"/>
  <c r="AP1667"/>
  <c r="F1668"/>
  <c r="AO1668"/>
  <c r="AP1668"/>
  <c r="G1669"/>
  <c r="G1670" s="1"/>
  <c r="AD1670" s="1"/>
  <c r="AD1671" s="1"/>
  <c r="G1671" s="1"/>
  <c r="H1669"/>
  <c r="I1669"/>
  <c r="I1670" s="1"/>
  <c r="AE1670" s="1"/>
  <c r="AE1671" s="1"/>
  <c r="I1671" s="1"/>
  <c r="J1669"/>
  <c r="J1670" s="1"/>
  <c r="AF1670" s="1"/>
  <c r="AF1671" s="1"/>
  <c r="J1671" s="1"/>
  <c r="K1669"/>
  <c r="K1670" s="1"/>
  <c r="M1669"/>
  <c r="N1669"/>
  <c r="N1670" s="1"/>
  <c r="O1669"/>
  <c r="P1669"/>
  <c r="P1670" s="1"/>
  <c r="Q1669"/>
  <c r="R1669"/>
  <c r="R1670" s="1"/>
  <c r="S1669"/>
  <c r="S1670" s="1"/>
  <c r="AI1670" s="1"/>
  <c r="AI1671" s="1"/>
  <c r="S1671" s="1"/>
  <c r="T1669"/>
  <c r="T1670" s="1"/>
  <c r="U1669"/>
  <c r="V1669"/>
  <c r="V1670" s="1"/>
  <c r="AK1670" s="1"/>
  <c r="AK1671" s="1"/>
  <c r="V1671" s="1"/>
  <c r="W1669"/>
  <c r="X1669"/>
  <c r="X1670" s="1"/>
  <c r="Y1669"/>
  <c r="Y1670" s="1"/>
  <c r="AM1670" s="1"/>
  <c r="AM1671" s="1"/>
  <c r="Y1671" s="1"/>
  <c r="Z1669"/>
  <c r="Z1670" s="1"/>
  <c r="AO1669"/>
  <c r="AP1669"/>
  <c r="H1670"/>
  <c r="M1670"/>
  <c r="O1670"/>
  <c r="Q1670"/>
  <c r="AH1670" s="1"/>
  <c r="AH1671" s="1"/>
  <c r="Q1671" s="1"/>
  <c r="U1670"/>
  <c r="AJ1670" s="1"/>
  <c r="AJ1671" s="1"/>
  <c r="U1671" s="1"/>
  <c r="W1670"/>
  <c r="AL1670" s="1"/>
  <c r="AL1671" s="1"/>
  <c r="W1671" s="1"/>
  <c r="AO1670"/>
  <c r="AP1670"/>
  <c r="AO1671"/>
  <c r="AP1671"/>
  <c r="L1672"/>
  <c r="F1672" s="1"/>
  <c r="AO1672"/>
  <c r="AP1672"/>
  <c r="F1673"/>
  <c r="AO1673"/>
  <c r="AP1673"/>
  <c r="F1674"/>
  <c r="AO1674"/>
  <c r="AP1674"/>
  <c r="F1675"/>
  <c r="AO1675"/>
  <c r="AP1675"/>
  <c r="F1676"/>
  <c r="AO1676"/>
  <c r="AP1676"/>
  <c r="F1677"/>
  <c r="AO1677"/>
  <c r="AP1677"/>
  <c r="G1678"/>
  <c r="H1678"/>
  <c r="H1679" s="1"/>
  <c r="I1678"/>
  <c r="J1678"/>
  <c r="J1679" s="1"/>
  <c r="AF1679" s="1"/>
  <c r="AF1680" s="1"/>
  <c r="J1680" s="1"/>
  <c r="K1678"/>
  <c r="M1678"/>
  <c r="M1679" s="1"/>
  <c r="N1678"/>
  <c r="N1679" s="1"/>
  <c r="O1678"/>
  <c r="O1679" s="1"/>
  <c r="P1678"/>
  <c r="Q1678"/>
  <c r="Q1679" s="1"/>
  <c r="AH1679" s="1"/>
  <c r="AH1680" s="1"/>
  <c r="Q1680" s="1"/>
  <c r="R1678"/>
  <c r="S1678"/>
  <c r="S1679" s="1"/>
  <c r="AI1679" s="1"/>
  <c r="AI1680" s="1"/>
  <c r="S1680" s="1"/>
  <c r="T1678"/>
  <c r="T1679" s="1"/>
  <c r="U1678"/>
  <c r="U1679" s="1"/>
  <c r="AJ1679" s="1"/>
  <c r="AJ1680" s="1"/>
  <c r="U1680" s="1"/>
  <c r="V1678"/>
  <c r="V1679" s="1"/>
  <c r="AK1679" s="1"/>
  <c r="AK1680" s="1"/>
  <c r="V1680" s="1"/>
  <c r="W1678"/>
  <c r="W1679" s="1"/>
  <c r="AL1679" s="1"/>
  <c r="AL1680" s="1"/>
  <c r="W1680" s="1"/>
  <c r="X1678"/>
  <c r="Y1678"/>
  <c r="Y1679" s="1"/>
  <c r="AM1679" s="1"/>
  <c r="AM1680" s="1"/>
  <c r="Y1680" s="1"/>
  <c r="Z1678"/>
  <c r="AO1678"/>
  <c r="AP1678"/>
  <c r="G1679"/>
  <c r="AD1679" s="1"/>
  <c r="AD1680" s="1"/>
  <c r="G1680" s="1"/>
  <c r="I1679"/>
  <c r="AE1679" s="1"/>
  <c r="AE1680" s="1"/>
  <c r="I1680" s="1"/>
  <c r="K1679"/>
  <c r="P1679"/>
  <c r="R1679"/>
  <c r="X1679"/>
  <c r="Z1679"/>
  <c r="AO1679"/>
  <c r="AP1679"/>
  <c r="AO1680"/>
  <c r="AP1680"/>
  <c r="L1681"/>
  <c r="F1681" s="1"/>
  <c r="AO1681"/>
  <c r="AP1681"/>
  <c r="F1682"/>
  <c r="AO1682"/>
  <c r="AP1682"/>
  <c r="F1683"/>
  <c r="AO1683"/>
  <c r="AP1683"/>
  <c r="F1684"/>
  <c r="AO1684"/>
  <c r="AP1684"/>
  <c r="F1685"/>
  <c r="AO1685"/>
  <c r="AP1685"/>
  <c r="F1686"/>
  <c r="AO1686"/>
  <c r="AP1686"/>
  <c r="G1687"/>
  <c r="G1688" s="1"/>
  <c r="AD1688" s="1"/>
  <c r="AD1689" s="1"/>
  <c r="G1689" s="1"/>
  <c r="H1687"/>
  <c r="H1688" s="1"/>
  <c r="I1687"/>
  <c r="J1687"/>
  <c r="J1688" s="1"/>
  <c r="AF1688" s="1"/>
  <c r="AF1689" s="1"/>
  <c r="J1689" s="1"/>
  <c r="K1687"/>
  <c r="K1688" s="1"/>
  <c r="M1687"/>
  <c r="M1688" s="1"/>
  <c r="N1687"/>
  <c r="N1688" s="1"/>
  <c r="O1687"/>
  <c r="O1688" s="1"/>
  <c r="P1687"/>
  <c r="P1688" s="1"/>
  <c r="Q1687"/>
  <c r="Q1688" s="1"/>
  <c r="AH1688" s="1"/>
  <c r="AH1689" s="1"/>
  <c r="Q1689" s="1"/>
  <c r="R1687"/>
  <c r="S1687"/>
  <c r="S1688" s="1"/>
  <c r="AI1688" s="1"/>
  <c r="AI1689" s="1"/>
  <c r="S1689" s="1"/>
  <c r="T1687"/>
  <c r="T1688" s="1"/>
  <c r="U1687"/>
  <c r="U1688" s="1"/>
  <c r="AJ1688" s="1"/>
  <c r="AJ1689" s="1"/>
  <c r="U1689" s="1"/>
  <c r="V1687"/>
  <c r="V1688" s="1"/>
  <c r="AK1688" s="1"/>
  <c r="AK1689" s="1"/>
  <c r="V1689" s="1"/>
  <c r="W1687"/>
  <c r="W1688" s="1"/>
  <c r="AL1688" s="1"/>
  <c r="AL1689" s="1"/>
  <c r="W1689" s="1"/>
  <c r="X1687"/>
  <c r="X1688" s="1"/>
  <c r="Y1687"/>
  <c r="Y1688" s="1"/>
  <c r="AM1688" s="1"/>
  <c r="AM1689" s="1"/>
  <c r="Y1689" s="1"/>
  <c r="Z1687"/>
  <c r="AO1687"/>
  <c r="AP1687"/>
  <c r="I1688"/>
  <c r="AE1688" s="1"/>
  <c r="AE1689" s="1"/>
  <c r="I1689" s="1"/>
  <c r="R1688"/>
  <c r="Z1688"/>
  <c r="AO1688"/>
  <c r="AP1688"/>
  <c r="AO1689"/>
  <c r="AP1689"/>
  <c r="L1690"/>
  <c r="F1690" s="1"/>
  <c r="AO1690"/>
  <c r="AP1690"/>
  <c r="F1691"/>
  <c r="AO1691"/>
  <c r="AP1691"/>
  <c r="F1692"/>
  <c r="AO1692"/>
  <c r="AP1692"/>
  <c r="F1693"/>
  <c r="AO1693"/>
  <c r="AP1693"/>
  <c r="F1694"/>
  <c r="AO1694"/>
  <c r="AP1694"/>
  <c r="F1695"/>
  <c r="AO1695"/>
  <c r="AP1695"/>
  <c r="G1696"/>
  <c r="G1697" s="1"/>
  <c r="AD1697" s="1"/>
  <c r="AD1698" s="1"/>
  <c r="G1698" s="1"/>
  <c r="H1696"/>
  <c r="I1696"/>
  <c r="I1697" s="1"/>
  <c r="AE1697" s="1"/>
  <c r="AE1698" s="1"/>
  <c r="I1698" s="1"/>
  <c r="J1696"/>
  <c r="J1697" s="1"/>
  <c r="AF1697" s="1"/>
  <c r="AF1698" s="1"/>
  <c r="J1698" s="1"/>
  <c r="K1696"/>
  <c r="K1697" s="1"/>
  <c r="M1696"/>
  <c r="M1697" s="1"/>
  <c r="N1696"/>
  <c r="N1697" s="1"/>
  <c r="O1696"/>
  <c r="O1697" s="1"/>
  <c r="P1696"/>
  <c r="P1697" s="1"/>
  <c r="Q1696"/>
  <c r="Q1697" s="1"/>
  <c r="AH1697" s="1"/>
  <c r="AH1698" s="1"/>
  <c r="Q1698" s="1"/>
  <c r="R1696"/>
  <c r="R1697" s="1"/>
  <c r="S1696"/>
  <c r="S1697" s="1"/>
  <c r="AI1697" s="1"/>
  <c r="AI1698" s="1"/>
  <c r="S1698" s="1"/>
  <c r="T1696"/>
  <c r="T1697" s="1"/>
  <c r="U1696"/>
  <c r="U1697" s="1"/>
  <c r="AJ1697" s="1"/>
  <c r="AJ1698" s="1"/>
  <c r="U1698" s="1"/>
  <c r="V1696"/>
  <c r="V1697" s="1"/>
  <c r="AK1697" s="1"/>
  <c r="AK1698" s="1"/>
  <c r="V1698" s="1"/>
  <c r="W1696"/>
  <c r="W1697" s="1"/>
  <c r="AL1697" s="1"/>
  <c r="AL1698" s="1"/>
  <c r="W1698" s="1"/>
  <c r="X1696"/>
  <c r="X1697" s="1"/>
  <c r="Y1696"/>
  <c r="Z1696"/>
  <c r="Z1697" s="1"/>
  <c r="AO1696"/>
  <c r="AP1696"/>
  <c r="H1697"/>
  <c r="Y1697"/>
  <c r="AM1697" s="1"/>
  <c r="AM1698" s="1"/>
  <c r="Y1698" s="1"/>
  <c r="AO1697"/>
  <c r="AP1697"/>
  <c r="AO1698"/>
  <c r="AP1698"/>
  <c r="L1699"/>
  <c r="AO1699"/>
  <c r="AP1699"/>
  <c r="F1700"/>
  <c r="AO1700"/>
  <c r="AP1700"/>
  <c r="F1701"/>
  <c r="AO1701"/>
  <c r="AP1701"/>
  <c r="F1702"/>
  <c r="AO1702"/>
  <c r="AP1702"/>
  <c r="F1703"/>
  <c r="AO1703"/>
  <c r="AP1703"/>
  <c r="F1704"/>
  <c r="AO1704"/>
  <c r="AP1704"/>
  <c r="G1705"/>
  <c r="G1706" s="1"/>
  <c r="AD1706" s="1"/>
  <c r="AD1707" s="1"/>
  <c r="G1707" s="1"/>
  <c r="H1705"/>
  <c r="I1705"/>
  <c r="I1706" s="1"/>
  <c r="AE1706" s="1"/>
  <c r="AE1707" s="1"/>
  <c r="I1707" s="1"/>
  <c r="J1705"/>
  <c r="J1706" s="1"/>
  <c r="AF1706" s="1"/>
  <c r="AF1707" s="1"/>
  <c r="J1707" s="1"/>
  <c r="K1705"/>
  <c r="K1706" s="1"/>
  <c r="M1705"/>
  <c r="M1706" s="1"/>
  <c r="N1705"/>
  <c r="N1706" s="1"/>
  <c r="O1705"/>
  <c r="O1706" s="1"/>
  <c r="P1705"/>
  <c r="P1706" s="1"/>
  <c r="Q1705"/>
  <c r="Q1706" s="1"/>
  <c r="AH1706" s="1"/>
  <c r="AH1707" s="1"/>
  <c r="Q1707" s="1"/>
  <c r="R1705"/>
  <c r="S1705"/>
  <c r="S1706" s="1"/>
  <c r="AI1706" s="1"/>
  <c r="AI1707" s="1"/>
  <c r="S1707" s="1"/>
  <c r="T1705"/>
  <c r="T1706" s="1"/>
  <c r="U1705"/>
  <c r="U1706" s="1"/>
  <c r="AJ1706" s="1"/>
  <c r="AJ1707" s="1"/>
  <c r="U1707" s="1"/>
  <c r="V1705"/>
  <c r="V1706" s="1"/>
  <c r="AK1706" s="1"/>
  <c r="AK1707" s="1"/>
  <c r="V1707" s="1"/>
  <c r="W1705"/>
  <c r="W1706" s="1"/>
  <c r="AL1706" s="1"/>
  <c r="AL1707" s="1"/>
  <c r="W1707" s="1"/>
  <c r="X1705"/>
  <c r="X1706" s="1"/>
  <c r="Y1705"/>
  <c r="Y1706" s="1"/>
  <c r="AM1706" s="1"/>
  <c r="AM1707" s="1"/>
  <c r="Y1707" s="1"/>
  <c r="Z1705"/>
  <c r="Z1706" s="1"/>
  <c r="AO1705"/>
  <c r="AP1705"/>
  <c r="H1706"/>
  <c r="R1706"/>
  <c r="AO1706"/>
  <c r="AP1706"/>
  <c r="AO1707"/>
  <c r="AP1707"/>
  <c r="L1708"/>
  <c r="F1708" s="1"/>
  <c r="AO1708"/>
  <c r="AP1708"/>
  <c r="F1709"/>
  <c r="AO1709"/>
  <c r="AP1709"/>
  <c r="F1710"/>
  <c r="AO1710"/>
  <c r="AP1710"/>
  <c r="F1711"/>
  <c r="AO1711"/>
  <c r="AP1711"/>
  <c r="F1712"/>
  <c r="AO1712"/>
  <c r="AP1712"/>
  <c r="F1713"/>
  <c r="AO1713"/>
  <c r="AP1713"/>
  <c r="G1714"/>
  <c r="G1715" s="1"/>
  <c r="AD1715" s="1"/>
  <c r="AD1716" s="1"/>
  <c r="G1716" s="1"/>
  <c r="H1714"/>
  <c r="H1715" s="1"/>
  <c r="I1714"/>
  <c r="I1715" s="1"/>
  <c r="AE1715" s="1"/>
  <c r="AE1716" s="1"/>
  <c r="I1716" s="1"/>
  <c r="J1714"/>
  <c r="J1715" s="1"/>
  <c r="AF1715" s="1"/>
  <c r="AF1716" s="1"/>
  <c r="J1716" s="1"/>
  <c r="K1714"/>
  <c r="K1715" s="1"/>
  <c r="M1714"/>
  <c r="M1715" s="1"/>
  <c r="N1714"/>
  <c r="N1715" s="1"/>
  <c r="O1714"/>
  <c r="O1715" s="1"/>
  <c r="P1714"/>
  <c r="P1715" s="1"/>
  <c r="Q1714"/>
  <c r="Q1715" s="1"/>
  <c r="AH1715" s="1"/>
  <c r="AH1716" s="1"/>
  <c r="Q1716" s="1"/>
  <c r="R1714"/>
  <c r="R1715" s="1"/>
  <c r="S1714"/>
  <c r="S1715" s="1"/>
  <c r="AI1715" s="1"/>
  <c r="AI1716" s="1"/>
  <c r="S1716" s="1"/>
  <c r="T1714"/>
  <c r="T1715" s="1"/>
  <c r="U1714"/>
  <c r="U1715" s="1"/>
  <c r="AJ1715" s="1"/>
  <c r="AJ1716" s="1"/>
  <c r="U1716" s="1"/>
  <c r="V1714"/>
  <c r="V1715" s="1"/>
  <c r="AK1715" s="1"/>
  <c r="AK1716" s="1"/>
  <c r="V1716" s="1"/>
  <c r="W1714"/>
  <c r="W1715" s="1"/>
  <c r="AL1715" s="1"/>
  <c r="AL1716" s="1"/>
  <c r="W1716" s="1"/>
  <c r="X1714"/>
  <c r="X1715" s="1"/>
  <c r="Y1714"/>
  <c r="Y1715" s="1"/>
  <c r="AM1715" s="1"/>
  <c r="AM1716" s="1"/>
  <c r="Y1716" s="1"/>
  <c r="Z1714"/>
  <c r="Z1715" s="1"/>
  <c r="AO1714"/>
  <c r="AP1714"/>
  <c r="AO1715"/>
  <c r="AP1715"/>
  <c r="AO1716"/>
  <c r="AP1716"/>
  <c r="C1717"/>
  <c r="C1726" s="1"/>
  <c r="G1717"/>
  <c r="H1717"/>
  <c r="H1726" s="1"/>
  <c r="I1717"/>
  <c r="J1717"/>
  <c r="J1726" s="1"/>
  <c r="K1717"/>
  <c r="M1717"/>
  <c r="N1717"/>
  <c r="N1726" s="1"/>
  <c r="O1717"/>
  <c r="P1717"/>
  <c r="Q1717"/>
  <c r="R1717"/>
  <c r="R1726" s="1"/>
  <c r="S1717"/>
  <c r="T1717"/>
  <c r="U1717"/>
  <c r="V1717"/>
  <c r="W1717"/>
  <c r="X1717"/>
  <c r="Y1717"/>
  <c r="Z1717"/>
  <c r="Z1726" s="1"/>
  <c r="AO1717"/>
  <c r="AP1717"/>
  <c r="G1718"/>
  <c r="H1718"/>
  <c r="H1727" s="1"/>
  <c r="I1718"/>
  <c r="I1727" s="1"/>
  <c r="J1718"/>
  <c r="J1727" s="1"/>
  <c r="K1718"/>
  <c r="K1727" s="1"/>
  <c r="L1718"/>
  <c r="L1727" s="1"/>
  <c r="M1718"/>
  <c r="M1727" s="1"/>
  <c r="N1718"/>
  <c r="N1727" s="1"/>
  <c r="O1718"/>
  <c r="O1727" s="1"/>
  <c r="P1718"/>
  <c r="P1727" s="1"/>
  <c r="Q1718"/>
  <c r="Q1727" s="1"/>
  <c r="R1718"/>
  <c r="R1727" s="1"/>
  <c r="S1718"/>
  <c r="S1727" s="1"/>
  <c r="T1718"/>
  <c r="T1727" s="1"/>
  <c r="U1718"/>
  <c r="U1727" s="1"/>
  <c r="V1718"/>
  <c r="V1727" s="1"/>
  <c r="W1718"/>
  <c r="W1727" s="1"/>
  <c r="X1718"/>
  <c r="X1727" s="1"/>
  <c r="Y1718"/>
  <c r="Y1727" s="1"/>
  <c r="Z1718"/>
  <c r="Z1727" s="1"/>
  <c r="AO1718"/>
  <c r="AP1718"/>
  <c r="G1719"/>
  <c r="H1719"/>
  <c r="H1728" s="1"/>
  <c r="I1719"/>
  <c r="I1728" s="1"/>
  <c r="J1719"/>
  <c r="J1728" s="1"/>
  <c r="K1719"/>
  <c r="K1728" s="1"/>
  <c r="L1719"/>
  <c r="L1728" s="1"/>
  <c r="M1719"/>
  <c r="M1728" s="1"/>
  <c r="N1719"/>
  <c r="N1728" s="1"/>
  <c r="O1719"/>
  <c r="O1728" s="1"/>
  <c r="P1719"/>
  <c r="P1728" s="1"/>
  <c r="Q1719"/>
  <c r="Q1728" s="1"/>
  <c r="R1719"/>
  <c r="R1728" s="1"/>
  <c r="S1719"/>
  <c r="S1728" s="1"/>
  <c r="T1719"/>
  <c r="T1728" s="1"/>
  <c r="U1719"/>
  <c r="U1728" s="1"/>
  <c r="V1719"/>
  <c r="V1728" s="1"/>
  <c r="W1719"/>
  <c r="W1728" s="1"/>
  <c r="X1719"/>
  <c r="X1728" s="1"/>
  <c r="Y1719"/>
  <c r="Y1728" s="1"/>
  <c r="Z1719"/>
  <c r="Z1728" s="1"/>
  <c r="AO1719"/>
  <c r="AP1719"/>
  <c r="G1720"/>
  <c r="G1729" s="1"/>
  <c r="H1720"/>
  <c r="H1729" s="1"/>
  <c r="I1720"/>
  <c r="I1729" s="1"/>
  <c r="J1720"/>
  <c r="J1729" s="1"/>
  <c r="K1720"/>
  <c r="K1729" s="1"/>
  <c r="L1720"/>
  <c r="L1729" s="1"/>
  <c r="M1720"/>
  <c r="M1729" s="1"/>
  <c r="N1720"/>
  <c r="N1729" s="1"/>
  <c r="O1720"/>
  <c r="O1729" s="1"/>
  <c r="P1720"/>
  <c r="P1729" s="1"/>
  <c r="Q1720"/>
  <c r="Q1729" s="1"/>
  <c r="R1720"/>
  <c r="R1729" s="1"/>
  <c r="S1720"/>
  <c r="S1729" s="1"/>
  <c r="T1720"/>
  <c r="T1729" s="1"/>
  <c r="U1720"/>
  <c r="U1729" s="1"/>
  <c r="V1720"/>
  <c r="V1729" s="1"/>
  <c r="W1720"/>
  <c r="W1729" s="1"/>
  <c r="X1720"/>
  <c r="X1729" s="1"/>
  <c r="Y1720"/>
  <c r="Y1729" s="1"/>
  <c r="Z1720"/>
  <c r="Z1729" s="1"/>
  <c r="AO1720"/>
  <c r="AP1720"/>
  <c r="G1721"/>
  <c r="G1730" s="1"/>
  <c r="H1721"/>
  <c r="H1730" s="1"/>
  <c r="I1721"/>
  <c r="I1730" s="1"/>
  <c r="J1721"/>
  <c r="J1730" s="1"/>
  <c r="K1721"/>
  <c r="K1730" s="1"/>
  <c r="L1721"/>
  <c r="L1730" s="1"/>
  <c r="M1721"/>
  <c r="M1730" s="1"/>
  <c r="N1721"/>
  <c r="N1730" s="1"/>
  <c r="O1721"/>
  <c r="O1730" s="1"/>
  <c r="P1721"/>
  <c r="P1730" s="1"/>
  <c r="Q1721"/>
  <c r="Q1730" s="1"/>
  <c r="R1721"/>
  <c r="R1730" s="1"/>
  <c r="S1721"/>
  <c r="S1730" s="1"/>
  <c r="T1721"/>
  <c r="T1730" s="1"/>
  <c r="U1721"/>
  <c r="U1730" s="1"/>
  <c r="V1721"/>
  <c r="V1730" s="1"/>
  <c r="W1721"/>
  <c r="W1730" s="1"/>
  <c r="X1721"/>
  <c r="X1730" s="1"/>
  <c r="Y1721"/>
  <c r="Y1730" s="1"/>
  <c r="Z1721"/>
  <c r="Z1730" s="1"/>
  <c r="AO1721"/>
  <c r="AP1721"/>
  <c r="G1722"/>
  <c r="G1731" s="1"/>
  <c r="H1722"/>
  <c r="H1731" s="1"/>
  <c r="I1722"/>
  <c r="I1731" s="1"/>
  <c r="J1722"/>
  <c r="J1731" s="1"/>
  <c r="K1722"/>
  <c r="K1731" s="1"/>
  <c r="L1722"/>
  <c r="L1731" s="1"/>
  <c r="M1722"/>
  <c r="M1731" s="1"/>
  <c r="N1722"/>
  <c r="N1731" s="1"/>
  <c r="O1722"/>
  <c r="O1731" s="1"/>
  <c r="P1722"/>
  <c r="P1731" s="1"/>
  <c r="Q1722"/>
  <c r="Q1731" s="1"/>
  <c r="R1722"/>
  <c r="R1731" s="1"/>
  <c r="S1722"/>
  <c r="S1731" s="1"/>
  <c r="T1722"/>
  <c r="T1731" s="1"/>
  <c r="U1722"/>
  <c r="U1731" s="1"/>
  <c r="V1722"/>
  <c r="V1731" s="1"/>
  <c r="W1722"/>
  <c r="W1731" s="1"/>
  <c r="X1722"/>
  <c r="X1731" s="1"/>
  <c r="Y1722"/>
  <c r="Y1731" s="1"/>
  <c r="Z1722"/>
  <c r="Z1731" s="1"/>
  <c r="AO1722"/>
  <c r="AP1722"/>
  <c r="AO1723"/>
  <c r="AP1723"/>
  <c r="AO1724"/>
  <c r="AP1724"/>
  <c r="AO1725"/>
  <c r="AP1725"/>
  <c r="AO1726"/>
  <c r="AP1726"/>
  <c r="AO1727"/>
  <c r="AP1727"/>
  <c r="AO1728"/>
  <c r="AP1728"/>
  <c r="AO1729"/>
  <c r="AP1729"/>
  <c r="AO1730"/>
  <c r="AP1730"/>
  <c r="AO1731"/>
  <c r="AP1731"/>
  <c r="AO1732"/>
  <c r="AP1732"/>
  <c r="AO1733"/>
  <c r="AP1733"/>
  <c r="AO1734"/>
  <c r="AP1734"/>
  <c r="AO1735"/>
  <c r="AP1735"/>
  <c r="AO1736"/>
  <c r="AP1736"/>
  <c r="L1737"/>
  <c r="AO1737"/>
  <c r="AP1737"/>
  <c r="F1738"/>
  <c r="AO1738"/>
  <c r="AP1738"/>
  <c r="F1739"/>
  <c r="AO1739"/>
  <c r="AP1739"/>
  <c r="F1740"/>
  <c r="AO1740"/>
  <c r="AP1740"/>
  <c r="F1741"/>
  <c r="AO1741"/>
  <c r="AP1741"/>
  <c r="F1742"/>
  <c r="AO1742"/>
  <c r="AP1742"/>
  <c r="G1743"/>
  <c r="G1744" s="1"/>
  <c r="AD1744" s="1"/>
  <c r="AD1745" s="1"/>
  <c r="G1745" s="1"/>
  <c r="H1743"/>
  <c r="H1744" s="1"/>
  <c r="I1743"/>
  <c r="I1744" s="1"/>
  <c r="AE1744" s="1"/>
  <c r="AE1745" s="1"/>
  <c r="I1745" s="1"/>
  <c r="J1743"/>
  <c r="J1744" s="1"/>
  <c r="AF1744" s="1"/>
  <c r="AF1745" s="1"/>
  <c r="J1745" s="1"/>
  <c r="K1743"/>
  <c r="K1744" s="1"/>
  <c r="M1743"/>
  <c r="M1744" s="1"/>
  <c r="N1743"/>
  <c r="N1744" s="1"/>
  <c r="O1743"/>
  <c r="O1744" s="1"/>
  <c r="P1743"/>
  <c r="P1744" s="1"/>
  <c r="Q1743"/>
  <c r="Q1744" s="1"/>
  <c r="AH1744" s="1"/>
  <c r="AH1745" s="1"/>
  <c r="Q1745" s="1"/>
  <c r="R1743"/>
  <c r="R1744" s="1"/>
  <c r="S1743"/>
  <c r="S1744" s="1"/>
  <c r="AI1744" s="1"/>
  <c r="AI1745" s="1"/>
  <c r="S1745" s="1"/>
  <c r="T1743"/>
  <c r="T1744" s="1"/>
  <c r="U1743"/>
  <c r="U1744" s="1"/>
  <c r="AJ1744" s="1"/>
  <c r="AJ1745" s="1"/>
  <c r="U1745" s="1"/>
  <c r="V1743"/>
  <c r="V1744" s="1"/>
  <c r="AK1744" s="1"/>
  <c r="AK1745" s="1"/>
  <c r="V1745" s="1"/>
  <c r="W1743"/>
  <c r="W1744" s="1"/>
  <c r="AL1744" s="1"/>
  <c r="AL1745" s="1"/>
  <c r="W1745" s="1"/>
  <c r="X1743"/>
  <c r="X1744" s="1"/>
  <c r="Y1743"/>
  <c r="Y1744" s="1"/>
  <c r="AM1744" s="1"/>
  <c r="AM1745" s="1"/>
  <c r="Y1745" s="1"/>
  <c r="Z1743"/>
  <c r="Z1744" s="1"/>
  <c r="AO1743"/>
  <c r="AP1743"/>
  <c r="AO1744"/>
  <c r="AP1744"/>
  <c r="AO1745"/>
  <c r="AP1745"/>
  <c r="L1746"/>
  <c r="F1746" s="1"/>
  <c r="F1747"/>
  <c r="F1748"/>
  <c r="F1749"/>
  <c r="F1750"/>
  <c r="F1751"/>
  <c r="G1752"/>
  <c r="G1753" s="1"/>
  <c r="H1752"/>
  <c r="H1753" s="1"/>
  <c r="I1752"/>
  <c r="I1753" s="1"/>
  <c r="J1752"/>
  <c r="J1753" s="1"/>
  <c r="K1752"/>
  <c r="K1753" s="1"/>
  <c r="M1752"/>
  <c r="M1753" s="1"/>
  <c r="N1752"/>
  <c r="N1753" s="1"/>
  <c r="O1752"/>
  <c r="O1753" s="1"/>
  <c r="P1752"/>
  <c r="P1753" s="1"/>
  <c r="Q1752"/>
  <c r="Q1753" s="1"/>
  <c r="R1752"/>
  <c r="R1753" s="1"/>
  <c r="S1752"/>
  <c r="S1753" s="1"/>
  <c r="T1752"/>
  <c r="T1753" s="1"/>
  <c r="U1752"/>
  <c r="U1753" s="1"/>
  <c r="V1752"/>
  <c r="V1753" s="1"/>
  <c r="W1752"/>
  <c r="W1753" s="1"/>
  <c r="X1752"/>
  <c r="X1753" s="1"/>
  <c r="Y1752"/>
  <c r="Y1753" s="1"/>
  <c r="Z1752"/>
  <c r="Z1753" s="1"/>
  <c r="G1754"/>
  <c r="I1754"/>
  <c r="J1754"/>
  <c r="L1754"/>
  <c r="Q1754"/>
  <c r="S1754"/>
  <c r="U1754"/>
  <c r="V1754"/>
  <c r="W1754"/>
  <c r="Y1754"/>
  <c r="C1755"/>
  <c r="G1755"/>
  <c r="H1755"/>
  <c r="I1755"/>
  <c r="J1755"/>
  <c r="J1764" s="1"/>
  <c r="K1755"/>
  <c r="M1755"/>
  <c r="M1764" s="1"/>
  <c r="N1755"/>
  <c r="N1764" s="1"/>
  <c r="O1755"/>
  <c r="O1764" s="1"/>
  <c r="P1755"/>
  <c r="P1764" s="1"/>
  <c r="Q1755"/>
  <c r="Q1764" s="1"/>
  <c r="R1755"/>
  <c r="R1764" s="1"/>
  <c r="S1755"/>
  <c r="T1755"/>
  <c r="T1764" s="1"/>
  <c r="U1755"/>
  <c r="U1764" s="1"/>
  <c r="V1755"/>
  <c r="W1755"/>
  <c r="W1764" s="1"/>
  <c r="X1755"/>
  <c r="X1764" s="1"/>
  <c r="Y1755"/>
  <c r="Y1764" s="1"/>
  <c r="Z1755"/>
  <c r="Z1764" s="1"/>
  <c r="AO1755"/>
  <c r="AP1755"/>
  <c r="G1756"/>
  <c r="G1765" s="1"/>
  <c r="H1756"/>
  <c r="H1765" s="1"/>
  <c r="I1756"/>
  <c r="I1765" s="1"/>
  <c r="J1756"/>
  <c r="J1765" s="1"/>
  <c r="K1756"/>
  <c r="K1765" s="1"/>
  <c r="L1756"/>
  <c r="L1765" s="1"/>
  <c r="M1756"/>
  <c r="M1765" s="1"/>
  <c r="N1756"/>
  <c r="N1765" s="1"/>
  <c r="O1756"/>
  <c r="O1765" s="1"/>
  <c r="P1756"/>
  <c r="P1765" s="1"/>
  <c r="Q1756"/>
  <c r="Q1765" s="1"/>
  <c r="R1756"/>
  <c r="R1765" s="1"/>
  <c r="S1756"/>
  <c r="S1765" s="1"/>
  <c r="T1756"/>
  <c r="T1765" s="1"/>
  <c r="U1756"/>
  <c r="U1765" s="1"/>
  <c r="V1756"/>
  <c r="V1765" s="1"/>
  <c r="W1756"/>
  <c r="W1765" s="1"/>
  <c r="X1756"/>
  <c r="X1765" s="1"/>
  <c r="Y1756"/>
  <c r="Y1765" s="1"/>
  <c r="Z1756"/>
  <c r="Z1765" s="1"/>
  <c r="AO1756"/>
  <c r="AP1756"/>
  <c r="G1757"/>
  <c r="G1766" s="1"/>
  <c r="H1757"/>
  <c r="H1766" s="1"/>
  <c r="I1757"/>
  <c r="I1766" s="1"/>
  <c r="J1757"/>
  <c r="J1766" s="1"/>
  <c r="K1757"/>
  <c r="K1766" s="1"/>
  <c r="L1757"/>
  <c r="L1766" s="1"/>
  <c r="M1757"/>
  <c r="M1766" s="1"/>
  <c r="N1757"/>
  <c r="N1766" s="1"/>
  <c r="O1757"/>
  <c r="O1766" s="1"/>
  <c r="P1757"/>
  <c r="P1766" s="1"/>
  <c r="Q1757"/>
  <c r="Q1766" s="1"/>
  <c r="R1757"/>
  <c r="R1766" s="1"/>
  <c r="S1757"/>
  <c r="S1766" s="1"/>
  <c r="T1757"/>
  <c r="T1766" s="1"/>
  <c r="U1757"/>
  <c r="U1766" s="1"/>
  <c r="V1757"/>
  <c r="V1766" s="1"/>
  <c r="W1757"/>
  <c r="W1766" s="1"/>
  <c r="X1757"/>
  <c r="X1766" s="1"/>
  <c r="Y1757"/>
  <c r="Y1766" s="1"/>
  <c r="Z1757"/>
  <c r="Z1766" s="1"/>
  <c r="AO1757"/>
  <c r="AP1757"/>
  <c r="G1758"/>
  <c r="G1767" s="1"/>
  <c r="H1758"/>
  <c r="H1767" s="1"/>
  <c r="I1758"/>
  <c r="I1767" s="1"/>
  <c r="J1758"/>
  <c r="J1767" s="1"/>
  <c r="K1758"/>
  <c r="K1767" s="1"/>
  <c r="L1758"/>
  <c r="L1767" s="1"/>
  <c r="M1758"/>
  <c r="M1767" s="1"/>
  <c r="N1758"/>
  <c r="N1767" s="1"/>
  <c r="O1758"/>
  <c r="O1767" s="1"/>
  <c r="P1758"/>
  <c r="P1767" s="1"/>
  <c r="Q1758"/>
  <c r="Q1767" s="1"/>
  <c r="R1758"/>
  <c r="R1767" s="1"/>
  <c r="S1758"/>
  <c r="S1767" s="1"/>
  <c r="T1758"/>
  <c r="T1767" s="1"/>
  <c r="U1758"/>
  <c r="U1767" s="1"/>
  <c r="V1758"/>
  <c r="V1767" s="1"/>
  <c r="W1758"/>
  <c r="W1767" s="1"/>
  <c r="X1758"/>
  <c r="X1767" s="1"/>
  <c r="Y1758"/>
  <c r="Y1767" s="1"/>
  <c r="Z1758"/>
  <c r="Z1767" s="1"/>
  <c r="AO1758"/>
  <c r="AP1758"/>
  <c r="G1759"/>
  <c r="G1768" s="1"/>
  <c r="H1759"/>
  <c r="H1768" s="1"/>
  <c r="I1759"/>
  <c r="I1768" s="1"/>
  <c r="J1759"/>
  <c r="J1768" s="1"/>
  <c r="K1759"/>
  <c r="K1768" s="1"/>
  <c r="L1759"/>
  <c r="L1768" s="1"/>
  <c r="M1759"/>
  <c r="M1768" s="1"/>
  <c r="N1759"/>
  <c r="N1768" s="1"/>
  <c r="O1759"/>
  <c r="O1768" s="1"/>
  <c r="P1759"/>
  <c r="P1768" s="1"/>
  <c r="Q1759"/>
  <c r="Q1768" s="1"/>
  <c r="R1759"/>
  <c r="R1768" s="1"/>
  <c r="S1759"/>
  <c r="S1768" s="1"/>
  <c r="T1759"/>
  <c r="T1768" s="1"/>
  <c r="U1759"/>
  <c r="U1768" s="1"/>
  <c r="V1759"/>
  <c r="V1768" s="1"/>
  <c r="W1759"/>
  <c r="W1768" s="1"/>
  <c r="X1759"/>
  <c r="X1768" s="1"/>
  <c r="Y1759"/>
  <c r="Y1768" s="1"/>
  <c r="Z1759"/>
  <c r="Z1768" s="1"/>
  <c r="AO1759"/>
  <c r="AP1759"/>
  <c r="G1760"/>
  <c r="G1769" s="1"/>
  <c r="H1760"/>
  <c r="H1769" s="1"/>
  <c r="I1760"/>
  <c r="I1769" s="1"/>
  <c r="J1760"/>
  <c r="K1760"/>
  <c r="K1769" s="1"/>
  <c r="L1760"/>
  <c r="L1769" s="1"/>
  <c r="M1760"/>
  <c r="M1769" s="1"/>
  <c r="N1760"/>
  <c r="N1769" s="1"/>
  <c r="O1760"/>
  <c r="O1769" s="1"/>
  <c r="P1760"/>
  <c r="P1769" s="1"/>
  <c r="Q1760"/>
  <c r="Q1769" s="1"/>
  <c r="R1760"/>
  <c r="R1769" s="1"/>
  <c r="S1760"/>
  <c r="S1769" s="1"/>
  <c r="T1760"/>
  <c r="T1769" s="1"/>
  <c r="U1760"/>
  <c r="U1769" s="1"/>
  <c r="V1760"/>
  <c r="V1769" s="1"/>
  <c r="W1760"/>
  <c r="W1769" s="1"/>
  <c r="X1760"/>
  <c r="X1769" s="1"/>
  <c r="Y1760"/>
  <c r="Y1769" s="1"/>
  <c r="Z1760"/>
  <c r="Z1769" s="1"/>
  <c r="AO1760"/>
  <c r="AP1760"/>
  <c r="AO1761"/>
  <c r="AP1761"/>
  <c r="AO1762"/>
  <c r="AP1762"/>
  <c r="AO1763"/>
  <c r="AP1763"/>
  <c r="H1764"/>
  <c r="V1764"/>
  <c r="AO1764"/>
  <c r="AP1764"/>
  <c r="AO1765"/>
  <c r="AP1765"/>
  <c r="AO1766"/>
  <c r="AP1766"/>
  <c r="AO1767"/>
  <c r="AP1767"/>
  <c r="AO1768"/>
  <c r="AP1768"/>
  <c r="J1769"/>
  <c r="AO1769"/>
  <c r="AP1769"/>
  <c r="AO1770"/>
  <c r="AP1770"/>
  <c r="AO1771"/>
  <c r="AP1771"/>
  <c r="AO1772"/>
  <c r="AP1772"/>
  <c r="AO1773"/>
  <c r="AP1773"/>
  <c r="AO1774"/>
  <c r="AP1774"/>
  <c r="L1784"/>
  <c r="F1784" s="1"/>
  <c r="AO1784"/>
  <c r="AP1784"/>
  <c r="AO1785"/>
  <c r="AP1785"/>
  <c r="F1786"/>
  <c r="AO1786"/>
  <c r="AP1786"/>
  <c r="F1787"/>
  <c r="AO1787"/>
  <c r="AP1787"/>
  <c r="F1788"/>
  <c r="AO1788"/>
  <c r="AP1788"/>
  <c r="F1789"/>
  <c r="AO1789"/>
  <c r="AP1789"/>
  <c r="G1790"/>
  <c r="G1791" s="1"/>
  <c r="AD1791" s="1"/>
  <c r="AD1792" s="1"/>
  <c r="G1792" s="1"/>
  <c r="H1790"/>
  <c r="I1790"/>
  <c r="J1790"/>
  <c r="J1791" s="1"/>
  <c r="AF1791" s="1"/>
  <c r="AF1792" s="1"/>
  <c r="J1792" s="1"/>
  <c r="K1790"/>
  <c r="K1791" s="1"/>
  <c r="M1790"/>
  <c r="N1790"/>
  <c r="N1791" s="1"/>
  <c r="O1790"/>
  <c r="O1791" s="1"/>
  <c r="P1790"/>
  <c r="Q1790"/>
  <c r="R1790"/>
  <c r="R1791" s="1"/>
  <c r="S1790"/>
  <c r="S1791" s="1"/>
  <c r="AI1791" s="1"/>
  <c r="AI1792" s="1"/>
  <c r="S1792" s="1"/>
  <c r="T1790"/>
  <c r="T1791" s="1"/>
  <c r="U1790"/>
  <c r="V1790"/>
  <c r="V1791" s="1"/>
  <c r="AK1791" s="1"/>
  <c r="AK1792" s="1"/>
  <c r="V1792" s="1"/>
  <c r="W1790"/>
  <c r="W1791" s="1"/>
  <c r="AL1791" s="1"/>
  <c r="AL1792" s="1"/>
  <c r="W1792" s="1"/>
  <c r="X1790"/>
  <c r="Y1790"/>
  <c r="Z1790"/>
  <c r="Z1791" s="1"/>
  <c r="AO1790"/>
  <c r="AP1790"/>
  <c r="H1791"/>
  <c r="I1791"/>
  <c r="AE1791" s="1"/>
  <c r="AE1792" s="1"/>
  <c r="I1792" s="1"/>
  <c r="M1791"/>
  <c r="P1791"/>
  <c r="Q1791"/>
  <c r="U1791"/>
  <c r="AJ1791" s="1"/>
  <c r="AJ1792" s="1"/>
  <c r="U1792" s="1"/>
  <c r="X1791"/>
  <c r="Y1791"/>
  <c r="AM1791" s="1"/>
  <c r="AM1792" s="1"/>
  <c r="Y1792" s="1"/>
  <c r="AH1791"/>
  <c r="AH1792" s="1"/>
  <c r="Q1792" s="1"/>
  <c r="AO1791"/>
  <c r="AP1791"/>
  <c r="AO1792"/>
  <c r="AP1792"/>
  <c r="L1793"/>
  <c r="F1793" s="1"/>
  <c r="AO1793"/>
  <c r="AP1793"/>
  <c r="AO1794"/>
  <c r="AP1794"/>
  <c r="F1795"/>
  <c r="AO1795"/>
  <c r="AP1795"/>
  <c r="F1796"/>
  <c r="AO1796"/>
  <c r="AP1796"/>
  <c r="F1797"/>
  <c r="AO1797"/>
  <c r="AP1797"/>
  <c r="F1798"/>
  <c r="AO1798"/>
  <c r="AP1798"/>
  <c r="G1799"/>
  <c r="G1800" s="1"/>
  <c r="AD1800" s="1"/>
  <c r="AD1801" s="1"/>
  <c r="G1801" s="1"/>
  <c r="H1799"/>
  <c r="H1800" s="1"/>
  <c r="I1799"/>
  <c r="I1800" s="1"/>
  <c r="AE1800" s="1"/>
  <c r="AE1801" s="1"/>
  <c r="I1801" s="1"/>
  <c r="J1799"/>
  <c r="J1800" s="1"/>
  <c r="AF1800" s="1"/>
  <c r="AF1801" s="1"/>
  <c r="J1801" s="1"/>
  <c r="K1799"/>
  <c r="K1800" s="1"/>
  <c r="M1799"/>
  <c r="M1800" s="1"/>
  <c r="N1799"/>
  <c r="N1800" s="1"/>
  <c r="O1799"/>
  <c r="O1800" s="1"/>
  <c r="P1799"/>
  <c r="P1800" s="1"/>
  <c r="Q1799"/>
  <c r="Q1800" s="1"/>
  <c r="AH1800" s="1"/>
  <c r="AH1801" s="1"/>
  <c r="Q1801" s="1"/>
  <c r="R1799"/>
  <c r="R1800" s="1"/>
  <c r="S1799"/>
  <c r="T1799"/>
  <c r="T1800" s="1"/>
  <c r="U1799"/>
  <c r="U1800" s="1"/>
  <c r="AJ1800" s="1"/>
  <c r="AJ1801" s="1"/>
  <c r="U1801" s="1"/>
  <c r="V1799"/>
  <c r="V1800" s="1"/>
  <c r="AK1800" s="1"/>
  <c r="AK1801" s="1"/>
  <c r="V1801" s="1"/>
  <c r="W1799"/>
  <c r="W1800" s="1"/>
  <c r="AL1800" s="1"/>
  <c r="AL1801" s="1"/>
  <c r="W1801" s="1"/>
  <c r="X1799"/>
  <c r="X1800" s="1"/>
  <c r="Y1799"/>
  <c r="Y1800" s="1"/>
  <c r="AM1800" s="1"/>
  <c r="AM1801" s="1"/>
  <c r="Y1801" s="1"/>
  <c r="Z1799"/>
  <c r="AO1799"/>
  <c r="AP1799"/>
  <c r="S1800"/>
  <c r="AI1800" s="1"/>
  <c r="AI1801" s="1"/>
  <c r="S1801" s="1"/>
  <c r="Z1800"/>
  <c r="AO1800"/>
  <c r="AP1800"/>
  <c r="AO1801"/>
  <c r="AP1801"/>
  <c r="L1802"/>
  <c r="F1802" s="1"/>
  <c r="AO1802"/>
  <c r="AP1802"/>
  <c r="AO1803"/>
  <c r="AP1803"/>
  <c r="F1804"/>
  <c r="AO1804"/>
  <c r="AP1804"/>
  <c r="F1805"/>
  <c r="AO1805"/>
  <c r="AP1805"/>
  <c r="F1806"/>
  <c r="AO1806"/>
  <c r="AP1806"/>
  <c r="F1807"/>
  <c r="AO1807"/>
  <c r="AP1807"/>
  <c r="G1808"/>
  <c r="G1809" s="1"/>
  <c r="AD1809" s="1"/>
  <c r="AD1810" s="1"/>
  <c r="G1810" s="1"/>
  <c r="H1808"/>
  <c r="H1809" s="1"/>
  <c r="I1808"/>
  <c r="J1808"/>
  <c r="K1808"/>
  <c r="K1809" s="1"/>
  <c r="M1808"/>
  <c r="M1809" s="1"/>
  <c r="N1808"/>
  <c r="N1809" s="1"/>
  <c r="O1808"/>
  <c r="O1809" s="1"/>
  <c r="P1808"/>
  <c r="P1809" s="1"/>
  <c r="Q1808"/>
  <c r="Q1809" s="1"/>
  <c r="AH1809" s="1"/>
  <c r="AH1810" s="1"/>
  <c r="Q1810" s="1"/>
  <c r="R1808"/>
  <c r="S1808"/>
  <c r="S1809" s="1"/>
  <c r="AI1809" s="1"/>
  <c r="AI1810" s="1"/>
  <c r="S1810" s="1"/>
  <c r="T1808"/>
  <c r="T1809" s="1"/>
  <c r="U1808"/>
  <c r="U1809" s="1"/>
  <c r="AJ1809" s="1"/>
  <c r="AJ1810" s="1"/>
  <c r="U1810" s="1"/>
  <c r="V1808"/>
  <c r="V1809" s="1"/>
  <c r="AK1809" s="1"/>
  <c r="AK1810" s="1"/>
  <c r="V1810" s="1"/>
  <c r="W1808"/>
  <c r="W1809" s="1"/>
  <c r="AL1809" s="1"/>
  <c r="AL1810" s="1"/>
  <c r="W1810" s="1"/>
  <c r="X1808"/>
  <c r="X1809" s="1"/>
  <c r="Y1808"/>
  <c r="Z1808"/>
  <c r="AO1808"/>
  <c r="AP1808"/>
  <c r="I1809"/>
  <c r="AE1809" s="1"/>
  <c r="AE1810" s="1"/>
  <c r="I1810" s="1"/>
  <c r="J1809"/>
  <c r="AF1809" s="1"/>
  <c r="AF1810" s="1"/>
  <c r="J1810" s="1"/>
  <c r="R1809"/>
  <c r="Y1809"/>
  <c r="AM1809" s="1"/>
  <c r="AM1810" s="1"/>
  <c r="Y1810" s="1"/>
  <c r="Z1809"/>
  <c r="AO1809"/>
  <c r="AP1809"/>
  <c r="AO1810"/>
  <c r="AP1810"/>
  <c r="L1811"/>
  <c r="F1811" s="1"/>
  <c r="AO1811"/>
  <c r="AP1811"/>
  <c r="AO1812"/>
  <c r="AP1812"/>
  <c r="F1813"/>
  <c r="AO1813"/>
  <c r="AP1813"/>
  <c r="F1814"/>
  <c r="AO1814"/>
  <c r="AP1814"/>
  <c r="F1815"/>
  <c r="AO1815"/>
  <c r="AP1815"/>
  <c r="F1816"/>
  <c r="AO1816"/>
  <c r="AP1816"/>
  <c r="G1817"/>
  <c r="G1818" s="1"/>
  <c r="AD1818" s="1"/>
  <c r="AD1819" s="1"/>
  <c r="G1819" s="1"/>
  <c r="H1817"/>
  <c r="I1817"/>
  <c r="I1818" s="1"/>
  <c r="AE1818" s="1"/>
  <c r="AE1819" s="1"/>
  <c r="I1819" s="1"/>
  <c r="J1817"/>
  <c r="J1818" s="1"/>
  <c r="AF1818" s="1"/>
  <c r="AF1819" s="1"/>
  <c r="J1819" s="1"/>
  <c r="K1817"/>
  <c r="K1818" s="1"/>
  <c r="M1817"/>
  <c r="M1818" s="1"/>
  <c r="N1817"/>
  <c r="N1818" s="1"/>
  <c r="O1817"/>
  <c r="O1818" s="1"/>
  <c r="P1817"/>
  <c r="P1818" s="1"/>
  <c r="Q1817"/>
  <c r="Q1818" s="1"/>
  <c r="AH1818" s="1"/>
  <c r="AH1819" s="1"/>
  <c r="Q1819" s="1"/>
  <c r="R1817"/>
  <c r="R1818" s="1"/>
  <c r="S1817"/>
  <c r="T1817"/>
  <c r="T1818" s="1"/>
  <c r="U1817"/>
  <c r="U1818" s="1"/>
  <c r="AJ1818" s="1"/>
  <c r="AJ1819" s="1"/>
  <c r="U1819" s="1"/>
  <c r="V1817"/>
  <c r="V1818" s="1"/>
  <c r="AK1818" s="1"/>
  <c r="AK1819" s="1"/>
  <c r="V1819" s="1"/>
  <c r="W1817"/>
  <c r="W1818" s="1"/>
  <c r="AL1818" s="1"/>
  <c r="AL1819" s="1"/>
  <c r="W1819" s="1"/>
  <c r="X1817"/>
  <c r="X1818" s="1"/>
  <c r="Y1817"/>
  <c r="Y1818" s="1"/>
  <c r="AM1818" s="1"/>
  <c r="AM1819" s="1"/>
  <c r="Y1819" s="1"/>
  <c r="Z1817"/>
  <c r="Z1818" s="1"/>
  <c r="AO1817"/>
  <c r="AP1817"/>
  <c r="H1818"/>
  <c r="S1818"/>
  <c r="AI1818" s="1"/>
  <c r="AI1819" s="1"/>
  <c r="S1819" s="1"/>
  <c r="AO1818"/>
  <c r="AP1818"/>
  <c r="AO1819"/>
  <c r="AP1819"/>
  <c r="L1820"/>
  <c r="F1820" s="1"/>
  <c r="AO1820"/>
  <c r="AP1820"/>
  <c r="AO1821"/>
  <c r="AP1821"/>
  <c r="F1822"/>
  <c r="AO1822"/>
  <c r="AP1822"/>
  <c r="F1823"/>
  <c r="AO1823"/>
  <c r="AP1823"/>
  <c r="F1824"/>
  <c r="AO1824"/>
  <c r="AP1824"/>
  <c r="F1825"/>
  <c r="AO1825"/>
  <c r="AP1825"/>
  <c r="G1826"/>
  <c r="G1827" s="1"/>
  <c r="AD1827" s="1"/>
  <c r="AD1828" s="1"/>
  <c r="G1828" s="1"/>
  <c r="H1826"/>
  <c r="H1827" s="1"/>
  <c r="I1826"/>
  <c r="I1827" s="1"/>
  <c r="AE1827" s="1"/>
  <c r="AE1828" s="1"/>
  <c r="I1828" s="1"/>
  <c r="J1826"/>
  <c r="J1827" s="1"/>
  <c r="AF1827" s="1"/>
  <c r="AF1828" s="1"/>
  <c r="J1828" s="1"/>
  <c r="K1826"/>
  <c r="K1827" s="1"/>
  <c r="M1826"/>
  <c r="M1827" s="1"/>
  <c r="N1826"/>
  <c r="N1827" s="1"/>
  <c r="O1826"/>
  <c r="O1827" s="1"/>
  <c r="P1826"/>
  <c r="P1827" s="1"/>
  <c r="Q1826"/>
  <c r="Q1827" s="1"/>
  <c r="AH1827" s="1"/>
  <c r="AH1828" s="1"/>
  <c r="Q1828" s="1"/>
  <c r="R1826"/>
  <c r="R1827" s="1"/>
  <c r="S1826"/>
  <c r="T1826"/>
  <c r="T1827" s="1"/>
  <c r="U1826"/>
  <c r="U1827" s="1"/>
  <c r="AJ1827" s="1"/>
  <c r="AJ1828" s="1"/>
  <c r="U1828" s="1"/>
  <c r="V1826"/>
  <c r="V1827" s="1"/>
  <c r="AK1827" s="1"/>
  <c r="AK1828" s="1"/>
  <c r="V1828" s="1"/>
  <c r="W1826"/>
  <c r="W1827" s="1"/>
  <c r="AL1827" s="1"/>
  <c r="AL1828" s="1"/>
  <c r="W1828" s="1"/>
  <c r="X1826"/>
  <c r="X1827" s="1"/>
  <c r="Y1826"/>
  <c r="Y1827" s="1"/>
  <c r="AM1827" s="1"/>
  <c r="AM1828" s="1"/>
  <c r="Y1828" s="1"/>
  <c r="Z1826"/>
  <c r="Z1827" s="1"/>
  <c r="AO1826"/>
  <c r="AP1826"/>
  <c r="S1827"/>
  <c r="AI1827" s="1"/>
  <c r="AI1828" s="1"/>
  <c r="S1828" s="1"/>
  <c r="AO1827"/>
  <c r="AP1827"/>
  <c r="AO1828"/>
  <c r="AP1828"/>
  <c r="C1847"/>
  <c r="C1856" s="1"/>
  <c r="G1847"/>
  <c r="H1847"/>
  <c r="I1847"/>
  <c r="J1847"/>
  <c r="J1856" s="1"/>
  <c r="K1847"/>
  <c r="M1847"/>
  <c r="N1847"/>
  <c r="N1856" s="1"/>
  <c r="O1847"/>
  <c r="P1847"/>
  <c r="Q1847"/>
  <c r="R1847"/>
  <c r="R1856" s="1"/>
  <c r="S1847"/>
  <c r="T1847"/>
  <c r="T1856" s="1"/>
  <c r="U1847"/>
  <c r="V1847"/>
  <c r="V1856" s="1"/>
  <c r="W1847"/>
  <c r="X1847"/>
  <c r="Y1847"/>
  <c r="Z1847"/>
  <c r="Z1856" s="1"/>
  <c r="AO1847"/>
  <c r="AP1847"/>
  <c r="G1848"/>
  <c r="H1848"/>
  <c r="H1857" s="1"/>
  <c r="I1848"/>
  <c r="I1857" s="1"/>
  <c r="J1848"/>
  <c r="J1857" s="1"/>
  <c r="K1848"/>
  <c r="K1857" s="1"/>
  <c r="L1848"/>
  <c r="L1857" s="1"/>
  <c r="M1848"/>
  <c r="M1857" s="1"/>
  <c r="N1848"/>
  <c r="N1857" s="1"/>
  <c r="O1848"/>
  <c r="O1857" s="1"/>
  <c r="P1848"/>
  <c r="P1857" s="1"/>
  <c r="Q1848"/>
  <c r="Q1857" s="1"/>
  <c r="R1848"/>
  <c r="R1857" s="1"/>
  <c r="S1848"/>
  <c r="S1857" s="1"/>
  <c r="T1848"/>
  <c r="T1857" s="1"/>
  <c r="U1848"/>
  <c r="U1857" s="1"/>
  <c r="V1848"/>
  <c r="V1857" s="1"/>
  <c r="W1848"/>
  <c r="W1857" s="1"/>
  <c r="X1848"/>
  <c r="X1857" s="1"/>
  <c r="Y1848"/>
  <c r="Y1857" s="1"/>
  <c r="Z1848"/>
  <c r="Z1857" s="1"/>
  <c r="AO1848"/>
  <c r="AP1848"/>
  <c r="G1849"/>
  <c r="H1849"/>
  <c r="H1858" s="1"/>
  <c r="I1849"/>
  <c r="I1858" s="1"/>
  <c r="J1849"/>
  <c r="J1858" s="1"/>
  <c r="K1849"/>
  <c r="K1858" s="1"/>
  <c r="L1849"/>
  <c r="L1858" s="1"/>
  <c r="M1849"/>
  <c r="M1858" s="1"/>
  <c r="N1849"/>
  <c r="N1858" s="1"/>
  <c r="O1849"/>
  <c r="O1858" s="1"/>
  <c r="P1849"/>
  <c r="P1858" s="1"/>
  <c r="Q1849"/>
  <c r="Q1858" s="1"/>
  <c r="R1849"/>
  <c r="R1858" s="1"/>
  <c r="S1849"/>
  <c r="S1858" s="1"/>
  <c r="T1849"/>
  <c r="T1858" s="1"/>
  <c r="U1849"/>
  <c r="U1858" s="1"/>
  <c r="V1849"/>
  <c r="V1858" s="1"/>
  <c r="W1849"/>
  <c r="W1858" s="1"/>
  <c r="X1849"/>
  <c r="X1858" s="1"/>
  <c r="Y1849"/>
  <c r="Y1858" s="1"/>
  <c r="Z1849"/>
  <c r="Z1858" s="1"/>
  <c r="AO1849"/>
  <c r="AP1849"/>
  <c r="G1850"/>
  <c r="G1859" s="1"/>
  <c r="H1850"/>
  <c r="H1859" s="1"/>
  <c r="I1850"/>
  <c r="I1859" s="1"/>
  <c r="J1850"/>
  <c r="J1859" s="1"/>
  <c r="K1850"/>
  <c r="K1859" s="1"/>
  <c r="L1850"/>
  <c r="L1859" s="1"/>
  <c r="M1850"/>
  <c r="M1859" s="1"/>
  <c r="N1850"/>
  <c r="N1859" s="1"/>
  <c r="O1850"/>
  <c r="O1859" s="1"/>
  <c r="P1850"/>
  <c r="P1859" s="1"/>
  <c r="Q1850"/>
  <c r="Q1859" s="1"/>
  <c r="R1850"/>
  <c r="R1859" s="1"/>
  <c r="S1850"/>
  <c r="S1859" s="1"/>
  <c r="T1850"/>
  <c r="T1859" s="1"/>
  <c r="U1850"/>
  <c r="U1859" s="1"/>
  <c r="V1850"/>
  <c r="V1859" s="1"/>
  <c r="W1850"/>
  <c r="W1859" s="1"/>
  <c r="X1850"/>
  <c r="X1859" s="1"/>
  <c r="Y1850"/>
  <c r="Y1859" s="1"/>
  <c r="Z1850"/>
  <c r="Z1859" s="1"/>
  <c r="AO1850"/>
  <c r="AP1850"/>
  <c r="G1851"/>
  <c r="G1860" s="1"/>
  <c r="H1851"/>
  <c r="H1860" s="1"/>
  <c r="I1851"/>
  <c r="I1860" s="1"/>
  <c r="J1851"/>
  <c r="J1860" s="1"/>
  <c r="K1851"/>
  <c r="K1860" s="1"/>
  <c r="L1851"/>
  <c r="L1860" s="1"/>
  <c r="M1851"/>
  <c r="M1860" s="1"/>
  <c r="N1851"/>
  <c r="N1860" s="1"/>
  <c r="O1851"/>
  <c r="O1860" s="1"/>
  <c r="P1851"/>
  <c r="P1860" s="1"/>
  <c r="Q1851"/>
  <c r="Q1860" s="1"/>
  <c r="R1851"/>
  <c r="R1860" s="1"/>
  <c r="S1851"/>
  <c r="S1860" s="1"/>
  <c r="T1851"/>
  <c r="T1860" s="1"/>
  <c r="U1851"/>
  <c r="U1860" s="1"/>
  <c r="V1851"/>
  <c r="V1860" s="1"/>
  <c r="W1851"/>
  <c r="W1860" s="1"/>
  <c r="X1851"/>
  <c r="X1860" s="1"/>
  <c r="Y1851"/>
  <c r="Y1860" s="1"/>
  <c r="Z1851"/>
  <c r="Z1860" s="1"/>
  <c r="AO1851"/>
  <c r="AP1851"/>
  <c r="G1852"/>
  <c r="G1861" s="1"/>
  <c r="H1852"/>
  <c r="H1861" s="1"/>
  <c r="I1852"/>
  <c r="I1861" s="1"/>
  <c r="J1852"/>
  <c r="J1861" s="1"/>
  <c r="K1852"/>
  <c r="K1861" s="1"/>
  <c r="L1852"/>
  <c r="L1861" s="1"/>
  <c r="M1852"/>
  <c r="M1861" s="1"/>
  <c r="N1852"/>
  <c r="N1861" s="1"/>
  <c r="O1852"/>
  <c r="O1861" s="1"/>
  <c r="P1852"/>
  <c r="P1861" s="1"/>
  <c r="Q1852"/>
  <c r="Q1861" s="1"/>
  <c r="R1852"/>
  <c r="R1861" s="1"/>
  <c r="S1852"/>
  <c r="S1861" s="1"/>
  <c r="T1852"/>
  <c r="T1861" s="1"/>
  <c r="U1852"/>
  <c r="U1861" s="1"/>
  <c r="V1852"/>
  <c r="V1861" s="1"/>
  <c r="W1852"/>
  <c r="W1861" s="1"/>
  <c r="X1852"/>
  <c r="X1861" s="1"/>
  <c r="Y1852"/>
  <c r="Y1861" s="1"/>
  <c r="Z1852"/>
  <c r="Z1861" s="1"/>
  <c r="AO1852"/>
  <c r="AP1852"/>
  <c r="AO1853"/>
  <c r="AP1853"/>
  <c r="AO1854"/>
  <c r="AP1854"/>
  <c r="AO1855"/>
  <c r="AP1855"/>
  <c r="AO1856"/>
  <c r="AP1856"/>
  <c r="AO1857"/>
  <c r="AP1857"/>
  <c r="AO1858"/>
  <c r="AP1858"/>
  <c r="AO1859"/>
  <c r="AP1859"/>
  <c r="AO1860"/>
  <c r="AP1860"/>
  <c r="AO1861"/>
  <c r="AP1861"/>
  <c r="AO1862"/>
  <c r="AP1862"/>
  <c r="AO1863"/>
  <c r="AP1863"/>
  <c r="AO1864"/>
  <c r="AP1864"/>
  <c r="AO1865"/>
  <c r="AP1865"/>
  <c r="AO1866"/>
  <c r="AP1866"/>
  <c r="L1867"/>
  <c r="F1867" s="1"/>
  <c r="AO1867"/>
  <c r="AP1867"/>
  <c r="F1868"/>
  <c r="AO1868"/>
  <c r="AP1868"/>
  <c r="F1869"/>
  <c r="AO1869"/>
  <c r="AP1869"/>
  <c r="F1870"/>
  <c r="AO1870"/>
  <c r="AP1870"/>
  <c r="F1871"/>
  <c r="AO1871"/>
  <c r="AP1871"/>
  <c r="F1872"/>
  <c r="AO1872"/>
  <c r="AP1872"/>
  <c r="G1873"/>
  <c r="G1874" s="1"/>
  <c r="AD1874" s="1"/>
  <c r="AD1875" s="1"/>
  <c r="G1875" s="1"/>
  <c r="H1873"/>
  <c r="H1874" s="1"/>
  <c r="I1873"/>
  <c r="I1874" s="1"/>
  <c r="AE1874" s="1"/>
  <c r="AE1875" s="1"/>
  <c r="I1875" s="1"/>
  <c r="J1873"/>
  <c r="J1874" s="1"/>
  <c r="AF1874" s="1"/>
  <c r="AF1875" s="1"/>
  <c r="J1875" s="1"/>
  <c r="K1873"/>
  <c r="K1874" s="1"/>
  <c r="M1873"/>
  <c r="M1874" s="1"/>
  <c r="N1873"/>
  <c r="N1874" s="1"/>
  <c r="O1873"/>
  <c r="O1874" s="1"/>
  <c r="P1873"/>
  <c r="P1874" s="1"/>
  <c r="Q1873"/>
  <c r="Q1874" s="1"/>
  <c r="AH1874" s="1"/>
  <c r="AH1875" s="1"/>
  <c r="Q1875" s="1"/>
  <c r="R1873"/>
  <c r="R1874" s="1"/>
  <c r="S1873"/>
  <c r="S1874" s="1"/>
  <c r="AI1874" s="1"/>
  <c r="AI1875" s="1"/>
  <c r="S1875" s="1"/>
  <c r="T1873"/>
  <c r="T1874" s="1"/>
  <c r="U1873"/>
  <c r="U1874" s="1"/>
  <c r="AJ1874" s="1"/>
  <c r="AJ1875" s="1"/>
  <c r="U1875" s="1"/>
  <c r="V1873"/>
  <c r="V1874" s="1"/>
  <c r="AK1874" s="1"/>
  <c r="AK1875" s="1"/>
  <c r="V1875" s="1"/>
  <c r="W1873"/>
  <c r="X1873"/>
  <c r="X1874" s="1"/>
  <c r="Y1873"/>
  <c r="Y1874" s="1"/>
  <c r="AM1874" s="1"/>
  <c r="AM1875" s="1"/>
  <c r="Y1875" s="1"/>
  <c r="Z1873"/>
  <c r="Z1874" s="1"/>
  <c r="AO1873"/>
  <c r="AP1873"/>
  <c r="W1874"/>
  <c r="AL1874" s="1"/>
  <c r="AL1875" s="1"/>
  <c r="W1875" s="1"/>
  <c r="AO1874"/>
  <c r="AP1874"/>
  <c r="AO1875"/>
  <c r="AP1875"/>
  <c r="C1885"/>
  <c r="C1894" s="1"/>
  <c r="G1885"/>
  <c r="G1894" s="1"/>
  <c r="H1885"/>
  <c r="I1885"/>
  <c r="I1894" s="1"/>
  <c r="J1885"/>
  <c r="K1885"/>
  <c r="K1894" s="1"/>
  <c r="M1885"/>
  <c r="N1885"/>
  <c r="O1885"/>
  <c r="O1894" s="1"/>
  <c r="P1885"/>
  <c r="Q1885"/>
  <c r="Q1894" s="1"/>
  <c r="R1885"/>
  <c r="S1885"/>
  <c r="S1894" s="1"/>
  <c r="T1885"/>
  <c r="U1885"/>
  <c r="V1885"/>
  <c r="W1885"/>
  <c r="W1894" s="1"/>
  <c r="X1885"/>
  <c r="Y1885"/>
  <c r="Y1894" s="1"/>
  <c r="Z1885"/>
  <c r="AO1885"/>
  <c r="AP1885"/>
  <c r="G1886"/>
  <c r="G1895" s="1"/>
  <c r="H1886"/>
  <c r="H1895" s="1"/>
  <c r="I1886"/>
  <c r="I1895" s="1"/>
  <c r="J1886"/>
  <c r="J1895" s="1"/>
  <c r="K1886"/>
  <c r="K1895" s="1"/>
  <c r="L1886"/>
  <c r="L1895" s="1"/>
  <c r="M1886"/>
  <c r="M1895" s="1"/>
  <c r="N1886"/>
  <c r="N1895" s="1"/>
  <c r="O1886"/>
  <c r="O1895" s="1"/>
  <c r="P1886"/>
  <c r="P1895" s="1"/>
  <c r="Q1886"/>
  <c r="Q1895" s="1"/>
  <c r="R1886"/>
  <c r="R1895" s="1"/>
  <c r="S1886"/>
  <c r="S1895" s="1"/>
  <c r="T1886"/>
  <c r="T1895" s="1"/>
  <c r="U1886"/>
  <c r="U1895" s="1"/>
  <c r="V1886"/>
  <c r="V1895" s="1"/>
  <c r="W1886"/>
  <c r="W1895" s="1"/>
  <c r="X1886"/>
  <c r="X1895" s="1"/>
  <c r="Y1886"/>
  <c r="Y1895" s="1"/>
  <c r="Z1886"/>
  <c r="Z1895" s="1"/>
  <c r="AO1886"/>
  <c r="AP1886"/>
  <c r="G1887"/>
  <c r="G1896" s="1"/>
  <c r="H1887"/>
  <c r="H1896" s="1"/>
  <c r="I1887"/>
  <c r="I1896" s="1"/>
  <c r="J1887"/>
  <c r="J1896" s="1"/>
  <c r="K1887"/>
  <c r="K1896" s="1"/>
  <c r="L1887"/>
  <c r="L1896" s="1"/>
  <c r="M1887"/>
  <c r="M1896" s="1"/>
  <c r="N1887"/>
  <c r="N1896" s="1"/>
  <c r="O1887"/>
  <c r="O1896" s="1"/>
  <c r="P1887"/>
  <c r="P1896" s="1"/>
  <c r="Q1887"/>
  <c r="Q1896" s="1"/>
  <c r="R1887"/>
  <c r="R1896" s="1"/>
  <c r="S1887"/>
  <c r="S1896" s="1"/>
  <c r="T1887"/>
  <c r="T1896" s="1"/>
  <c r="U1887"/>
  <c r="U1896" s="1"/>
  <c r="V1887"/>
  <c r="V1896" s="1"/>
  <c r="W1887"/>
  <c r="W1896" s="1"/>
  <c r="X1887"/>
  <c r="X1896" s="1"/>
  <c r="Y1887"/>
  <c r="Y1896" s="1"/>
  <c r="Z1887"/>
  <c r="Z1896" s="1"/>
  <c r="AO1887"/>
  <c r="AP1887"/>
  <c r="G1888"/>
  <c r="H1888"/>
  <c r="H1897" s="1"/>
  <c r="I1888"/>
  <c r="I1897" s="1"/>
  <c r="J1888"/>
  <c r="J1897" s="1"/>
  <c r="K1888"/>
  <c r="K1897" s="1"/>
  <c r="L1888"/>
  <c r="L1897" s="1"/>
  <c r="M1888"/>
  <c r="M1897" s="1"/>
  <c r="N1888"/>
  <c r="N1897" s="1"/>
  <c r="O1888"/>
  <c r="O1897" s="1"/>
  <c r="P1888"/>
  <c r="P1897" s="1"/>
  <c r="Q1888"/>
  <c r="Q1897" s="1"/>
  <c r="R1888"/>
  <c r="R1897" s="1"/>
  <c r="S1888"/>
  <c r="S1897" s="1"/>
  <c r="T1888"/>
  <c r="T1897" s="1"/>
  <c r="U1888"/>
  <c r="U1897" s="1"/>
  <c r="V1888"/>
  <c r="V1897" s="1"/>
  <c r="W1888"/>
  <c r="W1897" s="1"/>
  <c r="X1888"/>
  <c r="X1897" s="1"/>
  <c r="Y1888"/>
  <c r="Y1897" s="1"/>
  <c r="Z1888"/>
  <c r="Z1897" s="1"/>
  <c r="AO1888"/>
  <c r="AP1888"/>
  <c r="G1889"/>
  <c r="H1889"/>
  <c r="H1898" s="1"/>
  <c r="I1889"/>
  <c r="I1898" s="1"/>
  <c r="J1889"/>
  <c r="J1898" s="1"/>
  <c r="K1889"/>
  <c r="K1898" s="1"/>
  <c r="L1889"/>
  <c r="L1898" s="1"/>
  <c r="M1889"/>
  <c r="M1898" s="1"/>
  <c r="N1889"/>
  <c r="N1898" s="1"/>
  <c r="O1889"/>
  <c r="O1898" s="1"/>
  <c r="P1889"/>
  <c r="P1898" s="1"/>
  <c r="Q1889"/>
  <c r="Q1898" s="1"/>
  <c r="R1889"/>
  <c r="R1898" s="1"/>
  <c r="S1889"/>
  <c r="S1898" s="1"/>
  <c r="T1889"/>
  <c r="T1898" s="1"/>
  <c r="U1889"/>
  <c r="U1898" s="1"/>
  <c r="V1889"/>
  <c r="V1898" s="1"/>
  <c r="W1889"/>
  <c r="W1898" s="1"/>
  <c r="X1889"/>
  <c r="X1898" s="1"/>
  <c r="Y1889"/>
  <c r="Y1898" s="1"/>
  <c r="Z1889"/>
  <c r="Z1898" s="1"/>
  <c r="AO1889"/>
  <c r="AP1889"/>
  <c r="G1890"/>
  <c r="H1890"/>
  <c r="H1899" s="1"/>
  <c r="I1890"/>
  <c r="I1899" s="1"/>
  <c r="J1890"/>
  <c r="J1899" s="1"/>
  <c r="K1890"/>
  <c r="K1899" s="1"/>
  <c r="L1890"/>
  <c r="L1899" s="1"/>
  <c r="M1890"/>
  <c r="M1899" s="1"/>
  <c r="N1890"/>
  <c r="N1899" s="1"/>
  <c r="O1890"/>
  <c r="O1899" s="1"/>
  <c r="P1890"/>
  <c r="P1899" s="1"/>
  <c r="Q1890"/>
  <c r="Q1899" s="1"/>
  <c r="R1890"/>
  <c r="R1899" s="1"/>
  <c r="S1890"/>
  <c r="S1899" s="1"/>
  <c r="T1890"/>
  <c r="T1899" s="1"/>
  <c r="U1890"/>
  <c r="U1899" s="1"/>
  <c r="V1890"/>
  <c r="V1899" s="1"/>
  <c r="W1890"/>
  <c r="W1899" s="1"/>
  <c r="X1890"/>
  <c r="X1899" s="1"/>
  <c r="Y1890"/>
  <c r="Y1899" s="1"/>
  <c r="Z1890"/>
  <c r="Z1899" s="1"/>
  <c r="AO1890"/>
  <c r="AP1890"/>
  <c r="AO1891"/>
  <c r="AP1891"/>
  <c r="AO1892"/>
  <c r="AP1892"/>
  <c r="AO1893"/>
  <c r="AP1893"/>
  <c r="AO1894"/>
  <c r="AQ1894" s="1"/>
  <c r="AP1894"/>
  <c r="AO1895"/>
  <c r="AP1895"/>
  <c r="AO1896"/>
  <c r="AP1896"/>
  <c r="AO1897"/>
  <c r="AP1897"/>
  <c r="AO1898"/>
  <c r="AP1898"/>
  <c r="AO1899"/>
  <c r="AP1899"/>
  <c r="AO1900"/>
  <c r="AP1900"/>
  <c r="AO1901"/>
  <c r="AP1901"/>
  <c r="AO1902"/>
  <c r="AP1902"/>
  <c r="AO1903"/>
  <c r="AP1903"/>
  <c r="AO1904"/>
  <c r="AP1904"/>
  <c r="L1905"/>
  <c r="AO1905"/>
  <c r="AP1905"/>
  <c r="F1906"/>
  <c r="AO1906"/>
  <c r="AP1906"/>
  <c r="F1907"/>
  <c r="AO1907"/>
  <c r="AP1907"/>
  <c r="F1908"/>
  <c r="AO1908"/>
  <c r="AP1908"/>
  <c r="F1909"/>
  <c r="AO1909"/>
  <c r="AP1909"/>
  <c r="F1910"/>
  <c r="AO1910"/>
  <c r="AP1910"/>
  <c r="G1911"/>
  <c r="G1912" s="1"/>
  <c r="AD1912" s="1"/>
  <c r="AD1913" s="1"/>
  <c r="G1913" s="1"/>
  <c r="H1911"/>
  <c r="I1911"/>
  <c r="I1912" s="1"/>
  <c r="AE1912" s="1"/>
  <c r="AE1913" s="1"/>
  <c r="I1913" s="1"/>
  <c r="J1911"/>
  <c r="J1912" s="1"/>
  <c r="AF1912" s="1"/>
  <c r="AF1913" s="1"/>
  <c r="J1913" s="1"/>
  <c r="K1911"/>
  <c r="K1912" s="1"/>
  <c r="M1911"/>
  <c r="M1912" s="1"/>
  <c r="N1911"/>
  <c r="N1912" s="1"/>
  <c r="O1911"/>
  <c r="O1912" s="1"/>
  <c r="P1911"/>
  <c r="P1912" s="1"/>
  <c r="Q1911"/>
  <c r="Q1912" s="1"/>
  <c r="AH1912" s="1"/>
  <c r="AH1913" s="1"/>
  <c r="Q1913" s="1"/>
  <c r="R1911"/>
  <c r="R1912" s="1"/>
  <c r="S1911"/>
  <c r="S1912" s="1"/>
  <c r="AI1912" s="1"/>
  <c r="AI1913" s="1"/>
  <c r="S1913" s="1"/>
  <c r="T1911"/>
  <c r="T1912" s="1"/>
  <c r="U1911"/>
  <c r="U1912" s="1"/>
  <c r="AJ1912" s="1"/>
  <c r="AJ1913" s="1"/>
  <c r="U1913" s="1"/>
  <c r="V1911"/>
  <c r="V1912" s="1"/>
  <c r="AK1912" s="1"/>
  <c r="AK1913" s="1"/>
  <c r="V1913" s="1"/>
  <c r="W1911"/>
  <c r="W1912" s="1"/>
  <c r="AL1912" s="1"/>
  <c r="AL1913" s="1"/>
  <c r="W1913" s="1"/>
  <c r="X1911"/>
  <c r="X1912" s="1"/>
  <c r="Y1911"/>
  <c r="Y1912" s="1"/>
  <c r="AM1912" s="1"/>
  <c r="AM1913" s="1"/>
  <c r="Y1913" s="1"/>
  <c r="Z1911"/>
  <c r="Z1912" s="1"/>
  <c r="AO1911"/>
  <c r="AP1911"/>
  <c r="H1912"/>
  <c r="AO1912"/>
  <c r="AP1912"/>
  <c r="AO1913"/>
  <c r="AP1913"/>
  <c r="L1914"/>
  <c r="F1914" s="1"/>
  <c r="AO1914"/>
  <c r="AP1914"/>
  <c r="F1915"/>
  <c r="AO1915"/>
  <c r="AP1915"/>
  <c r="F1916"/>
  <c r="AO1916"/>
  <c r="AP1916"/>
  <c r="F1917"/>
  <c r="AO1917"/>
  <c r="AP1917"/>
  <c r="F1918"/>
  <c r="AO1918"/>
  <c r="AP1918"/>
  <c r="F1919"/>
  <c r="AO1919"/>
  <c r="AP1919"/>
  <c r="G1920"/>
  <c r="G1921" s="1"/>
  <c r="AD1921" s="1"/>
  <c r="AD1922" s="1"/>
  <c r="G1922" s="1"/>
  <c r="H1920"/>
  <c r="H1921" s="1"/>
  <c r="I1920"/>
  <c r="I1921" s="1"/>
  <c r="AE1921" s="1"/>
  <c r="AE1922" s="1"/>
  <c r="I1922" s="1"/>
  <c r="J1920"/>
  <c r="J1921" s="1"/>
  <c r="AF1921" s="1"/>
  <c r="AF1922" s="1"/>
  <c r="J1922" s="1"/>
  <c r="K1920"/>
  <c r="K1921" s="1"/>
  <c r="M1920"/>
  <c r="M1921" s="1"/>
  <c r="N1920"/>
  <c r="N1921" s="1"/>
  <c r="O1920"/>
  <c r="O1921" s="1"/>
  <c r="P1920"/>
  <c r="P1921" s="1"/>
  <c r="Q1920"/>
  <c r="Q1921" s="1"/>
  <c r="AH1921" s="1"/>
  <c r="AH1922" s="1"/>
  <c r="Q1922" s="1"/>
  <c r="R1920"/>
  <c r="R1921" s="1"/>
  <c r="S1920"/>
  <c r="S1921" s="1"/>
  <c r="AI1921" s="1"/>
  <c r="AI1922" s="1"/>
  <c r="S1922" s="1"/>
  <c r="T1920"/>
  <c r="T1921" s="1"/>
  <c r="U1920"/>
  <c r="U1921" s="1"/>
  <c r="AJ1921" s="1"/>
  <c r="AJ1922" s="1"/>
  <c r="U1922" s="1"/>
  <c r="V1920"/>
  <c r="V1921" s="1"/>
  <c r="AK1921" s="1"/>
  <c r="AK1922" s="1"/>
  <c r="V1922" s="1"/>
  <c r="W1920"/>
  <c r="X1920"/>
  <c r="X1921" s="1"/>
  <c r="Y1920"/>
  <c r="Y1921" s="1"/>
  <c r="AM1921" s="1"/>
  <c r="AM1922" s="1"/>
  <c r="Y1922" s="1"/>
  <c r="Z1920"/>
  <c r="Z1921" s="1"/>
  <c r="AO1920"/>
  <c r="AP1920"/>
  <c r="W1921"/>
  <c r="AL1921" s="1"/>
  <c r="AL1922" s="1"/>
  <c r="W1922" s="1"/>
  <c r="AO1921"/>
  <c r="AP1921"/>
  <c r="AO1922"/>
  <c r="AP1922"/>
  <c r="C1923"/>
  <c r="C1932" s="1"/>
  <c r="G1923"/>
  <c r="G1932" s="1"/>
  <c r="H1923"/>
  <c r="I1923"/>
  <c r="I1932" s="1"/>
  <c r="J1923"/>
  <c r="K1923"/>
  <c r="M1923"/>
  <c r="N1923"/>
  <c r="O1923"/>
  <c r="P1923"/>
  <c r="Q1923"/>
  <c r="Q1932" s="1"/>
  <c r="R1923"/>
  <c r="S1923"/>
  <c r="S1932" s="1"/>
  <c r="T1923"/>
  <c r="U1923"/>
  <c r="U1932" s="1"/>
  <c r="V1923"/>
  <c r="W1923"/>
  <c r="X1923"/>
  <c r="Y1923"/>
  <c r="Y1932" s="1"/>
  <c r="Z1923"/>
  <c r="AO1923"/>
  <c r="AP1923"/>
  <c r="G1924"/>
  <c r="G1933" s="1"/>
  <c r="H1924"/>
  <c r="H1933" s="1"/>
  <c r="I1924"/>
  <c r="I1933" s="1"/>
  <c r="J1924"/>
  <c r="J1933" s="1"/>
  <c r="K1924"/>
  <c r="K1933" s="1"/>
  <c r="L1924"/>
  <c r="L1933" s="1"/>
  <c r="M1924"/>
  <c r="M1933" s="1"/>
  <c r="N1924"/>
  <c r="N1933" s="1"/>
  <c r="O1924"/>
  <c r="O1933" s="1"/>
  <c r="P1924"/>
  <c r="P1933" s="1"/>
  <c r="Q1924"/>
  <c r="Q1933" s="1"/>
  <c r="R1924"/>
  <c r="R1933" s="1"/>
  <c r="S1924"/>
  <c r="S1933" s="1"/>
  <c r="T1924"/>
  <c r="T1933" s="1"/>
  <c r="U1924"/>
  <c r="U1933" s="1"/>
  <c r="V1924"/>
  <c r="V1933" s="1"/>
  <c r="W1924"/>
  <c r="W1933" s="1"/>
  <c r="X1924"/>
  <c r="X1933" s="1"/>
  <c r="Y1924"/>
  <c r="Y1933" s="1"/>
  <c r="Z1924"/>
  <c r="Z1933" s="1"/>
  <c r="AO1924"/>
  <c r="AP1924"/>
  <c r="G1925"/>
  <c r="G1934" s="1"/>
  <c r="H1925"/>
  <c r="H1934" s="1"/>
  <c r="I1925"/>
  <c r="I1934" s="1"/>
  <c r="J1925"/>
  <c r="J1934" s="1"/>
  <c r="K1925"/>
  <c r="K1934" s="1"/>
  <c r="L1925"/>
  <c r="L1934" s="1"/>
  <c r="M1925"/>
  <c r="M1934" s="1"/>
  <c r="N1925"/>
  <c r="N1934" s="1"/>
  <c r="O1925"/>
  <c r="O1934" s="1"/>
  <c r="P1925"/>
  <c r="P1934" s="1"/>
  <c r="Q1925"/>
  <c r="Q1934" s="1"/>
  <c r="R1925"/>
  <c r="R1934" s="1"/>
  <c r="S1925"/>
  <c r="S1934" s="1"/>
  <c r="T1925"/>
  <c r="T1934" s="1"/>
  <c r="U1925"/>
  <c r="U1934" s="1"/>
  <c r="V1925"/>
  <c r="V1934" s="1"/>
  <c r="W1925"/>
  <c r="W1934" s="1"/>
  <c r="X1925"/>
  <c r="X1934" s="1"/>
  <c r="Y1925"/>
  <c r="Y1934" s="1"/>
  <c r="Z1925"/>
  <c r="Z1934" s="1"/>
  <c r="AO1925"/>
  <c r="AP1925"/>
  <c r="G1926"/>
  <c r="H1926"/>
  <c r="H1935" s="1"/>
  <c r="I1926"/>
  <c r="I1935" s="1"/>
  <c r="J1926"/>
  <c r="J1935" s="1"/>
  <c r="K1926"/>
  <c r="K1935" s="1"/>
  <c r="L1926"/>
  <c r="L1935" s="1"/>
  <c r="M1926"/>
  <c r="M1935" s="1"/>
  <c r="N1926"/>
  <c r="N1935" s="1"/>
  <c r="O1926"/>
  <c r="O1935" s="1"/>
  <c r="P1926"/>
  <c r="P1935" s="1"/>
  <c r="Q1926"/>
  <c r="Q1935" s="1"/>
  <c r="R1926"/>
  <c r="R1935" s="1"/>
  <c r="S1926"/>
  <c r="S1935" s="1"/>
  <c r="T1926"/>
  <c r="T1935" s="1"/>
  <c r="U1926"/>
  <c r="U1935" s="1"/>
  <c r="V1926"/>
  <c r="W1926"/>
  <c r="W1935" s="1"/>
  <c r="X1926"/>
  <c r="X1935" s="1"/>
  <c r="Y1926"/>
  <c r="Y1935" s="1"/>
  <c r="Z1926"/>
  <c r="Z1935" s="1"/>
  <c r="AO1926"/>
  <c r="AP1926"/>
  <c r="G1927"/>
  <c r="H1927"/>
  <c r="H1936" s="1"/>
  <c r="I1927"/>
  <c r="I1936" s="1"/>
  <c r="J1927"/>
  <c r="J1936" s="1"/>
  <c r="K1927"/>
  <c r="K1936" s="1"/>
  <c r="L1927"/>
  <c r="L1936" s="1"/>
  <c r="M1927"/>
  <c r="M1936" s="1"/>
  <c r="N1927"/>
  <c r="N1936" s="1"/>
  <c r="O1927"/>
  <c r="O1936" s="1"/>
  <c r="P1927"/>
  <c r="P1936" s="1"/>
  <c r="Q1927"/>
  <c r="Q1936" s="1"/>
  <c r="R1927"/>
  <c r="R1936" s="1"/>
  <c r="S1927"/>
  <c r="S1936" s="1"/>
  <c r="T1927"/>
  <c r="T1936" s="1"/>
  <c r="U1927"/>
  <c r="U1936" s="1"/>
  <c r="V1927"/>
  <c r="V1936" s="1"/>
  <c r="W1927"/>
  <c r="W1936" s="1"/>
  <c r="X1927"/>
  <c r="X1936" s="1"/>
  <c r="Y1927"/>
  <c r="Y1936" s="1"/>
  <c r="Z1927"/>
  <c r="Z1936" s="1"/>
  <c r="AO1927"/>
  <c r="AP1927"/>
  <c r="G1928"/>
  <c r="H1928"/>
  <c r="H1937" s="1"/>
  <c r="I1928"/>
  <c r="I1937" s="1"/>
  <c r="J1928"/>
  <c r="K1928"/>
  <c r="K1937" s="1"/>
  <c r="L1928"/>
  <c r="L1937" s="1"/>
  <c r="M1928"/>
  <c r="M1937" s="1"/>
  <c r="N1928"/>
  <c r="N1937" s="1"/>
  <c r="O1928"/>
  <c r="O1937" s="1"/>
  <c r="P1928"/>
  <c r="P1937" s="1"/>
  <c r="Q1928"/>
  <c r="Q1937" s="1"/>
  <c r="R1928"/>
  <c r="R1937" s="1"/>
  <c r="S1928"/>
  <c r="S1937" s="1"/>
  <c r="T1928"/>
  <c r="T1937" s="1"/>
  <c r="U1928"/>
  <c r="U1937" s="1"/>
  <c r="V1928"/>
  <c r="V1937" s="1"/>
  <c r="W1928"/>
  <c r="W1937" s="1"/>
  <c r="X1928"/>
  <c r="X1937" s="1"/>
  <c r="Y1928"/>
  <c r="Y1937" s="1"/>
  <c r="Z1928"/>
  <c r="Z1937" s="1"/>
  <c r="AO1928"/>
  <c r="AP1928"/>
  <c r="AO1929"/>
  <c r="AP1929"/>
  <c r="AO1930"/>
  <c r="AP1930"/>
  <c r="AO1931"/>
  <c r="AP1931"/>
  <c r="M1932"/>
  <c r="AO1932"/>
  <c r="AP1932"/>
  <c r="AO1933"/>
  <c r="AP1933"/>
  <c r="AO1934"/>
  <c r="AP1934"/>
  <c r="V1935"/>
  <c r="AO1935"/>
  <c r="AP1935"/>
  <c r="AO1936"/>
  <c r="AP1936"/>
  <c r="J1937"/>
  <c r="AO1937"/>
  <c r="AP1937"/>
  <c r="AO1938"/>
  <c r="AP1938"/>
  <c r="AO1939"/>
  <c r="AP1939"/>
  <c r="AO1940"/>
  <c r="AP1940"/>
  <c r="F1960"/>
  <c r="F1961"/>
  <c r="F1962"/>
  <c r="F1963"/>
  <c r="F1964"/>
  <c r="G1967"/>
  <c r="I1967"/>
  <c r="J1967"/>
  <c r="L1967"/>
  <c r="Q1967"/>
  <c r="S1967"/>
  <c r="U1967"/>
  <c r="V1967"/>
  <c r="W1967"/>
  <c r="Y1967"/>
  <c r="BB790"/>
  <c r="BC790"/>
  <c r="BD790"/>
  <c r="BE790"/>
  <c r="BF790"/>
  <c r="BG790"/>
  <c r="BH790"/>
  <c r="BI790"/>
  <c r="BJ790"/>
  <c r="BK790"/>
  <c r="BL790"/>
  <c r="BM790"/>
  <c r="BN790"/>
  <c r="BO790"/>
  <c r="BP790"/>
  <c r="BQ790"/>
  <c r="BR790"/>
  <c r="BS790"/>
  <c r="BT790"/>
  <c r="BB791"/>
  <c r="BC791"/>
  <c r="BD791"/>
  <c r="BE791"/>
  <c r="BF791"/>
  <c r="BG791"/>
  <c r="BH791"/>
  <c r="BI791"/>
  <c r="BJ791"/>
  <c r="BK791"/>
  <c r="BL791"/>
  <c r="BM791"/>
  <c r="BN791"/>
  <c r="BO791"/>
  <c r="BP791"/>
  <c r="BQ791"/>
  <c r="BR791"/>
  <c r="BS791"/>
  <c r="BT791"/>
  <c r="BB792"/>
  <c r="BC792"/>
  <c r="BD792"/>
  <c r="BE792"/>
  <c r="BF792"/>
  <c r="BG792"/>
  <c r="BH792"/>
  <c r="BI792"/>
  <c r="BJ792"/>
  <c r="BK792"/>
  <c r="BL792"/>
  <c r="BM792"/>
  <c r="BN792"/>
  <c r="BO792"/>
  <c r="BP792"/>
  <c r="BQ792"/>
  <c r="BR792"/>
  <c r="BS792"/>
  <c r="BT792"/>
  <c r="BB793"/>
  <c r="BC793"/>
  <c r="BD793"/>
  <c r="BE793"/>
  <c r="BF793"/>
  <c r="BG793"/>
  <c r="BH793"/>
  <c r="BI793"/>
  <c r="BJ793"/>
  <c r="BK793"/>
  <c r="BL793"/>
  <c r="BM793"/>
  <c r="BN793"/>
  <c r="BO793"/>
  <c r="BP793"/>
  <c r="BQ793"/>
  <c r="BR793"/>
  <c r="BS793"/>
  <c r="BT793"/>
  <c r="BB794"/>
  <c r="BC794"/>
  <c r="BD794"/>
  <c r="BE794"/>
  <c r="BF794"/>
  <c r="BG794"/>
  <c r="BH794"/>
  <c r="BI794"/>
  <c r="BJ794"/>
  <c r="BK794"/>
  <c r="BL794"/>
  <c r="BM794"/>
  <c r="BN794"/>
  <c r="BO794"/>
  <c r="BP794"/>
  <c r="BQ794"/>
  <c r="BR794"/>
  <c r="BS794"/>
  <c r="BT794"/>
  <c r="BA790"/>
  <c r="BA791"/>
  <c r="BA792"/>
  <c r="BA793"/>
  <c r="BA794"/>
  <c r="BB625"/>
  <c r="BC625"/>
  <c r="BD625"/>
  <c r="BE625"/>
  <c r="BF625"/>
  <c r="BG625"/>
  <c r="BH625"/>
  <c r="BI625"/>
  <c r="BJ625"/>
  <c r="BK625"/>
  <c r="BL625"/>
  <c r="BM625"/>
  <c r="BN625"/>
  <c r="BO625"/>
  <c r="BP625"/>
  <c r="BQ625"/>
  <c r="BR625"/>
  <c r="BS625"/>
  <c r="BT625"/>
  <c r="BB626"/>
  <c r="BC626"/>
  <c r="BD626"/>
  <c r="BE626"/>
  <c r="BF626"/>
  <c r="BG626"/>
  <c r="BH626"/>
  <c r="BI626"/>
  <c r="BJ626"/>
  <c r="BK626"/>
  <c r="BL626"/>
  <c r="BM626"/>
  <c r="BN626"/>
  <c r="BO626"/>
  <c r="BP626"/>
  <c r="BQ626"/>
  <c r="BR626"/>
  <c r="BS626"/>
  <c r="BT626"/>
  <c r="BB627"/>
  <c r="BC627"/>
  <c r="BD627"/>
  <c r="BE627"/>
  <c r="BF627"/>
  <c r="BG627"/>
  <c r="BH627"/>
  <c r="BI627"/>
  <c r="BJ627"/>
  <c r="BK627"/>
  <c r="BL627"/>
  <c r="BM627"/>
  <c r="BN627"/>
  <c r="BO627"/>
  <c r="BP627"/>
  <c r="BQ627"/>
  <c r="BR627"/>
  <c r="BS627"/>
  <c r="BT627"/>
  <c r="BB628"/>
  <c r="BC628"/>
  <c r="BD628"/>
  <c r="BE628"/>
  <c r="BF628"/>
  <c r="BG628"/>
  <c r="BH628"/>
  <c r="BI628"/>
  <c r="BJ628"/>
  <c r="BK628"/>
  <c r="BL628"/>
  <c r="BM628"/>
  <c r="BN628"/>
  <c r="BO628"/>
  <c r="BP628"/>
  <c r="BQ628"/>
  <c r="BR628"/>
  <c r="BS628"/>
  <c r="BT628"/>
  <c r="BB629"/>
  <c r="BC629"/>
  <c r="BD629"/>
  <c r="BE629"/>
  <c r="BF629"/>
  <c r="BG629"/>
  <c r="BH629"/>
  <c r="BI629"/>
  <c r="BJ629"/>
  <c r="BK629"/>
  <c r="BL629"/>
  <c r="BM629"/>
  <c r="BN629"/>
  <c r="BO629"/>
  <c r="BP629"/>
  <c r="BQ629"/>
  <c r="BR629"/>
  <c r="BS629"/>
  <c r="BT629"/>
  <c r="BA625"/>
  <c r="BA626"/>
  <c r="BA627"/>
  <c r="BA628"/>
  <c r="BA629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BT502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BT504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BT506"/>
  <c r="BA502"/>
  <c r="BA503"/>
  <c r="BA504"/>
  <c r="BA505"/>
  <c r="BA506"/>
  <c r="BB1886"/>
  <c r="BC1886"/>
  <c r="BD1886"/>
  <c r="BE1886"/>
  <c r="BF1886"/>
  <c r="BG1886"/>
  <c r="BH1886"/>
  <c r="BI1886"/>
  <c r="BJ1886"/>
  <c r="BK1886"/>
  <c r="BL1886"/>
  <c r="BM1886"/>
  <c r="BN1886"/>
  <c r="BO1886"/>
  <c r="BP1886"/>
  <c r="BQ1886"/>
  <c r="BR1886"/>
  <c r="BS1886"/>
  <c r="BT1886"/>
  <c r="BB1887"/>
  <c r="BC1887"/>
  <c r="BD1887"/>
  <c r="BE1887"/>
  <c r="BF1887"/>
  <c r="BG1887"/>
  <c r="BH1887"/>
  <c r="BI1887"/>
  <c r="BJ1887"/>
  <c r="BK1887"/>
  <c r="BL1887"/>
  <c r="BM1887"/>
  <c r="BN1887"/>
  <c r="BO1887"/>
  <c r="BP1887"/>
  <c r="BQ1887"/>
  <c r="BR1887"/>
  <c r="BS1887"/>
  <c r="BT1887"/>
  <c r="BB1888"/>
  <c r="BC1888"/>
  <c r="BD1888"/>
  <c r="BE1888"/>
  <c r="BF1888"/>
  <c r="BG1888"/>
  <c r="BH1888"/>
  <c r="BI1888"/>
  <c r="BJ1888"/>
  <c r="BK1888"/>
  <c r="BL1888"/>
  <c r="BM1888"/>
  <c r="BN1888"/>
  <c r="BO1888"/>
  <c r="BP1888"/>
  <c r="BQ1888"/>
  <c r="BR1888"/>
  <c r="BS1888"/>
  <c r="BT1888"/>
  <c r="BB1889"/>
  <c r="BC1889"/>
  <c r="BD1889"/>
  <c r="BE1889"/>
  <c r="BF1889"/>
  <c r="BG1889"/>
  <c r="BH1889"/>
  <c r="BI1889"/>
  <c r="BJ1889"/>
  <c r="BK1889"/>
  <c r="BL1889"/>
  <c r="BM1889"/>
  <c r="BN1889"/>
  <c r="BO1889"/>
  <c r="BP1889"/>
  <c r="BQ1889"/>
  <c r="BR1889"/>
  <c r="BS1889"/>
  <c r="BT1889"/>
  <c r="BB1890"/>
  <c r="BC1890"/>
  <c r="BD1890"/>
  <c r="BE1890"/>
  <c r="BF1890"/>
  <c r="BG1890"/>
  <c r="BH1890"/>
  <c r="BI1890"/>
  <c r="BJ1890"/>
  <c r="BK1890"/>
  <c r="BL1890"/>
  <c r="BM1890"/>
  <c r="BN1890"/>
  <c r="BO1890"/>
  <c r="BP1890"/>
  <c r="BQ1890"/>
  <c r="BR1890"/>
  <c r="BS1890"/>
  <c r="BT1890"/>
  <c r="BA1886"/>
  <c r="BA1887"/>
  <c r="BA1888"/>
  <c r="BA1889"/>
  <c r="BA1890"/>
  <c r="D242" i="6"/>
  <c r="G242"/>
  <c r="K242"/>
  <c r="G225"/>
  <c r="D201"/>
  <c r="E201"/>
  <c r="G201"/>
  <c r="K201"/>
  <c r="M201"/>
  <c r="BA1588" i="7"/>
  <c r="BB1588"/>
  <c r="BC1588"/>
  <c r="BD1588"/>
  <c r="BE1588"/>
  <c r="BF1588"/>
  <c r="BG1588"/>
  <c r="BH1588"/>
  <c r="BI1588"/>
  <c r="BJ1588"/>
  <c r="BK1588"/>
  <c r="BL1588"/>
  <c r="BM1588"/>
  <c r="BN1588"/>
  <c r="BO1588"/>
  <c r="BP1588"/>
  <c r="BQ1588"/>
  <c r="BR1588"/>
  <c r="BS1588"/>
  <c r="BT1588"/>
  <c r="BA1589"/>
  <c r="BB1589"/>
  <c r="BC1589"/>
  <c r="BD1589"/>
  <c r="BE1589"/>
  <c r="BF1589"/>
  <c r="BG1589"/>
  <c r="BH1589"/>
  <c r="BI1589"/>
  <c r="BJ1589"/>
  <c r="BK1589"/>
  <c r="BL1589"/>
  <c r="BM1589"/>
  <c r="BN1589"/>
  <c r="BO1589"/>
  <c r="BP1589"/>
  <c r="BQ1589"/>
  <c r="BR1589"/>
  <c r="BS1589"/>
  <c r="BT1589"/>
  <c r="BA1590"/>
  <c r="BB1590"/>
  <c r="BC1590"/>
  <c r="BD1590"/>
  <c r="BE1590"/>
  <c r="BF1590"/>
  <c r="BG1590"/>
  <c r="BH1590"/>
  <c r="BI1590"/>
  <c r="BJ1590"/>
  <c r="BK1590"/>
  <c r="BL1590"/>
  <c r="BM1590"/>
  <c r="BN1590"/>
  <c r="BO1590"/>
  <c r="BP1590"/>
  <c r="BQ1590"/>
  <c r="BR1590"/>
  <c r="BS1590"/>
  <c r="BT1590"/>
  <c r="BA1591"/>
  <c r="BB1591"/>
  <c r="BC1591"/>
  <c r="BD1591"/>
  <c r="BE1591"/>
  <c r="BF1591"/>
  <c r="BG1591"/>
  <c r="BH1591"/>
  <c r="BI1591"/>
  <c r="BJ1591"/>
  <c r="BK1591"/>
  <c r="BL1591"/>
  <c r="BM1591"/>
  <c r="BN1591"/>
  <c r="BO1591"/>
  <c r="BP1591"/>
  <c r="BQ1591"/>
  <c r="BR1591"/>
  <c r="BS1591"/>
  <c r="BT1591"/>
  <c r="BA1592"/>
  <c r="BB1592"/>
  <c r="BC1592"/>
  <c r="BD1592"/>
  <c r="BE1592"/>
  <c r="BF1592"/>
  <c r="BG1592"/>
  <c r="BH1592"/>
  <c r="BI1592"/>
  <c r="BJ1592"/>
  <c r="BK1592"/>
  <c r="BL1592"/>
  <c r="BM1592"/>
  <c r="BN1592"/>
  <c r="BO1592"/>
  <c r="BP1592"/>
  <c r="BQ1592"/>
  <c r="BR1592"/>
  <c r="BS1592"/>
  <c r="BT1592"/>
  <c r="AZ1881"/>
  <c r="AZ1880"/>
  <c r="AZ1879"/>
  <c r="AZ1878"/>
  <c r="AT1878" s="1"/>
  <c r="AZ1877"/>
  <c r="AZ1876"/>
  <c r="AZ1556"/>
  <c r="AZ1555"/>
  <c r="AZ1554"/>
  <c r="AZ1553"/>
  <c r="AT1553" s="1"/>
  <c r="AZ1552"/>
  <c r="AZ1538"/>
  <c r="AZ1537"/>
  <c r="AZ1536"/>
  <c r="AZ1535"/>
  <c r="AT1535" s="1"/>
  <c r="AZ1534"/>
  <c r="AZ1529"/>
  <c r="AZ1528"/>
  <c r="AZ1527"/>
  <c r="AZ1526"/>
  <c r="AT1526" s="1"/>
  <c r="AZ1525"/>
  <c r="AZ1520"/>
  <c r="AZ1519"/>
  <c r="AZ1518"/>
  <c r="AZ1517"/>
  <c r="AT1517" s="1"/>
  <c r="AZ1516"/>
  <c r="AZ1511"/>
  <c r="AZ1510"/>
  <c r="AZ1509"/>
  <c r="AZ1508"/>
  <c r="AT1508" s="1"/>
  <c r="AZ1507"/>
  <c r="AZ1502"/>
  <c r="AZ1501"/>
  <c r="AZ1500"/>
  <c r="AZ1499"/>
  <c r="AT1499" s="1"/>
  <c r="AZ1498"/>
  <c r="AZ1493"/>
  <c r="AZ1492"/>
  <c r="AZ1491"/>
  <c r="AZ1490"/>
  <c r="AT1490" s="1"/>
  <c r="AZ1489"/>
  <c r="AZ1484"/>
  <c r="AZ1483"/>
  <c r="AZ1482"/>
  <c r="AZ1481"/>
  <c r="AT1481" s="1"/>
  <c r="AZ1480"/>
  <c r="AZ1475"/>
  <c r="AZ1474"/>
  <c r="AZ1473"/>
  <c r="AZ1472"/>
  <c r="AT1472" s="1"/>
  <c r="AZ1471"/>
  <c r="AZ1466"/>
  <c r="AZ1465"/>
  <c r="AZ1464"/>
  <c r="AZ1463"/>
  <c r="AT1463" s="1"/>
  <c r="AZ1462"/>
  <c r="AZ1457"/>
  <c r="AZ1456"/>
  <c r="AZ1455"/>
  <c r="AZ1454"/>
  <c r="AT1454" s="1"/>
  <c r="AZ1453"/>
  <c r="AZ1448"/>
  <c r="AZ1447"/>
  <c r="AZ1446"/>
  <c r="AZ1445"/>
  <c r="AT1445" s="1"/>
  <c r="AZ1444"/>
  <c r="AZ1439"/>
  <c r="AZ1438"/>
  <c r="AZ1437"/>
  <c r="AZ1436"/>
  <c r="AT1436" s="1"/>
  <c r="AZ1435"/>
  <c r="AZ1430"/>
  <c r="AZ1429"/>
  <c r="AZ1428"/>
  <c r="AZ1427"/>
  <c r="AT1427" s="1"/>
  <c r="AZ1426"/>
  <c r="AZ1421"/>
  <c r="AZ1420"/>
  <c r="AZ1419"/>
  <c r="AZ1418"/>
  <c r="AT1418" s="1"/>
  <c r="AZ1417"/>
  <c r="AZ1412"/>
  <c r="AZ1411"/>
  <c r="AZ1410"/>
  <c r="AZ1409"/>
  <c r="AT1409" s="1"/>
  <c r="AZ1408"/>
  <c r="AZ1403"/>
  <c r="AZ1402"/>
  <c r="AZ1401"/>
  <c r="AZ1400"/>
  <c r="AT1400" s="1"/>
  <c r="AZ1399"/>
  <c r="AZ1394"/>
  <c r="AZ1393"/>
  <c r="AZ1392"/>
  <c r="AZ1391"/>
  <c r="AT1391" s="1"/>
  <c r="AZ1390"/>
  <c r="AZ1385"/>
  <c r="AZ1384"/>
  <c r="AZ1383"/>
  <c r="AZ1382"/>
  <c r="AT1382" s="1"/>
  <c r="AZ1381"/>
  <c r="AZ1345"/>
  <c r="AZ1346"/>
  <c r="AZ1347"/>
  <c r="AZ1348"/>
  <c r="AZ1349"/>
  <c r="AZ1372"/>
  <c r="AZ1373"/>
  <c r="AZ1374"/>
  <c r="AZ1375"/>
  <c r="AZ1376"/>
  <c r="D76" i="6"/>
  <c r="D77" s="1"/>
  <c r="G76"/>
  <c r="G77" s="1"/>
  <c r="H77"/>
  <c r="O76"/>
  <c r="O77" s="1"/>
  <c r="C76"/>
  <c r="C77" s="1"/>
  <c r="BT1882" i="7"/>
  <c r="BS1882"/>
  <c r="BR1882"/>
  <c r="BQ1882"/>
  <c r="BP1882"/>
  <c r="BO1882"/>
  <c r="BN1882"/>
  <c r="BM1882"/>
  <c r="BL1882"/>
  <c r="BK1882"/>
  <c r="BJ1882"/>
  <c r="BI1882"/>
  <c r="BH1882"/>
  <c r="BG1882"/>
  <c r="BF1882"/>
  <c r="BE1882"/>
  <c r="BD1882"/>
  <c r="BC1882"/>
  <c r="BB1882"/>
  <c r="BA1882"/>
  <c r="BT786"/>
  <c r="BS786"/>
  <c r="BR786"/>
  <c r="BQ786"/>
  <c r="BP786"/>
  <c r="BO786"/>
  <c r="BN786"/>
  <c r="BM786"/>
  <c r="BL786"/>
  <c r="BK786"/>
  <c r="BJ786"/>
  <c r="BI786"/>
  <c r="BH786"/>
  <c r="BG786"/>
  <c r="BF786"/>
  <c r="BE786"/>
  <c r="BD786"/>
  <c r="BC786"/>
  <c r="BC787" s="1"/>
  <c r="BC788" s="1"/>
  <c r="BB786"/>
  <c r="BA786"/>
  <c r="BT777"/>
  <c r="BS777"/>
  <c r="BR777"/>
  <c r="BQ777"/>
  <c r="BP777"/>
  <c r="BO777"/>
  <c r="BN777"/>
  <c r="BM777"/>
  <c r="BL777"/>
  <c r="BK777"/>
  <c r="BJ777"/>
  <c r="BI777"/>
  <c r="BH777"/>
  <c r="BG777"/>
  <c r="BF777"/>
  <c r="BE777"/>
  <c r="BD777"/>
  <c r="BC777"/>
  <c r="BC778" s="1"/>
  <c r="BC779" s="1"/>
  <c r="BB777"/>
  <c r="BA777"/>
  <c r="BT768"/>
  <c r="BS768"/>
  <c r="BR768"/>
  <c r="BQ768"/>
  <c r="BP768"/>
  <c r="BO768"/>
  <c r="BN768"/>
  <c r="BM768"/>
  <c r="BL768"/>
  <c r="BK768"/>
  <c r="BJ768"/>
  <c r="BI768"/>
  <c r="BH768"/>
  <c r="BG768"/>
  <c r="BF768"/>
  <c r="BE768"/>
  <c r="BD768"/>
  <c r="BC768"/>
  <c r="BC770" s="1"/>
  <c r="BB768"/>
  <c r="BA768"/>
  <c r="BT621"/>
  <c r="BS621"/>
  <c r="BR621"/>
  <c r="BQ621"/>
  <c r="BP621"/>
  <c r="BO621"/>
  <c r="BN621"/>
  <c r="BM621"/>
  <c r="BL621"/>
  <c r="BK621"/>
  <c r="BJ621"/>
  <c r="BI621"/>
  <c r="BH621"/>
  <c r="BG621"/>
  <c r="BF621"/>
  <c r="BE621"/>
  <c r="BD621"/>
  <c r="BC621"/>
  <c r="BC622" s="1"/>
  <c r="BC623" s="1"/>
  <c r="BB621"/>
  <c r="BA621"/>
  <c r="BT612"/>
  <c r="BS612"/>
  <c r="BR612"/>
  <c r="BQ612"/>
  <c r="BP612"/>
  <c r="BO612"/>
  <c r="BN612"/>
  <c r="BM612"/>
  <c r="BL612"/>
  <c r="BK612"/>
  <c r="BJ612"/>
  <c r="BI612"/>
  <c r="BH612"/>
  <c r="BG612"/>
  <c r="BF612"/>
  <c r="BE612"/>
  <c r="BD612"/>
  <c r="BC612"/>
  <c r="BC613" s="1"/>
  <c r="BC614" s="1"/>
  <c r="BB612"/>
  <c r="BA612"/>
  <c r="BT498"/>
  <c r="BS498"/>
  <c r="BR498"/>
  <c r="BQ498"/>
  <c r="BP498"/>
  <c r="BO498"/>
  <c r="BN498"/>
  <c r="BM498"/>
  <c r="BL498"/>
  <c r="BK498"/>
  <c r="BJ498"/>
  <c r="BI498"/>
  <c r="BH498"/>
  <c r="BG498"/>
  <c r="BF498"/>
  <c r="BE498"/>
  <c r="BD498"/>
  <c r="BC498"/>
  <c r="BC499" s="1"/>
  <c r="BC500" s="1"/>
  <c r="BB498"/>
  <c r="BA498"/>
  <c r="BT1746"/>
  <c r="BT1752" s="1"/>
  <c r="BS1746"/>
  <c r="BS1752" s="1"/>
  <c r="BR1746"/>
  <c r="BR1752" s="1"/>
  <c r="BP1746"/>
  <c r="BP1752" s="1"/>
  <c r="BN1746"/>
  <c r="BN1752" s="1"/>
  <c r="BL1746"/>
  <c r="BL1752" s="1"/>
  <c r="BJ1746"/>
  <c r="BJ1752" s="1"/>
  <c r="BI1746"/>
  <c r="BI1752" s="1"/>
  <c r="BH1746"/>
  <c r="BH1752" s="1"/>
  <c r="BG1746"/>
  <c r="BE1746"/>
  <c r="BE1752" s="1"/>
  <c r="BB1746"/>
  <c r="BB1752" s="1"/>
  <c r="CG1884"/>
  <c r="CF1884"/>
  <c r="CE1884"/>
  <c r="CD1884"/>
  <c r="CC1884"/>
  <c r="CB1884"/>
  <c r="CA1884"/>
  <c r="BZ1884"/>
  <c r="BY1884"/>
  <c r="BX1884"/>
  <c r="CG1754"/>
  <c r="CF1754"/>
  <c r="CE1754"/>
  <c r="CD1754"/>
  <c r="CC1754"/>
  <c r="CB1754"/>
  <c r="CA1754"/>
  <c r="BZ1754"/>
  <c r="BY1754"/>
  <c r="BX1754"/>
  <c r="CG1559"/>
  <c r="CF1559"/>
  <c r="CE1559"/>
  <c r="CD1559"/>
  <c r="CC1559"/>
  <c r="CB1559"/>
  <c r="CA1559"/>
  <c r="BZ1559"/>
  <c r="BY1559"/>
  <c r="BX1559"/>
  <c r="CG1541"/>
  <c r="CF1541"/>
  <c r="CE1541"/>
  <c r="CD1541"/>
  <c r="CC1541"/>
  <c r="CB1541"/>
  <c r="CA1541"/>
  <c r="BZ1541"/>
  <c r="BY1541"/>
  <c r="BX1541"/>
  <c r="CG1532"/>
  <c r="CF1532"/>
  <c r="CE1532"/>
  <c r="CD1532"/>
  <c r="CC1532"/>
  <c r="CB1532"/>
  <c r="CA1532"/>
  <c r="BZ1532"/>
  <c r="BY1532"/>
  <c r="BX1532"/>
  <c r="CG1523"/>
  <c r="CF1523"/>
  <c r="CE1523"/>
  <c r="CD1523"/>
  <c r="CC1523"/>
  <c r="CB1523"/>
  <c r="CA1523"/>
  <c r="BZ1523"/>
  <c r="BY1523"/>
  <c r="BX1523"/>
  <c r="CG1514"/>
  <c r="CF1514"/>
  <c r="CE1514"/>
  <c r="CD1514"/>
  <c r="CC1514"/>
  <c r="CB1514"/>
  <c r="CA1514"/>
  <c r="BZ1514"/>
  <c r="BY1514"/>
  <c r="BX1514"/>
  <c r="CG1505"/>
  <c r="CF1505"/>
  <c r="CE1505"/>
  <c r="CD1505"/>
  <c r="CC1505"/>
  <c r="CB1505"/>
  <c r="CA1505"/>
  <c r="BZ1505"/>
  <c r="BY1505"/>
  <c r="BX1505"/>
  <c r="CG1496"/>
  <c r="CF1496"/>
  <c r="CE1496"/>
  <c r="CD1496"/>
  <c r="CC1496"/>
  <c r="CB1496"/>
  <c r="CA1496"/>
  <c r="BZ1496"/>
  <c r="BY1496"/>
  <c r="BX1496"/>
  <c r="CG1487"/>
  <c r="CF1487"/>
  <c r="CE1487"/>
  <c r="CD1487"/>
  <c r="CC1487"/>
  <c r="CB1487"/>
  <c r="CA1487"/>
  <c r="BZ1487"/>
  <c r="BY1487"/>
  <c r="BX1487"/>
  <c r="CG1478"/>
  <c r="CF1478"/>
  <c r="CE1478"/>
  <c r="CD1478"/>
  <c r="CC1478"/>
  <c r="CB1478"/>
  <c r="CA1478"/>
  <c r="BZ1478"/>
  <c r="BY1478"/>
  <c r="BX1478"/>
  <c r="CG1469"/>
  <c r="CF1469"/>
  <c r="CE1469"/>
  <c r="CD1469"/>
  <c r="CC1469"/>
  <c r="CB1469"/>
  <c r="CA1469"/>
  <c r="BZ1469"/>
  <c r="BY1469"/>
  <c r="BX1469"/>
  <c r="CG1460"/>
  <c r="CF1460"/>
  <c r="CE1460"/>
  <c r="CD1460"/>
  <c r="CC1460"/>
  <c r="CB1460"/>
  <c r="CA1460"/>
  <c r="BZ1460"/>
  <c r="BY1460"/>
  <c r="BX1460"/>
  <c r="CG1451"/>
  <c r="CF1451"/>
  <c r="CE1451"/>
  <c r="CD1451"/>
  <c r="CC1451"/>
  <c r="CB1451"/>
  <c r="CA1451"/>
  <c r="BZ1451"/>
  <c r="BY1451"/>
  <c r="BX1451"/>
  <c r="CG1442"/>
  <c r="CF1442"/>
  <c r="CE1442"/>
  <c r="CD1442"/>
  <c r="CC1442"/>
  <c r="CB1442"/>
  <c r="CA1442"/>
  <c r="BZ1442"/>
  <c r="BY1442"/>
  <c r="BX1442"/>
  <c r="CG1433"/>
  <c r="CF1433"/>
  <c r="CE1433"/>
  <c r="CD1433"/>
  <c r="CC1433"/>
  <c r="CB1433"/>
  <c r="CA1433"/>
  <c r="BZ1433"/>
  <c r="BY1433"/>
  <c r="BX1433"/>
  <c r="CG1424"/>
  <c r="CF1424"/>
  <c r="CE1424"/>
  <c r="CD1424"/>
  <c r="CC1424"/>
  <c r="CB1424"/>
  <c r="CA1424"/>
  <c r="BZ1424"/>
  <c r="BY1424"/>
  <c r="BX1424"/>
  <c r="CG1415"/>
  <c r="CF1415"/>
  <c r="CE1415"/>
  <c r="CD1415"/>
  <c r="CC1415"/>
  <c r="CB1415"/>
  <c r="CA1415"/>
  <c r="BZ1415"/>
  <c r="BY1415"/>
  <c r="BX1415"/>
  <c r="CG1406"/>
  <c r="CF1406"/>
  <c r="CE1406"/>
  <c r="CD1406"/>
  <c r="CC1406"/>
  <c r="CB1406"/>
  <c r="CA1406"/>
  <c r="BZ1406"/>
  <c r="BY1406"/>
  <c r="BX1406"/>
  <c r="CG1397"/>
  <c r="CF1397"/>
  <c r="CE1397"/>
  <c r="CD1397"/>
  <c r="CC1397"/>
  <c r="CB1397"/>
  <c r="CA1397"/>
  <c r="BZ1397"/>
  <c r="BY1397"/>
  <c r="BX1397"/>
  <c r="CG1388"/>
  <c r="CF1388"/>
  <c r="CE1388"/>
  <c r="CD1388"/>
  <c r="CC1388"/>
  <c r="CB1388"/>
  <c r="CA1388"/>
  <c r="BZ1388"/>
  <c r="BY1388"/>
  <c r="BX1388"/>
  <c r="CG1379"/>
  <c r="CF1379"/>
  <c r="CE1379"/>
  <c r="CD1379"/>
  <c r="CC1379"/>
  <c r="CB1379"/>
  <c r="CA1379"/>
  <c r="BZ1379"/>
  <c r="BY1379"/>
  <c r="BX1379"/>
  <c r="CG788"/>
  <c r="CF788"/>
  <c r="CE788"/>
  <c r="CD788"/>
  <c r="CC788"/>
  <c r="CB788"/>
  <c r="CA788"/>
  <c r="BZ788"/>
  <c r="BY788"/>
  <c r="BX788"/>
  <c r="CG779"/>
  <c r="CF779"/>
  <c r="CE779"/>
  <c r="CD779"/>
  <c r="CC779"/>
  <c r="CB779"/>
  <c r="CA779"/>
  <c r="BZ779"/>
  <c r="BY779"/>
  <c r="BX779"/>
  <c r="CG770"/>
  <c r="CF770"/>
  <c r="CE770"/>
  <c r="CD770"/>
  <c r="CC770"/>
  <c r="CB770"/>
  <c r="CA770"/>
  <c r="BZ770"/>
  <c r="BY770"/>
  <c r="BX770"/>
  <c r="CG623"/>
  <c r="CF623"/>
  <c r="CE623"/>
  <c r="CD623"/>
  <c r="CC623"/>
  <c r="CB623"/>
  <c r="CA623"/>
  <c r="BZ623"/>
  <c r="BY623"/>
  <c r="BX623"/>
  <c r="CG614"/>
  <c r="CF614"/>
  <c r="CE614"/>
  <c r="CD614"/>
  <c r="CC614"/>
  <c r="CB614"/>
  <c r="CA614"/>
  <c r="BZ614"/>
  <c r="BY614"/>
  <c r="BX614"/>
  <c r="CG500"/>
  <c r="CF500"/>
  <c r="CE500"/>
  <c r="CD500"/>
  <c r="CC500"/>
  <c r="CB500"/>
  <c r="CA500"/>
  <c r="BZ500"/>
  <c r="BY500"/>
  <c r="BX500"/>
  <c r="BT1914"/>
  <c r="BT1920" s="1"/>
  <c r="BS1914"/>
  <c r="BS1920" s="1"/>
  <c r="BR1914"/>
  <c r="BR1920" s="1"/>
  <c r="BP1914"/>
  <c r="BP1920" s="1"/>
  <c r="BN1914"/>
  <c r="BN1920" s="1"/>
  <c r="BL1914"/>
  <c r="BL1920" s="1"/>
  <c r="BJ1914"/>
  <c r="BJ1920" s="1"/>
  <c r="BI1914"/>
  <c r="BI1920" s="1"/>
  <c r="BH1914"/>
  <c r="BH1920" s="1"/>
  <c r="BG1914"/>
  <c r="BG1920" s="1"/>
  <c r="BE1914"/>
  <c r="BE1920" s="1"/>
  <c r="BB1914"/>
  <c r="BB1920" s="1"/>
  <c r="BT1905"/>
  <c r="BT1911" s="1"/>
  <c r="BS1905"/>
  <c r="BS1911" s="1"/>
  <c r="BR1905"/>
  <c r="BR1911" s="1"/>
  <c r="BP1905"/>
  <c r="BP1911" s="1"/>
  <c r="BN1905"/>
  <c r="BN1911" s="1"/>
  <c r="BL1905"/>
  <c r="BL1911" s="1"/>
  <c r="BJ1905"/>
  <c r="BJ1911" s="1"/>
  <c r="BI1905"/>
  <c r="BI1911" s="1"/>
  <c r="BH1905"/>
  <c r="BH1911" s="1"/>
  <c r="BG1905"/>
  <c r="BG1911" s="1"/>
  <c r="BE1905"/>
  <c r="BE1911" s="1"/>
  <c r="BB1905"/>
  <c r="BB1911" s="1"/>
  <c r="BT1867"/>
  <c r="BT1873" s="1"/>
  <c r="BS1867"/>
  <c r="BS1873" s="1"/>
  <c r="BR1867"/>
  <c r="BR1873" s="1"/>
  <c r="BP1867"/>
  <c r="BP1873" s="1"/>
  <c r="BN1867"/>
  <c r="BN1873" s="1"/>
  <c r="BL1867"/>
  <c r="BL1873" s="1"/>
  <c r="BJ1867"/>
  <c r="BJ1873" s="1"/>
  <c r="BI1867"/>
  <c r="BI1873" s="1"/>
  <c r="BH1867"/>
  <c r="BH1873" s="1"/>
  <c r="BG1867"/>
  <c r="BG1873" s="1"/>
  <c r="BE1867"/>
  <c r="BE1873" s="1"/>
  <c r="BB1867"/>
  <c r="BB1873" s="1"/>
  <c r="BT1820"/>
  <c r="BT1826" s="1"/>
  <c r="BS1820"/>
  <c r="BS1826" s="1"/>
  <c r="BR1820"/>
  <c r="BR1826" s="1"/>
  <c r="BP1820"/>
  <c r="BP1826" s="1"/>
  <c r="BN1820"/>
  <c r="BN1826" s="1"/>
  <c r="BL1820"/>
  <c r="BL1826" s="1"/>
  <c r="BJ1820"/>
  <c r="BJ1826" s="1"/>
  <c r="BI1820"/>
  <c r="BI1826" s="1"/>
  <c r="BH1820"/>
  <c r="BH1826" s="1"/>
  <c r="BG1820"/>
  <c r="BG1826" s="1"/>
  <c r="BE1820"/>
  <c r="BE1826" s="1"/>
  <c r="BB1820"/>
  <c r="BB1826" s="1"/>
  <c r="BT1811"/>
  <c r="BT1817" s="1"/>
  <c r="BS1811"/>
  <c r="BS1817" s="1"/>
  <c r="BR1811"/>
  <c r="BR1817" s="1"/>
  <c r="BP1811"/>
  <c r="BP1817" s="1"/>
  <c r="BN1811"/>
  <c r="BN1817" s="1"/>
  <c r="BL1811"/>
  <c r="BL1817" s="1"/>
  <c r="BJ1811"/>
  <c r="BJ1817" s="1"/>
  <c r="BI1811"/>
  <c r="BI1817" s="1"/>
  <c r="BH1811"/>
  <c r="BH1817" s="1"/>
  <c r="BG1811"/>
  <c r="BG1817" s="1"/>
  <c r="BE1811"/>
  <c r="BE1817" s="1"/>
  <c r="BB1811"/>
  <c r="BB1817" s="1"/>
  <c r="BT1802"/>
  <c r="BT1808" s="1"/>
  <c r="BS1802"/>
  <c r="BS1808" s="1"/>
  <c r="BR1802"/>
  <c r="BR1808" s="1"/>
  <c r="BP1802"/>
  <c r="BP1808" s="1"/>
  <c r="BN1802"/>
  <c r="BN1808" s="1"/>
  <c r="BL1802"/>
  <c r="BL1808" s="1"/>
  <c r="BJ1802"/>
  <c r="BJ1808" s="1"/>
  <c r="BI1802"/>
  <c r="BI1808" s="1"/>
  <c r="BH1802"/>
  <c r="BH1808" s="1"/>
  <c r="BG1802"/>
  <c r="BG1808" s="1"/>
  <c r="BE1802"/>
  <c r="BE1808" s="1"/>
  <c r="BB1802"/>
  <c r="BB1808" s="1"/>
  <c r="BT1793"/>
  <c r="BT1799" s="1"/>
  <c r="BS1793"/>
  <c r="BS1799" s="1"/>
  <c r="BR1793"/>
  <c r="BR1799" s="1"/>
  <c r="BP1793"/>
  <c r="BP1799" s="1"/>
  <c r="BN1793"/>
  <c r="BN1799" s="1"/>
  <c r="BL1793"/>
  <c r="BL1799" s="1"/>
  <c r="BJ1793"/>
  <c r="BJ1799" s="1"/>
  <c r="BI1793"/>
  <c r="BI1799" s="1"/>
  <c r="BH1793"/>
  <c r="BH1799" s="1"/>
  <c r="BG1793"/>
  <c r="BG1799" s="1"/>
  <c r="BE1793"/>
  <c r="BE1799" s="1"/>
  <c r="BB1793"/>
  <c r="BB1799" s="1"/>
  <c r="BT1784"/>
  <c r="BS1784"/>
  <c r="BR1784"/>
  <c r="BP1784"/>
  <c r="BN1784"/>
  <c r="BL1784"/>
  <c r="BJ1784"/>
  <c r="BI1784"/>
  <c r="BH1784"/>
  <c r="BG1784"/>
  <c r="BE1784"/>
  <c r="BB1784"/>
  <c r="BT1737"/>
  <c r="BT1743" s="1"/>
  <c r="BS1737"/>
  <c r="BR1737"/>
  <c r="BR1743" s="1"/>
  <c r="BP1737"/>
  <c r="BN1737"/>
  <c r="BN1743" s="1"/>
  <c r="BL1737"/>
  <c r="BJ1737"/>
  <c r="BJ1743" s="1"/>
  <c r="BI1737"/>
  <c r="BH1737"/>
  <c r="BH1743" s="1"/>
  <c r="BE1737"/>
  <c r="BB1737"/>
  <c r="BT1708"/>
  <c r="BT1714" s="1"/>
  <c r="BS1708"/>
  <c r="BS1714" s="1"/>
  <c r="BR1708"/>
  <c r="BR1714" s="1"/>
  <c r="BP1708"/>
  <c r="BP1714" s="1"/>
  <c r="BN1708"/>
  <c r="BN1714" s="1"/>
  <c r="BL1708"/>
  <c r="BL1714" s="1"/>
  <c r="BJ1708"/>
  <c r="BJ1714" s="1"/>
  <c r="BI1708"/>
  <c r="BI1714" s="1"/>
  <c r="BH1708"/>
  <c r="BH1714" s="1"/>
  <c r="BG1708"/>
  <c r="BG1714" s="1"/>
  <c r="BE1708"/>
  <c r="BE1714" s="1"/>
  <c r="BB1708"/>
  <c r="BB1714" s="1"/>
  <c r="BT1699"/>
  <c r="BT1705" s="1"/>
  <c r="BS1699"/>
  <c r="BS1705" s="1"/>
  <c r="BR1699"/>
  <c r="BR1705" s="1"/>
  <c r="BP1699"/>
  <c r="BP1705" s="1"/>
  <c r="BN1699"/>
  <c r="BN1705" s="1"/>
  <c r="BL1699"/>
  <c r="BL1705" s="1"/>
  <c r="BJ1699"/>
  <c r="BJ1705" s="1"/>
  <c r="BI1699"/>
  <c r="BI1705" s="1"/>
  <c r="BH1699"/>
  <c r="BH1705" s="1"/>
  <c r="BG1699"/>
  <c r="BG1705" s="1"/>
  <c r="BE1699"/>
  <c r="BE1705" s="1"/>
  <c r="BB1699"/>
  <c r="BB1705" s="1"/>
  <c r="BT1690"/>
  <c r="BT1696" s="1"/>
  <c r="BS1690"/>
  <c r="BS1696" s="1"/>
  <c r="BR1690"/>
  <c r="BR1696" s="1"/>
  <c r="BP1690"/>
  <c r="BP1696" s="1"/>
  <c r="BN1690"/>
  <c r="BN1696" s="1"/>
  <c r="BL1690"/>
  <c r="BL1696" s="1"/>
  <c r="BJ1690"/>
  <c r="BJ1696" s="1"/>
  <c r="BI1690"/>
  <c r="BI1696" s="1"/>
  <c r="BH1690"/>
  <c r="BH1696" s="1"/>
  <c r="BG1690"/>
  <c r="BG1696" s="1"/>
  <c r="BE1690"/>
  <c r="BE1696" s="1"/>
  <c r="BB1690"/>
  <c r="BB1696" s="1"/>
  <c r="BT1681"/>
  <c r="BT1687" s="1"/>
  <c r="BS1681"/>
  <c r="BS1687" s="1"/>
  <c r="BR1681"/>
  <c r="BR1687" s="1"/>
  <c r="BP1681"/>
  <c r="BP1687" s="1"/>
  <c r="BN1681"/>
  <c r="BN1687" s="1"/>
  <c r="BL1681"/>
  <c r="BL1687" s="1"/>
  <c r="BJ1681"/>
  <c r="BJ1687" s="1"/>
  <c r="BI1681"/>
  <c r="BI1687" s="1"/>
  <c r="BH1681"/>
  <c r="BH1687" s="1"/>
  <c r="BG1681"/>
  <c r="BG1687" s="1"/>
  <c r="BE1681"/>
  <c r="BE1687" s="1"/>
  <c r="BB1681"/>
  <c r="BB1687" s="1"/>
  <c r="BT1672"/>
  <c r="BT1678" s="1"/>
  <c r="BS1672"/>
  <c r="BS1678" s="1"/>
  <c r="BR1672"/>
  <c r="BR1678" s="1"/>
  <c r="BP1672"/>
  <c r="BP1678" s="1"/>
  <c r="BN1672"/>
  <c r="BN1678" s="1"/>
  <c r="BL1672"/>
  <c r="BL1678" s="1"/>
  <c r="BJ1672"/>
  <c r="BJ1678" s="1"/>
  <c r="BI1672"/>
  <c r="BI1678" s="1"/>
  <c r="BH1672"/>
  <c r="BH1678" s="1"/>
  <c r="BG1672"/>
  <c r="BG1678" s="1"/>
  <c r="BE1672"/>
  <c r="BE1678" s="1"/>
  <c r="BB1672"/>
  <c r="BB1678" s="1"/>
  <c r="BT1663"/>
  <c r="BT1669" s="1"/>
  <c r="BS1663"/>
  <c r="BS1669" s="1"/>
  <c r="BR1663"/>
  <c r="BR1669" s="1"/>
  <c r="BP1663"/>
  <c r="BP1669" s="1"/>
  <c r="BN1663"/>
  <c r="BN1669" s="1"/>
  <c r="BL1663"/>
  <c r="BL1669" s="1"/>
  <c r="BJ1663"/>
  <c r="BJ1669" s="1"/>
  <c r="BI1663"/>
  <c r="BI1669" s="1"/>
  <c r="BH1663"/>
  <c r="BH1669" s="1"/>
  <c r="BG1663"/>
  <c r="BG1669" s="1"/>
  <c r="BE1663"/>
  <c r="BE1669" s="1"/>
  <c r="BB1663"/>
  <c r="BB1669" s="1"/>
  <c r="BT1634"/>
  <c r="BT1640" s="1"/>
  <c r="BS1634"/>
  <c r="BS1640" s="1"/>
  <c r="BR1634"/>
  <c r="BR1640" s="1"/>
  <c r="BP1634"/>
  <c r="BP1640" s="1"/>
  <c r="BN1634"/>
  <c r="BN1640" s="1"/>
  <c r="BL1634"/>
  <c r="BL1640" s="1"/>
  <c r="BJ1634"/>
  <c r="BJ1640" s="1"/>
  <c r="BI1634"/>
  <c r="BI1640" s="1"/>
  <c r="BH1634"/>
  <c r="BH1640" s="1"/>
  <c r="BG1634"/>
  <c r="BG1640" s="1"/>
  <c r="BE1634"/>
  <c r="BE1640" s="1"/>
  <c r="BB1634"/>
  <c r="BB1640" s="1"/>
  <c r="BT1625"/>
  <c r="BT1631" s="1"/>
  <c r="BS1625"/>
  <c r="BS1631" s="1"/>
  <c r="BR1625"/>
  <c r="BR1631" s="1"/>
  <c r="BP1625"/>
  <c r="BP1631" s="1"/>
  <c r="BN1625"/>
  <c r="BN1631" s="1"/>
  <c r="BL1625"/>
  <c r="BL1631" s="1"/>
  <c r="BJ1625"/>
  <c r="BJ1631" s="1"/>
  <c r="BI1625"/>
  <c r="BI1631" s="1"/>
  <c r="BH1625"/>
  <c r="BH1631" s="1"/>
  <c r="BG1625"/>
  <c r="BG1631" s="1"/>
  <c r="BE1625"/>
  <c r="BE1631" s="1"/>
  <c r="BB1625"/>
  <c r="BB1631" s="1"/>
  <c r="BT1616"/>
  <c r="BT1622" s="1"/>
  <c r="BS1616"/>
  <c r="BS1622" s="1"/>
  <c r="BR1616"/>
  <c r="BR1622" s="1"/>
  <c r="BP1616"/>
  <c r="BP1622" s="1"/>
  <c r="BN1616"/>
  <c r="BN1622" s="1"/>
  <c r="BL1616"/>
  <c r="BL1622" s="1"/>
  <c r="BJ1616"/>
  <c r="BJ1622" s="1"/>
  <c r="BI1616"/>
  <c r="BI1622" s="1"/>
  <c r="BH1616"/>
  <c r="BH1622" s="1"/>
  <c r="BG1616"/>
  <c r="BG1622" s="1"/>
  <c r="BE1616"/>
  <c r="BE1622" s="1"/>
  <c r="BB1616"/>
  <c r="BB1622" s="1"/>
  <c r="BT1607"/>
  <c r="BT1613" s="1"/>
  <c r="BS1607"/>
  <c r="BS1613" s="1"/>
  <c r="BR1607"/>
  <c r="BR1613" s="1"/>
  <c r="BP1607"/>
  <c r="BP1613" s="1"/>
  <c r="BN1607"/>
  <c r="BN1613" s="1"/>
  <c r="BL1607"/>
  <c r="BL1613" s="1"/>
  <c r="BJ1607"/>
  <c r="BJ1613" s="1"/>
  <c r="BI1607"/>
  <c r="BI1613" s="1"/>
  <c r="BH1607"/>
  <c r="BH1613" s="1"/>
  <c r="BG1607"/>
  <c r="BG1613" s="1"/>
  <c r="BE1607"/>
  <c r="BE1613" s="1"/>
  <c r="BB1607"/>
  <c r="BB1613" s="1"/>
  <c r="BT1598"/>
  <c r="BT1604" s="1"/>
  <c r="BS1598"/>
  <c r="BS1604" s="1"/>
  <c r="BR1598"/>
  <c r="BR1604" s="1"/>
  <c r="BP1598"/>
  <c r="BP1604" s="1"/>
  <c r="BN1598"/>
  <c r="BN1604" s="1"/>
  <c r="BL1598"/>
  <c r="BL1604" s="1"/>
  <c r="BJ1598"/>
  <c r="BJ1604" s="1"/>
  <c r="BI1598"/>
  <c r="BI1604" s="1"/>
  <c r="BH1598"/>
  <c r="BH1604" s="1"/>
  <c r="BG1598"/>
  <c r="BG1604" s="1"/>
  <c r="BE1598"/>
  <c r="BE1604" s="1"/>
  <c r="BB1598"/>
  <c r="BB1604" s="1"/>
  <c r="BT1362"/>
  <c r="BT1368" s="1"/>
  <c r="BS1362"/>
  <c r="BS1368" s="1"/>
  <c r="BR1362"/>
  <c r="BR1368" s="1"/>
  <c r="BP1362"/>
  <c r="BP1368" s="1"/>
  <c r="BN1362"/>
  <c r="BN1368" s="1"/>
  <c r="BL1362"/>
  <c r="BL1368" s="1"/>
  <c r="BJ1362"/>
  <c r="BJ1368" s="1"/>
  <c r="BI1362"/>
  <c r="BI1368" s="1"/>
  <c r="BH1362"/>
  <c r="BH1368" s="1"/>
  <c r="BG1362"/>
  <c r="BG1368" s="1"/>
  <c r="BE1362"/>
  <c r="BE1368" s="1"/>
  <c r="BB1362"/>
  <c r="BB1368" s="1"/>
  <c r="BT1353"/>
  <c r="BT1359" s="1"/>
  <c r="BS1353"/>
  <c r="BS1359" s="1"/>
  <c r="BR1353"/>
  <c r="BR1359" s="1"/>
  <c r="BP1353"/>
  <c r="BP1359" s="1"/>
  <c r="BN1353"/>
  <c r="BN1359" s="1"/>
  <c r="BL1353"/>
  <c r="BL1359" s="1"/>
  <c r="BJ1353"/>
  <c r="BJ1359" s="1"/>
  <c r="BI1353"/>
  <c r="BI1359" s="1"/>
  <c r="BH1353"/>
  <c r="BH1359" s="1"/>
  <c r="BG1353"/>
  <c r="BG1359" s="1"/>
  <c r="BE1353"/>
  <c r="BE1359" s="1"/>
  <c r="BB1353"/>
  <c r="BB1359" s="1"/>
  <c r="BT1344"/>
  <c r="BT1350" s="1"/>
  <c r="BS1344"/>
  <c r="BS1350" s="1"/>
  <c r="BR1344"/>
  <c r="BR1350" s="1"/>
  <c r="BP1344"/>
  <c r="BP1350" s="1"/>
  <c r="BN1344"/>
  <c r="BN1350" s="1"/>
  <c r="BL1344"/>
  <c r="BL1350" s="1"/>
  <c r="BJ1344"/>
  <c r="BJ1350" s="1"/>
  <c r="BI1344"/>
  <c r="BI1350" s="1"/>
  <c r="BH1344"/>
  <c r="BH1350" s="1"/>
  <c r="BG1344"/>
  <c r="BG1350" s="1"/>
  <c r="BE1344"/>
  <c r="BE1350" s="1"/>
  <c r="BB1344"/>
  <c r="BB1350" s="1"/>
  <c r="BT1335"/>
  <c r="BT1341" s="1"/>
  <c r="BS1335"/>
  <c r="BS1341" s="1"/>
  <c r="BR1335"/>
  <c r="BR1341" s="1"/>
  <c r="BP1335"/>
  <c r="BP1341" s="1"/>
  <c r="BN1335"/>
  <c r="BN1341" s="1"/>
  <c r="BL1335"/>
  <c r="BL1341" s="1"/>
  <c r="BJ1335"/>
  <c r="BJ1341" s="1"/>
  <c r="BI1335"/>
  <c r="BI1341" s="1"/>
  <c r="BH1335"/>
  <c r="BH1341" s="1"/>
  <c r="BG1335"/>
  <c r="BG1341" s="1"/>
  <c r="BE1335"/>
  <c r="BE1341" s="1"/>
  <c r="BB1335"/>
  <c r="BB1341" s="1"/>
  <c r="BT1326"/>
  <c r="BT1332" s="1"/>
  <c r="BS1326"/>
  <c r="BS1332" s="1"/>
  <c r="BR1326"/>
  <c r="BR1332" s="1"/>
  <c r="BP1326"/>
  <c r="BP1332" s="1"/>
  <c r="BN1326"/>
  <c r="BN1332" s="1"/>
  <c r="BL1326"/>
  <c r="BL1332" s="1"/>
  <c r="BJ1326"/>
  <c r="BJ1332" s="1"/>
  <c r="BI1326"/>
  <c r="BI1332" s="1"/>
  <c r="BH1326"/>
  <c r="BH1332" s="1"/>
  <c r="BG1326"/>
  <c r="BG1332" s="1"/>
  <c r="BE1326"/>
  <c r="BE1332" s="1"/>
  <c r="BB1326"/>
  <c r="BB1332" s="1"/>
  <c r="BT1317"/>
  <c r="BT1323" s="1"/>
  <c r="BS1317"/>
  <c r="BS1323" s="1"/>
  <c r="BR1317"/>
  <c r="BR1323" s="1"/>
  <c r="BP1317"/>
  <c r="BP1323" s="1"/>
  <c r="BN1317"/>
  <c r="BN1323" s="1"/>
  <c r="BL1317"/>
  <c r="BL1323" s="1"/>
  <c r="BJ1317"/>
  <c r="BJ1323" s="1"/>
  <c r="BI1317"/>
  <c r="BI1323" s="1"/>
  <c r="BH1317"/>
  <c r="BH1323" s="1"/>
  <c r="BG1317"/>
  <c r="BG1323" s="1"/>
  <c r="BE1317"/>
  <c r="BE1323" s="1"/>
  <c r="BB1317"/>
  <c r="BB1323" s="1"/>
  <c r="BT1308"/>
  <c r="BT1314" s="1"/>
  <c r="BS1308"/>
  <c r="BS1314" s="1"/>
  <c r="BR1308"/>
  <c r="BR1314" s="1"/>
  <c r="BP1308"/>
  <c r="BP1314" s="1"/>
  <c r="BN1308"/>
  <c r="BN1314" s="1"/>
  <c r="BL1308"/>
  <c r="BL1314" s="1"/>
  <c r="BJ1308"/>
  <c r="BJ1314" s="1"/>
  <c r="BI1308"/>
  <c r="BI1314" s="1"/>
  <c r="BH1308"/>
  <c r="BH1314" s="1"/>
  <c r="BG1308"/>
  <c r="BG1314" s="1"/>
  <c r="BE1308"/>
  <c r="BE1314" s="1"/>
  <c r="BB1308"/>
  <c r="BB1314" s="1"/>
  <c r="BT1299"/>
  <c r="BT1305" s="1"/>
  <c r="BS1299"/>
  <c r="BS1305" s="1"/>
  <c r="BR1299"/>
  <c r="BR1305" s="1"/>
  <c r="BP1299"/>
  <c r="BP1305" s="1"/>
  <c r="BN1299"/>
  <c r="BN1305" s="1"/>
  <c r="BL1299"/>
  <c r="BL1305" s="1"/>
  <c r="BJ1299"/>
  <c r="BJ1305" s="1"/>
  <c r="BI1299"/>
  <c r="BI1305" s="1"/>
  <c r="BH1299"/>
  <c r="BH1305" s="1"/>
  <c r="BG1299"/>
  <c r="BG1305" s="1"/>
  <c r="BE1299"/>
  <c r="BE1305" s="1"/>
  <c r="BB1299"/>
  <c r="BB1305" s="1"/>
  <c r="BT1290"/>
  <c r="BT1296" s="1"/>
  <c r="BS1290"/>
  <c r="BS1296" s="1"/>
  <c r="BR1290"/>
  <c r="BR1296" s="1"/>
  <c r="BP1290"/>
  <c r="BP1296" s="1"/>
  <c r="BN1290"/>
  <c r="BN1296" s="1"/>
  <c r="BL1290"/>
  <c r="BL1296" s="1"/>
  <c r="BJ1290"/>
  <c r="BJ1296" s="1"/>
  <c r="BI1290"/>
  <c r="BI1296" s="1"/>
  <c r="BH1290"/>
  <c r="BH1296" s="1"/>
  <c r="BG1290"/>
  <c r="BG1296" s="1"/>
  <c r="BE1290"/>
  <c r="BE1296" s="1"/>
  <c r="BB1290"/>
  <c r="BB1296" s="1"/>
  <c r="BT1281"/>
  <c r="BT1287" s="1"/>
  <c r="BS1281"/>
  <c r="BS1287" s="1"/>
  <c r="BR1281"/>
  <c r="BR1287" s="1"/>
  <c r="BP1281"/>
  <c r="BP1287" s="1"/>
  <c r="BN1281"/>
  <c r="BN1287" s="1"/>
  <c r="BL1281"/>
  <c r="BL1287" s="1"/>
  <c r="BJ1281"/>
  <c r="BJ1287" s="1"/>
  <c r="BI1281"/>
  <c r="BI1287" s="1"/>
  <c r="BH1281"/>
  <c r="BH1287" s="1"/>
  <c r="BG1281"/>
  <c r="BG1287" s="1"/>
  <c r="BE1281"/>
  <c r="BE1287" s="1"/>
  <c r="BB1281"/>
  <c r="BB1287" s="1"/>
  <c r="BT1272"/>
  <c r="BT1278" s="1"/>
  <c r="BS1272"/>
  <c r="BS1278" s="1"/>
  <c r="BR1272"/>
  <c r="BR1278" s="1"/>
  <c r="BP1272"/>
  <c r="BP1278" s="1"/>
  <c r="BN1272"/>
  <c r="BN1278" s="1"/>
  <c r="BL1272"/>
  <c r="BL1278" s="1"/>
  <c r="BJ1272"/>
  <c r="BJ1278" s="1"/>
  <c r="BI1272"/>
  <c r="BI1278" s="1"/>
  <c r="BH1272"/>
  <c r="BH1278" s="1"/>
  <c r="BG1272"/>
  <c r="BG1278" s="1"/>
  <c r="BE1272"/>
  <c r="BE1278" s="1"/>
  <c r="BB1272"/>
  <c r="BB1278" s="1"/>
  <c r="BT1263"/>
  <c r="BT1269" s="1"/>
  <c r="BS1263"/>
  <c r="BS1269" s="1"/>
  <c r="BR1263"/>
  <c r="BR1269" s="1"/>
  <c r="BP1263"/>
  <c r="BP1269" s="1"/>
  <c r="BN1263"/>
  <c r="BN1269" s="1"/>
  <c r="BL1263"/>
  <c r="BL1269" s="1"/>
  <c r="BJ1263"/>
  <c r="BJ1269" s="1"/>
  <c r="BI1263"/>
  <c r="BI1269" s="1"/>
  <c r="BH1263"/>
  <c r="BH1269" s="1"/>
  <c r="BG1263"/>
  <c r="BG1269" s="1"/>
  <c r="BE1263"/>
  <c r="BE1269" s="1"/>
  <c r="BB1263"/>
  <c r="BB1269" s="1"/>
  <c r="BT1254"/>
  <c r="BT1260" s="1"/>
  <c r="BS1254"/>
  <c r="BS1260" s="1"/>
  <c r="BR1254"/>
  <c r="BR1260" s="1"/>
  <c r="BP1254"/>
  <c r="BP1260" s="1"/>
  <c r="BN1254"/>
  <c r="BN1260" s="1"/>
  <c r="BL1254"/>
  <c r="BL1260" s="1"/>
  <c r="BJ1254"/>
  <c r="BJ1260" s="1"/>
  <c r="BI1254"/>
  <c r="BI1260" s="1"/>
  <c r="BH1254"/>
  <c r="BH1260" s="1"/>
  <c r="BG1254"/>
  <c r="BG1260" s="1"/>
  <c r="BE1254"/>
  <c r="BE1260" s="1"/>
  <c r="BB1254"/>
  <c r="BB1260" s="1"/>
  <c r="BT1245"/>
  <c r="BT1251" s="1"/>
  <c r="BS1245"/>
  <c r="BS1251" s="1"/>
  <c r="BR1245"/>
  <c r="BR1251" s="1"/>
  <c r="BP1245"/>
  <c r="BP1251" s="1"/>
  <c r="BN1245"/>
  <c r="BN1251" s="1"/>
  <c r="BL1245"/>
  <c r="BL1251" s="1"/>
  <c r="BJ1245"/>
  <c r="BJ1251" s="1"/>
  <c r="BI1245"/>
  <c r="BI1251" s="1"/>
  <c r="BH1245"/>
  <c r="BH1251" s="1"/>
  <c r="BG1245"/>
  <c r="BG1251" s="1"/>
  <c r="BE1245"/>
  <c r="BE1251" s="1"/>
  <c r="BB1245"/>
  <c r="BB1251" s="1"/>
  <c r="BT1236"/>
  <c r="BT1242" s="1"/>
  <c r="BS1236"/>
  <c r="BS1242" s="1"/>
  <c r="BR1236"/>
  <c r="BR1242" s="1"/>
  <c r="BP1236"/>
  <c r="BP1242" s="1"/>
  <c r="BN1236"/>
  <c r="BN1242" s="1"/>
  <c r="BL1236"/>
  <c r="BL1242" s="1"/>
  <c r="BJ1236"/>
  <c r="BJ1242" s="1"/>
  <c r="BI1236"/>
  <c r="BI1242" s="1"/>
  <c r="BH1236"/>
  <c r="BH1242" s="1"/>
  <c r="BG1236"/>
  <c r="BG1242" s="1"/>
  <c r="BE1236"/>
  <c r="BE1242" s="1"/>
  <c r="BB1236"/>
  <c r="BB1242" s="1"/>
  <c r="BT1227"/>
  <c r="BT1233" s="1"/>
  <c r="BS1227"/>
  <c r="BS1233" s="1"/>
  <c r="BR1227"/>
  <c r="BR1233" s="1"/>
  <c r="BP1227"/>
  <c r="BP1233" s="1"/>
  <c r="BN1227"/>
  <c r="BN1233" s="1"/>
  <c r="BL1227"/>
  <c r="BL1233" s="1"/>
  <c r="BJ1227"/>
  <c r="BJ1233" s="1"/>
  <c r="BI1227"/>
  <c r="BI1233" s="1"/>
  <c r="BH1227"/>
  <c r="BH1233" s="1"/>
  <c r="BG1227"/>
  <c r="BG1233" s="1"/>
  <c r="BE1227"/>
  <c r="BE1233" s="1"/>
  <c r="BB1227"/>
  <c r="BB1233" s="1"/>
  <c r="BT1218"/>
  <c r="BT1224" s="1"/>
  <c r="BS1218"/>
  <c r="BS1224" s="1"/>
  <c r="BR1218"/>
  <c r="BR1224" s="1"/>
  <c r="BP1218"/>
  <c r="BP1224" s="1"/>
  <c r="BN1218"/>
  <c r="BN1224" s="1"/>
  <c r="BL1218"/>
  <c r="BL1224" s="1"/>
  <c r="BJ1218"/>
  <c r="BJ1224" s="1"/>
  <c r="BI1218"/>
  <c r="BI1224" s="1"/>
  <c r="BH1218"/>
  <c r="BH1224" s="1"/>
  <c r="BG1218"/>
  <c r="BG1224" s="1"/>
  <c r="BE1218"/>
  <c r="BE1224" s="1"/>
  <c r="BB1218"/>
  <c r="BB1224" s="1"/>
  <c r="BT1209"/>
  <c r="BT1215" s="1"/>
  <c r="BS1209"/>
  <c r="BS1215" s="1"/>
  <c r="BR1209"/>
  <c r="BR1215" s="1"/>
  <c r="BP1209"/>
  <c r="BP1215" s="1"/>
  <c r="BN1209"/>
  <c r="BN1215" s="1"/>
  <c r="BL1209"/>
  <c r="BL1215" s="1"/>
  <c r="BJ1209"/>
  <c r="BJ1215" s="1"/>
  <c r="BI1209"/>
  <c r="BI1215" s="1"/>
  <c r="BH1209"/>
  <c r="BH1215" s="1"/>
  <c r="BG1209"/>
  <c r="BG1215" s="1"/>
  <c r="BE1209"/>
  <c r="BE1215" s="1"/>
  <c r="BB1209"/>
  <c r="BB1215" s="1"/>
  <c r="BT1200"/>
  <c r="BT1206" s="1"/>
  <c r="BS1200"/>
  <c r="BS1206" s="1"/>
  <c r="BR1200"/>
  <c r="BR1206" s="1"/>
  <c r="BP1200"/>
  <c r="BP1206" s="1"/>
  <c r="BN1200"/>
  <c r="BN1206" s="1"/>
  <c r="BL1200"/>
  <c r="BL1206" s="1"/>
  <c r="BJ1200"/>
  <c r="BJ1206" s="1"/>
  <c r="BI1200"/>
  <c r="BI1206" s="1"/>
  <c r="BH1200"/>
  <c r="BH1206" s="1"/>
  <c r="BG1200"/>
  <c r="BG1206" s="1"/>
  <c r="BE1200"/>
  <c r="BE1206" s="1"/>
  <c r="BB1200"/>
  <c r="BB1206" s="1"/>
  <c r="BT1191"/>
  <c r="BT1197" s="1"/>
  <c r="BS1191"/>
  <c r="BS1197" s="1"/>
  <c r="BR1191"/>
  <c r="BR1197" s="1"/>
  <c r="BP1191"/>
  <c r="BP1197" s="1"/>
  <c r="BN1191"/>
  <c r="BN1197" s="1"/>
  <c r="BL1191"/>
  <c r="BL1197" s="1"/>
  <c r="BJ1191"/>
  <c r="BJ1197" s="1"/>
  <c r="BI1191"/>
  <c r="BI1197" s="1"/>
  <c r="BH1191"/>
  <c r="BH1197" s="1"/>
  <c r="BG1191"/>
  <c r="BG1197" s="1"/>
  <c r="BE1191"/>
  <c r="BE1197" s="1"/>
  <c r="BB1191"/>
  <c r="BB1197" s="1"/>
  <c r="BT1182"/>
  <c r="BT1188" s="1"/>
  <c r="BS1182"/>
  <c r="BS1188" s="1"/>
  <c r="BR1182"/>
  <c r="BR1188" s="1"/>
  <c r="BP1182"/>
  <c r="BP1188" s="1"/>
  <c r="BN1182"/>
  <c r="BN1188" s="1"/>
  <c r="BL1182"/>
  <c r="BL1188" s="1"/>
  <c r="BJ1182"/>
  <c r="BJ1188" s="1"/>
  <c r="BI1182"/>
  <c r="BI1188" s="1"/>
  <c r="BH1182"/>
  <c r="BH1188" s="1"/>
  <c r="BG1182"/>
  <c r="BG1188" s="1"/>
  <c r="BE1182"/>
  <c r="BE1188" s="1"/>
  <c r="BB1182"/>
  <c r="BB1188" s="1"/>
  <c r="BT1173"/>
  <c r="BT1179" s="1"/>
  <c r="BS1173"/>
  <c r="BS1179" s="1"/>
  <c r="BR1173"/>
  <c r="BR1179" s="1"/>
  <c r="BP1173"/>
  <c r="BP1179" s="1"/>
  <c r="BN1173"/>
  <c r="BN1179" s="1"/>
  <c r="BL1173"/>
  <c r="BL1179" s="1"/>
  <c r="BJ1173"/>
  <c r="BJ1179" s="1"/>
  <c r="BI1173"/>
  <c r="BI1179" s="1"/>
  <c r="BH1173"/>
  <c r="BH1179" s="1"/>
  <c r="BG1173"/>
  <c r="BG1179" s="1"/>
  <c r="BE1173"/>
  <c r="BE1179" s="1"/>
  <c r="BB1173"/>
  <c r="BB1179" s="1"/>
  <c r="BT1164"/>
  <c r="BT1170" s="1"/>
  <c r="BS1164"/>
  <c r="BS1170" s="1"/>
  <c r="BR1164"/>
  <c r="BR1170" s="1"/>
  <c r="BP1164"/>
  <c r="BP1170" s="1"/>
  <c r="BN1164"/>
  <c r="BN1170" s="1"/>
  <c r="BL1164"/>
  <c r="BL1170" s="1"/>
  <c r="BJ1164"/>
  <c r="BJ1170" s="1"/>
  <c r="BI1164"/>
  <c r="BI1170" s="1"/>
  <c r="BH1164"/>
  <c r="BH1170" s="1"/>
  <c r="BG1164"/>
  <c r="BG1170" s="1"/>
  <c r="BE1164"/>
  <c r="BE1170" s="1"/>
  <c r="BB1164"/>
  <c r="BB1170" s="1"/>
  <c r="BT1155"/>
  <c r="BT1161" s="1"/>
  <c r="BS1155"/>
  <c r="BS1161" s="1"/>
  <c r="BR1155"/>
  <c r="BR1161" s="1"/>
  <c r="BP1155"/>
  <c r="BP1161" s="1"/>
  <c r="BN1155"/>
  <c r="BN1161" s="1"/>
  <c r="BL1155"/>
  <c r="BL1161" s="1"/>
  <c r="BJ1155"/>
  <c r="BJ1161" s="1"/>
  <c r="BI1155"/>
  <c r="BI1161" s="1"/>
  <c r="BH1155"/>
  <c r="BH1161" s="1"/>
  <c r="BG1155"/>
  <c r="BG1161" s="1"/>
  <c r="BE1155"/>
  <c r="BE1161" s="1"/>
  <c r="BB1155"/>
  <c r="BB1161" s="1"/>
  <c r="BT1146"/>
  <c r="BT1152" s="1"/>
  <c r="BS1146"/>
  <c r="BS1152" s="1"/>
  <c r="BR1146"/>
  <c r="BR1152" s="1"/>
  <c r="BP1146"/>
  <c r="BP1152" s="1"/>
  <c r="BN1146"/>
  <c r="BN1152" s="1"/>
  <c r="BL1146"/>
  <c r="BL1152" s="1"/>
  <c r="BJ1146"/>
  <c r="BJ1152" s="1"/>
  <c r="BI1146"/>
  <c r="BI1152" s="1"/>
  <c r="BH1146"/>
  <c r="BH1152" s="1"/>
  <c r="BG1146"/>
  <c r="BG1152" s="1"/>
  <c r="BE1146"/>
  <c r="BE1152" s="1"/>
  <c r="BB1146"/>
  <c r="BB1152" s="1"/>
  <c r="BT1137"/>
  <c r="BT1143" s="1"/>
  <c r="BS1137"/>
  <c r="BS1143" s="1"/>
  <c r="BR1137"/>
  <c r="BR1143" s="1"/>
  <c r="BP1137"/>
  <c r="BP1143" s="1"/>
  <c r="BN1137"/>
  <c r="BN1143" s="1"/>
  <c r="BL1137"/>
  <c r="BL1143" s="1"/>
  <c r="BJ1137"/>
  <c r="BJ1143" s="1"/>
  <c r="BI1137"/>
  <c r="BI1143" s="1"/>
  <c r="BH1137"/>
  <c r="BH1143" s="1"/>
  <c r="BG1137"/>
  <c r="BG1143" s="1"/>
  <c r="BE1137"/>
  <c r="BE1143" s="1"/>
  <c r="BB1137"/>
  <c r="BB1143" s="1"/>
  <c r="BT1128"/>
  <c r="BT1134" s="1"/>
  <c r="BS1128"/>
  <c r="BS1134" s="1"/>
  <c r="BR1128"/>
  <c r="BR1134" s="1"/>
  <c r="BP1128"/>
  <c r="BP1134" s="1"/>
  <c r="BN1128"/>
  <c r="BN1134" s="1"/>
  <c r="BL1128"/>
  <c r="BL1134" s="1"/>
  <c r="BJ1128"/>
  <c r="BJ1134" s="1"/>
  <c r="BI1128"/>
  <c r="BI1134" s="1"/>
  <c r="BH1128"/>
  <c r="BH1134" s="1"/>
  <c r="BG1128"/>
  <c r="BG1134" s="1"/>
  <c r="BE1128"/>
  <c r="BE1134" s="1"/>
  <c r="BB1128"/>
  <c r="BB1134" s="1"/>
  <c r="BT1119"/>
  <c r="BT1125" s="1"/>
  <c r="BS1119"/>
  <c r="BS1125" s="1"/>
  <c r="BR1119"/>
  <c r="BR1125" s="1"/>
  <c r="BP1119"/>
  <c r="BP1125" s="1"/>
  <c r="BN1119"/>
  <c r="BN1125" s="1"/>
  <c r="BL1119"/>
  <c r="BL1125" s="1"/>
  <c r="BJ1119"/>
  <c r="BJ1125" s="1"/>
  <c r="BI1119"/>
  <c r="BI1125" s="1"/>
  <c r="BH1119"/>
  <c r="BH1125" s="1"/>
  <c r="BG1119"/>
  <c r="BG1125" s="1"/>
  <c r="BE1119"/>
  <c r="BE1125" s="1"/>
  <c r="BB1119"/>
  <c r="BB1125" s="1"/>
  <c r="BT1110"/>
  <c r="BT1116" s="1"/>
  <c r="BS1110"/>
  <c r="BS1116" s="1"/>
  <c r="BR1110"/>
  <c r="BR1116" s="1"/>
  <c r="BP1110"/>
  <c r="BP1116" s="1"/>
  <c r="BN1110"/>
  <c r="BN1116" s="1"/>
  <c r="BL1110"/>
  <c r="BL1116" s="1"/>
  <c r="BJ1110"/>
  <c r="BJ1116" s="1"/>
  <c r="BI1110"/>
  <c r="BI1116" s="1"/>
  <c r="BH1110"/>
  <c r="BH1116" s="1"/>
  <c r="BE1110"/>
  <c r="BE1116" s="1"/>
  <c r="BB1110"/>
  <c r="BB1116" s="1"/>
  <c r="BT1101"/>
  <c r="BT1107" s="1"/>
  <c r="BS1101"/>
  <c r="BS1107" s="1"/>
  <c r="BR1101"/>
  <c r="BR1107" s="1"/>
  <c r="BP1101"/>
  <c r="BP1107" s="1"/>
  <c r="BN1101"/>
  <c r="BN1107" s="1"/>
  <c r="BL1101"/>
  <c r="BL1107" s="1"/>
  <c r="BJ1101"/>
  <c r="BJ1107" s="1"/>
  <c r="BI1101"/>
  <c r="BI1107" s="1"/>
  <c r="BH1101"/>
  <c r="BH1107" s="1"/>
  <c r="BG1101"/>
  <c r="BG1107" s="1"/>
  <c r="BE1101"/>
  <c r="BE1107" s="1"/>
  <c r="BB1101"/>
  <c r="BB1107" s="1"/>
  <c r="BT1092"/>
  <c r="BT1098" s="1"/>
  <c r="BS1092"/>
  <c r="BS1098" s="1"/>
  <c r="BR1092"/>
  <c r="BR1098" s="1"/>
  <c r="BP1092"/>
  <c r="BP1098" s="1"/>
  <c r="BN1092"/>
  <c r="BN1098" s="1"/>
  <c r="BL1092"/>
  <c r="BL1098" s="1"/>
  <c r="BJ1092"/>
  <c r="BJ1098" s="1"/>
  <c r="BI1092"/>
  <c r="BI1098" s="1"/>
  <c r="BH1092"/>
  <c r="BH1098" s="1"/>
  <c r="BG1092"/>
  <c r="BG1098" s="1"/>
  <c r="BE1092"/>
  <c r="BE1098" s="1"/>
  <c r="BB1092"/>
  <c r="BB1098" s="1"/>
  <c r="BT1083"/>
  <c r="BT1089" s="1"/>
  <c r="BS1083"/>
  <c r="BS1089" s="1"/>
  <c r="BR1083"/>
  <c r="BR1089" s="1"/>
  <c r="BP1083"/>
  <c r="BP1089" s="1"/>
  <c r="BN1083"/>
  <c r="BN1089" s="1"/>
  <c r="BL1083"/>
  <c r="BL1089" s="1"/>
  <c r="BJ1083"/>
  <c r="BJ1089" s="1"/>
  <c r="BI1083"/>
  <c r="BI1089" s="1"/>
  <c r="BH1083"/>
  <c r="BH1089" s="1"/>
  <c r="BG1083"/>
  <c r="BG1089" s="1"/>
  <c r="BE1083"/>
  <c r="BE1089" s="1"/>
  <c r="BB1083"/>
  <c r="BB1089" s="1"/>
  <c r="BT1074"/>
  <c r="BT1080" s="1"/>
  <c r="BS1074"/>
  <c r="BS1080" s="1"/>
  <c r="BR1074"/>
  <c r="BR1080" s="1"/>
  <c r="BP1074"/>
  <c r="BP1080" s="1"/>
  <c r="BN1074"/>
  <c r="BN1080" s="1"/>
  <c r="BL1074"/>
  <c r="BL1080" s="1"/>
  <c r="BJ1074"/>
  <c r="BJ1080" s="1"/>
  <c r="BI1074"/>
  <c r="BI1080" s="1"/>
  <c r="BH1074"/>
  <c r="BH1080" s="1"/>
  <c r="BG1074"/>
  <c r="BG1080" s="1"/>
  <c r="BE1074"/>
  <c r="BE1080" s="1"/>
  <c r="BB1074"/>
  <c r="BB1080" s="1"/>
  <c r="BT1065"/>
  <c r="BT1071" s="1"/>
  <c r="BS1065"/>
  <c r="BS1071" s="1"/>
  <c r="BR1065"/>
  <c r="BR1071" s="1"/>
  <c r="BP1065"/>
  <c r="BP1071" s="1"/>
  <c r="BN1065"/>
  <c r="BN1071" s="1"/>
  <c r="BL1065"/>
  <c r="BL1071" s="1"/>
  <c r="BJ1065"/>
  <c r="BJ1071" s="1"/>
  <c r="BI1065"/>
  <c r="BI1071" s="1"/>
  <c r="BH1065"/>
  <c r="BH1071" s="1"/>
  <c r="BG1065"/>
  <c r="BG1071" s="1"/>
  <c r="BE1065"/>
  <c r="BE1071" s="1"/>
  <c r="BB1065"/>
  <c r="BB1071" s="1"/>
  <c r="BT1056"/>
  <c r="BT1062" s="1"/>
  <c r="BS1056"/>
  <c r="BS1062" s="1"/>
  <c r="BR1056"/>
  <c r="BR1062" s="1"/>
  <c r="BP1056"/>
  <c r="BP1062" s="1"/>
  <c r="BN1056"/>
  <c r="BN1062" s="1"/>
  <c r="BL1056"/>
  <c r="BL1062" s="1"/>
  <c r="BJ1056"/>
  <c r="BJ1062" s="1"/>
  <c r="BI1056"/>
  <c r="BI1062" s="1"/>
  <c r="BH1056"/>
  <c r="BH1062" s="1"/>
  <c r="BG1056"/>
  <c r="BG1062" s="1"/>
  <c r="BE1056"/>
  <c r="BE1062" s="1"/>
  <c r="BB1056"/>
  <c r="BB1062" s="1"/>
  <c r="BT1047"/>
  <c r="BT1053" s="1"/>
  <c r="BS1047"/>
  <c r="BS1053" s="1"/>
  <c r="BR1047"/>
  <c r="BR1053" s="1"/>
  <c r="BP1047"/>
  <c r="BP1053" s="1"/>
  <c r="BN1047"/>
  <c r="BN1053" s="1"/>
  <c r="BL1047"/>
  <c r="BL1053" s="1"/>
  <c r="BJ1047"/>
  <c r="BJ1053" s="1"/>
  <c r="BI1047"/>
  <c r="BI1053" s="1"/>
  <c r="BH1047"/>
  <c r="BH1053" s="1"/>
  <c r="BG1047"/>
  <c r="BG1053" s="1"/>
  <c r="BE1047"/>
  <c r="BE1053" s="1"/>
  <c r="BB1047"/>
  <c r="BB1053" s="1"/>
  <c r="BT1038"/>
  <c r="BT1044" s="1"/>
  <c r="BS1038"/>
  <c r="BS1044" s="1"/>
  <c r="BR1038"/>
  <c r="BR1044" s="1"/>
  <c r="BP1038"/>
  <c r="BP1044" s="1"/>
  <c r="BN1038"/>
  <c r="BN1044" s="1"/>
  <c r="BL1038"/>
  <c r="BL1044" s="1"/>
  <c r="BJ1038"/>
  <c r="BJ1044" s="1"/>
  <c r="BI1038"/>
  <c r="BI1044" s="1"/>
  <c r="BH1038"/>
  <c r="BH1044" s="1"/>
  <c r="BG1038"/>
  <c r="BG1044" s="1"/>
  <c r="BE1038"/>
  <c r="BE1044" s="1"/>
  <c r="BB1038"/>
  <c r="BB1044" s="1"/>
  <c r="BT1029"/>
  <c r="BT1035" s="1"/>
  <c r="BS1029"/>
  <c r="BS1035" s="1"/>
  <c r="BR1029"/>
  <c r="BR1035" s="1"/>
  <c r="BP1029"/>
  <c r="BP1035" s="1"/>
  <c r="BN1029"/>
  <c r="BN1035" s="1"/>
  <c r="BL1029"/>
  <c r="BL1035" s="1"/>
  <c r="BJ1029"/>
  <c r="BJ1035" s="1"/>
  <c r="BI1029"/>
  <c r="BI1035" s="1"/>
  <c r="BH1029"/>
  <c r="BH1035" s="1"/>
  <c r="BG1029"/>
  <c r="BG1035" s="1"/>
  <c r="BE1029"/>
  <c r="BE1035" s="1"/>
  <c r="BB1029"/>
  <c r="BB1035" s="1"/>
  <c r="BT1020"/>
  <c r="BT1026" s="1"/>
  <c r="BS1020"/>
  <c r="BS1026" s="1"/>
  <c r="BR1020"/>
  <c r="BR1026" s="1"/>
  <c r="BP1020"/>
  <c r="BP1026" s="1"/>
  <c r="BN1020"/>
  <c r="BN1026" s="1"/>
  <c r="BL1020"/>
  <c r="BL1026" s="1"/>
  <c r="BJ1020"/>
  <c r="BJ1026" s="1"/>
  <c r="BI1020"/>
  <c r="BI1026" s="1"/>
  <c r="BH1020"/>
  <c r="BH1026" s="1"/>
  <c r="BG1020"/>
  <c r="BG1026" s="1"/>
  <c r="BE1020"/>
  <c r="BE1026" s="1"/>
  <c r="BB1020"/>
  <c r="BB1026" s="1"/>
  <c r="BT1011"/>
  <c r="BT1017" s="1"/>
  <c r="BS1011"/>
  <c r="BS1017" s="1"/>
  <c r="BR1011"/>
  <c r="BR1017" s="1"/>
  <c r="BP1011"/>
  <c r="BP1017" s="1"/>
  <c r="BN1011"/>
  <c r="BN1017" s="1"/>
  <c r="BL1011"/>
  <c r="BL1017" s="1"/>
  <c r="BJ1011"/>
  <c r="BJ1017" s="1"/>
  <c r="BI1011"/>
  <c r="BI1017" s="1"/>
  <c r="BH1011"/>
  <c r="BH1017" s="1"/>
  <c r="BG1011"/>
  <c r="BG1017" s="1"/>
  <c r="BE1011"/>
  <c r="BE1017" s="1"/>
  <c r="BB1011"/>
  <c r="BB1017" s="1"/>
  <c r="BT1002"/>
  <c r="BT1008" s="1"/>
  <c r="BS1002"/>
  <c r="BS1008" s="1"/>
  <c r="BR1002"/>
  <c r="BR1008" s="1"/>
  <c r="BP1002"/>
  <c r="BP1008" s="1"/>
  <c r="BN1002"/>
  <c r="BN1008" s="1"/>
  <c r="BL1002"/>
  <c r="BL1008" s="1"/>
  <c r="BJ1002"/>
  <c r="BJ1008" s="1"/>
  <c r="BI1002"/>
  <c r="BI1008" s="1"/>
  <c r="BH1002"/>
  <c r="BH1008" s="1"/>
  <c r="BG1002"/>
  <c r="BG1008" s="1"/>
  <c r="BE1002"/>
  <c r="BE1008" s="1"/>
  <c r="BB1002"/>
  <c r="BB1008" s="1"/>
  <c r="BT993"/>
  <c r="BT999" s="1"/>
  <c r="BS993"/>
  <c r="BS999" s="1"/>
  <c r="BR993"/>
  <c r="BR999" s="1"/>
  <c r="BP993"/>
  <c r="BP999" s="1"/>
  <c r="BN993"/>
  <c r="BN999" s="1"/>
  <c r="BL993"/>
  <c r="BL999" s="1"/>
  <c r="BJ993"/>
  <c r="BJ999" s="1"/>
  <c r="BI993"/>
  <c r="BI999" s="1"/>
  <c r="BH993"/>
  <c r="BH999" s="1"/>
  <c r="BG993"/>
  <c r="BG999" s="1"/>
  <c r="BE993"/>
  <c r="BE999" s="1"/>
  <c r="BB993"/>
  <c r="BB999" s="1"/>
  <c r="BT984"/>
  <c r="BT990" s="1"/>
  <c r="BS984"/>
  <c r="BS990" s="1"/>
  <c r="BR984"/>
  <c r="BR990" s="1"/>
  <c r="BP984"/>
  <c r="BP990" s="1"/>
  <c r="BN984"/>
  <c r="BN990" s="1"/>
  <c r="BL984"/>
  <c r="BL990" s="1"/>
  <c r="BJ984"/>
  <c r="BJ990" s="1"/>
  <c r="BI984"/>
  <c r="BI990" s="1"/>
  <c r="BH984"/>
  <c r="BH990" s="1"/>
  <c r="BG984"/>
  <c r="BG990" s="1"/>
  <c r="BE984"/>
  <c r="BE990" s="1"/>
  <c r="BB984"/>
  <c r="BB990" s="1"/>
  <c r="BT975"/>
  <c r="BT981" s="1"/>
  <c r="BS975"/>
  <c r="BS981" s="1"/>
  <c r="BR975"/>
  <c r="BR981" s="1"/>
  <c r="BP975"/>
  <c r="BP981" s="1"/>
  <c r="BN975"/>
  <c r="BN981" s="1"/>
  <c r="BL975"/>
  <c r="BL981" s="1"/>
  <c r="BJ975"/>
  <c r="BJ981" s="1"/>
  <c r="BI975"/>
  <c r="BI981" s="1"/>
  <c r="BH975"/>
  <c r="BH981" s="1"/>
  <c r="BG975"/>
  <c r="BG981" s="1"/>
  <c r="BE975"/>
  <c r="BE981" s="1"/>
  <c r="BB975"/>
  <c r="BB981" s="1"/>
  <c r="BT966"/>
  <c r="BT972" s="1"/>
  <c r="BS966"/>
  <c r="BS972" s="1"/>
  <c r="BR966"/>
  <c r="BR972" s="1"/>
  <c r="BP966"/>
  <c r="BP972" s="1"/>
  <c r="BN966"/>
  <c r="BN972" s="1"/>
  <c r="BL966"/>
  <c r="BL972" s="1"/>
  <c r="BJ966"/>
  <c r="BJ972" s="1"/>
  <c r="BI966"/>
  <c r="BI972" s="1"/>
  <c r="BH966"/>
  <c r="BH972" s="1"/>
  <c r="BG966"/>
  <c r="BG972" s="1"/>
  <c r="BE966"/>
  <c r="BE972" s="1"/>
  <c r="BB966"/>
  <c r="BB972" s="1"/>
  <c r="BT957"/>
  <c r="BS957"/>
  <c r="BR957"/>
  <c r="BP957"/>
  <c r="BN957"/>
  <c r="BL957"/>
  <c r="BJ957"/>
  <c r="BI957"/>
  <c r="BH957"/>
  <c r="BE957"/>
  <c r="BB957"/>
  <c r="BT928"/>
  <c r="BT934" s="1"/>
  <c r="BS928"/>
  <c r="BS934" s="1"/>
  <c r="BR928"/>
  <c r="BR934" s="1"/>
  <c r="BP928"/>
  <c r="BP934" s="1"/>
  <c r="BN928"/>
  <c r="BN934" s="1"/>
  <c r="BL928"/>
  <c r="BL934" s="1"/>
  <c r="BJ928"/>
  <c r="BJ934" s="1"/>
  <c r="BI928"/>
  <c r="BI934" s="1"/>
  <c r="BH928"/>
  <c r="BH934" s="1"/>
  <c r="BG928"/>
  <c r="BG934" s="1"/>
  <c r="BE928"/>
  <c r="BE934" s="1"/>
  <c r="BB928"/>
  <c r="BB934" s="1"/>
  <c r="BT919"/>
  <c r="BT925" s="1"/>
  <c r="BS919"/>
  <c r="BS925" s="1"/>
  <c r="BR919"/>
  <c r="BR925" s="1"/>
  <c r="BP919"/>
  <c r="BP925" s="1"/>
  <c r="BN919"/>
  <c r="BN925" s="1"/>
  <c r="BL919"/>
  <c r="BL925" s="1"/>
  <c r="BJ919"/>
  <c r="BJ925" s="1"/>
  <c r="BI919"/>
  <c r="BI925" s="1"/>
  <c r="BH919"/>
  <c r="BH925" s="1"/>
  <c r="BG919"/>
  <c r="BG925" s="1"/>
  <c r="BE919"/>
  <c r="BE925" s="1"/>
  <c r="BB919"/>
  <c r="BB925" s="1"/>
  <c r="BT910"/>
  <c r="BT916" s="1"/>
  <c r="BS910"/>
  <c r="BS916" s="1"/>
  <c r="BR910"/>
  <c r="BR916" s="1"/>
  <c r="BP910"/>
  <c r="BP916" s="1"/>
  <c r="BN910"/>
  <c r="BN916" s="1"/>
  <c r="BL910"/>
  <c r="BL916" s="1"/>
  <c r="BJ910"/>
  <c r="BJ916" s="1"/>
  <c r="BI910"/>
  <c r="BI916" s="1"/>
  <c r="BH910"/>
  <c r="BH916" s="1"/>
  <c r="BG910"/>
  <c r="BG916" s="1"/>
  <c r="BE910"/>
  <c r="BE916" s="1"/>
  <c r="BB910"/>
  <c r="BB916" s="1"/>
  <c r="BT901"/>
  <c r="BT907" s="1"/>
  <c r="BS901"/>
  <c r="BS907" s="1"/>
  <c r="BR901"/>
  <c r="BR907" s="1"/>
  <c r="BP901"/>
  <c r="BP907" s="1"/>
  <c r="BN901"/>
  <c r="BN907" s="1"/>
  <c r="BL901"/>
  <c r="BL907" s="1"/>
  <c r="BJ901"/>
  <c r="BJ907" s="1"/>
  <c r="BI901"/>
  <c r="BI907" s="1"/>
  <c r="BH901"/>
  <c r="BH907" s="1"/>
  <c r="BG901"/>
  <c r="BG907" s="1"/>
  <c r="BE901"/>
  <c r="BE907" s="1"/>
  <c r="BB901"/>
  <c r="BB907" s="1"/>
  <c r="BT872"/>
  <c r="BT878" s="1"/>
  <c r="BS872"/>
  <c r="BS878" s="1"/>
  <c r="BR872"/>
  <c r="BR878" s="1"/>
  <c r="BP872"/>
  <c r="BP878" s="1"/>
  <c r="BN872"/>
  <c r="BN878" s="1"/>
  <c r="BL872"/>
  <c r="BL878" s="1"/>
  <c r="BJ872"/>
  <c r="BJ878" s="1"/>
  <c r="BI872"/>
  <c r="BI878" s="1"/>
  <c r="BH872"/>
  <c r="BH878" s="1"/>
  <c r="BG872"/>
  <c r="BG878" s="1"/>
  <c r="BE872"/>
  <c r="BE878" s="1"/>
  <c r="BB872"/>
  <c r="BB878" s="1"/>
  <c r="BT863"/>
  <c r="BT869" s="1"/>
  <c r="BS863"/>
  <c r="BS869" s="1"/>
  <c r="BR863"/>
  <c r="BR869" s="1"/>
  <c r="BP863"/>
  <c r="BP869" s="1"/>
  <c r="BN863"/>
  <c r="BN869" s="1"/>
  <c r="BL863"/>
  <c r="BL869" s="1"/>
  <c r="BJ863"/>
  <c r="BJ869" s="1"/>
  <c r="BI863"/>
  <c r="BI869" s="1"/>
  <c r="BH863"/>
  <c r="BH869" s="1"/>
  <c r="BG863"/>
  <c r="BG869" s="1"/>
  <c r="BE863"/>
  <c r="BE869" s="1"/>
  <c r="BB863"/>
  <c r="BB869" s="1"/>
  <c r="BT854"/>
  <c r="BT860" s="1"/>
  <c r="BS854"/>
  <c r="BS860" s="1"/>
  <c r="BR854"/>
  <c r="BR860" s="1"/>
  <c r="BP854"/>
  <c r="BP860" s="1"/>
  <c r="BN854"/>
  <c r="BN860" s="1"/>
  <c r="BL854"/>
  <c r="BL860" s="1"/>
  <c r="BJ854"/>
  <c r="BJ860" s="1"/>
  <c r="BI854"/>
  <c r="BI860" s="1"/>
  <c r="BH854"/>
  <c r="BH860" s="1"/>
  <c r="BG854"/>
  <c r="BG860" s="1"/>
  <c r="BE854"/>
  <c r="BE860" s="1"/>
  <c r="BB854"/>
  <c r="BB860" s="1"/>
  <c r="BT845"/>
  <c r="BT851" s="1"/>
  <c r="BS845"/>
  <c r="BS851" s="1"/>
  <c r="BR845"/>
  <c r="BR851" s="1"/>
  <c r="BP845"/>
  <c r="BP851" s="1"/>
  <c r="BN845"/>
  <c r="BN851" s="1"/>
  <c r="BL845"/>
  <c r="BL851" s="1"/>
  <c r="BJ845"/>
  <c r="BJ851" s="1"/>
  <c r="BI845"/>
  <c r="BI851" s="1"/>
  <c r="BH845"/>
  <c r="BH851" s="1"/>
  <c r="BG845"/>
  <c r="BG851" s="1"/>
  <c r="BE845"/>
  <c r="BE851" s="1"/>
  <c r="BB845"/>
  <c r="BB851" s="1"/>
  <c r="BT836"/>
  <c r="BT842" s="1"/>
  <c r="BS836"/>
  <c r="BS842" s="1"/>
  <c r="BR836"/>
  <c r="BR842" s="1"/>
  <c r="BP836"/>
  <c r="BP842" s="1"/>
  <c r="BN836"/>
  <c r="BN842" s="1"/>
  <c r="BL836"/>
  <c r="BL842" s="1"/>
  <c r="BJ836"/>
  <c r="BJ842" s="1"/>
  <c r="BI836"/>
  <c r="BI842" s="1"/>
  <c r="BH836"/>
  <c r="BH842" s="1"/>
  <c r="BG836"/>
  <c r="BG842" s="1"/>
  <c r="BE836"/>
  <c r="BE842" s="1"/>
  <c r="BB836"/>
  <c r="BB842" s="1"/>
  <c r="BT827"/>
  <c r="BT833" s="1"/>
  <c r="BS827"/>
  <c r="BS833" s="1"/>
  <c r="BR827"/>
  <c r="BR833" s="1"/>
  <c r="BP827"/>
  <c r="BP833" s="1"/>
  <c r="BN827"/>
  <c r="BN833" s="1"/>
  <c r="BL827"/>
  <c r="BL833" s="1"/>
  <c r="BJ827"/>
  <c r="BJ833" s="1"/>
  <c r="BI827"/>
  <c r="BI833" s="1"/>
  <c r="BH827"/>
  <c r="BH833" s="1"/>
  <c r="BG827"/>
  <c r="BG833" s="1"/>
  <c r="BE827"/>
  <c r="BE833" s="1"/>
  <c r="BB827"/>
  <c r="BB833" s="1"/>
  <c r="BT818"/>
  <c r="BT824" s="1"/>
  <c r="BS818"/>
  <c r="BS824" s="1"/>
  <c r="BR818"/>
  <c r="BR824" s="1"/>
  <c r="BP818"/>
  <c r="BP824" s="1"/>
  <c r="BN818"/>
  <c r="BN824" s="1"/>
  <c r="BL818"/>
  <c r="BL824" s="1"/>
  <c r="BJ818"/>
  <c r="BJ824" s="1"/>
  <c r="BI818"/>
  <c r="BI824" s="1"/>
  <c r="BH818"/>
  <c r="BH824" s="1"/>
  <c r="BG818"/>
  <c r="BG824" s="1"/>
  <c r="BE818"/>
  <c r="BE824" s="1"/>
  <c r="BB818"/>
  <c r="BB824" s="1"/>
  <c r="BT809"/>
  <c r="BT815" s="1"/>
  <c r="BS809"/>
  <c r="BS815" s="1"/>
  <c r="BR809"/>
  <c r="BR815" s="1"/>
  <c r="BP809"/>
  <c r="BP815" s="1"/>
  <c r="BN809"/>
  <c r="BN815" s="1"/>
  <c r="BL809"/>
  <c r="BL815" s="1"/>
  <c r="BJ809"/>
  <c r="BJ815" s="1"/>
  <c r="BI809"/>
  <c r="BI815" s="1"/>
  <c r="BH809"/>
  <c r="BH815" s="1"/>
  <c r="BG809"/>
  <c r="BG815" s="1"/>
  <c r="BE809"/>
  <c r="BE815" s="1"/>
  <c r="BB809"/>
  <c r="BB815" s="1"/>
  <c r="BT753"/>
  <c r="BT759" s="1"/>
  <c r="BS753"/>
  <c r="BS759" s="1"/>
  <c r="BR753"/>
  <c r="BR759" s="1"/>
  <c r="BP753"/>
  <c r="BP759" s="1"/>
  <c r="BN753"/>
  <c r="BN759" s="1"/>
  <c r="BL753"/>
  <c r="BL759" s="1"/>
  <c r="BJ753"/>
  <c r="BJ759" s="1"/>
  <c r="BI753"/>
  <c r="BI759" s="1"/>
  <c r="BH753"/>
  <c r="BH759" s="1"/>
  <c r="BG753"/>
  <c r="BG759" s="1"/>
  <c r="BE753"/>
  <c r="BE759" s="1"/>
  <c r="BB753"/>
  <c r="BB759" s="1"/>
  <c r="BT744"/>
  <c r="BT750" s="1"/>
  <c r="BS744"/>
  <c r="BS750" s="1"/>
  <c r="BR744"/>
  <c r="BR750" s="1"/>
  <c r="BP744"/>
  <c r="BP750" s="1"/>
  <c r="BN744"/>
  <c r="BN750" s="1"/>
  <c r="BL744"/>
  <c r="BL750" s="1"/>
  <c r="BJ744"/>
  <c r="BJ750" s="1"/>
  <c r="BI744"/>
  <c r="BI750" s="1"/>
  <c r="BH744"/>
  <c r="BH750" s="1"/>
  <c r="BG744"/>
  <c r="BG750" s="1"/>
  <c r="BE744"/>
  <c r="BE750" s="1"/>
  <c r="BB744"/>
  <c r="BB750" s="1"/>
  <c r="BT735"/>
  <c r="BT741" s="1"/>
  <c r="BS735"/>
  <c r="BS741" s="1"/>
  <c r="BR735"/>
  <c r="BR741" s="1"/>
  <c r="BP735"/>
  <c r="BP741" s="1"/>
  <c r="BN735"/>
  <c r="BN741" s="1"/>
  <c r="BL735"/>
  <c r="BL741" s="1"/>
  <c r="BJ735"/>
  <c r="BJ741" s="1"/>
  <c r="BI735"/>
  <c r="BI741" s="1"/>
  <c r="BH735"/>
  <c r="BH741" s="1"/>
  <c r="BG735"/>
  <c r="BG741" s="1"/>
  <c r="BE735"/>
  <c r="BE741" s="1"/>
  <c r="BB735"/>
  <c r="BB741" s="1"/>
  <c r="BT726"/>
  <c r="BT732" s="1"/>
  <c r="BS726"/>
  <c r="BS732" s="1"/>
  <c r="BR726"/>
  <c r="BR732" s="1"/>
  <c r="BP726"/>
  <c r="BP732" s="1"/>
  <c r="BN726"/>
  <c r="BN732" s="1"/>
  <c r="BL726"/>
  <c r="BL732" s="1"/>
  <c r="BJ726"/>
  <c r="BJ732" s="1"/>
  <c r="BI726"/>
  <c r="BI732" s="1"/>
  <c r="BH726"/>
  <c r="BH732" s="1"/>
  <c r="BG726"/>
  <c r="BG732" s="1"/>
  <c r="BE726"/>
  <c r="BE732" s="1"/>
  <c r="BB726"/>
  <c r="BB732" s="1"/>
  <c r="BT717"/>
  <c r="BT723" s="1"/>
  <c r="BS717"/>
  <c r="BS723" s="1"/>
  <c r="BR717"/>
  <c r="BR723" s="1"/>
  <c r="BP717"/>
  <c r="BP723" s="1"/>
  <c r="BN717"/>
  <c r="BN723" s="1"/>
  <c r="BL717"/>
  <c r="BL723" s="1"/>
  <c r="BJ717"/>
  <c r="BJ723" s="1"/>
  <c r="BI717"/>
  <c r="BI723" s="1"/>
  <c r="BH717"/>
  <c r="BH723" s="1"/>
  <c r="BG717"/>
  <c r="BG723" s="1"/>
  <c r="BE717"/>
  <c r="BE723" s="1"/>
  <c r="BB717"/>
  <c r="BB723" s="1"/>
  <c r="BT708"/>
  <c r="BT714" s="1"/>
  <c r="BS708"/>
  <c r="BS714" s="1"/>
  <c r="BR708"/>
  <c r="BR714" s="1"/>
  <c r="BP708"/>
  <c r="BP714" s="1"/>
  <c r="BN708"/>
  <c r="BN714" s="1"/>
  <c r="BL708"/>
  <c r="BL714" s="1"/>
  <c r="BJ708"/>
  <c r="BJ714" s="1"/>
  <c r="BI708"/>
  <c r="BI714" s="1"/>
  <c r="BH708"/>
  <c r="BH714" s="1"/>
  <c r="BG708"/>
  <c r="BG714" s="1"/>
  <c r="BE708"/>
  <c r="BE714" s="1"/>
  <c r="BB708"/>
  <c r="BB714" s="1"/>
  <c r="BT699"/>
  <c r="BT705" s="1"/>
  <c r="BS699"/>
  <c r="BS705" s="1"/>
  <c r="BR699"/>
  <c r="BR705" s="1"/>
  <c r="BP699"/>
  <c r="BP705" s="1"/>
  <c r="BN699"/>
  <c r="BN705" s="1"/>
  <c r="BL699"/>
  <c r="BL705" s="1"/>
  <c r="BJ699"/>
  <c r="BJ705" s="1"/>
  <c r="BI699"/>
  <c r="BI705" s="1"/>
  <c r="BH699"/>
  <c r="BH705" s="1"/>
  <c r="BG699"/>
  <c r="BG705" s="1"/>
  <c r="BE699"/>
  <c r="BE705" s="1"/>
  <c r="BB699"/>
  <c r="BB705" s="1"/>
  <c r="BT690"/>
  <c r="BT696" s="1"/>
  <c r="BS690"/>
  <c r="BS696" s="1"/>
  <c r="BR690"/>
  <c r="BR696" s="1"/>
  <c r="BP690"/>
  <c r="BP696" s="1"/>
  <c r="BN690"/>
  <c r="BN696" s="1"/>
  <c r="BL690"/>
  <c r="BL696" s="1"/>
  <c r="BJ690"/>
  <c r="BJ696" s="1"/>
  <c r="BI690"/>
  <c r="BI696" s="1"/>
  <c r="BH690"/>
  <c r="BH696" s="1"/>
  <c r="BG690"/>
  <c r="BG696" s="1"/>
  <c r="BE690"/>
  <c r="BE696" s="1"/>
  <c r="BB690"/>
  <c r="BB696" s="1"/>
  <c r="BT681"/>
  <c r="BT687" s="1"/>
  <c r="BS681"/>
  <c r="BS687" s="1"/>
  <c r="BR681"/>
  <c r="BR687" s="1"/>
  <c r="BP681"/>
  <c r="BP687" s="1"/>
  <c r="BN681"/>
  <c r="BN687" s="1"/>
  <c r="BL681"/>
  <c r="BL687" s="1"/>
  <c r="BJ681"/>
  <c r="BJ687" s="1"/>
  <c r="BI681"/>
  <c r="BI687" s="1"/>
  <c r="BH681"/>
  <c r="BH687" s="1"/>
  <c r="BG681"/>
  <c r="BG687" s="1"/>
  <c r="BE681"/>
  <c r="BE687" s="1"/>
  <c r="BB681"/>
  <c r="BB687" s="1"/>
  <c r="BT672"/>
  <c r="BT678" s="1"/>
  <c r="BS672"/>
  <c r="BS678" s="1"/>
  <c r="BR672"/>
  <c r="BR678" s="1"/>
  <c r="BP672"/>
  <c r="BP678" s="1"/>
  <c r="BN672"/>
  <c r="BN678" s="1"/>
  <c r="BL672"/>
  <c r="BL678" s="1"/>
  <c r="BJ672"/>
  <c r="BJ678" s="1"/>
  <c r="BI672"/>
  <c r="BI678" s="1"/>
  <c r="BH672"/>
  <c r="BH678" s="1"/>
  <c r="BG672"/>
  <c r="BG678" s="1"/>
  <c r="BE672"/>
  <c r="BE678" s="1"/>
  <c r="BB672"/>
  <c r="BB678" s="1"/>
  <c r="BT663"/>
  <c r="BT669" s="1"/>
  <c r="BS663"/>
  <c r="BS669" s="1"/>
  <c r="BR663"/>
  <c r="BR669" s="1"/>
  <c r="BP663"/>
  <c r="BP669" s="1"/>
  <c r="BN663"/>
  <c r="BN669" s="1"/>
  <c r="BL663"/>
  <c r="BL669" s="1"/>
  <c r="BJ663"/>
  <c r="BJ669" s="1"/>
  <c r="BI663"/>
  <c r="BI669" s="1"/>
  <c r="BH663"/>
  <c r="BH669" s="1"/>
  <c r="BG663"/>
  <c r="BG669" s="1"/>
  <c r="BE663"/>
  <c r="BE669" s="1"/>
  <c r="BB663"/>
  <c r="BB669" s="1"/>
  <c r="BT597"/>
  <c r="BT603" s="1"/>
  <c r="BS597"/>
  <c r="BS603" s="1"/>
  <c r="BR597"/>
  <c r="BR603" s="1"/>
  <c r="BP597"/>
  <c r="BP603" s="1"/>
  <c r="BN597"/>
  <c r="BN603" s="1"/>
  <c r="BL597"/>
  <c r="BL603" s="1"/>
  <c r="BJ597"/>
  <c r="BJ603" s="1"/>
  <c r="BI597"/>
  <c r="BI603" s="1"/>
  <c r="BH597"/>
  <c r="BH603" s="1"/>
  <c r="BG597"/>
  <c r="BG603" s="1"/>
  <c r="BE597"/>
  <c r="BE603" s="1"/>
  <c r="BB597"/>
  <c r="BB603" s="1"/>
  <c r="BT568"/>
  <c r="BT574" s="1"/>
  <c r="BS568"/>
  <c r="BS574" s="1"/>
  <c r="BR568"/>
  <c r="BR574" s="1"/>
  <c r="BP568"/>
  <c r="BP574" s="1"/>
  <c r="BN568"/>
  <c r="BN574" s="1"/>
  <c r="BL568"/>
  <c r="BL574" s="1"/>
  <c r="BJ568"/>
  <c r="BJ574" s="1"/>
  <c r="BI568"/>
  <c r="BI574" s="1"/>
  <c r="BH568"/>
  <c r="BH574" s="1"/>
  <c r="BG568"/>
  <c r="BG574" s="1"/>
  <c r="BE568"/>
  <c r="BE574" s="1"/>
  <c r="BB568"/>
  <c r="BB574" s="1"/>
  <c r="BT559"/>
  <c r="BT565" s="1"/>
  <c r="BS559"/>
  <c r="BS565" s="1"/>
  <c r="BR559"/>
  <c r="BR565" s="1"/>
  <c r="BP559"/>
  <c r="BP565" s="1"/>
  <c r="BN559"/>
  <c r="BN565" s="1"/>
  <c r="BL559"/>
  <c r="BL565" s="1"/>
  <c r="BJ559"/>
  <c r="BJ565" s="1"/>
  <c r="BI559"/>
  <c r="BI565" s="1"/>
  <c r="BH559"/>
  <c r="BH565" s="1"/>
  <c r="BG559"/>
  <c r="BG565" s="1"/>
  <c r="BE559"/>
  <c r="BE565" s="1"/>
  <c r="BB559"/>
  <c r="BB565" s="1"/>
  <c r="BT521"/>
  <c r="BT527" s="1"/>
  <c r="BS521"/>
  <c r="BS527" s="1"/>
  <c r="BR521"/>
  <c r="BR527" s="1"/>
  <c r="BP521"/>
  <c r="BP527" s="1"/>
  <c r="BN521"/>
  <c r="BN527" s="1"/>
  <c r="BL521"/>
  <c r="BL527" s="1"/>
  <c r="BJ521"/>
  <c r="BJ527" s="1"/>
  <c r="BI521"/>
  <c r="BI527" s="1"/>
  <c r="BH521"/>
  <c r="BH527" s="1"/>
  <c r="BG521"/>
  <c r="BG527" s="1"/>
  <c r="BE521"/>
  <c r="BE527" s="1"/>
  <c r="BB521"/>
  <c r="BB527" s="1"/>
  <c r="BT483"/>
  <c r="BT489" s="1"/>
  <c r="BS483"/>
  <c r="BS489" s="1"/>
  <c r="BR483"/>
  <c r="BR489" s="1"/>
  <c r="BP483"/>
  <c r="BP489" s="1"/>
  <c r="BN483"/>
  <c r="BN489" s="1"/>
  <c r="BL483"/>
  <c r="BL489" s="1"/>
  <c r="BJ483"/>
  <c r="BJ489" s="1"/>
  <c r="BI483"/>
  <c r="BI489" s="1"/>
  <c r="BH483"/>
  <c r="BH489" s="1"/>
  <c r="BG483"/>
  <c r="BG489" s="1"/>
  <c r="BE483"/>
  <c r="BE489" s="1"/>
  <c r="BB483"/>
  <c r="BB489" s="1"/>
  <c r="BT474"/>
  <c r="BT480" s="1"/>
  <c r="BS474"/>
  <c r="BS480" s="1"/>
  <c r="BR474"/>
  <c r="BR480" s="1"/>
  <c r="BP474"/>
  <c r="BP480" s="1"/>
  <c r="BN474"/>
  <c r="BN480" s="1"/>
  <c r="BL474"/>
  <c r="BL480" s="1"/>
  <c r="BJ474"/>
  <c r="BJ480" s="1"/>
  <c r="BI474"/>
  <c r="BI480" s="1"/>
  <c r="BH474"/>
  <c r="BH480" s="1"/>
  <c r="BG474"/>
  <c r="BG480" s="1"/>
  <c r="BE474"/>
  <c r="BE480" s="1"/>
  <c r="BB474"/>
  <c r="BB480" s="1"/>
  <c r="BT465"/>
  <c r="BT471" s="1"/>
  <c r="BS465"/>
  <c r="BS471" s="1"/>
  <c r="BR465"/>
  <c r="BR471" s="1"/>
  <c r="BP465"/>
  <c r="BP471" s="1"/>
  <c r="BN465"/>
  <c r="BN471" s="1"/>
  <c r="BL465"/>
  <c r="BL471" s="1"/>
  <c r="BJ465"/>
  <c r="BJ471" s="1"/>
  <c r="BI465"/>
  <c r="BI471" s="1"/>
  <c r="BH465"/>
  <c r="BH471" s="1"/>
  <c r="BG465"/>
  <c r="BG471" s="1"/>
  <c r="BE465"/>
  <c r="BE471" s="1"/>
  <c r="BB465"/>
  <c r="BB471" s="1"/>
  <c r="BT456"/>
  <c r="BT462" s="1"/>
  <c r="BS456"/>
  <c r="BS462" s="1"/>
  <c r="BR456"/>
  <c r="BR462" s="1"/>
  <c r="BP456"/>
  <c r="BP462" s="1"/>
  <c r="BN456"/>
  <c r="BN462" s="1"/>
  <c r="BL456"/>
  <c r="BL462" s="1"/>
  <c r="BJ456"/>
  <c r="BJ462" s="1"/>
  <c r="BI456"/>
  <c r="BI462" s="1"/>
  <c r="BH456"/>
  <c r="BH462" s="1"/>
  <c r="BG456"/>
  <c r="BG462" s="1"/>
  <c r="BE456"/>
  <c r="BE462" s="1"/>
  <c r="BB456"/>
  <c r="BB462" s="1"/>
  <c r="BT447"/>
  <c r="BT501" s="1"/>
  <c r="BS447"/>
  <c r="BS501" s="1"/>
  <c r="BR447"/>
  <c r="BR501" s="1"/>
  <c r="BP447"/>
  <c r="BP501" s="1"/>
  <c r="BN447"/>
  <c r="BN501" s="1"/>
  <c r="BL447"/>
  <c r="BL501" s="1"/>
  <c r="BJ447"/>
  <c r="BJ501" s="1"/>
  <c r="BI447"/>
  <c r="BI501" s="1"/>
  <c r="BH447"/>
  <c r="BH501" s="1"/>
  <c r="BG447"/>
  <c r="BG501" s="1"/>
  <c r="BE447"/>
  <c r="BE501" s="1"/>
  <c r="BB447"/>
  <c r="BB501" s="1"/>
  <c r="BT418"/>
  <c r="BT424" s="1"/>
  <c r="BS418"/>
  <c r="BS424" s="1"/>
  <c r="BR418"/>
  <c r="BR424" s="1"/>
  <c r="BP418"/>
  <c r="BP424" s="1"/>
  <c r="BN418"/>
  <c r="BN424" s="1"/>
  <c r="BL418"/>
  <c r="BL424" s="1"/>
  <c r="BJ418"/>
  <c r="BJ424" s="1"/>
  <c r="BI418"/>
  <c r="BI424" s="1"/>
  <c r="BH418"/>
  <c r="BH424" s="1"/>
  <c r="BG418"/>
  <c r="BG424" s="1"/>
  <c r="BE418"/>
  <c r="BE424" s="1"/>
  <c r="BB418"/>
  <c r="BB424" s="1"/>
  <c r="BT409"/>
  <c r="BT415" s="1"/>
  <c r="BS409"/>
  <c r="BS415" s="1"/>
  <c r="BR409"/>
  <c r="BR415" s="1"/>
  <c r="BP409"/>
  <c r="BP415" s="1"/>
  <c r="BN409"/>
  <c r="BN415" s="1"/>
  <c r="BL409"/>
  <c r="BL415" s="1"/>
  <c r="BJ409"/>
  <c r="BJ415" s="1"/>
  <c r="BI409"/>
  <c r="BI415" s="1"/>
  <c r="BH409"/>
  <c r="BH415" s="1"/>
  <c r="BG409"/>
  <c r="BG415" s="1"/>
  <c r="BE409"/>
  <c r="BE415" s="1"/>
  <c r="BB409"/>
  <c r="BB415" s="1"/>
  <c r="BT400"/>
  <c r="BT406" s="1"/>
  <c r="BS400"/>
  <c r="BS406" s="1"/>
  <c r="BR400"/>
  <c r="BR406" s="1"/>
  <c r="BP400"/>
  <c r="BP406" s="1"/>
  <c r="BN400"/>
  <c r="BN406" s="1"/>
  <c r="BL400"/>
  <c r="BL406" s="1"/>
  <c r="BJ400"/>
  <c r="BJ406" s="1"/>
  <c r="BI400"/>
  <c r="BI406" s="1"/>
  <c r="BH400"/>
  <c r="BH406" s="1"/>
  <c r="BG400"/>
  <c r="BG406" s="1"/>
  <c r="BE400"/>
  <c r="BE406" s="1"/>
  <c r="BB400"/>
  <c r="BB406" s="1"/>
  <c r="BT371"/>
  <c r="BT377" s="1"/>
  <c r="BS377"/>
  <c r="BR371"/>
  <c r="BR377" s="1"/>
  <c r="BP371"/>
  <c r="BP377" s="1"/>
  <c r="BN371"/>
  <c r="BN377" s="1"/>
  <c r="BL371"/>
  <c r="BL377" s="1"/>
  <c r="BJ371"/>
  <c r="BJ377" s="1"/>
  <c r="BI371"/>
  <c r="BI377" s="1"/>
  <c r="BH371"/>
  <c r="BH377" s="1"/>
  <c r="BG371"/>
  <c r="BG377" s="1"/>
  <c r="BE371"/>
  <c r="BE377" s="1"/>
  <c r="BB371"/>
  <c r="BB377" s="1"/>
  <c r="BT342"/>
  <c r="BT348" s="1"/>
  <c r="BS342"/>
  <c r="BS348" s="1"/>
  <c r="BR342"/>
  <c r="BR348" s="1"/>
  <c r="BP342"/>
  <c r="BP348" s="1"/>
  <c r="BN342"/>
  <c r="BN348" s="1"/>
  <c r="BL342"/>
  <c r="BL348" s="1"/>
  <c r="BJ342"/>
  <c r="BJ348" s="1"/>
  <c r="BI342"/>
  <c r="BI348" s="1"/>
  <c r="BH342"/>
  <c r="BH348" s="1"/>
  <c r="BG342"/>
  <c r="BG348" s="1"/>
  <c r="BE342"/>
  <c r="BE348" s="1"/>
  <c r="BB342"/>
  <c r="BB348" s="1"/>
  <c r="BT333"/>
  <c r="BT339" s="1"/>
  <c r="BS333"/>
  <c r="BS339" s="1"/>
  <c r="BR333"/>
  <c r="BR339" s="1"/>
  <c r="BP333"/>
  <c r="BP339" s="1"/>
  <c r="BN333"/>
  <c r="BN339" s="1"/>
  <c r="BL333"/>
  <c r="BL339" s="1"/>
  <c r="BJ333"/>
  <c r="BJ339" s="1"/>
  <c r="BI333"/>
  <c r="BI339" s="1"/>
  <c r="BH333"/>
  <c r="BH339" s="1"/>
  <c r="BG333"/>
  <c r="BG339" s="1"/>
  <c r="BE333"/>
  <c r="BE339" s="1"/>
  <c r="BB333"/>
  <c r="BB339" s="1"/>
  <c r="BT324"/>
  <c r="BT330" s="1"/>
  <c r="BS324"/>
  <c r="BS330" s="1"/>
  <c r="BR324"/>
  <c r="BR330" s="1"/>
  <c r="BP324"/>
  <c r="BP330" s="1"/>
  <c r="BN324"/>
  <c r="BN330" s="1"/>
  <c r="BL324"/>
  <c r="BL330" s="1"/>
  <c r="BJ324"/>
  <c r="BJ330" s="1"/>
  <c r="BI324"/>
  <c r="BI330" s="1"/>
  <c r="BH324"/>
  <c r="BH330" s="1"/>
  <c r="BG324"/>
  <c r="BG330" s="1"/>
  <c r="BE324"/>
  <c r="BE330" s="1"/>
  <c r="BB324"/>
  <c r="BB330" s="1"/>
  <c r="BT295"/>
  <c r="BT301" s="1"/>
  <c r="BS295"/>
  <c r="BS301" s="1"/>
  <c r="BR295"/>
  <c r="BR301" s="1"/>
  <c r="BP295"/>
  <c r="BP301" s="1"/>
  <c r="BN295"/>
  <c r="BN301" s="1"/>
  <c r="BL295"/>
  <c r="BL301" s="1"/>
  <c r="BJ295"/>
  <c r="BJ301" s="1"/>
  <c r="BI295"/>
  <c r="BI301" s="1"/>
  <c r="BH295"/>
  <c r="BH301" s="1"/>
  <c r="BG295"/>
  <c r="BG301" s="1"/>
  <c r="BE295"/>
  <c r="BE301" s="1"/>
  <c r="BB295"/>
  <c r="BB301" s="1"/>
  <c r="BT266"/>
  <c r="BT272" s="1"/>
  <c r="BS272"/>
  <c r="BR266"/>
  <c r="BR272" s="1"/>
  <c r="BP266"/>
  <c r="BP272" s="1"/>
  <c r="BN266"/>
  <c r="BN272" s="1"/>
  <c r="BL266"/>
  <c r="BL272" s="1"/>
  <c r="BJ266"/>
  <c r="BJ272" s="1"/>
  <c r="BI266"/>
  <c r="BI272" s="1"/>
  <c r="BH266"/>
  <c r="BH272" s="1"/>
  <c r="BG266"/>
  <c r="BG272" s="1"/>
  <c r="BE266"/>
  <c r="BE272" s="1"/>
  <c r="BB266"/>
  <c r="BB272" s="1"/>
  <c r="BT257"/>
  <c r="BT263" s="1"/>
  <c r="BS257"/>
  <c r="BS263" s="1"/>
  <c r="BR257"/>
  <c r="BR263" s="1"/>
  <c r="BP257"/>
  <c r="BP263" s="1"/>
  <c r="BN257"/>
  <c r="BN263" s="1"/>
  <c r="BL257"/>
  <c r="BL263" s="1"/>
  <c r="BJ257"/>
  <c r="BJ263" s="1"/>
  <c r="BI257"/>
  <c r="BI263" s="1"/>
  <c r="BH257"/>
  <c r="BH263" s="1"/>
  <c r="BG257"/>
  <c r="BG263" s="1"/>
  <c r="BE257"/>
  <c r="BE263" s="1"/>
  <c r="BB257"/>
  <c r="BB263" s="1"/>
  <c r="BT248"/>
  <c r="BT254" s="1"/>
  <c r="BS248"/>
  <c r="BS254" s="1"/>
  <c r="BR248"/>
  <c r="BR254" s="1"/>
  <c r="BP248"/>
  <c r="BP254" s="1"/>
  <c r="BN248"/>
  <c r="BN254" s="1"/>
  <c r="BL248"/>
  <c r="BL254" s="1"/>
  <c r="BJ248"/>
  <c r="BJ254" s="1"/>
  <c r="BI248"/>
  <c r="BI254" s="1"/>
  <c r="BH248"/>
  <c r="BH254" s="1"/>
  <c r="BG248"/>
  <c r="BG254" s="1"/>
  <c r="BE248"/>
  <c r="BE254" s="1"/>
  <c r="BB248"/>
  <c r="BB254" s="1"/>
  <c r="BT239"/>
  <c r="BT245" s="1"/>
  <c r="BS239"/>
  <c r="BS245" s="1"/>
  <c r="BR239"/>
  <c r="BR245" s="1"/>
  <c r="BP239"/>
  <c r="BP245" s="1"/>
  <c r="BN239"/>
  <c r="BN245" s="1"/>
  <c r="BL239"/>
  <c r="BL245" s="1"/>
  <c r="BJ239"/>
  <c r="BJ245" s="1"/>
  <c r="BI239"/>
  <c r="BI245" s="1"/>
  <c r="BH239"/>
  <c r="BH245" s="1"/>
  <c r="BG239"/>
  <c r="BG245" s="1"/>
  <c r="BE239"/>
  <c r="BE245" s="1"/>
  <c r="BB239"/>
  <c r="BB245" s="1"/>
  <c r="BT210"/>
  <c r="BT216" s="1"/>
  <c r="BS210"/>
  <c r="BS216" s="1"/>
  <c r="BR210"/>
  <c r="BR216" s="1"/>
  <c r="BP210"/>
  <c r="BP216" s="1"/>
  <c r="BN210"/>
  <c r="BN216" s="1"/>
  <c r="BL210"/>
  <c r="BL216" s="1"/>
  <c r="BJ210"/>
  <c r="BJ216" s="1"/>
  <c r="BI210"/>
  <c r="BI216" s="1"/>
  <c r="BH210"/>
  <c r="BH216" s="1"/>
  <c r="BG210"/>
  <c r="BG216" s="1"/>
  <c r="BE210"/>
  <c r="BE216" s="1"/>
  <c r="BB210"/>
  <c r="BB216" s="1"/>
  <c r="BT181"/>
  <c r="BT187" s="1"/>
  <c r="BS181"/>
  <c r="BS187" s="1"/>
  <c r="BR181"/>
  <c r="BR187" s="1"/>
  <c r="BP181"/>
  <c r="BP187" s="1"/>
  <c r="BN181"/>
  <c r="BN187" s="1"/>
  <c r="BL181"/>
  <c r="BL187" s="1"/>
  <c r="BJ181"/>
  <c r="BJ187" s="1"/>
  <c r="BI181"/>
  <c r="BI187" s="1"/>
  <c r="BH181"/>
  <c r="BH187" s="1"/>
  <c r="BG181"/>
  <c r="BG187" s="1"/>
  <c r="BE181"/>
  <c r="BE187" s="1"/>
  <c r="BB181"/>
  <c r="BB187" s="1"/>
  <c r="BT172"/>
  <c r="BT178" s="1"/>
  <c r="BS172"/>
  <c r="BS178" s="1"/>
  <c r="BR172"/>
  <c r="BR178" s="1"/>
  <c r="BP172"/>
  <c r="BP178" s="1"/>
  <c r="BN172"/>
  <c r="BN178" s="1"/>
  <c r="BL172"/>
  <c r="BL178" s="1"/>
  <c r="BJ172"/>
  <c r="BJ178" s="1"/>
  <c r="BI172"/>
  <c r="BI178" s="1"/>
  <c r="BH172"/>
  <c r="BH178" s="1"/>
  <c r="BG172"/>
  <c r="BG178" s="1"/>
  <c r="BE172"/>
  <c r="BE178" s="1"/>
  <c r="BB172"/>
  <c r="BB178" s="1"/>
  <c r="BT143"/>
  <c r="BT149" s="1"/>
  <c r="BS143"/>
  <c r="BS149" s="1"/>
  <c r="BR143"/>
  <c r="BR149" s="1"/>
  <c r="BP143"/>
  <c r="BP149" s="1"/>
  <c r="BN143"/>
  <c r="BN149" s="1"/>
  <c r="BL143"/>
  <c r="BL149" s="1"/>
  <c r="BJ143"/>
  <c r="BJ149" s="1"/>
  <c r="BI143"/>
  <c r="BI149" s="1"/>
  <c r="BH143"/>
  <c r="BH149" s="1"/>
  <c r="BG143"/>
  <c r="BG149" s="1"/>
  <c r="BE143"/>
  <c r="BE149" s="1"/>
  <c r="BB143"/>
  <c r="BB149" s="1"/>
  <c r="BT134"/>
  <c r="BT140" s="1"/>
  <c r="BS134"/>
  <c r="BS140" s="1"/>
  <c r="BR134"/>
  <c r="BR140" s="1"/>
  <c r="BP134"/>
  <c r="BP140" s="1"/>
  <c r="BN134"/>
  <c r="BN140" s="1"/>
  <c r="BL134"/>
  <c r="BL140" s="1"/>
  <c r="BJ134"/>
  <c r="BJ140" s="1"/>
  <c r="BI134"/>
  <c r="BI140" s="1"/>
  <c r="BH134"/>
  <c r="BH140" s="1"/>
  <c r="BG134"/>
  <c r="BG140" s="1"/>
  <c r="BE134"/>
  <c r="BE140" s="1"/>
  <c r="BB134"/>
  <c r="BB140" s="1"/>
  <c r="BT105"/>
  <c r="BT111" s="1"/>
  <c r="BS105"/>
  <c r="BS111" s="1"/>
  <c r="BR105"/>
  <c r="BR111" s="1"/>
  <c r="BP105"/>
  <c r="BP111" s="1"/>
  <c r="BN105"/>
  <c r="BN111" s="1"/>
  <c r="BL105"/>
  <c r="BL111" s="1"/>
  <c r="BJ105"/>
  <c r="BJ111" s="1"/>
  <c r="BI105"/>
  <c r="BI111" s="1"/>
  <c r="BH105"/>
  <c r="BH111" s="1"/>
  <c r="BG105"/>
  <c r="BG111" s="1"/>
  <c r="BE105"/>
  <c r="BE111" s="1"/>
  <c r="BB105"/>
  <c r="BB111" s="1"/>
  <c r="BT76"/>
  <c r="BT82" s="1"/>
  <c r="BS76"/>
  <c r="BS82" s="1"/>
  <c r="BR76"/>
  <c r="BR82" s="1"/>
  <c r="BP76"/>
  <c r="BP82" s="1"/>
  <c r="BN76"/>
  <c r="BN82" s="1"/>
  <c r="BL76"/>
  <c r="BL82" s="1"/>
  <c r="BJ76"/>
  <c r="BJ82" s="1"/>
  <c r="BI76"/>
  <c r="BI82" s="1"/>
  <c r="BH76"/>
  <c r="BH82" s="1"/>
  <c r="BG76"/>
  <c r="BG82" s="1"/>
  <c r="BE76"/>
  <c r="BE82" s="1"/>
  <c r="BB76"/>
  <c r="BB82" s="1"/>
  <c r="BT47"/>
  <c r="BT53" s="1"/>
  <c r="BS47"/>
  <c r="BS53" s="1"/>
  <c r="BR47"/>
  <c r="BR53" s="1"/>
  <c r="BP47"/>
  <c r="BP53" s="1"/>
  <c r="BN47"/>
  <c r="BN53" s="1"/>
  <c r="BL47"/>
  <c r="BL53" s="1"/>
  <c r="BJ47"/>
  <c r="BJ53" s="1"/>
  <c r="BI47"/>
  <c r="BI53" s="1"/>
  <c r="BH47"/>
  <c r="BH53" s="1"/>
  <c r="BG47"/>
  <c r="BG53" s="1"/>
  <c r="BE47"/>
  <c r="BE53" s="1"/>
  <c r="BB47"/>
  <c r="BB53" s="1"/>
  <c r="AW1885"/>
  <c r="AW1755"/>
  <c r="AW1764" s="1"/>
  <c r="AW789"/>
  <c r="AW624"/>
  <c r="AW501"/>
  <c r="W1950" l="1"/>
  <c r="W1956" s="1"/>
  <c r="W1957" s="1"/>
  <c r="S1950"/>
  <c r="S1956" s="1"/>
  <c r="S1957" s="1"/>
  <c r="O1950"/>
  <c r="O1956" s="1"/>
  <c r="O1957" s="1"/>
  <c r="J36"/>
  <c r="J1950"/>
  <c r="J1956" s="1"/>
  <c r="J1957" s="1"/>
  <c r="Z36"/>
  <c r="Z1950"/>
  <c r="Z1956" s="1"/>
  <c r="Z1957" s="1"/>
  <c r="V36"/>
  <c r="V1950"/>
  <c r="V1956" s="1"/>
  <c r="V1957" s="1"/>
  <c r="R36"/>
  <c r="R1950"/>
  <c r="R1956" s="1"/>
  <c r="R1957" s="1"/>
  <c r="N36"/>
  <c r="N1950"/>
  <c r="N1956" s="1"/>
  <c r="N1957" s="1"/>
  <c r="I36"/>
  <c r="I1950"/>
  <c r="I1956" s="1"/>
  <c r="I1957" s="1"/>
  <c r="Y1950"/>
  <c r="Y1956" s="1"/>
  <c r="Y1957" s="1"/>
  <c r="U36"/>
  <c r="U1950"/>
  <c r="U1956" s="1"/>
  <c r="U1957" s="1"/>
  <c r="Q1950"/>
  <c r="Q1956" s="1"/>
  <c r="Q1957" s="1"/>
  <c r="M36"/>
  <c r="M1950"/>
  <c r="M1956" s="1"/>
  <c r="M1957" s="1"/>
  <c r="H36"/>
  <c r="H1950"/>
  <c r="H1956" s="1"/>
  <c r="H1957" s="1"/>
  <c r="X36"/>
  <c r="X1950"/>
  <c r="X1956" s="1"/>
  <c r="X1957" s="1"/>
  <c r="T36"/>
  <c r="T1950"/>
  <c r="T1956" s="1"/>
  <c r="T1957" s="1"/>
  <c r="P36"/>
  <c r="P1950"/>
  <c r="P1956" s="1"/>
  <c r="P1957" s="1"/>
  <c r="K1950"/>
  <c r="K1956" s="1"/>
  <c r="K1957" s="1"/>
  <c r="AQ1940"/>
  <c r="L1885"/>
  <c r="L1188"/>
  <c r="L1189" s="1"/>
  <c r="AG1189" s="1"/>
  <c r="AG1190" s="1"/>
  <c r="L1190" s="1"/>
  <c r="L963"/>
  <c r="L964" s="1"/>
  <c r="AG964" s="1"/>
  <c r="AG965" s="1"/>
  <c r="L965" s="1"/>
  <c r="I1891"/>
  <c r="L1080"/>
  <c r="L1081" s="1"/>
  <c r="AG1081" s="1"/>
  <c r="AG1082" s="1"/>
  <c r="L1082" s="1"/>
  <c r="AQ1916"/>
  <c r="W1585"/>
  <c r="AL1585" s="1"/>
  <c r="AL1586" s="1"/>
  <c r="AQ1933"/>
  <c r="L1808"/>
  <c r="L1809" s="1"/>
  <c r="AG1809" s="1"/>
  <c r="AG1810" s="1"/>
  <c r="L1810" s="1"/>
  <c r="L741"/>
  <c r="L742" s="1"/>
  <c r="AG742" s="1"/>
  <c r="AG743" s="1"/>
  <c r="L743" s="1"/>
  <c r="L56"/>
  <c r="F56" s="1"/>
  <c r="S1585"/>
  <c r="AI1585" s="1"/>
  <c r="AI1586" s="1"/>
  <c r="J1585"/>
  <c r="AF1585" s="1"/>
  <c r="AF1586" s="1"/>
  <c r="O1585"/>
  <c r="AQ1928"/>
  <c r="L1278"/>
  <c r="L1279" s="1"/>
  <c r="AG1279" s="1"/>
  <c r="AG1280" s="1"/>
  <c r="L1280" s="1"/>
  <c r="L114"/>
  <c r="L111"/>
  <c r="L112" s="1"/>
  <c r="AG112" s="1"/>
  <c r="AG113" s="1"/>
  <c r="L113" s="1"/>
  <c r="L53"/>
  <c r="L54" s="1"/>
  <c r="AG54" s="1"/>
  <c r="AG55" s="1"/>
  <c r="L55" s="1"/>
  <c r="G357"/>
  <c r="L1826"/>
  <c r="L1827" s="1"/>
  <c r="AG1827" s="1"/>
  <c r="AG1828" s="1"/>
  <c r="L1828" s="1"/>
  <c r="L1799"/>
  <c r="L1800" s="1"/>
  <c r="AG1800" s="1"/>
  <c r="AG1801" s="1"/>
  <c r="L1801" s="1"/>
  <c r="L1287"/>
  <c r="L1288" s="1"/>
  <c r="AG1288" s="1"/>
  <c r="AG1289" s="1"/>
  <c r="L1289" s="1"/>
  <c r="AQ1914"/>
  <c r="Q946"/>
  <c r="Q943"/>
  <c r="L937"/>
  <c r="L943" s="1"/>
  <c r="L944" s="1"/>
  <c r="AG944" s="1"/>
  <c r="AG945" s="1"/>
  <c r="L945" s="1"/>
  <c r="BG1790"/>
  <c r="BG1847"/>
  <c r="BS1790"/>
  <c r="BS1847"/>
  <c r="P1587"/>
  <c r="P1593" s="1"/>
  <c r="Y1585"/>
  <c r="AM1585" s="1"/>
  <c r="AM1586" s="1"/>
  <c r="U1585"/>
  <c r="AJ1585" s="1"/>
  <c r="AJ1586" s="1"/>
  <c r="Q1585"/>
  <c r="AH1585" s="1"/>
  <c r="AH1586" s="1"/>
  <c r="M1585"/>
  <c r="H1585"/>
  <c r="BH1790"/>
  <c r="BH1847"/>
  <c r="BN1790"/>
  <c r="BN1847"/>
  <c r="BT1790"/>
  <c r="BT1847"/>
  <c r="I1892"/>
  <c r="AE1892" s="1"/>
  <c r="AE1893" s="1"/>
  <c r="I1893" s="1"/>
  <c r="L1873"/>
  <c r="L1874" s="1"/>
  <c r="AG1874" s="1"/>
  <c r="AG1875" s="1"/>
  <c r="L1875" s="1"/>
  <c r="T1853"/>
  <c r="T1854" s="1"/>
  <c r="J1587"/>
  <c r="J1593" s="1"/>
  <c r="J1594" s="1"/>
  <c r="AF1594" s="1"/>
  <c r="AF1595" s="1"/>
  <c r="BB1790"/>
  <c r="BB1847"/>
  <c r="BI1790"/>
  <c r="BI1847"/>
  <c r="BP1790"/>
  <c r="BP1847"/>
  <c r="L1817"/>
  <c r="L1818" s="1"/>
  <c r="AG1818" s="1"/>
  <c r="AG1819" s="1"/>
  <c r="L1819" s="1"/>
  <c r="BL1790"/>
  <c r="BL1847"/>
  <c r="BE1790"/>
  <c r="BE1847"/>
  <c r="BJ1790"/>
  <c r="BJ1847"/>
  <c r="BR1790"/>
  <c r="BR1847"/>
  <c r="L1790"/>
  <c r="L1791" s="1"/>
  <c r="AG1791" s="1"/>
  <c r="AG1792" s="1"/>
  <c r="L1792" s="1"/>
  <c r="T1587"/>
  <c r="T1593" s="1"/>
  <c r="T1594" s="1"/>
  <c r="F76"/>
  <c r="L85"/>
  <c r="L94" s="1"/>
  <c r="L705"/>
  <c r="L706" s="1"/>
  <c r="AG706" s="1"/>
  <c r="AG707" s="1"/>
  <c r="L707" s="1"/>
  <c r="V630"/>
  <c r="L304"/>
  <c r="F295"/>
  <c r="L301"/>
  <c r="L302" s="1"/>
  <c r="AG302" s="1"/>
  <c r="AG303" s="1"/>
  <c r="L303" s="1"/>
  <c r="F18"/>
  <c r="L27"/>
  <c r="U62"/>
  <c r="U63" s="1"/>
  <c r="AJ63" s="1"/>
  <c r="AJ64" s="1"/>
  <c r="U64" s="1"/>
  <c r="AQ1915"/>
  <c r="AQ1912"/>
  <c r="AQ1911"/>
  <c r="AQ1909"/>
  <c r="AQ1896"/>
  <c r="AQ1892"/>
  <c r="AQ1891"/>
  <c r="Y1891"/>
  <c r="Y1892" s="1"/>
  <c r="AM1892" s="1"/>
  <c r="AM1893" s="1"/>
  <c r="Y1893" s="1"/>
  <c r="F1607"/>
  <c r="F1613" s="1"/>
  <c r="F1614" s="1"/>
  <c r="L1613"/>
  <c r="L1614" s="1"/>
  <c r="AG1614" s="1"/>
  <c r="AG1615" s="1"/>
  <c r="L1615" s="1"/>
  <c r="Z1585"/>
  <c r="R1585"/>
  <c r="F1920"/>
  <c r="F1921" s="1"/>
  <c r="K1764"/>
  <c r="K1761"/>
  <c r="K1762" s="1"/>
  <c r="S1761"/>
  <c r="S1762" s="1"/>
  <c r="AI1762" s="1"/>
  <c r="AI1763" s="1"/>
  <c r="S1763" s="1"/>
  <c r="N630"/>
  <c r="G507"/>
  <c r="G508" s="1"/>
  <c r="AD508" s="1"/>
  <c r="AD509" s="1"/>
  <c r="G509" s="1"/>
  <c r="L480"/>
  <c r="L481" s="1"/>
  <c r="AG481" s="1"/>
  <c r="AG482" s="1"/>
  <c r="L482" s="1"/>
  <c r="L348"/>
  <c r="L349" s="1"/>
  <c r="AG349" s="1"/>
  <c r="AG350" s="1"/>
  <c r="L350" s="1"/>
  <c r="AQ1934"/>
  <c r="AQ1929"/>
  <c r="S1929"/>
  <c r="S1930" s="1"/>
  <c r="AI1930" s="1"/>
  <c r="AI1931" s="1"/>
  <c r="S1931" s="1"/>
  <c r="AQ1926"/>
  <c r="K1929"/>
  <c r="K1930" s="1"/>
  <c r="AQ1922"/>
  <c r="AQ1920"/>
  <c r="L1920"/>
  <c r="L1921" s="1"/>
  <c r="AG1921" s="1"/>
  <c r="AG1922" s="1"/>
  <c r="L1922" s="1"/>
  <c r="AQ1918"/>
  <c r="AQ1904"/>
  <c r="AQ1902"/>
  <c r="AQ1901"/>
  <c r="AQ1900"/>
  <c r="AQ1899"/>
  <c r="AQ1897"/>
  <c r="AQ1895"/>
  <c r="Q1891"/>
  <c r="Q1892" s="1"/>
  <c r="AH1892" s="1"/>
  <c r="AH1893" s="1"/>
  <c r="Q1893" s="1"/>
  <c r="L1847"/>
  <c r="L1856" s="1"/>
  <c r="S1764"/>
  <c r="S1770" s="1"/>
  <c r="S1771" s="1"/>
  <c r="AI1771" s="1"/>
  <c r="AI1772" s="1"/>
  <c r="S1772" s="1"/>
  <c r="L1687"/>
  <c r="L1688" s="1"/>
  <c r="AG1688" s="1"/>
  <c r="AG1689" s="1"/>
  <c r="L1689" s="1"/>
  <c r="U1891"/>
  <c r="M1891"/>
  <c r="W1761"/>
  <c r="W1762" s="1"/>
  <c r="AL1762" s="1"/>
  <c r="AL1763" s="1"/>
  <c r="W1763" s="1"/>
  <c r="O1761"/>
  <c r="O1762" s="1"/>
  <c r="X1594"/>
  <c r="P1594"/>
  <c r="H1587"/>
  <c r="H1593" s="1"/>
  <c r="V1585"/>
  <c r="AK1585" s="1"/>
  <c r="AK1586" s="1"/>
  <c r="N1585"/>
  <c r="Z1594"/>
  <c r="X1585"/>
  <c r="V1594"/>
  <c r="AK1594" s="1"/>
  <c r="AK1595" s="1"/>
  <c r="T1585"/>
  <c r="R1594"/>
  <c r="P1585"/>
  <c r="N1594"/>
  <c r="K1585"/>
  <c r="I1585"/>
  <c r="AE1585" s="1"/>
  <c r="AE1586" s="1"/>
  <c r="G1585"/>
  <c r="AD1585" s="1"/>
  <c r="AD1586" s="1"/>
  <c r="L1314"/>
  <c r="L1315" s="1"/>
  <c r="AG1315" s="1"/>
  <c r="AG1316" s="1"/>
  <c r="L1316" s="1"/>
  <c r="V795"/>
  <c r="V796" s="1"/>
  <c r="AK796" s="1"/>
  <c r="AK797" s="1"/>
  <c r="V797" s="1"/>
  <c r="W510"/>
  <c r="W507"/>
  <c r="W508" s="1"/>
  <c r="AL508" s="1"/>
  <c r="AL509" s="1"/>
  <c r="W509" s="1"/>
  <c r="AQ594"/>
  <c r="F530"/>
  <c r="L536"/>
  <c r="L537" s="1"/>
  <c r="AG537" s="1"/>
  <c r="AG538" s="1"/>
  <c r="L538" s="1"/>
  <c r="F521"/>
  <c r="L539"/>
  <c r="L424"/>
  <c r="L425" s="1"/>
  <c r="AG425" s="1"/>
  <c r="AG426" s="1"/>
  <c r="L426" s="1"/>
  <c r="L190"/>
  <c r="L199" s="1"/>
  <c r="L187"/>
  <c r="L188" s="1"/>
  <c r="AG188" s="1"/>
  <c r="AG189" s="1"/>
  <c r="L189" s="1"/>
  <c r="L427"/>
  <c r="L82"/>
  <c r="L83" s="1"/>
  <c r="AG83" s="1"/>
  <c r="AG84" s="1"/>
  <c r="L84" s="1"/>
  <c r="AQ1932"/>
  <c r="K1932"/>
  <c r="AQ1930"/>
  <c r="AQ1927"/>
  <c r="G1929"/>
  <c r="G1930" s="1"/>
  <c r="AD1930" s="1"/>
  <c r="AD1931" s="1"/>
  <c r="G1931" s="1"/>
  <c r="W1929"/>
  <c r="W1930" s="1"/>
  <c r="AL1930" s="1"/>
  <c r="AL1931" s="1"/>
  <c r="W1931" s="1"/>
  <c r="O1929"/>
  <c r="O1930" s="1"/>
  <c r="AQ1910"/>
  <c r="AQ1908"/>
  <c r="AQ1906"/>
  <c r="AQ1898"/>
  <c r="U1894"/>
  <c r="M1894"/>
  <c r="AQ1893"/>
  <c r="AQ1890"/>
  <c r="L1853"/>
  <c r="L1854" s="1"/>
  <c r="AG1854" s="1"/>
  <c r="AG1855" s="1"/>
  <c r="L1855" s="1"/>
  <c r="F1873"/>
  <c r="F1874" s="1"/>
  <c r="X1856"/>
  <c r="X1862" s="1"/>
  <c r="X1863" s="1"/>
  <c r="X1853"/>
  <c r="X1854" s="1"/>
  <c r="P1856"/>
  <c r="P1853"/>
  <c r="P1854" s="1"/>
  <c r="H1856"/>
  <c r="H1862" s="1"/>
  <c r="H1863" s="1"/>
  <c r="H1853"/>
  <c r="H1854" s="1"/>
  <c r="K1770"/>
  <c r="K1771" s="1"/>
  <c r="I1761"/>
  <c r="I1762" s="1"/>
  <c r="AE1762" s="1"/>
  <c r="AE1763" s="1"/>
  <c r="I1763" s="1"/>
  <c r="G1761"/>
  <c r="G1762" s="1"/>
  <c r="AD1762" s="1"/>
  <c r="AD1763" s="1"/>
  <c r="G1763" s="1"/>
  <c r="H1594"/>
  <c r="L1206"/>
  <c r="L1207" s="1"/>
  <c r="AG1207" s="1"/>
  <c r="AG1208" s="1"/>
  <c r="L1208" s="1"/>
  <c r="L934"/>
  <c r="L935" s="1"/>
  <c r="AG935" s="1"/>
  <c r="AG936" s="1"/>
  <c r="L936" s="1"/>
  <c r="L860"/>
  <c r="L861" s="1"/>
  <c r="AG861" s="1"/>
  <c r="AG862" s="1"/>
  <c r="L862" s="1"/>
  <c r="L842"/>
  <c r="L843" s="1"/>
  <c r="AG843" s="1"/>
  <c r="AG844" s="1"/>
  <c r="L844" s="1"/>
  <c r="L669"/>
  <c r="L670" s="1"/>
  <c r="AG670" s="1"/>
  <c r="AG671" s="1"/>
  <c r="L671" s="1"/>
  <c r="J630"/>
  <c r="J631" s="1"/>
  <c r="AF631" s="1"/>
  <c r="AF632" s="1"/>
  <c r="J632" s="1"/>
  <c r="Z630"/>
  <c r="Z631" s="1"/>
  <c r="Z652"/>
  <c r="Z658" s="1"/>
  <c r="Z659" s="1"/>
  <c r="R630"/>
  <c r="R631" s="1"/>
  <c r="R652"/>
  <c r="L1116"/>
  <c r="L1117" s="1"/>
  <c r="AG1117" s="1"/>
  <c r="AG1118" s="1"/>
  <c r="L1118" s="1"/>
  <c r="L1062"/>
  <c r="L1063" s="1"/>
  <c r="AG1063" s="1"/>
  <c r="AG1064" s="1"/>
  <c r="L1064" s="1"/>
  <c r="O507"/>
  <c r="O508" s="1"/>
  <c r="L462"/>
  <c r="L463" s="1"/>
  <c r="AG463" s="1"/>
  <c r="AG464" s="1"/>
  <c r="L464" s="1"/>
  <c r="L351"/>
  <c r="AQ103"/>
  <c r="AQ16"/>
  <c r="BE963"/>
  <c r="BI963"/>
  <c r="BS963"/>
  <c r="AQ1939"/>
  <c r="AQ1938"/>
  <c r="AQ1937"/>
  <c r="AQ1936"/>
  <c r="AQ1935"/>
  <c r="W1932"/>
  <c r="O1932"/>
  <c r="AQ1931"/>
  <c r="AQ1925"/>
  <c r="AQ1924"/>
  <c r="AQ1923"/>
  <c r="AQ1921"/>
  <c r="AQ1919"/>
  <c r="AQ1917"/>
  <c r="AQ1913"/>
  <c r="AQ1907"/>
  <c r="AQ1905"/>
  <c r="L1923"/>
  <c r="AQ1903"/>
  <c r="U1892"/>
  <c r="AJ1892" s="1"/>
  <c r="AJ1893" s="1"/>
  <c r="U1893" s="1"/>
  <c r="M1892"/>
  <c r="G1891"/>
  <c r="G1892" s="1"/>
  <c r="AD1892" s="1"/>
  <c r="AD1893" s="1"/>
  <c r="G1893" s="1"/>
  <c r="Z1853"/>
  <c r="Z1854" s="1"/>
  <c r="V1853"/>
  <c r="V1854" s="1"/>
  <c r="AK1854" s="1"/>
  <c r="AK1855" s="1"/>
  <c r="V1855" s="1"/>
  <c r="T1862"/>
  <c r="R1853"/>
  <c r="R1854" s="1"/>
  <c r="P1862"/>
  <c r="P1863" s="1"/>
  <c r="N1853"/>
  <c r="N1854" s="1"/>
  <c r="L1862"/>
  <c r="J1853"/>
  <c r="J1854" s="1"/>
  <c r="AF1854" s="1"/>
  <c r="AF1855" s="1"/>
  <c r="J1855" s="1"/>
  <c r="I1764"/>
  <c r="I1770" s="1"/>
  <c r="I1771" s="1"/>
  <c r="AE1771" s="1"/>
  <c r="AE1772" s="1"/>
  <c r="I1772" s="1"/>
  <c r="G1764"/>
  <c r="F1760"/>
  <c r="F1759"/>
  <c r="F1758"/>
  <c r="Y1761"/>
  <c r="Y1762" s="1"/>
  <c r="AM1762" s="1"/>
  <c r="AM1763" s="1"/>
  <c r="Y1763" s="1"/>
  <c r="U1761"/>
  <c r="U1762" s="1"/>
  <c r="AJ1762" s="1"/>
  <c r="AJ1763" s="1"/>
  <c r="U1763" s="1"/>
  <c r="Q1761"/>
  <c r="Q1762" s="1"/>
  <c r="AH1762" s="1"/>
  <c r="AH1763" s="1"/>
  <c r="Q1763" s="1"/>
  <c r="M1761"/>
  <c r="M1762" s="1"/>
  <c r="F1737"/>
  <c r="L1743"/>
  <c r="L1744" s="1"/>
  <c r="AG1744" s="1"/>
  <c r="AG1745" s="1"/>
  <c r="L1745" s="1"/>
  <c r="L1755"/>
  <c r="F1755" s="1"/>
  <c r="F1699"/>
  <c r="L1705"/>
  <c r="L1706" s="1"/>
  <c r="AG1706" s="1"/>
  <c r="AG1707" s="1"/>
  <c r="L1707" s="1"/>
  <c r="BB963"/>
  <c r="F1663"/>
  <c r="F1669" s="1"/>
  <c r="F1670" s="1"/>
  <c r="L1669"/>
  <c r="L1670" s="1"/>
  <c r="AG1670" s="1"/>
  <c r="AG1671" s="1"/>
  <c r="L1671" s="1"/>
  <c r="F1757"/>
  <c r="F1756"/>
  <c r="Z1761"/>
  <c r="Z1762" s="1"/>
  <c r="X1761"/>
  <c r="X1762" s="1"/>
  <c r="V1761"/>
  <c r="V1762" s="1"/>
  <c r="AK1762" s="1"/>
  <c r="AK1763" s="1"/>
  <c r="V1763" s="1"/>
  <c r="T1761"/>
  <c r="T1762" s="1"/>
  <c r="R1761"/>
  <c r="R1762" s="1"/>
  <c r="P1761"/>
  <c r="P1762" s="1"/>
  <c r="N1761"/>
  <c r="N1762" s="1"/>
  <c r="J1761"/>
  <c r="J1762" s="1"/>
  <c r="AF1762" s="1"/>
  <c r="AF1763" s="1"/>
  <c r="J1763" s="1"/>
  <c r="H1761"/>
  <c r="H1762" s="1"/>
  <c r="L1631"/>
  <c r="L1632" s="1"/>
  <c r="AG1632" s="1"/>
  <c r="AG1633" s="1"/>
  <c r="L1633" s="1"/>
  <c r="Y1587"/>
  <c r="Y1593" s="1"/>
  <c r="Y1594" s="1"/>
  <c r="AM1594" s="1"/>
  <c r="AM1595" s="1"/>
  <c r="W1587"/>
  <c r="W1593" s="1"/>
  <c r="W1594" s="1"/>
  <c r="AL1594" s="1"/>
  <c r="AL1595" s="1"/>
  <c r="U1587"/>
  <c r="U1593" s="1"/>
  <c r="U1594" s="1"/>
  <c r="AJ1594" s="1"/>
  <c r="AJ1595" s="1"/>
  <c r="S1587"/>
  <c r="S1593" s="1"/>
  <c r="S1594" s="1"/>
  <c r="AI1594" s="1"/>
  <c r="AI1595" s="1"/>
  <c r="Q1587"/>
  <c r="Q1593" s="1"/>
  <c r="Q1594" s="1"/>
  <c r="AH1594" s="1"/>
  <c r="AH1595" s="1"/>
  <c r="O1587"/>
  <c r="O1593" s="1"/>
  <c r="O1594" s="1"/>
  <c r="M1587"/>
  <c r="M1593" s="1"/>
  <c r="M1594" s="1"/>
  <c r="K1587"/>
  <c r="K1593" s="1"/>
  <c r="K1594" s="1"/>
  <c r="I1587"/>
  <c r="I1593" s="1"/>
  <c r="I1594" s="1"/>
  <c r="AE1594" s="1"/>
  <c r="AE1595" s="1"/>
  <c r="G1587"/>
  <c r="G1593" s="1"/>
  <c r="G1594" s="1"/>
  <c r="AD1594" s="1"/>
  <c r="AD1595" s="1"/>
  <c r="L1578"/>
  <c r="F1578" s="1"/>
  <c r="L1341"/>
  <c r="L1342" s="1"/>
  <c r="AG1342" s="1"/>
  <c r="AG1343" s="1"/>
  <c r="L1343" s="1"/>
  <c r="L1332"/>
  <c r="L1333" s="1"/>
  <c r="AG1333" s="1"/>
  <c r="AG1334" s="1"/>
  <c r="L1334" s="1"/>
  <c r="F1020"/>
  <c r="F1026" s="1"/>
  <c r="F1027" s="1"/>
  <c r="L1026"/>
  <c r="L1027" s="1"/>
  <c r="AG1027" s="1"/>
  <c r="AG1028" s="1"/>
  <c r="L1028" s="1"/>
  <c r="F872"/>
  <c r="L878"/>
  <c r="L879" s="1"/>
  <c r="AG879" s="1"/>
  <c r="AG880" s="1"/>
  <c r="L880" s="1"/>
  <c r="L881"/>
  <c r="N804"/>
  <c r="N805" s="1"/>
  <c r="T804"/>
  <c r="T805" s="1"/>
  <c r="V804"/>
  <c r="V805" s="1"/>
  <c r="AK805" s="1"/>
  <c r="AK806" s="1"/>
  <c r="V806" s="1"/>
  <c r="F1029"/>
  <c r="F1035" s="1"/>
  <c r="F1036" s="1"/>
  <c r="L1035"/>
  <c r="L1036" s="1"/>
  <c r="AG1036" s="1"/>
  <c r="AG1037" s="1"/>
  <c r="L1037" s="1"/>
  <c r="F993"/>
  <c r="F999" s="1"/>
  <c r="F1000" s="1"/>
  <c r="L999"/>
  <c r="L1000" s="1"/>
  <c r="AG1000" s="1"/>
  <c r="AG1001" s="1"/>
  <c r="L1001" s="1"/>
  <c r="F910"/>
  <c r="L916"/>
  <c r="L917" s="1"/>
  <c r="AG917" s="1"/>
  <c r="AG918" s="1"/>
  <c r="L918" s="1"/>
  <c r="Q944"/>
  <c r="AH944" s="1"/>
  <c r="AH945" s="1"/>
  <c r="Q945" s="1"/>
  <c r="F818"/>
  <c r="L824"/>
  <c r="L825" s="1"/>
  <c r="AG825" s="1"/>
  <c r="AG826" s="1"/>
  <c r="L826" s="1"/>
  <c r="N795"/>
  <c r="N796" s="1"/>
  <c r="F717"/>
  <c r="L723"/>
  <c r="L724" s="1"/>
  <c r="AG724" s="1"/>
  <c r="AG725" s="1"/>
  <c r="L725" s="1"/>
  <c r="S507"/>
  <c r="S508" s="1"/>
  <c r="AI508" s="1"/>
  <c r="AI509" s="1"/>
  <c r="S509" s="1"/>
  <c r="K507"/>
  <c r="K508" s="1"/>
  <c r="I507"/>
  <c r="I508" s="1"/>
  <c r="AE508" s="1"/>
  <c r="AE509" s="1"/>
  <c r="I509" s="1"/>
  <c r="X804"/>
  <c r="X805" s="1"/>
  <c r="P804"/>
  <c r="P805" s="1"/>
  <c r="H804"/>
  <c r="H805" s="1"/>
  <c r="F794"/>
  <c r="X795"/>
  <c r="X796" s="1"/>
  <c r="T795"/>
  <c r="P795"/>
  <c r="P796" s="1"/>
  <c r="F793"/>
  <c r="H795"/>
  <c r="H796" s="1"/>
  <c r="F792"/>
  <c r="J795"/>
  <c r="J796" s="1"/>
  <c r="AF796" s="1"/>
  <c r="AF797" s="1"/>
  <c r="J797" s="1"/>
  <c r="J799"/>
  <c r="J804" s="1"/>
  <c r="J805" s="1"/>
  <c r="AF805" s="1"/>
  <c r="AF806" s="1"/>
  <c r="J806" s="1"/>
  <c r="Z795"/>
  <c r="Z798"/>
  <c r="Z804" s="1"/>
  <c r="Z805" s="1"/>
  <c r="R795"/>
  <c r="R796" s="1"/>
  <c r="R798"/>
  <c r="R804" s="1"/>
  <c r="R805" s="1"/>
  <c r="F753"/>
  <c r="L759"/>
  <c r="L760" s="1"/>
  <c r="AG760" s="1"/>
  <c r="AG761" s="1"/>
  <c r="L761" s="1"/>
  <c r="F681"/>
  <c r="F687" s="1"/>
  <c r="F688" s="1"/>
  <c r="L687"/>
  <c r="L688" s="1"/>
  <c r="AG688" s="1"/>
  <c r="AG689" s="1"/>
  <c r="L689" s="1"/>
  <c r="F568"/>
  <c r="L574"/>
  <c r="L575" s="1"/>
  <c r="AG575" s="1"/>
  <c r="AG576" s="1"/>
  <c r="L576" s="1"/>
  <c r="F559"/>
  <c r="F565" s="1"/>
  <c r="F566" s="1"/>
  <c r="L577"/>
  <c r="F506"/>
  <c r="F505"/>
  <c r="F504"/>
  <c r="Y507"/>
  <c r="Y508" s="1"/>
  <c r="AM508" s="1"/>
  <c r="AM509" s="1"/>
  <c r="Y509" s="1"/>
  <c r="U507"/>
  <c r="U508" s="1"/>
  <c r="AJ508" s="1"/>
  <c r="AJ509" s="1"/>
  <c r="U509" s="1"/>
  <c r="Q507"/>
  <c r="Q508" s="1"/>
  <c r="AH508" s="1"/>
  <c r="AH509" s="1"/>
  <c r="Q509" s="1"/>
  <c r="M507"/>
  <c r="M508" s="1"/>
  <c r="F483"/>
  <c r="L501"/>
  <c r="L507" s="1"/>
  <c r="L508" s="1"/>
  <c r="AG508" s="1"/>
  <c r="AG509" s="1"/>
  <c r="L509" s="1"/>
  <c r="F400"/>
  <c r="L406"/>
  <c r="L407" s="1"/>
  <c r="AG407" s="1"/>
  <c r="AG408" s="1"/>
  <c r="L408" s="1"/>
  <c r="F333"/>
  <c r="L339"/>
  <c r="L340" s="1"/>
  <c r="AG340" s="1"/>
  <c r="AG341" s="1"/>
  <c r="L341" s="1"/>
  <c r="V631"/>
  <c r="AK631" s="1"/>
  <c r="AK632" s="1"/>
  <c r="V632" s="1"/>
  <c r="N631"/>
  <c r="Z507"/>
  <c r="Z508" s="1"/>
  <c r="X507"/>
  <c r="X508" s="1"/>
  <c r="V507"/>
  <c r="V508" s="1"/>
  <c r="AK508" s="1"/>
  <c r="AK509" s="1"/>
  <c r="V509" s="1"/>
  <c r="T507"/>
  <c r="T508" s="1"/>
  <c r="R507"/>
  <c r="R508" s="1"/>
  <c r="P507"/>
  <c r="P508" s="1"/>
  <c r="N507"/>
  <c r="N508" s="1"/>
  <c r="J507"/>
  <c r="J508" s="1"/>
  <c r="AF508" s="1"/>
  <c r="AF509" s="1"/>
  <c r="J509" s="1"/>
  <c r="H507"/>
  <c r="H508" s="1"/>
  <c r="F447"/>
  <c r="L453"/>
  <c r="L454" s="1"/>
  <c r="AG454" s="1"/>
  <c r="AG455" s="1"/>
  <c r="L455" s="1"/>
  <c r="F257"/>
  <c r="F263" s="1"/>
  <c r="F264" s="1"/>
  <c r="L263"/>
  <c r="L264" s="1"/>
  <c r="AG264" s="1"/>
  <c r="AG265" s="1"/>
  <c r="L265" s="1"/>
  <c r="G358"/>
  <c r="AD358" s="1"/>
  <c r="AD359" s="1"/>
  <c r="G359" s="1"/>
  <c r="F239"/>
  <c r="L245"/>
  <c r="L246" s="1"/>
  <c r="AG246" s="1"/>
  <c r="AG247" s="1"/>
  <c r="L247" s="1"/>
  <c r="F143"/>
  <c r="L149"/>
  <c r="L150" s="1"/>
  <c r="AG150" s="1"/>
  <c r="AG151" s="1"/>
  <c r="L151" s="1"/>
  <c r="F134"/>
  <c r="L152"/>
  <c r="L161" s="1"/>
  <c r="L167" s="1"/>
  <c r="L168" s="1"/>
  <c r="AG168" s="1"/>
  <c r="AG169" s="1"/>
  <c r="L169" s="1"/>
  <c r="AQ1818"/>
  <c r="AQ1802"/>
  <c r="AQ1797"/>
  <c r="AQ1784"/>
  <c r="AQ1762"/>
  <c r="AQ1655"/>
  <c r="AQ1730"/>
  <c r="AQ1643"/>
  <c r="AQ1640"/>
  <c r="AQ1817"/>
  <c r="AQ1798"/>
  <c r="AQ1796"/>
  <c r="AQ1732"/>
  <c r="Z1723"/>
  <c r="Z1724" s="1"/>
  <c r="AQ1671"/>
  <c r="AQ1658"/>
  <c r="AQ1641"/>
  <c r="AQ1639"/>
  <c r="AQ1601"/>
  <c r="AQ1865"/>
  <c r="AQ1862"/>
  <c r="AQ1861"/>
  <c r="AQ1848"/>
  <c r="AQ1825"/>
  <c r="AQ1823"/>
  <c r="AQ1820"/>
  <c r="AQ1819"/>
  <c r="AQ1815"/>
  <c r="AQ1808"/>
  <c r="AQ1807"/>
  <c r="AQ1805"/>
  <c r="AQ1803"/>
  <c r="AQ1799"/>
  <c r="AQ1795"/>
  <c r="AQ1790"/>
  <c r="AQ1789"/>
  <c r="AQ1787"/>
  <c r="AQ1785"/>
  <c r="AQ1768"/>
  <c r="AQ1763"/>
  <c r="AQ1745"/>
  <c r="AQ1735"/>
  <c r="AQ1733"/>
  <c r="AQ1653"/>
  <c r="AQ1645"/>
  <c r="AQ1644"/>
  <c r="AQ1638"/>
  <c r="AQ1626"/>
  <c r="AQ1623"/>
  <c r="AQ1621"/>
  <c r="AQ1619"/>
  <c r="AQ1607"/>
  <c r="AQ1604"/>
  <c r="AQ587"/>
  <c r="AQ321"/>
  <c r="AQ1758"/>
  <c r="H1723"/>
  <c r="H1724" s="1"/>
  <c r="AQ1637"/>
  <c r="AQ1627"/>
  <c r="AQ1625"/>
  <c r="AQ1622"/>
  <c r="AQ1620"/>
  <c r="AQ1608"/>
  <c r="AQ1605"/>
  <c r="AQ1603"/>
  <c r="AQ1600"/>
  <c r="AQ1598"/>
  <c r="AQ1207"/>
  <c r="AQ750"/>
  <c r="AQ588"/>
  <c r="AQ527"/>
  <c r="AQ387"/>
  <c r="AQ370"/>
  <c r="AQ1889"/>
  <c r="AQ1855"/>
  <c r="F1631"/>
  <c r="F1632" s="1"/>
  <c r="AQ1770"/>
  <c r="AQ1769"/>
  <c r="Y1770"/>
  <c r="Y1771" s="1"/>
  <c r="AM1771" s="1"/>
  <c r="AM1772" s="1"/>
  <c r="Y1772" s="1"/>
  <c r="U1770"/>
  <c r="U1771" s="1"/>
  <c r="AJ1771" s="1"/>
  <c r="AJ1772" s="1"/>
  <c r="U1772" s="1"/>
  <c r="Q1770"/>
  <c r="Q1771" s="1"/>
  <c r="AH1771" s="1"/>
  <c r="AH1772" s="1"/>
  <c r="Q1772" s="1"/>
  <c r="M1770"/>
  <c r="M1771" s="1"/>
  <c r="AQ1742"/>
  <c r="AQ1740"/>
  <c r="AQ1738"/>
  <c r="AQ1728"/>
  <c r="AQ1707"/>
  <c r="AQ1701"/>
  <c r="AQ1699"/>
  <c r="AQ1698"/>
  <c r="AQ1696"/>
  <c r="AQ1694"/>
  <c r="AQ1675"/>
  <c r="AQ1673"/>
  <c r="AQ1668"/>
  <c r="AQ1666"/>
  <c r="AQ1664"/>
  <c r="AQ1636"/>
  <c r="AQ1634"/>
  <c r="AQ1631"/>
  <c r="AQ1629"/>
  <c r="AQ1618"/>
  <c r="AQ1616"/>
  <c r="AQ1613"/>
  <c r="AQ1609"/>
  <c r="AQ1602"/>
  <c r="AQ1280"/>
  <c r="AQ671"/>
  <c r="AQ434"/>
  <c r="AQ163"/>
  <c r="AQ155"/>
  <c r="AQ145"/>
  <c r="AQ140"/>
  <c r="AQ137"/>
  <c r="AQ133"/>
  <c r="AQ1869"/>
  <c r="AQ1867"/>
  <c r="AQ1866"/>
  <c r="AQ1860"/>
  <c r="AQ1858"/>
  <c r="AQ1849"/>
  <c r="AQ1827"/>
  <c r="AQ1824"/>
  <c r="AQ1809"/>
  <c r="AQ1791"/>
  <c r="AQ1773"/>
  <c r="AQ1771"/>
  <c r="AQ1729"/>
  <c r="AQ1723"/>
  <c r="AQ1718"/>
  <c r="AQ1717"/>
  <c r="AQ1716"/>
  <c r="AQ1714"/>
  <c r="AQ1712"/>
  <c r="AQ1689"/>
  <c r="AQ1683"/>
  <c r="AQ1681"/>
  <c r="AQ1680"/>
  <c r="AQ1678"/>
  <c r="AQ1661"/>
  <c r="AQ1659"/>
  <c r="AQ1656"/>
  <c r="AQ1654"/>
  <c r="AQ549"/>
  <c r="AQ547"/>
  <c r="AQ532"/>
  <c r="AQ530"/>
  <c r="AQ528"/>
  <c r="AQ520"/>
  <c r="G1770"/>
  <c r="G1771" s="1"/>
  <c r="AD1771" s="1"/>
  <c r="AD1772" s="1"/>
  <c r="G1772" s="1"/>
  <c r="W1770"/>
  <c r="W1771" s="1"/>
  <c r="AL1771" s="1"/>
  <c r="AL1772" s="1"/>
  <c r="W1772" s="1"/>
  <c r="O1770"/>
  <c r="O1771" s="1"/>
  <c r="AQ1760"/>
  <c r="AQ1759"/>
  <c r="Y1649"/>
  <c r="Y1650" s="1"/>
  <c r="AM1650" s="1"/>
  <c r="AM1651" s="1"/>
  <c r="Y1651" s="1"/>
  <c r="W1649"/>
  <c r="W1650" s="1"/>
  <c r="AL1650" s="1"/>
  <c r="AL1651" s="1"/>
  <c r="W1651" s="1"/>
  <c r="U1649"/>
  <c r="U1650" s="1"/>
  <c r="AJ1650" s="1"/>
  <c r="AJ1651" s="1"/>
  <c r="U1651" s="1"/>
  <c r="S1649"/>
  <c r="S1650" s="1"/>
  <c r="AI1650" s="1"/>
  <c r="AI1651" s="1"/>
  <c r="S1651" s="1"/>
  <c r="Q1649"/>
  <c r="Q1650" s="1"/>
  <c r="AH1650" s="1"/>
  <c r="AH1651" s="1"/>
  <c r="Q1651" s="1"/>
  <c r="O1649"/>
  <c r="O1650" s="1"/>
  <c r="M1649"/>
  <c r="M1650" s="1"/>
  <c r="AQ1611"/>
  <c r="AQ944"/>
  <c r="O357"/>
  <c r="O358" s="1"/>
  <c r="O360"/>
  <c r="AQ436"/>
  <c r="AQ433"/>
  <c r="AQ431"/>
  <c r="AQ393"/>
  <c r="AQ356"/>
  <c r="AQ355"/>
  <c r="AQ353"/>
  <c r="AQ337"/>
  <c r="AQ303"/>
  <c r="AQ295"/>
  <c r="AQ294"/>
  <c r="AQ216"/>
  <c r="AQ195"/>
  <c r="AQ193"/>
  <c r="AQ189"/>
  <c r="AQ175"/>
  <c r="AQ174"/>
  <c r="AQ171"/>
  <c r="AQ169"/>
  <c r="AQ93"/>
  <c r="AQ90"/>
  <c r="AQ89"/>
  <c r="AQ67"/>
  <c r="AQ52"/>
  <c r="AQ42"/>
  <c r="AQ33"/>
  <c r="AQ19"/>
  <c r="AQ17"/>
  <c r="AQ1888"/>
  <c r="AQ1887"/>
  <c r="AQ1886"/>
  <c r="AQ1885"/>
  <c r="AQ1874"/>
  <c r="AQ1872"/>
  <c r="AQ1870"/>
  <c r="AQ1868"/>
  <c r="AQ1863"/>
  <c r="AQ1859"/>
  <c r="AQ1857"/>
  <c r="AQ1856"/>
  <c r="AQ1847"/>
  <c r="AQ1826"/>
  <c r="AQ1822"/>
  <c r="AQ1816"/>
  <c r="AQ1814"/>
  <c r="AQ1812"/>
  <c r="AQ1811"/>
  <c r="AQ1810"/>
  <c r="AQ1806"/>
  <c r="AQ1800"/>
  <c r="AQ1793"/>
  <c r="AQ1792"/>
  <c r="AQ1788"/>
  <c r="AQ1774"/>
  <c r="AQ1767"/>
  <c r="AQ1766"/>
  <c r="AQ1765"/>
  <c r="AQ1764"/>
  <c r="V1723"/>
  <c r="V1724" s="1"/>
  <c r="AK1724" s="1"/>
  <c r="AK1725" s="1"/>
  <c r="V1725" s="1"/>
  <c r="N1723"/>
  <c r="N1724" s="1"/>
  <c r="Z1649"/>
  <c r="Z1650" s="1"/>
  <c r="V1649"/>
  <c r="V1650" s="1"/>
  <c r="AK1650" s="1"/>
  <c r="AK1651" s="1"/>
  <c r="V1651" s="1"/>
  <c r="V1653"/>
  <c r="T1653"/>
  <c r="T1649"/>
  <c r="T1650" s="1"/>
  <c r="R1649"/>
  <c r="R1650" s="1"/>
  <c r="N1649"/>
  <c r="N1650" s="1"/>
  <c r="N1653"/>
  <c r="AQ1761"/>
  <c r="AQ1739"/>
  <c r="AQ1737"/>
  <c r="AQ1736"/>
  <c r="AQ1731"/>
  <c r="AQ1727"/>
  <c r="AQ1726"/>
  <c r="V1726"/>
  <c r="AQ1725"/>
  <c r="AQ1724"/>
  <c r="R1723"/>
  <c r="R1724" s="1"/>
  <c r="AQ1719"/>
  <c r="J1723"/>
  <c r="J1724" s="1"/>
  <c r="AF1724" s="1"/>
  <c r="AF1725" s="1"/>
  <c r="J1725" s="1"/>
  <c r="AQ1715"/>
  <c r="AQ1713"/>
  <c r="AQ1711"/>
  <c r="AQ1709"/>
  <c r="AQ1704"/>
  <c r="AQ1702"/>
  <c r="AQ1700"/>
  <c r="AQ1697"/>
  <c r="AQ1695"/>
  <c r="AQ1693"/>
  <c r="AQ1691"/>
  <c r="AQ1686"/>
  <c r="AQ1684"/>
  <c r="AQ1682"/>
  <c r="AQ1679"/>
  <c r="AQ1677"/>
  <c r="Z1653"/>
  <c r="Z1658" s="1"/>
  <c r="Z1659" s="1"/>
  <c r="J1649"/>
  <c r="J1650" s="1"/>
  <c r="AF1650" s="1"/>
  <c r="AF1651" s="1"/>
  <c r="J1651" s="1"/>
  <c r="AQ1676"/>
  <c r="AQ1665"/>
  <c r="AQ1663"/>
  <c r="AQ1662"/>
  <c r="AQ1657"/>
  <c r="AQ1652"/>
  <c r="AQ1651"/>
  <c r="AQ1650"/>
  <c r="AQ1648"/>
  <c r="AQ1647"/>
  <c r="AQ1646"/>
  <c r="AQ1633"/>
  <c r="AQ1632"/>
  <c r="AQ1615"/>
  <c r="AQ1614"/>
  <c r="AQ1597"/>
  <c r="AQ1596"/>
  <c r="AQ1369"/>
  <c r="AQ1368"/>
  <c r="AQ1363"/>
  <c r="AQ1360"/>
  <c r="AQ1359"/>
  <c r="AQ1355"/>
  <c r="AQ1352"/>
  <c r="AQ1335"/>
  <c r="AQ1333"/>
  <c r="AQ1332"/>
  <c r="AQ1331"/>
  <c r="AQ1329"/>
  <c r="AQ1327"/>
  <c r="AQ1309"/>
  <c r="AQ1297"/>
  <c r="AQ1295"/>
  <c r="AQ1293"/>
  <c r="AQ1289"/>
  <c r="AQ1282"/>
  <c r="AQ1277"/>
  <c r="AQ1273"/>
  <c r="AQ1242"/>
  <c r="AQ1238"/>
  <c r="AQ1236"/>
  <c r="AQ1235"/>
  <c r="AQ1231"/>
  <c r="AQ1223"/>
  <c r="AQ1219"/>
  <c r="AQ1217"/>
  <c r="AQ1216"/>
  <c r="AQ1210"/>
  <c r="AQ1208"/>
  <c r="AQ1170"/>
  <c r="AQ1161"/>
  <c r="AQ1153"/>
  <c r="AQ1149"/>
  <c r="AQ1135"/>
  <c r="AQ1115"/>
  <c r="AQ1113"/>
  <c r="AQ1110"/>
  <c r="AQ1109"/>
  <c r="AQ1107"/>
  <c r="AQ1106"/>
  <c r="AQ1104"/>
  <c r="AQ1088"/>
  <c r="AQ1086"/>
  <c r="AQ1079"/>
  <c r="AQ1075"/>
  <c r="AQ1069"/>
  <c r="AQ1057"/>
  <c r="AQ1049"/>
  <c r="AQ1047"/>
  <c r="AQ1044"/>
  <c r="AQ1023"/>
  <c r="AQ1020"/>
  <c r="AQ1011"/>
  <c r="AQ1005"/>
  <c r="AQ995"/>
  <c r="AQ991"/>
  <c r="AQ972"/>
  <c r="AQ961"/>
  <c r="AQ959"/>
  <c r="AQ948"/>
  <c r="AQ946"/>
  <c r="AQ926"/>
  <c r="AQ919"/>
  <c r="AQ910"/>
  <c r="AQ905"/>
  <c r="AQ899"/>
  <c r="AQ892"/>
  <c r="AQ890"/>
  <c r="AQ888"/>
  <c r="AQ761"/>
  <c r="AQ757"/>
  <c r="AQ747"/>
  <c r="AQ743"/>
  <c r="AQ739"/>
  <c r="AQ737"/>
  <c r="AQ735"/>
  <c r="AQ734"/>
  <c r="AQ730"/>
  <c r="AQ726"/>
  <c r="AQ725"/>
  <c r="AQ714"/>
  <c r="AQ701"/>
  <c r="AQ687"/>
  <c r="AQ684"/>
  <c r="AQ678"/>
  <c r="AQ677"/>
  <c r="AQ675"/>
  <c r="AQ669"/>
  <c r="AQ666"/>
  <c r="AQ664"/>
  <c r="AQ661"/>
  <c r="AQ659"/>
  <c r="AQ657"/>
  <c r="AQ656"/>
  <c r="AQ632"/>
  <c r="AQ630"/>
  <c r="AQ624"/>
  <c r="AQ604"/>
  <c r="AQ598"/>
  <c r="AQ596"/>
  <c r="AQ576"/>
  <c r="AQ566"/>
  <c r="AQ562"/>
  <c r="AQ558"/>
  <c r="AQ556"/>
  <c r="L205"/>
  <c r="L206" s="1"/>
  <c r="AG206" s="1"/>
  <c r="AG207" s="1"/>
  <c r="L207" s="1"/>
  <c r="AQ512"/>
  <c r="AQ503"/>
  <c r="AQ501"/>
  <c r="AQ492"/>
  <c r="AQ472"/>
  <c r="AQ470"/>
  <c r="AQ468"/>
  <c r="AQ465"/>
  <c r="AQ456"/>
  <c r="AQ455"/>
  <c r="AQ454"/>
  <c r="AQ448"/>
  <c r="AQ445"/>
  <c r="AQ442"/>
  <c r="AQ310"/>
  <c r="AQ308"/>
  <c r="AQ283"/>
  <c r="Z281"/>
  <c r="Z282" s="1"/>
  <c r="AQ276"/>
  <c r="AQ275"/>
  <c r="AQ197"/>
  <c r="AQ194"/>
  <c r="AQ116"/>
  <c r="AQ114"/>
  <c r="AQ113"/>
  <c r="F1861"/>
  <c r="F1859"/>
  <c r="AQ1875"/>
  <c r="AQ1873"/>
  <c r="AQ1871"/>
  <c r="AQ1864"/>
  <c r="AQ1854"/>
  <c r="AQ1853"/>
  <c r="AQ1852"/>
  <c r="AQ1851"/>
  <c r="AQ1850"/>
  <c r="F1849"/>
  <c r="Y1853"/>
  <c r="Y1854" s="1"/>
  <c r="AM1854" s="1"/>
  <c r="AM1855" s="1"/>
  <c r="Y1855" s="1"/>
  <c r="W1853"/>
  <c r="W1854" s="1"/>
  <c r="AL1854" s="1"/>
  <c r="AL1855" s="1"/>
  <c r="W1855" s="1"/>
  <c r="U1853"/>
  <c r="U1854" s="1"/>
  <c r="AJ1854" s="1"/>
  <c r="AJ1855" s="1"/>
  <c r="U1855" s="1"/>
  <c r="S1853"/>
  <c r="S1854" s="1"/>
  <c r="AI1854" s="1"/>
  <c r="AI1855" s="1"/>
  <c r="S1855" s="1"/>
  <c r="Q1853"/>
  <c r="Q1854" s="1"/>
  <c r="AH1854" s="1"/>
  <c r="AH1855" s="1"/>
  <c r="Q1855" s="1"/>
  <c r="O1853"/>
  <c r="O1854" s="1"/>
  <c r="M1853"/>
  <c r="M1854" s="1"/>
  <c r="K1853"/>
  <c r="K1854" s="1"/>
  <c r="I1853"/>
  <c r="I1854" s="1"/>
  <c r="AE1854" s="1"/>
  <c r="AE1855" s="1"/>
  <c r="I1855" s="1"/>
  <c r="F1847"/>
  <c r="AQ1828"/>
  <c r="AQ1821"/>
  <c r="F1826"/>
  <c r="F1827" s="1"/>
  <c r="AQ1813"/>
  <c r="F1808"/>
  <c r="F1809" s="1"/>
  <c r="F1790"/>
  <c r="F1791" s="1"/>
  <c r="F1766"/>
  <c r="F1765"/>
  <c r="Z1770"/>
  <c r="Z1771" s="1"/>
  <c r="X1770"/>
  <c r="X1771" s="1"/>
  <c r="V1770"/>
  <c r="V1771" s="1"/>
  <c r="AK1771" s="1"/>
  <c r="AK1772" s="1"/>
  <c r="V1772" s="1"/>
  <c r="T1770"/>
  <c r="T1771" s="1"/>
  <c r="R1770"/>
  <c r="R1771" s="1"/>
  <c r="P1770"/>
  <c r="P1771" s="1"/>
  <c r="N1770"/>
  <c r="N1771" s="1"/>
  <c r="J1770"/>
  <c r="J1771" s="1"/>
  <c r="AF1771" s="1"/>
  <c r="AF1772" s="1"/>
  <c r="J1772" s="1"/>
  <c r="H1770"/>
  <c r="H1771" s="1"/>
  <c r="F1731"/>
  <c r="F1729"/>
  <c r="X1723"/>
  <c r="X1724" s="1"/>
  <c r="X1726"/>
  <c r="X1732" s="1"/>
  <c r="X1733" s="1"/>
  <c r="T1723"/>
  <c r="T1724" s="1"/>
  <c r="T1726"/>
  <c r="T1732" s="1"/>
  <c r="T1733" s="1"/>
  <c r="P1723"/>
  <c r="P1724" s="1"/>
  <c r="P1726"/>
  <c r="P1732" s="1"/>
  <c r="P1733" s="1"/>
  <c r="K1723"/>
  <c r="K1724" s="1"/>
  <c r="I1723"/>
  <c r="I1724" s="1"/>
  <c r="AE1724" s="1"/>
  <c r="AE1725" s="1"/>
  <c r="I1725" s="1"/>
  <c r="F1705"/>
  <c r="F1706" s="1"/>
  <c r="AZ1582"/>
  <c r="AZ1591" s="1"/>
  <c r="AT1346"/>
  <c r="AZ1580"/>
  <c r="AT1580" s="1"/>
  <c r="AZ1583"/>
  <c r="AZ1581"/>
  <c r="AZ1590" s="1"/>
  <c r="AZ1579"/>
  <c r="AZ1588" s="1"/>
  <c r="F1860"/>
  <c r="Z1862"/>
  <c r="Z1863" s="1"/>
  <c r="V1862"/>
  <c r="V1863" s="1"/>
  <c r="AK1863" s="1"/>
  <c r="AK1864" s="1"/>
  <c r="V1864" s="1"/>
  <c r="R1862"/>
  <c r="R1863" s="1"/>
  <c r="N1862"/>
  <c r="N1863" s="1"/>
  <c r="J1862"/>
  <c r="J1863" s="1"/>
  <c r="AF1863" s="1"/>
  <c r="AF1864" s="1"/>
  <c r="J1864" s="1"/>
  <c r="F1848"/>
  <c r="F1768"/>
  <c r="F1743"/>
  <c r="F1744" s="1"/>
  <c r="F1718"/>
  <c r="F1687"/>
  <c r="F1688" s="1"/>
  <c r="X1649"/>
  <c r="X1650" s="1"/>
  <c r="X1653"/>
  <c r="X1658" s="1"/>
  <c r="X1659" s="1"/>
  <c r="P1649"/>
  <c r="P1650" s="1"/>
  <c r="P1653"/>
  <c r="P1658" s="1"/>
  <c r="P1659" s="1"/>
  <c r="J1658"/>
  <c r="J1659" s="1"/>
  <c r="AF1659" s="1"/>
  <c r="AF1660" s="1"/>
  <c r="J1660" s="1"/>
  <c r="H1649"/>
  <c r="H1650" s="1"/>
  <c r="F1640"/>
  <c r="F1641" s="1"/>
  <c r="F1622"/>
  <c r="F1623" s="1"/>
  <c r="F1817"/>
  <c r="F1818" s="1"/>
  <c r="AQ1804"/>
  <c r="AQ1801"/>
  <c r="AQ1794"/>
  <c r="F1799"/>
  <c r="F1800" s="1"/>
  <c r="AQ1786"/>
  <c r="AQ1772"/>
  <c r="F1769"/>
  <c r="F1767"/>
  <c r="AQ1757"/>
  <c r="AQ1756"/>
  <c r="AQ1755"/>
  <c r="F1752"/>
  <c r="F1753" s="1"/>
  <c r="AQ1744"/>
  <c r="AQ1743"/>
  <c r="AQ1741"/>
  <c r="AQ1734"/>
  <c r="J1732"/>
  <c r="J1733" s="1"/>
  <c r="AF1733" s="1"/>
  <c r="AF1734" s="1"/>
  <c r="J1734" s="1"/>
  <c r="AQ1722"/>
  <c r="AQ1721"/>
  <c r="AQ1720"/>
  <c r="F1719"/>
  <c r="Y1723"/>
  <c r="Y1724" s="1"/>
  <c r="AM1724" s="1"/>
  <c r="AM1725" s="1"/>
  <c r="Y1725" s="1"/>
  <c r="W1723"/>
  <c r="W1724" s="1"/>
  <c r="AL1724" s="1"/>
  <c r="AL1725" s="1"/>
  <c r="W1725" s="1"/>
  <c r="U1723"/>
  <c r="U1724" s="1"/>
  <c r="AJ1724" s="1"/>
  <c r="AJ1725" s="1"/>
  <c r="U1725" s="1"/>
  <c r="S1723"/>
  <c r="S1724" s="1"/>
  <c r="AI1724" s="1"/>
  <c r="AI1725" s="1"/>
  <c r="S1725" s="1"/>
  <c r="Q1723"/>
  <c r="Q1724" s="1"/>
  <c r="AH1724" s="1"/>
  <c r="AH1725" s="1"/>
  <c r="Q1725" s="1"/>
  <c r="O1723"/>
  <c r="O1724" s="1"/>
  <c r="M1723"/>
  <c r="M1724" s="1"/>
  <c r="AQ1710"/>
  <c r="AQ1708"/>
  <c r="F1714"/>
  <c r="F1715" s="1"/>
  <c r="AQ1706"/>
  <c r="AQ1705"/>
  <c r="AQ1703"/>
  <c r="AQ1692"/>
  <c r="AQ1690"/>
  <c r="F1696"/>
  <c r="F1697" s="1"/>
  <c r="AQ1688"/>
  <c r="AQ1687"/>
  <c r="AQ1685"/>
  <c r="AQ1674"/>
  <c r="AQ1672"/>
  <c r="F1678"/>
  <c r="F1679" s="1"/>
  <c r="AQ1670"/>
  <c r="AQ1669"/>
  <c r="AQ1667"/>
  <c r="AQ1660"/>
  <c r="F1657"/>
  <c r="F1655"/>
  <c r="T1658"/>
  <c r="T1659" s="1"/>
  <c r="F1645"/>
  <c r="F1604"/>
  <c r="F1605" s="1"/>
  <c r="I943"/>
  <c r="I944" s="1"/>
  <c r="AE944" s="1"/>
  <c r="AE945" s="1"/>
  <c r="I945" s="1"/>
  <c r="AQ1649"/>
  <c r="F1644"/>
  <c r="K1649"/>
  <c r="K1650" s="1"/>
  <c r="I1649"/>
  <c r="I1650" s="1"/>
  <c r="AE1650" s="1"/>
  <c r="AE1651" s="1"/>
  <c r="I1651" s="1"/>
  <c r="AQ1642"/>
  <c r="AQ1635"/>
  <c r="AQ1630"/>
  <c r="AQ1628"/>
  <c r="AQ1624"/>
  <c r="AQ1617"/>
  <c r="AQ1612"/>
  <c r="AQ1610"/>
  <c r="AQ1606"/>
  <c r="AQ1599"/>
  <c r="AQ1590"/>
  <c r="AQ1589"/>
  <c r="AQ1585"/>
  <c r="AQ1353"/>
  <c r="AQ1326"/>
  <c r="AQ1317"/>
  <c r="AQ1312"/>
  <c r="AQ1307"/>
  <c r="AQ1271"/>
  <c r="AQ1268"/>
  <c r="AQ1264"/>
  <c r="AQ1259"/>
  <c r="AQ1257"/>
  <c r="AQ1249"/>
  <c r="AQ1243"/>
  <c r="AQ1200"/>
  <c r="AQ1198"/>
  <c r="AQ1194"/>
  <c r="AQ1179"/>
  <c r="AQ1171"/>
  <c r="AQ1133"/>
  <c r="AQ1123"/>
  <c r="AQ1112"/>
  <c r="AQ1093"/>
  <c r="AQ1078"/>
  <c r="AQ1076"/>
  <c r="AQ1034"/>
  <c r="AQ1031"/>
  <c r="AQ984"/>
  <c r="AQ979"/>
  <c r="AQ971"/>
  <c r="AQ969"/>
  <c r="AQ953"/>
  <c r="AQ951"/>
  <c r="AQ947"/>
  <c r="AQ945"/>
  <c r="Y943"/>
  <c r="Y944" s="1"/>
  <c r="AM944" s="1"/>
  <c r="AM945" s="1"/>
  <c r="Y945" s="1"/>
  <c r="AQ939"/>
  <c r="AQ937"/>
  <c r="AQ936"/>
  <c r="AQ928"/>
  <c r="AQ908"/>
  <c r="AQ904"/>
  <c r="AQ900"/>
  <c r="AQ898"/>
  <c r="AQ887"/>
  <c r="AQ873"/>
  <c r="AQ871"/>
  <c r="AQ869"/>
  <c r="AQ868"/>
  <c r="AQ860"/>
  <c r="AQ859"/>
  <c r="AQ857"/>
  <c r="AQ856"/>
  <c r="AQ846"/>
  <c r="AQ835"/>
  <c r="AQ834"/>
  <c r="AQ833"/>
  <c r="AQ830"/>
  <c r="AQ826"/>
  <c r="AQ824"/>
  <c r="AQ823"/>
  <c r="AQ821"/>
  <c r="AQ818"/>
  <c r="AQ813"/>
  <c r="AQ810"/>
  <c r="AQ806"/>
  <c r="AQ805"/>
  <c r="AQ804"/>
  <c r="AQ800"/>
  <c r="AQ797"/>
  <c r="AQ789"/>
  <c r="AQ744"/>
  <c r="AQ707"/>
  <c r="AQ705"/>
  <c r="AQ697"/>
  <c r="AQ696"/>
  <c r="AQ682"/>
  <c r="AQ680"/>
  <c r="AQ676"/>
  <c r="AQ667"/>
  <c r="AQ663"/>
  <c r="AQ662"/>
  <c r="AQ660"/>
  <c r="AQ603"/>
  <c r="AQ597"/>
  <c r="AQ590"/>
  <c r="AQ586"/>
  <c r="AQ582"/>
  <c r="AQ580"/>
  <c r="AQ573"/>
  <c r="AQ570"/>
  <c r="AQ546"/>
  <c r="AQ544"/>
  <c r="AQ542"/>
  <c r="AQ537"/>
  <c r="AQ531"/>
  <c r="AQ518"/>
  <c r="AQ508"/>
  <c r="AQ507"/>
  <c r="AQ506"/>
  <c r="AQ488"/>
  <c r="AQ486"/>
  <c r="AQ482"/>
  <c r="AQ480"/>
  <c r="AQ479"/>
  <c r="AQ476"/>
  <c r="AQ464"/>
  <c r="AQ437"/>
  <c r="AQ423"/>
  <c r="AQ420"/>
  <c r="AQ410"/>
  <c r="AQ407"/>
  <c r="AQ394"/>
  <c r="AQ392"/>
  <c r="AQ388"/>
  <c r="AQ382"/>
  <c r="AQ367"/>
  <c r="AQ365"/>
  <c r="AQ346"/>
  <c r="AQ344"/>
  <c r="AQ340"/>
  <c r="AQ338"/>
  <c r="AQ331"/>
  <c r="AQ329"/>
  <c r="AQ324"/>
  <c r="AQ315"/>
  <c r="AQ307"/>
  <c r="AQ301"/>
  <c r="AQ293"/>
  <c r="AQ290"/>
  <c r="AQ289"/>
  <c r="AQ288"/>
  <c r="AQ284"/>
  <c r="AQ271"/>
  <c r="AQ247"/>
  <c r="AQ232"/>
  <c r="AQ231"/>
  <c r="R225"/>
  <c r="R226" s="1"/>
  <c r="J225"/>
  <c r="J226" s="1"/>
  <c r="AF226" s="1"/>
  <c r="AF227" s="1"/>
  <c r="J227" s="1"/>
  <c r="Z228"/>
  <c r="Z234" s="1"/>
  <c r="Z235" s="1"/>
  <c r="Z225"/>
  <c r="Z226" s="1"/>
  <c r="F149"/>
  <c r="F150" s="1"/>
  <c r="AQ220"/>
  <c r="AQ219"/>
  <c r="AQ217"/>
  <c r="T205"/>
  <c r="T206" s="1"/>
  <c r="AQ196"/>
  <c r="AQ183"/>
  <c r="AQ178"/>
  <c r="AQ162"/>
  <c r="AQ161"/>
  <c r="AQ141"/>
  <c r="AQ138"/>
  <c r="AQ134"/>
  <c r="AQ127"/>
  <c r="AQ124"/>
  <c r="AQ121"/>
  <c r="AQ119"/>
  <c r="AQ117"/>
  <c r="AQ105"/>
  <c r="AQ98"/>
  <c r="AQ63"/>
  <c r="AQ62"/>
  <c r="AQ61"/>
  <c r="AQ59"/>
  <c r="AQ50"/>
  <c r="AQ46"/>
  <c r="AQ43"/>
  <c r="AQ40"/>
  <c r="AQ39"/>
  <c r="AQ32"/>
  <c r="AQ30"/>
  <c r="AQ25"/>
  <c r="F24"/>
  <c r="F25" s="1"/>
  <c r="AQ18"/>
  <c r="AQ1337"/>
  <c r="AQ1323"/>
  <c r="AQ1300"/>
  <c r="AQ1298"/>
  <c r="AQ1290"/>
  <c r="AQ1254"/>
  <c r="AQ1224"/>
  <c r="AQ1190"/>
  <c r="AQ1186"/>
  <c r="AQ1174"/>
  <c r="AQ1166"/>
  <c r="AQ1156"/>
  <c r="AQ1145"/>
  <c r="AQ1141"/>
  <c r="AQ1116"/>
  <c r="AQ1101"/>
  <c r="AQ1096"/>
  <c r="AQ1082"/>
  <c r="AQ1061"/>
  <c r="AQ1051"/>
  <c r="AQ1039"/>
  <c r="AQ1025"/>
  <c r="AQ990"/>
  <c r="I946"/>
  <c r="I952" s="1"/>
  <c r="I953" s="1"/>
  <c r="AE953" s="1"/>
  <c r="AE954" s="1"/>
  <c r="I954" s="1"/>
  <c r="AQ925"/>
  <c r="AQ923"/>
  <c r="AQ911"/>
  <c r="AQ906"/>
  <c r="AQ891"/>
  <c r="AQ751"/>
  <c r="AQ683"/>
  <c r="AQ1579"/>
  <c r="AQ1370"/>
  <c r="AQ1362"/>
  <c r="AQ1291"/>
  <c r="AQ1286"/>
  <c r="AQ1260"/>
  <c r="AQ1229"/>
  <c r="AQ1225"/>
  <c r="AQ1220"/>
  <c r="AQ1214"/>
  <c r="AQ1167"/>
  <c r="AQ1130"/>
  <c r="AQ1128"/>
  <c r="AQ1122"/>
  <c r="AQ1083"/>
  <c r="AQ1063"/>
  <c r="AQ1062"/>
  <c r="AQ1016"/>
  <c r="AQ1014"/>
  <c r="AQ1006"/>
  <c r="AQ997"/>
  <c r="AQ983"/>
  <c r="AQ943"/>
  <c r="AQ940"/>
  <c r="AQ938"/>
  <c r="AQ930"/>
  <c r="AQ912"/>
  <c r="AQ884"/>
  <c r="AQ870"/>
  <c r="AQ866"/>
  <c r="AQ862"/>
  <c r="F860"/>
  <c r="F861" s="1"/>
  <c r="AQ854"/>
  <c r="AQ849"/>
  <c r="AQ837"/>
  <c r="AQ832"/>
  <c r="AQ820"/>
  <c r="AQ795"/>
  <c r="AQ679"/>
  <c r="AQ1348"/>
  <c r="AQ1344"/>
  <c r="AQ1322"/>
  <c r="AQ1320"/>
  <c r="AQ1304"/>
  <c r="AQ1262"/>
  <c r="AQ1247"/>
  <c r="AQ1205"/>
  <c r="AQ1203"/>
  <c r="AQ1197"/>
  <c r="AQ1185"/>
  <c r="AQ1180"/>
  <c r="AQ1173"/>
  <c r="AQ1168"/>
  <c r="AQ1163"/>
  <c r="AQ1155"/>
  <c r="AQ1152"/>
  <c r="AQ1140"/>
  <c r="AQ1131"/>
  <c r="AQ1084"/>
  <c r="AQ1081"/>
  <c r="AQ1067"/>
  <c r="AQ1058"/>
  <c r="AQ1052"/>
  <c r="AQ1045"/>
  <c r="AQ1038"/>
  <c r="AQ1035"/>
  <c r="AQ1030"/>
  <c r="AQ1027"/>
  <c r="AQ987"/>
  <c r="AQ977"/>
  <c r="AQ967"/>
  <c r="AQ956"/>
  <c r="AQ952"/>
  <c r="AQ914"/>
  <c r="AQ760"/>
  <c r="AQ754"/>
  <c r="AQ748"/>
  <c r="AQ681"/>
  <c r="AQ719"/>
  <c r="AQ702"/>
  <c r="AQ693"/>
  <c r="AQ672"/>
  <c r="AQ625"/>
  <c r="AQ600"/>
  <c r="AQ568"/>
  <c r="AQ517"/>
  <c r="AQ515"/>
  <c r="AQ514"/>
  <c r="AQ513"/>
  <c r="AQ485"/>
  <c r="M357"/>
  <c r="M358" s="1"/>
  <c r="AQ298"/>
  <c r="AQ153"/>
  <c r="AQ147"/>
  <c r="AQ110"/>
  <c r="F111"/>
  <c r="F112" s="1"/>
  <c r="AQ102"/>
  <c r="AQ97"/>
  <c r="AQ91"/>
  <c r="AQ77"/>
  <c r="AQ689"/>
  <c r="F612"/>
  <c r="AQ457"/>
  <c r="AQ398"/>
  <c r="AQ396"/>
  <c r="AQ378"/>
  <c r="AQ339"/>
  <c r="AQ332"/>
  <c r="AQ313"/>
  <c r="AQ270"/>
  <c r="AQ255"/>
  <c r="AQ234"/>
  <c r="V234"/>
  <c r="V235" s="1"/>
  <c r="AK235" s="1"/>
  <c r="AK236" s="1"/>
  <c r="V236" s="1"/>
  <c r="AQ179"/>
  <c r="AQ177"/>
  <c r="AQ60"/>
  <c r="Q62"/>
  <c r="Q63" s="1"/>
  <c r="AH63" s="1"/>
  <c r="AH64" s="1"/>
  <c r="Q64" s="1"/>
  <c r="AQ56"/>
  <c r="AQ746"/>
  <c r="AQ721"/>
  <c r="AQ717"/>
  <c r="AQ716"/>
  <c r="AQ712"/>
  <c r="AQ665"/>
  <c r="AQ655"/>
  <c r="AQ654"/>
  <c r="AQ653"/>
  <c r="AQ652"/>
  <c r="AQ628"/>
  <c r="AQ605"/>
  <c r="AQ581"/>
  <c r="AQ565"/>
  <c r="AQ563"/>
  <c r="AQ550"/>
  <c r="AQ548"/>
  <c r="AQ543"/>
  <c r="AQ511"/>
  <c r="AQ471"/>
  <c r="AQ462"/>
  <c r="AQ459"/>
  <c r="AQ458"/>
  <c r="AQ395"/>
  <c r="AQ374"/>
  <c r="U357"/>
  <c r="U358" s="1"/>
  <c r="AJ358" s="1"/>
  <c r="AJ359" s="1"/>
  <c r="U359" s="1"/>
  <c r="F348"/>
  <c r="F349" s="1"/>
  <c r="AQ287"/>
  <c r="R281"/>
  <c r="R282" s="1"/>
  <c r="AQ257"/>
  <c r="AQ241"/>
  <c r="AQ235"/>
  <c r="AQ228"/>
  <c r="F187"/>
  <c r="F188" s="1"/>
  <c r="AQ181"/>
  <c r="AQ158"/>
  <c r="AQ151"/>
  <c r="AQ123"/>
  <c r="AQ120"/>
  <c r="AQ118"/>
  <c r="X91"/>
  <c r="X92" s="1"/>
  <c r="AQ79"/>
  <c r="AQ74"/>
  <c r="AQ70"/>
  <c r="AQ68"/>
  <c r="AQ66"/>
  <c r="V62"/>
  <c r="V63" s="1"/>
  <c r="AK63" s="1"/>
  <c r="AK64" s="1"/>
  <c r="V64" s="1"/>
  <c r="AQ45"/>
  <c r="AQ38"/>
  <c r="AQ36"/>
  <c r="AQ28"/>
  <c r="AQ22"/>
  <c r="AQ564"/>
  <c r="AQ525"/>
  <c r="AQ522"/>
  <c r="AQ489"/>
  <c r="AQ487"/>
  <c r="AQ432"/>
  <c r="AQ415"/>
  <c r="AQ405"/>
  <c r="AQ386"/>
  <c r="AQ384"/>
  <c r="AQ380"/>
  <c r="AQ375"/>
  <c r="AQ371"/>
  <c r="AQ364"/>
  <c r="AQ351"/>
  <c r="AQ314"/>
  <c r="AQ258"/>
  <c r="AQ252"/>
  <c r="AQ188"/>
  <c r="AQ172"/>
  <c r="K158"/>
  <c r="K159" s="1"/>
  <c r="AQ156"/>
  <c r="AQ139"/>
  <c r="AQ101"/>
  <c r="AQ99"/>
  <c r="P91"/>
  <c r="P92" s="1"/>
  <c r="AQ80"/>
  <c r="AQ76"/>
  <c r="AQ75"/>
  <c r="V71"/>
  <c r="V72" s="1"/>
  <c r="AK72" s="1"/>
  <c r="AK73" s="1"/>
  <c r="V73" s="1"/>
  <c r="R71"/>
  <c r="R72" s="1"/>
  <c r="AQ65"/>
  <c r="X71"/>
  <c r="X72" s="1"/>
  <c r="T71"/>
  <c r="T72" s="1"/>
  <c r="P71"/>
  <c r="P72" s="1"/>
  <c r="L71"/>
  <c r="L72" s="1"/>
  <c r="AG72" s="1"/>
  <c r="AG73" s="1"/>
  <c r="L73" s="1"/>
  <c r="H71"/>
  <c r="H72" s="1"/>
  <c r="AQ29"/>
  <c r="AQ27"/>
  <c r="AQ23"/>
  <c r="AT1373"/>
  <c r="F498"/>
  <c r="Y887"/>
  <c r="Y888" s="1"/>
  <c r="AM888" s="1"/>
  <c r="AM889" s="1"/>
  <c r="Y889" s="1"/>
  <c r="Y890"/>
  <c r="M890"/>
  <c r="M887"/>
  <c r="M888" s="1"/>
  <c r="I887"/>
  <c r="I888" s="1"/>
  <c r="AE888" s="1"/>
  <c r="AE889" s="1"/>
  <c r="I889" s="1"/>
  <c r="W583"/>
  <c r="W584" s="1"/>
  <c r="AL584" s="1"/>
  <c r="AL585" s="1"/>
  <c r="W585" s="1"/>
  <c r="S587"/>
  <c r="S583"/>
  <c r="S584" s="1"/>
  <c r="AI584" s="1"/>
  <c r="AI585" s="1"/>
  <c r="S585" s="1"/>
  <c r="O583"/>
  <c r="O584" s="1"/>
  <c r="O587"/>
  <c r="K587"/>
  <c r="K583"/>
  <c r="K584" s="1"/>
  <c r="G583"/>
  <c r="G584" s="1"/>
  <c r="AD584" s="1"/>
  <c r="AD585" s="1"/>
  <c r="G585" s="1"/>
  <c r="G587"/>
  <c r="Y583"/>
  <c r="Y584" s="1"/>
  <c r="AM584" s="1"/>
  <c r="AM585" s="1"/>
  <c r="Y585" s="1"/>
  <c r="Y586"/>
  <c r="Y592" s="1"/>
  <c r="Y593" s="1"/>
  <c r="AM593" s="1"/>
  <c r="AM594" s="1"/>
  <c r="Y594" s="1"/>
  <c r="U586"/>
  <c r="U592" s="1"/>
  <c r="U593" s="1"/>
  <c r="AJ593" s="1"/>
  <c r="AJ594" s="1"/>
  <c r="U594" s="1"/>
  <c r="U583"/>
  <c r="U584" s="1"/>
  <c r="AJ584" s="1"/>
  <c r="AJ585" s="1"/>
  <c r="U585" s="1"/>
  <c r="Q583"/>
  <c r="Q584" s="1"/>
  <c r="AH584" s="1"/>
  <c r="AH585" s="1"/>
  <c r="Q585" s="1"/>
  <c r="M592"/>
  <c r="M593" s="1"/>
  <c r="I583"/>
  <c r="I584" s="1"/>
  <c r="AE584" s="1"/>
  <c r="AE585" s="1"/>
  <c r="I585" s="1"/>
  <c r="I586"/>
  <c r="I592" s="1"/>
  <c r="I593" s="1"/>
  <c r="AE593" s="1"/>
  <c r="AE594" s="1"/>
  <c r="I594" s="1"/>
  <c r="AQ1594"/>
  <c r="AQ1591"/>
  <c r="AQ1587"/>
  <c r="AQ1581"/>
  <c r="AQ1578"/>
  <c r="AQ1366"/>
  <c r="AQ1345"/>
  <c r="AQ1342"/>
  <c r="AQ1340"/>
  <c r="AQ1338"/>
  <c r="AQ1336"/>
  <c r="AQ1319"/>
  <c r="AQ1316"/>
  <c r="AQ1314"/>
  <c r="AQ1296"/>
  <c r="AQ1285"/>
  <c r="AQ1283"/>
  <c r="AQ1267"/>
  <c r="AQ1265"/>
  <c r="AQ1261"/>
  <c r="AQ1255"/>
  <c r="AQ1252"/>
  <c r="AQ1246"/>
  <c r="AQ1244"/>
  <c r="AQ1232"/>
  <c r="AQ1213"/>
  <c r="AQ1211"/>
  <c r="AQ1206"/>
  <c r="AQ1201"/>
  <c r="AQ1195"/>
  <c r="AQ1188"/>
  <c r="AQ1183"/>
  <c r="AQ1176"/>
  <c r="AQ1159"/>
  <c r="AQ1151"/>
  <c r="AQ1148"/>
  <c r="AQ1146"/>
  <c r="AQ1144"/>
  <c r="AQ1137"/>
  <c r="AQ1134"/>
  <c r="AQ1132"/>
  <c r="AQ1125"/>
  <c r="AQ1120"/>
  <c r="AQ1102"/>
  <c r="AQ1097"/>
  <c r="AQ1094"/>
  <c r="AQ1091"/>
  <c r="AQ1089"/>
  <c r="AQ1073"/>
  <c r="AQ1070"/>
  <c r="AQ1046"/>
  <c r="AQ1042"/>
  <c r="AQ1032"/>
  <c r="AQ1029"/>
  <c r="AQ1026"/>
  <c r="AQ1021"/>
  <c r="AQ1018"/>
  <c r="AQ1013"/>
  <c r="AQ1008"/>
  <c r="AQ1003"/>
  <c r="AQ998"/>
  <c r="AQ996"/>
  <c r="AQ989"/>
  <c r="AQ985"/>
  <c r="AQ976"/>
  <c r="AQ974"/>
  <c r="AQ968"/>
  <c r="AQ966"/>
  <c r="AQ924"/>
  <c r="I890"/>
  <c r="W587"/>
  <c r="M583"/>
  <c r="M584" s="1"/>
  <c r="X386"/>
  <c r="X387" s="1"/>
  <c r="X390"/>
  <c r="P390"/>
  <c r="P395" s="1"/>
  <c r="P396" s="1"/>
  <c r="P386"/>
  <c r="P387" s="1"/>
  <c r="V389"/>
  <c r="V386"/>
  <c r="V387" s="1"/>
  <c r="AK387" s="1"/>
  <c r="AK388" s="1"/>
  <c r="V388" s="1"/>
  <c r="N386"/>
  <c r="N387" s="1"/>
  <c r="N389"/>
  <c r="AQ1595"/>
  <c r="AQ1588"/>
  <c r="AQ1586"/>
  <c r="AQ1582"/>
  <c r="AQ1580"/>
  <c r="AQ1365"/>
  <c r="AQ1358"/>
  <c r="AQ1356"/>
  <c r="AQ1354"/>
  <c r="AQ1349"/>
  <c r="AQ1341"/>
  <c r="AQ1328"/>
  <c r="AQ1324"/>
  <c r="AQ1318"/>
  <c r="AQ1313"/>
  <c r="AQ1310"/>
  <c r="AQ1303"/>
  <c r="AQ1301"/>
  <c r="AQ1292"/>
  <c r="AQ1276"/>
  <c r="AQ1274"/>
  <c r="AQ1256"/>
  <c r="AQ1253"/>
  <c r="AQ1250"/>
  <c r="AQ1241"/>
  <c r="AQ1239"/>
  <c r="AQ1237"/>
  <c r="AQ1228"/>
  <c r="AQ1226"/>
  <c r="AQ1221"/>
  <c r="AQ1218"/>
  <c r="AQ1202"/>
  <c r="AQ1196"/>
  <c r="AQ1193"/>
  <c r="AQ1191"/>
  <c r="AQ1189"/>
  <c r="AQ1182"/>
  <c r="AQ1181"/>
  <c r="AQ1177"/>
  <c r="AQ1169"/>
  <c r="AQ1164"/>
  <c r="AQ1158"/>
  <c r="AQ1150"/>
  <c r="AQ1143"/>
  <c r="AQ1138"/>
  <c r="AQ1127"/>
  <c r="AQ1119"/>
  <c r="AQ1117"/>
  <c r="AQ1114"/>
  <c r="AQ1108"/>
  <c r="AQ1103"/>
  <c r="AQ1100"/>
  <c r="AQ1090"/>
  <c r="AQ1085"/>
  <c r="AQ1072"/>
  <c r="AQ1066"/>
  <c r="AQ1064"/>
  <c r="AQ1059"/>
  <c r="AQ1056"/>
  <c r="AQ1054"/>
  <c r="AQ1053"/>
  <c r="AQ1050"/>
  <c r="AQ1041"/>
  <c r="AQ1036"/>
  <c r="AQ1022"/>
  <c r="AQ1017"/>
  <c r="AQ1015"/>
  <c r="AQ1010"/>
  <c r="AQ1002"/>
  <c r="AQ1000"/>
  <c r="AQ999"/>
  <c r="AQ993"/>
  <c r="AQ992"/>
  <c r="AQ986"/>
  <c r="AQ980"/>
  <c r="AQ973"/>
  <c r="AQ922"/>
  <c r="Q586"/>
  <c r="Y551"/>
  <c r="Y554" s="1"/>
  <c r="Y555" s="1"/>
  <c r="AM555" s="1"/>
  <c r="AM556" s="1"/>
  <c r="Y556" s="1"/>
  <c r="Y545"/>
  <c r="Y546" s="1"/>
  <c r="AM546" s="1"/>
  <c r="AM547" s="1"/>
  <c r="Y547" s="1"/>
  <c r="I551"/>
  <c r="I554" s="1"/>
  <c r="I555" s="1"/>
  <c r="AE555" s="1"/>
  <c r="AE556" s="1"/>
  <c r="I556" s="1"/>
  <c r="I545"/>
  <c r="I546" s="1"/>
  <c r="AE546" s="1"/>
  <c r="AE547" s="1"/>
  <c r="I547" s="1"/>
  <c r="AQ964"/>
  <c r="AQ958"/>
  <c r="AQ942"/>
  <c r="AQ932"/>
  <c r="AQ918"/>
  <c r="AQ907"/>
  <c r="AQ903"/>
  <c r="AQ885"/>
  <c r="AQ880"/>
  <c r="AQ877"/>
  <c r="F878"/>
  <c r="F879" s="1"/>
  <c r="AQ872"/>
  <c r="AQ867"/>
  <c r="AQ864"/>
  <c r="AQ855"/>
  <c r="AQ850"/>
  <c r="AQ842"/>
  <c r="AQ839"/>
  <c r="AQ838"/>
  <c r="AQ817"/>
  <c r="AQ816"/>
  <c r="AQ815"/>
  <c r="AQ812"/>
  <c r="AQ808"/>
  <c r="AQ791"/>
  <c r="AQ753"/>
  <c r="AQ741"/>
  <c r="AQ738"/>
  <c r="AQ733"/>
  <c r="AQ729"/>
  <c r="AQ723"/>
  <c r="AQ720"/>
  <c r="AQ715"/>
  <c r="AQ711"/>
  <c r="AQ601"/>
  <c r="AQ589"/>
  <c r="AQ584"/>
  <c r="AQ583"/>
  <c r="AQ579"/>
  <c r="AQ577"/>
  <c r="AQ569"/>
  <c r="AQ560"/>
  <c r="AQ557"/>
  <c r="AQ555"/>
  <c r="AQ553"/>
  <c r="AQ551"/>
  <c r="AQ545"/>
  <c r="AQ474"/>
  <c r="AQ450"/>
  <c r="Q440"/>
  <c r="Q433"/>
  <c r="Q434" s="1"/>
  <c r="AH434" s="1"/>
  <c r="AH435" s="1"/>
  <c r="Q435" s="1"/>
  <c r="M440"/>
  <c r="M433"/>
  <c r="M434" s="1"/>
  <c r="AQ430"/>
  <c r="AQ381"/>
  <c r="AQ362"/>
  <c r="AQ323"/>
  <c r="AQ917"/>
  <c r="F824"/>
  <c r="F825" s="1"/>
  <c r="AQ708"/>
  <c r="AQ703"/>
  <c r="AQ699"/>
  <c r="AQ698"/>
  <c r="AQ694"/>
  <c r="AQ690"/>
  <c r="AQ685"/>
  <c r="AQ658"/>
  <c r="AQ626"/>
  <c r="AQ602"/>
  <c r="AQ585"/>
  <c r="F574"/>
  <c r="F575" s="1"/>
  <c r="AQ571"/>
  <c r="AQ561"/>
  <c r="Q545"/>
  <c r="Q546" s="1"/>
  <c r="AH546" s="1"/>
  <c r="AH547" s="1"/>
  <c r="Q547" s="1"/>
  <c r="AQ475"/>
  <c r="AQ451"/>
  <c r="AQ350"/>
  <c r="AQ330"/>
  <c r="AQ965"/>
  <c r="AQ962"/>
  <c r="AQ954"/>
  <c r="AQ950"/>
  <c r="AQ949"/>
  <c r="AQ941"/>
  <c r="U943"/>
  <c r="U944" s="1"/>
  <c r="AJ944" s="1"/>
  <c r="AJ945" s="1"/>
  <c r="U945" s="1"/>
  <c r="AQ935"/>
  <c r="AQ929"/>
  <c r="AQ921"/>
  <c r="AQ901"/>
  <c r="AQ886"/>
  <c r="AQ878"/>
  <c r="AQ875"/>
  <c r="AQ874"/>
  <c r="AQ853"/>
  <c r="AQ852"/>
  <c r="AQ851"/>
  <c r="AQ848"/>
  <c r="AQ844"/>
  <c r="AQ841"/>
  <c r="F842"/>
  <c r="F843" s="1"/>
  <c r="AQ836"/>
  <c r="AQ831"/>
  <c r="AQ828"/>
  <c r="AQ819"/>
  <c r="AQ814"/>
  <c r="AQ755"/>
  <c r="AQ749"/>
  <c r="AQ736"/>
  <c r="AQ732"/>
  <c r="AQ731"/>
  <c r="AQ718"/>
  <c r="AQ713"/>
  <c r="AQ700"/>
  <c r="AQ695"/>
  <c r="AQ674"/>
  <c r="AQ670"/>
  <c r="AQ629"/>
  <c r="AQ627"/>
  <c r="AQ593"/>
  <c r="AQ591"/>
  <c r="AQ572"/>
  <c r="AQ567"/>
  <c r="AQ554"/>
  <c r="AQ552"/>
  <c r="F462"/>
  <c r="F463" s="1"/>
  <c r="Z62"/>
  <c r="Z63" s="1"/>
  <c r="J62"/>
  <c r="J63" s="1"/>
  <c r="AF63" s="1"/>
  <c r="AF64" s="1"/>
  <c r="J64" s="1"/>
  <c r="P62"/>
  <c r="P63" s="1"/>
  <c r="AQ538"/>
  <c r="AQ536"/>
  <c r="AQ533"/>
  <c r="AQ529"/>
  <c r="AQ524"/>
  <c r="AQ521"/>
  <c r="AQ505"/>
  <c r="AQ484"/>
  <c r="AQ481"/>
  <c r="AQ469"/>
  <c r="AQ446"/>
  <c r="AQ444"/>
  <c r="AQ438"/>
  <c r="AQ416"/>
  <c r="AQ412"/>
  <c r="AQ408"/>
  <c r="F406"/>
  <c r="F407" s="1"/>
  <c r="AQ400"/>
  <c r="H386"/>
  <c r="H387" s="1"/>
  <c r="AQ345"/>
  <c r="AQ309"/>
  <c r="H225"/>
  <c r="H226" s="1"/>
  <c r="H228"/>
  <c r="H234" s="1"/>
  <c r="H235" s="1"/>
  <c r="W71"/>
  <c r="W72" s="1"/>
  <c r="AL72" s="1"/>
  <c r="AL73" s="1"/>
  <c r="W73" s="1"/>
  <c r="S71"/>
  <c r="S72" s="1"/>
  <c r="AI72" s="1"/>
  <c r="AI73" s="1"/>
  <c r="S73" s="1"/>
  <c r="K71"/>
  <c r="K72" s="1"/>
  <c r="G71"/>
  <c r="G72" s="1"/>
  <c r="AD72" s="1"/>
  <c r="AD73" s="1"/>
  <c r="G73" s="1"/>
  <c r="U545"/>
  <c r="U546" s="1"/>
  <c r="AJ546" s="1"/>
  <c r="AJ547" s="1"/>
  <c r="U547" s="1"/>
  <c r="M545"/>
  <c r="M546" s="1"/>
  <c r="S545"/>
  <c r="S546" s="1"/>
  <c r="AI546" s="1"/>
  <c r="AI547" s="1"/>
  <c r="S547" s="1"/>
  <c r="K545"/>
  <c r="K546" s="1"/>
  <c r="F480"/>
  <c r="F481" s="1"/>
  <c r="F453"/>
  <c r="F454" s="1"/>
  <c r="AQ426"/>
  <c r="F424"/>
  <c r="F425" s="1"/>
  <c r="AQ418"/>
  <c r="AQ413"/>
  <c r="AQ401"/>
  <c r="Z386"/>
  <c r="Z387" s="1"/>
  <c r="R386"/>
  <c r="R387" s="1"/>
  <c r="T386"/>
  <c r="T387" s="1"/>
  <c r="AQ358"/>
  <c r="Y91"/>
  <c r="Y92" s="1"/>
  <c r="AM92" s="1"/>
  <c r="AM93" s="1"/>
  <c r="Y93" s="1"/>
  <c r="Y98"/>
  <c r="Y100" s="1"/>
  <c r="Y101" s="1"/>
  <c r="AM101" s="1"/>
  <c r="AM102" s="1"/>
  <c r="Y102" s="1"/>
  <c r="U91"/>
  <c r="U92" s="1"/>
  <c r="AJ92" s="1"/>
  <c r="AJ93" s="1"/>
  <c r="U93" s="1"/>
  <c r="U98"/>
  <c r="Q91"/>
  <c r="Q92" s="1"/>
  <c r="AH92" s="1"/>
  <c r="AH93" s="1"/>
  <c r="Q93" s="1"/>
  <c r="Q98"/>
  <c r="Q100" s="1"/>
  <c r="Q101" s="1"/>
  <c r="AH101" s="1"/>
  <c r="AH102" s="1"/>
  <c r="Q102" s="1"/>
  <c r="M91"/>
  <c r="M92" s="1"/>
  <c r="M98"/>
  <c r="M100" s="1"/>
  <c r="M101" s="1"/>
  <c r="I91"/>
  <c r="I92" s="1"/>
  <c r="AE92" s="1"/>
  <c r="AE93" s="1"/>
  <c r="I93" s="1"/>
  <c r="I98"/>
  <c r="I100" s="1"/>
  <c r="I101" s="1"/>
  <c r="AE101" s="1"/>
  <c r="AE102" s="1"/>
  <c r="I102" s="1"/>
  <c r="G95"/>
  <c r="G100" s="1"/>
  <c r="G101" s="1"/>
  <c r="AD101" s="1"/>
  <c r="AD102" s="1"/>
  <c r="G102" s="1"/>
  <c r="G91"/>
  <c r="G92" s="1"/>
  <c r="AD92" s="1"/>
  <c r="AD93" s="1"/>
  <c r="G93" s="1"/>
  <c r="AQ540"/>
  <c r="AQ535"/>
  <c r="F536"/>
  <c r="F537" s="1"/>
  <c r="AQ526"/>
  <c r="AQ510"/>
  <c r="AQ509"/>
  <c r="AQ504"/>
  <c r="AQ491"/>
  <c r="AQ490"/>
  <c r="AQ463"/>
  <c r="AQ449"/>
  <c r="Y433"/>
  <c r="Y434" s="1"/>
  <c r="AM434" s="1"/>
  <c r="AM435" s="1"/>
  <c r="Y435" s="1"/>
  <c r="U433"/>
  <c r="U434" s="1"/>
  <c r="AJ434" s="1"/>
  <c r="AJ435" s="1"/>
  <c r="U435" s="1"/>
  <c r="I433"/>
  <c r="I434" s="1"/>
  <c r="AE434" s="1"/>
  <c r="AE435" s="1"/>
  <c r="I435" s="1"/>
  <c r="AQ419"/>
  <c r="AQ414"/>
  <c r="AQ411"/>
  <c r="AQ402"/>
  <c r="J386"/>
  <c r="J387" s="1"/>
  <c r="AF387" s="1"/>
  <c r="AF388" s="1"/>
  <c r="J388" s="1"/>
  <c r="AQ377"/>
  <c r="AQ376"/>
  <c r="AQ368"/>
  <c r="AQ363"/>
  <c r="AQ361"/>
  <c r="AQ360"/>
  <c r="AQ359"/>
  <c r="AQ357"/>
  <c r="AQ354"/>
  <c r="S357"/>
  <c r="S358" s="1"/>
  <c r="AI358" s="1"/>
  <c r="AI359" s="1"/>
  <c r="S359" s="1"/>
  <c r="K357"/>
  <c r="K358" s="1"/>
  <c r="Y357"/>
  <c r="Y358" s="1"/>
  <c r="AM358" s="1"/>
  <c r="AM359" s="1"/>
  <c r="Y359" s="1"/>
  <c r="Q357"/>
  <c r="Q358" s="1"/>
  <c r="AH358" s="1"/>
  <c r="AH359" s="1"/>
  <c r="Q359" s="1"/>
  <c r="I357"/>
  <c r="I358" s="1"/>
  <c r="AE358" s="1"/>
  <c r="AE359" s="1"/>
  <c r="I359" s="1"/>
  <c r="AQ343"/>
  <c r="AQ342"/>
  <c r="AQ336"/>
  <c r="AQ320"/>
  <c r="AQ318"/>
  <c r="H205"/>
  <c r="H206" s="1"/>
  <c r="Z205"/>
  <c r="Z206" s="1"/>
  <c r="AQ277"/>
  <c r="AQ272"/>
  <c r="AQ269"/>
  <c r="AQ265"/>
  <c r="AQ259"/>
  <c r="AQ254"/>
  <c r="AQ253"/>
  <c r="AQ242"/>
  <c r="AQ237"/>
  <c r="AQ233"/>
  <c r="AQ221"/>
  <c r="AQ213"/>
  <c r="AQ209"/>
  <c r="AQ207"/>
  <c r="V205"/>
  <c r="V206" s="1"/>
  <c r="AK206" s="1"/>
  <c r="AK207" s="1"/>
  <c r="V207" s="1"/>
  <c r="N205"/>
  <c r="N206" s="1"/>
  <c r="AQ187"/>
  <c r="AQ182"/>
  <c r="AQ157"/>
  <c r="AQ143"/>
  <c r="AQ131"/>
  <c r="AQ125"/>
  <c r="AQ106"/>
  <c r="AQ100"/>
  <c r="AQ84"/>
  <c r="AQ73"/>
  <c r="Z71"/>
  <c r="Z72" s="1"/>
  <c r="N71"/>
  <c r="N72" s="1"/>
  <c r="J71"/>
  <c r="J72" s="1"/>
  <c r="AF72" s="1"/>
  <c r="AF73" s="1"/>
  <c r="J73" s="1"/>
  <c r="AQ47"/>
  <c r="AQ37"/>
  <c r="AQ26"/>
  <c r="AQ311"/>
  <c r="AQ296"/>
  <c r="AQ285"/>
  <c r="J281"/>
  <c r="J282" s="1"/>
  <c r="AF282" s="1"/>
  <c r="AF283" s="1"/>
  <c r="J283" s="1"/>
  <c r="J290"/>
  <c r="J291" s="1"/>
  <c r="AF291" s="1"/>
  <c r="AF292" s="1"/>
  <c r="J292" s="1"/>
  <c r="AQ273"/>
  <c r="AQ267"/>
  <c r="AQ239"/>
  <c r="AQ238"/>
  <c r="AQ229"/>
  <c r="J234"/>
  <c r="J235" s="1"/>
  <c r="AF235" s="1"/>
  <c r="AF236" s="1"/>
  <c r="J236" s="1"/>
  <c r="AQ214"/>
  <c r="AQ211"/>
  <c r="AQ208"/>
  <c r="AQ205"/>
  <c r="Y167"/>
  <c r="Y168" s="1"/>
  <c r="AM168" s="1"/>
  <c r="AM169" s="1"/>
  <c r="Y169" s="1"/>
  <c r="Q167"/>
  <c r="Q168" s="1"/>
  <c r="AH168" s="1"/>
  <c r="AH169" s="1"/>
  <c r="Q169" s="1"/>
  <c r="I167"/>
  <c r="I168" s="1"/>
  <c r="AE168" s="1"/>
  <c r="AE169" s="1"/>
  <c r="I169" s="1"/>
  <c r="AQ154"/>
  <c r="AQ152"/>
  <c r="AQ149"/>
  <c r="AQ144"/>
  <c r="AQ132"/>
  <c r="AQ128"/>
  <c r="AQ122"/>
  <c r="AQ115"/>
  <c r="AQ107"/>
  <c r="AQ95"/>
  <c r="X62"/>
  <c r="X63" s="1"/>
  <c r="T62"/>
  <c r="T63" s="1"/>
  <c r="H62"/>
  <c r="H63" s="1"/>
  <c r="R62"/>
  <c r="R63" s="1"/>
  <c r="N62"/>
  <c r="N63" s="1"/>
  <c r="Y62"/>
  <c r="Y63" s="1"/>
  <c r="AM63" s="1"/>
  <c r="AM64" s="1"/>
  <c r="Y64" s="1"/>
  <c r="M62"/>
  <c r="M63" s="1"/>
  <c r="I62"/>
  <c r="I63" s="1"/>
  <c r="AE63" s="1"/>
  <c r="AE64" s="1"/>
  <c r="I64" s="1"/>
  <c r="AQ55"/>
  <c r="AQ54"/>
  <c r="AQ53"/>
  <c r="AQ49"/>
  <c r="AQ34"/>
  <c r="AQ297"/>
  <c r="AQ291"/>
  <c r="AQ286"/>
  <c r="V281"/>
  <c r="V282" s="1"/>
  <c r="AK282" s="1"/>
  <c r="AK283" s="1"/>
  <c r="V283" s="1"/>
  <c r="N281"/>
  <c r="N282" s="1"/>
  <c r="AQ274"/>
  <c r="AQ262"/>
  <c r="AQ251"/>
  <c r="AQ240"/>
  <c r="AQ230"/>
  <c r="AQ227"/>
  <c r="V225"/>
  <c r="V226" s="1"/>
  <c r="AK226" s="1"/>
  <c r="AK227" s="1"/>
  <c r="V227" s="1"/>
  <c r="R234"/>
  <c r="R235" s="1"/>
  <c r="N225"/>
  <c r="N226" s="1"/>
  <c r="AQ218"/>
  <c r="AQ215"/>
  <c r="P205"/>
  <c r="P206" s="1"/>
  <c r="X205"/>
  <c r="X206" s="1"/>
  <c r="AQ185"/>
  <c r="AQ176"/>
  <c r="AQ170"/>
  <c r="AQ159"/>
  <c r="AQ150"/>
  <c r="AQ136"/>
  <c r="F140"/>
  <c r="F141" s="1"/>
  <c r="AQ126"/>
  <c r="AQ109"/>
  <c r="AQ92"/>
  <c r="AQ88"/>
  <c r="AQ86"/>
  <c r="F82"/>
  <c r="F83" s="1"/>
  <c r="AQ78"/>
  <c r="AQ69"/>
  <c r="AQ58"/>
  <c r="AQ44"/>
  <c r="AQ31"/>
  <c r="AQ24"/>
  <c r="AQ20"/>
  <c r="U887"/>
  <c r="U888" s="1"/>
  <c r="AJ888" s="1"/>
  <c r="AJ889" s="1"/>
  <c r="U889" s="1"/>
  <c r="G887"/>
  <c r="G888" s="1"/>
  <c r="AD888" s="1"/>
  <c r="AD889" s="1"/>
  <c r="G889" s="1"/>
  <c r="AQ1592"/>
  <c r="AQ1584"/>
  <c r="AQ1357"/>
  <c r="AQ1346"/>
  <c r="AQ1343"/>
  <c r="AQ1339"/>
  <c r="AQ1334"/>
  <c r="AQ1330"/>
  <c r="AQ1325"/>
  <c r="AQ1315"/>
  <c r="AQ1306"/>
  <c r="AQ1305"/>
  <c r="AQ1302"/>
  <c r="AQ1299"/>
  <c r="AQ1294"/>
  <c r="AQ1287"/>
  <c r="AQ1284"/>
  <c r="AQ1281"/>
  <c r="AQ1278"/>
  <c r="AQ1275"/>
  <c r="AQ1272"/>
  <c r="AQ1269"/>
  <c r="AQ1266"/>
  <c r="AQ1263"/>
  <c r="AQ1251"/>
  <c r="AQ1248"/>
  <c r="AQ1245"/>
  <c r="AQ1240"/>
  <c r="AQ1233"/>
  <c r="AQ1230"/>
  <c r="AQ1227"/>
  <c r="AQ1215"/>
  <c r="AQ1212"/>
  <c r="AQ1209"/>
  <c r="AQ1192"/>
  <c r="AQ1162"/>
  <c r="AQ1147"/>
  <c r="AQ1126"/>
  <c r="AQ1099"/>
  <c r="AQ1087"/>
  <c r="AQ1071"/>
  <c r="AQ1068"/>
  <c r="AQ1065"/>
  <c r="AQ1048"/>
  <c r="AQ1009"/>
  <c r="AQ982"/>
  <c r="AQ970"/>
  <c r="AQ955"/>
  <c r="M943"/>
  <c r="M944" s="1"/>
  <c r="AQ933"/>
  <c r="F934"/>
  <c r="F935" s="1"/>
  <c r="AQ920"/>
  <c r="AQ915"/>
  <c r="F916"/>
  <c r="F917" s="1"/>
  <c r="AQ902"/>
  <c r="AQ896"/>
  <c r="Q887"/>
  <c r="Q888" s="1"/>
  <c r="AH888" s="1"/>
  <c r="AH889" s="1"/>
  <c r="Q889" s="1"/>
  <c r="AQ883"/>
  <c r="AQ881"/>
  <c r="AQ876"/>
  <c r="AQ863"/>
  <c r="AQ858"/>
  <c r="AQ845"/>
  <c r="AQ840"/>
  <c r="AQ827"/>
  <c r="AQ822"/>
  <c r="AQ809"/>
  <c r="AQ803"/>
  <c r="F802"/>
  <c r="AQ801"/>
  <c r="AQ799"/>
  <c r="AQ798"/>
  <c r="AQ793"/>
  <c r="AQ790"/>
  <c r="AQ759"/>
  <c r="AQ756"/>
  <c r="AQ752"/>
  <c r="AQ1593"/>
  <c r="AQ1583"/>
  <c r="AQ1367"/>
  <c r="AQ1364"/>
  <c r="AQ1361"/>
  <c r="AQ1351"/>
  <c r="AQ1350"/>
  <c r="AQ1347"/>
  <c r="AQ1321"/>
  <c r="AQ1311"/>
  <c r="AQ1308"/>
  <c r="AQ1288"/>
  <c r="AQ1279"/>
  <c r="AQ1270"/>
  <c r="AQ1258"/>
  <c r="AQ1234"/>
  <c r="AQ1222"/>
  <c r="AQ1204"/>
  <c r="AQ1199"/>
  <c r="AQ1187"/>
  <c r="AQ1184"/>
  <c r="AQ1178"/>
  <c r="AQ1175"/>
  <c r="AQ1172"/>
  <c r="AQ1165"/>
  <c r="AQ1160"/>
  <c r="AQ1157"/>
  <c r="AQ1154"/>
  <c r="AQ1142"/>
  <c r="AQ1139"/>
  <c r="AQ1136"/>
  <c r="AQ1129"/>
  <c r="AQ1124"/>
  <c r="AQ1121"/>
  <c r="AQ1118"/>
  <c r="AQ1111"/>
  <c r="AQ1105"/>
  <c r="AQ1098"/>
  <c r="AQ1095"/>
  <c r="AQ1092"/>
  <c r="AQ1080"/>
  <c r="AQ1077"/>
  <c r="AQ1074"/>
  <c r="AQ1060"/>
  <c r="AQ1055"/>
  <c r="AQ1043"/>
  <c r="AQ1040"/>
  <c r="AQ1037"/>
  <c r="AQ1033"/>
  <c r="AQ1028"/>
  <c r="AQ1024"/>
  <c r="AQ1019"/>
  <c r="AQ1012"/>
  <c r="AQ1007"/>
  <c r="AQ1004"/>
  <c r="AQ1001"/>
  <c r="AQ994"/>
  <c r="AQ988"/>
  <c r="AQ981"/>
  <c r="AQ978"/>
  <c r="AQ975"/>
  <c r="AQ963"/>
  <c r="AQ960"/>
  <c r="AQ957"/>
  <c r="AQ934"/>
  <c r="AQ931"/>
  <c r="AQ927"/>
  <c r="AQ916"/>
  <c r="AQ913"/>
  <c r="AQ909"/>
  <c r="AQ897"/>
  <c r="AQ895"/>
  <c r="AQ894"/>
  <c r="AQ893"/>
  <c r="AQ889"/>
  <c r="AQ882"/>
  <c r="AQ879"/>
  <c r="AQ865"/>
  <c r="AQ861"/>
  <c r="AQ847"/>
  <c r="AQ843"/>
  <c r="AQ829"/>
  <c r="AQ825"/>
  <c r="AQ811"/>
  <c r="AQ807"/>
  <c r="F803"/>
  <c r="AQ802"/>
  <c r="F801"/>
  <c r="AQ796"/>
  <c r="AQ794"/>
  <c r="AQ792"/>
  <c r="AQ742"/>
  <c r="AQ728"/>
  <c r="AQ724"/>
  <c r="AQ710"/>
  <c r="AQ706"/>
  <c r="AQ692"/>
  <c r="AQ688"/>
  <c r="F580"/>
  <c r="F544"/>
  <c r="AQ429"/>
  <c r="AQ427"/>
  <c r="AQ422"/>
  <c r="AQ409"/>
  <c r="AQ404"/>
  <c r="AQ397"/>
  <c r="AQ385"/>
  <c r="AQ383"/>
  <c r="F382"/>
  <c r="Y386"/>
  <c r="Y387" s="1"/>
  <c r="AM387" s="1"/>
  <c r="AM388" s="1"/>
  <c r="Y388" s="1"/>
  <c r="U386"/>
  <c r="U387" s="1"/>
  <c r="AJ387" s="1"/>
  <c r="AJ388" s="1"/>
  <c r="U388" s="1"/>
  <c r="Q386"/>
  <c r="Q387" s="1"/>
  <c r="AH387" s="1"/>
  <c r="AH388" s="1"/>
  <c r="Q388" s="1"/>
  <c r="M386"/>
  <c r="M387" s="1"/>
  <c r="AQ373"/>
  <c r="F377"/>
  <c r="F378" s="1"/>
  <c r="AQ369"/>
  <c r="U366"/>
  <c r="U367" s="1"/>
  <c r="AJ367" s="1"/>
  <c r="AJ368" s="1"/>
  <c r="U368" s="1"/>
  <c r="M366"/>
  <c r="M367" s="1"/>
  <c r="W357"/>
  <c r="W358" s="1"/>
  <c r="AL358" s="1"/>
  <c r="AL359" s="1"/>
  <c r="W359" s="1"/>
  <c r="AQ352"/>
  <c r="Z357"/>
  <c r="Z358" s="1"/>
  <c r="V357"/>
  <c r="V358" s="1"/>
  <c r="AK358" s="1"/>
  <c r="AK359" s="1"/>
  <c r="V359" s="1"/>
  <c r="R357"/>
  <c r="R358" s="1"/>
  <c r="N357"/>
  <c r="N358" s="1"/>
  <c r="J357"/>
  <c r="J358" s="1"/>
  <c r="AF358" s="1"/>
  <c r="AF359" s="1"/>
  <c r="J359" s="1"/>
  <c r="AQ349"/>
  <c r="AQ348"/>
  <c r="AQ341"/>
  <c r="AQ335"/>
  <c r="F339"/>
  <c r="F340" s="1"/>
  <c r="T281"/>
  <c r="T282" s="1"/>
  <c r="T286"/>
  <c r="T290" s="1"/>
  <c r="T291" s="1"/>
  <c r="F232"/>
  <c r="F32"/>
  <c r="J41"/>
  <c r="F41" s="1"/>
  <c r="X40"/>
  <c r="X42" s="1"/>
  <c r="X43" s="1"/>
  <c r="X33"/>
  <c r="X34" s="1"/>
  <c r="P40"/>
  <c r="P42" s="1"/>
  <c r="P43" s="1"/>
  <c r="P33"/>
  <c r="P34" s="1"/>
  <c r="H40"/>
  <c r="H42" s="1"/>
  <c r="H43" s="1"/>
  <c r="H33"/>
  <c r="H34" s="1"/>
  <c r="Z33"/>
  <c r="Z34" s="1"/>
  <c r="Z39"/>
  <c r="Z42" s="1"/>
  <c r="Z43" s="1"/>
  <c r="V33"/>
  <c r="V34" s="1"/>
  <c r="AK34" s="1"/>
  <c r="AK35" s="1"/>
  <c r="V35" s="1"/>
  <c r="V39"/>
  <c r="R33"/>
  <c r="R34" s="1"/>
  <c r="R39"/>
  <c r="R42" s="1"/>
  <c r="R43" s="1"/>
  <c r="N33"/>
  <c r="N34" s="1"/>
  <c r="N39"/>
  <c r="N42" s="1"/>
  <c r="N43" s="1"/>
  <c r="J33"/>
  <c r="J34" s="1"/>
  <c r="AF34" s="1"/>
  <c r="AF35" s="1"/>
  <c r="J35" s="1"/>
  <c r="J39"/>
  <c r="J42" s="1"/>
  <c r="J43" s="1"/>
  <c r="AF43" s="1"/>
  <c r="AF44" s="1"/>
  <c r="J44" s="1"/>
  <c r="Y33"/>
  <c r="Y34" s="1"/>
  <c r="AM34" s="1"/>
  <c r="AM35" s="1"/>
  <c r="Y35" s="1"/>
  <c r="Y38"/>
  <c r="Y42" s="1"/>
  <c r="Y43" s="1"/>
  <c r="AM43" s="1"/>
  <c r="AM44" s="1"/>
  <c r="Y44" s="1"/>
  <c r="U33"/>
  <c r="U34" s="1"/>
  <c r="AJ34" s="1"/>
  <c r="AJ35" s="1"/>
  <c r="U35" s="1"/>
  <c r="U38"/>
  <c r="U42" s="1"/>
  <c r="U43" s="1"/>
  <c r="AJ43" s="1"/>
  <c r="AJ44" s="1"/>
  <c r="U44" s="1"/>
  <c r="Q33"/>
  <c r="Q34" s="1"/>
  <c r="AH34" s="1"/>
  <c r="AH35" s="1"/>
  <c r="Q35" s="1"/>
  <c r="Q38"/>
  <c r="Q42" s="1"/>
  <c r="Q43" s="1"/>
  <c r="AH43" s="1"/>
  <c r="AH44" s="1"/>
  <c r="Q44" s="1"/>
  <c r="M33"/>
  <c r="M34" s="1"/>
  <c r="M38"/>
  <c r="M42" s="1"/>
  <c r="M43" s="1"/>
  <c r="I33"/>
  <c r="I34" s="1"/>
  <c r="AE34" s="1"/>
  <c r="AE35" s="1"/>
  <c r="I35" s="1"/>
  <c r="I38"/>
  <c r="I42" s="1"/>
  <c r="I43" s="1"/>
  <c r="AE43" s="1"/>
  <c r="AE44" s="1"/>
  <c r="I44" s="1"/>
  <c r="G33"/>
  <c r="G34" s="1"/>
  <c r="AD34" s="1"/>
  <c r="AD35" s="1"/>
  <c r="G35" s="1"/>
  <c r="G37"/>
  <c r="W36"/>
  <c r="W42" s="1"/>
  <c r="W43" s="1"/>
  <c r="AL43" s="1"/>
  <c r="AL44" s="1"/>
  <c r="W44" s="1"/>
  <c r="W33"/>
  <c r="W34" s="1"/>
  <c r="AL34" s="1"/>
  <c r="AL35" s="1"/>
  <c r="W35" s="1"/>
  <c r="S36"/>
  <c r="S42" s="1"/>
  <c r="S43" s="1"/>
  <c r="AI43" s="1"/>
  <c r="AI44" s="1"/>
  <c r="S44" s="1"/>
  <c r="S33"/>
  <c r="S34" s="1"/>
  <c r="AI34" s="1"/>
  <c r="AI35" s="1"/>
  <c r="S35" s="1"/>
  <c r="O36"/>
  <c r="O42" s="1"/>
  <c r="O43" s="1"/>
  <c r="O33"/>
  <c r="O34" s="1"/>
  <c r="K36"/>
  <c r="K42" s="1"/>
  <c r="K43" s="1"/>
  <c r="K33"/>
  <c r="K34" s="1"/>
  <c r="F27"/>
  <c r="Q592"/>
  <c r="Q593" s="1"/>
  <c r="AH593" s="1"/>
  <c r="AH594" s="1"/>
  <c r="Q594" s="1"/>
  <c r="F581"/>
  <c r="X583"/>
  <c r="X584" s="1"/>
  <c r="T583"/>
  <c r="T584" s="1"/>
  <c r="P583"/>
  <c r="P584" s="1"/>
  <c r="L583"/>
  <c r="L584" s="1"/>
  <c r="AG584" s="1"/>
  <c r="AG585" s="1"/>
  <c r="L585" s="1"/>
  <c r="H583"/>
  <c r="H584" s="1"/>
  <c r="U554"/>
  <c r="U555" s="1"/>
  <c r="AJ555" s="1"/>
  <c r="AJ556" s="1"/>
  <c r="U556" s="1"/>
  <c r="M554"/>
  <c r="M555" s="1"/>
  <c r="W545"/>
  <c r="W546" s="1"/>
  <c r="AL546" s="1"/>
  <c r="AL547" s="1"/>
  <c r="W547" s="1"/>
  <c r="O545"/>
  <c r="O546" s="1"/>
  <c r="G545"/>
  <c r="G546" s="1"/>
  <c r="AD546" s="1"/>
  <c r="AD547" s="1"/>
  <c r="G547" s="1"/>
  <c r="Z545"/>
  <c r="Z546" s="1"/>
  <c r="V545"/>
  <c r="V546" s="1"/>
  <c r="AK546" s="1"/>
  <c r="AK547" s="1"/>
  <c r="V547" s="1"/>
  <c r="R545"/>
  <c r="R546" s="1"/>
  <c r="N545"/>
  <c r="N546" s="1"/>
  <c r="J545"/>
  <c r="J546" s="1"/>
  <c r="AF546" s="1"/>
  <c r="AF547" s="1"/>
  <c r="J547" s="1"/>
  <c r="F511"/>
  <c r="Y516"/>
  <c r="Y517" s="1"/>
  <c r="AM517" s="1"/>
  <c r="AM518" s="1"/>
  <c r="Y518" s="1"/>
  <c r="Q516"/>
  <c r="Q517" s="1"/>
  <c r="AH517" s="1"/>
  <c r="AH518" s="1"/>
  <c r="Q518" s="1"/>
  <c r="I516"/>
  <c r="I517" s="1"/>
  <c r="AE517" s="1"/>
  <c r="AE518" s="1"/>
  <c r="I518" s="1"/>
  <c r="F489"/>
  <c r="F490" s="1"/>
  <c r="K386"/>
  <c r="K387" s="1"/>
  <c r="F354"/>
  <c r="Y310"/>
  <c r="Y311" s="1"/>
  <c r="AM311" s="1"/>
  <c r="AM312" s="1"/>
  <c r="Y312" s="1"/>
  <c r="Q310"/>
  <c r="Q311" s="1"/>
  <c r="AH311" s="1"/>
  <c r="AH312" s="1"/>
  <c r="Q312" s="1"/>
  <c r="M310"/>
  <c r="M311" s="1"/>
  <c r="M313"/>
  <c r="M319" s="1"/>
  <c r="M320" s="1"/>
  <c r="I310"/>
  <c r="I311" s="1"/>
  <c r="AE311" s="1"/>
  <c r="AE312" s="1"/>
  <c r="I312" s="1"/>
  <c r="H281"/>
  <c r="H282" s="1"/>
  <c r="F245"/>
  <c r="F246" s="1"/>
  <c r="I225"/>
  <c r="I226" s="1"/>
  <c r="AE226" s="1"/>
  <c r="AE227" s="1"/>
  <c r="I227" s="1"/>
  <c r="R205"/>
  <c r="R206" s="1"/>
  <c r="F621"/>
  <c r="AQ592"/>
  <c r="F582"/>
  <c r="S548"/>
  <c r="K548"/>
  <c r="F542"/>
  <c r="AQ516"/>
  <c r="AQ477"/>
  <c r="AQ473"/>
  <c r="AQ466"/>
  <c r="AQ460"/>
  <c r="AQ452"/>
  <c r="AQ443"/>
  <c r="AQ441"/>
  <c r="AQ440"/>
  <c r="AQ439"/>
  <c r="Y437"/>
  <c r="I437"/>
  <c r="I442" s="1"/>
  <c r="I443" s="1"/>
  <c r="AE443" s="1"/>
  <c r="AE444" s="1"/>
  <c r="I444" s="1"/>
  <c r="AQ435"/>
  <c r="AQ428"/>
  <c r="AQ425"/>
  <c r="W386"/>
  <c r="W387" s="1"/>
  <c r="AL387" s="1"/>
  <c r="AL388" s="1"/>
  <c r="W388" s="1"/>
  <c r="S386"/>
  <c r="S387" s="1"/>
  <c r="AI387" s="1"/>
  <c r="AI388" s="1"/>
  <c r="S388" s="1"/>
  <c r="O386"/>
  <c r="O387" s="1"/>
  <c r="F361"/>
  <c r="Y366"/>
  <c r="Y367" s="1"/>
  <c r="AM367" s="1"/>
  <c r="AM368" s="1"/>
  <c r="Y368" s="1"/>
  <c r="Q366"/>
  <c r="Q367" s="1"/>
  <c r="AH367" s="1"/>
  <c r="AH368" s="1"/>
  <c r="Q368" s="1"/>
  <c r="I366"/>
  <c r="I367" s="1"/>
  <c r="AE367" s="1"/>
  <c r="AE368" s="1"/>
  <c r="I368" s="1"/>
  <c r="F355"/>
  <c r="X357"/>
  <c r="X358" s="1"/>
  <c r="T357"/>
  <c r="T358" s="1"/>
  <c r="P357"/>
  <c r="P358" s="1"/>
  <c r="L357"/>
  <c r="L358" s="1"/>
  <c r="AG358" s="1"/>
  <c r="AG359" s="1"/>
  <c r="L359" s="1"/>
  <c r="H357"/>
  <c r="H358" s="1"/>
  <c r="AQ327"/>
  <c r="AQ317"/>
  <c r="Y313"/>
  <c r="U310"/>
  <c r="U311" s="1"/>
  <c r="AJ311" s="1"/>
  <c r="AJ312" s="1"/>
  <c r="U312" s="1"/>
  <c r="X281"/>
  <c r="X282" s="1"/>
  <c r="P281"/>
  <c r="P282" s="1"/>
  <c r="I281"/>
  <c r="I282" s="1"/>
  <c r="AE282" s="1"/>
  <c r="AE283" s="1"/>
  <c r="I283" s="1"/>
  <c r="N234"/>
  <c r="N235" s="1"/>
  <c r="F233"/>
  <c r="F220"/>
  <c r="W165"/>
  <c r="W158"/>
  <c r="W159" s="1"/>
  <c r="AL159" s="1"/>
  <c r="AL160" s="1"/>
  <c r="W160" s="1"/>
  <c r="S165"/>
  <c r="S158"/>
  <c r="S159" s="1"/>
  <c r="AI159" s="1"/>
  <c r="AI160" s="1"/>
  <c r="S160" s="1"/>
  <c r="O165"/>
  <c r="O158"/>
  <c r="O159" s="1"/>
  <c r="F156"/>
  <c r="G158"/>
  <c r="G159" s="1"/>
  <c r="AD159" s="1"/>
  <c r="AD160" s="1"/>
  <c r="G160" s="1"/>
  <c r="AQ758"/>
  <c r="AQ745"/>
  <c r="AQ740"/>
  <c r="AQ727"/>
  <c r="AQ722"/>
  <c r="AQ709"/>
  <c r="AQ704"/>
  <c r="F705"/>
  <c r="F706" s="1"/>
  <c r="AQ691"/>
  <c r="AQ686"/>
  <c r="AQ673"/>
  <c r="AQ668"/>
  <c r="F669"/>
  <c r="F670" s="1"/>
  <c r="AQ631"/>
  <c r="AQ599"/>
  <c r="F603"/>
  <c r="F604" s="1"/>
  <c r="AQ595"/>
  <c r="AQ578"/>
  <c r="Z583"/>
  <c r="Z584" s="1"/>
  <c r="V583"/>
  <c r="V584" s="1"/>
  <c r="AK584" s="1"/>
  <c r="AK585" s="1"/>
  <c r="V585" s="1"/>
  <c r="R583"/>
  <c r="R584" s="1"/>
  <c r="N583"/>
  <c r="N584" s="1"/>
  <c r="J583"/>
  <c r="J584" s="1"/>
  <c r="AF584" s="1"/>
  <c r="AF585" s="1"/>
  <c r="J585" s="1"/>
  <c r="AQ575"/>
  <c r="AQ574"/>
  <c r="AQ559"/>
  <c r="F549"/>
  <c r="Q554"/>
  <c r="Q555" s="1"/>
  <c r="AH555" s="1"/>
  <c r="AH556" s="1"/>
  <c r="Q556" s="1"/>
  <c r="F543"/>
  <c r="AQ541"/>
  <c r="AQ539"/>
  <c r="X545"/>
  <c r="X546" s="1"/>
  <c r="T545"/>
  <c r="T546" s="1"/>
  <c r="P545"/>
  <c r="P546" s="1"/>
  <c r="L545"/>
  <c r="L546" s="1"/>
  <c r="AG546" s="1"/>
  <c r="AG547" s="1"/>
  <c r="L547" s="1"/>
  <c r="H545"/>
  <c r="H546" s="1"/>
  <c r="AQ534"/>
  <c r="AQ523"/>
  <c r="F527"/>
  <c r="F528" s="1"/>
  <c r="AQ519"/>
  <c r="U516"/>
  <c r="U517" s="1"/>
  <c r="AJ517" s="1"/>
  <c r="AJ518" s="1"/>
  <c r="U518" s="1"/>
  <c r="M516"/>
  <c r="M517" s="1"/>
  <c r="AQ502"/>
  <c r="AQ483"/>
  <c r="AQ478"/>
  <c r="AQ467"/>
  <c r="F471"/>
  <c r="F472" s="1"/>
  <c r="AQ461"/>
  <c r="AQ453"/>
  <c r="AQ447"/>
  <c r="G433"/>
  <c r="G434" s="1"/>
  <c r="AD434" s="1"/>
  <c r="AD435" s="1"/>
  <c r="G435" s="1"/>
  <c r="AQ424"/>
  <c r="AQ421"/>
  <c r="AQ417"/>
  <c r="AQ406"/>
  <c r="AQ403"/>
  <c r="AQ399"/>
  <c r="AQ391"/>
  <c r="AQ390"/>
  <c r="AQ389"/>
  <c r="F381"/>
  <c r="I386"/>
  <c r="I387" s="1"/>
  <c r="AE387" s="1"/>
  <c r="AE388" s="1"/>
  <c r="I388" s="1"/>
  <c r="AQ379"/>
  <c r="AQ372"/>
  <c r="AQ366"/>
  <c r="F356"/>
  <c r="AQ347"/>
  <c r="AQ328"/>
  <c r="AQ316"/>
  <c r="F276"/>
  <c r="T225"/>
  <c r="T226" s="1"/>
  <c r="T230"/>
  <c r="T234" s="1"/>
  <c r="T235" s="1"/>
  <c r="X225"/>
  <c r="X226" s="1"/>
  <c r="P225"/>
  <c r="P226" s="1"/>
  <c r="W196"/>
  <c r="W197" s="1"/>
  <c r="AL197" s="1"/>
  <c r="AL198" s="1"/>
  <c r="W198" s="1"/>
  <c r="W199"/>
  <c r="W205" s="1"/>
  <c r="W206" s="1"/>
  <c r="AL206" s="1"/>
  <c r="AL207" s="1"/>
  <c r="W207" s="1"/>
  <c r="S196"/>
  <c r="S197" s="1"/>
  <c r="AI197" s="1"/>
  <c r="AI198" s="1"/>
  <c r="S198" s="1"/>
  <c r="S199"/>
  <c r="S205" s="1"/>
  <c r="S206" s="1"/>
  <c r="AI206" s="1"/>
  <c r="AI207" s="1"/>
  <c r="S207" s="1"/>
  <c r="O196"/>
  <c r="O197" s="1"/>
  <c r="O199"/>
  <c r="O205" s="1"/>
  <c r="O206" s="1"/>
  <c r="K196"/>
  <c r="K197" s="1"/>
  <c r="K199"/>
  <c r="K205" s="1"/>
  <c r="K206" s="1"/>
  <c r="AQ333"/>
  <c r="AQ325"/>
  <c r="AQ319"/>
  <c r="AQ306"/>
  <c r="AQ304"/>
  <c r="AQ299"/>
  <c r="AQ292"/>
  <c r="AQ280"/>
  <c r="AQ278"/>
  <c r="F277"/>
  <c r="Y281"/>
  <c r="Y282" s="1"/>
  <c r="AM282" s="1"/>
  <c r="AM283" s="1"/>
  <c r="Y283" s="1"/>
  <c r="U281"/>
  <c r="U282" s="1"/>
  <c r="AJ282" s="1"/>
  <c r="AJ283" s="1"/>
  <c r="U283" s="1"/>
  <c r="Q281"/>
  <c r="Q282" s="1"/>
  <c r="AH282" s="1"/>
  <c r="AH283" s="1"/>
  <c r="Q283" s="1"/>
  <c r="M281"/>
  <c r="M282" s="1"/>
  <c r="AQ268"/>
  <c r="F272"/>
  <c r="F273" s="1"/>
  <c r="AQ264"/>
  <c r="AQ263"/>
  <c r="AQ248"/>
  <c r="AQ243"/>
  <c r="AQ236"/>
  <c r="AQ224"/>
  <c r="AQ222"/>
  <c r="F221"/>
  <c r="Y225"/>
  <c r="Y226" s="1"/>
  <c r="AM226" s="1"/>
  <c r="AM227" s="1"/>
  <c r="Y227" s="1"/>
  <c r="U225"/>
  <c r="U226" s="1"/>
  <c r="AJ226" s="1"/>
  <c r="AJ227" s="1"/>
  <c r="U227" s="1"/>
  <c r="Q225"/>
  <c r="Q226" s="1"/>
  <c r="AH226" s="1"/>
  <c r="AH227" s="1"/>
  <c r="Q227" s="1"/>
  <c r="M225"/>
  <c r="M226" s="1"/>
  <c r="AQ212"/>
  <c r="F216"/>
  <c r="F217" s="1"/>
  <c r="AQ204"/>
  <c r="AQ334"/>
  <c r="AQ326"/>
  <c r="AQ322"/>
  <c r="AQ300"/>
  <c r="F301"/>
  <c r="F302" s="1"/>
  <c r="AQ282"/>
  <c r="AQ281"/>
  <c r="K281"/>
  <c r="K282" s="1"/>
  <c r="AQ260"/>
  <c r="AQ256"/>
  <c r="AQ249"/>
  <c r="AQ244"/>
  <c r="AQ226"/>
  <c r="AQ225"/>
  <c r="K225"/>
  <c r="K226" s="1"/>
  <c r="G196"/>
  <c r="G197" s="1"/>
  <c r="AD197" s="1"/>
  <c r="AD198" s="1"/>
  <c r="G198" s="1"/>
  <c r="AQ312"/>
  <c r="AQ305"/>
  <c r="AQ302"/>
  <c r="F287"/>
  <c r="X290"/>
  <c r="X291" s="1"/>
  <c r="P290"/>
  <c r="P291" s="1"/>
  <c r="AQ279"/>
  <c r="W281"/>
  <c r="W282" s="1"/>
  <c r="AL282" s="1"/>
  <c r="AL283" s="1"/>
  <c r="W283" s="1"/>
  <c r="S281"/>
  <c r="S282" s="1"/>
  <c r="AI282" s="1"/>
  <c r="AI283" s="1"/>
  <c r="S283" s="1"/>
  <c r="O281"/>
  <c r="O282" s="1"/>
  <c r="AQ266"/>
  <c r="AQ261"/>
  <c r="AQ250"/>
  <c r="F254"/>
  <c r="F255" s="1"/>
  <c r="AQ246"/>
  <c r="AQ245"/>
  <c r="F231"/>
  <c r="X234"/>
  <c r="X235" s="1"/>
  <c r="P234"/>
  <c r="P235" s="1"/>
  <c r="AQ223"/>
  <c r="W225"/>
  <c r="W226" s="1"/>
  <c r="AL226" s="1"/>
  <c r="AL227" s="1"/>
  <c r="W227" s="1"/>
  <c r="S225"/>
  <c r="S226" s="1"/>
  <c r="AI226" s="1"/>
  <c r="AI227" s="1"/>
  <c r="S227" s="1"/>
  <c r="O225"/>
  <c r="O226" s="1"/>
  <c r="AQ210"/>
  <c r="F162"/>
  <c r="X158"/>
  <c r="X159" s="1"/>
  <c r="T158"/>
  <c r="T159" s="1"/>
  <c r="P158"/>
  <c r="P159" s="1"/>
  <c r="H158"/>
  <c r="H159" s="1"/>
  <c r="K128"/>
  <c r="K120"/>
  <c r="K121" s="1"/>
  <c r="AQ201"/>
  <c r="F200"/>
  <c r="AQ199"/>
  <c r="AQ192"/>
  <c r="F191"/>
  <c r="AQ190"/>
  <c r="AQ184"/>
  <c r="AQ180"/>
  <c r="AQ173"/>
  <c r="AQ167"/>
  <c r="Y158"/>
  <c r="Y159" s="1"/>
  <c r="AM159" s="1"/>
  <c r="AM160" s="1"/>
  <c r="Y160" s="1"/>
  <c r="Q158"/>
  <c r="Q159" s="1"/>
  <c r="AH159" s="1"/>
  <c r="AH160" s="1"/>
  <c r="Q160" s="1"/>
  <c r="I158"/>
  <c r="I159" s="1"/>
  <c r="AE159" s="1"/>
  <c r="AE160" s="1"/>
  <c r="I160" s="1"/>
  <c r="F157"/>
  <c r="AQ148"/>
  <c r="AQ130"/>
  <c r="O120"/>
  <c r="O121" s="1"/>
  <c r="F87"/>
  <c r="T91"/>
  <c r="T92" s="1"/>
  <c r="L91"/>
  <c r="L92" s="1"/>
  <c r="AG92" s="1"/>
  <c r="AG93" s="1"/>
  <c r="L93" s="1"/>
  <c r="Z91"/>
  <c r="Z92" s="1"/>
  <c r="V91"/>
  <c r="V92" s="1"/>
  <c r="AK92" s="1"/>
  <c r="AK93" s="1"/>
  <c r="V93" s="1"/>
  <c r="R91"/>
  <c r="R92" s="1"/>
  <c r="N91"/>
  <c r="N92" s="1"/>
  <c r="F85"/>
  <c r="J91"/>
  <c r="J92" s="1"/>
  <c r="AF92" s="1"/>
  <c r="AF93" s="1"/>
  <c r="J93" s="1"/>
  <c r="F66"/>
  <c r="F40"/>
  <c r="T42"/>
  <c r="T43" s="1"/>
  <c r="F178"/>
  <c r="F179" s="1"/>
  <c r="U167"/>
  <c r="U168" s="1"/>
  <c r="AJ168" s="1"/>
  <c r="AJ169" s="1"/>
  <c r="U169" s="1"/>
  <c r="M167"/>
  <c r="M168" s="1"/>
  <c r="Z158"/>
  <c r="Z159" s="1"/>
  <c r="V158"/>
  <c r="V159" s="1"/>
  <c r="AK159" s="1"/>
  <c r="AK160" s="1"/>
  <c r="V160" s="1"/>
  <c r="R158"/>
  <c r="R159" s="1"/>
  <c r="N158"/>
  <c r="N159" s="1"/>
  <c r="J158"/>
  <c r="J159" s="1"/>
  <c r="AF159" s="1"/>
  <c r="AF160" s="1"/>
  <c r="J160" s="1"/>
  <c r="U100"/>
  <c r="U101" s="1"/>
  <c r="AJ101" s="1"/>
  <c r="AJ102" s="1"/>
  <c r="U102" s="1"/>
  <c r="O71"/>
  <c r="O72" s="1"/>
  <c r="F68"/>
  <c r="F58"/>
  <c r="AQ206"/>
  <c r="J205"/>
  <c r="J206" s="1"/>
  <c r="AF206" s="1"/>
  <c r="AF207" s="1"/>
  <c r="J207" s="1"/>
  <c r="F204"/>
  <c r="AQ203"/>
  <c r="AQ202"/>
  <c r="F201"/>
  <c r="AQ200"/>
  <c r="AQ198"/>
  <c r="Y196"/>
  <c r="Y197" s="1"/>
  <c r="AM197" s="1"/>
  <c r="AM198" s="1"/>
  <c r="Y198" s="1"/>
  <c r="U196"/>
  <c r="U197" s="1"/>
  <c r="AJ197" s="1"/>
  <c r="AJ198" s="1"/>
  <c r="U198" s="1"/>
  <c r="Q196"/>
  <c r="Q197" s="1"/>
  <c r="AH197" s="1"/>
  <c r="AH198" s="1"/>
  <c r="Q198" s="1"/>
  <c r="M196"/>
  <c r="M197" s="1"/>
  <c r="I196"/>
  <c r="I197" s="1"/>
  <c r="AE197" s="1"/>
  <c r="AE198" s="1"/>
  <c r="I198" s="1"/>
  <c r="F192"/>
  <c r="AQ191"/>
  <c r="AQ186"/>
  <c r="AQ168"/>
  <c r="AQ166"/>
  <c r="AQ165"/>
  <c r="AQ164"/>
  <c r="AQ160"/>
  <c r="U158"/>
  <c r="U159" s="1"/>
  <c r="AJ159" s="1"/>
  <c r="AJ160" s="1"/>
  <c r="U160" s="1"/>
  <c r="M158"/>
  <c r="M159" s="1"/>
  <c r="F155"/>
  <c r="AQ146"/>
  <c r="AQ142"/>
  <c r="AQ135"/>
  <c r="AQ129"/>
  <c r="G120"/>
  <c r="G121" s="1"/>
  <c r="AD121" s="1"/>
  <c r="AD122" s="1"/>
  <c r="G122" s="1"/>
  <c r="G125"/>
  <c r="F125" s="1"/>
  <c r="W120"/>
  <c r="W121" s="1"/>
  <c r="AL121" s="1"/>
  <c r="AL122" s="1"/>
  <c r="W122" s="1"/>
  <c r="S120"/>
  <c r="S121" s="1"/>
  <c r="AI121" s="1"/>
  <c r="AI122" s="1"/>
  <c r="S122" s="1"/>
  <c r="S123"/>
  <c r="J96"/>
  <c r="F96" s="1"/>
  <c r="T95"/>
  <c r="L95"/>
  <c r="Z94"/>
  <c r="V94"/>
  <c r="V100" s="1"/>
  <c r="V101" s="1"/>
  <c r="AK101" s="1"/>
  <c r="AK102" s="1"/>
  <c r="V102" s="1"/>
  <c r="R94"/>
  <c r="N94"/>
  <c r="N100" s="1"/>
  <c r="N101" s="1"/>
  <c r="J94"/>
  <c r="L62"/>
  <c r="L63" s="1"/>
  <c r="AG63" s="1"/>
  <c r="AG64" s="1"/>
  <c r="L64" s="1"/>
  <c r="T33"/>
  <c r="T34" s="1"/>
  <c r="L33"/>
  <c r="L34" s="1"/>
  <c r="AG34" s="1"/>
  <c r="AG35" s="1"/>
  <c r="L35" s="1"/>
  <c r="W100"/>
  <c r="W101" s="1"/>
  <c r="AL101" s="1"/>
  <c r="AL102" s="1"/>
  <c r="W102" s="1"/>
  <c r="S100"/>
  <c r="S101" s="1"/>
  <c r="AI101" s="1"/>
  <c r="AI102" s="1"/>
  <c r="S102" s="1"/>
  <c r="O100"/>
  <c r="O101" s="1"/>
  <c r="K100"/>
  <c r="K101" s="1"/>
  <c r="F65"/>
  <c r="F61"/>
  <c r="W62"/>
  <c r="W63" s="1"/>
  <c r="AL63" s="1"/>
  <c r="AL64" s="1"/>
  <c r="W64" s="1"/>
  <c r="S62"/>
  <c r="S63" s="1"/>
  <c r="AI63" s="1"/>
  <c r="AI64" s="1"/>
  <c r="S64" s="1"/>
  <c r="O62"/>
  <c r="O63" s="1"/>
  <c r="K62"/>
  <c r="K63" s="1"/>
  <c r="AQ41"/>
  <c r="AQ35"/>
  <c r="V42"/>
  <c r="V43" s="1"/>
  <c r="AK43" s="1"/>
  <c r="AK44" s="1"/>
  <c r="V44" s="1"/>
  <c r="AQ112"/>
  <c r="AQ111"/>
  <c r="AQ96"/>
  <c r="AQ94"/>
  <c r="W91"/>
  <c r="W92" s="1"/>
  <c r="AL92" s="1"/>
  <c r="AL93" s="1"/>
  <c r="W93" s="1"/>
  <c r="S91"/>
  <c r="S92" s="1"/>
  <c r="AI92" s="1"/>
  <c r="AI93" s="1"/>
  <c r="S93" s="1"/>
  <c r="O91"/>
  <c r="O92" s="1"/>
  <c r="K91"/>
  <c r="K92" s="1"/>
  <c r="AQ87"/>
  <c r="F86"/>
  <c r="AQ85"/>
  <c r="AQ81"/>
  <c r="AQ71"/>
  <c r="F70"/>
  <c r="F69"/>
  <c r="F59"/>
  <c r="AQ57"/>
  <c r="F57"/>
  <c r="G62"/>
  <c r="G63" s="1"/>
  <c r="AD63" s="1"/>
  <c r="AD64" s="1"/>
  <c r="G64" s="1"/>
  <c r="AQ48"/>
  <c r="AQ108"/>
  <c r="AQ104"/>
  <c r="AQ83"/>
  <c r="AQ82"/>
  <c r="F67"/>
  <c r="Y71"/>
  <c r="Y72" s="1"/>
  <c r="AM72" s="1"/>
  <c r="AM73" s="1"/>
  <c r="Y73" s="1"/>
  <c r="U71"/>
  <c r="U72" s="1"/>
  <c r="AJ72" s="1"/>
  <c r="AJ73" s="1"/>
  <c r="U73" s="1"/>
  <c r="Q71"/>
  <c r="Q72" s="1"/>
  <c r="AH72" s="1"/>
  <c r="AH73" s="1"/>
  <c r="Q73" s="1"/>
  <c r="M71"/>
  <c r="M72" s="1"/>
  <c r="I71"/>
  <c r="I72" s="1"/>
  <c r="AE72" s="1"/>
  <c r="AE73" s="1"/>
  <c r="I73" s="1"/>
  <c r="AQ64"/>
  <c r="AQ72"/>
  <c r="F60"/>
  <c r="AQ51"/>
  <c r="F53"/>
  <c r="F54" s="1"/>
  <c r="F29"/>
  <c r="F31"/>
  <c r="F30"/>
  <c r="F28"/>
  <c r="AQ21"/>
  <c r="L1929"/>
  <c r="L1930" s="1"/>
  <c r="AG1930" s="1"/>
  <c r="AG1931" s="1"/>
  <c r="L1931" s="1"/>
  <c r="L1932"/>
  <c r="L1938" s="1"/>
  <c r="L1939" s="1"/>
  <c r="AG1939" s="1"/>
  <c r="AG1940" s="1"/>
  <c r="L1940" s="1"/>
  <c r="F1933"/>
  <c r="Y1938"/>
  <c r="Y1939" s="1"/>
  <c r="AM1939" s="1"/>
  <c r="AM1940" s="1"/>
  <c r="Y1940" s="1"/>
  <c r="U1938"/>
  <c r="U1939" s="1"/>
  <c r="AJ1939" s="1"/>
  <c r="AJ1940" s="1"/>
  <c r="U1940" s="1"/>
  <c r="Q1938"/>
  <c r="Q1939" s="1"/>
  <c r="AH1939" s="1"/>
  <c r="AH1940" s="1"/>
  <c r="Q1940" s="1"/>
  <c r="M1938"/>
  <c r="M1939" s="1"/>
  <c r="I1938"/>
  <c r="I1939" s="1"/>
  <c r="AE1939" s="1"/>
  <c r="AE1940" s="1"/>
  <c r="I1940" s="1"/>
  <c r="Y1929"/>
  <c r="Y1930" s="1"/>
  <c r="AM1930" s="1"/>
  <c r="AM1931" s="1"/>
  <c r="Y1931" s="1"/>
  <c r="U1929"/>
  <c r="U1930" s="1"/>
  <c r="AJ1930" s="1"/>
  <c r="AJ1931" s="1"/>
  <c r="U1931" s="1"/>
  <c r="Q1929"/>
  <c r="Q1930" s="1"/>
  <c r="AH1930" s="1"/>
  <c r="AH1931" s="1"/>
  <c r="Q1931" s="1"/>
  <c r="M1929"/>
  <c r="M1930" s="1"/>
  <c r="I1929"/>
  <c r="I1930" s="1"/>
  <c r="AE1930" s="1"/>
  <c r="AE1931" s="1"/>
  <c r="I1931" s="1"/>
  <c r="F1928"/>
  <c r="G1937"/>
  <c r="F1937" s="1"/>
  <c r="F1926"/>
  <c r="G1935"/>
  <c r="F1935" s="1"/>
  <c r="F1925"/>
  <c r="Z1929"/>
  <c r="Z1930" s="1"/>
  <c r="Z1932"/>
  <c r="Z1938" s="1"/>
  <c r="Z1939" s="1"/>
  <c r="X1929"/>
  <c r="X1930" s="1"/>
  <c r="X1932"/>
  <c r="X1938" s="1"/>
  <c r="X1939" s="1"/>
  <c r="V1929"/>
  <c r="V1930" s="1"/>
  <c r="AK1930" s="1"/>
  <c r="AK1931" s="1"/>
  <c r="V1931" s="1"/>
  <c r="V1932"/>
  <c r="V1938" s="1"/>
  <c r="V1939" s="1"/>
  <c r="AK1939" s="1"/>
  <c r="AK1940" s="1"/>
  <c r="V1940" s="1"/>
  <c r="T1929"/>
  <c r="T1930" s="1"/>
  <c r="T1932"/>
  <c r="T1938" s="1"/>
  <c r="T1939" s="1"/>
  <c r="R1929"/>
  <c r="R1930" s="1"/>
  <c r="R1932"/>
  <c r="R1938" s="1"/>
  <c r="R1939" s="1"/>
  <c r="P1929"/>
  <c r="P1930" s="1"/>
  <c r="P1932"/>
  <c r="P1938" s="1"/>
  <c r="P1939" s="1"/>
  <c r="N1929"/>
  <c r="N1930" s="1"/>
  <c r="N1932"/>
  <c r="N1938" s="1"/>
  <c r="N1939" s="1"/>
  <c r="J1929"/>
  <c r="J1930" s="1"/>
  <c r="AF1930" s="1"/>
  <c r="AF1931" s="1"/>
  <c r="J1931" s="1"/>
  <c r="J1932"/>
  <c r="J1938" s="1"/>
  <c r="J1939" s="1"/>
  <c r="AF1939" s="1"/>
  <c r="AF1940" s="1"/>
  <c r="J1940" s="1"/>
  <c r="H1929"/>
  <c r="H1930" s="1"/>
  <c r="H1932"/>
  <c r="H1938" s="1"/>
  <c r="H1939" s="1"/>
  <c r="F1923"/>
  <c r="F1896"/>
  <c r="W1900"/>
  <c r="W1901" s="1"/>
  <c r="AL1901" s="1"/>
  <c r="AL1902" s="1"/>
  <c r="W1902" s="1"/>
  <c r="S1900"/>
  <c r="S1901" s="1"/>
  <c r="AI1901" s="1"/>
  <c r="AI1902" s="1"/>
  <c r="S1902" s="1"/>
  <c r="O1900"/>
  <c r="O1901" s="1"/>
  <c r="K1900"/>
  <c r="K1901" s="1"/>
  <c r="W1891"/>
  <c r="W1892" s="1"/>
  <c r="AL1892" s="1"/>
  <c r="AL1893" s="1"/>
  <c r="W1893" s="1"/>
  <c r="S1891"/>
  <c r="S1892" s="1"/>
  <c r="AI1892" s="1"/>
  <c r="AI1893" s="1"/>
  <c r="S1893" s="1"/>
  <c r="O1891"/>
  <c r="O1892" s="1"/>
  <c r="K1891"/>
  <c r="K1892" s="1"/>
  <c r="F1889"/>
  <c r="G1898"/>
  <c r="F1898" s="1"/>
  <c r="F1886"/>
  <c r="T1863"/>
  <c r="L1863"/>
  <c r="AG1863" s="1"/>
  <c r="AG1864" s="1"/>
  <c r="L1864" s="1"/>
  <c r="F1730"/>
  <c r="Z1732"/>
  <c r="Z1733" s="1"/>
  <c r="V1732"/>
  <c r="V1733" s="1"/>
  <c r="AK1733" s="1"/>
  <c r="AK1734" s="1"/>
  <c r="V1734" s="1"/>
  <c r="R1732"/>
  <c r="R1733" s="1"/>
  <c r="N1732"/>
  <c r="N1733" s="1"/>
  <c r="H1732"/>
  <c r="H1733" s="1"/>
  <c r="F1656"/>
  <c r="V1658"/>
  <c r="V1659" s="1"/>
  <c r="AK1659" s="1"/>
  <c r="AK1660" s="1"/>
  <c r="V1660" s="1"/>
  <c r="R1658"/>
  <c r="R1659" s="1"/>
  <c r="N1658"/>
  <c r="N1659" s="1"/>
  <c r="H1658"/>
  <c r="H1659" s="1"/>
  <c r="F1934"/>
  <c r="W1938"/>
  <c r="W1939" s="1"/>
  <c r="AL1939" s="1"/>
  <c r="AL1940" s="1"/>
  <c r="W1940" s="1"/>
  <c r="S1938"/>
  <c r="S1939" s="1"/>
  <c r="AI1939" s="1"/>
  <c r="AI1940" s="1"/>
  <c r="S1940" s="1"/>
  <c r="O1938"/>
  <c r="O1939" s="1"/>
  <c r="K1938"/>
  <c r="K1939" s="1"/>
  <c r="F1927"/>
  <c r="G1936"/>
  <c r="F1936" s="1"/>
  <c r="F1924"/>
  <c r="F1905"/>
  <c r="F1911" s="1"/>
  <c r="F1912" s="1"/>
  <c r="L1911"/>
  <c r="L1912" s="1"/>
  <c r="AG1912" s="1"/>
  <c r="AG1913" s="1"/>
  <c r="L1913" s="1"/>
  <c r="F1895"/>
  <c r="Y1900"/>
  <c r="Y1901" s="1"/>
  <c r="AM1901" s="1"/>
  <c r="AM1902" s="1"/>
  <c r="Y1902" s="1"/>
  <c r="U1900"/>
  <c r="U1901" s="1"/>
  <c r="AJ1901" s="1"/>
  <c r="AJ1902" s="1"/>
  <c r="U1902" s="1"/>
  <c r="Q1900"/>
  <c r="Q1901" s="1"/>
  <c r="AH1901" s="1"/>
  <c r="AH1902" s="1"/>
  <c r="Q1902" s="1"/>
  <c r="M1900"/>
  <c r="M1901" s="1"/>
  <c r="I1900"/>
  <c r="I1901" s="1"/>
  <c r="AE1901" s="1"/>
  <c r="AE1902" s="1"/>
  <c r="I1902" s="1"/>
  <c r="F1890"/>
  <c r="G1899"/>
  <c r="F1899" s="1"/>
  <c r="F1888"/>
  <c r="G1897"/>
  <c r="F1897" s="1"/>
  <c r="F1887"/>
  <c r="Z1891"/>
  <c r="Z1892" s="1"/>
  <c r="Z1894"/>
  <c r="Z1900" s="1"/>
  <c r="Z1901" s="1"/>
  <c r="X1891"/>
  <c r="X1892" s="1"/>
  <c r="X1894"/>
  <c r="X1900" s="1"/>
  <c r="X1901" s="1"/>
  <c r="V1891"/>
  <c r="V1892" s="1"/>
  <c r="AK1892" s="1"/>
  <c r="AK1893" s="1"/>
  <c r="V1893" s="1"/>
  <c r="V1894"/>
  <c r="V1900" s="1"/>
  <c r="V1901" s="1"/>
  <c r="AK1901" s="1"/>
  <c r="AK1902" s="1"/>
  <c r="V1902" s="1"/>
  <c r="T1891"/>
  <c r="T1892" s="1"/>
  <c r="T1894"/>
  <c r="T1900" s="1"/>
  <c r="T1901" s="1"/>
  <c r="R1891"/>
  <c r="R1892" s="1"/>
  <c r="R1894"/>
  <c r="R1900" s="1"/>
  <c r="R1901" s="1"/>
  <c r="P1891"/>
  <c r="P1892" s="1"/>
  <c r="P1894"/>
  <c r="P1900" s="1"/>
  <c r="P1901" s="1"/>
  <c r="N1891"/>
  <c r="N1892" s="1"/>
  <c r="N1894"/>
  <c r="N1900" s="1"/>
  <c r="N1901" s="1"/>
  <c r="L1891"/>
  <c r="L1892" s="1"/>
  <c r="AG1892" s="1"/>
  <c r="AG1893" s="1"/>
  <c r="L1893" s="1"/>
  <c r="L1894"/>
  <c r="L1900" s="1"/>
  <c r="L1901" s="1"/>
  <c r="AG1901" s="1"/>
  <c r="AG1902" s="1"/>
  <c r="L1902" s="1"/>
  <c r="J1891"/>
  <c r="J1892" s="1"/>
  <c r="AF1892" s="1"/>
  <c r="AF1893" s="1"/>
  <c r="J1893" s="1"/>
  <c r="J1894"/>
  <c r="J1900" s="1"/>
  <c r="J1901" s="1"/>
  <c r="AF1901" s="1"/>
  <c r="AF1902" s="1"/>
  <c r="J1902" s="1"/>
  <c r="H1891"/>
  <c r="H1892" s="1"/>
  <c r="H1894"/>
  <c r="H1900" s="1"/>
  <c r="H1901" s="1"/>
  <c r="F1885"/>
  <c r="F1852"/>
  <c r="F1851"/>
  <c r="F1850"/>
  <c r="F1722"/>
  <c r="F1721"/>
  <c r="F1720"/>
  <c r="F1648"/>
  <c r="F1647"/>
  <c r="F1646"/>
  <c r="F947"/>
  <c r="Y952"/>
  <c r="Y953" s="1"/>
  <c r="AM953" s="1"/>
  <c r="AM954" s="1"/>
  <c r="Y954" s="1"/>
  <c r="U952"/>
  <c r="U953" s="1"/>
  <c r="AJ953" s="1"/>
  <c r="AJ954" s="1"/>
  <c r="U954" s="1"/>
  <c r="Q952"/>
  <c r="Q953" s="1"/>
  <c r="AH953" s="1"/>
  <c r="AH954" s="1"/>
  <c r="Q954" s="1"/>
  <c r="M952"/>
  <c r="M953" s="1"/>
  <c r="F942"/>
  <c r="G951"/>
  <c r="F951" s="1"/>
  <c r="F940"/>
  <c r="G949"/>
  <c r="F949" s="1"/>
  <c r="F939"/>
  <c r="Z943"/>
  <c r="Z944" s="1"/>
  <c r="Z946"/>
  <c r="Z952" s="1"/>
  <c r="Z953" s="1"/>
  <c r="X943"/>
  <c r="X944" s="1"/>
  <c r="X946"/>
  <c r="X952" s="1"/>
  <c r="X953" s="1"/>
  <c r="V943"/>
  <c r="V944" s="1"/>
  <c r="AK944" s="1"/>
  <c r="AK945" s="1"/>
  <c r="V945" s="1"/>
  <c r="V946"/>
  <c r="V952" s="1"/>
  <c r="V953" s="1"/>
  <c r="AK953" s="1"/>
  <c r="AK954" s="1"/>
  <c r="V954" s="1"/>
  <c r="T943"/>
  <c r="T944" s="1"/>
  <c r="T946"/>
  <c r="T952" s="1"/>
  <c r="T953" s="1"/>
  <c r="R943"/>
  <c r="R944" s="1"/>
  <c r="R946"/>
  <c r="R952" s="1"/>
  <c r="R953" s="1"/>
  <c r="P943"/>
  <c r="P944" s="1"/>
  <c r="P946"/>
  <c r="P952" s="1"/>
  <c r="P953" s="1"/>
  <c r="N943"/>
  <c r="N944" s="1"/>
  <c r="N946"/>
  <c r="N952" s="1"/>
  <c r="N953" s="1"/>
  <c r="J943"/>
  <c r="J944" s="1"/>
  <c r="AF944" s="1"/>
  <c r="AF945" s="1"/>
  <c r="J945" s="1"/>
  <c r="J946"/>
  <c r="J952" s="1"/>
  <c r="J953" s="1"/>
  <c r="AF953" s="1"/>
  <c r="AF954" s="1"/>
  <c r="J954" s="1"/>
  <c r="H943"/>
  <c r="H944" s="1"/>
  <c r="H946"/>
  <c r="H952" s="1"/>
  <c r="H953" s="1"/>
  <c r="F892"/>
  <c r="W896"/>
  <c r="W897" s="1"/>
  <c r="AL897" s="1"/>
  <c r="AL898" s="1"/>
  <c r="W898" s="1"/>
  <c r="S896"/>
  <c r="S897" s="1"/>
  <c r="AI897" s="1"/>
  <c r="AI898" s="1"/>
  <c r="S898" s="1"/>
  <c r="O896"/>
  <c r="O897" s="1"/>
  <c r="K896"/>
  <c r="K897" s="1"/>
  <c r="W887"/>
  <c r="W888" s="1"/>
  <c r="AL888" s="1"/>
  <c r="AL889" s="1"/>
  <c r="W889" s="1"/>
  <c r="S887"/>
  <c r="S888" s="1"/>
  <c r="AI888" s="1"/>
  <c r="AI889" s="1"/>
  <c r="S889" s="1"/>
  <c r="O887"/>
  <c r="O888" s="1"/>
  <c r="K887"/>
  <c r="K888" s="1"/>
  <c r="F885"/>
  <c r="G894"/>
  <c r="F894" s="1"/>
  <c r="F882"/>
  <c r="F863"/>
  <c r="F869" s="1"/>
  <c r="F870" s="1"/>
  <c r="L869"/>
  <c r="L870" s="1"/>
  <c r="AG870" s="1"/>
  <c r="AG871" s="1"/>
  <c r="L871" s="1"/>
  <c r="F845"/>
  <c r="F851" s="1"/>
  <c r="F852" s="1"/>
  <c r="L851"/>
  <c r="L852" s="1"/>
  <c r="AG852" s="1"/>
  <c r="AG853" s="1"/>
  <c r="L853" s="1"/>
  <c r="F827"/>
  <c r="F833" s="1"/>
  <c r="F834" s="1"/>
  <c r="L833"/>
  <c r="L834" s="1"/>
  <c r="AG834" s="1"/>
  <c r="AG835" s="1"/>
  <c r="L835" s="1"/>
  <c r="F809"/>
  <c r="F815" s="1"/>
  <c r="F816" s="1"/>
  <c r="L815"/>
  <c r="L816" s="1"/>
  <c r="AG816" s="1"/>
  <c r="AG817" s="1"/>
  <c r="L817" s="1"/>
  <c r="T796"/>
  <c r="Z796"/>
  <c r="F741"/>
  <c r="F742" s="1"/>
  <c r="G1858"/>
  <c r="F1858" s="1"/>
  <c r="G1857"/>
  <c r="F1857" s="1"/>
  <c r="Y1856"/>
  <c r="Y1862" s="1"/>
  <c r="Y1863" s="1"/>
  <c r="AM1863" s="1"/>
  <c r="AM1864" s="1"/>
  <c r="Y1864" s="1"/>
  <c r="W1856"/>
  <c r="W1862" s="1"/>
  <c r="W1863" s="1"/>
  <c r="AL1863" s="1"/>
  <c r="AL1864" s="1"/>
  <c r="W1864" s="1"/>
  <c r="U1856"/>
  <c r="U1862" s="1"/>
  <c r="U1863" s="1"/>
  <c r="AJ1863" s="1"/>
  <c r="AJ1864" s="1"/>
  <c r="U1864" s="1"/>
  <c r="S1856"/>
  <c r="S1862" s="1"/>
  <c r="S1863" s="1"/>
  <c r="AI1863" s="1"/>
  <c r="AI1864" s="1"/>
  <c r="S1864" s="1"/>
  <c r="Q1856"/>
  <c r="Q1862" s="1"/>
  <c r="Q1863" s="1"/>
  <c r="AH1863" s="1"/>
  <c r="AH1864" s="1"/>
  <c r="Q1864" s="1"/>
  <c r="O1856"/>
  <c r="O1862" s="1"/>
  <c r="O1863" s="1"/>
  <c r="M1856"/>
  <c r="M1862" s="1"/>
  <c r="M1863" s="1"/>
  <c r="K1856"/>
  <c r="K1862" s="1"/>
  <c r="K1863" s="1"/>
  <c r="I1856"/>
  <c r="I1862" s="1"/>
  <c r="I1863" s="1"/>
  <c r="AE1863" s="1"/>
  <c r="AE1864" s="1"/>
  <c r="I1864" s="1"/>
  <c r="G1856"/>
  <c r="G1853"/>
  <c r="G1854" s="1"/>
  <c r="AD1854" s="1"/>
  <c r="AD1855" s="1"/>
  <c r="G1855" s="1"/>
  <c r="L1752"/>
  <c r="L1753" s="1"/>
  <c r="G1728"/>
  <c r="F1728" s="1"/>
  <c r="G1727"/>
  <c r="F1727" s="1"/>
  <c r="Y1726"/>
  <c r="Y1732" s="1"/>
  <c r="Y1733" s="1"/>
  <c r="AM1733" s="1"/>
  <c r="AM1734" s="1"/>
  <c r="Y1734" s="1"/>
  <c r="W1726"/>
  <c r="W1732" s="1"/>
  <c r="W1733" s="1"/>
  <c r="AL1733" s="1"/>
  <c r="AL1734" s="1"/>
  <c r="W1734" s="1"/>
  <c r="U1726"/>
  <c r="U1732" s="1"/>
  <c r="U1733" s="1"/>
  <c r="AJ1733" s="1"/>
  <c r="AJ1734" s="1"/>
  <c r="U1734" s="1"/>
  <c r="S1726"/>
  <c r="S1732" s="1"/>
  <c r="S1733" s="1"/>
  <c r="AI1733" s="1"/>
  <c r="AI1734" s="1"/>
  <c r="S1734" s="1"/>
  <c r="Q1726"/>
  <c r="Q1732" s="1"/>
  <c r="Q1733" s="1"/>
  <c r="AH1733" s="1"/>
  <c r="AH1734" s="1"/>
  <c r="Q1734" s="1"/>
  <c r="O1726"/>
  <c r="O1732" s="1"/>
  <c r="O1733" s="1"/>
  <c r="M1726"/>
  <c r="M1732" s="1"/>
  <c r="M1733" s="1"/>
  <c r="K1726"/>
  <c r="K1732" s="1"/>
  <c r="K1733" s="1"/>
  <c r="I1726"/>
  <c r="I1732" s="1"/>
  <c r="I1733" s="1"/>
  <c r="AE1733" s="1"/>
  <c r="AE1734" s="1"/>
  <c r="I1734" s="1"/>
  <c r="G1726"/>
  <c r="G1723"/>
  <c r="G1724" s="1"/>
  <c r="AD1724" s="1"/>
  <c r="AD1725" s="1"/>
  <c r="G1725" s="1"/>
  <c r="L1717"/>
  <c r="F1717" s="1"/>
  <c r="L1714"/>
  <c r="L1715" s="1"/>
  <c r="AG1715" s="1"/>
  <c r="AG1716" s="1"/>
  <c r="L1716" s="1"/>
  <c r="L1696"/>
  <c r="L1697" s="1"/>
  <c r="AG1697" s="1"/>
  <c r="AG1698" s="1"/>
  <c r="L1698" s="1"/>
  <c r="L1678"/>
  <c r="L1679" s="1"/>
  <c r="AG1679" s="1"/>
  <c r="AG1680" s="1"/>
  <c r="L1680" s="1"/>
  <c r="G1654"/>
  <c r="F1654" s="1"/>
  <c r="G1653"/>
  <c r="Y1652"/>
  <c r="Y1658" s="1"/>
  <c r="Y1659" s="1"/>
  <c r="AM1659" s="1"/>
  <c r="AM1660" s="1"/>
  <c r="Y1660" s="1"/>
  <c r="W1652"/>
  <c r="W1658" s="1"/>
  <c r="W1659" s="1"/>
  <c r="AL1659" s="1"/>
  <c r="AL1660" s="1"/>
  <c r="W1660" s="1"/>
  <c r="U1652"/>
  <c r="U1658" s="1"/>
  <c r="U1659" s="1"/>
  <c r="AJ1659" s="1"/>
  <c r="AJ1660" s="1"/>
  <c r="U1660" s="1"/>
  <c r="S1652"/>
  <c r="S1658" s="1"/>
  <c r="S1659" s="1"/>
  <c r="AI1659" s="1"/>
  <c r="AI1660" s="1"/>
  <c r="S1660" s="1"/>
  <c r="Q1652"/>
  <c r="Q1658" s="1"/>
  <c r="Q1659" s="1"/>
  <c r="AH1659" s="1"/>
  <c r="AH1660" s="1"/>
  <c r="Q1660" s="1"/>
  <c r="O1652"/>
  <c r="O1658" s="1"/>
  <c r="O1659" s="1"/>
  <c r="M1652"/>
  <c r="M1658" s="1"/>
  <c r="M1659" s="1"/>
  <c r="K1652"/>
  <c r="K1658" s="1"/>
  <c r="K1659" s="1"/>
  <c r="I1652"/>
  <c r="I1658" s="1"/>
  <c r="I1659" s="1"/>
  <c r="AE1659" s="1"/>
  <c r="AE1660" s="1"/>
  <c r="I1660" s="1"/>
  <c r="G1652"/>
  <c r="G1649"/>
  <c r="G1650" s="1"/>
  <c r="AD1650" s="1"/>
  <c r="AD1651" s="1"/>
  <c r="G1651" s="1"/>
  <c r="L1643"/>
  <c r="L1640"/>
  <c r="L1641" s="1"/>
  <c r="AG1641" s="1"/>
  <c r="AG1642" s="1"/>
  <c r="L1642" s="1"/>
  <c r="L1622"/>
  <c r="L1623" s="1"/>
  <c r="AG1623" s="1"/>
  <c r="AG1624" s="1"/>
  <c r="L1624" s="1"/>
  <c r="L1604"/>
  <c r="L1605" s="1"/>
  <c r="AG1605" s="1"/>
  <c r="AG1606" s="1"/>
  <c r="L1606" s="1"/>
  <c r="F948"/>
  <c r="W952"/>
  <c r="W953" s="1"/>
  <c r="AL953" s="1"/>
  <c r="AL954" s="1"/>
  <c r="W954" s="1"/>
  <c r="S952"/>
  <c r="S953" s="1"/>
  <c r="AI953" s="1"/>
  <c r="AI954" s="1"/>
  <c r="S954" s="1"/>
  <c r="O952"/>
  <c r="O953" s="1"/>
  <c r="K952"/>
  <c r="K953" s="1"/>
  <c r="W943"/>
  <c r="W944" s="1"/>
  <c r="AL944" s="1"/>
  <c r="AL945" s="1"/>
  <c r="W945" s="1"/>
  <c r="S943"/>
  <c r="S944" s="1"/>
  <c r="AI944" s="1"/>
  <c r="AI945" s="1"/>
  <c r="S945" s="1"/>
  <c r="O943"/>
  <c r="O944" s="1"/>
  <c r="K943"/>
  <c r="K944" s="1"/>
  <c r="G943"/>
  <c r="G944" s="1"/>
  <c r="AD944" s="1"/>
  <c r="AD945" s="1"/>
  <c r="G945" s="1"/>
  <c r="F941"/>
  <c r="G950"/>
  <c r="F950" s="1"/>
  <c r="F938"/>
  <c r="F919"/>
  <c r="F925" s="1"/>
  <c r="F926" s="1"/>
  <c r="L925"/>
  <c r="L926" s="1"/>
  <c r="AG926" s="1"/>
  <c r="AG927" s="1"/>
  <c r="L927" s="1"/>
  <c r="F901"/>
  <c r="F907" s="1"/>
  <c r="F908" s="1"/>
  <c r="L907"/>
  <c r="L908" s="1"/>
  <c r="AG908" s="1"/>
  <c r="AG909" s="1"/>
  <c r="L909" s="1"/>
  <c r="F891"/>
  <c r="Y896"/>
  <c r="Y897" s="1"/>
  <c r="AM897" s="1"/>
  <c r="AM898" s="1"/>
  <c r="Y898" s="1"/>
  <c r="U896"/>
  <c r="U897" s="1"/>
  <c r="AJ897" s="1"/>
  <c r="AJ898" s="1"/>
  <c r="U898" s="1"/>
  <c r="Q896"/>
  <c r="Q897" s="1"/>
  <c r="AH897" s="1"/>
  <c r="AH898" s="1"/>
  <c r="Q898" s="1"/>
  <c r="M896"/>
  <c r="M897" s="1"/>
  <c r="I896"/>
  <c r="I897" s="1"/>
  <c r="AE897" s="1"/>
  <c r="AE898" s="1"/>
  <c r="I898" s="1"/>
  <c r="F886"/>
  <c r="G895"/>
  <c r="F895" s="1"/>
  <c r="F884"/>
  <c r="G893"/>
  <c r="F893" s="1"/>
  <c r="F883"/>
  <c r="Z887"/>
  <c r="Z888" s="1"/>
  <c r="Z890"/>
  <c r="Z896" s="1"/>
  <c r="Z897" s="1"/>
  <c r="X887"/>
  <c r="X888" s="1"/>
  <c r="X890"/>
  <c r="X896" s="1"/>
  <c r="X897" s="1"/>
  <c r="V887"/>
  <c r="V888" s="1"/>
  <c r="AK888" s="1"/>
  <c r="AK889" s="1"/>
  <c r="V889" s="1"/>
  <c r="V890"/>
  <c r="V896" s="1"/>
  <c r="V897" s="1"/>
  <c r="AK897" s="1"/>
  <c r="AK898" s="1"/>
  <c r="V898" s="1"/>
  <c r="T887"/>
  <c r="T888" s="1"/>
  <c r="T890"/>
  <c r="T896" s="1"/>
  <c r="T897" s="1"/>
  <c r="R887"/>
  <c r="R888" s="1"/>
  <c r="R890"/>
  <c r="R896" s="1"/>
  <c r="R897" s="1"/>
  <c r="P887"/>
  <c r="P888" s="1"/>
  <c r="P890"/>
  <c r="P896" s="1"/>
  <c r="P897" s="1"/>
  <c r="N887"/>
  <c r="N888" s="1"/>
  <c r="N890"/>
  <c r="N896" s="1"/>
  <c r="N897" s="1"/>
  <c r="L887"/>
  <c r="L888" s="1"/>
  <c r="AG888" s="1"/>
  <c r="AG889" s="1"/>
  <c r="L889" s="1"/>
  <c r="L890"/>
  <c r="L896" s="1"/>
  <c r="L897" s="1"/>
  <c r="AG897" s="1"/>
  <c r="AG898" s="1"/>
  <c r="L898" s="1"/>
  <c r="J887"/>
  <c r="J888" s="1"/>
  <c r="AF888" s="1"/>
  <c r="AF889" s="1"/>
  <c r="J889" s="1"/>
  <c r="J890"/>
  <c r="J896" s="1"/>
  <c r="J897" s="1"/>
  <c r="AF897" s="1"/>
  <c r="AF898" s="1"/>
  <c r="J898" s="1"/>
  <c r="H887"/>
  <c r="H888" s="1"/>
  <c r="H890"/>
  <c r="H896" s="1"/>
  <c r="H897" s="1"/>
  <c r="F881"/>
  <c r="F791"/>
  <c r="G800"/>
  <c r="F800" s="1"/>
  <c r="Y795"/>
  <c r="Y796" s="1"/>
  <c r="AM796" s="1"/>
  <c r="AM797" s="1"/>
  <c r="Y797" s="1"/>
  <c r="Y798"/>
  <c r="Y804" s="1"/>
  <c r="Y805" s="1"/>
  <c r="AM805" s="1"/>
  <c r="AM806" s="1"/>
  <c r="Y806" s="1"/>
  <c r="W795"/>
  <c r="W796" s="1"/>
  <c r="AL796" s="1"/>
  <c r="AL797" s="1"/>
  <c r="W797" s="1"/>
  <c r="W798"/>
  <c r="W804" s="1"/>
  <c r="W805" s="1"/>
  <c r="AL805" s="1"/>
  <c r="AL806" s="1"/>
  <c r="W806" s="1"/>
  <c r="U795"/>
  <c r="U796" s="1"/>
  <c r="AJ796" s="1"/>
  <c r="AJ797" s="1"/>
  <c r="U797" s="1"/>
  <c r="U798"/>
  <c r="U804" s="1"/>
  <c r="U805" s="1"/>
  <c r="AJ805" s="1"/>
  <c r="AJ806" s="1"/>
  <c r="U806" s="1"/>
  <c r="S795"/>
  <c r="S796" s="1"/>
  <c r="AI796" s="1"/>
  <c r="AI797" s="1"/>
  <c r="S797" s="1"/>
  <c r="S798"/>
  <c r="S804" s="1"/>
  <c r="S805" s="1"/>
  <c r="AI805" s="1"/>
  <c r="AI806" s="1"/>
  <c r="S806" s="1"/>
  <c r="Q795"/>
  <c r="Q796" s="1"/>
  <c r="AH796" s="1"/>
  <c r="AH797" s="1"/>
  <c r="Q797" s="1"/>
  <c r="Q798"/>
  <c r="Q804" s="1"/>
  <c r="Q805" s="1"/>
  <c r="AH805" s="1"/>
  <c r="AH806" s="1"/>
  <c r="Q806" s="1"/>
  <c r="O795"/>
  <c r="O796" s="1"/>
  <c r="O798"/>
  <c r="O804" s="1"/>
  <c r="O805" s="1"/>
  <c r="M795"/>
  <c r="M796" s="1"/>
  <c r="M798"/>
  <c r="M804" s="1"/>
  <c r="M805" s="1"/>
  <c r="F759"/>
  <c r="F760" s="1"/>
  <c r="F723"/>
  <c r="F724" s="1"/>
  <c r="F657"/>
  <c r="F655"/>
  <c r="V658"/>
  <c r="V659" s="1"/>
  <c r="AK659" s="1"/>
  <c r="AK660" s="1"/>
  <c r="V660" s="1"/>
  <c r="R658"/>
  <c r="R659" s="1"/>
  <c r="N658"/>
  <c r="N659" s="1"/>
  <c r="J658"/>
  <c r="J659" s="1"/>
  <c r="AF659" s="1"/>
  <c r="AF660" s="1"/>
  <c r="J660" s="1"/>
  <c r="F628"/>
  <c r="F626"/>
  <c r="G654"/>
  <c r="F654" s="1"/>
  <c r="Y630"/>
  <c r="Y631" s="1"/>
  <c r="AM631" s="1"/>
  <c r="AM632" s="1"/>
  <c r="Y632" s="1"/>
  <c r="Y652"/>
  <c r="Y658" s="1"/>
  <c r="Y659" s="1"/>
  <c r="AM659" s="1"/>
  <c r="AM660" s="1"/>
  <c r="Y660" s="1"/>
  <c r="W630"/>
  <c r="W631" s="1"/>
  <c r="AL631" s="1"/>
  <c r="AL632" s="1"/>
  <c r="W632" s="1"/>
  <c r="W652"/>
  <c r="W658" s="1"/>
  <c r="W659" s="1"/>
  <c r="AL659" s="1"/>
  <c r="AL660" s="1"/>
  <c r="W660" s="1"/>
  <c r="U630"/>
  <c r="U631" s="1"/>
  <c r="AJ631" s="1"/>
  <c r="AJ632" s="1"/>
  <c r="U632" s="1"/>
  <c r="U652"/>
  <c r="U658" s="1"/>
  <c r="U659" s="1"/>
  <c r="AJ659" s="1"/>
  <c r="AJ660" s="1"/>
  <c r="U660" s="1"/>
  <c r="S630"/>
  <c r="S631" s="1"/>
  <c r="AI631" s="1"/>
  <c r="AI632" s="1"/>
  <c r="S632" s="1"/>
  <c r="S652"/>
  <c r="S658" s="1"/>
  <c r="S659" s="1"/>
  <c r="AI659" s="1"/>
  <c r="AI660" s="1"/>
  <c r="S660" s="1"/>
  <c r="Q630"/>
  <c r="Q631" s="1"/>
  <c r="AH631" s="1"/>
  <c r="AH632" s="1"/>
  <c r="Q632" s="1"/>
  <c r="Q652"/>
  <c r="Q658" s="1"/>
  <c r="Q659" s="1"/>
  <c r="AH659" s="1"/>
  <c r="AH660" s="1"/>
  <c r="Q660" s="1"/>
  <c r="O630"/>
  <c r="O631" s="1"/>
  <c r="O652"/>
  <c r="O658" s="1"/>
  <c r="O659" s="1"/>
  <c r="M630"/>
  <c r="M631" s="1"/>
  <c r="M652"/>
  <c r="M658" s="1"/>
  <c r="M659" s="1"/>
  <c r="F790"/>
  <c r="G799"/>
  <c r="F799" s="1"/>
  <c r="K795"/>
  <c r="K796" s="1"/>
  <c r="K798"/>
  <c r="K804" s="1"/>
  <c r="K805" s="1"/>
  <c r="I795"/>
  <c r="I796" s="1"/>
  <c r="AE796" s="1"/>
  <c r="AE797" s="1"/>
  <c r="I797" s="1"/>
  <c r="I798"/>
  <c r="I804" s="1"/>
  <c r="I805" s="1"/>
  <c r="AE805" s="1"/>
  <c r="AE806" s="1"/>
  <c r="I806" s="1"/>
  <c r="G795"/>
  <c r="G796" s="1"/>
  <c r="AD796" s="1"/>
  <c r="AD797" s="1"/>
  <c r="G797" s="1"/>
  <c r="G798"/>
  <c r="F744"/>
  <c r="F750" s="1"/>
  <c r="F751" s="1"/>
  <c r="L750"/>
  <c r="L751" s="1"/>
  <c r="AG751" s="1"/>
  <c r="AG752" s="1"/>
  <c r="L752" s="1"/>
  <c r="F726"/>
  <c r="F732" s="1"/>
  <c r="F733" s="1"/>
  <c r="L732"/>
  <c r="L733" s="1"/>
  <c r="AG733" s="1"/>
  <c r="AG734" s="1"/>
  <c r="L734" s="1"/>
  <c r="F708"/>
  <c r="F714" s="1"/>
  <c r="F715" s="1"/>
  <c r="L714"/>
  <c r="L715" s="1"/>
  <c r="AG715" s="1"/>
  <c r="AG716" s="1"/>
  <c r="L716" s="1"/>
  <c r="F690"/>
  <c r="F696" s="1"/>
  <c r="F697" s="1"/>
  <c r="L696"/>
  <c r="L697" s="1"/>
  <c r="AG697" s="1"/>
  <c r="AG698" s="1"/>
  <c r="L698" s="1"/>
  <c r="F672"/>
  <c r="F678" s="1"/>
  <c r="F679" s="1"/>
  <c r="L678"/>
  <c r="L679" s="1"/>
  <c r="AG679" s="1"/>
  <c r="AG680" s="1"/>
  <c r="L680" s="1"/>
  <c r="L789"/>
  <c r="F656"/>
  <c r="X658"/>
  <c r="X659" s="1"/>
  <c r="T658"/>
  <c r="T659" s="1"/>
  <c r="P658"/>
  <c r="P659" s="1"/>
  <c r="H658"/>
  <c r="H659" s="1"/>
  <c r="X630"/>
  <c r="X631" s="1"/>
  <c r="T630"/>
  <c r="T631" s="1"/>
  <c r="P630"/>
  <c r="P631" s="1"/>
  <c r="H630"/>
  <c r="H631" s="1"/>
  <c r="F629"/>
  <c r="F627"/>
  <c r="F625"/>
  <c r="G653"/>
  <c r="F653" s="1"/>
  <c r="K630"/>
  <c r="K631" s="1"/>
  <c r="K652"/>
  <c r="K658" s="1"/>
  <c r="K659" s="1"/>
  <c r="I630"/>
  <c r="I631" s="1"/>
  <c r="AE631" s="1"/>
  <c r="AE632" s="1"/>
  <c r="I632" s="1"/>
  <c r="I652"/>
  <c r="I658" s="1"/>
  <c r="I659" s="1"/>
  <c r="AE659" s="1"/>
  <c r="AE660" s="1"/>
  <c r="I660" s="1"/>
  <c r="G630"/>
  <c r="G631" s="1"/>
  <c r="AD631" s="1"/>
  <c r="AD632" s="1"/>
  <c r="G632" s="1"/>
  <c r="G652"/>
  <c r="F588"/>
  <c r="W592"/>
  <c r="W593" s="1"/>
  <c r="AL593" s="1"/>
  <c r="AL594" s="1"/>
  <c r="W594" s="1"/>
  <c r="S592"/>
  <c r="S593" s="1"/>
  <c r="AI593" s="1"/>
  <c r="AI594" s="1"/>
  <c r="S594" s="1"/>
  <c r="O592"/>
  <c r="O593" s="1"/>
  <c r="K592"/>
  <c r="K593" s="1"/>
  <c r="F550"/>
  <c r="W554"/>
  <c r="W555" s="1"/>
  <c r="AL555" s="1"/>
  <c r="AL556" s="1"/>
  <c r="W556" s="1"/>
  <c r="S554"/>
  <c r="S555" s="1"/>
  <c r="AI555" s="1"/>
  <c r="AI556" s="1"/>
  <c r="S556" s="1"/>
  <c r="O554"/>
  <c r="O555" s="1"/>
  <c r="K554"/>
  <c r="K555" s="1"/>
  <c r="F512"/>
  <c r="W516"/>
  <c r="W517" s="1"/>
  <c r="AL517" s="1"/>
  <c r="AL518" s="1"/>
  <c r="W518" s="1"/>
  <c r="S516"/>
  <c r="S517" s="1"/>
  <c r="AI517" s="1"/>
  <c r="AI518" s="1"/>
  <c r="S518" s="1"/>
  <c r="O516"/>
  <c r="O517" s="1"/>
  <c r="K516"/>
  <c r="K517" s="1"/>
  <c r="F579"/>
  <c r="F578"/>
  <c r="F577"/>
  <c r="F541"/>
  <c r="F540"/>
  <c r="F539"/>
  <c r="F503"/>
  <c r="F502"/>
  <c r="F501"/>
  <c r="F438"/>
  <c r="W442"/>
  <c r="W443" s="1"/>
  <c r="AL443" s="1"/>
  <c r="AL444" s="1"/>
  <c r="W444" s="1"/>
  <c r="S442"/>
  <c r="S443" s="1"/>
  <c r="AI443" s="1"/>
  <c r="AI444" s="1"/>
  <c r="S444" s="1"/>
  <c r="O442"/>
  <c r="O443" s="1"/>
  <c r="K442"/>
  <c r="K443" s="1"/>
  <c r="W433"/>
  <c r="W434" s="1"/>
  <c r="AL434" s="1"/>
  <c r="AL435" s="1"/>
  <c r="W435" s="1"/>
  <c r="S433"/>
  <c r="S434" s="1"/>
  <c r="AI434" s="1"/>
  <c r="AI435" s="1"/>
  <c r="S435" s="1"/>
  <c r="O433"/>
  <c r="O434" s="1"/>
  <c r="K433"/>
  <c r="K434" s="1"/>
  <c r="F431"/>
  <c r="G440"/>
  <c r="F440" s="1"/>
  <c r="F428"/>
  <c r="F409"/>
  <c r="F415" s="1"/>
  <c r="F416" s="1"/>
  <c r="L415"/>
  <c r="L416" s="1"/>
  <c r="AG416" s="1"/>
  <c r="AG417" s="1"/>
  <c r="L417" s="1"/>
  <c r="F393"/>
  <c r="Z395"/>
  <c r="Z396" s="1"/>
  <c r="V395"/>
  <c r="V396" s="1"/>
  <c r="AK396" s="1"/>
  <c r="AK397" s="1"/>
  <c r="V397" s="1"/>
  <c r="R395"/>
  <c r="R396" s="1"/>
  <c r="N395"/>
  <c r="N396" s="1"/>
  <c r="H395"/>
  <c r="H396" s="1"/>
  <c r="F362"/>
  <c r="W366"/>
  <c r="W367" s="1"/>
  <c r="AL367" s="1"/>
  <c r="AL368" s="1"/>
  <c r="W368" s="1"/>
  <c r="S366"/>
  <c r="S367" s="1"/>
  <c r="AI367" s="1"/>
  <c r="AI368" s="1"/>
  <c r="S368" s="1"/>
  <c r="O366"/>
  <c r="O367" s="1"/>
  <c r="K366"/>
  <c r="K367" s="1"/>
  <c r="L624"/>
  <c r="F624" s="1"/>
  <c r="L603"/>
  <c r="L604" s="1"/>
  <c r="AG604" s="1"/>
  <c r="AG605" s="1"/>
  <c r="L605" s="1"/>
  <c r="G591"/>
  <c r="F591" s="1"/>
  <c r="G590"/>
  <c r="F590" s="1"/>
  <c r="G589"/>
  <c r="F589" s="1"/>
  <c r="Z586"/>
  <c r="Z592" s="1"/>
  <c r="Z593" s="1"/>
  <c r="X586"/>
  <c r="X592" s="1"/>
  <c r="X593" s="1"/>
  <c r="V586"/>
  <c r="V592" s="1"/>
  <c r="V593" s="1"/>
  <c r="AK593" s="1"/>
  <c r="AK594" s="1"/>
  <c r="V594" s="1"/>
  <c r="T586"/>
  <c r="T592" s="1"/>
  <c r="T593" s="1"/>
  <c r="R586"/>
  <c r="R592" s="1"/>
  <c r="R593" s="1"/>
  <c r="P586"/>
  <c r="P592" s="1"/>
  <c r="P593" s="1"/>
  <c r="N586"/>
  <c r="N592" s="1"/>
  <c r="N593" s="1"/>
  <c r="L586"/>
  <c r="L592" s="1"/>
  <c r="L593" s="1"/>
  <c r="AG593" s="1"/>
  <c r="AG594" s="1"/>
  <c r="L594" s="1"/>
  <c r="J586"/>
  <c r="J592" s="1"/>
  <c r="J593" s="1"/>
  <c r="AF593" s="1"/>
  <c r="AF594" s="1"/>
  <c r="J594" s="1"/>
  <c r="H586"/>
  <c r="H592" s="1"/>
  <c r="H593" s="1"/>
  <c r="L565"/>
  <c r="L566" s="1"/>
  <c r="AG566" s="1"/>
  <c r="AG567" s="1"/>
  <c r="L567" s="1"/>
  <c r="G553"/>
  <c r="F553" s="1"/>
  <c r="G552"/>
  <c r="F552" s="1"/>
  <c r="G551"/>
  <c r="Z548"/>
  <c r="Z554" s="1"/>
  <c r="Z555" s="1"/>
  <c r="X548"/>
  <c r="X554" s="1"/>
  <c r="X555" s="1"/>
  <c r="V548"/>
  <c r="V554" s="1"/>
  <c r="V555" s="1"/>
  <c r="AK555" s="1"/>
  <c r="AK556" s="1"/>
  <c r="V556" s="1"/>
  <c r="T548"/>
  <c r="T554" s="1"/>
  <c r="T555" s="1"/>
  <c r="R548"/>
  <c r="R554" s="1"/>
  <c r="R555" s="1"/>
  <c r="P548"/>
  <c r="P554" s="1"/>
  <c r="P555" s="1"/>
  <c r="N548"/>
  <c r="N554" s="1"/>
  <c r="N555" s="1"/>
  <c r="L548"/>
  <c r="L554" s="1"/>
  <c r="L555" s="1"/>
  <c r="AG555" s="1"/>
  <c r="AG556" s="1"/>
  <c r="L556" s="1"/>
  <c r="J548"/>
  <c r="J554" s="1"/>
  <c r="J555" s="1"/>
  <c r="AF555" s="1"/>
  <c r="AF556" s="1"/>
  <c r="J556" s="1"/>
  <c r="H548"/>
  <c r="H554" s="1"/>
  <c r="H555" s="1"/>
  <c r="L527"/>
  <c r="L528" s="1"/>
  <c r="AG528" s="1"/>
  <c r="AG529" s="1"/>
  <c r="L529" s="1"/>
  <c r="G515"/>
  <c r="F515" s="1"/>
  <c r="G514"/>
  <c r="F514" s="1"/>
  <c r="G513"/>
  <c r="F513" s="1"/>
  <c r="Z510"/>
  <c r="Z516" s="1"/>
  <c r="Z517" s="1"/>
  <c r="X510"/>
  <c r="X516" s="1"/>
  <c r="X517" s="1"/>
  <c r="V510"/>
  <c r="V516" s="1"/>
  <c r="V517" s="1"/>
  <c r="AK517" s="1"/>
  <c r="AK518" s="1"/>
  <c r="V518" s="1"/>
  <c r="T510"/>
  <c r="T516" s="1"/>
  <c r="T517" s="1"/>
  <c r="R510"/>
  <c r="R516" s="1"/>
  <c r="R517" s="1"/>
  <c r="P510"/>
  <c r="P516" s="1"/>
  <c r="P517" s="1"/>
  <c r="N510"/>
  <c r="N516" s="1"/>
  <c r="N517" s="1"/>
  <c r="L510"/>
  <c r="L516" s="1"/>
  <c r="L517" s="1"/>
  <c r="AG517" s="1"/>
  <c r="AG518" s="1"/>
  <c r="L518" s="1"/>
  <c r="J510"/>
  <c r="J516" s="1"/>
  <c r="J517" s="1"/>
  <c r="AF517" s="1"/>
  <c r="AF518" s="1"/>
  <c r="J518" s="1"/>
  <c r="H510"/>
  <c r="H516" s="1"/>
  <c r="H517" s="1"/>
  <c r="L489"/>
  <c r="L490" s="1"/>
  <c r="AG490" s="1"/>
  <c r="AG491" s="1"/>
  <c r="L491" s="1"/>
  <c r="L471"/>
  <c r="L472" s="1"/>
  <c r="AG472" s="1"/>
  <c r="AG473" s="1"/>
  <c r="L473" s="1"/>
  <c r="Y442"/>
  <c r="Y443" s="1"/>
  <c r="AM443" s="1"/>
  <c r="AM444" s="1"/>
  <c r="Y444" s="1"/>
  <c r="U442"/>
  <c r="U443" s="1"/>
  <c r="AJ443" s="1"/>
  <c r="AJ444" s="1"/>
  <c r="U444" s="1"/>
  <c r="Q442"/>
  <c r="Q443" s="1"/>
  <c r="AH443" s="1"/>
  <c r="AH444" s="1"/>
  <c r="Q444" s="1"/>
  <c r="M442"/>
  <c r="M443" s="1"/>
  <c r="F432"/>
  <c r="G441"/>
  <c r="F441" s="1"/>
  <c r="F430"/>
  <c r="G439"/>
  <c r="F439" s="1"/>
  <c r="F429"/>
  <c r="Z433"/>
  <c r="Z434" s="1"/>
  <c r="Z436"/>
  <c r="Z442" s="1"/>
  <c r="Z443" s="1"/>
  <c r="X433"/>
  <c r="X434" s="1"/>
  <c r="X436"/>
  <c r="X442" s="1"/>
  <c r="X443" s="1"/>
  <c r="V433"/>
  <c r="V434" s="1"/>
  <c r="AK434" s="1"/>
  <c r="AK435" s="1"/>
  <c r="V435" s="1"/>
  <c r="V436"/>
  <c r="V442" s="1"/>
  <c r="V443" s="1"/>
  <c r="AK443" s="1"/>
  <c r="AK444" s="1"/>
  <c r="V444" s="1"/>
  <c r="T433"/>
  <c r="T434" s="1"/>
  <c r="T436"/>
  <c r="T442" s="1"/>
  <c r="T443" s="1"/>
  <c r="R433"/>
  <c r="R434" s="1"/>
  <c r="R436"/>
  <c r="R442" s="1"/>
  <c r="R443" s="1"/>
  <c r="P433"/>
  <c r="P434" s="1"/>
  <c r="P436"/>
  <c r="P442" s="1"/>
  <c r="P443" s="1"/>
  <c r="N433"/>
  <c r="N434" s="1"/>
  <c r="N436"/>
  <c r="N442" s="1"/>
  <c r="N443" s="1"/>
  <c r="L433"/>
  <c r="L434" s="1"/>
  <c r="AG434" s="1"/>
  <c r="AG435" s="1"/>
  <c r="L435" s="1"/>
  <c r="L436"/>
  <c r="L442" s="1"/>
  <c r="L443" s="1"/>
  <c r="AG443" s="1"/>
  <c r="AG444" s="1"/>
  <c r="L444" s="1"/>
  <c r="J433"/>
  <c r="J434" s="1"/>
  <c r="AF434" s="1"/>
  <c r="AF435" s="1"/>
  <c r="J435" s="1"/>
  <c r="J436"/>
  <c r="J442" s="1"/>
  <c r="J443" s="1"/>
  <c r="AF443" s="1"/>
  <c r="AF444" s="1"/>
  <c r="J444" s="1"/>
  <c r="H433"/>
  <c r="H434" s="1"/>
  <c r="H436"/>
  <c r="H442" s="1"/>
  <c r="H443" s="1"/>
  <c r="F427"/>
  <c r="F394"/>
  <c r="F392"/>
  <c r="X395"/>
  <c r="X396" s="1"/>
  <c r="T395"/>
  <c r="T396" s="1"/>
  <c r="J395"/>
  <c r="J396" s="1"/>
  <c r="AF396" s="1"/>
  <c r="AF397" s="1"/>
  <c r="J397" s="1"/>
  <c r="F385"/>
  <c r="F384"/>
  <c r="F383"/>
  <c r="F353"/>
  <c r="F352"/>
  <c r="F351"/>
  <c r="F324"/>
  <c r="F330" s="1"/>
  <c r="F331" s="1"/>
  <c r="L330"/>
  <c r="L331" s="1"/>
  <c r="AG331" s="1"/>
  <c r="AG332" s="1"/>
  <c r="L332" s="1"/>
  <c r="F314"/>
  <c r="Y319"/>
  <c r="Y320" s="1"/>
  <c r="AM320" s="1"/>
  <c r="AM321" s="1"/>
  <c r="Y321" s="1"/>
  <c r="U319"/>
  <c r="U320" s="1"/>
  <c r="AJ320" s="1"/>
  <c r="AJ321" s="1"/>
  <c r="U321" s="1"/>
  <c r="Q319"/>
  <c r="Q320" s="1"/>
  <c r="AH320" s="1"/>
  <c r="AH321" s="1"/>
  <c r="Q321" s="1"/>
  <c r="I319"/>
  <c r="I320" s="1"/>
  <c r="AE320" s="1"/>
  <c r="AE321" s="1"/>
  <c r="I321" s="1"/>
  <c r="F309"/>
  <c r="G318"/>
  <c r="F318" s="1"/>
  <c r="F307"/>
  <c r="G316"/>
  <c r="F316" s="1"/>
  <c r="F306"/>
  <c r="Z310"/>
  <c r="Z311" s="1"/>
  <c r="Z313"/>
  <c r="Z319" s="1"/>
  <c r="Z320" s="1"/>
  <c r="X310"/>
  <c r="X311" s="1"/>
  <c r="X313"/>
  <c r="X319" s="1"/>
  <c r="X320" s="1"/>
  <c r="V310"/>
  <c r="V311" s="1"/>
  <c r="AK311" s="1"/>
  <c r="AK312" s="1"/>
  <c r="V312" s="1"/>
  <c r="V313"/>
  <c r="V319" s="1"/>
  <c r="V320" s="1"/>
  <c r="AK320" s="1"/>
  <c r="AK321" s="1"/>
  <c r="V321" s="1"/>
  <c r="T310"/>
  <c r="T311" s="1"/>
  <c r="T313"/>
  <c r="T319" s="1"/>
  <c r="T320" s="1"/>
  <c r="R310"/>
  <c r="R311" s="1"/>
  <c r="R313"/>
  <c r="R319" s="1"/>
  <c r="R320" s="1"/>
  <c r="P310"/>
  <c r="P311" s="1"/>
  <c r="P313"/>
  <c r="P319" s="1"/>
  <c r="P320" s="1"/>
  <c r="N310"/>
  <c r="N311" s="1"/>
  <c r="N313"/>
  <c r="N319" s="1"/>
  <c r="N320" s="1"/>
  <c r="L310"/>
  <c r="L311" s="1"/>
  <c r="AG311" s="1"/>
  <c r="AG312" s="1"/>
  <c r="L312" s="1"/>
  <c r="L313"/>
  <c r="L319" s="1"/>
  <c r="L320" s="1"/>
  <c r="AG320" s="1"/>
  <c r="AG321" s="1"/>
  <c r="L321" s="1"/>
  <c r="J310"/>
  <c r="J311" s="1"/>
  <c r="AF311" s="1"/>
  <c r="AF312" s="1"/>
  <c r="J312" s="1"/>
  <c r="J313"/>
  <c r="J319" s="1"/>
  <c r="J320" s="1"/>
  <c r="AF320" s="1"/>
  <c r="AF321" s="1"/>
  <c r="J321" s="1"/>
  <c r="H310"/>
  <c r="H311" s="1"/>
  <c r="H313"/>
  <c r="H319" s="1"/>
  <c r="H320" s="1"/>
  <c r="F304"/>
  <c r="F289"/>
  <c r="G391"/>
  <c r="F391" s="1"/>
  <c r="G390"/>
  <c r="F390" s="1"/>
  <c r="Y389"/>
  <c r="Y395" s="1"/>
  <c r="Y396" s="1"/>
  <c r="AM396" s="1"/>
  <c r="AM397" s="1"/>
  <c r="Y397" s="1"/>
  <c r="W389"/>
  <c r="W395" s="1"/>
  <c r="W396" s="1"/>
  <c r="AL396" s="1"/>
  <c r="AL397" s="1"/>
  <c r="W397" s="1"/>
  <c r="U389"/>
  <c r="U395" s="1"/>
  <c r="U396" s="1"/>
  <c r="AJ396" s="1"/>
  <c r="AJ397" s="1"/>
  <c r="U397" s="1"/>
  <c r="S389"/>
  <c r="S395" s="1"/>
  <c r="S396" s="1"/>
  <c r="AI396" s="1"/>
  <c r="AI397" s="1"/>
  <c r="S397" s="1"/>
  <c r="Q389"/>
  <c r="Q395" s="1"/>
  <c r="Q396" s="1"/>
  <c r="AH396" s="1"/>
  <c r="AH397" s="1"/>
  <c r="Q397" s="1"/>
  <c r="O389"/>
  <c r="O395" s="1"/>
  <c r="O396" s="1"/>
  <c r="M389"/>
  <c r="M395" s="1"/>
  <c r="M396" s="1"/>
  <c r="K389"/>
  <c r="K395" s="1"/>
  <c r="K396" s="1"/>
  <c r="I389"/>
  <c r="I395" s="1"/>
  <c r="I396" s="1"/>
  <c r="AE396" s="1"/>
  <c r="AE397" s="1"/>
  <c r="I397" s="1"/>
  <c r="G389"/>
  <c r="G386"/>
  <c r="G387" s="1"/>
  <c r="AD387" s="1"/>
  <c r="AD388" s="1"/>
  <c r="G388" s="1"/>
  <c r="L380"/>
  <c r="F380" s="1"/>
  <c r="L377"/>
  <c r="L378" s="1"/>
  <c r="AG378" s="1"/>
  <c r="AG379" s="1"/>
  <c r="L379" s="1"/>
  <c r="G365"/>
  <c r="F365" s="1"/>
  <c r="G364"/>
  <c r="F364" s="1"/>
  <c r="G363"/>
  <c r="F363" s="1"/>
  <c r="Z360"/>
  <c r="Z366" s="1"/>
  <c r="Z367" s="1"/>
  <c r="X360"/>
  <c r="X366" s="1"/>
  <c r="X367" s="1"/>
  <c r="V360"/>
  <c r="V366" s="1"/>
  <c r="V367" s="1"/>
  <c r="AK367" s="1"/>
  <c r="AK368" s="1"/>
  <c r="V368" s="1"/>
  <c r="T360"/>
  <c r="T366" s="1"/>
  <c r="T367" s="1"/>
  <c r="R360"/>
  <c r="R366" s="1"/>
  <c r="R367" s="1"/>
  <c r="P360"/>
  <c r="P366" s="1"/>
  <c r="P367" s="1"/>
  <c r="N360"/>
  <c r="N366" s="1"/>
  <c r="N367" s="1"/>
  <c r="L360"/>
  <c r="L366" s="1"/>
  <c r="L367" s="1"/>
  <c r="AG367" s="1"/>
  <c r="AG368" s="1"/>
  <c r="L368" s="1"/>
  <c r="J360"/>
  <c r="J366" s="1"/>
  <c r="J367" s="1"/>
  <c r="AF367" s="1"/>
  <c r="AF368" s="1"/>
  <c r="J368" s="1"/>
  <c r="H360"/>
  <c r="H366" s="1"/>
  <c r="H367" s="1"/>
  <c r="F315"/>
  <c r="W319"/>
  <c r="W320" s="1"/>
  <c r="AL320" s="1"/>
  <c r="AL321" s="1"/>
  <c r="W321" s="1"/>
  <c r="S319"/>
  <c r="S320" s="1"/>
  <c r="AI320" s="1"/>
  <c r="AI321" s="1"/>
  <c r="S321" s="1"/>
  <c r="O319"/>
  <c r="O320" s="1"/>
  <c r="K319"/>
  <c r="K320" s="1"/>
  <c r="W310"/>
  <c r="W311" s="1"/>
  <c r="AL311" s="1"/>
  <c r="AL312" s="1"/>
  <c r="W312" s="1"/>
  <c r="S310"/>
  <c r="S311" s="1"/>
  <c r="AI311" s="1"/>
  <c r="AI312" s="1"/>
  <c r="S312" s="1"/>
  <c r="O310"/>
  <c r="O311" s="1"/>
  <c r="K310"/>
  <c r="K311" s="1"/>
  <c r="G310"/>
  <c r="G311" s="1"/>
  <c r="AD311" s="1"/>
  <c r="AD312" s="1"/>
  <c r="G312" s="1"/>
  <c r="F308"/>
  <c r="G317"/>
  <c r="F317" s="1"/>
  <c r="F305"/>
  <c r="F288"/>
  <c r="Z290"/>
  <c r="Z291" s="1"/>
  <c r="V290"/>
  <c r="V291" s="1"/>
  <c r="AK291" s="1"/>
  <c r="AK292" s="1"/>
  <c r="V292" s="1"/>
  <c r="R290"/>
  <c r="R291" s="1"/>
  <c r="N290"/>
  <c r="N291" s="1"/>
  <c r="H290"/>
  <c r="H291" s="1"/>
  <c r="F280"/>
  <c r="F279"/>
  <c r="F278"/>
  <c r="F224"/>
  <c r="F223"/>
  <c r="F222"/>
  <c r="F194"/>
  <c r="G286"/>
  <c r="F286" s="1"/>
  <c r="G285"/>
  <c r="F285" s="1"/>
  <c r="Y284"/>
  <c r="Y290" s="1"/>
  <c r="Y291" s="1"/>
  <c r="AM291" s="1"/>
  <c r="AM292" s="1"/>
  <c r="Y292" s="1"/>
  <c r="W284"/>
  <c r="W290" s="1"/>
  <c r="W291" s="1"/>
  <c r="AL291" s="1"/>
  <c r="AL292" s="1"/>
  <c r="W292" s="1"/>
  <c r="U284"/>
  <c r="U290" s="1"/>
  <c r="U291" s="1"/>
  <c r="AJ291" s="1"/>
  <c r="AJ292" s="1"/>
  <c r="U292" s="1"/>
  <c r="S284"/>
  <c r="S290" s="1"/>
  <c r="S291" s="1"/>
  <c r="AI291" s="1"/>
  <c r="AI292" s="1"/>
  <c r="S292" s="1"/>
  <c r="Q284"/>
  <c r="Q290" s="1"/>
  <c r="Q291" s="1"/>
  <c r="AH291" s="1"/>
  <c r="AH292" s="1"/>
  <c r="Q292" s="1"/>
  <c r="O284"/>
  <c r="O290" s="1"/>
  <c r="O291" s="1"/>
  <c r="M284"/>
  <c r="M290" s="1"/>
  <c r="M291" s="1"/>
  <c r="K284"/>
  <c r="K290" s="1"/>
  <c r="K291" s="1"/>
  <c r="I284"/>
  <c r="I290" s="1"/>
  <c r="I291" s="1"/>
  <c r="AE291" s="1"/>
  <c r="AE292" s="1"/>
  <c r="I292" s="1"/>
  <c r="G284"/>
  <c r="G281"/>
  <c r="G282" s="1"/>
  <c r="AD282" s="1"/>
  <c r="AD283" s="1"/>
  <c r="G283" s="1"/>
  <c r="L275"/>
  <c r="F275" s="1"/>
  <c r="L272"/>
  <c r="L273" s="1"/>
  <c r="AG273" s="1"/>
  <c r="AG274" s="1"/>
  <c r="L274" s="1"/>
  <c r="L254"/>
  <c r="L255" s="1"/>
  <c r="AG255" s="1"/>
  <c r="AG256" s="1"/>
  <c r="L256" s="1"/>
  <c r="G230"/>
  <c r="F230" s="1"/>
  <c r="G229"/>
  <c r="F229" s="1"/>
  <c r="Y228"/>
  <c r="W228"/>
  <c r="U228"/>
  <c r="S228"/>
  <c r="Q228"/>
  <c r="O228"/>
  <c r="M228"/>
  <c r="K228"/>
  <c r="I228"/>
  <c r="G228"/>
  <c r="G225"/>
  <c r="G226" s="1"/>
  <c r="AD226" s="1"/>
  <c r="AD227" s="1"/>
  <c r="G227" s="1"/>
  <c r="L219"/>
  <c r="L216"/>
  <c r="L217" s="1"/>
  <c r="AG217" s="1"/>
  <c r="AG218" s="1"/>
  <c r="L218" s="1"/>
  <c r="Y203"/>
  <c r="Y205" s="1"/>
  <c r="Y206" s="1"/>
  <c r="AM206" s="1"/>
  <c r="AM207" s="1"/>
  <c r="Y207" s="1"/>
  <c r="U203"/>
  <c r="U205" s="1"/>
  <c r="U206" s="1"/>
  <c r="AJ206" s="1"/>
  <c r="AJ207" s="1"/>
  <c r="U207" s="1"/>
  <c r="Q203"/>
  <c r="Q205" s="1"/>
  <c r="Q206" s="1"/>
  <c r="AH206" s="1"/>
  <c r="AH207" s="1"/>
  <c r="Q207" s="1"/>
  <c r="M203"/>
  <c r="M205" s="1"/>
  <c r="M206" s="1"/>
  <c r="I203"/>
  <c r="I205" s="1"/>
  <c r="I206" s="1"/>
  <c r="AE206" s="1"/>
  <c r="AE207" s="1"/>
  <c r="I207" s="1"/>
  <c r="G203"/>
  <c r="F202"/>
  <c r="F195"/>
  <c r="F193"/>
  <c r="Z196"/>
  <c r="Z197" s="1"/>
  <c r="X196"/>
  <c r="X197" s="1"/>
  <c r="V196"/>
  <c r="V197" s="1"/>
  <c r="AK197" s="1"/>
  <c r="AK198" s="1"/>
  <c r="V198" s="1"/>
  <c r="T196"/>
  <c r="T197" s="1"/>
  <c r="R196"/>
  <c r="R197" s="1"/>
  <c r="P196"/>
  <c r="P197" s="1"/>
  <c r="N196"/>
  <c r="N197" s="1"/>
  <c r="L196"/>
  <c r="L197" s="1"/>
  <c r="AG197" s="1"/>
  <c r="AG198" s="1"/>
  <c r="L198" s="1"/>
  <c r="J196"/>
  <c r="J197" s="1"/>
  <c r="AF197" s="1"/>
  <c r="AF198" s="1"/>
  <c r="J198" s="1"/>
  <c r="H196"/>
  <c r="H197" s="1"/>
  <c r="F190"/>
  <c r="F163"/>
  <c r="W167"/>
  <c r="W168" s="1"/>
  <c r="AL168" s="1"/>
  <c r="AL169" s="1"/>
  <c r="W169" s="1"/>
  <c r="S167"/>
  <c r="S168" s="1"/>
  <c r="AI168" s="1"/>
  <c r="AI169" s="1"/>
  <c r="S169" s="1"/>
  <c r="O167"/>
  <c r="O168" s="1"/>
  <c r="K167"/>
  <c r="K168" s="1"/>
  <c r="F154"/>
  <c r="F153"/>
  <c r="W129"/>
  <c r="W130" s="1"/>
  <c r="AL130" s="1"/>
  <c r="AL131" s="1"/>
  <c r="W131" s="1"/>
  <c r="S129"/>
  <c r="S130" s="1"/>
  <c r="AI130" s="1"/>
  <c r="AI131" s="1"/>
  <c r="S131" s="1"/>
  <c r="O129"/>
  <c r="O130" s="1"/>
  <c r="K129"/>
  <c r="K130" s="1"/>
  <c r="F118"/>
  <c r="G127"/>
  <c r="F127" s="1"/>
  <c r="F115"/>
  <c r="L178"/>
  <c r="L179" s="1"/>
  <c r="AG179" s="1"/>
  <c r="AG180" s="1"/>
  <c r="L180" s="1"/>
  <c r="G166"/>
  <c r="F166" s="1"/>
  <c r="G165"/>
  <c r="F165" s="1"/>
  <c r="G164"/>
  <c r="F164" s="1"/>
  <c r="Z161"/>
  <c r="Z167" s="1"/>
  <c r="Z168" s="1"/>
  <c r="X161"/>
  <c r="X167" s="1"/>
  <c r="X168" s="1"/>
  <c r="V161"/>
  <c r="V167" s="1"/>
  <c r="V168" s="1"/>
  <c r="AK168" s="1"/>
  <c r="AK169" s="1"/>
  <c r="V169" s="1"/>
  <c r="T161"/>
  <c r="T167" s="1"/>
  <c r="T168" s="1"/>
  <c r="R161"/>
  <c r="R167" s="1"/>
  <c r="R168" s="1"/>
  <c r="P161"/>
  <c r="P167" s="1"/>
  <c r="P168" s="1"/>
  <c r="N161"/>
  <c r="N167" s="1"/>
  <c r="N168" s="1"/>
  <c r="J161"/>
  <c r="J167" s="1"/>
  <c r="J168" s="1"/>
  <c r="AF168" s="1"/>
  <c r="AF169" s="1"/>
  <c r="J169" s="1"/>
  <c r="H161"/>
  <c r="H167" s="1"/>
  <c r="H168" s="1"/>
  <c r="L140"/>
  <c r="L141" s="1"/>
  <c r="AG141" s="1"/>
  <c r="AG142" s="1"/>
  <c r="L142" s="1"/>
  <c r="F124"/>
  <c r="Y129"/>
  <c r="Y130" s="1"/>
  <c r="AM130" s="1"/>
  <c r="AM131" s="1"/>
  <c r="Y131" s="1"/>
  <c r="U129"/>
  <c r="U130" s="1"/>
  <c r="AJ130" s="1"/>
  <c r="AJ131" s="1"/>
  <c r="U131" s="1"/>
  <c r="Q129"/>
  <c r="Q130" s="1"/>
  <c r="AH130" s="1"/>
  <c r="AH131" s="1"/>
  <c r="Q131" s="1"/>
  <c r="M129"/>
  <c r="M130" s="1"/>
  <c r="I129"/>
  <c r="I130" s="1"/>
  <c r="AE130" s="1"/>
  <c r="AE131" s="1"/>
  <c r="I131" s="1"/>
  <c r="Y120"/>
  <c r="Y121" s="1"/>
  <c r="AM121" s="1"/>
  <c r="AM122" s="1"/>
  <c r="Y122" s="1"/>
  <c r="U120"/>
  <c r="U121" s="1"/>
  <c r="AJ121" s="1"/>
  <c r="AJ122" s="1"/>
  <c r="U122" s="1"/>
  <c r="Q120"/>
  <c r="Q121" s="1"/>
  <c r="AH121" s="1"/>
  <c r="AH122" s="1"/>
  <c r="Q122" s="1"/>
  <c r="M120"/>
  <c r="M121" s="1"/>
  <c r="I120"/>
  <c r="I121" s="1"/>
  <c r="AE121" s="1"/>
  <c r="AE122" s="1"/>
  <c r="I122" s="1"/>
  <c r="F119"/>
  <c r="G128"/>
  <c r="F128" s="1"/>
  <c r="F117"/>
  <c r="G126"/>
  <c r="F126" s="1"/>
  <c r="F116"/>
  <c r="Z120"/>
  <c r="Z121" s="1"/>
  <c r="Z123"/>
  <c r="X120"/>
  <c r="X121" s="1"/>
  <c r="X123"/>
  <c r="V120"/>
  <c r="V121" s="1"/>
  <c r="AK121" s="1"/>
  <c r="AK122" s="1"/>
  <c r="V122" s="1"/>
  <c r="V123"/>
  <c r="T120"/>
  <c r="T121" s="1"/>
  <c r="T123"/>
  <c r="R120"/>
  <c r="R121" s="1"/>
  <c r="R123"/>
  <c r="P120"/>
  <c r="P121" s="1"/>
  <c r="P123"/>
  <c r="N120"/>
  <c r="N121" s="1"/>
  <c r="N123"/>
  <c r="L120"/>
  <c r="L121" s="1"/>
  <c r="AG121" s="1"/>
  <c r="AG122" s="1"/>
  <c r="L122" s="1"/>
  <c r="L123"/>
  <c r="J120"/>
  <c r="J121" s="1"/>
  <c r="AF121" s="1"/>
  <c r="AF122" s="1"/>
  <c r="J122" s="1"/>
  <c r="J123"/>
  <c r="H120"/>
  <c r="H121" s="1"/>
  <c r="H123"/>
  <c r="F114"/>
  <c r="F99"/>
  <c r="F97"/>
  <c r="Z100"/>
  <c r="Z101" s="1"/>
  <c r="X100"/>
  <c r="X101" s="1"/>
  <c r="T100"/>
  <c r="T101" s="1"/>
  <c r="R100"/>
  <c r="R101" s="1"/>
  <c r="P100"/>
  <c r="P101" s="1"/>
  <c r="H100"/>
  <c r="H101" s="1"/>
  <c r="F98"/>
  <c r="F90"/>
  <c r="F88"/>
  <c r="H91"/>
  <c r="H92" s="1"/>
  <c r="F89"/>
  <c r="AZ790"/>
  <c r="AZ1890"/>
  <c r="AZ1888"/>
  <c r="AZ1886"/>
  <c r="AZ506"/>
  <c r="AZ504"/>
  <c r="AZ502"/>
  <c r="AZ629"/>
  <c r="AZ627"/>
  <c r="AZ625"/>
  <c r="AZ505"/>
  <c r="AZ503"/>
  <c r="AT503" s="1"/>
  <c r="AZ628"/>
  <c r="AZ626"/>
  <c r="AT626" s="1"/>
  <c r="AZ794"/>
  <c r="BL1885"/>
  <c r="BL1891" s="1"/>
  <c r="BL624"/>
  <c r="BL789"/>
  <c r="AZ1889"/>
  <c r="AZ1887"/>
  <c r="AT1887" s="1"/>
  <c r="BP1885"/>
  <c r="BP1891" s="1"/>
  <c r="BB1885"/>
  <c r="BB1891" s="1"/>
  <c r="BP624"/>
  <c r="BB624"/>
  <c r="BP789"/>
  <c r="AZ792"/>
  <c r="BT789"/>
  <c r="BR789"/>
  <c r="BN789"/>
  <c r="BJ789"/>
  <c r="BH789"/>
  <c r="AZ1592"/>
  <c r="BR1755"/>
  <c r="BS1885"/>
  <c r="BS1891" s="1"/>
  <c r="BI1885"/>
  <c r="BI1891" s="1"/>
  <c r="BG1885"/>
  <c r="BG1891" s="1"/>
  <c r="BE1885"/>
  <c r="BE1891" s="1"/>
  <c r="BS624"/>
  <c r="BI624"/>
  <c r="BG624"/>
  <c r="BE624"/>
  <c r="BS789"/>
  <c r="BI789"/>
  <c r="BG789"/>
  <c r="BE789"/>
  <c r="BJ1755"/>
  <c r="BT1885"/>
  <c r="BT1891" s="1"/>
  <c r="BR1885"/>
  <c r="BR1891" s="1"/>
  <c r="BN1885"/>
  <c r="BN1891" s="1"/>
  <c r="BJ1885"/>
  <c r="BJ1891" s="1"/>
  <c r="BH1885"/>
  <c r="BH1891" s="1"/>
  <c r="BT624"/>
  <c r="BR624"/>
  <c r="BN624"/>
  <c r="BJ624"/>
  <c r="BH624"/>
  <c r="BB789"/>
  <c r="AZ793"/>
  <c r="AZ791"/>
  <c r="AT791" s="1"/>
  <c r="BN1755"/>
  <c r="BB1743"/>
  <c r="BB1755"/>
  <c r="BI1743"/>
  <c r="BI1755"/>
  <c r="BL1743"/>
  <c r="BL1755"/>
  <c r="BP1743"/>
  <c r="BP1755"/>
  <c r="BS1743"/>
  <c r="BS1755"/>
  <c r="BB453"/>
  <c r="BG453"/>
  <c r="BI453"/>
  <c r="BL453"/>
  <c r="BP453"/>
  <c r="BS453"/>
  <c r="BL963"/>
  <c r="BP963"/>
  <c r="BE453"/>
  <c r="BH453"/>
  <c r="BJ453"/>
  <c r="BN453"/>
  <c r="BR453"/>
  <c r="BT453"/>
  <c r="BH963"/>
  <c r="BJ963"/>
  <c r="BN963"/>
  <c r="BR963"/>
  <c r="BT963"/>
  <c r="BE1743"/>
  <c r="BE1755"/>
  <c r="BT1755"/>
  <c r="BH1755"/>
  <c r="BC769"/>
  <c r="BF1746"/>
  <c r="BF1752" s="1"/>
  <c r="BG1752"/>
  <c r="L36" l="1"/>
  <c r="L1950"/>
  <c r="L1956" s="1"/>
  <c r="L1957" s="1"/>
  <c r="AT1951"/>
  <c r="F33"/>
  <c r="F34" s="1"/>
  <c r="AT1955"/>
  <c r="AT1954"/>
  <c r="AT1953"/>
  <c r="F1761"/>
  <c r="F1762" s="1"/>
  <c r="AT1952"/>
  <c r="F937"/>
  <c r="L946"/>
  <c r="L952" s="1"/>
  <c r="L953" s="1"/>
  <c r="AG953" s="1"/>
  <c r="AG954" s="1"/>
  <c r="L954" s="1"/>
  <c r="F152"/>
  <c r="F158" s="1"/>
  <c r="F159" s="1"/>
  <c r="F1653"/>
  <c r="L158"/>
  <c r="L159" s="1"/>
  <c r="AG159" s="1"/>
  <c r="AG160" s="1"/>
  <c r="L160" s="1"/>
  <c r="F71"/>
  <c r="F72" s="1"/>
  <c r="F1891"/>
  <c r="F1892" s="1"/>
  <c r="F551"/>
  <c r="F95"/>
  <c r="J100"/>
  <c r="J101" s="1"/>
  <c r="AF101" s="1"/>
  <c r="AF102" s="1"/>
  <c r="J102" s="1"/>
  <c r="L100"/>
  <c r="L101" s="1"/>
  <c r="AG101" s="1"/>
  <c r="AG102" s="1"/>
  <c r="L102" s="1"/>
  <c r="F1932"/>
  <c r="F1584"/>
  <c r="F1585" s="1"/>
  <c r="F1587"/>
  <c r="F1593" s="1"/>
  <c r="F1594" s="1"/>
  <c r="F587"/>
  <c r="L1584"/>
  <c r="L1585" s="1"/>
  <c r="AG1585" s="1"/>
  <c r="AG1586" s="1"/>
  <c r="L1587"/>
  <c r="L1593" s="1"/>
  <c r="L1594" s="1"/>
  <c r="AG1594" s="1"/>
  <c r="AG1595" s="1"/>
  <c r="L1761"/>
  <c r="L1762" s="1"/>
  <c r="AG1762" s="1"/>
  <c r="AG1763" s="1"/>
  <c r="L1763" s="1"/>
  <c r="L1764"/>
  <c r="F1853"/>
  <c r="F1854" s="1"/>
  <c r="F1938"/>
  <c r="F1939" s="1"/>
  <c r="F38"/>
  <c r="F199"/>
  <c r="F437"/>
  <c r="F62"/>
  <c r="F63" s="1"/>
  <c r="F386"/>
  <c r="F387" s="1"/>
  <c r="F630"/>
  <c r="F631" s="1"/>
  <c r="F1723"/>
  <c r="F1724" s="1"/>
  <c r="F196"/>
  <c r="F197" s="1"/>
  <c r="F94"/>
  <c r="F281"/>
  <c r="F282" s="1"/>
  <c r="F39"/>
  <c r="F887"/>
  <c r="F888" s="1"/>
  <c r="G952"/>
  <c r="G953" s="1"/>
  <c r="AD953" s="1"/>
  <c r="AD954" s="1"/>
  <c r="G954" s="1"/>
  <c r="F91"/>
  <c r="F92" s="1"/>
  <c r="F120"/>
  <c r="F121" s="1"/>
  <c r="G319"/>
  <c r="G320" s="1"/>
  <c r="AD320" s="1"/>
  <c r="AD321" s="1"/>
  <c r="G321" s="1"/>
  <c r="F37"/>
  <c r="G42"/>
  <c r="G43" s="1"/>
  <c r="AD43" s="1"/>
  <c r="AD44" s="1"/>
  <c r="G44" s="1"/>
  <c r="F545"/>
  <c r="F546" s="1"/>
  <c r="I234"/>
  <c r="I235" s="1"/>
  <c r="AE235" s="1"/>
  <c r="AE236" s="1"/>
  <c r="I236" s="1"/>
  <c r="I1959"/>
  <c r="I1965" s="1"/>
  <c r="M234"/>
  <c r="M235" s="1"/>
  <c r="M1959"/>
  <c r="M1965" s="1"/>
  <c r="Q234"/>
  <c r="Q235" s="1"/>
  <c r="AH235" s="1"/>
  <c r="AH236" s="1"/>
  <c r="Q236" s="1"/>
  <c r="Q1959"/>
  <c r="Q1965" s="1"/>
  <c r="U234"/>
  <c r="U235" s="1"/>
  <c r="AJ235" s="1"/>
  <c r="AJ236" s="1"/>
  <c r="U236" s="1"/>
  <c r="U1959"/>
  <c r="U1965" s="1"/>
  <c r="Y234"/>
  <c r="Y235" s="1"/>
  <c r="AM235" s="1"/>
  <c r="AM236" s="1"/>
  <c r="Y236" s="1"/>
  <c r="Y1959"/>
  <c r="Y1965" s="1"/>
  <c r="F313"/>
  <c r="F319" s="1"/>
  <c r="F320" s="1"/>
  <c r="F310"/>
  <c r="F311" s="1"/>
  <c r="F357"/>
  <c r="F358" s="1"/>
  <c r="F433"/>
  <c r="F434" s="1"/>
  <c r="G554"/>
  <c r="G555" s="1"/>
  <c r="AD555" s="1"/>
  <c r="AD556" s="1"/>
  <c r="G556" s="1"/>
  <c r="F360"/>
  <c r="F366" s="1"/>
  <c r="F367" s="1"/>
  <c r="G442"/>
  <c r="G443" s="1"/>
  <c r="AD443" s="1"/>
  <c r="AD444" s="1"/>
  <c r="G444" s="1"/>
  <c r="F510"/>
  <c r="F516" s="1"/>
  <c r="F517" s="1"/>
  <c r="F548"/>
  <c r="F554" s="1"/>
  <c r="F555" s="1"/>
  <c r="F586"/>
  <c r="G658"/>
  <c r="G659" s="1"/>
  <c r="AD659" s="1"/>
  <c r="AD660" s="1"/>
  <c r="G660" s="1"/>
  <c r="L795"/>
  <c r="L796" s="1"/>
  <c r="AG796" s="1"/>
  <c r="AG797" s="1"/>
  <c r="L797" s="1"/>
  <c r="L798"/>
  <c r="L804" s="1"/>
  <c r="L805" s="1"/>
  <c r="AG805" s="1"/>
  <c r="AG806" s="1"/>
  <c r="L806" s="1"/>
  <c r="L1649"/>
  <c r="L1650" s="1"/>
  <c r="AG1650" s="1"/>
  <c r="AG1651" s="1"/>
  <c r="L1651" s="1"/>
  <c r="L1652"/>
  <c r="L1658" s="1"/>
  <c r="L1659" s="1"/>
  <c r="AG1659" s="1"/>
  <c r="AG1660" s="1"/>
  <c r="L1660" s="1"/>
  <c r="G1658"/>
  <c r="G1659" s="1"/>
  <c r="AD1659" s="1"/>
  <c r="AD1660" s="1"/>
  <c r="G1660" s="1"/>
  <c r="F890"/>
  <c r="F896" s="1"/>
  <c r="F897" s="1"/>
  <c r="F943"/>
  <c r="F944" s="1"/>
  <c r="G1938"/>
  <c r="G1939" s="1"/>
  <c r="AD1939" s="1"/>
  <c r="AD1940" s="1"/>
  <c r="G1940" s="1"/>
  <c r="G1900"/>
  <c r="G1901" s="1"/>
  <c r="AD1901" s="1"/>
  <c r="AD1902" s="1"/>
  <c r="G1902" s="1"/>
  <c r="G129"/>
  <c r="G130" s="1"/>
  <c r="AD130" s="1"/>
  <c r="AD131" s="1"/>
  <c r="G131" s="1"/>
  <c r="F161"/>
  <c r="F167" s="1"/>
  <c r="F168" s="1"/>
  <c r="G205"/>
  <c r="G206" s="1"/>
  <c r="AD206" s="1"/>
  <c r="AD207" s="1"/>
  <c r="G207" s="1"/>
  <c r="F203"/>
  <c r="H129"/>
  <c r="H130" s="1"/>
  <c r="H1959"/>
  <c r="H1965" s="1"/>
  <c r="J129"/>
  <c r="J130" s="1"/>
  <c r="AF130" s="1"/>
  <c r="AF131" s="1"/>
  <c r="J131" s="1"/>
  <c r="J1959"/>
  <c r="J1965" s="1"/>
  <c r="L129"/>
  <c r="L130" s="1"/>
  <c r="AG130" s="1"/>
  <c r="AG131" s="1"/>
  <c r="L131" s="1"/>
  <c r="N129"/>
  <c r="N130" s="1"/>
  <c r="N1959"/>
  <c r="N1965" s="1"/>
  <c r="P129"/>
  <c r="P130" s="1"/>
  <c r="P1959"/>
  <c r="P1965" s="1"/>
  <c r="R129"/>
  <c r="R130" s="1"/>
  <c r="R1959"/>
  <c r="R1965" s="1"/>
  <c r="T129"/>
  <c r="T130" s="1"/>
  <c r="T1959"/>
  <c r="T1965" s="1"/>
  <c r="V129"/>
  <c r="V130" s="1"/>
  <c r="AK130" s="1"/>
  <c r="AK131" s="1"/>
  <c r="V131" s="1"/>
  <c r="V1959"/>
  <c r="V1965" s="1"/>
  <c r="X129"/>
  <c r="X130" s="1"/>
  <c r="X1959"/>
  <c r="X1965" s="1"/>
  <c r="Z129"/>
  <c r="Z130" s="1"/>
  <c r="Z1959"/>
  <c r="Z1965" s="1"/>
  <c r="G167"/>
  <c r="G168" s="1"/>
  <c r="AD168" s="1"/>
  <c r="AD169" s="1"/>
  <c r="G169" s="1"/>
  <c r="F123"/>
  <c r="L225"/>
  <c r="L226" s="1"/>
  <c r="AG226" s="1"/>
  <c r="AG227" s="1"/>
  <c r="L227" s="1"/>
  <c r="L228"/>
  <c r="L234" s="1"/>
  <c r="L235" s="1"/>
  <c r="AG235" s="1"/>
  <c r="AG236" s="1"/>
  <c r="L236" s="1"/>
  <c r="G234"/>
  <c r="G235" s="1"/>
  <c r="AD235" s="1"/>
  <c r="AD236" s="1"/>
  <c r="G236" s="1"/>
  <c r="G1959"/>
  <c r="G1965" s="1"/>
  <c r="K234"/>
  <c r="K235" s="1"/>
  <c r="K1959"/>
  <c r="K1965" s="1"/>
  <c r="O234"/>
  <c r="O235" s="1"/>
  <c r="O1959"/>
  <c r="O1965" s="1"/>
  <c r="S234"/>
  <c r="S235" s="1"/>
  <c r="AI235" s="1"/>
  <c r="AI236" s="1"/>
  <c r="S236" s="1"/>
  <c r="S1959"/>
  <c r="S1965" s="1"/>
  <c r="W234"/>
  <c r="W235" s="1"/>
  <c r="AL235" s="1"/>
  <c r="AL236" s="1"/>
  <c r="W236" s="1"/>
  <c r="W1959"/>
  <c r="W1965" s="1"/>
  <c r="L281"/>
  <c r="L282" s="1"/>
  <c r="AG282" s="1"/>
  <c r="AG283" s="1"/>
  <c r="L283" s="1"/>
  <c r="L284"/>
  <c r="L290" s="1"/>
  <c r="L291" s="1"/>
  <c r="AG291" s="1"/>
  <c r="AG292" s="1"/>
  <c r="L292" s="1"/>
  <c r="G290"/>
  <c r="G291" s="1"/>
  <c r="AD291" s="1"/>
  <c r="AD292" s="1"/>
  <c r="G292" s="1"/>
  <c r="F219"/>
  <c r="F225" s="1"/>
  <c r="F226" s="1"/>
  <c r="G366"/>
  <c r="G367" s="1"/>
  <c r="AD367" s="1"/>
  <c r="AD368" s="1"/>
  <c r="G368" s="1"/>
  <c r="L386"/>
  <c r="L387" s="1"/>
  <c r="AG387" s="1"/>
  <c r="AG388" s="1"/>
  <c r="L388" s="1"/>
  <c r="L389"/>
  <c r="L395" s="1"/>
  <c r="L396" s="1"/>
  <c r="AG396" s="1"/>
  <c r="AG397" s="1"/>
  <c r="L397" s="1"/>
  <c r="G395"/>
  <c r="G396" s="1"/>
  <c r="AD396" s="1"/>
  <c r="AD397" s="1"/>
  <c r="G397" s="1"/>
  <c r="G516"/>
  <c r="G517" s="1"/>
  <c r="AD517" s="1"/>
  <c r="AD518" s="1"/>
  <c r="G518" s="1"/>
  <c r="G592"/>
  <c r="G593" s="1"/>
  <c r="AD593" s="1"/>
  <c r="AD594" s="1"/>
  <c r="G594" s="1"/>
  <c r="L630"/>
  <c r="L631" s="1"/>
  <c r="AG631" s="1"/>
  <c r="AG632" s="1"/>
  <c r="L632" s="1"/>
  <c r="L652"/>
  <c r="L658" s="1"/>
  <c r="L659" s="1"/>
  <c r="AG659" s="1"/>
  <c r="AG660" s="1"/>
  <c r="L660" s="1"/>
  <c r="F436"/>
  <c r="F442" s="1"/>
  <c r="F443" s="1"/>
  <c r="F507"/>
  <c r="F508" s="1"/>
  <c r="F583"/>
  <c r="F584" s="1"/>
  <c r="G804"/>
  <c r="G805" s="1"/>
  <c r="AD805" s="1"/>
  <c r="AD806" s="1"/>
  <c r="G806" s="1"/>
  <c r="F789"/>
  <c r="F795" s="1"/>
  <c r="F796" s="1"/>
  <c r="L1723"/>
  <c r="L1724" s="1"/>
  <c r="AG1724" s="1"/>
  <c r="AG1725" s="1"/>
  <c r="L1725" s="1"/>
  <c r="L1726"/>
  <c r="L1732" s="1"/>
  <c r="L1733" s="1"/>
  <c r="AG1733" s="1"/>
  <c r="AG1734" s="1"/>
  <c r="L1734" s="1"/>
  <c r="G1732"/>
  <c r="G1733" s="1"/>
  <c r="AD1733" s="1"/>
  <c r="AD1734" s="1"/>
  <c r="G1734" s="1"/>
  <c r="F1856"/>
  <c r="F1862" s="1"/>
  <c r="F1863" s="1"/>
  <c r="G1862"/>
  <c r="G1863" s="1"/>
  <c r="AD1863" s="1"/>
  <c r="AD1864" s="1"/>
  <c r="G1864" s="1"/>
  <c r="G896"/>
  <c r="G897" s="1"/>
  <c r="AD897" s="1"/>
  <c r="AD898" s="1"/>
  <c r="G898" s="1"/>
  <c r="F1643"/>
  <c r="F1649" s="1"/>
  <c r="F1650" s="1"/>
  <c r="F1894"/>
  <c r="F1900" s="1"/>
  <c r="F1901" s="1"/>
  <c r="F1929"/>
  <c r="F1930" s="1"/>
  <c r="AZ1589"/>
  <c r="AT1589" s="1"/>
  <c r="AZ1882"/>
  <c r="F946" l="1"/>
  <c r="F952" s="1"/>
  <c r="F953" s="1"/>
  <c r="F1950"/>
  <c r="F1956" s="1"/>
  <c r="F1957" s="1"/>
  <c r="L42"/>
  <c r="L43" s="1"/>
  <c r="AG43" s="1"/>
  <c r="AG44" s="1"/>
  <c r="L44" s="1"/>
  <c r="F36"/>
  <c r="F42" s="1"/>
  <c r="F43" s="1"/>
  <c r="F798"/>
  <c r="F804" s="1"/>
  <c r="F805" s="1"/>
  <c r="F100"/>
  <c r="F101" s="1"/>
  <c r="F592"/>
  <c r="F593" s="1"/>
  <c r="L1770"/>
  <c r="L1771" s="1"/>
  <c r="AG1771" s="1"/>
  <c r="AG1772" s="1"/>
  <c r="L1772" s="1"/>
  <c r="F1764"/>
  <c r="F1770" s="1"/>
  <c r="F1771" s="1"/>
  <c r="F205"/>
  <c r="F206" s="1"/>
  <c r="F389"/>
  <c r="F395" s="1"/>
  <c r="F396" s="1"/>
  <c r="F284"/>
  <c r="F290" s="1"/>
  <c r="F291" s="1"/>
  <c r="F1652"/>
  <c r="F1658" s="1"/>
  <c r="F1659" s="1"/>
  <c r="F1726"/>
  <c r="F1732" s="1"/>
  <c r="F1733" s="1"/>
  <c r="F228"/>
  <c r="F234" s="1"/>
  <c r="F235" s="1"/>
  <c r="F129"/>
  <c r="F130" s="1"/>
  <c r="L1959"/>
  <c r="L1965" s="1"/>
  <c r="F652"/>
  <c r="F658" s="1"/>
  <c r="F659" s="1"/>
  <c r="BS1754"/>
  <c r="BQ1754"/>
  <c r="BP1754"/>
  <c r="BO1754"/>
  <c r="BM1754"/>
  <c r="BM1746" s="1"/>
  <c r="BM1752" s="1"/>
  <c r="BK1754"/>
  <c r="BF1754"/>
  <c r="BD1754"/>
  <c r="BC1754"/>
  <c r="BC1746" s="1"/>
  <c r="BC1752" s="1"/>
  <c r="BA1754"/>
  <c r="BA1746" s="1"/>
  <c r="BA1752" s="1"/>
  <c r="AZ1751"/>
  <c r="AZ1750"/>
  <c r="AZ1749"/>
  <c r="AZ1748"/>
  <c r="AT1748" s="1"/>
  <c r="AZ1747"/>
  <c r="BT1753"/>
  <c r="BS1753"/>
  <c r="BR1753"/>
  <c r="BP1753"/>
  <c r="BN1753"/>
  <c r="BM1753"/>
  <c r="BL1753"/>
  <c r="BJ1753"/>
  <c r="BI1753"/>
  <c r="BH1753"/>
  <c r="BE1753"/>
  <c r="BC1753"/>
  <c r="BB1753"/>
  <c r="BT1551"/>
  <c r="BT1557" s="1"/>
  <c r="BS1551"/>
  <c r="BS1557" s="1"/>
  <c r="BR1551"/>
  <c r="BR1557" s="1"/>
  <c r="BQ1551"/>
  <c r="BQ1557" s="1"/>
  <c r="BP1551"/>
  <c r="BP1557" s="1"/>
  <c r="BO1551"/>
  <c r="BO1557" s="1"/>
  <c r="BN1551"/>
  <c r="BN1557" s="1"/>
  <c r="BM1551"/>
  <c r="BM1557" s="1"/>
  <c r="BL1551"/>
  <c r="BL1557" s="1"/>
  <c r="BK1551"/>
  <c r="BK1557" s="1"/>
  <c r="BJ1551"/>
  <c r="BJ1557" s="1"/>
  <c r="BI1551"/>
  <c r="BI1557" s="1"/>
  <c r="BH1551"/>
  <c r="BH1557" s="1"/>
  <c r="BG1551"/>
  <c r="BG1557" s="1"/>
  <c r="BF1551"/>
  <c r="BF1557" s="1"/>
  <c r="BE1551"/>
  <c r="BE1557" s="1"/>
  <c r="BD1551"/>
  <c r="BD1557" s="1"/>
  <c r="BC1557"/>
  <c r="BC1558" s="1"/>
  <c r="BC1559" s="1"/>
  <c r="BB1551"/>
  <c r="BB1557" s="1"/>
  <c r="BA1551"/>
  <c r="BT1533"/>
  <c r="BT1539" s="1"/>
  <c r="BS1533"/>
  <c r="BS1539" s="1"/>
  <c r="BR1533"/>
  <c r="BR1539" s="1"/>
  <c r="BQ1533"/>
  <c r="BQ1539" s="1"/>
  <c r="BQ1540" s="1"/>
  <c r="BP1533"/>
  <c r="BP1539" s="1"/>
  <c r="BO1533"/>
  <c r="BO1539" s="1"/>
  <c r="BO1540" s="1"/>
  <c r="BN1533"/>
  <c r="BN1539" s="1"/>
  <c r="BM1533"/>
  <c r="BM1539" s="1"/>
  <c r="BM1540" s="1"/>
  <c r="BL1533"/>
  <c r="BL1539" s="1"/>
  <c r="BK1533"/>
  <c r="BK1539" s="1"/>
  <c r="BK1540" s="1"/>
  <c r="BJ1533"/>
  <c r="BJ1539" s="1"/>
  <c r="BI1533"/>
  <c r="BI1539" s="1"/>
  <c r="BH1533"/>
  <c r="BH1539" s="1"/>
  <c r="BG1533"/>
  <c r="BG1539" s="1"/>
  <c r="BF1533"/>
  <c r="BF1539" s="1"/>
  <c r="BF1540" s="1"/>
  <c r="BE1533"/>
  <c r="BE1539" s="1"/>
  <c r="BD1533"/>
  <c r="BD1539" s="1"/>
  <c r="BD1540" s="1"/>
  <c r="BC1539"/>
  <c r="BB1533"/>
  <c r="BB1539" s="1"/>
  <c r="BA1533"/>
  <c r="BT1524"/>
  <c r="BT1530" s="1"/>
  <c r="BS1524"/>
  <c r="BS1530" s="1"/>
  <c r="BR1524"/>
  <c r="BR1530" s="1"/>
  <c r="BQ1524"/>
  <c r="BQ1530" s="1"/>
  <c r="BQ1531" s="1"/>
  <c r="BP1524"/>
  <c r="BP1530" s="1"/>
  <c r="BO1524"/>
  <c r="BO1530" s="1"/>
  <c r="BO1531" s="1"/>
  <c r="BN1524"/>
  <c r="BN1530" s="1"/>
  <c r="BM1524"/>
  <c r="BM1530" s="1"/>
  <c r="BM1531" s="1"/>
  <c r="BL1524"/>
  <c r="BL1530" s="1"/>
  <c r="BK1524"/>
  <c r="BK1530" s="1"/>
  <c r="BK1531" s="1"/>
  <c r="BJ1524"/>
  <c r="BJ1530" s="1"/>
  <c r="BI1524"/>
  <c r="BI1530" s="1"/>
  <c r="BH1524"/>
  <c r="BH1530" s="1"/>
  <c r="BG1524"/>
  <c r="BG1530" s="1"/>
  <c r="BF1524"/>
  <c r="BF1530" s="1"/>
  <c r="BF1531" s="1"/>
  <c r="BE1524"/>
  <c r="BE1530" s="1"/>
  <c r="BD1524"/>
  <c r="BD1530" s="1"/>
  <c r="BD1531" s="1"/>
  <c r="BC1530"/>
  <c r="BB1524"/>
  <c r="BB1530" s="1"/>
  <c r="BA1524"/>
  <c r="BT1515"/>
  <c r="BT1521" s="1"/>
  <c r="BS1515"/>
  <c r="BS1521" s="1"/>
  <c r="BR1515"/>
  <c r="BR1521" s="1"/>
  <c r="BQ1515"/>
  <c r="BQ1521" s="1"/>
  <c r="BQ1522" s="1"/>
  <c r="BP1515"/>
  <c r="BP1521" s="1"/>
  <c r="BO1515"/>
  <c r="BO1521" s="1"/>
  <c r="BO1522" s="1"/>
  <c r="BN1515"/>
  <c r="BN1521" s="1"/>
  <c r="BM1515"/>
  <c r="BM1521" s="1"/>
  <c r="BM1522" s="1"/>
  <c r="BL1515"/>
  <c r="BL1521" s="1"/>
  <c r="BK1515"/>
  <c r="BK1521" s="1"/>
  <c r="BK1522" s="1"/>
  <c r="BJ1515"/>
  <c r="BJ1521" s="1"/>
  <c r="BI1515"/>
  <c r="BI1521" s="1"/>
  <c r="BH1515"/>
  <c r="BH1521" s="1"/>
  <c r="BG1515"/>
  <c r="BG1521" s="1"/>
  <c r="BF1515"/>
  <c r="BF1521" s="1"/>
  <c r="BF1522" s="1"/>
  <c r="BE1515"/>
  <c r="BE1521" s="1"/>
  <c r="BD1515"/>
  <c r="BD1521" s="1"/>
  <c r="BD1522" s="1"/>
  <c r="BC1521"/>
  <c r="BB1515"/>
  <c r="BB1521" s="1"/>
  <c r="BA1515"/>
  <c r="BT1506"/>
  <c r="BT1512" s="1"/>
  <c r="BS1506"/>
  <c r="BS1512" s="1"/>
  <c r="BR1506"/>
  <c r="BR1512" s="1"/>
  <c r="BQ1506"/>
  <c r="BQ1512" s="1"/>
  <c r="BQ1513" s="1"/>
  <c r="BP1506"/>
  <c r="BP1512" s="1"/>
  <c r="BO1506"/>
  <c r="BO1512" s="1"/>
  <c r="BO1513" s="1"/>
  <c r="BN1506"/>
  <c r="BN1512" s="1"/>
  <c r="BM1506"/>
  <c r="BM1512" s="1"/>
  <c r="BM1513" s="1"/>
  <c r="BL1506"/>
  <c r="BL1512" s="1"/>
  <c r="BK1506"/>
  <c r="BK1512" s="1"/>
  <c r="BK1513" s="1"/>
  <c r="BJ1506"/>
  <c r="BJ1512" s="1"/>
  <c r="BI1506"/>
  <c r="BI1512" s="1"/>
  <c r="BH1506"/>
  <c r="BH1512" s="1"/>
  <c r="BG1506"/>
  <c r="BG1512" s="1"/>
  <c r="BF1506"/>
  <c r="BF1512" s="1"/>
  <c r="BF1513" s="1"/>
  <c r="BE1506"/>
  <c r="BE1512" s="1"/>
  <c r="BD1506"/>
  <c r="BD1512" s="1"/>
  <c r="BD1513" s="1"/>
  <c r="BC1512"/>
  <c r="BB1506"/>
  <c r="BB1512" s="1"/>
  <c r="BA1506"/>
  <c r="BT1497"/>
  <c r="BT1503" s="1"/>
  <c r="BS1497"/>
  <c r="BS1503" s="1"/>
  <c r="BR1497"/>
  <c r="BR1503" s="1"/>
  <c r="BQ1497"/>
  <c r="BQ1503" s="1"/>
  <c r="BQ1504" s="1"/>
  <c r="BP1497"/>
  <c r="BP1503" s="1"/>
  <c r="BO1497"/>
  <c r="BO1503" s="1"/>
  <c r="BO1504" s="1"/>
  <c r="BN1497"/>
  <c r="BN1503" s="1"/>
  <c r="BM1497"/>
  <c r="BM1503" s="1"/>
  <c r="BM1504" s="1"/>
  <c r="BL1497"/>
  <c r="BL1503" s="1"/>
  <c r="BK1497"/>
  <c r="BK1503" s="1"/>
  <c r="BK1504" s="1"/>
  <c r="BJ1497"/>
  <c r="BJ1503" s="1"/>
  <c r="BI1497"/>
  <c r="BI1503" s="1"/>
  <c r="BH1497"/>
  <c r="BH1503" s="1"/>
  <c r="BG1497"/>
  <c r="BG1503" s="1"/>
  <c r="BF1497"/>
  <c r="BF1503" s="1"/>
  <c r="BF1504" s="1"/>
  <c r="BE1497"/>
  <c r="BE1503" s="1"/>
  <c r="BD1497"/>
  <c r="BD1503" s="1"/>
  <c r="BD1504" s="1"/>
  <c r="BC1503"/>
  <c r="BB1497"/>
  <c r="BB1503" s="1"/>
  <c r="BA1497"/>
  <c r="BT1488"/>
  <c r="BT1494" s="1"/>
  <c r="BS1488"/>
  <c r="BS1494" s="1"/>
  <c r="BR1488"/>
  <c r="BR1494" s="1"/>
  <c r="BQ1488"/>
  <c r="BQ1494" s="1"/>
  <c r="BQ1495" s="1"/>
  <c r="BP1488"/>
  <c r="BP1494" s="1"/>
  <c r="BO1488"/>
  <c r="BO1494" s="1"/>
  <c r="BO1495" s="1"/>
  <c r="BN1488"/>
  <c r="BN1494" s="1"/>
  <c r="BM1488"/>
  <c r="BM1494" s="1"/>
  <c r="BM1495" s="1"/>
  <c r="BL1488"/>
  <c r="BL1494" s="1"/>
  <c r="BK1488"/>
  <c r="BK1494" s="1"/>
  <c r="BK1495" s="1"/>
  <c r="BJ1488"/>
  <c r="BJ1494" s="1"/>
  <c r="BI1488"/>
  <c r="BI1494" s="1"/>
  <c r="BH1488"/>
  <c r="BH1494" s="1"/>
  <c r="BG1488"/>
  <c r="BG1494" s="1"/>
  <c r="BF1488"/>
  <c r="BF1494" s="1"/>
  <c r="BF1495" s="1"/>
  <c r="BE1488"/>
  <c r="BE1494" s="1"/>
  <c r="BD1488"/>
  <c r="BD1494" s="1"/>
  <c r="BD1495" s="1"/>
  <c r="BC1494"/>
  <c r="BB1488"/>
  <c r="BB1494" s="1"/>
  <c r="BA1488"/>
  <c r="BT1479"/>
  <c r="BT1485" s="1"/>
  <c r="BS1479"/>
  <c r="BS1485" s="1"/>
  <c r="BR1479"/>
  <c r="BR1485" s="1"/>
  <c r="BQ1479"/>
  <c r="BQ1485" s="1"/>
  <c r="BQ1486" s="1"/>
  <c r="BP1479"/>
  <c r="BP1485" s="1"/>
  <c r="BO1479"/>
  <c r="BO1485" s="1"/>
  <c r="BO1486" s="1"/>
  <c r="BN1479"/>
  <c r="BN1485" s="1"/>
  <c r="BM1479"/>
  <c r="BM1485" s="1"/>
  <c r="BM1486" s="1"/>
  <c r="BL1479"/>
  <c r="BL1485" s="1"/>
  <c r="BK1479"/>
  <c r="BK1485" s="1"/>
  <c r="BK1486" s="1"/>
  <c r="BJ1479"/>
  <c r="BJ1485" s="1"/>
  <c r="BI1479"/>
  <c r="BI1485" s="1"/>
  <c r="BH1479"/>
  <c r="BH1485" s="1"/>
  <c r="BG1479"/>
  <c r="BG1485" s="1"/>
  <c r="BF1479"/>
  <c r="BF1485" s="1"/>
  <c r="BF1486" s="1"/>
  <c r="BE1479"/>
  <c r="BE1485" s="1"/>
  <c r="BD1479"/>
  <c r="BD1485" s="1"/>
  <c r="BD1486" s="1"/>
  <c r="BC1485"/>
  <c r="BB1479"/>
  <c r="BB1485" s="1"/>
  <c r="BA1479"/>
  <c r="BT1470"/>
  <c r="BT1476" s="1"/>
  <c r="BS1470"/>
  <c r="BS1476" s="1"/>
  <c r="BR1470"/>
  <c r="BR1476" s="1"/>
  <c r="BQ1470"/>
  <c r="BQ1476" s="1"/>
  <c r="BQ1477" s="1"/>
  <c r="BP1470"/>
  <c r="BP1476" s="1"/>
  <c r="BO1470"/>
  <c r="BO1476" s="1"/>
  <c r="BO1477" s="1"/>
  <c r="BN1470"/>
  <c r="BN1476" s="1"/>
  <c r="BM1470"/>
  <c r="BM1476" s="1"/>
  <c r="BM1477" s="1"/>
  <c r="BL1470"/>
  <c r="BL1476" s="1"/>
  <c r="BK1470"/>
  <c r="BK1476" s="1"/>
  <c r="BK1477" s="1"/>
  <c r="BJ1470"/>
  <c r="BJ1476" s="1"/>
  <c r="BI1470"/>
  <c r="BI1476" s="1"/>
  <c r="BH1470"/>
  <c r="BH1476" s="1"/>
  <c r="BG1470"/>
  <c r="BG1476" s="1"/>
  <c r="BF1470"/>
  <c r="BF1476" s="1"/>
  <c r="BF1477" s="1"/>
  <c r="BE1470"/>
  <c r="BE1476" s="1"/>
  <c r="BD1470"/>
  <c r="BD1476" s="1"/>
  <c r="BD1477" s="1"/>
  <c r="BB1470"/>
  <c r="BB1476" s="1"/>
  <c r="BA1470"/>
  <c r="BT1461"/>
  <c r="BT1467" s="1"/>
  <c r="BS1461"/>
  <c r="BS1467" s="1"/>
  <c r="BR1461"/>
  <c r="BR1467" s="1"/>
  <c r="BQ1461"/>
  <c r="BQ1467" s="1"/>
  <c r="BQ1468" s="1"/>
  <c r="BP1461"/>
  <c r="BP1467" s="1"/>
  <c r="BO1461"/>
  <c r="BO1467" s="1"/>
  <c r="BO1468" s="1"/>
  <c r="BN1461"/>
  <c r="BN1467" s="1"/>
  <c r="BM1461"/>
  <c r="BM1467" s="1"/>
  <c r="BM1468" s="1"/>
  <c r="BL1461"/>
  <c r="BL1467" s="1"/>
  <c r="BK1461"/>
  <c r="BK1467" s="1"/>
  <c r="BK1468" s="1"/>
  <c r="BJ1461"/>
  <c r="BJ1467" s="1"/>
  <c r="BI1461"/>
  <c r="BI1467" s="1"/>
  <c r="BH1461"/>
  <c r="BH1467" s="1"/>
  <c r="BG1461"/>
  <c r="BG1467" s="1"/>
  <c r="BF1461"/>
  <c r="BF1467" s="1"/>
  <c r="BF1468" s="1"/>
  <c r="BE1461"/>
  <c r="BE1467" s="1"/>
  <c r="BD1461"/>
  <c r="BD1467" s="1"/>
  <c r="BD1468" s="1"/>
  <c r="BC1467"/>
  <c r="BB1461"/>
  <c r="BB1467" s="1"/>
  <c r="BA1461"/>
  <c r="BT1452"/>
  <c r="BT1458" s="1"/>
  <c r="BS1452"/>
  <c r="BS1458" s="1"/>
  <c r="BR1452"/>
  <c r="BR1458" s="1"/>
  <c r="BQ1452"/>
  <c r="BQ1458" s="1"/>
  <c r="BQ1459" s="1"/>
  <c r="BP1452"/>
  <c r="BP1458" s="1"/>
  <c r="BO1452"/>
  <c r="BO1458" s="1"/>
  <c r="BO1459" s="1"/>
  <c r="BN1452"/>
  <c r="BN1458" s="1"/>
  <c r="BM1452"/>
  <c r="BM1458" s="1"/>
  <c r="BM1459" s="1"/>
  <c r="BL1452"/>
  <c r="BL1458" s="1"/>
  <c r="BK1452"/>
  <c r="BK1458" s="1"/>
  <c r="BK1459" s="1"/>
  <c r="BJ1452"/>
  <c r="BJ1458" s="1"/>
  <c r="BI1452"/>
  <c r="BI1458" s="1"/>
  <c r="BH1452"/>
  <c r="BH1458" s="1"/>
  <c r="BG1452"/>
  <c r="BG1458" s="1"/>
  <c r="BF1452"/>
  <c r="BF1458" s="1"/>
  <c r="BF1459" s="1"/>
  <c r="BE1452"/>
  <c r="BE1458" s="1"/>
  <c r="BD1452"/>
  <c r="BD1458" s="1"/>
  <c r="BD1459" s="1"/>
  <c r="BC1458"/>
  <c r="BB1452"/>
  <c r="BB1458" s="1"/>
  <c r="BA1452"/>
  <c r="BT1443"/>
  <c r="BT1449" s="1"/>
  <c r="BS1443"/>
  <c r="BS1449" s="1"/>
  <c r="BR1443"/>
  <c r="BR1449" s="1"/>
  <c r="BQ1443"/>
  <c r="BQ1449" s="1"/>
  <c r="BQ1450" s="1"/>
  <c r="BP1443"/>
  <c r="BP1449" s="1"/>
  <c r="BO1443"/>
  <c r="BO1449" s="1"/>
  <c r="BO1450" s="1"/>
  <c r="BN1443"/>
  <c r="BN1449" s="1"/>
  <c r="BM1443"/>
  <c r="BM1449" s="1"/>
  <c r="BM1450" s="1"/>
  <c r="BL1443"/>
  <c r="BL1449" s="1"/>
  <c r="BK1443"/>
  <c r="BK1449" s="1"/>
  <c r="BK1450" s="1"/>
  <c r="BJ1443"/>
  <c r="BJ1449" s="1"/>
  <c r="BI1443"/>
  <c r="BI1449" s="1"/>
  <c r="BH1443"/>
  <c r="BH1449" s="1"/>
  <c r="BG1443"/>
  <c r="BG1449" s="1"/>
  <c r="BF1443"/>
  <c r="BF1449" s="1"/>
  <c r="BF1450" s="1"/>
  <c r="BE1443"/>
  <c r="BE1449" s="1"/>
  <c r="BD1443"/>
  <c r="BD1449" s="1"/>
  <c r="BD1450" s="1"/>
  <c r="BC1449"/>
  <c r="BB1443"/>
  <c r="BB1449" s="1"/>
  <c r="BA1443"/>
  <c r="BT1434"/>
  <c r="BT1440" s="1"/>
  <c r="BS1434"/>
  <c r="BS1440" s="1"/>
  <c r="BR1434"/>
  <c r="BR1440" s="1"/>
  <c r="BQ1434"/>
  <c r="BQ1440" s="1"/>
  <c r="BQ1441" s="1"/>
  <c r="BP1434"/>
  <c r="BP1440" s="1"/>
  <c r="BO1434"/>
  <c r="BO1440" s="1"/>
  <c r="BO1441" s="1"/>
  <c r="BN1434"/>
  <c r="BN1440" s="1"/>
  <c r="BM1434"/>
  <c r="BM1440" s="1"/>
  <c r="BM1441" s="1"/>
  <c r="BL1434"/>
  <c r="BL1440" s="1"/>
  <c r="BK1434"/>
  <c r="BK1440" s="1"/>
  <c r="BK1441" s="1"/>
  <c r="BJ1434"/>
  <c r="BJ1440" s="1"/>
  <c r="BI1434"/>
  <c r="BI1440" s="1"/>
  <c r="BH1434"/>
  <c r="BH1440" s="1"/>
  <c r="BG1434"/>
  <c r="BG1440" s="1"/>
  <c r="BF1434"/>
  <c r="BF1440" s="1"/>
  <c r="BF1441" s="1"/>
  <c r="BE1434"/>
  <c r="BE1440" s="1"/>
  <c r="BD1434"/>
  <c r="BD1440" s="1"/>
  <c r="BD1441" s="1"/>
  <c r="BC1440"/>
  <c r="BB1434"/>
  <c r="BB1440" s="1"/>
  <c r="BA1434"/>
  <c r="BT1425"/>
  <c r="BT1431" s="1"/>
  <c r="BS1425"/>
  <c r="BS1431" s="1"/>
  <c r="BR1425"/>
  <c r="BR1431" s="1"/>
  <c r="BQ1425"/>
  <c r="BQ1431" s="1"/>
  <c r="BQ1432" s="1"/>
  <c r="BP1425"/>
  <c r="BP1431" s="1"/>
  <c r="BO1425"/>
  <c r="BO1431" s="1"/>
  <c r="BO1432" s="1"/>
  <c r="BN1425"/>
  <c r="BN1431" s="1"/>
  <c r="BM1425"/>
  <c r="BM1431" s="1"/>
  <c r="BM1432" s="1"/>
  <c r="BL1425"/>
  <c r="BL1431" s="1"/>
  <c r="BK1425"/>
  <c r="BK1431" s="1"/>
  <c r="BK1432" s="1"/>
  <c r="BJ1425"/>
  <c r="BJ1431" s="1"/>
  <c r="BI1425"/>
  <c r="BI1431" s="1"/>
  <c r="BH1425"/>
  <c r="BH1431" s="1"/>
  <c r="BG1425"/>
  <c r="BG1431" s="1"/>
  <c r="BF1425"/>
  <c r="BF1431" s="1"/>
  <c r="BF1432" s="1"/>
  <c r="BE1425"/>
  <c r="BE1431" s="1"/>
  <c r="BD1425"/>
  <c r="BD1431" s="1"/>
  <c r="BD1432" s="1"/>
  <c r="BC1431"/>
  <c r="BB1425"/>
  <c r="BB1431" s="1"/>
  <c r="BA1425"/>
  <c r="BT1416"/>
  <c r="BT1422" s="1"/>
  <c r="BS1416"/>
  <c r="BS1422" s="1"/>
  <c r="BR1416"/>
  <c r="BR1422" s="1"/>
  <c r="BQ1416"/>
  <c r="BQ1422" s="1"/>
  <c r="BQ1423" s="1"/>
  <c r="BP1416"/>
  <c r="BP1422" s="1"/>
  <c r="BO1416"/>
  <c r="BO1422" s="1"/>
  <c r="BO1423" s="1"/>
  <c r="BN1416"/>
  <c r="BN1422" s="1"/>
  <c r="BM1416"/>
  <c r="BM1422" s="1"/>
  <c r="BM1423" s="1"/>
  <c r="BL1416"/>
  <c r="BL1422" s="1"/>
  <c r="BK1416"/>
  <c r="BK1422" s="1"/>
  <c r="BK1423" s="1"/>
  <c r="BJ1416"/>
  <c r="BJ1422" s="1"/>
  <c r="BI1416"/>
  <c r="BI1422" s="1"/>
  <c r="BH1416"/>
  <c r="BH1422" s="1"/>
  <c r="BG1416"/>
  <c r="BG1422" s="1"/>
  <c r="BF1416"/>
  <c r="BF1422" s="1"/>
  <c r="BF1423" s="1"/>
  <c r="BE1416"/>
  <c r="BE1422" s="1"/>
  <c r="BD1416"/>
  <c r="BD1422" s="1"/>
  <c r="BD1423" s="1"/>
  <c r="BC1422"/>
  <c r="BB1416"/>
  <c r="BB1422" s="1"/>
  <c r="BA1416"/>
  <c r="BT1407"/>
  <c r="BT1413" s="1"/>
  <c r="BS1407"/>
  <c r="BS1413" s="1"/>
  <c r="BR1407"/>
  <c r="BR1413" s="1"/>
  <c r="BQ1407"/>
  <c r="BQ1413" s="1"/>
  <c r="BQ1414" s="1"/>
  <c r="BP1407"/>
  <c r="BP1413" s="1"/>
  <c r="BO1407"/>
  <c r="BO1413" s="1"/>
  <c r="BO1414" s="1"/>
  <c r="BN1407"/>
  <c r="BN1413" s="1"/>
  <c r="BM1407"/>
  <c r="BM1413" s="1"/>
  <c r="BM1414" s="1"/>
  <c r="BL1407"/>
  <c r="BL1413" s="1"/>
  <c r="BK1407"/>
  <c r="BK1413" s="1"/>
  <c r="BK1414" s="1"/>
  <c r="BJ1407"/>
  <c r="BJ1413" s="1"/>
  <c r="BI1407"/>
  <c r="BI1413" s="1"/>
  <c r="BH1407"/>
  <c r="BH1413" s="1"/>
  <c r="BG1407"/>
  <c r="BG1413" s="1"/>
  <c r="BF1407"/>
  <c r="BF1413" s="1"/>
  <c r="BF1414" s="1"/>
  <c r="BE1407"/>
  <c r="BE1413" s="1"/>
  <c r="BD1407"/>
  <c r="BD1413" s="1"/>
  <c r="BD1414" s="1"/>
  <c r="BC1413"/>
  <c r="BB1407"/>
  <c r="BB1413" s="1"/>
  <c r="BA1407"/>
  <c r="BT1398"/>
  <c r="BT1404" s="1"/>
  <c r="BS1398"/>
  <c r="BS1404" s="1"/>
  <c r="BR1398"/>
  <c r="BR1404" s="1"/>
  <c r="BQ1398"/>
  <c r="BQ1404" s="1"/>
  <c r="BQ1405" s="1"/>
  <c r="BP1398"/>
  <c r="BP1404" s="1"/>
  <c r="BO1398"/>
  <c r="BO1404" s="1"/>
  <c r="BO1405" s="1"/>
  <c r="BN1398"/>
  <c r="BN1404" s="1"/>
  <c r="BM1398"/>
  <c r="BM1404" s="1"/>
  <c r="BM1405" s="1"/>
  <c r="BL1398"/>
  <c r="BL1404" s="1"/>
  <c r="BK1398"/>
  <c r="BK1404" s="1"/>
  <c r="BK1405" s="1"/>
  <c r="BJ1398"/>
  <c r="BJ1404" s="1"/>
  <c r="BI1398"/>
  <c r="BI1404" s="1"/>
  <c r="BH1398"/>
  <c r="BH1404" s="1"/>
  <c r="BG1398"/>
  <c r="BG1404" s="1"/>
  <c r="BF1398"/>
  <c r="BF1404" s="1"/>
  <c r="BF1405" s="1"/>
  <c r="BE1398"/>
  <c r="BE1404" s="1"/>
  <c r="BD1398"/>
  <c r="BD1404" s="1"/>
  <c r="BD1405" s="1"/>
  <c r="BC1404"/>
  <c r="BB1398"/>
  <c r="BB1404" s="1"/>
  <c r="BA1398"/>
  <c r="BT1389"/>
  <c r="BT1395" s="1"/>
  <c r="BS1389"/>
  <c r="BS1395" s="1"/>
  <c r="BR1389"/>
  <c r="BR1395" s="1"/>
  <c r="BQ1389"/>
  <c r="BQ1395" s="1"/>
  <c r="BQ1396" s="1"/>
  <c r="BP1389"/>
  <c r="BP1395" s="1"/>
  <c r="BO1389"/>
  <c r="BO1395" s="1"/>
  <c r="BO1396" s="1"/>
  <c r="BN1389"/>
  <c r="BN1395" s="1"/>
  <c r="BM1389"/>
  <c r="BM1395" s="1"/>
  <c r="BM1396" s="1"/>
  <c r="BL1389"/>
  <c r="BL1395" s="1"/>
  <c r="BK1389"/>
  <c r="BK1395" s="1"/>
  <c r="BK1396" s="1"/>
  <c r="BJ1389"/>
  <c r="BJ1395" s="1"/>
  <c r="BI1389"/>
  <c r="BI1395" s="1"/>
  <c r="BH1389"/>
  <c r="BH1395" s="1"/>
  <c r="BG1389"/>
  <c r="BG1395" s="1"/>
  <c r="BF1389"/>
  <c r="BF1395" s="1"/>
  <c r="BF1396" s="1"/>
  <c r="BE1389"/>
  <c r="BE1395" s="1"/>
  <c r="BD1389"/>
  <c r="BD1395" s="1"/>
  <c r="BD1396" s="1"/>
  <c r="BB1389"/>
  <c r="BB1395" s="1"/>
  <c r="BA1389"/>
  <c r="BT1380"/>
  <c r="BT1386" s="1"/>
  <c r="BS1380"/>
  <c r="BS1386" s="1"/>
  <c r="BR1380"/>
  <c r="BR1386" s="1"/>
  <c r="BQ1380"/>
  <c r="BQ1386" s="1"/>
  <c r="BQ1387" s="1"/>
  <c r="BP1380"/>
  <c r="BP1386" s="1"/>
  <c r="BO1380"/>
  <c r="BO1386" s="1"/>
  <c r="BO1387" s="1"/>
  <c r="BN1380"/>
  <c r="BN1386" s="1"/>
  <c r="BM1380"/>
  <c r="BM1386" s="1"/>
  <c r="BM1387" s="1"/>
  <c r="BL1380"/>
  <c r="BL1386" s="1"/>
  <c r="BK1380"/>
  <c r="BK1386" s="1"/>
  <c r="BK1387" s="1"/>
  <c r="BJ1380"/>
  <c r="BJ1386" s="1"/>
  <c r="BI1380"/>
  <c r="BI1386" s="1"/>
  <c r="BH1380"/>
  <c r="BH1386" s="1"/>
  <c r="BG1380"/>
  <c r="BG1386" s="1"/>
  <c r="BF1380"/>
  <c r="BF1386" s="1"/>
  <c r="BF1387" s="1"/>
  <c r="BE1380"/>
  <c r="BE1386" s="1"/>
  <c r="BD1380"/>
  <c r="BD1386" s="1"/>
  <c r="BD1387" s="1"/>
  <c r="BB1380"/>
  <c r="BB1386" s="1"/>
  <c r="BA1380"/>
  <c r="BA1371"/>
  <c r="BB1371"/>
  <c r="BD1371"/>
  <c r="BD1377" s="1"/>
  <c r="BD1378" s="1"/>
  <c r="BE1371"/>
  <c r="BF1371"/>
  <c r="BF1377" s="1"/>
  <c r="BF1378" s="1"/>
  <c r="BG1371"/>
  <c r="BH1371"/>
  <c r="BI1371"/>
  <c r="BJ1371"/>
  <c r="BK1371"/>
  <c r="BK1377" s="1"/>
  <c r="BK1378" s="1"/>
  <c r="BL1371"/>
  <c r="BM1371"/>
  <c r="BM1377" s="1"/>
  <c r="BM1378" s="1"/>
  <c r="BN1371"/>
  <c r="BO1371"/>
  <c r="BO1377" s="1"/>
  <c r="BO1378" s="1"/>
  <c r="BP1371"/>
  <c r="BQ1371"/>
  <c r="BQ1377" s="1"/>
  <c r="BQ1378" s="1"/>
  <c r="BR1371"/>
  <c r="BS1371"/>
  <c r="BS1578" s="1"/>
  <c r="BS1957" s="1"/>
  <c r="BT1371"/>
  <c r="AZ785"/>
  <c r="AZ784"/>
  <c r="AZ783"/>
  <c r="AZ782"/>
  <c r="AT782" s="1"/>
  <c r="AZ781"/>
  <c r="AZ776"/>
  <c r="AZ775"/>
  <c r="AZ774"/>
  <c r="AZ773"/>
  <c r="AT773" s="1"/>
  <c r="AZ772"/>
  <c r="AZ767"/>
  <c r="AZ766"/>
  <c r="AZ765"/>
  <c r="AZ764"/>
  <c r="AT764" s="1"/>
  <c r="AZ763"/>
  <c r="AZ620"/>
  <c r="AT617"/>
  <c r="AZ611"/>
  <c r="AZ610"/>
  <c r="AZ609"/>
  <c r="AZ608"/>
  <c r="AT608" s="1"/>
  <c r="AZ607"/>
  <c r="AZ497"/>
  <c r="AZ496"/>
  <c r="AZ495"/>
  <c r="AZ494"/>
  <c r="AT494" s="1"/>
  <c r="BE1578" l="1"/>
  <c r="BE1957" s="1"/>
  <c r="BI1578"/>
  <c r="BI1957" s="1"/>
  <c r="BB1578"/>
  <c r="BB1957" s="1"/>
  <c r="BT1578"/>
  <c r="BT1957" s="1"/>
  <c r="BR1578"/>
  <c r="BP1578"/>
  <c r="BN1578"/>
  <c r="BL1578"/>
  <c r="BL1957" s="1"/>
  <c r="BJ1578"/>
  <c r="BH1578"/>
  <c r="F1959"/>
  <c r="F1965" s="1"/>
  <c r="BS1377"/>
  <c r="BS1587"/>
  <c r="BI1377"/>
  <c r="BI1587"/>
  <c r="BG1377"/>
  <c r="BE1377"/>
  <c r="BE1587"/>
  <c r="BB1377"/>
  <c r="BB1587"/>
  <c r="BT1377"/>
  <c r="BT1587"/>
  <c r="BR1377"/>
  <c r="BP1377"/>
  <c r="BN1377"/>
  <c r="BL1377"/>
  <c r="BL1587"/>
  <c r="BJ1377"/>
  <c r="BH1377"/>
  <c r="BA1386"/>
  <c r="BA1387" s="1"/>
  <c r="BA1395"/>
  <c r="BA1396" s="1"/>
  <c r="BA1404"/>
  <c r="BA1405" s="1"/>
  <c r="AZ1398"/>
  <c r="AZ1404" s="1"/>
  <c r="AZ1405" s="1"/>
  <c r="BA1413"/>
  <c r="BA1414" s="1"/>
  <c r="AZ1407"/>
  <c r="AZ1413" s="1"/>
  <c r="AZ1414" s="1"/>
  <c r="BA1422"/>
  <c r="BA1423" s="1"/>
  <c r="AZ1416"/>
  <c r="AZ1422" s="1"/>
  <c r="AZ1423" s="1"/>
  <c r="BA1431"/>
  <c r="BA1432" s="1"/>
  <c r="AZ1425"/>
  <c r="AZ1431" s="1"/>
  <c r="AZ1432" s="1"/>
  <c r="BA1440"/>
  <c r="BA1441" s="1"/>
  <c r="AZ1434"/>
  <c r="AZ1440" s="1"/>
  <c r="AZ1441" s="1"/>
  <c r="BA1449"/>
  <c r="BA1450" s="1"/>
  <c r="AZ1443"/>
  <c r="AZ1449" s="1"/>
  <c r="AZ1450" s="1"/>
  <c r="BA1458"/>
  <c r="BA1459" s="1"/>
  <c r="AZ1452"/>
  <c r="AZ1458" s="1"/>
  <c r="AZ1459" s="1"/>
  <c r="BA1467"/>
  <c r="BA1468" s="1"/>
  <c r="AZ1461"/>
  <c r="AZ1467" s="1"/>
  <c r="AZ1468" s="1"/>
  <c r="BA1476"/>
  <c r="BA1477" s="1"/>
  <c r="BA1485"/>
  <c r="BA1486" s="1"/>
  <c r="AZ1479"/>
  <c r="AZ1485" s="1"/>
  <c r="AZ1486" s="1"/>
  <c r="BA1494"/>
  <c r="BA1495" s="1"/>
  <c r="AZ1488"/>
  <c r="AZ1494" s="1"/>
  <c r="AZ1495" s="1"/>
  <c r="BA1503"/>
  <c r="BA1504" s="1"/>
  <c r="AZ1497"/>
  <c r="AZ1503" s="1"/>
  <c r="AZ1504" s="1"/>
  <c r="BA1512"/>
  <c r="BA1513" s="1"/>
  <c r="AZ1506"/>
  <c r="AZ1512" s="1"/>
  <c r="AZ1513" s="1"/>
  <c r="BA1521"/>
  <c r="BA1522" s="1"/>
  <c r="AZ1515"/>
  <c r="AZ1521" s="1"/>
  <c r="AZ1522" s="1"/>
  <c r="BA1530"/>
  <c r="BA1531" s="1"/>
  <c r="AZ1524"/>
  <c r="AZ1530" s="1"/>
  <c r="AZ1531" s="1"/>
  <c r="BA1539"/>
  <c r="BA1540" s="1"/>
  <c r="AZ1533"/>
  <c r="AZ1539" s="1"/>
  <c r="AZ1540" s="1"/>
  <c r="BA1557"/>
  <c r="AZ1551"/>
  <c r="AZ1557" s="1"/>
  <c r="AZ612"/>
  <c r="AZ768"/>
  <c r="AZ786"/>
  <c r="BA1377"/>
  <c r="BA1378" s="1"/>
  <c r="AZ498"/>
  <c r="AZ621"/>
  <c r="AZ777"/>
  <c r="BD1746"/>
  <c r="BD1752" s="1"/>
  <c r="BK1746"/>
  <c r="BO1746"/>
  <c r="BQ1746"/>
  <c r="BF1753"/>
  <c r="BG1753"/>
  <c r="BA1753"/>
  <c r="BN1587" l="1"/>
  <c r="BN1957"/>
  <c r="BH1587"/>
  <c r="BH1957"/>
  <c r="BP1587"/>
  <c r="BP1957"/>
  <c r="BJ1587"/>
  <c r="BJ1957"/>
  <c r="BR1587"/>
  <c r="BR1957"/>
  <c r="BO1752"/>
  <c r="BO1753" s="1"/>
  <c r="BQ1752"/>
  <c r="BQ1753" s="1"/>
  <c r="BK1752"/>
  <c r="BK1753" s="1"/>
  <c r="AZ1746"/>
  <c r="BD1753"/>
  <c r="AZ1752" l="1"/>
  <c r="AZ1753" s="1"/>
  <c r="BT530" l="1"/>
  <c r="BT536" s="1"/>
  <c r="BS530"/>
  <c r="BS536" s="1"/>
  <c r="BR530"/>
  <c r="BR536" s="1"/>
  <c r="BP530"/>
  <c r="BP536" s="1"/>
  <c r="BN530"/>
  <c r="BN536" s="1"/>
  <c r="BL530"/>
  <c r="BL536" s="1"/>
  <c r="BJ530"/>
  <c r="BJ536" s="1"/>
  <c r="BI530"/>
  <c r="BI536" s="1"/>
  <c r="BH530"/>
  <c r="BH536" s="1"/>
  <c r="BG530"/>
  <c r="BG536" s="1"/>
  <c r="BE530"/>
  <c r="BE536" s="1"/>
  <c r="BB530"/>
  <c r="BB536" s="1"/>
  <c r="BS1967"/>
  <c r="BQ1967"/>
  <c r="BP1967"/>
  <c r="BO1967"/>
  <c r="BM1967"/>
  <c r="BK1967"/>
  <c r="BF1967"/>
  <c r="BD1967"/>
  <c r="BC1967"/>
  <c r="BA1967"/>
  <c r="BB1584" l="1"/>
  <c r="BI1584"/>
  <c r="BL1584"/>
  <c r="BP1584"/>
  <c r="BS1584"/>
  <c r="BE1584"/>
  <c r="BH1584"/>
  <c r="BJ1584"/>
  <c r="BN1584"/>
  <c r="BR1584"/>
  <c r="BT1584"/>
  <c r="BE1643"/>
  <c r="BH1643"/>
  <c r="BJ1643"/>
  <c r="BN1643"/>
  <c r="BR1643"/>
  <c r="BT1643"/>
  <c r="BG1643"/>
  <c r="BI1643"/>
  <c r="BS1643"/>
  <c r="BB1643"/>
  <c r="BL1643"/>
  <c r="BP1643"/>
  <c r="BS18" l="1"/>
  <c r="BS24" s="1"/>
  <c r="BP18"/>
  <c r="BP24" s="1"/>
  <c r="BE18"/>
  <c r="BE24" s="1"/>
  <c r="BT18" l="1"/>
  <c r="BT24" s="1"/>
  <c r="BR18"/>
  <c r="BR24" s="1"/>
  <c r="BN18"/>
  <c r="BN24" s="1"/>
  <c r="BL18"/>
  <c r="BL24" s="1"/>
  <c r="BJ18"/>
  <c r="BJ24" s="1"/>
  <c r="BI18"/>
  <c r="BI24" s="1"/>
  <c r="BH18"/>
  <c r="BH24" s="1"/>
  <c r="BG18"/>
  <c r="BG24" s="1"/>
  <c r="BB18"/>
  <c r="BB24" s="1"/>
  <c r="BT1928" l="1"/>
  <c r="BT1937" s="1"/>
  <c r="BS1928"/>
  <c r="BS1937" s="1"/>
  <c r="BR1928"/>
  <c r="BR1937" s="1"/>
  <c r="BQ1928"/>
  <c r="BQ1937" s="1"/>
  <c r="BP1928"/>
  <c r="BP1937" s="1"/>
  <c r="BO1928"/>
  <c r="BO1937" s="1"/>
  <c r="BN1928"/>
  <c r="BN1937" s="1"/>
  <c r="BM1928"/>
  <c r="BM1937" s="1"/>
  <c r="BL1928"/>
  <c r="BL1937" s="1"/>
  <c r="BK1928"/>
  <c r="BK1937" s="1"/>
  <c r="BJ1928"/>
  <c r="BJ1937" s="1"/>
  <c r="BI1928"/>
  <c r="BI1937" s="1"/>
  <c r="BH1928"/>
  <c r="BH1937" s="1"/>
  <c r="BG1928"/>
  <c r="BG1937" s="1"/>
  <c r="BF1928"/>
  <c r="BF1937" s="1"/>
  <c r="BE1928"/>
  <c r="BE1937" s="1"/>
  <c r="BD1928"/>
  <c r="BD1937" s="1"/>
  <c r="BC1928"/>
  <c r="BC1937" s="1"/>
  <c r="BB1928"/>
  <c r="BB1937" s="1"/>
  <c r="BA1928"/>
  <c r="BT1927"/>
  <c r="BT1936" s="1"/>
  <c r="BS1927"/>
  <c r="BS1936" s="1"/>
  <c r="BR1927"/>
  <c r="BR1936" s="1"/>
  <c r="BQ1927"/>
  <c r="BQ1936" s="1"/>
  <c r="BP1927"/>
  <c r="BP1936" s="1"/>
  <c r="BO1927"/>
  <c r="BO1936" s="1"/>
  <c r="BN1927"/>
  <c r="BN1936" s="1"/>
  <c r="BM1927"/>
  <c r="BM1936" s="1"/>
  <c r="BL1927"/>
  <c r="BL1936" s="1"/>
  <c r="BK1927"/>
  <c r="BK1936" s="1"/>
  <c r="BJ1927"/>
  <c r="BJ1936" s="1"/>
  <c r="BI1927"/>
  <c r="BI1936" s="1"/>
  <c r="BH1927"/>
  <c r="BH1936" s="1"/>
  <c r="BG1927"/>
  <c r="BG1936" s="1"/>
  <c r="BF1927"/>
  <c r="BF1936" s="1"/>
  <c r="BE1927"/>
  <c r="BE1936" s="1"/>
  <c r="BD1927"/>
  <c r="BD1936" s="1"/>
  <c r="BC1927"/>
  <c r="BC1936" s="1"/>
  <c r="BB1927"/>
  <c r="BB1936" s="1"/>
  <c r="BA1927"/>
  <c r="BT1926"/>
  <c r="BT1935" s="1"/>
  <c r="BS1926"/>
  <c r="BS1935" s="1"/>
  <c r="BR1926"/>
  <c r="BR1935" s="1"/>
  <c r="BQ1926"/>
  <c r="BQ1935" s="1"/>
  <c r="BP1926"/>
  <c r="BP1935" s="1"/>
  <c r="BO1926"/>
  <c r="BO1935" s="1"/>
  <c r="BN1926"/>
  <c r="BN1935" s="1"/>
  <c r="BM1926"/>
  <c r="BM1935" s="1"/>
  <c r="BL1926"/>
  <c r="BL1935" s="1"/>
  <c r="BK1926"/>
  <c r="BK1935" s="1"/>
  <c r="BJ1926"/>
  <c r="BJ1935" s="1"/>
  <c r="BI1926"/>
  <c r="BI1935" s="1"/>
  <c r="BH1926"/>
  <c r="BH1935" s="1"/>
  <c r="BG1926"/>
  <c r="BG1935" s="1"/>
  <c r="BF1926"/>
  <c r="BF1935" s="1"/>
  <c r="BE1926"/>
  <c r="BE1935" s="1"/>
  <c r="BD1926"/>
  <c r="BD1935" s="1"/>
  <c r="BC1926"/>
  <c r="BC1935" s="1"/>
  <c r="BB1926"/>
  <c r="BB1935" s="1"/>
  <c r="BA1926"/>
  <c r="BA1935" s="1"/>
  <c r="BT1925"/>
  <c r="BT1934" s="1"/>
  <c r="BS1925"/>
  <c r="BS1934" s="1"/>
  <c r="BR1925"/>
  <c r="BR1934" s="1"/>
  <c r="BQ1925"/>
  <c r="BQ1934" s="1"/>
  <c r="BP1925"/>
  <c r="BP1934" s="1"/>
  <c r="BO1925"/>
  <c r="BO1934" s="1"/>
  <c r="BN1925"/>
  <c r="BN1934" s="1"/>
  <c r="BM1925"/>
  <c r="BM1934" s="1"/>
  <c r="BL1925"/>
  <c r="BL1934" s="1"/>
  <c r="BK1925"/>
  <c r="BK1934" s="1"/>
  <c r="BJ1925"/>
  <c r="BJ1934" s="1"/>
  <c r="BI1925"/>
  <c r="BI1934" s="1"/>
  <c r="BH1925"/>
  <c r="BH1934" s="1"/>
  <c r="BG1925"/>
  <c r="BG1934" s="1"/>
  <c r="BF1925"/>
  <c r="BF1934" s="1"/>
  <c r="BE1925"/>
  <c r="BE1934" s="1"/>
  <c r="BD1925"/>
  <c r="BD1934" s="1"/>
  <c r="BC1925"/>
  <c r="BC1934" s="1"/>
  <c r="BB1925"/>
  <c r="BB1934" s="1"/>
  <c r="BA1925"/>
  <c r="BT1924"/>
  <c r="BT1933" s="1"/>
  <c r="BS1924"/>
  <c r="BS1933" s="1"/>
  <c r="BR1924"/>
  <c r="BR1933" s="1"/>
  <c r="BQ1924"/>
  <c r="BQ1933" s="1"/>
  <c r="BP1924"/>
  <c r="BP1933" s="1"/>
  <c r="BO1924"/>
  <c r="BO1933" s="1"/>
  <c r="BN1924"/>
  <c r="BN1933" s="1"/>
  <c r="BM1924"/>
  <c r="BM1933" s="1"/>
  <c r="BL1924"/>
  <c r="BL1933" s="1"/>
  <c r="BK1924"/>
  <c r="BK1933" s="1"/>
  <c r="BJ1924"/>
  <c r="BJ1933" s="1"/>
  <c r="BI1924"/>
  <c r="BI1933" s="1"/>
  <c r="BH1924"/>
  <c r="BH1933" s="1"/>
  <c r="BG1924"/>
  <c r="BG1933" s="1"/>
  <c r="BF1924"/>
  <c r="BF1933" s="1"/>
  <c r="BE1924"/>
  <c r="BE1933" s="1"/>
  <c r="BD1924"/>
  <c r="BD1933" s="1"/>
  <c r="BC1924"/>
  <c r="BC1933" s="1"/>
  <c r="BB1924"/>
  <c r="BB1933" s="1"/>
  <c r="BA1924"/>
  <c r="BA1933" s="1"/>
  <c r="BT1923"/>
  <c r="BT1929" s="1"/>
  <c r="BR1923"/>
  <c r="BN1923"/>
  <c r="BL1923"/>
  <c r="BJ1923"/>
  <c r="BJ1929" s="1"/>
  <c r="BI1923"/>
  <c r="BI1929" s="1"/>
  <c r="BH1923"/>
  <c r="BH1929" s="1"/>
  <c r="BG1923"/>
  <c r="BG1929" s="1"/>
  <c r="BE1923"/>
  <c r="BB1923"/>
  <c r="AW1923"/>
  <c r="AW1932" s="1"/>
  <c r="BT1921"/>
  <c r="BR1921"/>
  <c r="BN1921"/>
  <c r="BL1921"/>
  <c r="BJ1921"/>
  <c r="BI1921"/>
  <c r="BH1921"/>
  <c r="BG1921"/>
  <c r="BE1921"/>
  <c r="BB1921"/>
  <c r="AZ1919"/>
  <c r="AZ1918"/>
  <c r="AZ1917"/>
  <c r="AZ1916"/>
  <c r="AT1916" s="1"/>
  <c r="AZ1915"/>
  <c r="BT1912"/>
  <c r="BS1912"/>
  <c r="CG1912" s="1"/>
  <c r="BR1912"/>
  <c r="BP1912"/>
  <c r="CE1912" s="1"/>
  <c r="BN1912"/>
  <c r="BL1912"/>
  <c r="BJ1912"/>
  <c r="BI1912"/>
  <c r="BH1912"/>
  <c r="BG1912"/>
  <c r="BE1912"/>
  <c r="BB1912"/>
  <c r="AZ1910"/>
  <c r="AZ1909"/>
  <c r="AZ1908"/>
  <c r="AZ1907"/>
  <c r="AT1907" s="1"/>
  <c r="AZ1906"/>
  <c r="BT1899"/>
  <c r="BS1899"/>
  <c r="BR1899"/>
  <c r="BQ1899"/>
  <c r="BP1899"/>
  <c r="BO1899"/>
  <c r="BN1899"/>
  <c r="BM1899"/>
  <c r="BL1899"/>
  <c r="BK1899"/>
  <c r="BJ1899"/>
  <c r="BI1899"/>
  <c r="BH1899"/>
  <c r="BG1899"/>
  <c r="BF1899"/>
  <c r="BE1899"/>
  <c r="BD1899"/>
  <c r="BC1899"/>
  <c r="BB1899"/>
  <c r="BT1898"/>
  <c r="BS1898"/>
  <c r="BR1898"/>
  <c r="BQ1898"/>
  <c r="BP1898"/>
  <c r="BO1898"/>
  <c r="BN1898"/>
  <c r="BM1898"/>
  <c r="BL1898"/>
  <c r="BK1898"/>
  <c r="BJ1898"/>
  <c r="BI1898"/>
  <c r="BH1898"/>
  <c r="BG1898"/>
  <c r="BF1898"/>
  <c r="BE1898"/>
  <c r="BD1898"/>
  <c r="BC1898"/>
  <c r="BB1898"/>
  <c r="BT1897"/>
  <c r="BS1897"/>
  <c r="BR1897"/>
  <c r="BQ1897"/>
  <c r="BP1897"/>
  <c r="BO1897"/>
  <c r="BN1897"/>
  <c r="BM1897"/>
  <c r="BL1897"/>
  <c r="BK1897"/>
  <c r="BJ1897"/>
  <c r="BI1897"/>
  <c r="BH1897"/>
  <c r="BG1897"/>
  <c r="BF1897"/>
  <c r="BE1897"/>
  <c r="BD1897"/>
  <c r="BC1897"/>
  <c r="BB1897"/>
  <c r="BT1896"/>
  <c r="BS1896"/>
  <c r="BR1896"/>
  <c r="BQ1896"/>
  <c r="BP1896"/>
  <c r="BO1896"/>
  <c r="BN1896"/>
  <c r="BM1896"/>
  <c r="BL1896"/>
  <c r="BK1896"/>
  <c r="BJ1896"/>
  <c r="BI1896"/>
  <c r="BH1896"/>
  <c r="BG1896"/>
  <c r="BF1896"/>
  <c r="BE1896"/>
  <c r="BD1896"/>
  <c r="BC1896"/>
  <c r="BB1896"/>
  <c r="BT1895"/>
  <c r="BS1895"/>
  <c r="BR1895"/>
  <c r="BQ1895"/>
  <c r="BP1895"/>
  <c r="BO1895"/>
  <c r="BN1895"/>
  <c r="BM1895"/>
  <c r="BL1895"/>
  <c r="BK1895"/>
  <c r="BJ1895"/>
  <c r="BI1895"/>
  <c r="BH1895"/>
  <c r="BG1895"/>
  <c r="BF1895"/>
  <c r="BE1895"/>
  <c r="BD1895"/>
  <c r="BC1895"/>
  <c r="BB1895"/>
  <c r="AW1894"/>
  <c r="BT1874"/>
  <c r="BS1874"/>
  <c r="CG1874" s="1"/>
  <c r="BR1874"/>
  <c r="BP1874"/>
  <c r="CE1874" s="1"/>
  <c r="BN1874"/>
  <c r="BL1874"/>
  <c r="BJ1874"/>
  <c r="BI1874"/>
  <c r="BH1874"/>
  <c r="BG1874"/>
  <c r="BE1874"/>
  <c r="BB1874"/>
  <c r="AZ1872"/>
  <c r="AZ1871"/>
  <c r="AZ1870"/>
  <c r="AZ1869"/>
  <c r="AT1869" s="1"/>
  <c r="AZ1868"/>
  <c r="BT1861"/>
  <c r="BS1861"/>
  <c r="BR1861"/>
  <c r="BQ1861"/>
  <c r="BP1861"/>
  <c r="BO1861"/>
  <c r="BN1861"/>
  <c r="BM1861"/>
  <c r="BL1861"/>
  <c r="BK1861"/>
  <c r="BJ1861"/>
  <c r="BI1861"/>
  <c r="BH1861"/>
  <c r="BG1861"/>
  <c r="BF1861"/>
  <c r="BE1861"/>
  <c r="BD1861"/>
  <c r="BC1861"/>
  <c r="BB1861"/>
  <c r="BT1860"/>
  <c r="BS1860"/>
  <c r="BR1860"/>
  <c r="BQ1860"/>
  <c r="BP1860"/>
  <c r="BO1860"/>
  <c r="BN1860"/>
  <c r="BM1860"/>
  <c r="BL1860"/>
  <c r="BK1860"/>
  <c r="BJ1860"/>
  <c r="BI1860"/>
  <c r="BH1860"/>
  <c r="BG1860"/>
  <c r="BF1860"/>
  <c r="BE1860"/>
  <c r="BD1860"/>
  <c r="BC1860"/>
  <c r="BB1860"/>
  <c r="BA1860"/>
  <c r="BT1859"/>
  <c r="BS1859"/>
  <c r="BR1859"/>
  <c r="BQ1859"/>
  <c r="BP1859"/>
  <c r="BO1859"/>
  <c r="BN1859"/>
  <c r="BM1859"/>
  <c r="BL1859"/>
  <c r="BK1859"/>
  <c r="BJ1859"/>
  <c r="BI1859"/>
  <c r="BH1859"/>
  <c r="BG1859"/>
  <c r="BF1859"/>
  <c r="BE1859"/>
  <c r="BD1859"/>
  <c r="BC1859"/>
  <c r="BB1859"/>
  <c r="BT1858"/>
  <c r="BS1858"/>
  <c r="BR1858"/>
  <c r="BQ1858"/>
  <c r="BP1858"/>
  <c r="BO1858"/>
  <c r="BN1858"/>
  <c r="BM1858"/>
  <c r="BL1858"/>
  <c r="BK1858"/>
  <c r="BJ1858"/>
  <c r="BI1858"/>
  <c r="BH1858"/>
  <c r="BG1858"/>
  <c r="BF1858"/>
  <c r="BE1858"/>
  <c r="BD1858"/>
  <c r="BC1858"/>
  <c r="BB1858"/>
  <c r="BT1857"/>
  <c r="BS1857"/>
  <c r="BR1857"/>
  <c r="BQ1857"/>
  <c r="BP1857"/>
  <c r="BO1857"/>
  <c r="BN1857"/>
  <c r="BM1857"/>
  <c r="BL1857"/>
  <c r="BK1857"/>
  <c r="BJ1857"/>
  <c r="BI1857"/>
  <c r="BH1857"/>
  <c r="BG1857"/>
  <c r="BF1857"/>
  <c r="BE1857"/>
  <c r="BD1857"/>
  <c r="BC1857"/>
  <c r="BB1857"/>
  <c r="BT1853"/>
  <c r="BN1853"/>
  <c r="BJ1853"/>
  <c r="BI1853"/>
  <c r="BH1853"/>
  <c r="BG1853"/>
  <c r="AW1856"/>
  <c r="BT1827"/>
  <c r="BR1827"/>
  <c r="BN1827"/>
  <c r="BL1827"/>
  <c r="BJ1827"/>
  <c r="BI1827"/>
  <c r="BH1827"/>
  <c r="BG1827"/>
  <c r="BE1827"/>
  <c r="BB1827"/>
  <c r="AZ1825"/>
  <c r="AZ1824"/>
  <c r="AZ1823"/>
  <c r="AZ1822"/>
  <c r="AT1822" s="1"/>
  <c r="BT1818"/>
  <c r="BR1818"/>
  <c r="BN1818"/>
  <c r="BL1818"/>
  <c r="BJ1818"/>
  <c r="BI1818"/>
  <c r="BH1818"/>
  <c r="BG1818"/>
  <c r="BE1818"/>
  <c r="BB1818"/>
  <c r="AZ1816"/>
  <c r="AZ1815"/>
  <c r="AZ1814"/>
  <c r="AZ1813"/>
  <c r="AT1813" s="1"/>
  <c r="BT1809"/>
  <c r="BR1809"/>
  <c r="BN1809"/>
  <c r="BL1809"/>
  <c r="BJ1809"/>
  <c r="BI1809"/>
  <c r="BH1809"/>
  <c r="BG1809"/>
  <c r="BE1809"/>
  <c r="BB1809"/>
  <c r="AZ1807"/>
  <c r="AZ1806"/>
  <c r="AZ1805"/>
  <c r="AZ1804"/>
  <c r="AT1804" s="1"/>
  <c r="BT1800"/>
  <c r="BR1800"/>
  <c r="BN1800"/>
  <c r="BL1800"/>
  <c r="BJ1800"/>
  <c r="BI1800"/>
  <c r="BH1800"/>
  <c r="BG1800"/>
  <c r="BE1800"/>
  <c r="BB1800"/>
  <c r="AZ1798"/>
  <c r="AZ1797"/>
  <c r="AZ1796"/>
  <c r="AZ1795"/>
  <c r="AT1795" s="1"/>
  <c r="BT1791"/>
  <c r="BR1791"/>
  <c r="BN1791"/>
  <c r="BL1791"/>
  <c r="BJ1791"/>
  <c r="BI1791"/>
  <c r="BH1791"/>
  <c r="BG1791"/>
  <c r="BE1791"/>
  <c r="BB1791"/>
  <c r="AZ1789"/>
  <c r="AZ1788"/>
  <c r="AZ1787"/>
  <c r="AZ1786"/>
  <c r="AT1786" s="1"/>
  <c r="BT1760"/>
  <c r="BT1769" s="1"/>
  <c r="BS1760"/>
  <c r="BS1769" s="1"/>
  <c r="BR1760"/>
  <c r="BR1769" s="1"/>
  <c r="BQ1760"/>
  <c r="BQ1769" s="1"/>
  <c r="BP1760"/>
  <c r="BP1769" s="1"/>
  <c r="BO1760"/>
  <c r="BO1769" s="1"/>
  <c r="BN1760"/>
  <c r="BN1769" s="1"/>
  <c r="BM1760"/>
  <c r="BM1769" s="1"/>
  <c r="BL1760"/>
  <c r="BL1769" s="1"/>
  <c r="BK1760"/>
  <c r="BK1769" s="1"/>
  <c r="BJ1760"/>
  <c r="BJ1769" s="1"/>
  <c r="BI1760"/>
  <c r="BI1769" s="1"/>
  <c r="BH1760"/>
  <c r="BH1769" s="1"/>
  <c r="BG1760"/>
  <c r="BG1769" s="1"/>
  <c r="BF1760"/>
  <c r="BF1769" s="1"/>
  <c r="BE1760"/>
  <c r="BE1769" s="1"/>
  <c r="BD1760"/>
  <c r="BD1769" s="1"/>
  <c r="BC1760"/>
  <c r="BC1769" s="1"/>
  <c r="BB1760"/>
  <c r="BB1769" s="1"/>
  <c r="BA1760"/>
  <c r="BT1759"/>
  <c r="BT1768" s="1"/>
  <c r="BS1759"/>
  <c r="BS1768" s="1"/>
  <c r="BR1759"/>
  <c r="BR1768" s="1"/>
  <c r="BQ1759"/>
  <c r="BQ1768" s="1"/>
  <c r="BP1759"/>
  <c r="BP1768" s="1"/>
  <c r="BO1759"/>
  <c r="BO1768" s="1"/>
  <c r="BN1759"/>
  <c r="BN1768" s="1"/>
  <c r="BM1759"/>
  <c r="BM1768" s="1"/>
  <c r="BL1759"/>
  <c r="BL1768" s="1"/>
  <c r="BK1759"/>
  <c r="BK1768" s="1"/>
  <c r="BJ1759"/>
  <c r="BJ1768" s="1"/>
  <c r="BI1759"/>
  <c r="BI1768" s="1"/>
  <c r="BH1759"/>
  <c r="BH1768" s="1"/>
  <c r="BG1759"/>
  <c r="BG1768" s="1"/>
  <c r="BF1759"/>
  <c r="BF1768" s="1"/>
  <c r="BE1759"/>
  <c r="BE1768" s="1"/>
  <c r="BD1759"/>
  <c r="BD1768" s="1"/>
  <c r="BC1759"/>
  <c r="BC1768" s="1"/>
  <c r="BB1759"/>
  <c r="BB1768" s="1"/>
  <c r="BA1759"/>
  <c r="BT1758"/>
  <c r="BT1767" s="1"/>
  <c r="BS1758"/>
  <c r="BS1767" s="1"/>
  <c r="BR1758"/>
  <c r="BR1767" s="1"/>
  <c r="BQ1758"/>
  <c r="BQ1767" s="1"/>
  <c r="BP1758"/>
  <c r="BP1767" s="1"/>
  <c r="BO1758"/>
  <c r="BO1767" s="1"/>
  <c r="BN1758"/>
  <c r="BN1767" s="1"/>
  <c r="BM1758"/>
  <c r="BM1767" s="1"/>
  <c r="BL1758"/>
  <c r="BL1767" s="1"/>
  <c r="BK1758"/>
  <c r="BK1767" s="1"/>
  <c r="BJ1758"/>
  <c r="BJ1767" s="1"/>
  <c r="BI1758"/>
  <c r="BI1767" s="1"/>
  <c r="BH1758"/>
  <c r="BH1767" s="1"/>
  <c r="BG1758"/>
  <c r="BG1767" s="1"/>
  <c r="BF1758"/>
  <c r="BF1767" s="1"/>
  <c r="BE1758"/>
  <c r="BE1767" s="1"/>
  <c r="BD1758"/>
  <c r="BD1767" s="1"/>
  <c r="BC1758"/>
  <c r="BC1767" s="1"/>
  <c r="BB1758"/>
  <c r="BB1767" s="1"/>
  <c r="BA1758"/>
  <c r="BT1757"/>
  <c r="BT1766" s="1"/>
  <c r="BS1757"/>
  <c r="BS1766" s="1"/>
  <c r="BR1757"/>
  <c r="BR1766" s="1"/>
  <c r="BQ1757"/>
  <c r="BQ1766" s="1"/>
  <c r="BP1757"/>
  <c r="BP1766" s="1"/>
  <c r="BO1757"/>
  <c r="BO1766" s="1"/>
  <c r="BN1757"/>
  <c r="BN1766" s="1"/>
  <c r="BM1757"/>
  <c r="BM1766" s="1"/>
  <c r="BL1757"/>
  <c r="BL1766" s="1"/>
  <c r="BK1757"/>
  <c r="BK1766" s="1"/>
  <c r="BJ1757"/>
  <c r="BJ1766" s="1"/>
  <c r="BI1757"/>
  <c r="BI1766" s="1"/>
  <c r="BH1757"/>
  <c r="BH1766" s="1"/>
  <c r="BG1757"/>
  <c r="BG1766" s="1"/>
  <c r="BF1757"/>
  <c r="BF1766" s="1"/>
  <c r="BE1757"/>
  <c r="BE1766" s="1"/>
  <c r="BD1757"/>
  <c r="BD1766" s="1"/>
  <c r="BC1757"/>
  <c r="BC1766" s="1"/>
  <c r="BB1757"/>
  <c r="BB1766" s="1"/>
  <c r="BA1757"/>
  <c r="BT1756"/>
  <c r="BT1765" s="1"/>
  <c r="BS1756"/>
  <c r="BS1765" s="1"/>
  <c r="BR1756"/>
  <c r="BR1765" s="1"/>
  <c r="BQ1756"/>
  <c r="BQ1765" s="1"/>
  <c r="BP1756"/>
  <c r="BP1765" s="1"/>
  <c r="BO1756"/>
  <c r="BO1765" s="1"/>
  <c r="BN1756"/>
  <c r="BN1765" s="1"/>
  <c r="BM1756"/>
  <c r="BM1765" s="1"/>
  <c r="BL1756"/>
  <c r="BL1765" s="1"/>
  <c r="BK1756"/>
  <c r="BK1765" s="1"/>
  <c r="BJ1756"/>
  <c r="BJ1765" s="1"/>
  <c r="BI1756"/>
  <c r="BI1765" s="1"/>
  <c r="BH1756"/>
  <c r="BH1765" s="1"/>
  <c r="BG1756"/>
  <c r="BG1765" s="1"/>
  <c r="BF1756"/>
  <c r="BF1765" s="1"/>
  <c r="BE1756"/>
  <c r="BE1765" s="1"/>
  <c r="BD1756"/>
  <c r="BD1765" s="1"/>
  <c r="BC1756"/>
  <c r="BC1765" s="1"/>
  <c r="BB1756"/>
  <c r="BB1765" s="1"/>
  <c r="BA1756"/>
  <c r="BT1761"/>
  <c r="BS1761"/>
  <c r="BR1761"/>
  <c r="BI1761"/>
  <c r="BE1761"/>
  <c r="BT1744"/>
  <c r="BS1744"/>
  <c r="CG1744" s="1"/>
  <c r="BR1744"/>
  <c r="BP1744"/>
  <c r="CE1744" s="1"/>
  <c r="BN1744"/>
  <c r="BL1744"/>
  <c r="BJ1744"/>
  <c r="BI1744"/>
  <c r="BH1744"/>
  <c r="BE1744"/>
  <c r="BB1744"/>
  <c r="AZ1742"/>
  <c r="AZ1741"/>
  <c r="AZ1740"/>
  <c r="AZ1739"/>
  <c r="AT1739" s="1"/>
  <c r="AZ1738"/>
  <c r="BT1722"/>
  <c r="BT1731" s="1"/>
  <c r="BS1722"/>
  <c r="BS1731" s="1"/>
  <c r="BR1722"/>
  <c r="BR1731" s="1"/>
  <c r="BQ1722"/>
  <c r="BQ1731" s="1"/>
  <c r="BP1722"/>
  <c r="BP1731" s="1"/>
  <c r="BO1722"/>
  <c r="BO1731" s="1"/>
  <c r="BN1722"/>
  <c r="BN1731" s="1"/>
  <c r="BM1722"/>
  <c r="BM1731" s="1"/>
  <c r="BL1722"/>
  <c r="BL1731" s="1"/>
  <c r="BK1722"/>
  <c r="BK1731" s="1"/>
  <c r="BJ1722"/>
  <c r="BJ1731" s="1"/>
  <c r="BI1722"/>
  <c r="BI1731" s="1"/>
  <c r="BH1722"/>
  <c r="BH1731" s="1"/>
  <c r="BG1722"/>
  <c r="BG1731" s="1"/>
  <c r="BF1722"/>
  <c r="BF1731" s="1"/>
  <c r="BE1722"/>
  <c r="BE1731" s="1"/>
  <c r="BD1722"/>
  <c r="BD1731" s="1"/>
  <c r="BC1722"/>
  <c r="BC1731" s="1"/>
  <c r="BB1722"/>
  <c r="BB1731" s="1"/>
  <c r="BA1722"/>
  <c r="BT1721"/>
  <c r="BT1730" s="1"/>
  <c r="BS1721"/>
  <c r="BS1730" s="1"/>
  <c r="BR1721"/>
  <c r="BR1730" s="1"/>
  <c r="BQ1721"/>
  <c r="BQ1730" s="1"/>
  <c r="BP1721"/>
  <c r="BP1730" s="1"/>
  <c r="BO1721"/>
  <c r="BO1730" s="1"/>
  <c r="BN1721"/>
  <c r="BN1730" s="1"/>
  <c r="BM1721"/>
  <c r="BM1730" s="1"/>
  <c r="BL1721"/>
  <c r="BL1730" s="1"/>
  <c r="BK1721"/>
  <c r="BK1730" s="1"/>
  <c r="BJ1721"/>
  <c r="BJ1730" s="1"/>
  <c r="BI1721"/>
  <c r="BI1730" s="1"/>
  <c r="BH1721"/>
  <c r="BH1730" s="1"/>
  <c r="BG1721"/>
  <c r="BG1730" s="1"/>
  <c r="BF1721"/>
  <c r="BF1730" s="1"/>
  <c r="BE1721"/>
  <c r="BE1730" s="1"/>
  <c r="BD1721"/>
  <c r="BD1730" s="1"/>
  <c r="BC1721"/>
  <c r="BC1730" s="1"/>
  <c r="BB1721"/>
  <c r="BB1730" s="1"/>
  <c r="BA1721"/>
  <c r="BT1720"/>
  <c r="BT1729" s="1"/>
  <c r="BS1720"/>
  <c r="BS1729" s="1"/>
  <c r="BR1720"/>
  <c r="BR1729" s="1"/>
  <c r="BQ1720"/>
  <c r="BQ1729" s="1"/>
  <c r="BP1720"/>
  <c r="BP1729" s="1"/>
  <c r="BO1720"/>
  <c r="BO1729" s="1"/>
  <c r="BN1720"/>
  <c r="BN1729" s="1"/>
  <c r="BM1720"/>
  <c r="BM1729" s="1"/>
  <c r="BL1720"/>
  <c r="BL1729" s="1"/>
  <c r="BK1720"/>
  <c r="BK1729" s="1"/>
  <c r="BJ1720"/>
  <c r="BJ1729" s="1"/>
  <c r="BI1720"/>
  <c r="BI1729" s="1"/>
  <c r="BH1720"/>
  <c r="BH1729" s="1"/>
  <c r="BG1720"/>
  <c r="BG1729" s="1"/>
  <c r="BF1720"/>
  <c r="BF1729" s="1"/>
  <c r="BE1720"/>
  <c r="BE1729" s="1"/>
  <c r="BD1720"/>
  <c r="BD1729" s="1"/>
  <c r="BC1720"/>
  <c r="BC1729" s="1"/>
  <c r="BB1720"/>
  <c r="BB1729" s="1"/>
  <c r="BA1720"/>
  <c r="BA1729" s="1"/>
  <c r="BT1719"/>
  <c r="BT1728" s="1"/>
  <c r="BS1719"/>
  <c r="BS1728" s="1"/>
  <c r="BR1719"/>
  <c r="BR1728" s="1"/>
  <c r="BQ1719"/>
  <c r="BQ1728" s="1"/>
  <c r="BP1719"/>
  <c r="BP1728" s="1"/>
  <c r="BO1719"/>
  <c r="BO1728" s="1"/>
  <c r="BN1719"/>
  <c r="BN1728" s="1"/>
  <c r="BM1719"/>
  <c r="BM1728" s="1"/>
  <c r="BL1719"/>
  <c r="BL1728" s="1"/>
  <c r="BK1719"/>
  <c r="BK1728" s="1"/>
  <c r="BJ1719"/>
  <c r="BJ1728" s="1"/>
  <c r="BI1719"/>
  <c r="BI1728" s="1"/>
  <c r="BH1719"/>
  <c r="BH1728" s="1"/>
  <c r="BG1719"/>
  <c r="BG1728" s="1"/>
  <c r="BF1719"/>
  <c r="BF1728" s="1"/>
  <c r="BE1719"/>
  <c r="BE1728" s="1"/>
  <c r="BD1719"/>
  <c r="BD1728" s="1"/>
  <c r="BC1719"/>
  <c r="BC1728" s="1"/>
  <c r="BB1719"/>
  <c r="BB1728" s="1"/>
  <c r="BA1719"/>
  <c r="BT1718"/>
  <c r="BT1727" s="1"/>
  <c r="BS1718"/>
  <c r="BS1727" s="1"/>
  <c r="BR1718"/>
  <c r="BR1727" s="1"/>
  <c r="BQ1718"/>
  <c r="BQ1727" s="1"/>
  <c r="BP1718"/>
  <c r="BP1727" s="1"/>
  <c r="BO1718"/>
  <c r="BO1727" s="1"/>
  <c r="BN1718"/>
  <c r="BN1727" s="1"/>
  <c r="BM1718"/>
  <c r="BM1727" s="1"/>
  <c r="BL1718"/>
  <c r="BL1727" s="1"/>
  <c r="BK1718"/>
  <c r="BK1727" s="1"/>
  <c r="BJ1718"/>
  <c r="BJ1727" s="1"/>
  <c r="BI1718"/>
  <c r="BI1727" s="1"/>
  <c r="BH1718"/>
  <c r="BH1727" s="1"/>
  <c r="BG1718"/>
  <c r="BG1727" s="1"/>
  <c r="BF1718"/>
  <c r="BF1727" s="1"/>
  <c r="BE1718"/>
  <c r="BE1727" s="1"/>
  <c r="BD1718"/>
  <c r="BD1727" s="1"/>
  <c r="BC1718"/>
  <c r="BC1727" s="1"/>
  <c r="BB1718"/>
  <c r="BB1727" s="1"/>
  <c r="BA1718"/>
  <c r="BA1727" s="1"/>
  <c r="BT1717"/>
  <c r="BT1723" s="1"/>
  <c r="BR1717"/>
  <c r="BN1717"/>
  <c r="BN1723" s="1"/>
  <c r="BL1717"/>
  <c r="BJ1717"/>
  <c r="BJ1723" s="1"/>
  <c r="BI1717"/>
  <c r="BI1723" s="1"/>
  <c r="BH1717"/>
  <c r="BH1723" s="1"/>
  <c r="BG1717"/>
  <c r="BG1723" s="1"/>
  <c r="BE1717"/>
  <c r="BB1717"/>
  <c r="AW1717"/>
  <c r="AW1726" s="1"/>
  <c r="BT1715"/>
  <c r="BR1715"/>
  <c r="BN1715"/>
  <c r="BL1715"/>
  <c r="BJ1715"/>
  <c r="BI1715"/>
  <c r="BH1715"/>
  <c r="BG1715"/>
  <c r="BE1715"/>
  <c r="BB1715"/>
  <c r="AZ1713"/>
  <c r="AZ1712"/>
  <c r="AZ1711"/>
  <c r="AZ1710"/>
  <c r="AT1710" s="1"/>
  <c r="AZ1709"/>
  <c r="BT1706"/>
  <c r="BR1706"/>
  <c r="BN1706"/>
  <c r="BL1706"/>
  <c r="BJ1706"/>
  <c r="BI1706"/>
  <c r="BH1706"/>
  <c r="BG1706"/>
  <c r="BE1706"/>
  <c r="BB1706"/>
  <c r="AZ1704"/>
  <c r="AZ1703"/>
  <c r="AZ1702"/>
  <c r="AZ1701"/>
  <c r="AT1701" s="1"/>
  <c r="AZ1700"/>
  <c r="BT1697"/>
  <c r="BR1697"/>
  <c r="BN1697"/>
  <c r="BL1697"/>
  <c r="BJ1697"/>
  <c r="BI1697"/>
  <c r="BH1697"/>
  <c r="BG1697"/>
  <c r="BE1697"/>
  <c r="BB1697"/>
  <c r="AZ1695"/>
  <c r="AZ1694"/>
  <c r="AZ1693"/>
  <c r="AZ1692"/>
  <c r="AT1692" s="1"/>
  <c r="AZ1691"/>
  <c r="BT1688"/>
  <c r="BR1688"/>
  <c r="BN1688"/>
  <c r="BL1688"/>
  <c r="BJ1688"/>
  <c r="BI1688"/>
  <c r="BH1688"/>
  <c r="BG1688"/>
  <c r="BE1688"/>
  <c r="BB1688"/>
  <c r="AZ1686"/>
  <c r="AZ1685"/>
  <c r="AZ1684"/>
  <c r="AZ1683"/>
  <c r="AT1683" s="1"/>
  <c r="AZ1682"/>
  <c r="BT1679"/>
  <c r="BR1679"/>
  <c r="BN1679"/>
  <c r="BL1679"/>
  <c r="BJ1679"/>
  <c r="BI1679"/>
  <c r="BH1679"/>
  <c r="BG1679"/>
  <c r="BE1679"/>
  <c r="BB1679"/>
  <c r="AZ1677"/>
  <c r="AZ1676"/>
  <c r="AZ1675"/>
  <c r="AZ1674"/>
  <c r="AT1674" s="1"/>
  <c r="AZ1673"/>
  <c r="BT1670"/>
  <c r="BR1670"/>
  <c r="BN1670"/>
  <c r="BL1670"/>
  <c r="BJ1670"/>
  <c r="BI1670"/>
  <c r="BH1670"/>
  <c r="BG1670"/>
  <c r="BE1670"/>
  <c r="BB1670"/>
  <c r="AZ1668"/>
  <c r="AZ1667"/>
  <c r="AZ1666"/>
  <c r="AZ1665"/>
  <c r="AT1665" s="1"/>
  <c r="AZ1664"/>
  <c r="BT1648"/>
  <c r="BT1657" s="1"/>
  <c r="BS1648"/>
  <c r="BS1657" s="1"/>
  <c r="BR1648"/>
  <c r="BR1657" s="1"/>
  <c r="BQ1648"/>
  <c r="BQ1657" s="1"/>
  <c r="BP1648"/>
  <c r="BP1657" s="1"/>
  <c r="BO1648"/>
  <c r="BO1657" s="1"/>
  <c r="BN1648"/>
  <c r="BN1657" s="1"/>
  <c r="BM1648"/>
  <c r="BM1657" s="1"/>
  <c r="BL1648"/>
  <c r="BL1657" s="1"/>
  <c r="BK1648"/>
  <c r="BK1657" s="1"/>
  <c r="BJ1648"/>
  <c r="BJ1657" s="1"/>
  <c r="BI1648"/>
  <c r="BI1657" s="1"/>
  <c r="BH1648"/>
  <c r="BH1657" s="1"/>
  <c r="BG1648"/>
  <c r="BG1657" s="1"/>
  <c r="BF1648"/>
  <c r="BF1657" s="1"/>
  <c r="BE1648"/>
  <c r="BE1657" s="1"/>
  <c r="BD1648"/>
  <c r="BD1657" s="1"/>
  <c r="BC1648"/>
  <c r="BC1657" s="1"/>
  <c r="BB1648"/>
  <c r="BB1657" s="1"/>
  <c r="BA1648"/>
  <c r="BA1657" s="1"/>
  <c r="BT1647"/>
  <c r="BT1656" s="1"/>
  <c r="BS1647"/>
  <c r="BS1656" s="1"/>
  <c r="BR1647"/>
  <c r="BR1656" s="1"/>
  <c r="BQ1647"/>
  <c r="BQ1656" s="1"/>
  <c r="BP1647"/>
  <c r="BP1656" s="1"/>
  <c r="BO1647"/>
  <c r="BO1656" s="1"/>
  <c r="BN1647"/>
  <c r="BN1656" s="1"/>
  <c r="BM1647"/>
  <c r="BM1656" s="1"/>
  <c r="BL1647"/>
  <c r="BL1656" s="1"/>
  <c r="BK1647"/>
  <c r="BK1656" s="1"/>
  <c r="BJ1647"/>
  <c r="BJ1656" s="1"/>
  <c r="BI1647"/>
  <c r="BI1656" s="1"/>
  <c r="BH1647"/>
  <c r="BH1656" s="1"/>
  <c r="BG1647"/>
  <c r="BG1656" s="1"/>
  <c r="BF1647"/>
  <c r="BF1656" s="1"/>
  <c r="BE1647"/>
  <c r="BE1656" s="1"/>
  <c r="BD1647"/>
  <c r="BD1656" s="1"/>
  <c r="BC1647"/>
  <c r="BC1656" s="1"/>
  <c r="BB1647"/>
  <c r="BB1656" s="1"/>
  <c r="BA1647"/>
  <c r="BA1656" s="1"/>
  <c r="BT1646"/>
  <c r="BT1655" s="1"/>
  <c r="BS1646"/>
  <c r="BS1655" s="1"/>
  <c r="BR1646"/>
  <c r="BR1655" s="1"/>
  <c r="BQ1646"/>
  <c r="BQ1655" s="1"/>
  <c r="BP1646"/>
  <c r="BP1655" s="1"/>
  <c r="BO1646"/>
  <c r="BO1655" s="1"/>
  <c r="BN1646"/>
  <c r="BN1655" s="1"/>
  <c r="BM1646"/>
  <c r="BM1655" s="1"/>
  <c r="BL1646"/>
  <c r="BL1655" s="1"/>
  <c r="BK1646"/>
  <c r="BK1655" s="1"/>
  <c r="BJ1646"/>
  <c r="BJ1655" s="1"/>
  <c r="BI1646"/>
  <c r="BI1655" s="1"/>
  <c r="BH1646"/>
  <c r="BH1655" s="1"/>
  <c r="BG1646"/>
  <c r="BG1655" s="1"/>
  <c r="BF1646"/>
  <c r="BF1655" s="1"/>
  <c r="BE1646"/>
  <c r="BE1655" s="1"/>
  <c r="BD1646"/>
  <c r="BD1655" s="1"/>
  <c r="BC1646"/>
  <c r="BC1655" s="1"/>
  <c r="BB1646"/>
  <c r="BB1655" s="1"/>
  <c r="BA1646"/>
  <c r="BT1645"/>
  <c r="BT1654" s="1"/>
  <c r="BS1645"/>
  <c r="BS1654" s="1"/>
  <c r="BR1645"/>
  <c r="BR1654" s="1"/>
  <c r="BQ1645"/>
  <c r="BQ1654" s="1"/>
  <c r="BP1645"/>
  <c r="BP1654" s="1"/>
  <c r="BO1645"/>
  <c r="BO1654" s="1"/>
  <c r="BN1645"/>
  <c r="BN1654" s="1"/>
  <c r="BM1645"/>
  <c r="BM1654" s="1"/>
  <c r="BL1645"/>
  <c r="BL1654" s="1"/>
  <c r="BK1645"/>
  <c r="BK1654" s="1"/>
  <c r="BJ1645"/>
  <c r="BJ1654" s="1"/>
  <c r="BI1645"/>
  <c r="BI1654" s="1"/>
  <c r="BH1645"/>
  <c r="BH1654" s="1"/>
  <c r="BG1645"/>
  <c r="BG1654" s="1"/>
  <c r="BF1645"/>
  <c r="BF1654" s="1"/>
  <c r="BE1645"/>
  <c r="BE1654" s="1"/>
  <c r="BD1645"/>
  <c r="BD1654" s="1"/>
  <c r="BC1645"/>
  <c r="BC1654" s="1"/>
  <c r="BB1645"/>
  <c r="BB1654" s="1"/>
  <c r="BA1645"/>
  <c r="BA1654" s="1"/>
  <c r="BT1644"/>
  <c r="BT1649" s="1"/>
  <c r="BS1644"/>
  <c r="BS1649" s="1"/>
  <c r="BR1644"/>
  <c r="BR1649" s="1"/>
  <c r="BQ1644"/>
  <c r="BQ1653" s="1"/>
  <c r="BP1644"/>
  <c r="BP1649" s="1"/>
  <c r="BO1644"/>
  <c r="BO1653" s="1"/>
  <c r="BN1644"/>
  <c r="BN1649" s="1"/>
  <c r="BM1644"/>
  <c r="BM1653" s="1"/>
  <c r="BL1644"/>
  <c r="BL1649" s="1"/>
  <c r="BK1644"/>
  <c r="BK1653" s="1"/>
  <c r="BJ1644"/>
  <c r="BJ1649" s="1"/>
  <c r="BI1644"/>
  <c r="BI1649" s="1"/>
  <c r="BH1644"/>
  <c r="BH1649" s="1"/>
  <c r="BG1644"/>
  <c r="BG1649" s="1"/>
  <c r="BF1644"/>
  <c r="BF1653" s="1"/>
  <c r="BE1644"/>
  <c r="BE1649" s="1"/>
  <c r="BD1644"/>
  <c r="BD1653" s="1"/>
  <c r="BC1644"/>
  <c r="BC1653" s="1"/>
  <c r="BB1644"/>
  <c r="BB1649" s="1"/>
  <c r="BA1644"/>
  <c r="BR1652"/>
  <c r="BN1652"/>
  <c r="BJ1652"/>
  <c r="AW1643"/>
  <c r="AW1652" s="1"/>
  <c r="BT1641"/>
  <c r="BR1641"/>
  <c r="BN1641"/>
  <c r="BL1641"/>
  <c r="BJ1641"/>
  <c r="BI1641"/>
  <c r="BH1641"/>
  <c r="BG1641"/>
  <c r="BE1641"/>
  <c r="BB1641"/>
  <c r="AZ1639"/>
  <c r="AZ1638"/>
  <c r="AZ1637"/>
  <c r="AZ1636"/>
  <c r="AT1636" s="1"/>
  <c r="AZ1635"/>
  <c r="BT1632"/>
  <c r="BR1632"/>
  <c r="BN1632"/>
  <c r="BL1632"/>
  <c r="BJ1632"/>
  <c r="BI1632"/>
  <c r="BH1632"/>
  <c r="BG1632"/>
  <c r="BE1632"/>
  <c r="BB1632"/>
  <c r="AZ1630"/>
  <c r="AZ1629"/>
  <c r="AZ1628"/>
  <c r="AZ1627"/>
  <c r="AT1627" s="1"/>
  <c r="AZ1626"/>
  <c r="BT1623"/>
  <c r="BR1623"/>
  <c r="BN1623"/>
  <c r="BL1623"/>
  <c r="BJ1623"/>
  <c r="BI1623"/>
  <c r="BH1623"/>
  <c r="BG1623"/>
  <c r="BE1623"/>
  <c r="BB1623"/>
  <c r="AZ1621"/>
  <c r="AZ1620"/>
  <c r="AZ1619"/>
  <c r="AZ1618"/>
  <c r="AT1618" s="1"/>
  <c r="AZ1617"/>
  <c r="BT1614"/>
  <c r="BR1614"/>
  <c r="BN1614"/>
  <c r="BL1614"/>
  <c r="BJ1614"/>
  <c r="BI1614"/>
  <c r="BH1614"/>
  <c r="BG1614"/>
  <c r="BE1614"/>
  <c r="BB1614"/>
  <c r="AZ1612"/>
  <c r="AZ1611"/>
  <c r="AZ1610"/>
  <c r="AZ1609"/>
  <c r="AT1609" s="1"/>
  <c r="AZ1608"/>
  <c r="BT1605"/>
  <c r="BR1605"/>
  <c r="BN1605"/>
  <c r="BL1605"/>
  <c r="BJ1605"/>
  <c r="BI1605"/>
  <c r="BH1605"/>
  <c r="BG1605"/>
  <c r="BE1605"/>
  <c r="BB1605"/>
  <c r="AZ1603"/>
  <c r="AZ1602"/>
  <c r="AZ1601"/>
  <c r="AZ1600"/>
  <c r="AT1600" s="1"/>
  <c r="AZ1599"/>
  <c r="CG1587"/>
  <c r="CF1587"/>
  <c r="CE1587"/>
  <c r="CD1587"/>
  <c r="CC1587"/>
  <c r="CB1587"/>
  <c r="CA1587"/>
  <c r="BZ1587"/>
  <c r="BY1587"/>
  <c r="BX1587"/>
  <c r="BX1588" s="1"/>
  <c r="CG1578"/>
  <c r="CF1578"/>
  <c r="CE1578"/>
  <c r="CD1578"/>
  <c r="CC1578"/>
  <c r="CB1578"/>
  <c r="CA1578"/>
  <c r="BZ1578"/>
  <c r="BY1578"/>
  <c r="BX1578"/>
  <c r="BX1579" s="1"/>
  <c r="AW1587"/>
  <c r="BT1369"/>
  <c r="BS1369"/>
  <c r="CG1369" s="1"/>
  <c r="BR1369"/>
  <c r="BP1369"/>
  <c r="CE1369" s="1"/>
  <c r="BN1369"/>
  <c r="BL1369"/>
  <c r="BJ1369"/>
  <c r="BI1369"/>
  <c r="BH1369"/>
  <c r="BG1369"/>
  <c r="BE1369"/>
  <c r="BB1369"/>
  <c r="BT1360"/>
  <c r="BS1360"/>
  <c r="CG1360" s="1"/>
  <c r="BR1360"/>
  <c r="BP1360"/>
  <c r="CE1360" s="1"/>
  <c r="BN1360"/>
  <c r="BL1360"/>
  <c r="BJ1360"/>
  <c r="BI1360"/>
  <c r="BH1360"/>
  <c r="BG1360"/>
  <c r="BE1360"/>
  <c r="BB1360"/>
  <c r="BT1351"/>
  <c r="BS1351"/>
  <c r="CG1351" s="1"/>
  <c r="BR1351"/>
  <c r="BP1351"/>
  <c r="CE1351" s="1"/>
  <c r="BN1351"/>
  <c r="BL1351"/>
  <c r="BJ1351"/>
  <c r="BI1351"/>
  <c r="BH1351"/>
  <c r="BG1351"/>
  <c r="BE1351"/>
  <c r="BB1351"/>
  <c r="BT1342"/>
  <c r="BS1342"/>
  <c r="CG1342" s="1"/>
  <c r="BR1342"/>
  <c r="BP1342"/>
  <c r="CE1342" s="1"/>
  <c r="BN1342"/>
  <c r="BL1342"/>
  <c r="BJ1342"/>
  <c r="BI1342"/>
  <c r="BH1342"/>
  <c r="BG1342"/>
  <c r="BE1342"/>
  <c r="BB1342"/>
  <c r="BT1333"/>
  <c r="BS1333"/>
  <c r="CG1333" s="1"/>
  <c r="BR1333"/>
  <c r="BP1333"/>
  <c r="CE1333" s="1"/>
  <c r="BN1333"/>
  <c r="BL1333"/>
  <c r="BJ1333"/>
  <c r="BI1333"/>
  <c r="BH1333"/>
  <c r="BG1333"/>
  <c r="BE1333"/>
  <c r="BB1333"/>
  <c r="BT1324"/>
  <c r="BS1324"/>
  <c r="CG1324" s="1"/>
  <c r="BR1324"/>
  <c r="BP1324"/>
  <c r="CE1324" s="1"/>
  <c r="BN1324"/>
  <c r="BL1324"/>
  <c r="BJ1324"/>
  <c r="BI1324"/>
  <c r="BH1324"/>
  <c r="BG1324"/>
  <c r="BE1324"/>
  <c r="BB1324"/>
  <c r="BT1315"/>
  <c r="BS1315"/>
  <c r="CG1315" s="1"/>
  <c r="BR1315"/>
  <c r="BP1315"/>
  <c r="CE1315" s="1"/>
  <c r="BN1315"/>
  <c r="BL1315"/>
  <c r="BJ1315"/>
  <c r="BI1315"/>
  <c r="BH1315"/>
  <c r="BG1315"/>
  <c r="BE1315"/>
  <c r="BB1315"/>
  <c r="BT1306"/>
  <c r="BS1306"/>
  <c r="CG1306" s="1"/>
  <c r="BR1306"/>
  <c r="BP1306"/>
  <c r="CE1306" s="1"/>
  <c r="BN1306"/>
  <c r="BL1306"/>
  <c r="BJ1306"/>
  <c r="BI1306"/>
  <c r="BH1306"/>
  <c r="BG1306"/>
  <c r="BE1306"/>
  <c r="BB1306"/>
  <c r="BT1297"/>
  <c r="BS1297"/>
  <c r="CG1297" s="1"/>
  <c r="BR1297"/>
  <c r="BP1297"/>
  <c r="CE1297" s="1"/>
  <c r="BN1297"/>
  <c r="BL1297"/>
  <c r="BJ1297"/>
  <c r="BI1297"/>
  <c r="BH1297"/>
  <c r="BG1297"/>
  <c r="BE1297"/>
  <c r="BB1297"/>
  <c r="BT1288"/>
  <c r="BS1288"/>
  <c r="CG1288" s="1"/>
  <c r="BR1288"/>
  <c r="BP1288"/>
  <c r="CE1288" s="1"/>
  <c r="BN1288"/>
  <c r="BL1288"/>
  <c r="BJ1288"/>
  <c r="BI1288"/>
  <c r="BH1288"/>
  <c r="BG1288"/>
  <c r="BE1288"/>
  <c r="BB1288"/>
  <c r="BT1279"/>
  <c r="BS1279"/>
  <c r="CG1279" s="1"/>
  <c r="BR1279"/>
  <c r="BP1279"/>
  <c r="CE1279" s="1"/>
  <c r="BN1279"/>
  <c r="BL1279"/>
  <c r="BJ1279"/>
  <c r="BI1279"/>
  <c r="BH1279"/>
  <c r="BG1279"/>
  <c r="BE1279"/>
  <c r="BB1279"/>
  <c r="BT1270"/>
  <c r="BS1270"/>
  <c r="CG1270" s="1"/>
  <c r="BR1270"/>
  <c r="BP1270"/>
  <c r="CE1270" s="1"/>
  <c r="BN1270"/>
  <c r="BL1270"/>
  <c r="BJ1270"/>
  <c r="BI1270"/>
  <c r="BH1270"/>
  <c r="BG1270"/>
  <c r="BE1270"/>
  <c r="BB1270"/>
  <c r="BT1261"/>
  <c r="BS1261"/>
  <c r="CG1261" s="1"/>
  <c r="BR1261"/>
  <c r="BP1261"/>
  <c r="CE1261" s="1"/>
  <c r="BN1261"/>
  <c r="BL1261"/>
  <c r="BJ1261"/>
  <c r="BI1261"/>
  <c r="BH1261"/>
  <c r="BG1261"/>
  <c r="BE1261"/>
  <c r="BB1261"/>
  <c r="BT1252"/>
  <c r="BS1252"/>
  <c r="CG1252" s="1"/>
  <c r="BR1252"/>
  <c r="BP1252"/>
  <c r="CE1252" s="1"/>
  <c r="BN1252"/>
  <c r="BL1252"/>
  <c r="BJ1252"/>
  <c r="BI1252"/>
  <c r="BH1252"/>
  <c r="BG1252"/>
  <c r="BE1252"/>
  <c r="BB1252"/>
  <c r="BT1243"/>
  <c r="BS1243"/>
  <c r="CG1243" s="1"/>
  <c r="BR1243"/>
  <c r="BP1243"/>
  <c r="CE1243" s="1"/>
  <c r="BN1243"/>
  <c r="BL1243"/>
  <c r="BJ1243"/>
  <c r="BI1243"/>
  <c r="BH1243"/>
  <c r="BG1243"/>
  <c r="BE1243"/>
  <c r="BB1243"/>
  <c r="BT1234"/>
  <c r="BS1234"/>
  <c r="CG1234" s="1"/>
  <c r="BR1234"/>
  <c r="BP1234"/>
  <c r="CE1234" s="1"/>
  <c r="BN1234"/>
  <c r="BL1234"/>
  <c r="BJ1234"/>
  <c r="BI1234"/>
  <c r="BH1234"/>
  <c r="BG1234"/>
  <c r="BE1234"/>
  <c r="BB1234"/>
  <c r="BT1225"/>
  <c r="BS1225"/>
  <c r="CG1225" s="1"/>
  <c r="BR1225"/>
  <c r="BP1225"/>
  <c r="CE1225" s="1"/>
  <c r="BN1225"/>
  <c r="BL1225"/>
  <c r="BJ1225"/>
  <c r="BI1225"/>
  <c r="BH1225"/>
  <c r="BG1225"/>
  <c r="BE1225"/>
  <c r="BB1225"/>
  <c r="BT1216"/>
  <c r="BS1216"/>
  <c r="CG1216" s="1"/>
  <c r="BR1216"/>
  <c r="BP1216"/>
  <c r="CE1216" s="1"/>
  <c r="BN1216"/>
  <c r="BL1216"/>
  <c r="BJ1216"/>
  <c r="BI1216"/>
  <c r="BH1216"/>
  <c r="BG1216"/>
  <c r="BE1216"/>
  <c r="BB1216"/>
  <c r="BT1207"/>
  <c r="BS1207"/>
  <c r="CG1207" s="1"/>
  <c r="BR1207"/>
  <c r="BP1207"/>
  <c r="CE1207" s="1"/>
  <c r="BN1207"/>
  <c r="BL1207"/>
  <c r="BJ1207"/>
  <c r="BI1207"/>
  <c r="BH1207"/>
  <c r="BG1207"/>
  <c r="BE1207"/>
  <c r="BB1207"/>
  <c r="BT1198"/>
  <c r="BS1198"/>
  <c r="CG1198" s="1"/>
  <c r="BR1198"/>
  <c r="BP1198"/>
  <c r="CE1198" s="1"/>
  <c r="BN1198"/>
  <c r="BL1198"/>
  <c r="BJ1198"/>
  <c r="BI1198"/>
  <c r="BH1198"/>
  <c r="BG1198"/>
  <c r="BE1198"/>
  <c r="BB1198"/>
  <c r="BT1189"/>
  <c r="BS1189"/>
  <c r="CG1189" s="1"/>
  <c r="BR1189"/>
  <c r="BP1189"/>
  <c r="CE1189" s="1"/>
  <c r="BN1189"/>
  <c r="BL1189"/>
  <c r="BJ1189"/>
  <c r="BI1189"/>
  <c r="BH1189"/>
  <c r="BE1189"/>
  <c r="BB1189"/>
  <c r="BT1180"/>
  <c r="BS1180"/>
  <c r="CG1180" s="1"/>
  <c r="BR1180"/>
  <c r="BP1180"/>
  <c r="CE1180" s="1"/>
  <c r="BN1180"/>
  <c r="BL1180"/>
  <c r="BJ1180"/>
  <c r="BI1180"/>
  <c r="BH1180"/>
  <c r="BG1180"/>
  <c r="BE1180"/>
  <c r="BB1180"/>
  <c r="BT1171"/>
  <c r="BS1171"/>
  <c r="CG1171" s="1"/>
  <c r="BR1171"/>
  <c r="BP1171"/>
  <c r="CE1171" s="1"/>
  <c r="BN1171"/>
  <c r="BL1171"/>
  <c r="BJ1171"/>
  <c r="BI1171"/>
  <c r="BH1171"/>
  <c r="BG1171"/>
  <c r="BE1171"/>
  <c r="BB1171"/>
  <c r="BT1162"/>
  <c r="BS1162"/>
  <c r="CG1162" s="1"/>
  <c r="BR1162"/>
  <c r="BP1162"/>
  <c r="CE1162" s="1"/>
  <c r="BN1162"/>
  <c r="BL1162"/>
  <c r="BJ1162"/>
  <c r="BI1162"/>
  <c r="BH1162"/>
  <c r="BG1162"/>
  <c r="BE1162"/>
  <c r="BB1162"/>
  <c r="BT1153"/>
  <c r="BS1153"/>
  <c r="CG1153" s="1"/>
  <c r="BR1153"/>
  <c r="BP1153"/>
  <c r="CE1153" s="1"/>
  <c r="BN1153"/>
  <c r="BL1153"/>
  <c r="BJ1153"/>
  <c r="BI1153"/>
  <c r="BH1153"/>
  <c r="BG1153"/>
  <c r="BE1153"/>
  <c r="BB1153"/>
  <c r="BT1144"/>
  <c r="BS1144"/>
  <c r="CG1144" s="1"/>
  <c r="BR1144"/>
  <c r="BP1144"/>
  <c r="CE1144" s="1"/>
  <c r="BN1144"/>
  <c r="BL1144"/>
  <c r="BJ1144"/>
  <c r="BI1144"/>
  <c r="BH1144"/>
  <c r="BG1144"/>
  <c r="BE1144"/>
  <c r="BB1144"/>
  <c r="BT1135"/>
  <c r="BS1135"/>
  <c r="CG1135" s="1"/>
  <c r="BR1135"/>
  <c r="BP1135"/>
  <c r="CE1135" s="1"/>
  <c r="BN1135"/>
  <c r="BL1135"/>
  <c r="BJ1135"/>
  <c r="BI1135"/>
  <c r="BH1135"/>
  <c r="BG1135"/>
  <c r="BE1135"/>
  <c r="BB1135"/>
  <c r="BT1126"/>
  <c r="BS1126"/>
  <c r="CG1126" s="1"/>
  <c r="BR1126"/>
  <c r="BP1126"/>
  <c r="CE1126" s="1"/>
  <c r="BN1126"/>
  <c r="BL1126"/>
  <c r="BJ1126"/>
  <c r="BI1126"/>
  <c r="BH1126"/>
  <c r="BG1126"/>
  <c r="BE1126"/>
  <c r="BB1126"/>
  <c r="BT1117"/>
  <c r="BS1117"/>
  <c r="CG1117" s="1"/>
  <c r="BR1117"/>
  <c r="BP1117"/>
  <c r="CE1117" s="1"/>
  <c r="BN1117"/>
  <c r="BL1117"/>
  <c r="BJ1117"/>
  <c r="BI1117"/>
  <c r="BH1117"/>
  <c r="BE1117"/>
  <c r="BB1117"/>
  <c r="BT1108"/>
  <c r="BS1108"/>
  <c r="CG1108" s="1"/>
  <c r="BR1108"/>
  <c r="BP1108"/>
  <c r="CE1108" s="1"/>
  <c r="BN1108"/>
  <c r="BL1108"/>
  <c r="BJ1108"/>
  <c r="BI1108"/>
  <c r="BH1108"/>
  <c r="BG1108"/>
  <c r="BE1108"/>
  <c r="BB1108"/>
  <c r="BT1099"/>
  <c r="BS1099"/>
  <c r="CG1099" s="1"/>
  <c r="BR1099"/>
  <c r="BP1099"/>
  <c r="CE1099" s="1"/>
  <c r="BN1099"/>
  <c r="BL1099"/>
  <c r="BJ1099"/>
  <c r="BI1099"/>
  <c r="BH1099"/>
  <c r="BG1099"/>
  <c r="BE1099"/>
  <c r="BB1099"/>
  <c r="BT1090"/>
  <c r="BS1090"/>
  <c r="CG1090" s="1"/>
  <c r="BR1090"/>
  <c r="BP1090"/>
  <c r="CE1090" s="1"/>
  <c r="BN1090"/>
  <c r="BL1090"/>
  <c r="BJ1090"/>
  <c r="BI1090"/>
  <c r="BH1090"/>
  <c r="BG1090"/>
  <c r="BE1090"/>
  <c r="BB1090"/>
  <c r="BT1081"/>
  <c r="BS1081"/>
  <c r="CG1081" s="1"/>
  <c r="BR1081"/>
  <c r="BP1081"/>
  <c r="CE1081" s="1"/>
  <c r="BN1081"/>
  <c r="BL1081"/>
  <c r="BJ1081"/>
  <c r="BI1081"/>
  <c r="BH1081"/>
  <c r="BG1081"/>
  <c r="BE1081"/>
  <c r="BB1081"/>
  <c r="BT1072"/>
  <c r="BS1072"/>
  <c r="CG1072" s="1"/>
  <c r="BR1072"/>
  <c r="BP1072"/>
  <c r="CE1072" s="1"/>
  <c r="BN1072"/>
  <c r="BL1072"/>
  <c r="BJ1072"/>
  <c r="BI1072"/>
  <c r="BH1072"/>
  <c r="BG1072"/>
  <c r="BE1072"/>
  <c r="BB1072"/>
  <c r="BT1063"/>
  <c r="BS1063"/>
  <c r="CG1063" s="1"/>
  <c r="BR1063"/>
  <c r="BP1063"/>
  <c r="CE1063" s="1"/>
  <c r="BN1063"/>
  <c r="BL1063"/>
  <c r="BJ1063"/>
  <c r="BI1063"/>
  <c r="BH1063"/>
  <c r="BG1063"/>
  <c r="BE1063"/>
  <c r="BB1063"/>
  <c r="BT1054"/>
  <c r="BS1054"/>
  <c r="CG1054" s="1"/>
  <c r="BR1054"/>
  <c r="BP1054"/>
  <c r="CE1054" s="1"/>
  <c r="BN1054"/>
  <c r="BL1054"/>
  <c r="BJ1054"/>
  <c r="BI1054"/>
  <c r="BH1054"/>
  <c r="BG1054"/>
  <c r="BE1054"/>
  <c r="BB1054"/>
  <c r="BT1045"/>
  <c r="BS1045"/>
  <c r="CG1045" s="1"/>
  <c r="BR1045"/>
  <c r="BP1045"/>
  <c r="CE1045" s="1"/>
  <c r="BN1045"/>
  <c r="BL1045"/>
  <c r="BJ1045"/>
  <c r="BI1045"/>
  <c r="BH1045"/>
  <c r="BG1045"/>
  <c r="BE1045"/>
  <c r="BB1045"/>
  <c r="BT1036"/>
  <c r="BS1036"/>
  <c r="CG1036" s="1"/>
  <c r="BR1036"/>
  <c r="BP1036"/>
  <c r="CE1036" s="1"/>
  <c r="BN1036"/>
  <c r="BL1036"/>
  <c r="BJ1036"/>
  <c r="BI1036"/>
  <c r="BH1036"/>
  <c r="BG1036"/>
  <c r="BE1036"/>
  <c r="BB1036"/>
  <c r="BT1027"/>
  <c r="BS1027"/>
  <c r="CG1027" s="1"/>
  <c r="BR1027"/>
  <c r="BP1027"/>
  <c r="CE1027" s="1"/>
  <c r="BN1027"/>
  <c r="BL1027"/>
  <c r="BJ1027"/>
  <c r="BI1027"/>
  <c r="BH1027"/>
  <c r="BG1027"/>
  <c r="BE1027"/>
  <c r="BB1027"/>
  <c r="BT1018"/>
  <c r="BS1018"/>
  <c r="CG1018" s="1"/>
  <c r="BR1018"/>
  <c r="BP1018"/>
  <c r="CE1018" s="1"/>
  <c r="BN1018"/>
  <c r="BL1018"/>
  <c r="BJ1018"/>
  <c r="BI1018"/>
  <c r="BH1018"/>
  <c r="BG1018"/>
  <c r="BE1018"/>
  <c r="BB1018"/>
  <c r="BT1009"/>
  <c r="BS1009"/>
  <c r="CG1009" s="1"/>
  <c r="BR1009"/>
  <c r="BP1009"/>
  <c r="CE1009" s="1"/>
  <c r="BN1009"/>
  <c r="BL1009"/>
  <c r="BJ1009"/>
  <c r="BI1009"/>
  <c r="BH1009"/>
  <c r="BG1009"/>
  <c r="BE1009"/>
  <c r="BB1009"/>
  <c r="BT1000"/>
  <c r="BS1000"/>
  <c r="CG1000" s="1"/>
  <c r="BR1000"/>
  <c r="BP1000"/>
  <c r="CE1000" s="1"/>
  <c r="BN1000"/>
  <c r="BL1000"/>
  <c r="BJ1000"/>
  <c r="BI1000"/>
  <c r="BH1000"/>
  <c r="BG1000"/>
  <c r="BE1000"/>
  <c r="BB1000"/>
  <c r="BT991"/>
  <c r="BS991"/>
  <c r="CG991" s="1"/>
  <c r="BR991"/>
  <c r="BP991"/>
  <c r="CE991" s="1"/>
  <c r="BN991"/>
  <c r="BL991"/>
  <c r="BJ991"/>
  <c r="BI991"/>
  <c r="BH991"/>
  <c r="BG991"/>
  <c r="BE991"/>
  <c r="BB991"/>
  <c r="BT982"/>
  <c r="BS982"/>
  <c r="CG982" s="1"/>
  <c r="BR982"/>
  <c r="BP982"/>
  <c r="CE982" s="1"/>
  <c r="BN982"/>
  <c r="BL982"/>
  <c r="BJ982"/>
  <c r="BI982"/>
  <c r="BH982"/>
  <c r="BG982"/>
  <c r="BE982"/>
  <c r="BB982"/>
  <c r="BT973"/>
  <c r="BS973"/>
  <c r="CG973" s="1"/>
  <c r="BR973"/>
  <c r="BP973"/>
  <c r="CE973" s="1"/>
  <c r="BN973"/>
  <c r="BL973"/>
  <c r="BJ973"/>
  <c r="BI973"/>
  <c r="BH973"/>
  <c r="BG973"/>
  <c r="BE973"/>
  <c r="BB973"/>
  <c r="BT964"/>
  <c r="BS964"/>
  <c r="CG964" s="1"/>
  <c r="BR964"/>
  <c r="BP964"/>
  <c r="CE964" s="1"/>
  <c r="BN964"/>
  <c r="BL964"/>
  <c r="BJ964"/>
  <c r="BI964"/>
  <c r="BH964"/>
  <c r="BE964"/>
  <c r="BB964"/>
  <c r="BT942"/>
  <c r="BT951" s="1"/>
  <c r="BS942"/>
  <c r="BS951" s="1"/>
  <c r="BR942"/>
  <c r="BR951" s="1"/>
  <c r="BQ942"/>
  <c r="BQ951" s="1"/>
  <c r="BP942"/>
  <c r="BP951" s="1"/>
  <c r="BO942"/>
  <c r="BO951" s="1"/>
  <c r="BN942"/>
  <c r="BN951" s="1"/>
  <c r="BM942"/>
  <c r="BM951" s="1"/>
  <c r="BL942"/>
  <c r="BL951" s="1"/>
  <c r="BK942"/>
  <c r="BK951" s="1"/>
  <c r="BJ942"/>
  <c r="BJ951" s="1"/>
  <c r="BI942"/>
  <c r="BI951" s="1"/>
  <c r="BH942"/>
  <c r="BH951" s="1"/>
  <c r="BG942"/>
  <c r="BG951" s="1"/>
  <c r="BF942"/>
  <c r="BF951" s="1"/>
  <c r="BE942"/>
  <c r="BE951" s="1"/>
  <c r="BD942"/>
  <c r="BD951" s="1"/>
  <c r="BC942"/>
  <c r="BC951" s="1"/>
  <c r="BB942"/>
  <c r="BB951" s="1"/>
  <c r="BA942"/>
  <c r="BA951" s="1"/>
  <c r="BT941"/>
  <c r="BT950" s="1"/>
  <c r="BS941"/>
  <c r="BS950" s="1"/>
  <c r="BR941"/>
  <c r="BR950" s="1"/>
  <c r="BQ941"/>
  <c r="BQ950" s="1"/>
  <c r="BP941"/>
  <c r="BP950" s="1"/>
  <c r="BO941"/>
  <c r="BO950" s="1"/>
  <c r="BN941"/>
  <c r="BN950" s="1"/>
  <c r="BM941"/>
  <c r="BM950" s="1"/>
  <c r="BL941"/>
  <c r="BL950" s="1"/>
  <c r="BK941"/>
  <c r="BK950" s="1"/>
  <c r="BJ941"/>
  <c r="BJ950" s="1"/>
  <c r="BI941"/>
  <c r="BI950" s="1"/>
  <c r="BH941"/>
  <c r="BH950" s="1"/>
  <c r="BG941"/>
  <c r="BG950" s="1"/>
  <c r="BF941"/>
  <c r="BF950" s="1"/>
  <c r="BE941"/>
  <c r="BE950" s="1"/>
  <c r="BD941"/>
  <c r="BD950" s="1"/>
  <c r="BC941"/>
  <c r="BC950" s="1"/>
  <c r="BB941"/>
  <c r="BB950" s="1"/>
  <c r="BA941"/>
  <c r="BT940"/>
  <c r="BT949" s="1"/>
  <c r="BS940"/>
  <c r="BS949" s="1"/>
  <c r="BR940"/>
  <c r="BR949" s="1"/>
  <c r="BQ940"/>
  <c r="BQ949" s="1"/>
  <c r="BP940"/>
  <c r="BP949" s="1"/>
  <c r="BO940"/>
  <c r="BO949" s="1"/>
  <c r="BN940"/>
  <c r="BN949" s="1"/>
  <c r="BM940"/>
  <c r="BM949" s="1"/>
  <c r="BL940"/>
  <c r="BL949" s="1"/>
  <c r="BK940"/>
  <c r="BK949" s="1"/>
  <c r="BJ940"/>
  <c r="BJ949" s="1"/>
  <c r="BI940"/>
  <c r="BI949" s="1"/>
  <c r="BH940"/>
  <c r="BH949" s="1"/>
  <c r="BG940"/>
  <c r="BG949" s="1"/>
  <c r="BF940"/>
  <c r="BF949" s="1"/>
  <c r="BE940"/>
  <c r="BE949" s="1"/>
  <c r="BD940"/>
  <c r="BD949" s="1"/>
  <c r="BC940"/>
  <c r="BC949" s="1"/>
  <c r="BB940"/>
  <c r="BB949" s="1"/>
  <c r="BA940"/>
  <c r="BA949" s="1"/>
  <c r="BT939"/>
  <c r="BT948" s="1"/>
  <c r="BS939"/>
  <c r="BS948" s="1"/>
  <c r="BR939"/>
  <c r="BR948" s="1"/>
  <c r="BQ939"/>
  <c r="BQ948" s="1"/>
  <c r="BP939"/>
  <c r="BP948" s="1"/>
  <c r="BO939"/>
  <c r="BO948" s="1"/>
  <c r="BN939"/>
  <c r="BN948" s="1"/>
  <c r="BM939"/>
  <c r="BM948" s="1"/>
  <c r="BL939"/>
  <c r="BL948" s="1"/>
  <c r="BK939"/>
  <c r="BK948" s="1"/>
  <c r="BJ939"/>
  <c r="BJ948" s="1"/>
  <c r="BI939"/>
  <c r="BI948" s="1"/>
  <c r="BH939"/>
  <c r="BH948" s="1"/>
  <c r="BG939"/>
  <c r="BG948" s="1"/>
  <c r="BF939"/>
  <c r="BF948" s="1"/>
  <c r="BE939"/>
  <c r="BE948" s="1"/>
  <c r="BD939"/>
  <c r="BD948" s="1"/>
  <c r="BC939"/>
  <c r="BC948" s="1"/>
  <c r="BB939"/>
  <c r="BB948" s="1"/>
  <c r="BA939"/>
  <c r="BT938"/>
  <c r="BT947" s="1"/>
  <c r="BS938"/>
  <c r="BS947" s="1"/>
  <c r="BR938"/>
  <c r="BR947" s="1"/>
  <c r="BQ938"/>
  <c r="BQ947" s="1"/>
  <c r="BP938"/>
  <c r="BP947" s="1"/>
  <c r="BO938"/>
  <c r="BO947" s="1"/>
  <c r="BN938"/>
  <c r="BN947" s="1"/>
  <c r="BM938"/>
  <c r="BM947" s="1"/>
  <c r="BL938"/>
  <c r="BL947" s="1"/>
  <c r="BK938"/>
  <c r="BK947" s="1"/>
  <c r="BJ938"/>
  <c r="BJ947" s="1"/>
  <c r="BI938"/>
  <c r="BI947" s="1"/>
  <c r="BH938"/>
  <c r="BH947" s="1"/>
  <c r="BG938"/>
  <c r="BG947" s="1"/>
  <c r="BF938"/>
  <c r="BF947" s="1"/>
  <c r="BE938"/>
  <c r="BE947" s="1"/>
  <c r="BD938"/>
  <c r="BD947" s="1"/>
  <c r="BC938"/>
  <c r="BC947" s="1"/>
  <c r="BB938"/>
  <c r="BB947" s="1"/>
  <c r="BA938"/>
  <c r="BA947" s="1"/>
  <c r="BT937"/>
  <c r="BT943" s="1"/>
  <c r="BR937"/>
  <c r="BN937"/>
  <c r="BN943" s="1"/>
  <c r="BL937"/>
  <c r="BJ937"/>
  <c r="BJ943" s="1"/>
  <c r="BI937"/>
  <c r="BH937"/>
  <c r="BG937"/>
  <c r="BG943" s="1"/>
  <c r="BE937"/>
  <c r="BB937"/>
  <c r="AW937"/>
  <c r="AW946" s="1"/>
  <c r="BT935"/>
  <c r="BR935"/>
  <c r="BN935"/>
  <c r="BL935"/>
  <c r="BJ935"/>
  <c r="BI935"/>
  <c r="BH935"/>
  <c r="BG935"/>
  <c r="BE935"/>
  <c r="BB935"/>
  <c r="AZ933"/>
  <c r="AZ932"/>
  <c r="AZ931"/>
  <c r="AZ930"/>
  <c r="AT930" s="1"/>
  <c r="AZ929"/>
  <c r="BT926"/>
  <c r="BR926"/>
  <c r="BN926"/>
  <c r="BL926"/>
  <c r="BJ926"/>
  <c r="BI926"/>
  <c r="BH926"/>
  <c r="BG926"/>
  <c r="BE926"/>
  <c r="BB926"/>
  <c r="AZ924"/>
  <c r="AZ923"/>
  <c r="AZ922"/>
  <c r="AZ921"/>
  <c r="AT921" s="1"/>
  <c r="AZ920"/>
  <c r="BT917"/>
  <c r="BR917"/>
  <c r="BN917"/>
  <c r="BL917"/>
  <c r="BJ917"/>
  <c r="BI917"/>
  <c r="BH917"/>
  <c r="BG917"/>
  <c r="BE917"/>
  <c r="BB917"/>
  <c r="AZ915"/>
  <c r="AZ914"/>
  <c r="AZ913"/>
  <c r="AZ912"/>
  <c r="AT912" s="1"/>
  <c r="AZ911"/>
  <c r="BT908"/>
  <c r="BR908"/>
  <c r="BN908"/>
  <c r="BL908"/>
  <c r="BJ908"/>
  <c r="BI908"/>
  <c r="BH908"/>
  <c r="BG908"/>
  <c r="BE908"/>
  <c r="BB908"/>
  <c r="AZ906"/>
  <c r="AZ905"/>
  <c r="AZ904"/>
  <c r="AZ903"/>
  <c r="AT903" s="1"/>
  <c r="AZ902"/>
  <c r="BT886"/>
  <c r="BT895" s="1"/>
  <c r="BS886"/>
  <c r="BS895" s="1"/>
  <c r="BR886"/>
  <c r="BR895" s="1"/>
  <c r="BQ886"/>
  <c r="BQ895" s="1"/>
  <c r="BP886"/>
  <c r="BP895" s="1"/>
  <c r="BO886"/>
  <c r="BO895" s="1"/>
  <c r="BN886"/>
  <c r="BN895" s="1"/>
  <c r="BM886"/>
  <c r="BM895" s="1"/>
  <c r="BL886"/>
  <c r="BL895" s="1"/>
  <c r="BK886"/>
  <c r="BK895" s="1"/>
  <c r="BJ886"/>
  <c r="BJ895" s="1"/>
  <c r="BI886"/>
  <c r="BI895" s="1"/>
  <c r="BH886"/>
  <c r="BH895" s="1"/>
  <c r="BG886"/>
  <c r="BG895" s="1"/>
  <c r="BF886"/>
  <c r="BF895" s="1"/>
  <c r="BE886"/>
  <c r="BE895" s="1"/>
  <c r="BD886"/>
  <c r="BD895" s="1"/>
  <c r="BC886"/>
  <c r="BC895" s="1"/>
  <c r="BB886"/>
  <c r="BB895" s="1"/>
  <c r="BA886"/>
  <c r="BT885"/>
  <c r="BT894" s="1"/>
  <c r="BS885"/>
  <c r="BS894" s="1"/>
  <c r="BR885"/>
  <c r="BR894" s="1"/>
  <c r="BQ885"/>
  <c r="BQ894" s="1"/>
  <c r="BP885"/>
  <c r="BP894" s="1"/>
  <c r="BO885"/>
  <c r="BO894" s="1"/>
  <c r="BN885"/>
  <c r="BN894" s="1"/>
  <c r="BM885"/>
  <c r="BM894" s="1"/>
  <c r="BL885"/>
  <c r="BL894" s="1"/>
  <c r="BK885"/>
  <c r="BK894" s="1"/>
  <c r="BJ885"/>
  <c r="BJ894" s="1"/>
  <c r="BI885"/>
  <c r="BI894" s="1"/>
  <c r="BH885"/>
  <c r="BH894" s="1"/>
  <c r="BG885"/>
  <c r="BG894" s="1"/>
  <c r="BF885"/>
  <c r="BF894" s="1"/>
  <c r="BE885"/>
  <c r="BE894" s="1"/>
  <c r="BD885"/>
  <c r="BD894" s="1"/>
  <c r="BC885"/>
  <c r="BC894" s="1"/>
  <c r="BB885"/>
  <c r="BB894" s="1"/>
  <c r="BA885"/>
  <c r="BA894" s="1"/>
  <c r="BT884"/>
  <c r="BT893" s="1"/>
  <c r="BS884"/>
  <c r="BS893" s="1"/>
  <c r="BR884"/>
  <c r="BR893" s="1"/>
  <c r="BQ884"/>
  <c r="BQ893" s="1"/>
  <c r="BP884"/>
  <c r="BP893" s="1"/>
  <c r="BO884"/>
  <c r="BO893" s="1"/>
  <c r="BN884"/>
  <c r="BN893" s="1"/>
  <c r="BM884"/>
  <c r="BM893" s="1"/>
  <c r="BL884"/>
  <c r="BL893" s="1"/>
  <c r="BK884"/>
  <c r="BK893" s="1"/>
  <c r="BJ884"/>
  <c r="BJ893" s="1"/>
  <c r="BI884"/>
  <c r="BI893" s="1"/>
  <c r="BH884"/>
  <c r="BH893" s="1"/>
  <c r="BG884"/>
  <c r="BG893" s="1"/>
  <c r="BF884"/>
  <c r="BF893" s="1"/>
  <c r="BE884"/>
  <c r="BE893" s="1"/>
  <c r="BD884"/>
  <c r="BD893" s="1"/>
  <c r="BC884"/>
  <c r="BC893" s="1"/>
  <c r="BB884"/>
  <c r="BB893" s="1"/>
  <c r="BA884"/>
  <c r="BT883"/>
  <c r="BT892" s="1"/>
  <c r="BS883"/>
  <c r="BS892" s="1"/>
  <c r="BR883"/>
  <c r="BR892" s="1"/>
  <c r="BQ883"/>
  <c r="BQ892" s="1"/>
  <c r="BP883"/>
  <c r="BP892" s="1"/>
  <c r="BO883"/>
  <c r="BO892" s="1"/>
  <c r="BN883"/>
  <c r="BN892" s="1"/>
  <c r="BM883"/>
  <c r="BM892" s="1"/>
  <c r="BL883"/>
  <c r="BL892" s="1"/>
  <c r="BK883"/>
  <c r="BK892" s="1"/>
  <c r="BJ883"/>
  <c r="BJ892" s="1"/>
  <c r="BI883"/>
  <c r="BI892" s="1"/>
  <c r="BH883"/>
  <c r="BH892" s="1"/>
  <c r="BG883"/>
  <c r="BG892" s="1"/>
  <c r="BF883"/>
  <c r="BF892" s="1"/>
  <c r="BE883"/>
  <c r="BE892" s="1"/>
  <c r="BD883"/>
  <c r="BD892" s="1"/>
  <c r="BC883"/>
  <c r="BC892" s="1"/>
  <c r="BB883"/>
  <c r="BB892" s="1"/>
  <c r="BA883"/>
  <c r="BA892" s="1"/>
  <c r="BT882"/>
  <c r="BT891" s="1"/>
  <c r="BS882"/>
  <c r="BS891" s="1"/>
  <c r="BR882"/>
  <c r="BR891" s="1"/>
  <c r="BQ882"/>
  <c r="BQ891" s="1"/>
  <c r="BP882"/>
  <c r="BP891" s="1"/>
  <c r="BO882"/>
  <c r="BO891" s="1"/>
  <c r="BN882"/>
  <c r="BN891" s="1"/>
  <c r="BM882"/>
  <c r="BM891" s="1"/>
  <c r="BL882"/>
  <c r="BL891" s="1"/>
  <c r="BK882"/>
  <c r="BK891" s="1"/>
  <c r="BJ882"/>
  <c r="BJ891" s="1"/>
  <c r="BI882"/>
  <c r="BI891" s="1"/>
  <c r="BH882"/>
  <c r="BH891" s="1"/>
  <c r="BG882"/>
  <c r="BG891" s="1"/>
  <c r="BF882"/>
  <c r="BF891" s="1"/>
  <c r="BE882"/>
  <c r="BE891" s="1"/>
  <c r="BD882"/>
  <c r="BD891" s="1"/>
  <c r="BC882"/>
  <c r="BC891" s="1"/>
  <c r="BB882"/>
  <c r="BB891" s="1"/>
  <c r="BA882"/>
  <c r="BT881"/>
  <c r="BT887" s="1"/>
  <c r="BR881"/>
  <c r="BN881"/>
  <c r="BN887" s="1"/>
  <c r="BL881"/>
  <c r="BJ881"/>
  <c r="BJ887" s="1"/>
  <c r="BI881"/>
  <c r="BI887" s="1"/>
  <c r="BH881"/>
  <c r="BG881"/>
  <c r="BG887" s="1"/>
  <c r="BE881"/>
  <c r="BB881"/>
  <c r="AW881"/>
  <c r="AW890" s="1"/>
  <c r="BT879"/>
  <c r="BS879"/>
  <c r="CG879" s="1"/>
  <c r="BR879"/>
  <c r="BP879"/>
  <c r="CE879" s="1"/>
  <c r="BN879"/>
  <c r="BL879"/>
  <c r="BJ879"/>
  <c r="BI879"/>
  <c r="BH879"/>
  <c r="BG879"/>
  <c r="BE879"/>
  <c r="BB879"/>
  <c r="AZ877"/>
  <c r="AZ876"/>
  <c r="AZ875"/>
  <c r="AZ874"/>
  <c r="AT874" s="1"/>
  <c r="AZ873"/>
  <c r="BT870"/>
  <c r="BS870"/>
  <c r="CG870" s="1"/>
  <c r="BR870"/>
  <c r="BP870"/>
  <c r="CE870" s="1"/>
  <c r="BN870"/>
  <c r="BL870"/>
  <c r="BJ870"/>
  <c r="BI870"/>
  <c r="BH870"/>
  <c r="BG870"/>
  <c r="BE870"/>
  <c r="BB870"/>
  <c r="AZ868"/>
  <c r="AZ867"/>
  <c r="AZ866"/>
  <c r="AZ865"/>
  <c r="AT865" s="1"/>
  <c r="AZ864"/>
  <c r="BT861"/>
  <c r="BS861"/>
  <c r="CG861" s="1"/>
  <c r="BR861"/>
  <c r="BP861"/>
  <c r="CE861" s="1"/>
  <c r="BN861"/>
  <c r="BL861"/>
  <c r="BJ861"/>
  <c r="BI861"/>
  <c r="BH861"/>
  <c r="BG861"/>
  <c r="BE861"/>
  <c r="BB861"/>
  <c r="AZ859"/>
  <c r="AZ858"/>
  <c r="AZ857"/>
  <c r="AZ856"/>
  <c r="AT856" s="1"/>
  <c r="AZ855"/>
  <c r="BT852"/>
  <c r="BS852"/>
  <c r="CG852" s="1"/>
  <c r="BR852"/>
  <c r="BP852"/>
  <c r="CE852" s="1"/>
  <c r="BN852"/>
  <c r="BL852"/>
  <c r="BJ852"/>
  <c r="BI852"/>
  <c r="BH852"/>
  <c r="BG852"/>
  <c r="BE852"/>
  <c r="BB852"/>
  <c r="AZ850"/>
  <c r="AZ849"/>
  <c r="AZ848"/>
  <c r="AZ847"/>
  <c r="AT847" s="1"/>
  <c r="AZ846"/>
  <c r="BT843"/>
  <c r="BR843"/>
  <c r="BN843"/>
  <c r="BL843"/>
  <c r="BJ843"/>
  <c r="BI843"/>
  <c r="BH843"/>
  <c r="BG843"/>
  <c r="BE843"/>
  <c r="BB843"/>
  <c r="AZ841"/>
  <c r="AZ840"/>
  <c r="AZ839"/>
  <c r="AZ838"/>
  <c r="AT838" s="1"/>
  <c r="AZ837"/>
  <c r="BT834"/>
  <c r="BR834"/>
  <c r="BN834"/>
  <c r="BL834"/>
  <c r="BJ834"/>
  <c r="BI834"/>
  <c r="BH834"/>
  <c r="BG834"/>
  <c r="BE834"/>
  <c r="BB834"/>
  <c r="AZ832"/>
  <c r="AZ831"/>
  <c r="AZ830"/>
  <c r="AZ829"/>
  <c r="AT829" s="1"/>
  <c r="AZ828"/>
  <c r="BT825"/>
  <c r="BS825"/>
  <c r="CG825" s="1"/>
  <c r="BR825"/>
  <c r="BP825"/>
  <c r="CE825" s="1"/>
  <c r="BN825"/>
  <c r="BL825"/>
  <c r="BJ825"/>
  <c r="BI825"/>
  <c r="BH825"/>
  <c r="BG825"/>
  <c r="BE825"/>
  <c r="BB825"/>
  <c r="AZ823"/>
  <c r="AZ822"/>
  <c r="AZ821"/>
  <c r="AZ820"/>
  <c r="AT820" s="1"/>
  <c r="AZ819"/>
  <c r="BT816"/>
  <c r="BS816"/>
  <c r="CG816" s="1"/>
  <c r="BR816"/>
  <c r="BP816"/>
  <c r="CE816" s="1"/>
  <c r="BN816"/>
  <c r="BL816"/>
  <c r="BJ816"/>
  <c r="BI816"/>
  <c r="BH816"/>
  <c r="BG816"/>
  <c r="BE816"/>
  <c r="BB816"/>
  <c r="AZ814"/>
  <c r="AZ813"/>
  <c r="AZ812"/>
  <c r="AZ811"/>
  <c r="AT811" s="1"/>
  <c r="AZ810"/>
  <c r="BT803"/>
  <c r="BS803"/>
  <c r="BR803"/>
  <c r="BQ803"/>
  <c r="BP803"/>
  <c r="BO803"/>
  <c r="BN803"/>
  <c r="BM803"/>
  <c r="BL803"/>
  <c r="BK803"/>
  <c r="BJ803"/>
  <c r="BI803"/>
  <c r="BH803"/>
  <c r="BG803"/>
  <c r="BF803"/>
  <c r="BE803"/>
  <c r="BD803"/>
  <c r="BC803"/>
  <c r="BB803"/>
  <c r="BT802"/>
  <c r="BS802"/>
  <c r="BR802"/>
  <c r="BQ802"/>
  <c r="BP802"/>
  <c r="BO802"/>
  <c r="BN802"/>
  <c r="BM802"/>
  <c r="BL802"/>
  <c r="BK802"/>
  <c r="BJ802"/>
  <c r="BI802"/>
  <c r="BH802"/>
  <c r="BG802"/>
  <c r="BF802"/>
  <c r="BE802"/>
  <c r="BD802"/>
  <c r="BC802"/>
  <c r="BB802"/>
  <c r="BT801"/>
  <c r="BS801"/>
  <c r="BR801"/>
  <c r="BQ801"/>
  <c r="BP801"/>
  <c r="BO801"/>
  <c r="BN801"/>
  <c r="BM801"/>
  <c r="BL801"/>
  <c r="BK801"/>
  <c r="BJ801"/>
  <c r="BI801"/>
  <c r="BH801"/>
  <c r="BG801"/>
  <c r="BF801"/>
  <c r="BE801"/>
  <c r="BD801"/>
  <c r="BC801"/>
  <c r="BB801"/>
  <c r="BS800"/>
  <c r="BQ800"/>
  <c r="BP800"/>
  <c r="BO800"/>
  <c r="BM800"/>
  <c r="BK800"/>
  <c r="BF800"/>
  <c r="BD800"/>
  <c r="BC800"/>
  <c r="BT799"/>
  <c r="BS799"/>
  <c r="BR799"/>
  <c r="BQ799"/>
  <c r="BP799"/>
  <c r="BO799"/>
  <c r="BN799"/>
  <c r="BM799"/>
  <c r="BL799"/>
  <c r="BK799"/>
  <c r="BJ799"/>
  <c r="BI799"/>
  <c r="BH799"/>
  <c r="BG799"/>
  <c r="BF799"/>
  <c r="BE799"/>
  <c r="BD799"/>
  <c r="BC799"/>
  <c r="BB799"/>
  <c r="BT795"/>
  <c r="BN795"/>
  <c r="BJ795"/>
  <c r="BI795"/>
  <c r="BH795"/>
  <c r="BG795"/>
  <c r="AW798"/>
  <c r="BT760"/>
  <c r="BS760"/>
  <c r="CG760" s="1"/>
  <c r="BR760"/>
  <c r="BP760"/>
  <c r="CE760" s="1"/>
  <c r="BN760"/>
  <c r="BL760"/>
  <c r="BJ760"/>
  <c r="BI760"/>
  <c r="BH760"/>
  <c r="BG760"/>
  <c r="BE760"/>
  <c r="BB760"/>
  <c r="AZ758"/>
  <c r="AZ757"/>
  <c r="AZ756"/>
  <c r="AZ755"/>
  <c r="AT755" s="1"/>
  <c r="AZ754"/>
  <c r="BT751"/>
  <c r="BS751"/>
  <c r="CG751" s="1"/>
  <c r="BR751"/>
  <c r="BP751"/>
  <c r="CE751" s="1"/>
  <c r="BN751"/>
  <c r="BL751"/>
  <c r="BJ751"/>
  <c r="BI751"/>
  <c r="BH751"/>
  <c r="BG751"/>
  <c r="BE751"/>
  <c r="BB751"/>
  <c r="AZ749"/>
  <c r="AZ748"/>
  <c r="AZ747"/>
  <c r="AZ746"/>
  <c r="AT746" s="1"/>
  <c r="AZ745"/>
  <c r="BT742"/>
  <c r="BS742"/>
  <c r="CG742" s="1"/>
  <c r="BR742"/>
  <c r="BP742"/>
  <c r="CE742" s="1"/>
  <c r="BN742"/>
  <c r="BL742"/>
  <c r="BJ742"/>
  <c r="BI742"/>
  <c r="BH742"/>
  <c r="BG742"/>
  <c r="BE742"/>
  <c r="BB742"/>
  <c r="AZ740"/>
  <c r="AZ739"/>
  <c r="AZ738"/>
  <c r="AZ737"/>
  <c r="AT737" s="1"/>
  <c r="AZ736"/>
  <c r="BT733"/>
  <c r="BR733"/>
  <c r="BN733"/>
  <c r="BL733"/>
  <c r="BJ733"/>
  <c r="BI733"/>
  <c r="BH733"/>
  <c r="BG733"/>
  <c r="BE733"/>
  <c r="BB733"/>
  <c r="AZ731"/>
  <c r="AZ730"/>
  <c r="AZ729"/>
  <c r="AZ728"/>
  <c r="AT728" s="1"/>
  <c r="AZ727"/>
  <c r="BT724"/>
  <c r="BS724"/>
  <c r="CG724" s="1"/>
  <c r="BR724"/>
  <c r="BP724"/>
  <c r="CE724" s="1"/>
  <c r="BN724"/>
  <c r="BL724"/>
  <c r="BJ724"/>
  <c r="BI724"/>
  <c r="BH724"/>
  <c r="BG724"/>
  <c r="BE724"/>
  <c r="BB724"/>
  <c r="AZ722"/>
  <c r="AZ721"/>
  <c r="AZ720"/>
  <c r="AZ719"/>
  <c r="AT719" s="1"/>
  <c r="AZ718"/>
  <c r="BT715"/>
  <c r="BS715"/>
  <c r="CG715" s="1"/>
  <c r="BR715"/>
  <c r="BP715"/>
  <c r="CE715" s="1"/>
  <c r="BN715"/>
  <c r="BL715"/>
  <c r="BJ715"/>
  <c r="BI715"/>
  <c r="BH715"/>
  <c r="BG715"/>
  <c r="BE715"/>
  <c r="BB715"/>
  <c r="AZ713"/>
  <c r="AZ712"/>
  <c r="AZ711"/>
  <c r="AZ710"/>
  <c r="AT710" s="1"/>
  <c r="AZ709"/>
  <c r="BT706"/>
  <c r="BR706"/>
  <c r="BN706"/>
  <c r="BL706"/>
  <c r="BJ706"/>
  <c r="BI706"/>
  <c r="BH706"/>
  <c r="BG706"/>
  <c r="BE706"/>
  <c r="BB706"/>
  <c r="AZ704"/>
  <c r="AZ703"/>
  <c r="AZ702"/>
  <c r="AZ701"/>
  <c r="AT701" s="1"/>
  <c r="AZ700"/>
  <c r="BT697"/>
  <c r="BR697"/>
  <c r="BN697"/>
  <c r="BL697"/>
  <c r="BJ697"/>
  <c r="BI697"/>
  <c r="BH697"/>
  <c r="BG697"/>
  <c r="BE697"/>
  <c r="BB697"/>
  <c r="AZ695"/>
  <c r="AZ694"/>
  <c r="AZ693"/>
  <c r="AZ692"/>
  <c r="AT692" s="1"/>
  <c r="AZ691"/>
  <c r="BT688"/>
  <c r="BR688"/>
  <c r="BN688"/>
  <c r="BL688"/>
  <c r="BJ688"/>
  <c r="BI688"/>
  <c r="BH688"/>
  <c r="BG688"/>
  <c r="BE688"/>
  <c r="BB688"/>
  <c r="AZ686"/>
  <c r="AZ685"/>
  <c r="AZ684"/>
  <c r="AZ683"/>
  <c r="AT683" s="1"/>
  <c r="AZ682"/>
  <c r="BT679"/>
  <c r="BS679"/>
  <c r="CG679" s="1"/>
  <c r="BR679"/>
  <c r="BP679"/>
  <c r="CE679" s="1"/>
  <c r="BN679"/>
  <c r="BL679"/>
  <c r="BJ679"/>
  <c r="BI679"/>
  <c r="BH679"/>
  <c r="BG679"/>
  <c r="BE679"/>
  <c r="BB679"/>
  <c r="AZ677"/>
  <c r="AZ676"/>
  <c r="AZ675"/>
  <c r="AZ674"/>
  <c r="AT674" s="1"/>
  <c r="AZ673"/>
  <c r="BT670"/>
  <c r="BS670"/>
  <c r="CG670" s="1"/>
  <c r="BR670"/>
  <c r="BP670"/>
  <c r="CE670" s="1"/>
  <c r="BN670"/>
  <c r="BL670"/>
  <c r="BJ670"/>
  <c r="BI670"/>
  <c r="BH670"/>
  <c r="BG670"/>
  <c r="BE670"/>
  <c r="BB670"/>
  <c r="AZ668"/>
  <c r="AZ667"/>
  <c r="AZ666"/>
  <c r="AZ665"/>
  <c r="AT665" s="1"/>
  <c r="AZ664"/>
  <c r="BT630"/>
  <c r="BN630"/>
  <c r="BJ630"/>
  <c r="BI630"/>
  <c r="BH630"/>
  <c r="BG630"/>
  <c r="AW652"/>
  <c r="BT604"/>
  <c r="BR604"/>
  <c r="BN604"/>
  <c r="BL604"/>
  <c r="BJ604"/>
  <c r="BI604"/>
  <c r="BH604"/>
  <c r="BG604"/>
  <c r="BE604"/>
  <c r="BB604"/>
  <c r="AZ602"/>
  <c r="AZ601"/>
  <c r="AZ600"/>
  <c r="AZ599"/>
  <c r="AT599" s="1"/>
  <c r="AZ598"/>
  <c r="BT582"/>
  <c r="BT591" s="1"/>
  <c r="BS582"/>
  <c r="BS591" s="1"/>
  <c r="BR582"/>
  <c r="BR591" s="1"/>
  <c r="BQ582"/>
  <c r="BQ591" s="1"/>
  <c r="BP582"/>
  <c r="BP591" s="1"/>
  <c r="BO582"/>
  <c r="BO591" s="1"/>
  <c r="BN582"/>
  <c r="BN591" s="1"/>
  <c r="BM582"/>
  <c r="BM591" s="1"/>
  <c r="BL582"/>
  <c r="BL591" s="1"/>
  <c r="BK582"/>
  <c r="BK591" s="1"/>
  <c r="BJ582"/>
  <c r="BJ591" s="1"/>
  <c r="BI582"/>
  <c r="BI591" s="1"/>
  <c r="BH582"/>
  <c r="BH591" s="1"/>
  <c r="BG582"/>
  <c r="BG591" s="1"/>
  <c r="BF582"/>
  <c r="BF591" s="1"/>
  <c r="BE582"/>
  <c r="BE591" s="1"/>
  <c r="BD582"/>
  <c r="BD591" s="1"/>
  <c r="BC582"/>
  <c r="BC591" s="1"/>
  <c r="BB582"/>
  <c r="BB591" s="1"/>
  <c r="BA582"/>
  <c r="BA591" s="1"/>
  <c r="BT581"/>
  <c r="BT590" s="1"/>
  <c r="BS581"/>
  <c r="BS590" s="1"/>
  <c r="BR581"/>
  <c r="BR590" s="1"/>
  <c r="BQ581"/>
  <c r="BQ590" s="1"/>
  <c r="BP581"/>
  <c r="BP590" s="1"/>
  <c r="BO581"/>
  <c r="BO590" s="1"/>
  <c r="BN581"/>
  <c r="BN590" s="1"/>
  <c r="BM581"/>
  <c r="BM590" s="1"/>
  <c r="BL581"/>
  <c r="BL590" s="1"/>
  <c r="BK581"/>
  <c r="BK590" s="1"/>
  <c r="BJ581"/>
  <c r="BJ590" s="1"/>
  <c r="BI581"/>
  <c r="BI590" s="1"/>
  <c r="BH581"/>
  <c r="BH590" s="1"/>
  <c r="BG581"/>
  <c r="BG590" s="1"/>
  <c r="BF581"/>
  <c r="BF590" s="1"/>
  <c r="BE581"/>
  <c r="BE590" s="1"/>
  <c r="BD581"/>
  <c r="BD590" s="1"/>
  <c r="BC581"/>
  <c r="BC590" s="1"/>
  <c r="BB581"/>
  <c r="BB590" s="1"/>
  <c r="BA581"/>
  <c r="BA590" s="1"/>
  <c r="BT580"/>
  <c r="BT589" s="1"/>
  <c r="BS580"/>
  <c r="BS589" s="1"/>
  <c r="BR580"/>
  <c r="BR589" s="1"/>
  <c r="BQ580"/>
  <c r="BQ589" s="1"/>
  <c r="BP580"/>
  <c r="BP589" s="1"/>
  <c r="BO580"/>
  <c r="BO589" s="1"/>
  <c r="BN580"/>
  <c r="BN589" s="1"/>
  <c r="BM580"/>
  <c r="BM589" s="1"/>
  <c r="BL580"/>
  <c r="BL589" s="1"/>
  <c r="BK580"/>
  <c r="BK589" s="1"/>
  <c r="BJ580"/>
  <c r="BJ589" s="1"/>
  <c r="BI580"/>
  <c r="BI589" s="1"/>
  <c r="BH580"/>
  <c r="BH589" s="1"/>
  <c r="BG580"/>
  <c r="BG589" s="1"/>
  <c r="BF580"/>
  <c r="BF589" s="1"/>
  <c r="BE580"/>
  <c r="BE589" s="1"/>
  <c r="BD580"/>
  <c r="BD589" s="1"/>
  <c r="BC580"/>
  <c r="BC589" s="1"/>
  <c r="BB580"/>
  <c r="BB589" s="1"/>
  <c r="BA580"/>
  <c r="BT579"/>
  <c r="BT588" s="1"/>
  <c r="BS579"/>
  <c r="BS588" s="1"/>
  <c r="BR579"/>
  <c r="BR588" s="1"/>
  <c r="BQ579"/>
  <c r="BQ588" s="1"/>
  <c r="BP579"/>
  <c r="BP588" s="1"/>
  <c r="BO579"/>
  <c r="BO588" s="1"/>
  <c r="BN579"/>
  <c r="BN588" s="1"/>
  <c r="BM579"/>
  <c r="BM588" s="1"/>
  <c r="BL579"/>
  <c r="BL588" s="1"/>
  <c r="BK579"/>
  <c r="BK588" s="1"/>
  <c r="BJ579"/>
  <c r="BJ588" s="1"/>
  <c r="BI579"/>
  <c r="BI588" s="1"/>
  <c r="BH579"/>
  <c r="BH588" s="1"/>
  <c r="BG579"/>
  <c r="BG588" s="1"/>
  <c r="BF579"/>
  <c r="BF588" s="1"/>
  <c r="BE579"/>
  <c r="BE588" s="1"/>
  <c r="BD579"/>
  <c r="BD588" s="1"/>
  <c r="BC579"/>
  <c r="BC588" s="1"/>
  <c r="BB579"/>
  <c r="BB588" s="1"/>
  <c r="BA579"/>
  <c r="BA588" s="1"/>
  <c r="BT578"/>
  <c r="BT587" s="1"/>
  <c r="BS578"/>
  <c r="BS587" s="1"/>
  <c r="BR578"/>
  <c r="BR587" s="1"/>
  <c r="BQ578"/>
  <c r="BQ587" s="1"/>
  <c r="BP578"/>
  <c r="BP587" s="1"/>
  <c r="BO578"/>
  <c r="BO587" s="1"/>
  <c r="BN578"/>
  <c r="BN587" s="1"/>
  <c r="BM578"/>
  <c r="BM587" s="1"/>
  <c r="BL578"/>
  <c r="BL587" s="1"/>
  <c r="BK578"/>
  <c r="BK587" s="1"/>
  <c r="BJ578"/>
  <c r="BJ587" s="1"/>
  <c r="BI578"/>
  <c r="BI587" s="1"/>
  <c r="BH578"/>
  <c r="BH587" s="1"/>
  <c r="BG578"/>
  <c r="BG587" s="1"/>
  <c r="BF578"/>
  <c r="BF587" s="1"/>
  <c r="BE578"/>
  <c r="BE587" s="1"/>
  <c r="BD578"/>
  <c r="BD587" s="1"/>
  <c r="BC578"/>
  <c r="BC587" s="1"/>
  <c r="BB578"/>
  <c r="BB587" s="1"/>
  <c r="BA578"/>
  <c r="BA587" s="1"/>
  <c r="BT577"/>
  <c r="BT583" s="1"/>
  <c r="BR577"/>
  <c r="BN577"/>
  <c r="BN583" s="1"/>
  <c r="BL577"/>
  <c r="BJ577"/>
  <c r="BI577"/>
  <c r="BI583" s="1"/>
  <c r="BH577"/>
  <c r="BH583" s="1"/>
  <c r="BG577"/>
  <c r="BE577"/>
  <c r="BB577"/>
  <c r="AW577"/>
  <c r="AW586" s="1"/>
  <c r="BT575"/>
  <c r="BR575"/>
  <c r="BN575"/>
  <c r="BL575"/>
  <c r="BJ575"/>
  <c r="BI575"/>
  <c r="BH575"/>
  <c r="BG575"/>
  <c r="BE575"/>
  <c r="BB575"/>
  <c r="AZ573"/>
  <c r="AZ572"/>
  <c r="AZ571"/>
  <c r="AZ570"/>
  <c r="AT570" s="1"/>
  <c r="AZ569"/>
  <c r="BT566"/>
  <c r="BR566"/>
  <c r="BN566"/>
  <c r="BL566"/>
  <c r="BJ566"/>
  <c r="BI566"/>
  <c r="BH566"/>
  <c r="BG566"/>
  <c r="BE566"/>
  <c r="BB566"/>
  <c r="AZ564"/>
  <c r="AZ563"/>
  <c r="AZ562"/>
  <c r="AZ561"/>
  <c r="AT561" s="1"/>
  <c r="AZ560"/>
  <c r="BT544"/>
  <c r="BT553" s="1"/>
  <c r="BS544"/>
  <c r="BS553" s="1"/>
  <c r="BR544"/>
  <c r="BR553" s="1"/>
  <c r="BQ544"/>
  <c r="BQ553" s="1"/>
  <c r="BP544"/>
  <c r="BP553" s="1"/>
  <c r="BO544"/>
  <c r="BO553" s="1"/>
  <c r="BN544"/>
  <c r="BN553" s="1"/>
  <c r="BM544"/>
  <c r="BM553" s="1"/>
  <c r="BL544"/>
  <c r="BL553" s="1"/>
  <c r="BK544"/>
  <c r="BK553" s="1"/>
  <c r="BJ544"/>
  <c r="BJ553" s="1"/>
  <c r="BI544"/>
  <c r="BI553" s="1"/>
  <c r="BH544"/>
  <c r="BH553" s="1"/>
  <c r="BG544"/>
  <c r="BG553" s="1"/>
  <c r="BF544"/>
  <c r="BF553" s="1"/>
  <c r="BE544"/>
  <c r="BE553" s="1"/>
  <c r="BD544"/>
  <c r="BD553" s="1"/>
  <c r="BC544"/>
  <c r="BC553" s="1"/>
  <c r="BB544"/>
  <c r="BB553" s="1"/>
  <c r="BA544"/>
  <c r="BT543"/>
  <c r="BT552" s="1"/>
  <c r="BS543"/>
  <c r="BS552" s="1"/>
  <c r="BR543"/>
  <c r="BR552" s="1"/>
  <c r="BQ543"/>
  <c r="BQ552" s="1"/>
  <c r="BP543"/>
  <c r="BP552" s="1"/>
  <c r="BO543"/>
  <c r="BO552" s="1"/>
  <c r="BN543"/>
  <c r="BN552" s="1"/>
  <c r="BM543"/>
  <c r="BM552" s="1"/>
  <c r="BL543"/>
  <c r="BL552" s="1"/>
  <c r="BK543"/>
  <c r="BK552" s="1"/>
  <c r="BJ543"/>
  <c r="BJ552" s="1"/>
  <c r="BI543"/>
  <c r="BI552" s="1"/>
  <c r="BH543"/>
  <c r="BH552" s="1"/>
  <c r="BG543"/>
  <c r="BG552" s="1"/>
  <c r="BF543"/>
  <c r="BF552" s="1"/>
  <c r="BE543"/>
  <c r="BE552" s="1"/>
  <c r="BD543"/>
  <c r="BD552" s="1"/>
  <c r="BC543"/>
  <c r="BC552" s="1"/>
  <c r="BB543"/>
  <c r="BB552" s="1"/>
  <c r="BA543"/>
  <c r="BA552" s="1"/>
  <c r="BT542"/>
  <c r="BT551" s="1"/>
  <c r="BS542"/>
  <c r="BS551" s="1"/>
  <c r="BR542"/>
  <c r="BR551" s="1"/>
  <c r="BQ542"/>
  <c r="BQ551" s="1"/>
  <c r="BP542"/>
  <c r="BP551" s="1"/>
  <c r="BO542"/>
  <c r="BO551" s="1"/>
  <c r="BN542"/>
  <c r="BN551" s="1"/>
  <c r="BM542"/>
  <c r="BM551" s="1"/>
  <c r="BL542"/>
  <c r="BL551" s="1"/>
  <c r="BK542"/>
  <c r="BK551" s="1"/>
  <c r="BJ542"/>
  <c r="BJ551" s="1"/>
  <c r="BI542"/>
  <c r="BI551" s="1"/>
  <c r="BH542"/>
  <c r="BH551" s="1"/>
  <c r="BG542"/>
  <c r="BG551" s="1"/>
  <c r="BF542"/>
  <c r="BF551" s="1"/>
  <c r="BE542"/>
  <c r="BE551" s="1"/>
  <c r="BD542"/>
  <c r="BD551" s="1"/>
  <c r="BC542"/>
  <c r="BC551" s="1"/>
  <c r="BB542"/>
  <c r="BB551" s="1"/>
  <c r="BA542"/>
  <c r="BT541"/>
  <c r="BT550" s="1"/>
  <c r="BS541"/>
  <c r="BS550" s="1"/>
  <c r="BR541"/>
  <c r="BR550" s="1"/>
  <c r="BQ541"/>
  <c r="BQ550" s="1"/>
  <c r="BP541"/>
  <c r="BP550" s="1"/>
  <c r="BO541"/>
  <c r="BO550" s="1"/>
  <c r="BN541"/>
  <c r="BN550" s="1"/>
  <c r="BM541"/>
  <c r="BM550" s="1"/>
  <c r="BL541"/>
  <c r="BL550" s="1"/>
  <c r="BK541"/>
  <c r="BK550" s="1"/>
  <c r="BJ541"/>
  <c r="BJ550" s="1"/>
  <c r="BI541"/>
  <c r="BI550" s="1"/>
  <c r="BH541"/>
  <c r="BH550" s="1"/>
  <c r="BG541"/>
  <c r="BG550" s="1"/>
  <c r="BF541"/>
  <c r="BF550" s="1"/>
  <c r="BE541"/>
  <c r="BE550" s="1"/>
  <c r="BD541"/>
  <c r="BD550" s="1"/>
  <c r="BC541"/>
  <c r="BC550" s="1"/>
  <c r="BB541"/>
  <c r="BB550" s="1"/>
  <c r="BA541"/>
  <c r="BA550" s="1"/>
  <c r="BT540"/>
  <c r="BT549" s="1"/>
  <c r="BS540"/>
  <c r="BS549" s="1"/>
  <c r="BR540"/>
  <c r="BR549" s="1"/>
  <c r="BQ540"/>
  <c r="BQ549" s="1"/>
  <c r="BP540"/>
  <c r="BP549" s="1"/>
  <c r="BO540"/>
  <c r="BO549" s="1"/>
  <c r="BN540"/>
  <c r="BN549" s="1"/>
  <c r="BM540"/>
  <c r="BM549" s="1"/>
  <c r="BL540"/>
  <c r="BL549" s="1"/>
  <c r="BK540"/>
  <c r="BK549" s="1"/>
  <c r="BJ540"/>
  <c r="BJ549" s="1"/>
  <c r="BI540"/>
  <c r="BI549" s="1"/>
  <c r="BH540"/>
  <c r="BH549" s="1"/>
  <c r="BG540"/>
  <c r="BG549" s="1"/>
  <c r="BF540"/>
  <c r="BF549" s="1"/>
  <c r="BE540"/>
  <c r="BE549" s="1"/>
  <c r="BD540"/>
  <c r="BD549" s="1"/>
  <c r="BC540"/>
  <c r="BC549" s="1"/>
  <c r="BB540"/>
  <c r="BB549" s="1"/>
  <c r="BA540"/>
  <c r="BT539"/>
  <c r="BT545" s="1"/>
  <c r="BR539"/>
  <c r="BN539"/>
  <c r="BN545" s="1"/>
  <c r="BL539"/>
  <c r="BJ539"/>
  <c r="BJ545" s="1"/>
  <c r="BI539"/>
  <c r="BI545" s="1"/>
  <c r="BH539"/>
  <c r="BH545" s="1"/>
  <c r="BG539"/>
  <c r="BE539"/>
  <c r="BB539"/>
  <c r="AW539"/>
  <c r="AW548" s="1"/>
  <c r="BT537"/>
  <c r="BR537"/>
  <c r="BN537"/>
  <c r="BL537"/>
  <c r="BJ537"/>
  <c r="BI537"/>
  <c r="BH537"/>
  <c r="BG537"/>
  <c r="BE537"/>
  <c r="BB537"/>
  <c r="AZ535"/>
  <c r="AZ534"/>
  <c r="AZ533"/>
  <c r="AZ532"/>
  <c r="AT532" s="1"/>
  <c r="AZ531"/>
  <c r="BT528"/>
  <c r="BR528"/>
  <c r="BN528"/>
  <c r="BL528"/>
  <c r="BJ528"/>
  <c r="BI528"/>
  <c r="BH528"/>
  <c r="BG528"/>
  <c r="BE528"/>
  <c r="BB528"/>
  <c r="AZ526"/>
  <c r="AZ525"/>
  <c r="AZ524"/>
  <c r="AZ523"/>
  <c r="AT523" s="1"/>
  <c r="AZ522"/>
  <c r="BT515"/>
  <c r="BS515"/>
  <c r="BR515"/>
  <c r="BQ515"/>
  <c r="BP515"/>
  <c r="BO515"/>
  <c r="BN515"/>
  <c r="BM515"/>
  <c r="BL515"/>
  <c r="BK515"/>
  <c r="BJ515"/>
  <c r="BI515"/>
  <c r="BH515"/>
  <c r="BG515"/>
  <c r="BF515"/>
  <c r="BE515"/>
  <c r="BD515"/>
  <c r="BC515"/>
  <c r="BB515"/>
  <c r="BT514"/>
  <c r="BS514"/>
  <c r="BR514"/>
  <c r="BQ514"/>
  <c r="BP514"/>
  <c r="BO514"/>
  <c r="BN514"/>
  <c r="BM514"/>
  <c r="BL514"/>
  <c r="BK514"/>
  <c r="BJ514"/>
  <c r="BI514"/>
  <c r="BH514"/>
  <c r="BG514"/>
  <c r="BF514"/>
  <c r="BE514"/>
  <c r="BD514"/>
  <c r="BC514"/>
  <c r="BB514"/>
  <c r="BT513"/>
  <c r="BS513"/>
  <c r="BR513"/>
  <c r="BQ513"/>
  <c r="BP513"/>
  <c r="BO513"/>
  <c r="BN513"/>
  <c r="BM513"/>
  <c r="BL513"/>
  <c r="BK513"/>
  <c r="BJ513"/>
  <c r="BI513"/>
  <c r="BH513"/>
  <c r="BG513"/>
  <c r="BF513"/>
  <c r="BE513"/>
  <c r="BD513"/>
  <c r="BC513"/>
  <c r="BB513"/>
  <c r="BT512"/>
  <c r="BS512"/>
  <c r="BR512"/>
  <c r="BQ512"/>
  <c r="BP512"/>
  <c r="BO512"/>
  <c r="BN512"/>
  <c r="BM512"/>
  <c r="BL512"/>
  <c r="BK512"/>
  <c r="BJ512"/>
  <c r="BI512"/>
  <c r="BH512"/>
  <c r="BG512"/>
  <c r="BF512"/>
  <c r="BE512"/>
  <c r="BD512"/>
  <c r="BC512"/>
  <c r="BB512"/>
  <c r="BT511"/>
  <c r="BS511"/>
  <c r="BR511"/>
  <c r="BQ511"/>
  <c r="BP511"/>
  <c r="BO511"/>
  <c r="BN511"/>
  <c r="BM511"/>
  <c r="BL511"/>
  <c r="BK511"/>
  <c r="BJ511"/>
  <c r="BI511"/>
  <c r="BH511"/>
  <c r="BG511"/>
  <c r="BF511"/>
  <c r="BE511"/>
  <c r="BD511"/>
  <c r="BC511"/>
  <c r="BB511"/>
  <c r="AW510"/>
  <c r="BT490"/>
  <c r="BR490"/>
  <c r="BN490"/>
  <c r="BL490"/>
  <c r="BJ490"/>
  <c r="BI490"/>
  <c r="BH490"/>
  <c r="BG490"/>
  <c r="BE490"/>
  <c r="BB490"/>
  <c r="AZ488"/>
  <c r="AZ487"/>
  <c r="AZ486"/>
  <c r="AZ485"/>
  <c r="AT485" s="1"/>
  <c r="AZ484"/>
  <c r="BT481"/>
  <c r="BR481"/>
  <c r="BN481"/>
  <c r="BL481"/>
  <c r="BJ481"/>
  <c r="BI481"/>
  <c r="BH481"/>
  <c r="BG481"/>
  <c r="BE481"/>
  <c r="BB481"/>
  <c r="AZ479"/>
  <c r="AZ478"/>
  <c r="AZ477"/>
  <c r="AZ476"/>
  <c r="AT476" s="1"/>
  <c r="AZ475"/>
  <c r="BT472"/>
  <c r="BS472"/>
  <c r="CG472" s="1"/>
  <c r="BR472"/>
  <c r="BP472"/>
  <c r="CE472" s="1"/>
  <c r="BN472"/>
  <c r="BL472"/>
  <c r="BJ472"/>
  <c r="BI472"/>
  <c r="BH472"/>
  <c r="BG472"/>
  <c r="BE472"/>
  <c r="BB472"/>
  <c r="AZ470"/>
  <c r="AZ469"/>
  <c r="AZ468"/>
  <c r="AZ467"/>
  <c r="AT467" s="1"/>
  <c r="AZ466"/>
  <c r="BT463"/>
  <c r="BS463"/>
  <c r="CG463" s="1"/>
  <c r="BR463"/>
  <c r="BP463"/>
  <c r="CE463" s="1"/>
  <c r="BN463"/>
  <c r="BL463"/>
  <c r="BJ463"/>
  <c r="BI463"/>
  <c r="BH463"/>
  <c r="BG463"/>
  <c r="BE463"/>
  <c r="BB463"/>
  <c r="AZ461"/>
  <c r="AZ460"/>
  <c r="AZ459"/>
  <c r="AZ458"/>
  <c r="AT458" s="1"/>
  <c r="AZ457"/>
  <c r="BT454"/>
  <c r="BR454"/>
  <c r="BN454"/>
  <c r="BL454"/>
  <c r="BJ454"/>
  <c r="BI454"/>
  <c r="BH454"/>
  <c r="BG454"/>
  <c r="BE454"/>
  <c r="BB454"/>
  <c r="AZ452"/>
  <c r="AZ451"/>
  <c r="AZ450"/>
  <c r="AZ449"/>
  <c r="AT449" s="1"/>
  <c r="AZ448"/>
  <c r="BT432"/>
  <c r="BT441" s="1"/>
  <c r="BS432"/>
  <c r="BS441" s="1"/>
  <c r="BR432"/>
  <c r="BR441" s="1"/>
  <c r="BQ432"/>
  <c r="BQ441" s="1"/>
  <c r="BP432"/>
  <c r="BP441" s="1"/>
  <c r="BO432"/>
  <c r="BO441" s="1"/>
  <c r="BN432"/>
  <c r="BN441" s="1"/>
  <c r="BM432"/>
  <c r="BM441" s="1"/>
  <c r="BL432"/>
  <c r="BL441" s="1"/>
  <c r="BK432"/>
  <c r="BK441" s="1"/>
  <c r="BJ432"/>
  <c r="BJ441" s="1"/>
  <c r="BI432"/>
  <c r="BI441" s="1"/>
  <c r="BH432"/>
  <c r="BH441" s="1"/>
  <c r="BG432"/>
  <c r="BG441" s="1"/>
  <c r="BF432"/>
  <c r="BF441" s="1"/>
  <c r="BE432"/>
  <c r="BE441" s="1"/>
  <c r="BD432"/>
  <c r="BD441" s="1"/>
  <c r="BC432"/>
  <c r="BC441" s="1"/>
  <c r="BB432"/>
  <c r="BB441" s="1"/>
  <c r="BA432"/>
  <c r="BA441" s="1"/>
  <c r="BT431"/>
  <c r="BT440" s="1"/>
  <c r="BS431"/>
  <c r="BS440" s="1"/>
  <c r="BR431"/>
  <c r="BR440" s="1"/>
  <c r="BQ431"/>
  <c r="BQ440" s="1"/>
  <c r="BP431"/>
  <c r="BP440" s="1"/>
  <c r="BO431"/>
  <c r="BO440" s="1"/>
  <c r="BN431"/>
  <c r="BN440" s="1"/>
  <c r="BM431"/>
  <c r="BM440" s="1"/>
  <c r="BL431"/>
  <c r="BL440" s="1"/>
  <c r="BK431"/>
  <c r="BK440" s="1"/>
  <c r="BJ431"/>
  <c r="BJ440" s="1"/>
  <c r="BI431"/>
  <c r="BI440" s="1"/>
  <c r="BH431"/>
  <c r="BH440" s="1"/>
  <c r="BG431"/>
  <c r="BG440" s="1"/>
  <c r="BF431"/>
  <c r="BF440" s="1"/>
  <c r="BE431"/>
  <c r="BE440" s="1"/>
  <c r="BD431"/>
  <c r="BD440" s="1"/>
  <c r="BC431"/>
  <c r="BC440" s="1"/>
  <c r="BB431"/>
  <c r="BB440" s="1"/>
  <c r="BA431"/>
  <c r="BA440" s="1"/>
  <c r="BT430"/>
  <c r="BT439" s="1"/>
  <c r="BS430"/>
  <c r="BS439" s="1"/>
  <c r="BR430"/>
  <c r="BR439" s="1"/>
  <c r="BQ430"/>
  <c r="BQ439" s="1"/>
  <c r="BP430"/>
  <c r="BP439" s="1"/>
  <c r="BO430"/>
  <c r="BO439" s="1"/>
  <c r="BN430"/>
  <c r="BN439" s="1"/>
  <c r="BM430"/>
  <c r="BM439" s="1"/>
  <c r="BL430"/>
  <c r="BL439" s="1"/>
  <c r="BK430"/>
  <c r="BK439" s="1"/>
  <c r="BJ430"/>
  <c r="BJ439" s="1"/>
  <c r="BI430"/>
  <c r="BI439" s="1"/>
  <c r="BH430"/>
  <c r="BH439" s="1"/>
  <c r="BG430"/>
  <c r="BG439" s="1"/>
  <c r="BF430"/>
  <c r="BF439" s="1"/>
  <c r="BE430"/>
  <c r="BE439" s="1"/>
  <c r="BD430"/>
  <c r="BD439" s="1"/>
  <c r="BC430"/>
  <c r="BC439" s="1"/>
  <c r="BB430"/>
  <c r="BB439" s="1"/>
  <c r="BA430"/>
  <c r="BA439" s="1"/>
  <c r="BT429"/>
  <c r="BT438" s="1"/>
  <c r="BS429"/>
  <c r="BS438" s="1"/>
  <c r="BR429"/>
  <c r="BR438" s="1"/>
  <c r="BQ429"/>
  <c r="BQ438" s="1"/>
  <c r="BP429"/>
  <c r="BP438" s="1"/>
  <c r="BO429"/>
  <c r="BO438" s="1"/>
  <c r="BN429"/>
  <c r="BN438" s="1"/>
  <c r="BM429"/>
  <c r="BM438" s="1"/>
  <c r="BL429"/>
  <c r="BL438" s="1"/>
  <c r="BK429"/>
  <c r="BK438" s="1"/>
  <c r="BJ429"/>
  <c r="BJ438" s="1"/>
  <c r="BI429"/>
  <c r="BI438" s="1"/>
  <c r="BH429"/>
  <c r="BH438" s="1"/>
  <c r="BG429"/>
  <c r="BG438" s="1"/>
  <c r="BF429"/>
  <c r="BF438" s="1"/>
  <c r="BE429"/>
  <c r="BE438" s="1"/>
  <c r="BD429"/>
  <c r="BD438" s="1"/>
  <c r="BC429"/>
  <c r="BC438" s="1"/>
  <c r="BB429"/>
  <c r="BB438" s="1"/>
  <c r="BA429"/>
  <c r="BT428"/>
  <c r="BT437" s="1"/>
  <c r="BS428"/>
  <c r="BS437" s="1"/>
  <c r="BR428"/>
  <c r="BR437" s="1"/>
  <c r="BQ428"/>
  <c r="BQ437" s="1"/>
  <c r="BP428"/>
  <c r="BP437" s="1"/>
  <c r="BO428"/>
  <c r="BO437" s="1"/>
  <c r="BN428"/>
  <c r="BN437" s="1"/>
  <c r="BM428"/>
  <c r="BM437" s="1"/>
  <c r="BL428"/>
  <c r="BL437" s="1"/>
  <c r="BK428"/>
  <c r="BK437" s="1"/>
  <c r="BJ428"/>
  <c r="BJ437" s="1"/>
  <c r="BI428"/>
  <c r="BI437" s="1"/>
  <c r="BH428"/>
  <c r="BH437" s="1"/>
  <c r="BG428"/>
  <c r="BG437" s="1"/>
  <c r="BF428"/>
  <c r="BF437" s="1"/>
  <c r="BE428"/>
  <c r="BE437" s="1"/>
  <c r="BD428"/>
  <c r="BD437" s="1"/>
  <c r="BC428"/>
  <c r="BC437" s="1"/>
  <c r="BB428"/>
  <c r="BB437" s="1"/>
  <c r="BA428"/>
  <c r="BA437" s="1"/>
  <c r="BT427"/>
  <c r="BT433" s="1"/>
  <c r="BR427"/>
  <c r="BN427"/>
  <c r="BN433" s="1"/>
  <c r="BL427"/>
  <c r="BJ427"/>
  <c r="BJ433" s="1"/>
  <c r="BI427"/>
  <c r="BI433" s="1"/>
  <c r="BH427"/>
  <c r="BH433" s="1"/>
  <c r="BG427"/>
  <c r="BE427"/>
  <c r="BB427"/>
  <c r="AW427"/>
  <c r="AW436" s="1"/>
  <c r="BT425"/>
  <c r="BR425"/>
  <c r="BN425"/>
  <c r="BL425"/>
  <c r="BJ425"/>
  <c r="BI425"/>
  <c r="BH425"/>
  <c r="BG425"/>
  <c r="BE425"/>
  <c r="BB425"/>
  <c r="AZ423"/>
  <c r="AZ422"/>
  <c r="AZ421"/>
  <c r="AZ420"/>
  <c r="AT420" s="1"/>
  <c r="AZ419"/>
  <c r="BT416"/>
  <c r="BR416"/>
  <c r="BN416"/>
  <c r="BL416"/>
  <c r="BJ416"/>
  <c r="BI416"/>
  <c r="BH416"/>
  <c r="BG416"/>
  <c r="BE416"/>
  <c r="BB416"/>
  <c r="AZ414"/>
  <c r="AZ413"/>
  <c r="AZ412"/>
  <c r="AZ411"/>
  <c r="AT411" s="1"/>
  <c r="AZ410"/>
  <c r="BT407"/>
  <c r="BR407"/>
  <c r="BN407"/>
  <c r="BL407"/>
  <c r="BJ407"/>
  <c r="BI407"/>
  <c r="BH407"/>
  <c r="BG407"/>
  <c r="BE407"/>
  <c r="BB407"/>
  <c r="AZ405"/>
  <c r="AZ404"/>
  <c r="AZ403"/>
  <c r="AZ402"/>
  <c r="AT402" s="1"/>
  <c r="AZ401"/>
  <c r="BT385"/>
  <c r="BT394" s="1"/>
  <c r="BS385"/>
  <c r="BS394" s="1"/>
  <c r="BR385"/>
  <c r="BR394" s="1"/>
  <c r="BQ385"/>
  <c r="BQ394" s="1"/>
  <c r="BP385"/>
  <c r="BP394" s="1"/>
  <c r="BO385"/>
  <c r="BO394" s="1"/>
  <c r="BN385"/>
  <c r="BN394" s="1"/>
  <c r="BM385"/>
  <c r="BM394" s="1"/>
  <c r="BL385"/>
  <c r="BL394" s="1"/>
  <c r="BK385"/>
  <c r="BK394" s="1"/>
  <c r="BJ385"/>
  <c r="BJ394" s="1"/>
  <c r="BI385"/>
  <c r="BI394" s="1"/>
  <c r="BH385"/>
  <c r="BH394" s="1"/>
  <c r="BG385"/>
  <c r="BG394" s="1"/>
  <c r="BF385"/>
  <c r="BF394" s="1"/>
  <c r="BE385"/>
  <c r="BE394" s="1"/>
  <c r="BD385"/>
  <c r="BD394" s="1"/>
  <c r="BC385"/>
  <c r="BC394" s="1"/>
  <c r="BB385"/>
  <c r="BB394" s="1"/>
  <c r="BA385"/>
  <c r="BT384"/>
  <c r="BT393" s="1"/>
  <c r="BS384"/>
  <c r="BS393" s="1"/>
  <c r="BR384"/>
  <c r="BR393" s="1"/>
  <c r="BQ384"/>
  <c r="BQ393" s="1"/>
  <c r="BP384"/>
  <c r="BP393" s="1"/>
  <c r="BO384"/>
  <c r="BO393" s="1"/>
  <c r="BN384"/>
  <c r="BN393" s="1"/>
  <c r="BM384"/>
  <c r="BM393" s="1"/>
  <c r="BL384"/>
  <c r="BL393" s="1"/>
  <c r="BK384"/>
  <c r="BK393" s="1"/>
  <c r="BJ384"/>
  <c r="BJ393" s="1"/>
  <c r="BI384"/>
  <c r="BI393" s="1"/>
  <c r="BH384"/>
  <c r="BH393" s="1"/>
  <c r="BG384"/>
  <c r="BG393" s="1"/>
  <c r="BF384"/>
  <c r="BF393" s="1"/>
  <c r="BE384"/>
  <c r="BE393" s="1"/>
  <c r="BD384"/>
  <c r="BD393" s="1"/>
  <c r="BC384"/>
  <c r="BC393" s="1"/>
  <c r="BB384"/>
  <c r="BB393" s="1"/>
  <c r="BA384"/>
  <c r="BA393" s="1"/>
  <c r="BT383"/>
  <c r="BT392" s="1"/>
  <c r="BS383"/>
  <c r="BS392" s="1"/>
  <c r="BR383"/>
  <c r="BR392" s="1"/>
  <c r="BQ383"/>
  <c r="BQ392" s="1"/>
  <c r="BP383"/>
  <c r="BP392" s="1"/>
  <c r="BO383"/>
  <c r="BO392" s="1"/>
  <c r="BN383"/>
  <c r="BN392" s="1"/>
  <c r="BM383"/>
  <c r="BM392" s="1"/>
  <c r="BL383"/>
  <c r="BL392" s="1"/>
  <c r="BK383"/>
  <c r="BK392" s="1"/>
  <c r="BJ383"/>
  <c r="BJ392" s="1"/>
  <c r="BI383"/>
  <c r="BI392" s="1"/>
  <c r="BH383"/>
  <c r="BH392" s="1"/>
  <c r="BG383"/>
  <c r="BG392" s="1"/>
  <c r="BF383"/>
  <c r="BF392" s="1"/>
  <c r="BE383"/>
  <c r="BE392" s="1"/>
  <c r="BD383"/>
  <c r="BD392" s="1"/>
  <c r="BC383"/>
  <c r="BC392" s="1"/>
  <c r="BB383"/>
  <c r="BB392" s="1"/>
  <c r="BA383"/>
  <c r="BA392" s="1"/>
  <c r="BT382"/>
  <c r="BT391" s="1"/>
  <c r="BS382"/>
  <c r="BS391" s="1"/>
  <c r="BR382"/>
  <c r="BR391" s="1"/>
  <c r="BQ382"/>
  <c r="BQ391" s="1"/>
  <c r="BP382"/>
  <c r="BP391" s="1"/>
  <c r="BO382"/>
  <c r="BO391" s="1"/>
  <c r="BN382"/>
  <c r="BN391" s="1"/>
  <c r="BM382"/>
  <c r="BM391" s="1"/>
  <c r="BL382"/>
  <c r="BL391" s="1"/>
  <c r="BK382"/>
  <c r="BK391" s="1"/>
  <c r="BJ382"/>
  <c r="BJ391" s="1"/>
  <c r="BI382"/>
  <c r="BI391" s="1"/>
  <c r="BH382"/>
  <c r="BH391" s="1"/>
  <c r="BG382"/>
  <c r="BG391" s="1"/>
  <c r="BF382"/>
  <c r="BF391" s="1"/>
  <c r="BE382"/>
  <c r="BE391" s="1"/>
  <c r="BD382"/>
  <c r="BD391" s="1"/>
  <c r="BC382"/>
  <c r="BC391" s="1"/>
  <c r="BB382"/>
  <c r="BB391" s="1"/>
  <c r="BA382"/>
  <c r="BA391" s="1"/>
  <c r="BT381"/>
  <c r="BT390" s="1"/>
  <c r="BS381"/>
  <c r="BS390" s="1"/>
  <c r="BR381"/>
  <c r="BR390" s="1"/>
  <c r="BQ381"/>
  <c r="BQ390" s="1"/>
  <c r="BP381"/>
  <c r="BP390" s="1"/>
  <c r="BO381"/>
  <c r="BO390" s="1"/>
  <c r="BN381"/>
  <c r="BN390" s="1"/>
  <c r="BM381"/>
  <c r="BM390" s="1"/>
  <c r="BL381"/>
  <c r="BL390" s="1"/>
  <c r="BK381"/>
  <c r="BK390" s="1"/>
  <c r="BJ381"/>
  <c r="BJ390" s="1"/>
  <c r="BI381"/>
  <c r="BI390" s="1"/>
  <c r="BH381"/>
  <c r="BH390" s="1"/>
  <c r="BG381"/>
  <c r="BG390" s="1"/>
  <c r="BF381"/>
  <c r="BF390" s="1"/>
  <c r="BE381"/>
  <c r="BE390" s="1"/>
  <c r="BD381"/>
  <c r="BD390" s="1"/>
  <c r="BC381"/>
  <c r="BC390" s="1"/>
  <c r="BB381"/>
  <c r="BB390" s="1"/>
  <c r="BA381"/>
  <c r="BT380"/>
  <c r="BT386" s="1"/>
  <c r="BS380"/>
  <c r="BS386" s="1"/>
  <c r="BR380"/>
  <c r="BR386" s="1"/>
  <c r="BP380"/>
  <c r="BN380"/>
  <c r="BN386" s="1"/>
  <c r="BL380"/>
  <c r="BJ380"/>
  <c r="BJ386" s="1"/>
  <c r="BI380"/>
  <c r="BI386" s="1"/>
  <c r="BH380"/>
  <c r="BH386" s="1"/>
  <c r="BG380"/>
  <c r="BG386" s="1"/>
  <c r="BE380"/>
  <c r="BB380"/>
  <c r="AW380"/>
  <c r="AW389" s="1"/>
  <c r="BT378"/>
  <c r="BS378"/>
  <c r="CG378" s="1"/>
  <c r="BR378"/>
  <c r="BP378"/>
  <c r="CE378" s="1"/>
  <c r="BN378"/>
  <c r="BL378"/>
  <c r="BJ378"/>
  <c r="BI378"/>
  <c r="BH378"/>
  <c r="BG378"/>
  <c r="BE378"/>
  <c r="BB378"/>
  <c r="AZ376"/>
  <c r="AZ375"/>
  <c r="AZ374"/>
  <c r="AZ373"/>
  <c r="AT373" s="1"/>
  <c r="AZ372"/>
  <c r="BT356"/>
  <c r="BT365" s="1"/>
  <c r="BS356"/>
  <c r="BS365" s="1"/>
  <c r="BR356"/>
  <c r="BR365" s="1"/>
  <c r="BQ356"/>
  <c r="BQ365" s="1"/>
  <c r="BP356"/>
  <c r="BP365" s="1"/>
  <c r="BO356"/>
  <c r="BO365" s="1"/>
  <c r="BN356"/>
  <c r="BN365" s="1"/>
  <c r="BM356"/>
  <c r="BM365" s="1"/>
  <c r="BL356"/>
  <c r="BL365" s="1"/>
  <c r="BK356"/>
  <c r="BK365" s="1"/>
  <c r="BJ356"/>
  <c r="BJ365" s="1"/>
  <c r="BI356"/>
  <c r="BI365" s="1"/>
  <c r="BH356"/>
  <c r="BH365" s="1"/>
  <c r="BG356"/>
  <c r="BG365" s="1"/>
  <c r="BF356"/>
  <c r="BF365" s="1"/>
  <c r="BE356"/>
  <c r="BE365" s="1"/>
  <c r="BD356"/>
  <c r="BD365" s="1"/>
  <c r="BC356"/>
  <c r="BC365" s="1"/>
  <c r="BB356"/>
  <c r="BB365" s="1"/>
  <c r="BA356"/>
  <c r="BA365" s="1"/>
  <c r="BT355"/>
  <c r="BT364" s="1"/>
  <c r="BS355"/>
  <c r="BS364" s="1"/>
  <c r="BR355"/>
  <c r="BR364" s="1"/>
  <c r="BQ355"/>
  <c r="BQ364" s="1"/>
  <c r="BP355"/>
  <c r="BP364" s="1"/>
  <c r="BO355"/>
  <c r="BO364" s="1"/>
  <c r="BN355"/>
  <c r="BN364" s="1"/>
  <c r="BM355"/>
  <c r="BM364" s="1"/>
  <c r="BL355"/>
  <c r="BL364" s="1"/>
  <c r="BK355"/>
  <c r="BK364" s="1"/>
  <c r="BJ355"/>
  <c r="BJ364" s="1"/>
  <c r="BI355"/>
  <c r="BI364" s="1"/>
  <c r="BH355"/>
  <c r="BH364" s="1"/>
  <c r="BG355"/>
  <c r="BG364" s="1"/>
  <c r="BF355"/>
  <c r="BF364" s="1"/>
  <c r="BE355"/>
  <c r="BE364" s="1"/>
  <c r="BD355"/>
  <c r="BD364" s="1"/>
  <c r="BC355"/>
  <c r="BC364" s="1"/>
  <c r="BB355"/>
  <c r="BB364" s="1"/>
  <c r="BA355"/>
  <c r="BT354"/>
  <c r="BT363" s="1"/>
  <c r="BS354"/>
  <c r="BS363" s="1"/>
  <c r="BR354"/>
  <c r="BR363" s="1"/>
  <c r="BQ354"/>
  <c r="BQ363" s="1"/>
  <c r="BP354"/>
  <c r="BP363" s="1"/>
  <c r="BO354"/>
  <c r="BO363" s="1"/>
  <c r="BN354"/>
  <c r="BN363" s="1"/>
  <c r="BM354"/>
  <c r="BM363" s="1"/>
  <c r="BL354"/>
  <c r="BL363" s="1"/>
  <c r="BK354"/>
  <c r="BK363" s="1"/>
  <c r="BJ354"/>
  <c r="BJ363" s="1"/>
  <c r="BI354"/>
  <c r="BI363" s="1"/>
  <c r="BH354"/>
  <c r="BH363" s="1"/>
  <c r="BG354"/>
  <c r="BG363" s="1"/>
  <c r="BF354"/>
  <c r="BF363" s="1"/>
  <c r="BE354"/>
  <c r="BE363" s="1"/>
  <c r="BD354"/>
  <c r="BD363" s="1"/>
  <c r="BC354"/>
  <c r="BC363" s="1"/>
  <c r="BB354"/>
  <c r="BB363" s="1"/>
  <c r="BA354"/>
  <c r="BA363" s="1"/>
  <c r="BT353"/>
  <c r="BT362" s="1"/>
  <c r="BS353"/>
  <c r="BS362" s="1"/>
  <c r="BR353"/>
  <c r="BR362" s="1"/>
  <c r="BQ353"/>
  <c r="BQ362" s="1"/>
  <c r="BP353"/>
  <c r="BP362" s="1"/>
  <c r="BO353"/>
  <c r="BO362" s="1"/>
  <c r="BN353"/>
  <c r="BN362" s="1"/>
  <c r="BM353"/>
  <c r="BM362" s="1"/>
  <c r="BL353"/>
  <c r="BL362" s="1"/>
  <c r="BK353"/>
  <c r="BK362" s="1"/>
  <c r="BJ353"/>
  <c r="BJ362" s="1"/>
  <c r="BI353"/>
  <c r="BI362" s="1"/>
  <c r="BH353"/>
  <c r="BH362" s="1"/>
  <c r="BG353"/>
  <c r="BG362" s="1"/>
  <c r="BF353"/>
  <c r="BF362" s="1"/>
  <c r="BE353"/>
  <c r="BE362" s="1"/>
  <c r="BD353"/>
  <c r="BD362" s="1"/>
  <c r="BC353"/>
  <c r="BC362" s="1"/>
  <c r="BB353"/>
  <c r="BB362" s="1"/>
  <c r="BA353"/>
  <c r="BA362" s="1"/>
  <c r="BT352"/>
  <c r="BT361" s="1"/>
  <c r="BS352"/>
  <c r="BS361" s="1"/>
  <c r="BR352"/>
  <c r="BR361" s="1"/>
  <c r="BQ352"/>
  <c r="BQ361" s="1"/>
  <c r="BP352"/>
  <c r="BP361" s="1"/>
  <c r="BO352"/>
  <c r="BO361" s="1"/>
  <c r="BN352"/>
  <c r="BN361" s="1"/>
  <c r="BM352"/>
  <c r="BM361" s="1"/>
  <c r="BL352"/>
  <c r="BL361" s="1"/>
  <c r="BK352"/>
  <c r="BK361" s="1"/>
  <c r="BJ352"/>
  <c r="BJ361" s="1"/>
  <c r="BI352"/>
  <c r="BI361" s="1"/>
  <c r="BH352"/>
  <c r="BH361" s="1"/>
  <c r="BG352"/>
  <c r="BG361" s="1"/>
  <c r="BF352"/>
  <c r="BF361" s="1"/>
  <c r="BE352"/>
  <c r="BE361" s="1"/>
  <c r="BD352"/>
  <c r="BD361" s="1"/>
  <c r="BC352"/>
  <c r="BC361" s="1"/>
  <c r="BB352"/>
  <c r="BB361" s="1"/>
  <c r="BA352"/>
  <c r="BA361" s="1"/>
  <c r="BT351"/>
  <c r="BT357" s="1"/>
  <c r="BR351"/>
  <c r="BN351"/>
  <c r="BN357" s="1"/>
  <c r="BL351"/>
  <c r="BJ351"/>
  <c r="BJ357" s="1"/>
  <c r="BI351"/>
  <c r="BH351"/>
  <c r="BH357" s="1"/>
  <c r="BG351"/>
  <c r="BG357" s="1"/>
  <c r="BE351"/>
  <c r="BB351"/>
  <c r="AW351"/>
  <c r="AW360" s="1"/>
  <c r="BT349"/>
  <c r="BR349"/>
  <c r="BN349"/>
  <c r="BL349"/>
  <c r="BJ349"/>
  <c r="BI349"/>
  <c r="BH349"/>
  <c r="BG349"/>
  <c r="BE349"/>
  <c r="BB349"/>
  <c r="AZ347"/>
  <c r="AZ346"/>
  <c r="AZ345"/>
  <c r="AZ344"/>
  <c r="AT344" s="1"/>
  <c r="AZ343"/>
  <c r="BT340"/>
  <c r="BR340"/>
  <c r="BN340"/>
  <c r="BL340"/>
  <c r="BJ340"/>
  <c r="BI340"/>
  <c r="BH340"/>
  <c r="BG340"/>
  <c r="BE340"/>
  <c r="BB340"/>
  <c r="AZ338"/>
  <c r="AZ337"/>
  <c r="AZ336"/>
  <c r="AZ335"/>
  <c r="AT335" s="1"/>
  <c r="AZ334"/>
  <c r="BT331"/>
  <c r="BR331"/>
  <c r="BN331"/>
  <c r="BL331"/>
  <c r="BJ331"/>
  <c r="BI331"/>
  <c r="BH331"/>
  <c r="BG331"/>
  <c r="BE331"/>
  <c r="BB331"/>
  <c r="AZ329"/>
  <c r="AZ328"/>
  <c r="AZ327"/>
  <c r="AZ326"/>
  <c r="AT326" s="1"/>
  <c r="AZ325"/>
  <c r="BT309"/>
  <c r="BT318" s="1"/>
  <c r="BS309"/>
  <c r="BS318" s="1"/>
  <c r="BR309"/>
  <c r="BR318" s="1"/>
  <c r="BQ309"/>
  <c r="BQ318" s="1"/>
  <c r="BP309"/>
  <c r="BP318" s="1"/>
  <c r="BO309"/>
  <c r="BO318" s="1"/>
  <c r="BN309"/>
  <c r="BN318" s="1"/>
  <c r="BM309"/>
  <c r="BM318" s="1"/>
  <c r="BL309"/>
  <c r="BL318" s="1"/>
  <c r="BK309"/>
  <c r="BK318" s="1"/>
  <c r="BJ309"/>
  <c r="BJ318" s="1"/>
  <c r="BI309"/>
  <c r="BI318" s="1"/>
  <c r="BH309"/>
  <c r="BH318" s="1"/>
  <c r="BG309"/>
  <c r="BG318" s="1"/>
  <c r="BF309"/>
  <c r="BF318" s="1"/>
  <c r="BE309"/>
  <c r="BE318" s="1"/>
  <c r="BD309"/>
  <c r="BD318" s="1"/>
  <c r="BC309"/>
  <c r="BC318" s="1"/>
  <c r="BB309"/>
  <c r="BB318" s="1"/>
  <c r="BA309"/>
  <c r="BT308"/>
  <c r="BT317" s="1"/>
  <c r="BS308"/>
  <c r="BS317" s="1"/>
  <c r="BR308"/>
  <c r="BR317" s="1"/>
  <c r="BQ308"/>
  <c r="BQ317" s="1"/>
  <c r="BP308"/>
  <c r="BP317" s="1"/>
  <c r="BO308"/>
  <c r="BO317" s="1"/>
  <c r="BN308"/>
  <c r="BN317" s="1"/>
  <c r="BM308"/>
  <c r="BM317" s="1"/>
  <c r="BL308"/>
  <c r="BL317" s="1"/>
  <c r="BK308"/>
  <c r="BK317" s="1"/>
  <c r="BJ308"/>
  <c r="BJ317" s="1"/>
  <c r="BI308"/>
  <c r="BI317" s="1"/>
  <c r="BH308"/>
  <c r="BH317" s="1"/>
  <c r="BG308"/>
  <c r="BG317" s="1"/>
  <c r="BF308"/>
  <c r="BF317" s="1"/>
  <c r="BE308"/>
  <c r="BE317" s="1"/>
  <c r="BD308"/>
  <c r="BD317" s="1"/>
  <c r="BC308"/>
  <c r="BC317" s="1"/>
  <c r="BB308"/>
  <c r="BB317" s="1"/>
  <c r="BA308"/>
  <c r="BA317" s="1"/>
  <c r="BT307"/>
  <c r="BT316" s="1"/>
  <c r="BS307"/>
  <c r="BS316" s="1"/>
  <c r="BR307"/>
  <c r="BR316" s="1"/>
  <c r="BQ307"/>
  <c r="BQ316" s="1"/>
  <c r="BP307"/>
  <c r="BP316" s="1"/>
  <c r="BO307"/>
  <c r="BO316" s="1"/>
  <c r="BN307"/>
  <c r="BN316" s="1"/>
  <c r="BM307"/>
  <c r="BM316" s="1"/>
  <c r="BL307"/>
  <c r="BL316" s="1"/>
  <c r="BK307"/>
  <c r="BK316" s="1"/>
  <c r="BJ307"/>
  <c r="BJ316" s="1"/>
  <c r="BI307"/>
  <c r="BI316" s="1"/>
  <c r="BH307"/>
  <c r="BH316" s="1"/>
  <c r="BG307"/>
  <c r="BG316" s="1"/>
  <c r="BF307"/>
  <c r="BF316" s="1"/>
  <c r="BE307"/>
  <c r="BE316" s="1"/>
  <c r="BD307"/>
  <c r="BD316" s="1"/>
  <c r="BC307"/>
  <c r="BC316" s="1"/>
  <c r="BB307"/>
  <c r="BB316" s="1"/>
  <c r="BA307"/>
  <c r="BA316" s="1"/>
  <c r="BT306"/>
  <c r="BT315" s="1"/>
  <c r="BS306"/>
  <c r="BS315" s="1"/>
  <c r="BR306"/>
  <c r="BR315" s="1"/>
  <c r="BQ306"/>
  <c r="BQ315" s="1"/>
  <c r="BP306"/>
  <c r="BP315" s="1"/>
  <c r="BO306"/>
  <c r="BO315" s="1"/>
  <c r="BN306"/>
  <c r="BN315" s="1"/>
  <c r="BM306"/>
  <c r="BM315" s="1"/>
  <c r="BL306"/>
  <c r="BL315" s="1"/>
  <c r="BK306"/>
  <c r="BK315" s="1"/>
  <c r="BJ306"/>
  <c r="BJ315" s="1"/>
  <c r="BI306"/>
  <c r="BI315" s="1"/>
  <c r="BH306"/>
  <c r="BH315" s="1"/>
  <c r="BG306"/>
  <c r="BG315" s="1"/>
  <c r="BF306"/>
  <c r="BF315" s="1"/>
  <c r="BE306"/>
  <c r="BE315" s="1"/>
  <c r="BD306"/>
  <c r="BD315" s="1"/>
  <c r="BC306"/>
  <c r="BC315" s="1"/>
  <c r="BB306"/>
  <c r="BB315" s="1"/>
  <c r="BA306"/>
  <c r="BA315" s="1"/>
  <c r="BT305"/>
  <c r="BT314" s="1"/>
  <c r="BS305"/>
  <c r="BS314" s="1"/>
  <c r="BR305"/>
  <c r="BR314" s="1"/>
  <c r="BQ305"/>
  <c r="BQ314" s="1"/>
  <c r="BP305"/>
  <c r="BP314" s="1"/>
  <c r="BO305"/>
  <c r="BO314" s="1"/>
  <c r="BN305"/>
  <c r="BN314" s="1"/>
  <c r="BM305"/>
  <c r="BM314" s="1"/>
  <c r="BL305"/>
  <c r="BL314" s="1"/>
  <c r="BK305"/>
  <c r="BK314" s="1"/>
  <c r="BJ305"/>
  <c r="BJ314" s="1"/>
  <c r="BI305"/>
  <c r="BI314" s="1"/>
  <c r="BH305"/>
  <c r="BH314" s="1"/>
  <c r="BG305"/>
  <c r="BG314" s="1"/>
  <c r="BF305"/>
  <c r="BF314" s="1"/>
  <c r="BE305"/>
  <c r="BE314" s="1"/>
  <c r="BD305"/>
  <c r="BD314" s="1"/>
  <c r="BC305"/>
  <c r="BC314" s="1"/>
  <c r="BB305"/>
  <c r="BB314" s="1"/>
  <c r="BA305"/>
  <c r="BT304"/>
  <c r="BT310" s="1"/>
  <c r="BR304"/>
  <c r="BN304"/>
  <c r="BN310" s="1"/>
  <c r="BL304"/>
  <c r="BJ304"/>
  <c r="BJ310" s="1"/>
  <c r="BI304"/>
  <c r="BH304"/>
  <c r="BH310" s="1"/>
  <c r="BG304"/>
  <c r="BE304"/>
  <c r="BB304"/>
  <c r="AW304"/>
  <c r="AW313" s="1"/>
  <c r="BT302"/>
  <c r="BR302"/>
  <c r="BN302"/>
  <c r="BL302"/>
  <c r="BJ302"/>
  <c r="BI302"/>
  <c r="BH302"/>
  <c r="BG302"/>
  <c r="BE302"/>
  <c r="BB302"/>
  <c r="AZ300"/>
  <c r="AZ299"/>
  <c r="AZ298"/>
  <c r="AZ297"/>
  <c r="AT297" s="1"/>
  <c r="AZ296"/>
  <c r="BT280"/>
  <c r="BT289" s="1"/>
  <c r="BS280"/>
  <c r="BS289" s="1"/>
  <c r="BR280"/>
  <c r="BR289" s="1"/>
  <c r="BQ280"/>
  <c r="BQ289" s="1"/>
  <c r="BP280"/>
  <c r="BP289" s="1"/>
  <c r="BO280"/>
  <c r="BO289" s="1"/>
  <c r="BN280"/>
  <c r="BN289" s="1"/>
  <c r="BM280"/>
  <c r="BM289" s="1"/>
  <c r="BL280"/>
  <c r="BL289" s="1"/>
  <c r="BK280"/>
  <c r="BK289" s="1"/>
  <c r="BJ280"/>
  <c r="BJ289" s="1"/>
  <c r="BI280"/>
  <c r="BI289" s="1"/>
  <c r="BH280"/>
  <c r="BH289" s="1"/>
  <c r="BG280"/>
  <c r="BG289" s="1"/>
  <c r="BF280"/>
  <c r="BF289" s="1"/>
  <c r="BE280"/>
  <c r="BE289" s="1"/>
  <c r="BD280"/>
  <c r="BD289" s="1"/>
  <c r="BC280"/>
  <c r="BC289" s="1"/>
  <c r="BB280"/>
  <c r="BB289" s="1"/>
  <c r="BA280"/>
  <c r="BA289" s="1"/>
  <c r="BT279"/>
  <c r="BT288" s="1"/>
  <c r="BS279"/>
  <c r="BS288" s="1"/>
  <c r="BR279"/>
  <c r="BR288" s="1"/>
  <c r="BQ279"/>
  <c r="BQ288" s="1"/>
  <c r="BP279"/>
  <c r="BP288" s="1"/>
  <c r="BO279"/>
  <c r="BO288" s="1"/>
  <c r="BN279"/>
  <c r="BN288" s="1"/>
  <c r="BM279"/>
  <c r="BM288" s="1"/>
  <c r="BL279"/>
  <c r="BL288" s="1"/>
  <c r="BK279"/>
  <c r="BK288" s="1"/>
  <c r="BJ279"/>
  <c r="BJ288" s="1"/>
  <c r="BI279"/>
  <c r="BI288" s="1"/>
  <c r="BH279"/>
  <c r="BH288" s="1"/>
  <c r="BG279"/>
  <c r="BG288" s="1"/>
  <c r="BF279"/>
  <c r="BF288" s="1"/>
  <c r="BE279"/>
  <c r="BE288" s="1"/>
  <c r="BD279"/>
  <c r="BD288" s="1"/>
  <c r="BC279"/>
  <c r="BC288" s="1"/>
  <c r="BB279"/>
  <c r="BB288" s="1"/>
  <c r="BA279"/>
  <c r="BA288" s="1"/>
  <c r="BT278"/>
  <c r="BT287" s="1"/>
  <c r="BS278"/>
  <c r="BS287" s="1"/>
  <c r="BR278"/>
  <c r="BR287" s="1"/>
  <c r="BQ278"/>
  <c r="BQ287" s="1"/>
  <c r="BP278"/>
  <c r="BP287" s="1"/>
  <c r="BO278"/>
  <c r="BO287" s="1"/>
  <c r="BN278"/>
  <c r="BN287" s="1"/>
  <c r="BM278"/>
  <c r="BM287" s="1"/>
  <c r="BL278"/>
  <c r="BL287" s="1"/>
  <c r="BK278"/>
  <c r="BK287" s="1"/>
  <c r="BJ278"/>
  <c r="BJ287" s="1"/>
  <c r="BI278"/>
  <c r="BI287" s="1"/>
  <c r="BH278"/>
  <c r="BH287" s="1"/>
  <c r="BG278"/>
  <c r="BG287" s="1"/>
  <c r="BF278"/>
  <c r="BF287" s="1"/>
  <c r="BE278"/>
  <c r="BE287" s="1"/>
  <c r="BD278"/>
  <c r="BD287" s="1"/>
  <c r="BC278"/>
  <c r="BC287" s="1"/>
  <c r="BB278"/>
  <c r="BB287" s="1"/>
  <c r="BA278"/>
  <c r="BA287" s="1"/>
  <c r="BT277"/>
  <c r="BT286" s="1"/>
  <c r="BS277"/>
  <c r="BS286" s="1"/>
  <c r="BR277"/>
  <c r="BR286" s="1"/>
  <c r="BQ277"/>
  <c r="BQ286" s="1"/>
  <c r="BP277"/>
  <c r="BP286" s="1"/>
  <c r="BO277"/>
  <c r="BO286" s="1"/>
  <c r="BN277"/>
  <c r="BN286" s="1"/>
  <c r="BM277"/>
  <c r="BM286" s="1"/>
  <c r="BL277"/>
  <c r="BL286" s="1"/>
  <c r="BK277"/>
  <c r="BK286" s="1"/>
  <c r="BJ277"/>
  <c r="BJ286" s="1"/>
  <c r="BI277"/>
  <c r="BI286" s="1"/>
  <c r="BH277"/>
  <c r="BH286" s="1"/>
  <c r="BG277"/>
  <c r="BG286" s="1"/>
  <c r="BF277"/>
  <c r="BF286" s="1"/>
  <c r="BE277"/>
  <c r="BE286" s="1"/>
  <c r="BD277"/>
  <c r="BD286" s="1"/>
  <c r="BC277"/>
  <c r="BC286" s="1"/>
  <c r="BB277"/>
  <c r="BB286" s="1"/>
  <c r="BA277"/>
  <c r="BT276"/>
  <c r="BT285" s="1"/>
  <c r="BS276"/>
  <c r="BS285" s="1"/>
  <c r="BR276"/>
  <c r="BR285" s="1"/>
  <c r="BQ276"/>
  <c r="BQ285" s="1"/>
  <c r="BP276"/>
  <c r="BP285" s="1"/>
  <c r="BO276"/>
  <c r="BO285" s="1"/>
  <c r="BN276"/>
  <c r="BN285" s="1"/>
  <c r="BM276"/>
  <c r="BM285" s="1"/>
  <c r="BL276"/>
  <c r="BL285" s="1"/>
  <c r="BK276"/>
  <c r="BK285" s="1"/>
  <c r="BJ276"/>
  <c r="BJ285" s="1"/>
  <c r="BI276"/>
  <c r="BI285" s="1"/>
  <c r="BH276"/>
  <c r="BH285" s="1"/>
  <c r="BG276"/>
  <c r="BG285" s="1"/>
  <c r="BF276"/>
  <c r="BF285" s="1"/>
  <c r="BE276"/>
  <c r="BE285" s="1"/>
  <c r="BD276"/>
  <c r="BD285" s="1"/>
  <c r="BC276"/>
  <c r="BC285" s="1"/>
  <c r="BB276"/>
  <c r="BB285" s="1"/>
  <c r="BA276"/>
  <c r="BA285" s="1"/>
  <c r="BT275"/>
  <c r="BT281" s="1"/>
  <c r="BS275"/>
  <c r="BR275"/>
  <c r="BR281" s="1"/>
  <c r="BP275"/>
  <c r="BN275"/>
  <c r="BN281" s="1"/>
  <c r="BL275"/>
  <c r="BJ275"/>
  <c r="BJ281" s="1"/>
  <c r="BI275"/>
  <c r="BI281" s="1"/>
  <c r="BH275"/>
  <c r="BH281" s="1"/>
  <c r="BG275"/>
  <c r="BG281" s="1"/>
  <c r="BE275"/>
  <c r="BB275"/>
  <c r="AW275"/>
  <c r="AW284" s="1"/>
  <c r="BT273"/>
  <c r="BS273"/>
  <c r="CG273" s="1"/>
  <c r="BR273"/>
  <c r="BP273"/>
  <c r="CE273" s="1"/>
  <c r="BN273"/>
  <c r="BL273"/>
  <c r="BJ273"/>
  <c r="BI273"/>
  <c r="BH273"/>
  <c r="BG273"/>
  <c r="BE273"/>
  <c r="BB273"/>
  <c r="AZ271"/>
  <c r="AZ270"/>
  <c r="AZ269"/>
  <c r="AZ268"/>
  <c r="AT268" s="1"/>
  <c r="AZ267"/>
  <c r="BT264"/>
  <c r="BS264"/>
  <c r="CG264" s="1"/>
  <c r="BR264"/>
  <c r="BP264"/>
  <c r="CE264" s="1"/>
  <c r="BN264"/>
  <c r="BL264"/>
  <c r="BJ264"/>
  <c r="BI264"/>
  <c r="BH264"/>
  <c r="BG264"/>
  <c r="BE264"/>
  <c r="BB264"/>
  <c r="AZ262"/>
  <c r="AZ261"/>
  <c r="AZ260"/>
  <c r="AZ259"/>
  <c r="AT259" s="1"/>
  <c r="AZ258"/>
  <c r="BT255"/>
  <c r="BS255"/>
  <c r="CG255" s="1"/>
  <c r="BR255"/>
  <c r="BP255"/>
  <c r="CE255" s="1"/>
  <c r="BN255"/>
  <c r="BL255"/>
  <c r="BJ255"/>
  <c r="BI255"/>
  <c r="BH255"/>
  <c r="BG255"/>
  <c r="BE255"/>
  <c r="BB255"/>
  <c r="AZ253"/>
  <c r="AZ252"/>
  <c r="AZ251"/>
  <c r="AZ250"/>
  <c r="AT250" s="1"/>
  <c r="AZ249"/>
  <c r="BT246"/>
  <c r="BS246"/>
  <c r="CG246" s="1"/>
  <c r="BR246"/>
  <c r="BP246"/>
  <c r="CE246" s="1"/>
  <c r="BN246"/>
  <c r="BL246"/>
  <c r="BJ246"/>
  <c r="BI246"/>
  <c r="BH246"/>
  <c r="BG246"/>
  <c r="BE246"/>
  <c r="BB246"/>
  <c r="AZ244"/>
  <c r="AZ243"/>
  <c r="AZ242"/>
  <c r="AZ241"/>
  <c r="AT241" s="1"/>
  <c r="AZ240"/>
  <c r="BT224"/>
  <c r="BT233" s="1"/>
  <c r="BS224"/>
  <c r="BS233" s="1"/>
  <c r="BR224"/>
  <c r="BR233" s="1"/>
  <c r="BQ224"/>
  <c r="BQ233" s="1"/>
  <c r="BP224"/>
  <c r="BP233" s="1"/>
  <c r="BO224"/>
  <c r="BO233" s="1"/>
  <c r="BN224"/>
  <c r="BN233" s="1"/>
  <c r="BM224"/>
  <c r="BM233" s="1"/>
  <c r="BL224"/>
  <c r="BL233" s="1"/>
  <c r="BK224"/>
  <c r="BK233" s="1"/>
  <c r="BJ224"/>
  <c r="BJ233" s="1"/>
  <c r="BI224"/>
  <c r="BI233" s="1"/>
  <c r="BH224"/>
  <c r="BH233" s="1"/>
  <c r="BG224"/>
  <c r="BG233" s="1"/>
  <c r="BF224"/>
  <c r="BF233" s="1"/>
  <c r="BE224"/>
  <c r="BE233" s="1"/>
  <c r="BD224"/>
  <c r="BD233" s="1"/>
  <c r="BC224"/>
  <c r="BC233" s="1"/>
  <c r="BB224"/>
  <c r="BB233" s="1"/>
  <c r="BA224"/>
  <c r="BT223"/>
  <c r="BT232" s="1"/>
  <c r="BS223"/>
  <c r="BS232" s="1"/>
  <c r="BR223"/>
  <c r="BR232" s="1"/>
  <c r="BQ223"/>
  <c r="BQ232" s="1"/>
  <c r="BP223"/>
  <c r="BP232" s="1"/>
  <c r="BO223"/>
  <c r="BO232" s="1"/>
  <c r="BN223"/>
  <c r="BN232" s="1"/>
  <c r="BM223"/>
  <c r="BM232" s="1"/>
  <c r="BL223"/>
  <c r="BL232" s="1"/>
  <c r="BK223"/>
  <c r="BK232" s="1"/>
  <c r="BJ223"/>
  <c r="BJ232" s="1"/>
  <c r="BI223"/>
  <c r="BI232" s="1"/>
  <c r="BH223"/>
  <c r="BH232" s="1"/>
  <c r="BG223"/>
  <c r="BG232" s="1"/>
  <c r="BF223"/>
  <c r="BF232" s="1"/>
  <c r="BE223"/>
  <c r="BE232" s="1"/>
  <c r="BD223"/>
  <c r="BD232" s="1"/>
  <c r="BC223"/>
  <c r="BC232" s="1"/>
  <c r="BB223"/>
  <c r="BB232" s="1"/>
  <c r="BA223"/>
  <c r="BT222"/>
  <c r="BT231" s="1"/>
  <c r="BS222"/>
  <c r="BS231" s="1"/>
  <c r="BR222"/>
  <c r="BR231" s="1"/>
  <c r="BQ222"/>
  <c r="BQ231" s="1"/>
  <c r="BP222"/>
  <c r="BP231" s="1"/>
  <c r="BO222"/>
  <c r="BO231" s="1"/>
  <c r="BN222"/>
  <c r="BN231" s="1"/>
  <c r="BM222"/>
  <c r="BM231" s="1"/>
  <c r="BL222"/>
  <c r="BL231" s="1"/>
  <c r="BK222"/>
  <c r="BK231" s="1"/>
  <c r="BJ222"/>
  <c r="BJ231" s="1"/>
  <c r="BI222"/>
  <c r="BI231" s="1"/>
  <c r="BH222"/>
  <c r="BH231" s="1"/>
  <c r="BG222"/>
  <c r="BG231" s="1"/>
  <c r="BF222"/>
  <c r="BF231" s="1"/>
  <c r="BE222"/>
  <c r="BE231" s="1"/>
  <c r="BD222"/>
  <c r="BD231" s="1"/>
  <c r="BC222"/>
  <c r="BC231" s="1"/>
  <c r="BB222"/>
  <c r="BB231" s="1"/>
  <c r="BA222"/>
  <c r="BT221"/>
  <c r="BT230" s="1"/>
  <c r="BS221"/>
  <c r="BS230" s="1"/>
  <c r="BR221"/>
  <c r="BR230" s="1"/>
  <c r="BQ221"/>
  <c r="BQ230" s="1"/>
  <c r="BP221"/>
  <c r="BP230" s="1"/>
  <c r="BO221"/>
  <c r="BO230" s="1"/>
  <c r="BN221"/>
  <c r="BN230" s="1"/>
  <c r="BM221"/>
  <c r="BM230" s="1"/>
  <c r="BL221"/>
  <c r="BL230" s="1"/>
  <c r="BK221"/>
  <c r="BK230" s="1"/>
  <c r="BJ221"/>
  <c r="BJ230" s="1"/>
  <c r="BI221"/>
  <c r="BI230" s="1"/>
  <c r="BH221"/>
  <c r="BH230" s="1"/>
  <c r="BG221"/>
  <c r="BG230" s="1"/>
  <c r="BF221"/>
  <c r="BF230" s="1"/>
  <c r="BE221"/>
  <c r="BE230" s="1"/>
  <c r="BD221"/>
  <c r="BD230" s="1"/>
  <c r="BC221"/>
  <c r="BC230" s="1"/>
  <c r="BB221"/>
  <c r="BB230" s="1"/>
  <c r="BA221"/>
  <c r="BA230" s="1"/>
  <c r="BT220"/>
  <c r="BT229" s="1"/>
  <c r="BS220"/>
  <c r="BS229" s="1"/>
  <c r="BR220"/>
  <c r="BR229" s="1"/>
  <c r="BQ220"/>
  <c r="BQ229" s="1"/>
  <c r="BP220"/>
  <c r="BP229" s="1"/>
  <c r="BO220"/>
  <c r="BO229" s="1"/>
  <c r="BN220"/>
  <c r="BN229" s="1"/>
  <c r="BM220"/>
  <c r="BM229" s="1"/>
  <c r="BL220"/>
  <c r="BL229" s="1"/>
  <c r="BK220"/>
  <c r="BK229" s="1"/>
  <c r="BJ220"/>
  <c r="BJ229" s="1"/>
  <c r="BI220"/>
  <c r="BI229" s="1"/>
  <c r="BH220"/>
  <c r="BH229" s="1"/>
  <c r="BG220"/>
  <c r="BG229" s="1"/>
  <c r="BF220"/>
  <c r="BF229" s="1"/>
  <c r="BE220"/>
  <c r="BE229" s="1"/>
  <c r="BD220"/>
  <c r="BD229" s="1"/>
  <c r="BC220"/>
  <c r="BC229" s="1"/>
  <c r="BB220"/>
  <c r="BB229" s="1"/>
  <c r="BA220"/>
  <c r="BT219"/>
  <c r="BT225" s="1"/>
  <c r="BS219"/>
  <c r="BS225" s="1"/>
  <c r="BR219"/>
  <c r="BR225" s="1"/>
  <c r="BP219"/>
  <c r="BN219"/>
  <c r="BN225" s="1"/>
  <c r="BL219"/>
  <c r="BJ219"/>
  <c r="BJ225" s="1"/>
  <c r="BI219"/>
  <c r="BI225" s="1"/>
  <c r="BH219"/>
  <c r="BH225" s="1"/>
  <c r="BG219"/>
  <c r="BG225" s="1"/>
  <c r="BE219"/>
  <c r="BB219"/>
  <c r="AW219"/>
  <c r="AW228" s="1"/>
  <c r="BT217"/>
  <c r="BS217"/>
  <c r="CG217" s="1"/>
  <c r="BR217"/>
  <c r="BP217"/>
  <c r="CE217" s="1"/>
  <c r="BN217"/>
  <c r="BL217"/>
  <c r="BJ217"/>
  <c r="BI217"/>
  <c r="BH217"/>
  <c r="BG217"/>
  <c r="BE217"/>
  <c r="BB217"/>
  <c r="AZ215"/>
  <c r="AZ214"/>
  <c r="AZ213"/>
  <c r="AZ212"/>
  <c r="AT212" s="1"/>
  <c r="AZ211"/>
  <c r="BT195"/>
  <c r="BT204" s="1"/>
  <c r="BS195"/>
  <c r="BS204" s="1"/>
  <c r="BR195"/>
  <c r="BR204" s="1"/>
  <c r="BQ195"/>
  <c r="BQ204" s="1"/>
  <c r="BP195"/>
  <c r="BP204" s="1"/>
  <c r="BO195"/>
  <c r="BO204" s="1"/>
  <c r="BN195"/>
  <c r="BN204" s="1"/>
  <c r="BM195"/>
  <c r="BM204" s="1"/>
  <c r="BL195"/>
  <c r="BL204" s="1"/>
  <c r="BK195"/>
  <c r="BK204" s="1"/>
  <c r="BJ195"/>
  <c r="BJ204" s="1"/>
  <c r="BI195"/>
  <c r="BI204" s="1"/>
  <c r="BH195"/>
  <c r="BH204" s="1"/>
  <c r="BG195"/>
  <c r="BG204" s="1"/>
  <c r="BF195"/>
  <c r="BF204" s="1"/>
  <c r="BE195"/>
  <c r="BE204" s="1"/>
  <c r="BD195"/>
  <c r="BD204" s="1"/>
  <c r="BC195"/>
  <c r="BC204" s="1"/>
  <c r="BB195"/>
  <c r="BB204" s="1"/>
  <c r="BA195"/>
  <c r="BT194"/>
  <c r="BT203" s="1"/>
  <c r="BS194"/>
  <c r="BS203" s="1"/>
  <c r="BR194"/>
  <c r="BR203" s="1"/>
  <c r="BQ194"/>
  <c r="BQ203" s="1"/>
  <c r="BP194"/>
  <c r="BP203" s="1"/>
  <c r="BO194"/>
  <c r="BO203" s="1"/>
  <c r="BN194"/>
  <c r="BN203" s="1"/>
  <c r="BM194"/>
  <c r="BM203" s="1"/>
  <c r="BL194"/>
  <c r="BL203" s="1"/>
  <c r="BK194"/>
  <c r="BK203" s="1"/>
  <c r="BJ194"/>
  <c r="BJ203" s="1"/>
  <c r="BI194"/>
  <c r="BI203" s="1"/>
  <c r="BH194"/>
  <c r="BH203" s="1"/>
  <c r="BG194"/>
  <c r="BG203" s="1"/>
  <c r="BF194"/>
  <c r="BF203" s="1"/>
  <c r="BE194"/>
  <c r="BE203" s="1"/>
  <c r="BD194"/>
  <c r="BD203" s="1"/>
  <c r="BC194"/>
  <c r="BC203" s="1"/>
  <c r="BB194"/>
  <c r="BB203" s="1"/>
  <c r="BA194"/>
  <c r="BT193"/>
  <c r="BT202" s="1"/>
  <c r="BS193"/>
  <c r="BS202" s="1"/>
  <c r="BR193"/>
  <c r="BR202" s="1"/>
  <c r="BQ193"/>
  <c r="BQ202" s="1"/>
  <c r="BP193"/>
  <c r="BP202" s="1"/>
  <c r="BO193"/>
  <c r="BO202" s="1"/>
  <c r="BN193"/>
  <c r="BN202" s="1"/>
  <c r="BM193"/>
  <c r="BM202" s="1"/>
  <c r="BL193"/>
  <c r="BL202" s="1"/>
  <c r="BK193"/>
  <c r="BK202" s="1"/>
  <c r="BJ193"/>
  <c r="BJ202" s="1"/>
  <c r="BI193"/>
  <c r="BI202" s="1"/>
  <c r="BH193"/>
  <c r="BH202" s="1"/>
  <c r="BG193"/>
  <c r="BG202" s="1"/>
  <c r="BF193"/>
  <c r="BF202" s="1"/>
  <c r="BE193"/>
  <c r="BE202" s="1"/>
  <c r="BD193"/>
  <c r="BD202" s="1"/>
  <c r="BC193"/>
  <c r="BC202" s="1"/>
  <c r="BB193"/>
  <c r="BB202" s="1"/>
  <c r="BA193"/>
  <c r="BT192"/>
  <c r="BT201" s="1"/>
  <c r="BS192"/>
  <c r="BS201" s="1"/>
  <c r="BR192"/>
  <c r="BR201" s="1"/>
  <c r="BQ192"/>
  <c r="BQ201" s="1"/>
  <c r="BP192"/>
  <c r="BP201" s="1"/>
  <c r="BO192"/>
  <c r="BO201" s="1"/>
  <c r="BN192"/>
  <c r="BN201" s="1"/>
  <c r="BM192"/>
  <c r="BM201" s="1"/>
  <c r="BL192"/>
  <c r="BL201" s="1"/>
  <c r="BK192"/>
  <c r="BK201" s="1"/>
  <c r="BJ192"/>
  <c r="BJ201" s="1"/>
  <c r="BI192"/>
  <c r="BI201" s="1"/>
  <c r="BH192"/>
  <c r="BH201" s="1"/>
  <c r="BG192"/>
  <c r="BG201" s="1"/>
  <c r="BF192"/>
  <c r="BF201" s="1"/>
  <c r="BE192"/>
  <c r="BE201" s="1"/>
  <c r="BD192"/>
  <c r="BD201" s="1"/>
  <c r="BC192"/>
  <c r="BC201" s="1"/>
  <c r="BB192"/>
  <c r="BB201" s="1"/>
  <c r="BA192"/>
  <c r="BA201" s="1"/>
  <c r="BT191"/>
  <c r="BT200" s="1"/>
  <c r="BS191"/>
  <c r="BS200" s="1"/>
  <c r="BR191"/>
  <c r="BR200" s="1"/>
  <c r="BQ191"/>
  <c r="BQ200" s="1"/>
  <c r="BP191"/>
  <c r="BP200" s="1"/>
  <c r="BO191"/>
  <c r="BO200" s="1"/>
  <c r="BN191"/>
  <c r="BN200" s="1"/>
  <c r="BM191"/>
  <c r="BM200" s="1"/>
  <c r="BL191"/>
  <c r="BL200" s="1"/>
  <c r="BK191"/>
  <c r="BK200" s="1"/>
  <c r="BJ191"/>
  <c r="BJ200" s="1"/>
  <c r="BI191"/>
  <c r="BI200" s="1"/>
  <c r="BH191"/>
  <c r="BH200" s="1"/>
  <c r="BG191"/>
  <c r="BG200" s="1"/>
  <c r="BF191"/>
  <c r="BF200" s="1"/>
  <c r="BE191"/>
  <c r="BE200" s="1"/>
  <c r="BD191"/>
  <c r="BD200" s="1"/>
  <c r="BC191"/>
  <c r="BC200" s="1"/>
  <c r="BB191"/>
  <c r="BB200" s="1"/>
  <c r="BA191"/>
  <c r="BT190"/>
  <c r="BT196" s="1"/>
  <c r="BR190"/>
  <c r="BN190"/>
  <c r="BL190"/>
  <c r="BJ190"/>
  <c r="BI190"/>
  <c r="BI196" s="1"/>
  <c r="BH190"/>
  <c r="BH196" s="1"/>
  <c r="BG190"/>
  <c r="BG196" s="1"/>
  <c r="BE190"/>
  <c r="BB190"/>
  <c r="AW190"/>
  <c r="BT188"/>
  <c r="BR188"/>
  <c r="BN188"/>
  <c r="BL188"/>
  <c r="BJ188"/>
  <c r="BI188"/>
  <c r="BH188"/>
  <c r="BG188"/>
  <c r="BE188"/>
  <c r="BB188"/>
  <c r="AZ186"/>
  <c r="AZ185"/>
  <c r="AZ184"/>
  <c r="AZ183"/>
  <c r="AT183" s="1"/>
  <c r="AZ182"/>
  <c r="BT179"/>
  <c r="BS179"/>
  <c r="CG179" s="1"/>
  <c r="BR179"/>
  <c r="BP179"/>
  <c r="CE179" s="1"/>
  <c r="BN179"/>
  <c r="BL179"/>
  <c r="BJ179"/>
  <c r="BI179"/>
  <c r="BH179"/>
  <c r="BG179"/>
  <c r="BE179"/>
  <c r="BB179"/>
  <c r="AZ177"/>
  <c r="AZ176"/>
  <c r="AZ175"/>
  <c r="AZ174"/>
  <c r="AT174" s="1"/>
  <c r="AZ173"/>
  <c r="BT157"/>
  <c r="BT166" s="1"/>
  <c r="BS157"/>
  <c r="BS166" s="1"/>
  <c r="BR157"/>
  <c r="BR166" s="1"/>
  <c r="BQ157"/>
  <c r="BQ166" s="1"/>
  <c r="BP157"/>
  <c r="BP166" s="1"/>
  <c r="BO157"/>
  <c r="BO166" s="1"/>
  <c r="BN157"/>
  <c r="BN166" s="1"/>
  <c r="BM157"/>
  <c r="BM166" s="1"/>
  <c r="BL157"/>
  <c r="BL166" s="1"/>
  <c r="BK157"/>
  <c r="BK166" s="1"/>
  <c r="BJ157"/>
  <c r="BJ166" s="1"/>
  <c r="BI157"/>
  <c r="BI166" s="1"/>
  <c r="BH157"/>
  <c r="BH166" s="1"/>
  <c r="BG157"/>
  <c r="BG166" s="1"/>
  <c r="BF157"/>
  <c r="BF166" s="1"/>
  <c r="BE157"/>
  <c r="BE166" s="1"/>
  <c r="BD157"/>
  <c r="BD166" s="1"/>
  <c r="BC157"/>
  <c r="BC166" s="1"/>
  <c r="BB157"/>
  <c r="BB166" s="1"/>
  <c r="BA157"/>
  <c r="BT156"/>
  <c r="BT165" s="1"/>
  <c r="BS156"/>
  <c r="BS165" s="1"/>
  <c r="BR156"/>
  <c r="BR165" s="1"/>
  <c r="BQ156"/>
  <c r="BQ165" s="1"/>
  <c r="BP156"/>
  <c r="BP165" s="1"/>
  <c r="BO156"/>
  <c r="BO165" s="1"/>
  <c r="BN156"/>
  <c r="BN165" s="1"/>
  <c r="BM156"/>
  <c r="BM165" s="1"/>
  <c r="BL156"/>
  <c r="BL165" s="1"/>
  <c r="BK156"/>
  <c r="BK165" s="1"/>
  <c r="BJ156"/>
  <c r="BJ165" s="1"/>
  <c r="BI156"/>
  <c r="BI165" s="1"/>
  <c r="BH156"/>
  <c r="BH165" s="1"/>
  <c r="BG156"/>
  <c r="BG165" s="1"/>
  <c r="BF156"/>
  <c r="BF165" s="1"/>
  <c r="BE156"/>
  <c r="BE165" s="1"/>
  <c r="BD156"/>
  <c r="BD165" s="1"/>
  <c r="BC156"/>
  <c r="BC165" s="1"/>
  <c r="BB156"/>
  <c r="BB165" s="1"/>
  <c r="BA156"/>
  <c r="BT155"/>
  <c r="BT164" s="1"/>
  <c r="BS155"/>
  <c r="BS164" s="1"/>
  <c r="BR155"/>
  <c r="BR164" s="1"/>
  <c r="BQ155"/>
  <c r="BQ164" s="1"/>
  <c r="BP155"/>
  <c r="BP164" s="1"/>
  <c r="BO155"/>
  <c r="BO164" s="1"/>
  <c r="BN155"/>
  <c r="BN164" s="1"/>
  <c r="BM155"/>
  <c r="BM164" s="1"/>
  <c r="BL155"/>
  <c r="BL164" s="1"/>
  <c r="BK155"/>
  <c r="BK164" s="1"/>
  <c r="BJ155"/>
  <c r="BJ164" s="1"/>
  <c r="BI155"/>
  <c r="BI164" s="1"/>
  <c r="BH155"/>
  <c r="BH164" s="1"/>
  <c r="BG155"/>
  <c r="BG164" s="1"/>
  <c r="BF155"/>
  <c r="BF164" s="1"/>
  <c r="BE155"/>
  <c r="BE164" s="1"/>
  <c r="BD155"/>
  <c r="BD164" s="1"/>
  <c r="BC155"/>
  <c r="BC164" s="1"/>
  <c r="BB155"/>
  <c r="BB164" s="1"/>
  <c r="BA155"/>
  <c r="BT154"/>
  <c r="BT163" s="1"/>
  <c r="BS154"/>
  <c r="BS163" s="1"/>
  <c r="BR154"/>
  <c r="BR163" s="1"/>
  <c r="BQ154"/>
  <c r="BQ163" s="1"/>
  <c r="BP154"/>
  <c r="BP163" s="1"/>
  <c r="BO154"/>
  <c r="BO163" s="1"/>
  <c r="BN154"/>
  <c r="BN163" s="1"/>
  <c r="BM154"/>
  <c r="BM163" s="1"/>
  <c r="BL154"/>
  <c r="BL163" s="1"/>
  <c r="BK154"/>
  <c r="BK163" s="1"/>
  <c r="BJ154"/>
  <c r="BJ163" s="1"/>
  <c r="BI154"/>
  <c r="BI163" s="1"/>
  <c r="BH154"/>
  <c r="BH163" s="1"/>
  <c r="BG154"/>
  <c r="BG163" s="1"/>
  <c r="BF154"/>
  <c r="BF163" s="1"/>
  <c r="BE154"/>
  <c r="BE163" s="1"/>
  <c r="BD154"/>
  <c r="BD163" s="1"/>
  <c r="BC154"/>
  <c r="BC163" s="1"/>
  <c r="BB154"/>
  <c r="BB163" s="1"/>
  <c r="BA154"/>
  <c r="BA163" s="1"/>
  <c r="BT153"/>
  <c r="BT162" s="1"/>
  <c r="BS153"/>
  <c r="BS162" s="1"/>
  <c r="BR153"/>
  <c r="BR162" s="1"/>
  <c r="BQ153"/>
  <c r="BQ162" s="1"/>
  <c r="BP153"/>
  <c r="BP162" s="1"/>
  <c r="BO153"/>
  <c r="BO162" s="1"/>
  <c r="BN153"/>
  <c r="BN162" s="1"/>
  <c r="BM153"/>
  <c r="BM162" s="1"/>
  <c r="BL153"/>
  <c r="BL162" s="1"/>
  <c r="BK153"/>
  <c r="BK162" s="1"/>
  <c r="BJ153"/>
  <c r="BJ162" s="1"/>
  <c r="BI153"/>
  <c r="BI162" s="1"/>
  <c r="BH153"/>
  <c r="BH162" s="1"/>
  <c r="BG153"/>
  <c r="BG162" s="1"/>
  <c r="BF153"/>
  <c r="BF162" s="1"/>
  <c r="BE153"/>
  <c r="BE162" s="1"/>
  <c r="BD153"/>
  <c r="BD162" s="1"/>
  <c r="BC153"/>
  <c r="BC162" s="1"/>
  <c r="BB153"/>
  <c r="BB162" s="1"/>
  <c r="BA153"/>
  <c r="BT152"/>
  <c r="BT158" s="1"/>
  <c r="BS152"/>
  <c r="BS158" s="1"/>
  <c r="BR152"/>
  <c r="BR158" s="1"/>
  <c r="BP152"/>
  <c r="BN152"/>
  <c r="BL152"/>
  <c r="BJ152"/>
  <c r="BJ158" s="1"/>
  <c r="BI152"/>
  <c r="BI158" s="1"/>
  <c r="BH152"/>
  <c r="BH158" s="1"/>
  <c r="BG152"/>
  <c r="BG158" s="1"/>
  <c r="BE152"/>
  <c r="BB152"/>
  <c r="AW152"/>
  <c r="AW161" s="1"/>
  <c r="BT150"/>
  <c r="BS150"/>
  <c r="CG150" s="1"/>
  <c r="BR150"/>
  <c r="BP150"/>
  <c r="CE150" s="1"/>
  <c r="BN150"/>
  <c r="BL150"/>
  <c r="BJ150"/>
  <c r="BI150"/>
  <c r="BH150"/>
  <c r="BG150"/>
  <c r="BE150"/>
  <c r="BB150"/>
  <c r="AZ148"/>
  <c r="AZ147"/>
  <c r="AZ146"/>
  <c r="AZ145"/>
  <c r="AT145" s="1"/>
  <c r="AZ144"/>
  <c r="BT141"/>
  <c r="BS141"/>
  <c r="CG141" s="1"/>
  <c r="BR141"/>
  <c r="BP141"/>
  <c r="CE141" s="1"/>
  <c r="BN141"/>
  <c r="BL141"/>
  <c r="BJ141"/>
  <c r="BI141"/>
  <c r="BH141"/>
  <c r="BG141"/>
  <c r="BE141"/>
  <c r="BB141"/>
  <c r="AZ139"/>
  <c r="AZ138"/>
  <c r="AZ137"/>
  <c r="AZ136"/>
  <c r="AT136" s="1"/>
  <c r="AZ135"/>
  <c r="BT119"/>
  <c r="BT128" s="1"/>
  <c r="BS119"/>
  <c r="BS128" s="1"/>
  <c r="BR119"/>
  <c r="BR128" s="1"/>
  <c r="BQ119"/>
  <c r="BQ128" s="1"/>
  <c r="BP119"/>
  <c r="BP128" s="1"/>
  <c r="BO119"/>
  <c r="BO128" s="1"/>
  <c r="BN119"/>
  <c r="BN128" s="1"/>
  <c r="BM119"/>
  <c r="BM128" s="1"/>
  <c r="BL119"/>
  <c r="BL128" s="1"/>
  <c r="BK119"/>
  <c r="BK128" s="1"/>
  <c r="BJ119"/>
  <c r="BJ128" s="1"/>
  <c r="BI119"/>
  <c r="BI128" s="1"/>
  <c r="BH119"/>
  <c r="BH128" s="1"/>
  <c r="BG119"/>
  <c r="BG128" s="1"/>
  <c r="BF119"/>
  <c r="BF128" s="1"/>
  <c r="BE119"/>
  <c r="BE128" s="1"/>
  <c r="BD119"/>
  <c r="BD128" s="1"/>
  <c r="BC119"/>
  <c r="BC128" s="1"/>
  <c r="BB119"/>
  <c r="BB128" s="1"/>
  <c r="BA119"/>
  <c r="BT118"/>
  <c r="BT127" s="1"/>
  <c r="BS118"/>
  <c r="BS127" s="1"/>
  <c r="BR118"/>
  <c r="BR127" s="1"/>
  <c r="BQ118"/>
  <c r="BQ127" s="1"/>
  <c r="BP118"/>
  <c r="BP127" s="1"/>
  <c r="BO118"/>
  <c r="BO127" s="1"/>
  <c r="BN118"/>
  <c r="BN127" s="1"/>
  <c r="BM118"/>
  <c r="BM127" s="1"/>
  <c r="BL118"/>
  <c r="BL127" s="1"/>
  <c r="BK118"/>
  <c r="BK127" s="1"/>
  <c r="BJ118"/>
  <c r="BJ127" s="1"/>
  <c r="BI118"/>
  <c r="BI127" s="1"/>
  <c r="BH118"/>
  <c r="BH127" s="1"/>
  <c r="BG118"/>
  <c r="BG127" s="1"/>
  <c r="BF118"/>
  <c r="BF127" s="1"/>
  <c r="BE118"/>
  <c r="BE127" s="1"/>
  <c r="BD118"/>
  <c r="BD127" s="1"/>
  <c r="BC118"/>
  <c r="BC127" s="1"/>
  <c r="BB118"/>
  <c r="BB127" s="1"/>
  <c r="BA118"/>
  <c r="BT117"/>
  <c r="BT126" s="1"/>
  <c r="BS117"/>
  <c r="BS126" s="1"/>
  <c r="BR117"/>
  <c r="BR126" s="1"/>
  <c r="BQ117"/>
  <c r="BQ126" s="1"/>
  <c r="BP117"/>
  <c r="BP126" s="1"/>
  <c r="BO117"/>
  <c r="BO126" s="1"/>
  <c r="BN117"/>
  <c r="BN126" s="1"/>
  <c r="BM117"/>
  <c r="BM126" s="1"/>
  <c r="BL117"/>
  <c r="BL126" s="1"/>
  <c r="BK117"/>
  <c r="BK126" s="1"/>
  <c r="BJ117"/>
  <c r="BJ126" s="1"/>
  <c r="BI117"/>
  <c r="BI126" s="1"/>
  <c r="BH117"/>
  <c r="BH126" s="1"/>
  <c r="BG117"/>
  <c r="BG126" s="1"/>
  <c r="BF117"/>
  <c r="BF126" s="1"/>
  <c r="BE117"/>
  <c r="BE126" s="1"/>
  <c r="BD117"/>
  <c r="BD126" s="1"/>
  <c r="BC117"/>
  <c r="BC126" s="1"/>
  <c r="BB117"/>
  <c r="BB126" s="1"/>
  <c r="BA117"/>
  <c r="BT116"/>
  <c r="BT125" s="1"/>
  <c r="BS116"/>
  <c r="BS125" s="1"/>
  <c r="BR116"/>
  <c r="BR125" s="1"/>
  <c r="BQ116"/>
  <c r="BQ125" s="1"/>
  <c r="BP116"/>
  <c r="BP125" s="1"/>
  <c r="BO116"/>
  <c r="BO125" s="1"/>
  <c r="BN116"/>
  <c r="BN125" s="1"/>
  <c r="BM116"/>
  <c r="BM125" s="1"/>
  <c r="BL116"/>
  <c r="BL125" s="1"/>
  <c r="BK116"/>
  <c r="BK125" s="1"/>
  <c r="BJ116"/>
  <c r="BJ125" s="1"/>
  <c r="BI116"/>
  <c r="BI125" s="1"/>
  <c r="BH116"/>
  <c r="BH125" s="1"/>
  <c r="BG116"/>
  <c r="BG125" s="1"/>
  <c r="BF116"/>
  <c r="BF125" s="1"/>
  <c r="BE116"/>
  <c r="BE125" s="1"/>
  <c r="BD116"/>
  <c r="BD125" s="1"/>
  <c r="BC116"/>
  <c r="BC125" s="1"/>
  <c r="BB116"/>
  <c r="BB125" s="1"/>
  <c r="BA116"/>
  <c r="BA125" s="1"/>
  <c r="BT115"/>
  <c r="BT124" s="1"/>
  <c r="BS115"/>
  <c r="BS124" s="1"/>
  <c r="BR115"/>
  <c r="BR124" s="1"/>
  <c r="BQ115"/>
  <c r="BQ124" s="1"/>
  <c r="BP115"/>
  <c r="BP124" s="1"/>
  <c r="BO115"/>
  <c r="BO124" s="1"/>
  <c r="BN115"/>
  <c r="BN124" s="1"/>
  <c r="BM115"/>
  <c r="BM124" s="1"/>
  <c r="BL115"/>
  <c r="BL124" s="1"/>
  <c r="BK115"/>
  <c r="BK124" s="1"/>
  <c r="BJ115"/>
  <c r="BJ124" s="1"/>
  <c r="BI115"/>
  <c r="BI124" s="1"/>
  <c r="BH115"/>
  <c r="BH124" s="1"/>
  <c r="BG115"/>
  <c r="BG124" s="1"/>
  <c r="BF115"/>
  <c r="BF124" s="1"/>
  <c r="BE115"/>
  <c r="BE124" s="1"/>
  <c r="BD115"/>
  <c r="BD124" s="1"/>
  <c r="BC115"/>
  <c r="BC124" s="1"/>
  <c r="BB115"/>
  <c r="BB124" s="1"/>
  <c r="BA115"/>
  <c r="BT114"/>
  <c r="BT120" s="1"/>
  <c r="BS114"/>
  <c r="BS120" s="1"/>
  <c r="BR114"/>
  <c r="BR120" s="1"/>
  <c r="BP114"/>
  <c r="BN114"/>
  <c r="BL114"/>
  <c r="BJ114"/>
  <c r="BJ120" s="1"/>
  <c r="BI114"/>
  <c r="BH114"/>
  <c r="BH120" s="1"/>
  <c r="BG114"/>
  <c r="BG120" s="1"/>
  <c r="BE114"/>
  <c r="BB114"/>
  <c r="AW114"/>
  <c r="AW123" s="1"/>
  <c r="BT112"/>
  <c r="BS112"/>
  <c r="CG112" s="1"/>
  <c r="BR112"/>
  <c r="BP112"/>
  <c r="CE112" s="1"/>
  <c r="BN112"/>
  <c r="BL112"/>
  <c r="BJ112"/>
  <c r="BI112"/>
  <c r="BH112"/>
  <c r="BG112"/>
  <c r="BE112"/>
  <c r="BB112"/>
  <c r="AZ110"/>
  <c r="AZ109"/>
  <c r="AZ108"/>
  <c r="AZ107"/>
  <c r="AT107" s="1"/>
  <c r="AZ106"/>
  <c r="BT90"/>
  <c r="BT99" s="1"/>
  <c r="BS90"/>
  <c r="BS99" s="1"/>
  <c r="BR90"/>
  <c r="BR99" s="1"/>
  <c r="BQ90"/>
  <c r="BQ99" s="1"/>
  <c r="BP90"/>
  <c r="BP99" s="1"/>
  <c r="BO90"/>
  <c r="BO99" s="1"/>
  <c r="BN90"/>
  <c r="BN99" s="1"/>
  <c r="BM90"/>
  <c r="BM99" s="1"/>
  <c r="BL90"/>
  <c r="BL99" s="1"/>
  <c r="BK90"/>
  <c r="BK99" s="1"/>
  <c r="BJ90"/>
  <c r="BJ99" s="1"/>
  <c r="BI90"/>
  <c r="BI99" s="1"/>
  <c r="BH90"/>
  <c r="BH99" s="1"/>
  <c r="BG90"/>
  <c r="BG99" s="1"/>
  <c r="BF90"/>
  <c r="BF99" s="1"/>
  <c r="BE90"/>
  <c r="BE99" s="1"/>
  <c r="BD90"/>
  <c r="BD99" s="1"/>
  <c r="BC90"/>
  <c r="BC99" s="1"/>
  <c r="BB90"/>
  <c r="BB99" s="1"/>
  <c r="BA90"/>
  <c r="BA99" s="1"/>
  <c r="BT89"/>
  <c r="BT98" s="1"/>
  <c r="BS89"/>
  <c r="BS98" s="1"/>
  <c r="BR89"/>
  <c r="BR98" s="1"/>
  <c r="BQ89"/>
  <c r="BQ98" s="1"/>
  <c r="BP89"/>
  <c r="BP98" s="1"/>
  <c r="BO89"/>
  <c r="BO98" s="1"/>
  <c r="BN89"/>
  <c r="BN98" s="1"/>
  <c r="BM89"/>
  <c r="BM98" s="1"/>
  <c r="BL89"/>
  <c r="BL98" s="1"/>
  <c r="BK89"/>
  <c r="BK98" s="1"/>
  <c r="BJ89"/>
  <c r="BJ98" s="1"/>
  <c r="BI89"/>
  <c r="BI98" s="1"/>
  <c r="BH89"/>
  <c r="BH98" s="1"/>
  <c r="BG89"/>
  <c r="BG98" s="1"/>
  <c r="BF89"/>
  <c r="BF98" s="1"/>
  <c r="BE89"/>
  <c r="BE98" s="1"/>
  <c r="BD89"/>
  <c r="BD98" s="1"/>
  <c r="BC89"/>
  <c r="BC98" s="1"/>
  <c r="BB89"/>
  <c r="BB98" s="1"/>
  <c r="BA89"/>
  <c r="BA98" s="1"/>
  <c r="BT88"/>
  <c r="BT97" s="1"/>
  <c r="BS88"/>
  <c r="BS97" s="1"/>
  <c r="BR88"/>
  <c r="BR97" s="1"/>
  <c r="BQ88"/>
  <c r="BQ97" s="1"/>
  <c r="BP88"/>
  <c r="BP97" s="1"/>
  <c r="BO88"/>
  <c r="BO97" s="1"/>
  <c r="BN88"/>
  <c r="BN97" s="1"/>
  <c r="BM88"/>
  <c r="BM97" s="1"/>
  <c r="BL88"/>
  <c r="BL97" s="1"/>
  <c r="BK88"/>
  <c r="BK97" s="1"/>
  <c r="BJ88"/>
  <c r="BJ97" s="1"/>
  <c r="BI88"/>
  <c r="BI97" s="1"/>
  <c r="BH88"/>
  <c r="BH97" s="1"/>
  <c r="BG88"/>
  <c r="BG97" s="1"/>
  <c r="BF88"/>
  <c r="BF97" s="1"/>
  <c r="BE88"/>
  <c r="BE97" s="1"/>
  <c r="BD88"/>
  <c r="BD97" s="1"/>
  <c r="BC88"/>
  <c r="BC97" s="1"/>
  <c r="BB88"/>
  <c r="BB97" s="1"/>
  <c r="BA88"/>
  <c r="BT87"/>
  <c r="BT96" s="1"/>
  <c r="BS87"/>
  <c r="BS96" s="1"/>
  <c r="BR87"/>
  <c r="BR96" s="1"/>
  <c r="BQ87"/>
  <c r="BQ96" s="1"/>
  <c r="BP87"/>
  <c r="BP96" s="1"/>
  <c r="BO87"/>
  <c r="BO96" s="1"/>
  <c r="BN87"/>
  <c r="BN96" s="1"/>
  <c r="BM87"/>
  <c r="BM96" s="1"/>
  <c r="BL87"/>
  <c r="BL96" s="1"/>
  <c r="BK87"/>
  <c r="BK96" s="1"/>
  <c r="BJ87"/>
  <c r="BJ96" s="1"/>
  <c r="BI87"/>
  <c r="BI96" s="1"/>
  <c r="BH87"/>
  <c r="BH96" s="1"/>
  <c r="BG87"/>
  <c r="BG96" s="1"/>
  <c r="BF87"/>
  <c r="BF96" s="1"/>
  <c r="BE87"/>
  <c r="BE96" s="1"/>
  <c r="BD87"/>
  <c r="BD96" s="1"/>
  <c r="BC87"/>
  <c r="BC96" s="1"/>
  <c r="BB87"/>
  <c r="BB96" s="1"/>
  <c r="BA87"/>
  <c r="BT86"/>
  <c r="BT95" s="1"/>
  <c r="BS86"/>
  <c r="BS95" s="1"/>
  <c r="BR86"/>
  <c r="BR95" s="1"/>
  <c r="BQ86"/>
  <c r="BQ95" s="1"/>
  <c r="BP86"/>
  <c r="BP95" s="1"/>
  <c r="BO86"/>
  <c r="BO95" s="1"/>
  <c r="BN86"/>
  <c r="BN95" s="1"/>
  <c r="BM86"/>
  <c r="BM95" s="1"/>
  <c r="BL86"/>
  <c r="BL95" s="1"/>
  <c r="BK86"/>
  <c r="BK95" s="1"/>
  <c r="BJ86"/>
  <c r="BJ95" s="1"/>
  <c r="BI86"/>
  <c r="BI95" s="1"/>
  <c r="BH86"/>
  <c r="BH95" s="1"/>
  <c r="BG86"/>
  <c r="BG95" s="1"/>
  <c r="BF86"/>
  <c r="BF95" s="1"/>
  <c r="BE86"/>
  <c r="BE95" s="1"/>
  <c r="BD86"/>
  <c r="BD95" s="1"/>
  <c r="BC86"/>
  <c r="BC95" s="1"/>
  <c r="BB86"/>
  <c r="BB95" s="1"/>
  <c r="BA86"/>
  <c r="BA95" s="1"/>
  <c r="BT85"/>
  <c r="BT91" s="1"/>
  <c r="BS85"/>
  <c r="BS91" s="1"/>
  <c r="BR85"/>
  <c r="BR91" s="1"/>
  <c r="BP85"/>
  <c r="BN85"/>
  <c r="BL85"/>
  <c r="BJ85"/>
  <c r="BJ91" s="1"/>
  <c r="BI85"/>
  <c r="BI91" s="1"/>
  <c r="BH85"/>
  <c r="BH91" s="1"/>
  <c r="BG85"/>
  <c r="BE85"/>
  <c r="BB85"/>
  <c r="AW85"/>
  <c r="AW94" s="1"/>
  <c r="BT83"/>
  <c r="BS83"/>
  <c r="CG83" s="1"/>
  <c r="BR83"/>
  <c r="BP83"/>
  <c r="CE83" s="1"/>
  <c r="BN83"/>
  <c r="BL83"/>
  <c r="BJ83"/>
  <c r="BI83"/>
  <c r="BH83"/>
  <c r="BG83"/>
  <c r="BE83"/>
  <c r="BB83"/>
  <c r="AZ81"/>
  <c r="AZ80"/>
  <c r="AZ79"/>
  <c r="AZ78"/>
  <c r="AT78" s="1"/>
  <c r="AZ77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BT68"/>
  <c r="BS68"/>
  <c r="BR68"/>
  <c r="BQ68"/>
  <c r="BP68"/>
  <c r="BO68"/>
  <c r="BN68"/>
  <c r="BM68"/>
  <c r="BL68"/>
  <c r="BK68"/>
  <c r="BJ68"/>
  <c r="BI68"/>
  <c r="BH68"/>
  <c r="BG68"/>
  <c r="BF68"/>
  <c r="BE68"/>
  <c r="BD68"/>
  <c r="BC68"/>
  <c r="BB68"/>
  <c r="BA68"/>
  <c r="BT67"/>
  <c r="BS67"/>
  <c r="BR67"/>
  <c r="BQ67"/>
  <c r="BP67"/>
  <c r="BO67"/>
  <c r="BN67"/>
  <c r="BM67"/>
  <c r="BL67"/>
  <c r="BK67"/>
  <c r="BJ67"/>
  <c r="BI67"/>
  <c r="BH67"/>
  <c r="BG67"/>
  <c r="BF67"/>
  <c r="BE67"/>
  <c r="BD67"/>
  <c r="BC67"/>
  <c r="BB67"/>
  <c r="BA67"/>
  <c r="BT66"/>
  <c r="BS66"/>
  <c r="BR66"/>
  <c r="BQ66"/>
  <c r="BP66"/>
  <c r="BO66"/>
  <c r="BN66"/>
  <c r="BM66"/>
  <c r="BL66"/>
  <c r="BK66"/>
  <c r="BJ66"/>
  <c r="BI66"/>
  <c r="BH66"/>
  <c r="BG66"/>
  <c r="BF66"/>
  <c r="BE66"/>
  <c r="BD66"/>
  <c r="BC66"/>
  <c r="BB66"/>
  <c r="BA66"/>
  <c r="BT65"/>
  <c r="BT71" s="1"/>
  <c r="BS65"/>
  <c r="BS71" s="1"/>
  <c r="BR65"/>
  <c r="BR71" s="1"/>
  <c r="BP65"/>
  <c r="BN65"/>
  <c r="BN71" s="1"/>
  <c r="BL65"/>
  <c r="BJ65"/>
  <c r="BJ71" s="1"/>
  <c r="BI65"/>
  <c r="BI71" s="1"/>
  <c r="BH65"/>
  <c r="BH71" s="1"/>
  <c r="BG65"/>
  <c r="BG71" s="1"/>
  <c r="BE65"/>
  <c r="BB65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BT57"/>
  <c r="BS57"/>
  <c r="BR57"/>
  <c r="BQ57"/>
  <c r="BP57"/>
  <c r="BO57"/>
  <c r="BN57"/>
  <c r="BM57"/>
  <c r="BL57"/>
  <c r="BK57"/>
  <c r="BJ57"/>
  <c r="BI57"/>
  <c r="BH57"/>
  <c r="BG57"/>
  <c r="BF57"/>
  <c r="BE57"/>
  <c r="BD57"/>
  <c r="BC57"/>
  <c r="BB57"/>
  <c r="BA57"/>
  <c r="BT56"/>
  <c r="BT62" s="1"/>
  <c r="BS56"/>
  <c r="BR56"/>
  <c r="BR62" s="1"/>
  <c r="BP56"/>
  <c r="BN56"/>
  <c r="BN62" s="1"/>
  <c r="BL56"/>
  <c r="BJ56"/>
  <c r="BJ62" s="1"/>
  <c r="BI56"/>
  <c r="BI62" s="1"/>
  <c r="BH56"/>
  <c r="BH62" s="1"/>
  <c r="BG56"/>
  <c r="BG62" s="1"/>
  <c r="BE56"/>
  <c r="BB56"/>
  <c r="AW56"/>
  <c r="AW65" s="1"/>
  <c r="BT54"/>
  <c r="BS54"/>
  <c r="CG54" s="1"/>
  <c r="BR54"/>
  <c r="BP54"/>
  <c r="CE54" s="1"/>
  <c r="BN54"/>
  <c r="BL54"/>
  <c r="BJ54"/>
  <c r="BI54"/>
  <c r="BH54"/>
  <c r="BG54"/>
  <c r="BE54"/>
  <c r="BB54"/>
  <c r="AZ52"/>
  <c r="AZ51"/>
  <c r="AZ50"/>
  <c r="AZ49"/>
  <c r="AT49" s="1"/>
  <c r="AZ48"/>
  <c r="BW36"/>
  <c r="BW44" s="1"/>
  <c r="BV36"/>
  <c r="BV44" s="1"/>
  <c r="AW36"/>
  <c r="BT32"/>
  <c r="BT41" s="1"/>
  <c r="BS32"/>
  <c r="BS41" s="1"/>
  <c r="BR32"/>
  <c r="BR41" s="1"/>
  <c r="BQ32"/>
  <c r="BQ41" s="1"/>
  <c r="BP32"/>
  <c r="BP41" s="1"/>
  <c r="BO32"/>
  <c r="BO41" s="1"/>
  <c r="BN32"/>
  <c r="BN41" s="1"/>
  <c r="BM32"/>
  <c r="BM41" s="1"/>
  <c r="BL32"/>
  <c r="BL41" s="1"/>
  <c r="BK32"/>
  <c r="BK41" s="1"/>
  <c r="BJ32"/>
  <c r="BJ41" s="1"/>
  <c r="BI32"/>
  <c r="BI41" s="1"/>
  <c r="BH32"/>
  <c r="BH41" s="1"/>
  <c r="BG32"/>
  <c r="BG41" s="1"/>
  <c r="BF32"/>
  <c r="BF41" s="1"/>
  <c r="BE32"/>
  <c r="BE41" s="1"/>
  <c r="BD32"/>
  <c r="BD41" s="1"/>
  <c r="BC32"/>
  <c r="BC41" s="1"/>
  <c r="BB32"/>
  <c r="BB41" s="1"/>
  <c r="BT31"/>
  <c r="BT40" s="1"/>
  <c r="BS31"/>
  <c r="BS40" s="1"/>
  <c r="BR31"/>
  <c r="BR40" s="1"/>
  <c r="BQ31"/>
  <c r="BQ40" s="1"/>
  <c r="BP31"/>
  <c r="BP40" s="1"/>
  <c r="BO31"/>
  <c r="BO40" s="1"/>
  <c r="BN31"/>
  <c r="BN40" s="1"/>
  <c r="BM31"/>
  <c r="BM40" s="1"/>
  <c r="BL31"/>
  <c r="BL40" s="1"/>
  <c r="BK31"/>
  <c r="BK40" s="1"/>
  <c r="BJ31"/>
  <c r="BJ40" s="1"/>
  <c r="BI31"/>
  <c r="BI40" s="1"/>
  <c r="BH31"/>
  <c r="BH40" s="1"/>
  <c r="BG31"/>
  <c r="BG40" s="1"/>
  <c r="BF31"/>
  <c r="BF40" s="1"/>
  <c r="BE31"/>
  <c r="BE40" s="1"/>
  <c r="BD31"/>
  <c r="BD40" s="1"/>
  <c r="BC31"/>
  <c r="BC40" s="1"/>
  <c r="BB31"/>
  <c r="BB40" s="1"/>
  <c r="BT30"/>
  <c r="BT39" s="1"/>
  <c r="BS30"/>
  <c r="BS39" s="1"/>
  <c r="BR30"/>
  <c r="BR39" s="1"/>
  <c r="BQ30"/>
  <c r="BQ39" s="1"/>
  <c r="BP30"/>
  <c r="BP39" s="1"/>
  <c r="BO30"/>
  <c r="BO39" s="1"/>
  <c r="BN30"/>
  <c r="BN39" s="1"/>
  <c r="BM30"/>
  <c r="BM39" s="1"/>
  <c r="BL30"/>
  <c r="BL39" s="1"/>
  <c r="BK30"/>
  <c r="BK39" s="1"/>
  <c r="BJ30"/>
  <c r="BJ39" s="1"/>
  <c r="BI30"/>
  <c r="BI39" s="1"/>
  <c r="BH30"/>
  <c r="BH39" s="1"/>
  <c r="BG30"/>
  <c r="BG39" s="1"/>
  <c r="BF30"/>
  <c r="BF39" s="1"/>
  <c r="BE30"/>
  <c r="BE39" s="1"/>
  <c r="BD30"/>
  <c r="BD39" s="1"/>
  <c r="BC30"/>
  <c r="BC39" s="1"/>
  <c r="BB30"/>
  <c r="BB39" s="1"/>
  <c r="BT29"/>
  <c r="BT38" s="1"/>
  <c r="BS29"/>
  <c r="BS38" s="1"/>
  <c r="BR29"/>
  <c r="BR38" s="1"/>
  <c r="BQ29"/>
  <c r="BQ38" s="1"/>
  <c r="BP29"/>
  <c r="BP38" s="1"/>
  <c r="BO29"/>
  <c r="BO38" s="1"/>
  <c r="BN29"/>
  <c r="BN38" s="1"/>
  <c r="BM29"/>
  <c r="BM38" s="1"/>
  <c r="BL29"/>
  <c r="BL38" s="1"/>
  <c r="BK29"/>
  <c r="BK38" s="1"/>
  <c r="BJ29"/>
  <c r="BJ38" s="1"/>
  <c r="BI29"/>
  <c r="BI38" s="1"/>
  <c r="BH29"/>
  <c r="BH38" s="1"/>
  <c r="BG29"/>
  <c r="BG38" s="1"/>
  <c r="BF29"/>
  <c r="BF38" s="1"/>
  <c r="BE29"/>
  <c r="BE38" s="1"/>
  <c r="BD29"/>
  <c r="BD38" s="1"/>
  <c r="BC29"/>
  <c r="BC38" s="1"/>
  <c r="BB29"/>
  <c r="BB38" s="1"/>
  <c r="BT28"/>
  <c r="BT37" s="1"/>
  <c r="BS28"/>
  <c r="BS37" s="1"/>
  <c r="BR28"/>
  <c r="BR37" s="1"/>
  <c r="BQ28"/>
  <c r="BQ37" s="1"/>
  <c r="BP28"/>
  <c r="BP37" s="1"/>
  <c r="BO28"/>
  <c r="BO37" s="1"/>
  <c r="BN28"/>
  <c r="BN37" s="1"/>
  <c r="BM28"/>
  <c r="BM37" s="1"/>
  <c r="BL28"/>
  <c r="BL37" s="1"/>
  <c r="BK28"/>
  <c r="BK37" s="1"/>
  <c r="BJ28"/>
  <c r="BJ37" s="1"/>
  <c r="BI28"/>
  <c r="BI37" s="1"/>
  <c r="BH28"/>
  <c r="BH37" s="1"/>
  <c r="BG28"/>
  <c r="BG37" s="1"/>
  <c r="BF28"/>
  <c r="BF37" s="1"/>
  <c r="BE28"/>
  <c r="BE37" s="1"/>
  <c r="BD28"/>
  <c r="BD37" s="1"/>
  <c r="BC28"/>
  <c r="BC37" s="1"/>
  <c r="BB28"/>
  <c r="BB37" s="1"/>
  <c r="BA28"/>
  <c r="BW27"/>
  <c r="BW35" s="1"/>
  <c r="BV27"/>
  <c r="BV35" s="1"/>
  <c r="BT27"/>
  <c r="BR27"/>
  <c r="BN27"/>
  <c r="BL27"/>
  <c r="BJ27"/>
  <c r="BI27"/>
  <c r="BH27"/>
  <c r="BG27"/>
  <c r="BE27"/>
  <c r="BB27"/>
  <c r="BT25"/>
  <c r="BR25"/>
  <c r="BN25"/>
  <c r="BL25"/>
  <c r="BJ25"/>
  <c r="BI25"/>
  <c r="BH25"/>
  <c r="BG25"/>
  <c r="BE25"/>
  <c r="BB25"/>
  <c r="AZ19"/>
  <c r="BW18"/>
  <c r="BW26" s="1"/>
  <c r="BV18"/>
  <c r="BV26" s="1"/>
  <c r="BG583" l="1"/>
  <c r="BH887"/>
  <c r="BI943"/>
  <c r="BI310"/>
  <c r="BI357"/>
  <c r="BG433"/>
  <c r="BG545"/>
  <c r="BG546" s="1"/>
  <c r="BJ583"/>
  <c r="BH943"/>
  <c r="BI120"/>
  <c r="BN158"/>
  <c r="BN159" s="1"/>
  <c r="BN91"/>
  <c r="BJ196"/>
  <c r="BN120"/>
  <c r="BS62"/>
  <c r="BS63" s="1"/>
  <c r="CG63" s="1"/>
  <c r="BG91"/>
  <c r="BB1761"/>
  <c r="BB1762" s="1"/>
  <c r="BH1761"/>
  <c r="BJ1761"/>
  <c r="BJ1762" s="1"/>
  <c r="BN1761"/>
  <c r="AZ1756"/>
  <c r="AZ1758"/>
  <c r="BD1961"/>
  <c r="BF1961"/>
  <c r="BP1961"/>
  <c r="BB1963"/>
  <c r="BD1963"/>
  <c r="BF1963"/>
  <c r="BH1963"/>
  <c r="BJ1963"/>
  <c r="BL1963"/>
  <c r="BN1963"/>
  <c r="BP1963"/>
  <c r="BR1963"/>
  <c r="BT1963"/>
  <c r="BC1960"/>
  <c r="BC1942" s="1"/>
  <c r="BK1960"/>
  <c r="BM1960"/>
  <c r="BO1960"/>
  <c r="BQ1960"/>
  <c r="BC1962"/>
  <c r="BC1944" s="1"/>
  <c r="AT1944" s="1"/>
  <c r="BE1962"/>
  <c r="BG1962"/>
  <c r="BI1962"/>
  <c r="BK1962"/>
  <c r="BM1962"/>
  <c r="BO1962"/>
  <c r="BQ1962"/>
  <c r="BS1962"/>
  <c r="BC1964"/>
  <c r="BC1946" s="1"/>
  <c r="AT1946" s="1"/>
  <c r="BE1964"/>
  <c r="BI1964"/>
  <c r="BK1964"/>
  <c r="BM1964"/>
  <c r="BO1964"/>
  <c r="BQ1964"/>
  <c r="BS1964"/>
  <c r="BA800"/>
  <c r="BG1964"/>
  <c r="BG310"/>
  <c r="BA512"/>
  <c r="AZ512" s="1"/>
  <c r="AT512" s="1"/>
  <c r="BA514"/>
  <c r="AZ514" s="1"/>
  <c r="BA515"/>
  <c r="AZ515" s="1"/>
  <c r="BA802"/>
  <c r="AZ802" s="1"/>
  <c r="BA1766"/>
  <c r="AZ1766" s="1"/>
  <c r="AT1766" s="1"/>
  <c r="AZ1757"/>
  <c r="AT1757" s="1"/>
  <c r="BA1768"/>
  <c r="AZ1768" s="1"/>
  <c r="AZ1759"/>
  <c r="BA1769"/>
  <c r="AZ1760"/>
  <c r="BD1960"/>
  <c r="BF1960"/>
  <c r="BC1961"/>
  <c r="BC1943" s="1"/>
  <c r="AT1943" s="1"/>
  <c r="BK1961"/>
  <c r="BM1961"/>
  <c r="BO1961"/>
  <c r="BQ1961"/>
  <c r="BS1961"/>
  <c r="BB1962"/>
  <c r="BD1962"/>
  <c r="BF1962"/>
  <c r="BH1962"/>
  <c r="BJ1962"/>
  <c r="BL1962"/>
  <c r="BN1962"/>
  <c r="BP1962"/>
  <c r="BR1962"/>
  <c r="BT1962"/>
  <c r="BC1963"/>
  <c r="BC1945" s="1"/>
  <c r="AT1945" s="1"/>
  <c r="BE1963"/>
  <c r="BG1963"/>
  <c r="BI1963"/>
  <c r="BK1963"/>
  <c r="BM1963"/>
  <c r="BO1963"/>
  <c r="BQ1963"/>
  <c r="BS1963"/>
  <c r="BB1964"/>
  <c r="BD1964"/>
  <c r="BF1964"/>
  <c r="BH1964"/>
  <c r="BJ1964"/>
  <c r="BL1964"/>
  <c r="BN1964"/>
  <c r="BP1964"/>
  <c r="BR1964"/>
  <c r="BT1964"/>
  <c r="BA1895"/>
  <c r="AZ1895" s="1"/>
  <c r="BA1897"/>
  <c r="AZ1897" s="1"/>
  <c r="BA1899"/>
  <c r="AZ1899" s="1"/>
  <c r="BS281"/>
  <c r="BS282" s="1"/>
  <c r="CG282" s="1"/>
  <c r="BN1929"/>
  <c r="BN1930" s="1"/>
  <c r="BB33"/>
  <c r="BB34" s="1"/>
  <c r="BG33"/>
  <c r="BI33"/>
  <c r="BI34" s="1"/>
  <c r="BL33"/>
  <c r="BL34" s="1"/>
  <c r="BR33"/>
  <c r="BR34" s="1"/>
  <c r="BE62"/>
  <c r="BE63" s="1"/>
  <c r="BE71"/>
  <c r="BE72" s="1"/>
  <c r="BE91"/>
  <c r="BE92" s="1"/>
  <c r="BE120"/>
  <c r="BE121" s="1"/>
  <c r="BB158"/>
  <c r="BB159" s="1"/>
  <c r="BL158"/>
  <c r="BL159" s="1"/>
  <c r="BP158"/>
  <c r="BP159" s="1"/>
  <c r="CE159" s="1"/>
  <c r="BE196"/>
  <c r="BE197" s="1"/>
  <c r="BE225"/>
  <c r="BE226" s="1"/>
  <c r="BB281"/>
  <c r="BB282" s="1"/>
  <c r="BL281"/>
  <c r="BL282" s="1"/>
  <c r="BP281"/>
  <c r="BP282" s="1"/>
  <c r="CE282" s="1"/>
  <c r="BB310"/>
  <c r="BB311" s="1"/>
  <c r="BL310"/>
  <c r="BL311" s="1"/>
  <c r="BR310"/>
  <c r="BR311" s="1"/>
  <c r="BB357"/>
  <c r="BB358" s="1"/>
  <c r="BL357"/>
  <c r="BL358" s="1"/>
  <c r="BR357"/>
  <c r="BR358" s="1"/>
  <c r="BB386"/>
  <c r="BB387" s="1"/>
  <c r="BL386"/>
  <c r="BL387" s="1"/>
  <c r="BP386"/>
  <c r="BP387" s="1"/>
  <c r="CE387" s="1"/>
  <c r="BB433"/>
  <c r="BB434" s="1"/>
  <c r="BL433"/>
  <c r="BL434" s="1"/>
  <c r="BR433"/>
  <c r="BR434" s="1"/>
  <c r="BE545"/>
  <c r="BB583"/>
  <c r="BB584" s="1"/>
  <c r="BL583"/>
  <c r="BL584" s="1"/>
  <c r="BR583"/>
  <c r="BR584" s="1"/>
  <c r="BB630"/>
  <c r="BB631" s="1"/>
  <c r="BL630"/>
  <c r="BL631" s="1"/>
  <c r="BR630"/>
  <c r="BR631" s="1"/>
  <c r="BB795"/>
  <c r="BB796" s="1"/>
  <c r="BL795"/>
  <c r="BL796" s="1"/>
  <c r="BR795"/>
  <c r="BR796" s="1"/>
  <c r="BE887"/>
  <c r="BE888" s="1"/>
  <c r="BB943"/>
  <c r="BB944" s="1"/>
  <c r="BL943"/>
  <c r="BL944" s="1"/>
  <c r="BR943"/>
  <c r="BR944" s="1"/>
  <c r="BE1723"/>
  <c r="BE1724" s="1"/>
  <c r="BL1761"/>
  <c r="BL1762" s="1"/>
  <c r="BP1761"/>
  <c r="BP1762" s="1"/>
  <c r="CE1762" s="1"/>
  <c r="BE1853"/>
  <c r="BE1854" s="1"/>
  <c r="BE1892"/>
  <c r="BB1929"/>
  <c r="BB1930" s="1"/>
  <c r="BL1929"/>
  <c r="BL1930" s="1"/>
  <c r="BR1929"/>
  <c r="BR1930" s="1"/>
  <c r="BN196"/>
  <c r="BN197" s="1"/>
  <c r="BE33"/>
  <c r="BE34" s="1"/>
  <c r="BH33"/>
  <c r="BH34" s="1"/>
  <c r="BJ33"/>
  <c r="BJ34" s="1"/>
  <c r="BN33"/>
  <c r="BN34" s="1"/>
  <c r="BT33"/>
  <c r="BT34" s="1"/>
  <c r="BB62"/>
  <c r="BL62"/>
  <c r="BL63" s="1"/>
  <c r="BP62"/>
  <c r="BP63" s="1"/>
  <c r="CE63" s="1"/>
  <c r="BB71"/>
  <c r="BB72" s="1"/>
  <c r="BL71"/>
  <c r="BL72" s="1"/>
  <c r="BP71"/>
  <c r="BP72" s="1"/>
  <c r="CE72" s="1"/>
  <c r="BB91"/>
  <c r="BB92" s="1"/>
  <c r="BL91"/>
  <c r="BL92" s="1"/>
  <c r="BP91"/>
  <c r="BP92" s="1"/>
  <c r="CE92" s="1"/>
  <c r="BB120"/>
  <c r="BB121" s="1"/>
  <c r="BL120"/>
  <c r="BL121" s="1"/>
  <c r="BP120"/>
  <c r="BP121" s="1"/>
  <c r="CE121" s="1"/>
  <c r="BE158"/>
  <c r="BE159" s="1"/>
  <c r="BB196"/>
  <c r="BB197" s="1"/>
  <c r="BL196"/>
  <c r="BL197" s="1"/>
  <c r="BR196"/>
  <c r="BR197" s="1"/>
  <c r="BB225"/>
  <c r="BB226" s="1"/>
  <c r="BL225"/>
  <c r="BL226" s="1"/>
  <c r="BP225"/>
  <c r="BP226" s="1"/>
  <c r="CE226" s="1"/>
  <c r="BE281"/>
  <c r="BE282" s="1"/>
  <c r="BE310"/>
  <c r="BE311" s="1"/>
  <c r="BE357"/>
  <c r="BE358" s="1"/>
  <c r="BE386"/>
  <c r="BE387" s="1"/>
  <c r="BE433"/>
  <c r="BE434" s="1"/>
  <c r="BB545"/>
  <c r="BB546" s="1"/>
  <c r="BL545"/>
  <c r="BL546" s="1"/>
  <c r="BR545"/>
  <c r="BR546" s="1"/>
  <c r="BE583"/>
  <c r="BE584" s="1"/>
  <c r="BE630"/>
  <c r="BE631" s="1"/>
  <c r="BE795"/>
  <c r="BE796" s="1"/>
  <c r="BB887"/>
  <c r="BB888" s="1"/>
  <c r="BL887"/>
  <c r="BL888" s="1"/>
  <c r="BR887"/>
  <c r="BR888" s="1"/>
  <c r="BE943"/>
  <c r="BE944" s="1"/>
  <c r="BB1723"/>
  <c r="BB1724" s="1"/>
  <c r="BL1723"/>
  <c r="BL1724" s="1"/>
  <c r="BR1723"/>
  <c r="BR1724" s="1"/>
  <c r="BB1853"/>
  <c r="BB1854" s="1"/>
  <c r="BL1853"/>
  <c r="BL1854" s="1"/>
  <c r="BR1853"/>
  <c r="BR1854" s="1"/>
  <c r="BB1892"/>
  <c r="BP1892"/>
  <c r="CE1892" s="1"/>
  <c r="BE1929"/>
  <c r="BE1930" s="1"/>
  <c r="BT944"/>
  <c r="BE546"/>
  <c r="BJ546"/>
  <c r="BB63"/>
  <c r="BE1762"/>
  <c r="BL1892"/>
  <c r="BG434"/>
  <c r="AW1959"/>
  <c r="BH36"/>
  <c r="BG94"/>
  <c r="BG100" s="1"/>
  <c r="BG92"/>
  <c r="BS94"/>
  <c r="BB123"/>
  <c r="BB129" s="1"/>
  <c r="BI123"/>
  <c r="BI129" s="1"/>
  <c r="BI121"/>
  <c r="BS123"/>
  <c r="BS129" s="1"/>
  <c r="BE161"/>
  <c r="BE167" s="1"/>
  <c r="BH161"/>
  <c r="BH159"/>
  <c r="BJ161"/>
  <c r="BJ167" s="1"/>
  <c r="BJ159"/>
  <c r="BN161"/>
  <c r="BN167" s="1"/>
  <c r="BR161"/>
  <c r="BR167" s="1"/>
  <c r="BR159"/>
  <c r="BT161"/>
  <c r="BT159"/>
  <c r="BB199"/>
  <c r="BB205" s="1"/>
  <c r="BI199"/>
  <c r="BI205" s="1"/>
  <c r="BI197"/>
  <c r="BR199"/>
  <c r="BR205" s="1"/>
  <c r="BB228"/>
  <c r="BL228"/>
  <c r="BP228"/>
  <c r="BE284"/>
  <c r="BH284"/>
  <c r="BH290" s="1"/>
  <c r="BJ284"/>
  <c r="BJ282"/>
  <c r="BN284"/>
  <c r="BN290" s="1"/>
  <c r="BR284"/>
  <c r="BR290" s="1"/>
  <c r="BR282"/>
  <c r="BT284"/>
  <c r="BT290" s="1"/>
  <c r="BE313"/>
  <c r="BH360"/>
  <c r="BH366" s="1"/>
  <c r="BJ360"/>
  <c r="BJ366" s="1"/>
  <c r="BJ358"/>
  <c r="BN360"/>
  <c r="BN366" s="1"/>
  <c r="BT360"/>
  <c r="BT366" s="1"/>
  <c r="BT358"/>
  <c r="BE389"/>
  <c r="BE395" s="1"/>
  <c r="BJ389"/>
  <c r="BJ395" s="1"/>
  <c r="BJ387"/>
  <c r="BN389"/>
  <c r="BN395" s="1"/>
  <c r="BR389"/>
  <c r="BH436"/>
  <c r="BH442" s="1"/>
  <c r="BH434"/>
  <c r="BJ436"/>
  <c r="BN436"/>
  <c r="BN442" s="1"/>
  <c r="BT436"/>
  <c r="BT442" s="1"/>
  <c r="BG548"/>
  <c r="BI548"/>
  <c r="BI554" s="1"/>
  <c r="BI546"/>
  <c r="BR548"/>
  <c r="BR554" s="1"/>
  <c r="BE586"/>
  <c r="BJ586"/>
  <c r="BJ592" s="1"/>
  <c r="BN586"/>
  <c r="BN584"/>
  <c r="BE658"/>
  <c r="BJ658"/>
  <c r="BJ631"/>
  <c r="BN658"/>
  <c r="BE798"/>
  <c r="BH798"/>
  <c r="BH796"/>
  <c r="BJ798"/>
  <c r="BJ796"/>
  <c r="BN798"/>
  <c r="BN796"/>
  <c r="BT798"/>
  <c r="BT796"/>
  <c r="BB890"/>
  <c r="BB896" s="1"/>
  <c r="BL890"/>
  <c r="BR890"/>
  <c r="BR896" s="1"/>
  <c r="BH946"/>
  <c r="BH952" s="1"/>
  <c r="BH944"/>
  <c r="BJ946"/>
  <c r="BJ952" s="1"/>
  <c r="BN946"/>
  <c r="BN952" s="1"/>
  <c r="BN944"/>
  <c r="BT946"/>
  <c r="BT952" s="1"/>
  <c r="BE36"/>
  <c r="BN36"/>
  <c r="BT36"/>
  <c r="BB94"/>
  <c r="BB100" s="1"/>
  <c r="BI94"/>
  <c r="BI100" s="1"/>
  <c r="BI92"/>
  <c r="BG123"/>
  <c r="BG129" s="1"/>
  <c r="BL123"/>
  <c r="BL129" s="1"/>
  <c r="BP123"/>
  <c r="BP129" s="1"/>
  <c r="BG199"/>
  <c r="BG205" s="1"/>
  <c r="BL199"/>
  <c r="BL205" s="1"/>
  <c r="BH1593"/>
  <c r="BH1585"/>
  <c r="BJ1593"/>
  <c r="BJ1585"/>
  <c r="BN1593"/>
  <c r="BN1585"/>
  <c r="BT1593"/>
  <c r="BT1585"/>
  <c r="BE1653"/>
  <c r="BE1960" s="1"/>
  <c r="BG1653"/>
  <c r="BG1960" s="1"/>
  <c r="BG1650"/>
  <c r="BI1653"/>
  <c r="BI1960" s="1"/>
  <c r="BI1650"/>
  <c r="BS1653"/>
  <c r="BS1960" s="1"/>
  <c r="BE1726"/>
  <c r="BE1732" s="1"/>
  <c r="BH1726"/>
  <c r="BH1732" s="1"/>
  <c r="BT1726"/>
  <c r="BT1732" s="1"/>
  <c r="BT1724"/>
  <c r="BE1764"/>
  <c r="BE1770" s="1"/>
  <c r="BJ1764"/>
  <c r="BJ1770" s="1"/>
  <c r="BN1764"/>
  <c r="BN1770" s="1"/>
  <c r="BN1762"/>
  <c r="BB1856"/>
  <c r="BB1862" s="1"/>
  <c r="BG1856"/>
  <c r="BG1862" s="1"/>
  <c r="BI1856"/>
  <c r="BL1856"/>
  <c r="BL1862" s="1"/>
  <c r="BR1856"/>
  <c r="BR1862" s="1"/>
  <c r="BB1894"/>
  <c r="BB1900" s="1"/>
  <c r="BG1894"/>
  <c r="BG1900" s="1"/>
  <c r="BG1892"/>
  <c r="BI1894"/>
  <c r="BI1900" s="1"/>
  <c r="BI1892"/>
  <c r="BS1894"/>
  <c r="BS1900" s="1"/>
  <c r="BS1892"/>
  <c r="CG1892" s="1"/>
  <c r="BE1932"/>
  <c r="BE1938" s="1"/>
  <c r="BH1932"/>
  <c r="BH1938" s="1"/>
  <c r="BH1930"/>
  <c r="BJ1932"/>
  <c r="BJ1938" s="1"/>
  <c r="BB36"/>
  <c r="BL36"/>
  <c r="BR36"/>
  <c r="BE94"/>
  <c r="BE100" s="1"/>
  <c r="BE123"/>
  <c r="BH123"/>
  <c r="BH129" s="1"/>
  <c r="BH121"/>
  <c r="BJ123"/>
  <c r="BJ129" s="1"/>
  <c r="BN123"/>
  <c r="BN129" s="1"/>
  <c r="BN121"/>
  <c r="BR123"/>
  <c r="BR129" s="1"/>
  <c r="BR121"/>
  <c r="BT123"/>
  <c r="BT129" s="1"/>
  <c r="BT121"/>
  <c r="BB161"/>
  <c r="BB167" s="1"/>
  <c r="BG161"/>
  <c r="BG167" s="1"/>
  <c r="BG159"/>
  <c r="BI161"/>
  <c r="BI167" s="1"/>
  <c r="BI159"/>
  <c r="BL161"/>
  <c r="BL167" s="1"/>
  <c r="BP161"/>
  <c r="BP167" s="1"/>
  <c r="BS161"/>
  <c r="BS167" s="1"/>
  <c r="BE199"/>
  <c r="BE205" s="1"/>
  <c r="BH199"/>
  <c r="BH205" s="1"/>
  <c r="BJ199"/>
  <c r="BJ205" s="1"/>
  <c r="BJ197"/>
  <c r="BN199"/>
  <c r="BN205" s="1"/>
  <c r="BT199"/>
  <c r="BT205" s="1"/>
  <c r="BT197"/>
  <c r="BH228"/>
  <c r="BH234" s="1"/>
  <c r="BH226"/>
  <c r="BJ228"/>
  <c r="BJ226"/>
  <c r="BN228"/>
  <c r="BN226"/>
  <c r="BR228"/>
  <c r="BR226"/>
  <c r="BT228"/>
  <c r="BT234" s="1"/>
  <c r="BT226"/>
  <c r="BB284"/>
  <c r="BB290" s="1"/>
  <c r="BI284"/>
  <c r="BI290" s="1"/>
  <c r="BI282"/>
  <c r="BL284"/>
  <c r="BL290" s="1"/>
  <c r="BP284"/>
  <c r="BP290" s="1"/>
  <c r="BB313"/>
  <c r="BB319" s="1"/>
  <c r="BG313"/>
  <c r="BG319" s="1"/>
  <c r="BI313"/>
  <c r="BI319" s="1"/>
  <c r="BI311"/>
  <c r="BB360"/>
  <c r="BB366" s="1"/>
  <c r="BL360"/>
  <c r="BL366" s="1"/>
  <c r="BR360"/>
  <c r="BG389"/>
  <c r="BG395" s="1"/>
  <c r="BG387"/>
  <c r="BI389"/>
  <c r="BI395" s="1"/>
  <c r="BI387"/>
  <c r="BS389"/>
  <c r="BS395" s="1"/>
  <c r="BB436"/>
  <c r="BB442" s="1"/>
  <c r="BI436"/>
  <c r="BI442" s="1"/>
  <c r="BI434"/>
  <c r="BL436"/>
  <c r="BL442" s="1"/>
  <c r="BR436"/>
  <c r="BR442" s="1"/>
  <c r="BE548"/>
  <c r="BE554" s="1"/>
  <c r="BJ548"/>
  <c r="BJ554" s="1"/>
  <c r="BN548"/>
  <c r="BN554" s="1"/>
  <c r="BN546"/>
  <c r="BG586"/>
  <c r="BG592" s="1"/>
  <c r="BI586"/>
  <c r="BI592" s="1"/>
  <c r="BI584"/>
  <c r="BR586"/>
  <c r="BR592" s="1"/>
  <c r="BB658"/>
  <c r="BG658"/>
  <c r="BG631"/>
  <c r="BI658"/>
  <c r="BR658"/>
  <c r="BB798"/>
  <c r="BG798"/>
  <c r="BI798"/>
  <c r="BI796"/>
  <c r="BL798"/>
  <c r="BR798"/>
  <c r="BH890"/>
  <c r="BH896" s="1"/>
  <c r="BH888"/>
  <c r="BJ890"/>
  <c r="BJ896" s="1"/>
  <c r="BJ888"/>
  <c r="BN890"/>
  <c r="BN896" s="1"/>
  <c r="BN888"/>
  <c r="BT890"/>
  <c r="BT896" s="1"/>
  <c r="BT888"/>
  <c r="BB946"/>
  <c r="BB952" s="1"/>
  <c r="BI946"/>
  <c r="BI952" s="1"/>
  <c r="BI944"/>
  <c r="BL946"/>
  <c r="BL952" s="1"/>
  <c r="BR946"/>
  <c r="BR952" s="1"/>
  <c r="BB1593"/>
  <c r="BB1585"/>
  <c r="BL1593"/>
  <c r="BL1585"/>
  <c r="BR1593"/>
  <c r="BR1585"/>
  <c r="BB1653"/>
  <c r="BB1960" s="1"/>
  <c r="BB1650"/>
  <c r="BH1653"/>
  <c r="BH1960" s="1"/>
  <c r="BH1650"/>
  <c r="BJ1653"/>
  <c r="BJ1658" s="1"/>
  <c r="BJ1650"/>
  <c r="BL1653"/>
  <c r="BL1960" s="1"/>
  <c r="BL1650"/>
  <c r="BN1653"/>
  <c r="BN1658" s="1"/>
  <c r="BN1650"/>
  <c r="BP1653"/>
  <c r="BP1960" s="1"/>
  <c r="BR1653"/>
  <c r="BR1658" s="1"/>
  <c r="BR1650"/>
  <c r="BT1653"/>
  <c r="BT1960" s="1"/>
  <c r="BT1650"/>
  <c r="BI1726"/>
  <c r="BI1732" s="1"/>
  <c r="BI1724"/>
  <c r="BL1726"/>
  <c r="BL1732" s="1"/>
  <c r="BI1764"/>
  <c r="BI1770" s="1"/>
  <c r="BI1762"/>
  <c r="BS1764"/>
  <c r="BS1770" s="1"/>
  <c r="BS1762"/>
  <c r="CG1762" s="1"/>
  <c r="BE1856"/>
  <c r="BE1862" s="1"/>
  <c r="BH1856"/>
  <c r="BH1862" s="1"/>
  <c r="BH1854"/>
  <c r="BJ1856"/>
  <c r="BJ1862" s="1"/>
  <c r="BJ1854"/>
  <c r="BN1856"/>
  <c r="BN1862" s="1"/>
  <c r="BN1854"/>
  <c r="BT1856"/>
  <c r="BT1862" s="1"/>
  <c r="BT1854"/>
  <c r="BE1894"/>
  <c r="BE1900" s="1"/>
  <c r="BB1932"/>
  <c r="BB1938" s="1"/>
  <c r="BG1932"/>
  <c r="BG1938" s="1"/>
  <c r="BI1932"/>
  <c r="BI1938" s="1"/>
  <c r="BI1930"/>
  <c r="BL1932"/>
  <c r="BL1938" s="1"/>
  <c r="BR1932"/>
  <c r="BR1938" s="1"/>
  <c r="BB800"/>
  <c r="BB1961" s="1"/>
  <c r="BJ800"/>
  <c r="BJ1961" s="1"/>
  <c r="BT800"/>
  <c r="BT1961" s="1"/>
  <c r="BE800"/>
  <c r="BE1961" s="1"/>
  <c r="BG800"/>
  <c r="BG1961" s="1"/>
  <c r="BI800"/>
  <c r="BI1961" s="1"/>
  <c r="BH800"/>
  <c r="BH1961" s="1"/>
  <c r="BL800"/>
  <c r="BL1961" s="1"/>
  <c r="BN800"/>
  <c r="BN1961" s="1"/>
  <c r="BR800"/>
  <c r="BR1961" s="1"/>
  <c r="AZ544"/>
  <c r="AZ57"/>
  <c r="AZ67"/>
  <c r="AT67" s="1"/>
  <c r="AZ69"/>
  <c r="AZ70"/>
  <c r="AZ88"/>
  <c r="AZ89"/>
  <c r="AZ98"/>
  <c r="AZ1720"/>
  <c r="BG63"/>
  <c r="BI63"/>
  <c r="AZ116"/>
  <c r="AT116" s="1"/>
  <c r="AZ578"/>
  <c r="BG888"/>
  <c r="BI888"/>
  <c r="AZ883"/>
  <c r="AT883" s="1"/>
  <c r="AZ941"/>
  <c r="AZ385"/>
  <c r="BR1762"/>
  <c r="AZ61"/>
  <c r="AZ195"/>
  <c r="BA511"/>
  <c r="AZ511" s="1"/>
  <c r="BA1858"/>
  <c r="AZ1858" s="1"/>
  <c r="AT1858" s="1"/>
  <c r="AZ1849"/>
  <c r="AT1849" s="1"/>
  <c r="BA1937"/>
  <c r="AZ1937" s="1"/>
  <c r="AZ1928"/>
  <c r="AZ277"/>
  <c r="AT277" s="1"/>
  <c r="AZ279"/>
  <c r="AZ307"/>
  <c r="BG358"/>
  <c r="AZ353"/>
  <c r="AT353" s="1"/>
  <c r="BA390"/>
  <c r="AZ390" s="1"/>
  <c r="AZ381"/>
  <c r="BA553"/>
  <c r="AZ553" s="1"/>
  <c r="AZ657"/>
  <c r="BA1653"/>
  <c r="AZ1644"/>
  <c r="AZ540"/>
  <c r="AZ542"/>
  <c r="BH1892"/>
  <c r="BJ1892"/>
  <c r="BN1892"/>
  <c r="BR1892"/>
  <c r="BT1892"/>
  <c r="BA37"/>
  <c r="BA204"/>
  <c r="AZ204" s="1"/>
  <c r="AZ287"/>
  <c r="AZ361"/>
  <c r="BA394"/>
  <c r="AZ394" s="1"/>
  <c r="BA549"/>
  <c r="AZ549" s="1"/>
  <c r="AZ653"/>
  <c r="BA950"/>
  <c r="AZ950" s="1"/>
  <c r="AZ59"/>
  <c r="AZ60"/>
  <c r="AZ66"/>
  <c r="BH92"/>
  <c r="BJ92"/>
  <c r="BN92"/>
  <c r="BR92"/>
  <c r="BT92"/>
  <c r="AZ154"/>
  <c r="AT154" s="1"/>
  <c r="AZ191"/>
  <c r="AZ192"/>
  <c r="AT192" s="1"/>
  <c r="BG226"/>
  <c r="BS226"/>
  <c r="CG226" s="1"/>
  <c r="AZ221"/>
  <c r="AT221" s="1"/>
  <c r="BH311"/>
  <c r="BT311"/>
  <c r="AZ316"/>
  <c r="AZ383"/>
  <c r="AZ429"/>
  <c r="AT429" s="1"/>
  <c r="AZ431"/>
  <c r="BA438"/>
  <c r="AZ438" s="1"/>
  <c r="AT438" s="1"/>
  <c r="AZ580"/>
  <c r="AZ582"/>
  <c r="AZ939"/>
  <c r="AT939" s="1"/>
  <c r="AZ1646"/>
  <c r="AZ1648"/>
  <c r="AZ1722"/>
  <c r="AZ1924"/>
  <c r="BG36"/>
  <c r="BI36"/>
  <c r="BI72"/>
  <c r="BS72"/>
  <c r="CG72" s="1"/>
  <c r="BA96"/>
  <c r="AZ96" s="1"/>
  <c r="AT96" s="1"/>
  <c r="AZ87"/>
  <c r="AT87" s="1"/>
  <c r="BA127"/>
  <c r="AZ127" s="1"/>
  <c r="AZ118"/>
  <c r="BA203"/>
  <c r="AZ203" s="1"/>
  <c r="AZ194"/>
  <c r="BA200"/>
  <c r="AZ200" s="1"/>
  <c r="BE228"/>
  <c r="BE234" s="1"/>
  <c r="BA232"/>
  <c r="AZ232" s="1"/>
  <c r="AZ223"/>
  <c r="BG228"/>
  <c r="BG234" s="1"/>
  <c r="BA286"/>
  <c r="AZ286" s="1"/>
  <c r="AT286" s="1"/>
  <c r="BA314"/>
  <c r="AZ314" s="1"/>
  <c r="AZ305"/>
  <c r="AZ315"/>
  <c r="AT315" s="1"/>
  <c r="BH313"/>
  <c r="BH319" s="1"/>
  <c r="AZ362"/>
  <c r="AT362" s="1"/>
  <c r="BA364"/>
  <c r="AZ364" s="1"/>
  <c r="AZ355"/>
  <c r="AZ365"/>
  <c r="BG360"/>
  <c r="BG366" s="1"/>
  <c r="AZ393"/>
  <c r="AZ439"/>
  <c r="BE436"/>
  <c r="BE442" s="1"/>
  <c r="BA165"/>
  <c r="AZ165" s="1"/>
  <c r="AZ156"/>
  <c r="BI226"/>
  <c r="BI228"/>
  <c r="BI234" s="1"/>
  <c r="BS228"/>
  <c r="BS234" s="1"/>
  <c r="BJ311"/>
  <c r="BJ313"/>
  <c r="BJ319" s="1"/>
  <c r="BN311"/>
  <c r="BN313"/>
  <c r="BN319" s="1"/>
  <c r="BR313"/>
  <c r="BR319" s="1"/>
  <c r="BA318"/>
  <c r="AZ318" s="1"/>
  <c r="AZ309"/>
  <c r="BL313"/>
  <c r="BL319" s="1"/>
  <c r="BT313"/>
  <c r="BT319" s="1"/>
  <c r="BI358"/>
  <c r="BI360"/>
  <c r="BI366" s="1"/>
  <c r="BB389"/>
  <c r="BB395" s="1"/>
  <c r="BA513"/>
  <c r="AZ513" s="1"/>
  <c r="AZ552"/>
  <c r="BA551"/>
  <c r="AZ551" s="1"/>
  <c r="AZ590"/>
  <c r="BA589"/>
  <c r="AZ589" s="1"/>
  <c r="AZ655"/>
  <c r="BG890"/>
  <c r="BG896" s="1"/>
  <c r="AZ949"/>
  <c r="BE946"/>
  <c r="BE952" s="1"/>
  <c r="BA948"/>
  <c r="AZ948" s="1"/>
  <c r="AT948" s="1"/>
  <c r="AZ1656"/>
  <c r="BA1655"/>
  <c r="AZ1655" s="1"/>
  <c r="AZ1727"/>
  <c r="BA1731"/>
  <c r="AZ1731" s="1"/>
  <c r="BB1764"/>
  <c r="BB1770" s="1"/>
  <c r="BR1764"/>
  <c r="BR1770" s="1"/>
  <c r="BH1894"/>
  <c r="BH1900" s="1"/>
  <c r="BL1894"/>
  <c r="BL1900" s="1"/>
  <c r="BP1894"/>
  <c r="BP1900" s="1"/>
  <c r="BT1894"/>
  <c r="BT1900" s="1"/>
  <c r="BH63"/>
  <c r="BJ63"/>
  <c r="BN63"/>
  <c r="BR63"/>
  <c r="BT63"/>
  <c r="AZ58"/>
  <c r="AT58" s="1"/>
  <c r="BH72"/>
  <c r="BJ72"/>
  <c r="BN72"/>
  <c r="BR72"/>
  <c r="BT72"/>
  <c r="AZ68"/>
  <c r="AZ95"/>
  <c r="AZ99"/>
  <c r="AZ193"/>
  <c r="BG282"/>
  <c r="AZ285"/>
  <c r="AZ289"/>
  <c r="BG284"/>
  <c r="BG290" s="1"/>
  <c r="BS284"/>
  <c r="BS290" s="1"/>
  <c r="AZ317"/>
  <c r="AZ363"/>
  <c r="BE360"/>
  <c r="BE366" s="1"/>
  <c r="BH387"/>
  <c r="BN387"/>
  <c r="BR387"/>
  <c r="BT387"/>
  <c r="AZ391"/>
  <c r="AT391" s="1"/>
  <c r="BH389"/>
  <c r="BH395" s="1"/>
  <c r="BL389"/>
  <c r="BL395" s="1"/>
  <c r="BP389"/>
  <c r="BP395" s="1"/>
  <c r="BT389"/>
  <c r="BT395" s="1"/>
  <c r="AZ437"/>
  <c r="AZ441"/>
  <c r="BG436"/>
  <c r="BG442" s="1"/>
  <c r="BH546"/>
  <c r="BT546"/>
  <c r="AZ550"/>
  <c r="AT550" s="1"/>
  <c r="BB548"/>
  <c r="BB554" s="1"/>
  <c r="BH548"/>
  <c r="BH554" s="1"/>
  <c r="BL548"/>
  <c r="BL554" s="1"/>
  <c r="BT548"/>
  <c r="BT554" s="1"/>
  <c r="BH584"/>
  <c r="BJ584"/>
  <c r="BT584"/>
  <c r="AZ588"/>
  <c r="AT588" s="1"/>
  <c r="BB586"/>
  <c r="BB592" s="1"/>
  <c r="BH586"/>
  <c r="BH592" s="1"/>
  <c r="BL586"/>
  <c r="BL592" s="1"/>
  <c r="BT586"/>
  <c r="BT592" s="1"/>
  <c r="BH631"/>
  <c r="BN631"/>
  <c r="BT631"/>
  <c r="BH658"/>
  <c r="BL658"/>
  <c r="BT658"/>
  <c r="AZ885"/>
  <c r="BE890"/>
  <c r="BE896" s="1"/>
  <c r="BI890"/>
  <c r="BI896" s="1"/>
  <c r="BG944"/>
  <c r="AZ947"/>
  <c r="AZ951"/>
  <c r="BG946"/>
  <c r="BG952" s="1"/>
  <c r="BI1585"/>
  <c r="BE1650"/>
  <c r="AZ1654"/>
  <c r="AT1654" s="1"/>
  <c r="BB1652"/>
  <c r="BH1652"/>
  <c r="BL1652"/>
  <c r="BT1652"/>
  <c r="AZ1718"/>
  <c r="BA1765"/>
  <c r="AZ1765" s="1"/>
  <c r="AZ1851"/>
  <c r="BJ1894"/>
  <c r="BJ1900" s="1"/>
  <c r="BN1894"/>
  <c r="BN1900" s="1"/>
  <c r="BR1894"/>
  <c r="BR1900" s="1"/>
  <c r="BJ1930"/>
  <c r="AZ1926"/>
  <c r="BN1932"/>
  <c r="BN1938" s="1"/>
  <c r="BG72"/>
  <c r="AZ201"/>
  <c r="AT201" s="1"/>
  <c r="BH94"/>
  <c r="BH100" s="1"/>
  <c r="BL94"/>
  <c r="BL100" s="1"/>
  <c r="BP94"/>
  <c r="BP100" s="1"/>
  <c r="BT94"/>
  <c r="BT100" s="1"/>
  <c r="BA97"/>
  <c r="AZ97" s="1"/>
  <c r="BA126"/>
  <c r="AZ126" s="1"/>
  <c r="AZ117"/>
  <c r="BJ121"/>
  <c r="AZ28"/>
  <c r="BJ36"/>
  <c r="AZ86"/>
  <c r="AZ90"/>
  <c r="BS92"/>
  <c r="CG92" s="1"/>
  <c r="BJ94"/>
  <c r="BJ100" s="1"/>
  <c r="BN94"/>
  <c r="BN100" s="1"/>
  <c r="BR94"/>
  <c r="BR100" s="1"/>
  <c r="BS121"/>
  <c r="CG121" s="1"/>
  <c r="BA124"/>
  <c r="AZ124" s="1"/>
  <c r="AZ115"/>
  <c r="BA128"/>
  <c r="AZ128" s="1"/>
  <c r="AZ119"/>
  <c r="AZ125"/>
  <c r="AT125" s="1"/>
  <c r="BS159"/>
  <c r="CG159" s="1"/>
  <c r="BA162"/>
  <c r="AZ162" s="1"/>
  <c r="AZ153"/>
  <c r="BA166"/>
  <c r="AZ166" s="1"/>
  <c r="AZ157"/>
  <c r="AZ163"/>
  <c r="AT163" s="1"/>
  <c r="BH197"/>
  <c r="BA202"/>
  <c r="AZ202" s="1"/>
  <c r="BA231"/>
  <c r="AZ231" s="1"/>
  <c r="AZ222"/>
  <c r="AZ288"/>
  <c r="AZ392"/>
  <c r="AZ440"/>
  <c r="AZ587"/>
  <c r="AZ591"/>
  <c r="BA164"/>
  <c r="AZ164" s="1"/>
  <c r="AZ155"/>
  <c r="BA229"/>
  <c r="AZ229" s="1"/>
  <c r="AZ220"/>
  <c r="BA233"/>
  <c r="AZ233" s="1"/>
  <c r="AZ224"/>
  <c r="AZ230"/>
  <c r="AT230" s="1"/>
  <c r="BH282"/>
  <c r="BN282"/>
  <c r="BT282"/>
  <c r="BH358"/>
  <c r="BN358"/>
  <c r="BS387"/>
  <c r="CG387" s="1"/>
  <c r="BJ434"/>
  <c r="BN434"/>
  <c r="BT434"/>
  <c r="AZ654"/>
  <c r="AT654" s="1"/>
  <c r="BI631"/>
  <c r="BA801"/>
  <c r="AZ801" s="1"/>
  <c r="BG197"/>
  <c r="AZ276"/>
  <c r="AZ278"/>
  <c r="AZ280"/>
  <c r="AZ306"/>
  <c r="AT306" s="1"/>
  <c r="AZ308"/>
  <c r="AZ352"/>
  <c r="AZ354"/>
  <c r="AZ356"/>
  <c r="AZ382"/>
  <c r="AT382" s="1"/>
  <c r="AZ384"/>
  <c r="AZ428"/>
  <c r="AZ430"/>
  <c r="AZ432"/>
  <c r="AZ541"/>
  <c r="AT541" s="1"/>
  <c r="AZ543"/>
  <c r="AZ579"/>
  <c r="AT579" s="1"/>
  <c r="AZ581"/>
  <c r="AZ656"/>
  <c r="BA799"/>
  <c r="AZ799" s="1"/>
  <c r="BA803"/>
  <c r="AZ803" s="1"/>
  <c r="BA893"/>
  <c r="AZ893" s="1"/>
  <c r="AZ884"/>
  <c r="AZ894"/>
  <c r="BA891"/>
  <c r="AZ882"/>
  <c r="BA895"/>
  <c r="AZ895" s="1"/>
  <c r="AZ886"/>
  <c r="AZ892"/>
  <c r="AT892" s="1"/>
  <c r="BJ944"/>
  <c r="BE1585"/>
  <c r="AZ938"/>
  <c r="AZ940"/>
  <c r="AZ942"/>
  <c r="BE1593"/>
  <c r="BI1593"/>
  <c r="AZ1657"/>
  <c r="AZ1645"/>
  <c r="AT1645" s="1"/>
  <c r="AZ1647"/>
  <c r="BE1652"/>
  <c r="BG1652"/>
  <c r="BI1652"/>
  <c r="BG1726"/>
  <c r="BG1732" s="1"/>
  <c r="BG1724"/>
  <c r="BH1764"/>
  <c r="BH1770" s="1"/>
  <c r="BH1762"/>
  <c r="BL1764"/>
  <c r="BL1770" s="1"/>
  <c r="BP1764"/>
  <c r="BP1770" s="1"/>
  <c r="BT1764"/>
  <c r="BT1770" s="1"/>
  <c r="BT1762"/>
  <c r="BA1767"/>
  <c r="AZ1767" s="1"/>
  <c r="BA1728"/>
  <c r="AZ1728" s="1"/>
  <c r="AT1728" s="1"/>
  <c r="AZ1719"/>
  <c r="AT1719" s="1"/>
  <c r="AZ1729"/>
  <c r="AZ1769"/>
  <c r="BH1724"/>
  <c r="BJ1724"/>
  <c r="BN1724"/>
  <c r="BA1730"/>
  <c r="AZ1730" s="1"/>
  <c r="AZ1721"/>
  <c r="BB1726"/>
  <c r="BB1732" s="1"/>
  <c r="BJ1726"/>
  <c r="BJ1732" s="1"/>
  <c r="BN1726"/>
  <c r="BN1732" s="1"/>
  <c r="BR1726"/>
  <c r="BR1732" s="1"/>
  <c r="BA1859"/>
  <c r="AZ1859" s="1"/>
  <c r="AZ1850"/>
  <c r="AZ1860"/>
  <c r="BA1896"/>
  <c r="AZ1896" s="1"/>
  <c r="AT1896" s="1"/>
  <c r="BI1854"/>
  <c r="BA1857"/>
  <c r="AZ1857" s="1"/>
  <c r="AZ1848"/>
  <c r="BA1861"/>
  <c r="AZ1861" s="1"/>
  <c r="AZ1852"/>
  <c r="BA1898"/>
  <c r="AZ1898" s="1"/>
  <c r="BA1934"/>
  <c r="AZ1934" s="1"/>
  <c r="AT1934" s="1"/>
  <c r="AZ1925"/>
  <c r="AT1925" s="1"/>
  <c r="BA1936"/>
  <c r="AZ1936" s="1"/>
  <c r="AZ1927"/>
  <c r="AZ1933"/>
  <c r="AZ1935"/>
  <c r="BT1930"/>
  <c r="BT1932"/>
  <c r="BT1938" s="1"/>
  <c r="C1959" l="1"/>
  <c r="K1966" s="1"/>
  <c r="AW1941"/>
  <c r="AT1942"/>
  <c r="BC1947"/>
  <c r="BI1658"/>
  <c r="S1966"/>
  <c r="X1966"/>
  <c r="T1966"/>
  <c r="P1966"/>
  <c r="H1966"/>
  <c r="Y1966"/>
  <c r="Q1966"/>
  <c r="I1966"/>
  <c r="W1966"/>
  <c r="O1966"/>
  <c r="G1966"/>
  <c r="Z1966"/>
  <c r="V1966"/>
  <c r="R1966"/>
  <c r="N1966"/>
  <c r="J1966"/>
  <c r="U1966"/>
  <c r="M1966"/>
  <c r="L1966"/>
  <c r="F1966"/>
  <c r="AZ800"/>
  <c r="AT800" s="1"/>
  <c r="BR1960"/>
  <c r="BI42"/>
  <c r="BL42"/>
  <c r="BL43" s="1"/>
  <c r="BN42"/>
  <c r="BN43" s="1"/>
  <c r="BN1960"/>
  <c r="BJ1960"/>
  <c r="BE1658"/>
  <c r="BE1659" s="1"/>
  <c r="BJ42"/>
  <c r="BL1658"/>
  <c r="BL1659" s="1"/>
  <c r="BB1658"/>
  <c r="BB1659" s="1"/>
  <c r="BG42"/>
  <c r="AZ37"/>
  <c r="BA1960"/>
  <c r="AT1960" s="1"/>
  <c r="BR42"/>
  <c r="BR43" s="1"/>
  <c r="BB42"/>
  <c r="BB43" s="1"/>
  <c r="BT42"/>
  <c r="BE42"/>
  <c r="BE43" s="1"/>
  <c r="BH42"/>
  <c r="BT1658"/>
  <c r="BH1658"/>
  <c r="BH1659" s="1"/>
  <c r="BG1658"/>
  <c r="BL804"/>
  <c r="BL805" s="1"/>
  <c r="BI804"/>
  <c r="BI805" s="1"/>
  <c r="BB804"/>
  <c r="BB805" s="1"/>
  <c r="BR366"/>
  <c r="BR367" s="1"/>
  <c r="BT804"/>
  <c r="BT805" s="1"/>
  <c r="BN804"/>
  <c r="BN805" s="1"/>
  <c r="BJ804"/>
  <c r="BJ805" s="1"/>
  <c r="BH804"/>
  <c r="BH805" s="1"/>
  <c r="BJ442"/>
  <c r="BJ443" s="1"/>
  <c r="BE319"/>
  <c r="BE320" s="1"/>
  <c r="BJ290"/>
  <c r="BJ291" s="1"/>
  <c r="BE290"/>
  <c r="BE291" s="1"/>
  <c r="BL234"/>
  <c r="BL235" s="1"/>
  <c r="BH167"/>
  <c r="BH168" s="1"/>
  <c r="BS100"/>
  <c r="BS101" s="1"/>
  <c r="CG101" s="1"/>
  <c r="BR804"/>
  <c r="BR805" s="1"/>
  <c r="BG804"/>
  <c r="BR234"/>
  <c r="BR235" s="1"/>
  <c r="BN234"/>
  <c r="BN235" s="1"/>
  <c r="BJ234"/>
  <c r="BJ235" s="1"/>
  <c r="BE129"/>
  <c r="BE130" s="1"/>
  <c r="BI1862"/>
  <c r="BI1863" s="1"/>
  <c r="BL896"/>
  <c r="BL897" s="1"/>
  <c r="BE804"/>
  <c r="BE805" s="1"/>
  <c r="BN592"/>
  <c r="BN593" s="1"/>
  <c r="BE592"/>
  <c r="BE593" s="1"/>
  <c r="BG554"/>
  <c r="BG555" s="1"/>
  <c r="BR395"/>
  <c r="BR396" s="1"/>
  <c r="BP234"/>
  <c r="BP235" s="1"/>
  <c r="CE235" s="1"/>
  <c r="BB234"/>
  <c r="BB235" s="1"/>
  <c r="BT167"/>
  <c r="BT168" s="1"/>
  <c r="BT1659"/>
  <c r="BI1659"/>
  <c r="BB396"/>
  <c r="BJ320"/>
  <c r="BR1939"/>
  <c r="BL1939"/>
  <c r="BI1939"/>
  <c r="BL1733"/>
  <c r="BI1733"/>
  <c r="BJ1659"/>
  <c r="BR1594"/>
  <c r="BL1594"/>
  <c r="BB1594"/>
  <c r="BR953"/>
  <c r="BL953"/>
  <c r="BI953"/>
  <c r="BB953"/>
  <c r="BT897"/>
  <c r="BN897"/>
  <c r="BJ897"/>
  <c r="BH897"/>
  <c r="BR659"/>
  <c r="BI659"/>
  <c r="BB659"/>
  <c r="BR593"/>
  <c r="BR443"/>
  <c r="BL443"/>
  <c r="BI443"/>
  <c r="BB443"/>
  <c r="BL367"/>
  <c r="BB367"/>
  <c r="BI320"/>
  <c r="BT206"/>
  <c r="BN206"/>
  <c r="BJ206"/>
  <c r="BS168"/>
  <c r="CG168" s="1"/>
  <c r="BP168"/>
  <c r="CE168" s="1"/>
  <c r="BJ130"/>
  <c r="BH130"/>
  <c r="BH1733"/>
  <c r="BE1733"/>
  <c r="BT1594"/>
  <c r="BN1594"/>
  <c r="BJ1594"/>
  <c r="BH1594"/>
  <c r="BL206"/>
  <c r="BP130"/>
  <c r="CE130" s="1"/>
  <c r="BL130"/>
  <c r="BB101"/>
  <c r="BJ953"/>
  <c r="BH953"/>
  <c r="BR897"/>
  <c r="BB897"/>
  <c r="BN659"/>
  <c r="BJ659"/>
  <c r="BE659"/>
  <c r="BT443"/>
  <c r="BH443"/>
  <c r="BN396"/>
  <c r="BJ396"/>
  <c r="BN367"/>
  <c r="BJ367"/>
  <c r="BT291"/>
  <c r="BR291"/>
  <c r="BH291"/>
  <c r="BB206"/>
  <c r="BR168"/>
  <c r="BE168"/>
  <c r="BN1659"/>
  <c r="BN1939"/>
  <c r="BE367"/>
  <c r="BH1901"/>
  <c r="BI367"/>
  <c r="BR320"/>
  <c r="BG1939"/>
  <c r="BB1939"/>
  <c r="BE1901"/>
  <c r="BT1863"/>
  <c r="BN1863"/>
  <c r="BJ1863"/>
  <c r="BH1863"/>
  <c r="BE1863"/>
  <c r="BS1771"/>
  <c r="CG1771" s="1"/>
  <c r="BI1771"/>
  <c r="BI593"/>
  <c r="BN555"/>
  <c r="BJ555"/>
  <c r="BE555"/>
  <c r="BS396"/>
  <c r="CG396" s="1"/>
  <c r="BI396"/>
  <c r="BG320"/>
  <c r="BB320"/>
  <c r="BP291"/>
  <c r="CE291" s="1"/>
  <c r="BL291"/>
  <c r="BI291"/>
  <c r="BB291"/>
  <c r="BT235"/>
  <c r="BH235"/>
  <c r="BH206"/>
  <c r="BE206"/>
  <c r="BL168"/>
  <c r="BI168"/>
  <c r="BB168"/>
  <c r="BT130"/>
  <c r="BR130"/>
  <c r="BN130"/>
  <c r="BE101"/>
  <c r="BJ1939"/>
  <c r="BH1939"/>
  <c r="BE1939"/>
  <c r="BS1901"/>
  <c r="CG1901" s="1"/>
  <c r="BI1901"/>
  <c r="BB1901"/>
  <c r="BR1863"/>
  <c r="BL1863"/>
  <c r="BB1863"/>
  <c r="BN1771"/>
  <c r="BJ1771"/>
  <c r="BE1771"/>
  <c r="BT1733"/>
  <c r="BI101"/>
  <c r="BT953"/>
  <c r="BN953"/>
  <c r="BJ593"/>
  <c r="BR555"/>
  <c r="BI555"/>
  <c r="BN443"/>
  <c r="BE396"/>
  <c r="BT367"/>
  <c r="BH367"/>
  <c r="BN291"/>
  <c r="BR206"/>
  <c r="BI206"/>
  <c r="BN168"/>
  <c r="BJ168"/>
  <c r="BS130"/>
  <c r="CG130" s="1"/>
  <c r="BI130"/>
  <c r="BB130"/>
  <c r="BR1659"/>
  <c r="AZ1653"/>
  <c r="BG796"/>
  <c r="BG659"/>
  <c r="BG584"/>
  <c r="BG396"/>
  <c r="BG311"/>
  <c r="BG168"/>
  <c r="BG34"/>
  <c r="BG130"/>
  <c r="BG206"/>
  <c r="BG101"/>
  <c r="BG593"/>
  <c r="BG121"/>
  <c r="BG1854"/>
  <c r="BG1930"/>
  <c r="BG1901"/>
  <c r="BG1863"/>
  <c r="BI43"/>
  <c r="BT43"/>
  <c r="BH43"/>
  <c r="BT1939"/>
  <c r="BN1733"/>
  <c r="BB1733"/>
  <c r="BI1594"/>
  <c r="BN101"/>
  <c r="BT101"/>
  <c r="BL101"/>
  <c r="BN1901"/>
  <c r="BI897"/>
  <c r="BL659"/>
  <c r="BL593"/>
  <c r="BB593"/>
  <c r="BT555"/>
  <c r="BH555"/>
  <c r="BT396"/>
  <c r="BL396"/>
  <c r="BS291"/>
  <c r="CG291" s="1"/>
  <c r="BP1901"/>
  <c r="CE1901" s="1"/>
  <c r="BB1771"/>
  <c r="BE953"/>
  <c r="BT320"/>
  <c r="BN320"/>
  <c r="BS235"/>
  <c r="CG235" s="1"/>
  <c r="BE443"/>
  <c r="BH320"/>
  <c r="BR1733"/>
  <c r="BJ1733"/>
  <c r="BT1771"/>
  <c r="BP1771"/>
  <c r="CE1771" s="1"/>
  <c r="BL1771"/>
  <c r="BH1771"/>
  <c r="BE1594"/>
  <c r="BR101"/>
  <c r="BJ101"/>
  <c r="BP101"/>
  <c r="CE101" s="1"/>
  <c r="BH101"/>
  <c r="BR1901"/>
  <c r="BJ1901"/>
  <c r="BE897"/>
  <c r="BT659"/>
  <c r="BH659"/>
  <c r="BT593"/>
  <c r="BH593"/>
  <c r="BL555"/>
  <c r="BB555"/>
  <c r="BP396"/>
  <c r="CE396" s="1"/>
  <c r="BH396"/>
  <c r="BT1901"/>
  <c r="BL1901"/>
  <c r="BR1771"/>
  <c r="BL320"/>
  <c r="BI235"/>
  <c r="BE235"/>
  <c r="BJ43"/>
  <c r="BA29"/>
  <c r="AZ20"/>
  <c r="AZ891"/>
  <c r="E248" i="6"/>
  <c r="E249" s="1"/>
  <c r="G248"/>
  <c r="G249" s="1"/>
  <c r="C248"/>
  <c r="C249" s="1"/>
  <c r="D243"/>
  <c r="G243"/>
  <c r="K243"/>
  <c r="G226"/>
  <c r="M122"/>
  <c r="M123" s="1"/>
  <c r="O122"/>
  <c r="O123" s="1"/>
  <c r="D111"/>
  <c r="E111"/>
  <c r="G111"/>
  <c r="K111"/>
  <c r="D89"/>
  <c r="O55"/>
  <c r="O47"/>
  <c r="O48" s="1"/>
  <c r="K42"/>
  <c r="K43" s="1"/>
  <c r="C42"/>
  <c r="C43" s="1"/>
  <c r="P36"/>
  <c r="P37" s="1"/>
  <c r="C15"/>
  <c r="C16" s="1"/>
  <c r="C1941" i="7" l="1"/>
  <c r="BP1948"/>
  <c r="BS1948"/>
  <c r="BR1948"/>
  <c r="BJ1948"/>
  <c r="BH1948"/>
  <c r="BB1948"/>
  <c r="BG1948"/>
  <c r="BI1948"/>
  <c r="BE1948"/>
  <c r="BN1948"/>
  <c r="BT1948"/>
  <c r="BL1948"/>
  <c r="BC1948"/>
  <c r="AT20"/>
  <c r="D250" i="6"/>
  <c r="P250"/>
  <c r="O250"/>
  <c r="K250"/>
  <c r="G250"/>
  <c r="M250"/>
  <c r="E250"/>
  <c r="AZ1960" i="7"/>
  <c r="AZ1942" s="1"/>
  <c r="BG805"/>
  <c r="BG897"/>
  <c r="BG291"/>
  <c r="BG43"/>
  <c r="BG367"/>
  <c r="BG953"/>
  <c r="BG235"/>
  <c r="BG443"/>
  <c r="BG1659"/>
  <c r="BG1733"/>
  <c r="BA38"/>
  <c r="AZ29"/>
  <c r="P1948" l="1"/>
  <c r="R1948"/>
  <c r="O1948"/>
  <c r="X1948"/>
  <c r="U1948"/>
  <c r="H1948"/>
  <c r="F1948"/>
  <c r="V1948"/>
  <c r="S1948"/>
  <c r="I1948"/>
  <c r="Y1948"/>
  <c r="J1948"/>
  <c r="Z1948"/>
  <c r="G1948"/>
  <c r="W1948"/>
  <c r="M1948"/>
  <c r="L1948"/>
  <c r="N1948"/>
  <c r="K1948"/>
  <c r="T1948"/>
  <c r="Q1948"/>
  <c r="AT29"/>
  <c r="AZ38"/>
  <c r="AT38" s="1"/>
  <c r="BA1961"/>
  <c r="AT1961" s="1"/>
  <c r="BA30"/>
  <c r="AZ21"/>
  <c r="AZ1961" l="1"/>
  <c r="AZ1943" s="1"/>
  <c r="BA39"/>
  <c r="AZ30"/>
  <c r="CG1370"/>
  <c r="CF1370"/>
  <c r="CE1370"/>
  <c r="CD1370"/>
  <c r="CC1370"/>
  <c r="CB1370"/>
  <c r="CA1370"/>
  <c r="BZ1370"/>
  <c r="BY1370"/>
  <c r="BX1370"/>
  <c r="CG1361"/>
  <c r="CF1361"/>
  <c r="CE1361"/>
  <c r="CD1361"/>
  <c r="CC1361"/>
  <c r="CB1361"/>
  <c r="CA1361"/>
  <c r="BZ1361"/>
  <c r="BY1361"/>
  <c r="BX1361"/>
  <c r="CG1352"/>
  <c r="CF1352"/>
  <c r="CE1352"/>
  <c r="CD1352"/>
  <c r="CC1352"/>
  <c r="CB1352"/>
  <c r="CA1352"/>
  <c r="BZ1352"/>
  <c r="BY1352"/>
  <c r="BX1352"/>
  <c r="CG1343"/>
  <c r="CF1343"/>
  <c r="CE1343"/>
  <c r="CD1343"/>
  <c r="CC1343"/>
  <c r="CB1343"/>
  <c r="BY1343"/>
  <c r="BX1343"/>
  <c r="CG1334"/>
  <c r="CF1334"/>
  <c r="CE1334"/>
  <c r="CD1334"/>
  <c r="CC1334"/>
  <c r="CB1334"/>
  <c r="BZ1334"/>
  <c r="BY1334"/>
  <c r="BX1334"/>
  <c r="CG1325"/>
  <c r="CF1325"/>
  <c r="CE1325"/>
  <c r="CD1325"/>
  <c r="CC1325"/>
  <c r="CB1325"/>
  <c r="CA1325"/>
  <c r="BZ1325"/>
  <c r="BY1325"/>
  <c r="BX1325"/>
  <c r="CG1316"/>
  <c r="CF1316"/>
  <c r="CE1316"/>
  <c r="CD1316"/>
  <c r="CC1316"/>
  <c r="CB1316"/>
  <c r="BZ1316"/>
  <c r="BY1316"/>
  <c r="BX1316"/>
  <c r="CG1307"/>
  <c r="CF1307"/>
  <c r="CE1307"/>
  <c r="CD1307"/>
  <c r="CC1307"/>
  <c r="CB1307"/>
  <c r="CA1307"/>
  <c r="BZ1307"/>
  <c r="BY1307"/>
  <c r="BX1307"/>
  <c r="CG1298"/>
  <c r="CF1298"/>
  <c r="CE1298"/>
  <c r="CD1298"/>
  <c r="CC1298"/>
  <c r="CB1298"/>
  <c r="CA1298"/>
  <c r="BZ1298"/>
  <c r="BY1298"/>
  <c r="BX1298"/>
  <c r="CG1289"/>
  <c r="CF1289"/>
  <c r="CE1289"/>
  <c r="CD1289"/>
  <c r="CC1289"/>
  <c r="CB1289"/>
  <c r="BZ1289"/>
  <c r="BY1289"/>
  <c r="BX1289"/>
  <c r="CG1280"/>
  <c r="CF1280"/>
  <c r="CE1280"/>
  <c r="CD1280"/>
  <c r="CC1280"/>
  <c r="CB1280"/>
  <c r="BZ1280"/>
  <c r="BY1280"/>
  <c r="BX1280"/>
  <c r="CG1271"/>
  <c r="CF1271"/>
  <c r="CE1271"/>
  <c r="CD1271"/>
  <c r="CC1271"/>
  <c r="CB1271"/>
  <c r="CA1271"/>
  <c r="BZ1271"/>
  <c r="BY1271"/>
  <c r="BX1271"/>
  <c r="CG1262"/>
  <c r="CF1262"/>
  <c r="CE1262"/>
  <c r="CD1262"/>
  <c r="CC1262"/>
  <c r="CB1262"/>
  <c r="CA1262"/>
  <c r="BZ1262"/>
  <c r="BY1262"/>
  <c r="BX1262"/>
  <c r="CG1253"/>
  <c r="CF1253"/>
  <c r="CE1253"/>
  <c r="CD1253"/>
  <c r="CC1253"/>
  <c r="CB1253"/>
  <c r="CA1253"/>
  <c r="BZ1253"/>
  <c r="BY1253"/>
  <c r="BX1253"/>
  <c r="CG1244"/>
  <c r="CF1244"/>
  <c r="CE1244"/>
  <c r="CD1244"/>
  <c r="CC1244"/>
  <c r="CB1244"/>
  <c r="CA1244"/>
  <c r="BZ1244"/>
  <c r="BY1244"/>
  <c r="BX1244"/>
  <c r="CG1235"/>
  <c r="CF1235"/>
  <c r="CE1235"/>
  <c r="CD1235"/>
  <c r="CC1235"/>
  <c r="CB1235"/>
  <c r="CA1235"/>
  <c r="BZ1235"/>
  <c r="BY1235"/>
  <c r="BX1235"/>
  <c r="CG1226"/>
  <c r="CF1226"/>
  <c r="CE1226"/>
  <c r="CD1226"/>
  <c r="CC1226"/>
  <c r="CB1226"/>
  <c r="CA1226"/>
  <c r="BZ1226"/>
  <c r="BY1226"/>
  <c r="BX1226"/>
  <c r="CG1217"/>
  <c r="CF1217"/>
  <c r="CE1217"/>
  <c r="CD1217"/>
  <c r="CC1217"/>
  <c r="CB1217"/>
  <c r="CA1217"/>
  <c r="BZ1217"/>
  <c r="BY1217"/>
  <c r="BX1217"/>
  <c r="CG1208"/>
  <c r="CF1208"/>
  <c r="CE1208"/>
  <c r="CD1208"/>
  <c r="CC1208"/>
  <c r="CB1208"/>
  <c r="BZ1208"/>
  <c r="BY1208"/>
  <c r="BX1208"/>
  <c r="CG1199"/>
  <c r="CF1199"/>
  <c r="CE1199"/>
  <c r="CD1199"/>
  <c r="CC1199"/>
  <c r="CB1199"/>
  <c r="CA1199"/>
  <c r="BZ1199"/>
  <c r="BY1199"/>
  <c r="BX1199"/>
  <c r="CG1190"/>
  <c r="CF1190"/>
  <c r="CE1190"/>
  <c r="CD1190"/>
  <c r="CC1190"/>
  <c r="CB1190"/>
  <c r="BZ1190"/>
  <c r="BY1190"/>
  <c r="BX1190"/>
  <c r="CG1181"/>
  <c r="CF1181"/>
  <c r="CE1181"/>
  <c r="CD1181"/>
  <c r="CC1181"/>
  <c r="CB1181"/>
  <c r="CA1181"/>
  <c r="BZ1181"/>
  <c r="BY1181"/>
  <c r="BX1181"/>
  <c r="CG1172"/>
  <c r="CF1172"/>
  <c r="CE1172"/>
  <c r="CD1172"/>
  <c r="CC1172"/>
  <c r="CB1172"/>
  <c r="CA1172"/>
  <c r="BZ1172"/>
  <c r="BY1172"/>
  <c r="BX1172"/>
  <c r="CG1163"/>
  <c r="CF1163"/>
  <c r="CE1163"/>
  <c r="CD1163"/>
  <c r="CC1163"/>
  <c r="CB1163"/>
  <c r="CA1163"/>
  <c r="BZ1163"/>
  <c r="BY1163"/>
  <c r="BX1163"/>
  <c r="CG1154"/>
  <c r="CF1154"/>
  <c r="CE1154"/>
  <c r="CD1154"/>
  <c r="CC1154"/>
  <c r="CB1154"/>
  <c r="CA1154"/>
  <c r="BZ1154"/>
  <c r="BY1154"/>
  <c r="BX1154"/>
  <c r="CG1145"/>
  <c r="CF1145"/>
  <c r="CE1145"/>
  <c r="CD1145"/>
  <c r="CC1145"/>
  <c r="CB1145"/>
  <c r="CA1145"/>
  <c r="BZ1145"/>
  <c r="BY1145"/>
  <c r="BX1145"/>
  <c r="CG1136"/>
  <c r="CF1136"/>
  <c r="CE1136"/>
  <c r="CD1136"/>
  <c r="CC1136"/>
  <c r="CB1136"/>
  <c r="CA1136"/>
  <c r="BZ1136"/>
  <c r="BY1136"/>
  <c r="BX1136"/>
  <c r="CG1127"/>
  <c r="CF1127"/>
  <c r="CE1127"/>
  <c r="CD1127"/>
  <c r="CC1127"/>
  <c r="CB1127"/>
  <c r="CA1127"/>
  <c r="BZ1127"/>
  <c r="BY1127"/>
  <c r="BX1127"/>
  <c r="CG1118"/>
  <c r="CF1118"/>
  <c r="CE1118"/>
  <c r="CD1118"/>
  <c r="CC1118"/>
  <c r="CB1118"/>
  <c r="CA1118"/>
  <c r="BZ1118"/>
  <c r="BY1118"/>
  <c r="BX1118"/>
  <c r="CG1109"/>
  <c r="CF1109"/>
  <c r="CE1109"/>
  <c r="CD1109"/>
  <c r="CC1109"/>
  <c r="CB1109"/>
  <c r="CA1109"/>
  <c r="BZ1109"/>
  <c r="BY1109"/>
  <c r="BX1109"/>
  <c r="CG1100"/>
  <c r="CF1100"/>
  <c r="CE1100"/>
  <c r="CD1100"/>
  <c r="CC1100"/>
  <c r="CB1100"/>
  <c r="CA1100"/>
  <c r="BZ1100"/>
  <c r="BY1100"/>
  <c r="BX1100"/>
  <c r="CG1091"/>
  <c r="CF1091"/>
  <c r="CE1091"/>
  <c r="CD1091"/>
  <c r="CC1091"/>
  <c r="CB1091"/>
  <c r="CA1091"/>
  <c r="BZ1091"/>
  <c r="BY1091"/>
  <c r="BX1091"/>
  <c r="CG1082"/>
  <c r="CF1082"/>
  <c r="CE1082"/>
  <c r="CD1082"/>
  <c r="CC1082"/>
  <c r="CB1082"/>
  <c r="BZ1082"/>
  <c r="BY1082"/>
  <c r="BX1082"/>
  <c r="CG1073"/>
  <c r="CF1073"/>
  <c r="CE1073"/>
  <c r="CD1073"/>
  <c r="CC1073"/>
  <c r="CB1073"/>
  <c r="CA1073"/>
  <c r="BZ1073"/>
  <c r="BY1073"/>
  <c r="BX1073"/>
  <c r="CG1064"/>
  <c r="CF1064"/>
  <c r="CE1064"/>
  <c r="CD1064"/>
  <c r="CC1064"/>
  <c r="CB1064"/>
  <c r="BZ1064"/>
  <c r="BY1064"/>
  <c r="BX1064"/>
  <c r="CG1055"/>
  <c r="CF1055"/>
  <c r="CE1055"/>
  <c r="CD1055"/>
  <c r="CC1055"/>
  <c r="CB1055"/>
  <c r="CA1055"/>
  <c r="BZ1055"/>
  <c r="BY1055"/>
  <c r="BX1055"/>
  <c r="CG1046"/>
  <c r="CF1046"/>
  <c r="CE1046"/>
  <c r="CD1046"/>
  <c r="CC1046"/>
  <c r="CB1046"/>
  <c r="CA1046"/>
  <c r="BZ1046"/>
  <c r="BY1046"/>
  <c r="BX1046"/>
  <c r="CG1037"/>
  <c r="CF1037"/>
  <c r="CE1037"/>
  <c r="CD1037"/>
  <c r="CC1037"/>
  <c r="CB1037"/>
  <c r="BZ1037"/>
  <c r="BY1037"/>
  <c r="BX1037"/>
  <c r="CG1028"/>
  <c r="CF1028"/>
  <c r="CE1028"/>
  <c r="CD1028"/>
  <c r="CC1028"/>
  <c r="CB1028"/>
  <c r="BZ1028"/>
  <c r="BY1028"/>
  <c r="BX1028"/>
  <c r="CG1019"/>
  <c r="CF1019"/>
  <c r="CE1019"/>
  <c r="CD1019"/>
  <c r="CC1019"/>
  <c r="CB1019"/>
  <c r="CA1019"/>
  <c r="BZ1019"/>
  <c r="BY1019"/>
  <c r="BX1019"/>
  <c r="CG1010"/>
  <c r="CF1010"/>
  <c r="CE1010"/>
  <c r="CD1010"/>
  <c r="CC1010"/>
  <c r="CB1010"/>
  <c r="CA1010"/>
  <c r="BZ1010"/>
  <c r="BY1010"/>
  <c r="BX1010"/>
  <c r="CG1001"/>
  <c r="CF1001"/>
  <c r="CE1001"/>
  <c r="CD1001"/>
  <c r="CC1001"/>
  <c r="CB1001"/>
  <c r="BZ1001"/>
  <c r="BY1001"/>
  <c r="BX1001"/>
  <c r="CG992"/>
  <c r="CF992"/>
  <c r="CE992"/>
  <c r="CD992"/>
  <c r="CC992"/>
  <c r="CB992"/>
  <c r="CA992"/>
  <c r="BZ992"/>
  <c r="BY992"/>
  <c r="BX992"/>
  <c r="CG983"/>
  <c r="CF983"/>
  <c r="CE983"/>
  <c r="CD983"/>
  <c r="CC983"/>
  <c r="CB983"/>
  <c r="CA983"/>
  <c r="BZ983"/>
  <c r="BY983"/>
  <c r="BX983"/>
  <c r="CG974"/>
  <c r="CF974"/>
  <c r="CE974"/>
  <c r="CD974"/>
  <c r="CC974"/>
  <c r="CB974"/>
  <c r="CA974"/>
  <c r="BZ974"/>
  <c r="BY974"/>
  <c r="BX974"/>
  <c r="CD464"/>
  <c r="BX464"/>
  <c r="BZ1343"/>
  <c r="BX965"/>
  <c r="BY965"/>
  <c r="BZ965"/>
  <c r="CB965"/>
  <c r="CC965"/>
  <c r="CD965"/>
  <c r="CE965"/>
  <c r="CF965"/>
  <c r="CG965"/>
  <c r="AZ39" l="1"/>
  <c r="AZ1962" s="1"/>
  <c r="AZ1944" s="1"/>
  <c r="BA1962"/>
  <c r="AT1962" s="1"/>
  <c r="BS1001"/>
  <c r="BK1010"/>
  <c r="BK1002" s="1"/>
  <c r="BK1008" s="1"/>
  <c r="BK1009" s="1"/>
  <c r="CB1009" s="1"/>
  <c r="BM1010"/>
  <c r="BM1002" s="1"/>
  <c r="BM1008" s="1"/>
  <c r="BQ1010"/>
  <c r="BQ1002" s="1"/>
  <c r="BQ1008" s="1"/>
  <c r="BQ1009" s="1"/>
  <c r="CF1009" s="1"/>
  <c r="BM1019"/>
  <c r="BM1011" s="1"/>
  <c r="BM1017" s="1"/>
  <c r="BQ1019"/>
  <c r="BQ1011" s="1"/>
  <c r="BQ1017" s="1"/>
  <c r="BP1028"/>
  <c r="BK1037"/>
  <c r="BK1029" s="1"/>
  <c r="BK1035" s="1"/>
  <c r="BK1036" s="1"/>
  <c r="CB1036" s="1"/>
  <c r="BO1037"/>
  <c r="BO1029" s="1"/>
  <c r="BO1035" s="1"/>
  <c r="BS1037"/>
  <c r="BC1046"/>
  <c r="BC1038" s="1"/>
  <c r="BM1046"/>
  <c r="BM1038" s="1"/>
  <c r="BM1044" s="1"/>
  <c r="BM1045" s="1"/>
  <c r="CC1045" s="1"/>
  <c r="BQ1046"/>
  <c r="BQ1038" s="1"/>
  <c r="BK1055"/>
  <c r="BK1047" s="1"/>
  <c r="BK1053" s="1"/>
  <c r="BO1055"/>
  <c r="BO1047" s="1"/>
  <c r="BC1064"/>
  <c r="BC1056" s="1"/>
  <c r="BC1062" s="1"/>
  <c r="BC1063" s="1"/>
  <c r="BY1063" s="1"/>
  <c r="BS1100"/>
  <c r="BC1109"/>
  <c r="BC1101" s="1"/>
  <c r="BC1107" s="1"/>
  <c r="BC1108" s="1"/>
  <c r="BY1108" s="1"/>
  <c r="BK1109"/>
  <c r="BK1101" s="1"/>
  <c r="BK1107" s="1"/>
  <c r="BM1109"/>
  <c r="BM1101" s="1"/>
  <c r="BM1107" s="1"/>
  <c r="BM1108" s="1"/>
  <c r="CC1108" s="1"/>
  <c r="BO1109"/>
  <c r="BO1101" s="1"/>
  <c r="BO1107" s="1"/>
  <c r="BO1108" s="1"/>
  <c r="CD1108" s="1"/>
  <c r="BQ1109"/>
  <c r="BQ1101" s="1"/>
  <c r="BQ1107" s="1"/>
  <c r="BQ1108" s="1"/>
  <c r="CF1108" s="1"/>
  <c r="BS1109"/>
  <c r="BC1118"/>
  <c r="BC1110" s="1"/>
  <c r="BC1116" s="1"/>
  <c r="BC1117" s="1"/>
  <c r="BY1117" s="1"/>
  <c r="BK1118"/>
  <c r="BK1110" s="1"/>
  <c r="BM1118"/>
  <c r="BM1110" s="1"/>
  <c r="BM1116" s="1"/>
  <c r="BM1117" s="1"/>
  <c r="CC1117" s="1"/>
  <c r="BO1118"/>
  <c r="BO1110" s="1"/>
  <c r="BQ1118"/>
  <c r="BQ1110" s="1"/>
  <c r="BQ1116" s="1"/>
  <c r="BQ1117" s="1"/>
  <c r="CF1117" s="1"/>
  <c r="BS1118"/>
  <c r="BC1127"/>
  <c r="BC1119" s="1"/>
  <c r="BC1125" s="1"/>
  <c r="BC1126" s="1"/>
  <c r="BY1126" s="1"/>
  <c r="BK1127"/>
  <c r="BK1119" s="1"/>
  <c r="BK1125" s="1"/>
  <c r="BK1126" s="1"/>
  <c r="CB1126" s="1"/>
  <c r="BM1127"/>
  <c r="BM1119" s="1"/>
  <c r="BM1125" s="1"/>
  <c r="BM1126" s="1"/>
  <c r="CC1126" s="1"/>
  <c r="BO1127"/>
  <c r="BO1119" s="1"/>
  <c r="BO1125" s="1"/>
  <c r="BO1126" s="1"/>
  <c r="CD1126" s="1"/>
  <c r="BQ1127"/>
  <c r="BQ1119" s="1"/>
  <c r="BQ1125" s="1"/>
  <c r="BQ1126" s="1"/>
  <c r="CF1126" s="1"/>
  <c r="BS1127"/>
  <c r="BC1136"/>
  <c r="BC1128" s="1"/>
  <c r="BC1134" s="1"/>
  <c r="BC1135" s="1"/>
  <c r="BY1135" s="1"/>
  <c r="BK1136"/>
  <c r="BK1128" s="1"/>
  <c r="BM1136"/>
  <c r="BM1128" s="1"/>
  <c r="BM1134" s="1"/>
  <c r="BM1135" s="1"/>
  <c r="CC1135" s="1"/>
  <c r="BO1136"/>
  <c r="BO1128" s="1"/>
  <c r="BQ1136"/>
  <c r="BQ1128" s="1"/>
  <c r="BQ1134" s="1"/>
  <c r="BQ1135" s="1"/>
  <c r="CF1135" s="1"/>
  <c r="BS1136"/>
  <c r="BC1145"/>
  <c r="BC1137" s="1"/>
  <c r="BC1143" s="1"/>
  <c r="BC1144" s="1"/>
  <c r="BY1144" s="1"/>
  <c r="BK1145"/>
  <c r="BK1137" s="1"/>
  <c r="BK1143" s="1"/>
  <c r="BK1144" s="1"/>
  <c r="CB1144" s="1"/>
  <c r="BM1145"/>
  <c r="BM1137" s="1"/>
  <c r="BM1143" s="1"/>
  <c r="BM1144" s="1"/>
  <c r="CC1144" s="1"/>
  <c r="BO1145"/>
  <c r="BO1137" s="1"/>
  <c r="BO1143" s="1"/>
  <c r="BO1144" s="1"/>
  <c r="CD1144" s="1"/>
  <c r="BQ1145"/>
  <c r="BQ1137" s="1"/>
  <c r="BQ1143" s="1"/>
  <c r="BQ1144" s="1"/>
  <c r="CF1144" s="1"/>
  <c r="BS1145"/>
  <c r="BC1154"/>
  <c r="BC1146" s="1"/>
  <c r="BC1152" s="1"/>
  <c r="BC1153" s="1"/>
  <c r="BY1153" s="1"/>
  <c r="BK1154"/>
  <c r="BK1146" s="1"/>
  <c r="BM1154"/>
  <c r="BM1146" s="1"/>
  <c r="BM1152" s="1"/>
  <c r="BM1153" s="1"/>
  <c r="CC1153" s="1"/>
  <c r="BO1154"/>
  <c r="BO1146" s="1"/>
  <c r="BQ1154"/>
  <c r="BQ1146" s="1"/>
  <c r="BQ1152" s="1"/>
  <c r="BQ1153" s="1"/>
  <c r="CF1153" s="1"/>
  <c r="BS1154"/>
  <c r="BC1163"/>
  <c r="BC1155" s="1"/>
  <c r="BC1161" s="1"/>
  <c r="BC1162" s="1"/>
  <c r="BY1162" s="1"/>
  <c r="BK1163"/>
  <c r="BK1155" s="1"/>
  <c r="BK1161" s="1"/>
  <c r="BM1163"/>
  <c r="BM1155" s="1"/>
  <c r="BM1161" s="1"/>
  <c r="BM1162" s="1"/>
  <c r="CC1162" s="1"/>
  <c r="BO1163"/>
  <c r="BO1155" s="1"/>
  <c r="BO1161" s="1"/>
  <c r="BO1162" s="1"/>
  <c r="CD1162" s="1"/>
  <c r="BQ1163"/>
  <c r="BQ1155" s="1"/>
  <c r="BQ1161" s="1"/>
  <c r="BQ1162" s="1"/>
  <c r="CF1162" s="1"/>
  <c r="BS1163"/>
  <c r="BC1172"/>
  <c r="BC1164" s="1"/>
  <c r="BC1170" s="1"/>
  <c r="BC1171" s="1"/>
  <c r="BY1171" s="1"/>
  <c r="BK1172"/>
  <c r="BK1164" s="1"/>
  <c r="BM1172"/>
  <c r="BM1164" s="1"/>
  <c r="BM1170" s="1"/>
  <c r="BM1171" s="1"/>
  <c r="CC1171" s="1"/>
  <c r="BO1172"/>
  <c r="BO1164" s="1"/>
  <c r="BQ1172"/>
  <c r="BQ1164" s="1"/>
  <c r="BQ1170" s="1"/>
  <c r="BQ1171" s="1"/>
  <c r="CF1171" s="1"/>
  <c r="BS1172"/>
  <c r="BC1181"/>
  <c r="BC1173" s="1"/>
  <c r="BC1179" s="1"/>
  <c r="BC1180" s="1"/>
  <c r="BY1180" s="1"/>
  <c r="BK1181"/>
  <c r="BK1173" s="1"/>
  <c r="BK1179" s="1"/>
  <c r="BK1180" s="1"/>
  <c r="CB1180" s="1"/>
  <c r="BM1181"/>
  <c r="BM1173" s="1"/>
  <c r="BM1179" s="1"/>
  <c r="BM1180" s="1"/>
  <c r="CC1180" s="1"/>
  <c r="BO1181"/>
  <c r="BO1173" s="1"/>
  <c r="BO1179" s="1"/>
  <c r="BO1180" s="1"/>
  <c r="CD1180" s="1"/>
  <c r="BQ1181"/>
  <c r="BQ1173" s="1"/>
  <c r="BQ1179" s="1"/>
  <c r="BQ1180" s="1"/>
  <c r="CF1180" s="1"/>
  <c r="BS1181"/>
  <c r="BC1190"/>
  <c r="BK1190"/>
  <c r="BM1190"/>
  <c r="BO1190"/>
  <c r="BQ1190"/>
  <c r="BS1190"/>
  <c r="BC1199"/>
  <c r="BC1191" s="1"/>
  <c r="BC1197" s="1"/>
  <c r="BC1198" s="1"/>
  <c r="BY1198" s="1"/>
  <c r="BK1199"/>
  <c r="BK1191" s="1"/>
  <c r="BK1197" s="1"/>
  <c r="BM1199"/>
  <c r="BM1191" s="1"/>
  <c r="BM1197" s="1"/>
  <c r="BM1198" s="1"/>
  <c r="CC1198" s="1"/>
  <c r="BO1199"/>
  <c r="BO1191" s="1"/>
  <c r="BO1197" s="1"/>
  <c r="BQ1199"/>
  <c r="BQ1191" s="1"/>
  <c r="BQ1197" s="1"/>
  <c r="BQ1198" s="1"/>
  <c r="CF1198" s="1"/>
  <c r="BS1199"/>
  <c r="BC1208"/>
  <c r="BC1200" s="1"/>
  <c r="BC1206" s="1"/>
  <c r="BC1207" s="1"/>
  <c r="BY1207" s="1"/>
  <c r="BP1208"/>
  <c r="BD1217"/>
  <c r="BF1217"/>
  <c r="BF1209" s="1"/>
  <c r="BF1215" s="1"/>
  <c r="BP1217"/>
  <c r="BD1226"/>
  <c r="BF1226"/>
  <c r="BF1218" s="1"/>
  <c r="BF1224" s="1"/>
  <c r="BD1235"/>
  <c r="BF1235"/>
  <c r="BF1227" s="1"/>
  <c r="BF1233" s="1"/>
  <c r="BP1235"/>
  <c r="BD1244"/>
  <c r="BF1244"/>
  <c r="BF1236" s="1"/>
  <c r="BF1242" s="1"/>
  <c r="BP1244"/>
  <c r="BD1253"/>
  <c r="BF1253"/>
  <c r="BF1245" s="1"/>
  <c r="BF1251" s="1"/>
  <c r="BP1253"/>
  <c r="BD1262"/>
  <c r="BF1262"/>
  <c r="BF1254" s="1"/>
  <c r="BF1260" s="1"/>
  <c r="BP1262"/>
  <c r="BD1271"/>
  <c r="BF1271"/>
  <c r="BF1263" s="1"/>
  <c r="BF1269" s="1"/>
  <c r="BP1271"/>
  <c r="BD1280"/>
  <c r="BK1280"/>
  <c r="BM1280"/>
  <c r="BO1280"/>
  <c r="BQ1280"/>
  <c r="BS1280"/>
  <c r="BC1289"/>
  <c r="BP1289"/>
  <c r="BD1298"/>
  <c r="BF1298"/>
  <c r="BF1290" s="1"/>
  <c r="BF1296" s="1"/>
  <c r="BP1298"/>
  <c r="BD1307"/>
  <c r="BF1307"/>
  <c r="BF1299" s="1"/>
  <c r="BF1305" s="1"/>
  <c r="BP1307"/>
  <c r="BD1316"/>
  <c r="BK1316"/>
  <c r="BM1316"/>
  <c r="BO1316"/>
  <c r="BQ1316"/>
  <c r="BS1316"/>
  <c r="BC1325"/>
  <c r="BK1325"/>
  <c r="BM1325"/>
  <c r="BO1325"/>
  <c r="BQ1325"/>
  <c r="BS1325"/>
  <c r="BC1334"/>
  <c r="BP1334"/>
  <c r="BK1343"/>
  <c r="BM1343"/>
  <c r="BO1343"/>
  <c r="BQ1343"/>
  <c r="BS1343"/>
  <c r="BC1352"/>
  <c r="BK1352"/>
  <c r="BM1352"/>
  <c r="BO1352"/>
  <c r="BQ1352"/>
  <c r="BS1352"/>
  <c r="BC1361"/>
  <c r="BK1361"/>
  <c r="BM1361"/>
  <c r="BO1361"/>
  <c r="BQ1361"/>
  <c r="BS1361"/>
  <c r="BC1370"/>
  <c r="BK1370"/>
  <c r="BM1370"/>
  <c r="BO1370"/>
  <c r="BQ1370"/>
  <c r="BS1370"/>
  <c r="BS965"/>
  <c r="BQ965"/>
  <c r="BQ957" s="1"/>
  <c r="BO965"/>
  <c r="BO957" s="1"/>
  <c r="BM965"/>
  <c r="BM957" s="1"/>
  <c r="BK965"/>
  <c r="BK957" s="1"/>
  <c r="BD965"/>
  <c r="BD957" s="1"/>
  <c r="BP1226"/>
  <c r="BP1370"/>
  <c r="BO464"/>
  <c r="BD974"/>
  <c r="BF974"/>
  <c r="BF966" s="1"/>
  <c r="BF972" s="1"/>
  <c r="BP974"/>
  <c r="BD983"/>
  <c r="BF983"/>
  <c r="BF975" s="1"/>
  <c r="BF981" s="1"/>
  <c r="BP983"/>
  <c r="BD992"/>
  <c r="BF992"/>
  <c r="BF984" s="1"/>
  <c r="BF990" s="1"/>
  <c r="BP992"/>
  <c r="BD1001"/>
  <c r="BK1001"/>
  <c r="BM1001"/>
  <c r="BO1001"/>
  <c r="BQ1001"/>
  <c r="BC1010"/>
  <c r="BO1010"/>
  <c r="BS1010"/>
  <c r="BC1019"/>
  <c r="BK1019"/>
  <c r="BO1019"/>
  <c r="BS1019"/>
  <c r="BC1028"/>
  <c r="BD1037"/>
  <c r="BM1037"/>
  <c r="BQ1037"/>
  <c r="BK1046"/>
  <c r="BO1046"/>
  <c r="BS1046"/>
  <c r="BC1055"/>
  <c r="BM1055"/>
  <c r="BQ1055"/>
  <c r="BS1055"/>
  <c r="BP1064"/>
  <c r="BD1073"/>
  <c r="BF1073"/>
  <c r="BF1065" s="1"/>
  <c r="BF1071" s="1"/>
  <c r="BP1073"/>
  <c r="BD1082"/>
  <c r="BK1082"/>
  <c r="BM1082"/>
  <c r="BO1082"/>
  <c r="BQ1082"/>
  <c r="BS1082"/>
  <c r="BC1091"/>
  <c r="BK1091"/>
  <c r="BM1091"/>
  <c r="BO1091"/>
  <c r="BQ1091"/>
  <c r="BS1091"/>
  <c r="BC1100"/>
  <c r="BK1100"/>
  <c r="BM1100"/>
  <c r="BO1100"/>
  <c r="BQ1100"/>
  <c r="BP965"/>
  <c r="BC965"/>
  <c r="BC957" s="1"/>
  <c r="BD1343"/>
  <c r="BC974"/>
  <c r="BK974"/>
  <c r="BM974"/>
  <c r="BO974"/>
  <c r="BQ974"/>
  <c r="BS974"/>
  <c r="BC983"/>
  <c r="BK983"/>
  <c r="BM983"/>
  <c r="BO983"/>
  <c r="BQ983"/>
  <c r="BS983"/>
  <c r="BC992"/>
  <c r="BK992"/>
  <c r="BM992"/>
  <c r="BO992"/>
  <c r="BQ992"/>
  <c r="BS992"/>
  <c r="BC1001"/>
  <c r="BP1001"/>
  <c r="BD1010"/>
  <c r="BF1010"/>
  <c r="BF1002" s="1"/>
  <c r="BF1008" s="1"/>
  <c r="BP1010"/>
  <c r="BD1019"/>
  <c r="BF1019"/>
  <c r="BF1011" s="1"/>
  <c r="BF1017" s="1"/>
  <c r="BP1019"/>
  <c r="BD1028"/>
  <c r="BK1028"/>
  <c r="BM1028"/>
  <c r="BO1028"/>
  <c r="BQ1028"/>
  <c r="BS1028"/>
  <c r="BC1037"/>
  <c r="BP1037"/>
  <c r="BD1046"/>
  <c r="BF1046"/>
  <c r="BF1038" s="1"/>
  <c r="BF1044" s="1"/>
  <c r="BP1046"/>
  <c r="BD1055"/>
  <c r="BF1055"/>
  <c r="BF1047" s="1"/>
  <c r="BF1053" s="1"/>
  <c r="BP1055"/>
  <c r="BD1064"/>
  <c r="BK1064"/>
  <c r="BM1064"/>
  <c r="BO1064"/>
  <c r="BQ1064"/>
  <c r="BS1064"/>
  <c r="BC1073"/>
  <c r="BK1073"/>
  <c r="BM1073"/>
  <c r="BO1073"/>
  <c r="BQ1073"/>
  <c r="BS1073"/>
  <c r="BC1082"/>
  <c r="BP1082"/>
  <c r="BD1091"/>
  <c r="BF1091"/>
  <c r="BF1083" s="1"/>
  <c r="BF1089" s="1"/>
  <c r="BP1091"/>
  <c r="BD1100"/>
  <c r="BF1100"/>
  <c r="BF1092" s="1"/>
  <c r="BF1098" s="1"/>
  <c r="BP1100"/>
  <c r="BD1109"/>
  <c r="BF1109"/>
  <c r="BF1101" s="1"/>
  <c r="BF1107" s="1"/>
  <c r="BP1109"/>
  <c r="BD1118"/>
  <c r="BF1118"/>
  <c r="BF1110" s="1"/>
  <c r="BP1118"/>
  <c r="BD1127"/>
  <c r="BF1127"/>
  <c r="BF1119" s="1"/>
  <c r="BF1125" s="1"/>
  <c r="BP1127"/>
  <c r="BD1136"/>
  <c r="BF1136"/>
  <c r="BF1128" s="1"/>
  <c r="BF1134" s="1"/>
  <c r="BP1136"/>
  <c r="BD1145"/>
  <c r="BF1145"/>
  <c r="BF1137" s="1"/>
  <c r="BF1143" s="1"/>
  <c r="BP1145"/>
  <c r="BD1154"/>
  <c r="BF1154"/>
  <c r="BF1146" s="1"/>
  <c r="BF1152" s="1"/>
  <c r="BP1154"/>
  <c r="BD1163"/>
  <c r="BF1163"/>
  <c r="BF1155" s="1"/>
  <c r="BF1161" s="1"/>
  <c r="BP1163"/>
  <c r="BD1172"/>
  <c r="BF1172"/>
  <c r="BF1164" s="1"/>
  <c r="BF1170" s="1"/>
  <c r="BP1172"/>
  <c r="BD1181"/>
  <c r="BF1181"/>
  <c r="BF1173" s="1"/>
  <c r="BF1179" s="1"/>
  <c r="BP1181"/>
  <c r="BD1190"/>
  <c r="BP1190"/>
  <c r="BD1199"/>
  <c r="BF1199"/>
  <c r="BF1191" s="1"/>
  <c r="BF1197" s="1"/>
  <c r="BP1199"/>
  <c r="BD1208"/>
  <c r="BK1208"/>
  <c r="BM1208"/>
  <c r="BO1208"/>
  <c r="BQ1208"/>
  <c r="BS1208"/>
  <c r="BC1217"/>
  <c r="BK1217"/>
  <c r="BM1217"/>
  <c r="BO1217"/>
  <c r="BQ1217"/>
  <c r="BS1217"/>
  <c r="BC1226"/>
  <c r="BK1226"/>
  <c r="BM1226"/>
  <c r="BO1226"/>
  <c r="BQ1226"/>
  <c r="BS1226"/>
  <c r="BC1235"/>
  <c r="BK1235"/>
  <c r="BM1235"/>
  <c r="BO1235"/>
  <c r="BQ1235"/>
  <c r="BS1235"/>
  <c r="BC1244"/>
  <c r="BK1244"/>
  <c r="BM1244"/>
  <c r="BO1244"/>
  <c r="BQ1244"/>
  <c r="BS1244"/>
  <c r="BC1253"/>
  <c r="BK1253"/>
  <c r="BM1253"/>
  <c r="BO1253"/>
  <c r="BQ1253"/>
  <c r="BS1253"/>
  <c r="BC1262"/>
  <c r="BK1262"/>
  <c r="BM1262"/>
  <c r="BO1262"/>
  <c r="BQ1262"/>
  <c r="BS1262"/>
  <c r="BC1271"/>
  <c r="BK1271"/>
  <c r="BM1271"/>
  <c r="BO1271"/>
  <c r="BQ1271"/>
  <c r="BS1271"/>
  <c r="BC1280"/>
  <c r="BP1280"/>
  <c r="BD1289"/>
  <c r="BK1289"/>
  <c r="BM1289"/>
  <c r="BO1289"/>
  <c r="BQ1289"/>
  <c r="BS1289"/>
  <c r="BC1298"/>
  <c r="BK1298"/>
  <c r="BM1298"/>
  <c r="BO1298"/>
  <c r="BQ1298"/>
  <c r="BS1298"/>
  <c r="BC1307"/>
  <c r="BK1307"/>
  <c r="BM1307"/>
  <c r="BO1307"/>
  <c r="BQ1307"/>
  <c r="BS1307"/>
  <c r="BC1316"/>
  <c r="BP1316"/>
  <c r="BD1325"/>
  <c r="BF1325"/>
  <c r="BF1317" s="1"/>
  <c r="BF1323" s="1"/>
  <c r="BP1325"/>
  <c r="BD1334"/>
  <c r="BK1334"/>
  <c r="BM1334"/>
  <c r="BO1334"/>
  <c r="BQ1334"/>
  <c r="BS1334"/>
  <c r="BC1343"/>
  <c r="BP1343"/>
  <c r="BD1352"/>
  <c r="BF1352"/>
  <c r="BF1344" s="1"/>
  <c r="BF1350" s="1"/>
  <c r="BP1352"/>
  <c r="BD1361"/>
  <c r="BF1361"/>
  <c r="BF1353" s="1"/>
  <c r="BF1359" s="1"/>
  <c r="BP1361"/>
  <c r="BD1370"/>
  <c r="BF1370"/>
  <c r="BF1362" s="1"/>
  <c r="BF1368" s="1"/>
  <c r="BM1018"/>
  <c r="CC1018" s="1"/>
  <c r="BK1198"/>
  <c r="CB1198" s="1"/>
  <c r="BO1198"/>
  <c r="CD1198" s="1"/>
  <c r="BM1009"/>
  <c r="CC1009" s="1"/>
  <c r="BQ1018"/>
  <c r="CF1018" s="1"/>
  <c r="BO1036"/>
  <c r="CD1036" s="1"/>
  <c r="BK1054"/>
  <c r="CB1054" s="1"/>
  <c r="BK1108"/>
  <c r="CB1108" s="1"/>
  <c r="BK1162"/>
  <c r="CB1162" s="1"/>
  <c r="BA31"/>
  <c r="AZ22"/>
  <c r="BA965"/>
  <c r="BA957" s="1"/>
  <c r="BA464"/>
  <c r="BA456" s="1"/>
  <c r="BA462" s="1"/>
  <c r="BA1001"/>
  <c r="BA1037"/>
  <c r="BA1029" s="1"/>
  <c r="BA1035" s="1"/>
  <c r="BA1064"/>
  <c r="BA1056" s="1"/>
  <c r="BA1062" s="1"/>
  <c r="BA1091"/>
  <c r="BA1109"/>
  <c r="BA1172"/>
  <c r="BA1190"/>
  <c r="BA1208"/>
  <c r="BA1200" s="1"/>
  <c r="BA1206" s="1"/>
  <c r="BA1235"/>
  <c r="BA1280"/>
  <c r="BA1272" s="1"/>
  <c r="BA1278" s="1"/>
  <c r="BA1289"/>
  <c r="BA1281" s="1"/>
  <c r="BA1287" s="1"/>
  <c r="BA1316"/>
  <c r="BA1308" s="1"/>
  <c r="BA1314" s="1"/>
  <c r="BA1325"/>
  <c r="BA1334"/>
  <c r="BA1326" s="1"/>
  <c r="BA1332" s="1"/>
  <c r="BA1343"/>
  <c r="BA1335" s="1"/>
  <c r="BA1341" s="1"/>
  <c r="BA1361"/>
  <c r="BA1010"/>
  <c r="BA1028"/>
  <c r="BA1082"/>
  <c r="BA1074" s="1"/>
  <c r="BA1080" s="1"/>
  <c r="BA1118"/>
  <c r="BC963" l="1"/>
  <c r="BF1116"/>
  <c r="BF1117" s="1"/>
  <c r="CA1117" s="1"/>
  <c r="BG1110"/>
  <c r="BG1116" s="1"/>
  <c r="BD963"/>
  <c r="BD964" s="1"/>
  <c r="BZ964" s="1"/>
  <c r="BM963"/>
  <c r="BM964" s="1"/>
  <c r="CC964" s="1"/>
  <c r="BQ963"/>
  <c r="BK963"/>
  <c r="BK964" s="1"/>
  <c r="CB964" s="1"/>
  <c r="BO963"/>
  <c r="BO964" s="1"/>
  <c r="CD964" s="1"/>
  <c r="BA963"/>
  <c r="BA964" s="1"/>
  <c r="BX964" s="1"/>
  <c r="BO1170"/>
  <c r="BO1171" s="1"/>
  <c r="CD1171" s="1"/>
  <c r="BK1170"/>
  <c r="BK1171" s="1"/>
  <c r="CB1171" s="1"/>
  <c r="BO1152"/>
  <c r="BO1153" s="1"/>
  <c r="CD1153" s="1"/>
  <c r="BK1152"/>
  <c r="BK1153" s="1"/>
  <c r="CB1153" s="1"/>
  <c r="BO1134"/>
  <c r="BO1135" s="1"/>
  <c r="CD1135" s="1"/>
  <c r="BK1134"/>
  <c r="BK1135" s="1"/>
  <c r="CB1135" s="1"/>
  <c r="BO1116"/>
  <c r="BO1117" s="1"/>
  <c r="CD1117" s="1"/>
  <c r="BK1116"/>
  <c r="BK1117" s="1"/>
  <c r="CB1117" s="1"/>
  <c r="BO1053"/>
  <c r="BO1054" s="1"/>
  <c r="CD1054" s="1"/>
  <c r="BQ1044"/>
  <c r="BQ1045" s="1"/>
  <c r="CF1045" s="1"/>
  <c r="BC1044"/>
  <c r="BC1045" s="1"/>
  <c r="BY1045" s="1"/>
  <c r="BD1353"/>
  <c r="BO1326"/>
  <c r="BK1326"/>
  <c r="BD1317"/>
  <c r="BC1308"/>
  <c r="BQ1299"/>
  <c r="BM1299"/>
  <c r="BC1299"/>
  <c r="BQ1290"/>
  <c r="BM1290"/>
  <c r="BC1290"/>
  <c r="BQ1281"/>
  <c r="BM1281"/>
  <c r="BD1281"/>
  <c r="BC1272"/>
  <c r="BQ1263"/>
  <c r="BM1263"/>
  <c r="BC1263"/>
  <c r="BQ1254"/>
  <c r="BM1254"/>
  <c r="BC1254"/>
  <c r="BQ1245"/>
  <c r="BM1245"/>
  <c r="BC1245"/>
  <c r="BQ1236"/>
  <c r="BM1236"/>
  <c r="BC1236"/>
  <c r="BQ1227"/>
  <c r="BM1227"/>
  <c r="BC1227"/>
  <c r="BQ1218"/>
  <c r="BM1218"/>
  <c r="BC1218"/>
  <c r="BQ1209"/>
  <c r="BM1209"/>
  <c r="BC1209"/>
  <c r="BQ1200"/>
  <c r="BM1200"/>
  <c r="BD1200"/>
  <c r="BD1173"/>
  <c r="BD1155"/>
  <c r="BD1137"/>
  <c r="BD1119"/>
  <c r="BD1101"/>
  <c r="BD1083"/>
  <c r="BC1074"/>
  <c r="BQ1065"/>
  <c r="BM1065"/>
  <c r="BC1065"/>
  <c r="BQ1056"/>
  <c r="BM1056"/>
  <c r="BD1056"/>
  <c r="BD1038"/>
  <c r="BC1029"/>
  <c r="BQ1020"/>
  <c r="BM1020"/>
  <c r="BD1020"/>
  <c r="BD1002"/>
  <c r="BC993"/>
  <c r="BQ984"/>
  <c r="BM984"/>
  <c r="BC984"/>
  <c r="BQ975"/>
  <c r="BM975"/>
  <c r="BC975"/>
  <c r="BQ966"/>
  <c r="BM966"/>
  <c r="BC966"/>
  <c r="BQ1092"/>
  <c r="BM1092"/>
  <c r="BC1092"/>
  <c r="BQ1083"/>
  <c r="BM1083"/>
  <c r="BC1083"/>
  <c r="BQ1074"/>
  <c r="BM1074"/>
  <c r="BD1074"/>
  <c r="BQ1047"/>
  <c r="BC1047"/>
  <c r="BO1038"/>
  <c r="BQ1029"/>
  <c r="BD1029"/>
  <c r="BK1011"/>
  <c r="BC1002"/>
  <c r="BO993"/>
  <c r="BK993"/>
  <c r="BD984"/>
  <c r="BD966"/>
  <c r="BO1362"/>
  <c r="BK1362"/>
  <c r="BO1353"/>
  <c r="BK1353"/>
  <c r="BO1344"/>
  <c r="BK1344"/>
  <c r="BO1335"/>
  <c r="BK1335"/>
  <c r="BC1326"/>
  <c r="BQ1317"/>
  <c r="BM1317"/>
  <c r="BC1317"/>
  <c r="BQ1308"/>
  <c r="BM1308"/>
  <c r="BD1308"/>
  <c r="BD1290"/>
  <c r="BC1281"/>
  <c r="BQ1272"/>
  <c r="BM1272"/>
  <c r="BD1272"/>
  <c r="BD1254"/>
  <c r="BD1236"/>
  <c r="BD1209"/>
  <c r="BQ1182"/>
  <c r="BM1182"/>
  <c r="BC1182"/>
  <c r="BA1020"/>
  <c r="BA1002"/>
  <c r="BA1353"/>
  <c r="BA1182"/>
  <c r="BA1083"/>
  <c r="BA1110"/>
  <c r="BA1116" s="1"/>
  <c r="BA1317"/>
  <c r="BA1227"/>
  <c r="BA1233" s="1"/>
  <c r="BA1164"/>
  <c r="BA1101"/>
  <c r="BA993"/>
  <c r="BA999" s="1"/>
  <c r="BD1362"/>
  <c r="BD1344"/>
  <c r="BC1335"/>
  <c r="BQ1326"/>
  <c r="BM1326"/>
  <c r="BD1326"/>
  <c r="BD1332" s="1"/>
  <c r="BO1299"/>
  <c r="BK1299"/>
  <c r="BO1290"/>
  <c r="BK1290"/>
  <c r="BO1281"/>
  <c r="BK1281"/>
  <c r="BO1263"/>
  <c r="BK1263"/>
  <c r="BO1254"/>
  <c r="BK1254"/>
  <c r="BO1245"/>
  <c r="BK1245"/>
  <c r="BO1236"/>
  <c r="BK1236"/>
  <c r="BO1227"/>
  <c r="BK1227"/>
  <c r="BO1218"/>
  <c r="BK1218"/>
  <c r="BO1209"/>
  <c r="BK1209"/>
  <c r="BO1200"/>
  <c r="BK1200"/>
  <c r="BD1191"/>
  <c r="BD1182"/>
  <c r="BD1164"/>
  <c r="BD1146"/>
  <c r="BD1128"/>
  <c r="BD1110"/>
  <c r="BD1092"/>
  <c r="BO1065"/>
  <c r="BK1065"/>
  <c r="BO1056"/>
  <c r="BK1056"/>
  <c r="BD1047"/>
  <c r="BO1020"/>
  <c r="BK1020"/>
  <c r="BD1011"/>
  <c r="BO984"/>
  <c r="BK984"/>
  <c r="BO975"/>
  <c r="BK975"/>
  <c r="BO966"/>
  <c r="BK966"/>
  <c r="BD1335"/>
  <c r="BO1092"/>
  <c r="BK1092"/>
  <c r="BO1083"/>
  <c r="BK1083"/>
  <c r="BO1074"/>
  <c r="BK1074"/>
  <c r="BD1065"/>
  <c r="BM1047"/>
  <c r="BK1038"/>
  <c r="BM1029"/>
  <c r="BC1020"/>
  <c r="BO1011"/>
  <c r="BC1011"/>
  <c r="BO1002"/>
  <c r="BQ993"/>
  <c r="BM993"/>
  <c r="BD993"/>
  <c r="BD975"/>
  <c r="BO456"/>
  <c r="BQ1362"/>
  <c r="BM1362"/>
  <c r="BC1362"/>
  <c r="BQ1353"/>
  <c r="BM1353"/>
  <c r="BC1353"/>
  <c r="BQ1344"/>
  <c r="BM1344"/>
  <c r="BC1344"/>
  <c r="BQ1335"/>
  <c r="BM1335"/>
  <c r="BO1317"/>
  <c r="BK1317"/>
  <c r="BO1308"/>
  <c r="BK1308"/>
  <c r="BD1299"/>
  <c r="BO1272"/>
  <c r="BK1272"/>
  <c r="BD1263"/>
  <c r="BD1245"/>
  <c r="BD1227"/>
  <c r="BD1218"/>
  <c r="BO1182"/>
  <c r="BK1182"/>
  <c r="CI1191"/>
  <c r="CI1164"/>
  <c r="CI1146"/>
  <c r="CI1128"/>
  <c r="BG1117"/>
  <c r="CI1092"/>
  <c r="CI1047"/>
  <c r="CI1053"/>
  <c r="CI1011"/>
  <c r="BC964"/>
  <c r="BY964" s="1"/>
  <c r="CI1065"/>
  <c r="CI1071"/>
  <c r="CI975"/>
  <c r="BQ964"/>
  <c r="CF964" s="1"/>
  <c r="CI1299"/>
  <c r="CI1263"/>
  <c r="CI1245"/>
  <c r="CI1227"/>
  <c r="CI1218"/>
  <c r="CI1362"/>
  <c r="CI1368"/>
  <c r="CI1344"/>
  <c r="CI1353"/>
  <c r="CI1359"/>
  <c r="CI1317"/>
  <c r="CI1323"/>
  <c r="CI1173"/>
  <c r="CI1155"/>
  <c r="CI1137"/>
  <c r="CI1119"/>
  <c r="CI1101"/>
  <c r="CI1083"/>
  <c r="CI1038"/>
  <c r="CI1002"/>
  <c r="CI984"/>
  <c r="CI990"/>
  <c r="CI966"/>
  <c r="CI972"/>
  <c r="CI1290"/>
  <c r="CI1254"/>
  <c r="CI1236"/>
  <c r="CI1209"/>
  <c r="CI1110"/>
  <c r="BF1324"/>
  <c r="CA1324" s="1"/>
  <c r="BA1081"/>
  <c r="BX1081" s="1"/>
  <c r="BA1342"/>
  <c r="BX1342" s="1"/>
  <c r="BA1333"/>
  <c r="BX1333" s="1"/>
  <c r="BA1315"/>
  <c r="BX1315" s="1"/>
  <c r="BA1288"/>
  <c r="BX1288" s="1"/>
  <c r="BA1279"/>
  <c r="BX1279" s="1"/>
  <c r="BA1207"/>
  <c r="BX1207" s="1"/>
  <c r="BA1063"/>
  <c r="BX1063" s="1"/>
  <c r="BA1036"/>
  <c r="BX1036" s="1"/>
  <c r="BA463"/>
  <c r="BX463" s="1"/>
  <c r="BA1145"/>
  <c r="BA1137" s="1"/>
  <c r="BA1143" s="1"/>
  <c r="BA1136"/>
  <c r="BA1128" s="1"/>
  <c r="BA1134" s="1"/>
  <c r="BA1127"/>
  <c r="BA1119" s="1"/>
  <c r="BA1125" s="1"/>
  <c r="BA1055"/>
  <c r="BA1047" s="1"/>
  <c r="BA1053" s="1"/>
  <c r="BA992"/>
  <c r="BA984" s="1"/>
  <c r="BA990" s="1"/>
  <c r="BA983"/>
  <c r="BA975" s="1"/>
  <c r="BA981" s="1"/>
  <c r="BA974"/>
  <c r="BA966" s="1"/>
  <c r="BA972" s="1"/>
  <c r="BA1370"/>
  <c r="BA1362" s="1"/>
  <c r="BA1368" s="1"/>
  <c r="BA1352"/>
  <c r="BA1344" s="1"/>
  <c r="BA1350" s="1"/>
  <c r="BA1307"/>
  <c r="BA1299" s="1"/>
  <c r="BA1305" s="1"/>
  <c r="BA1298"/>
  <c r="BA1290" s="1"/>
  <c r="BA1296" s="1"/>
  <c r="BA1271"/>
  <c r="BA1263" s="1"/>
  <c r="BA1269" s="1"/>
  <c r="BA1262"/>
  <c r="BA1254" s="1"/>
  <c r="BA1260" s="1"/>
  <c r="BA1253"/>
  <c r="BA1245" s="1"/>
  <c r="BA1251" s="1"/>
  <c r="BA1244"/>
  <c r="BA1236" s="1"/>
  <c r="BA1242" s="1"/>
  <c r="BA1226"/>
  <c r="BA1218" s="1"/>
  <c r="BA1224" s="1"/>
  <c r="BA1217"/>
  <c r="BA1209" s="1"/>
  <c r="BA1215" s="1"/>
  <c r="BA1199"/>
  <c r="BA1191" s="1"/>
  <c r="BA1197" s="1"/>
  <c r="BA1181"/>
  <c r="BA1173" s="1"/>
  <c r="BA1179" s="1"/>
  <c r="BA1163"/>
  <c r="BA1155" s="1"/>
  <c r="BA1154"/>
  <c r="BA1146" s="1"/>
  <c r="BA1152" s="1"/>
  <c r="BA1100"/>
  <c r="BA1092" s="1"/>
  <c r="BA1098" s="1"/>
  <c r="BA1073"/>
  <c r="BA1065" s="1"/>
  <c r="BA1071" s="1"/>
  <c r="BA1046"/>
  <c r="BA1038" s="1"/>
  <c r="BA1044" s="1"/>
  <c r="BA1019"/>
  <c r="BA1011" s="1"/>
  <c r="BA1017" s="1"/>
  <c r="BA40"/>
  <c r="BA1963" s="1"/>
  <c r="AT1963" s="1"/>
  <c r="AZ31"/>
  <c r="BK1578" l="1"/>
  <c r="BD1578"/>
  <c r="BD1587" s="1"/>
  <c r="BC1578"/>
  <c r="BQ1578"/>
  <c r="BQ1587" s="1"/>
  <c r="BM1578"/>
  <c r="BM1587" s="1"/>
  <c r="BO1578"/>
  <c r="BO1587" s="1"/>
  <c r="BA1578"/>
  <c r="BK1587"/>
  <c r="BK1593" s="1"/>
  <c r="AZ1155"/>
  <c r="AZ1161" s="1"/>
  <c r="BA1161"/>
  <c r="BA1162" s="1"/>
  <c r="BX1162" s="1"/>
  <c r="BK1188"/>
  <c r="BK1189" s="1"/>
  <c r="CB1189" s="1"/>
  <c r="BD1224"/>
  <c r="BD1225" s="1"/>
  <c r="BZ1225" s="1"/>
  <c r="BD1251"/>
  <c r="BD1252" s="1"/>
  <c r="BZ1252" s="1"/>
  <c r="BK1278"/>
  <c r="BK1279" s="1"/>
  <c r="CB1279" s="1"/>
  <c r="BD1305"/>
  <c r="BD1306" s="1"/>
  <c r="BZ1306" s="1"/>
  <c r="BO1314"/>
  <c r="BO1315" s="1"/>
  <c r="CD1315" s="1"/>
  <c r="BO1323"/>
  <c r="BO1324" s="1"/>
  <c r="CD1324" s="1"/>
  <c r="BQ1341"/>
  <c r="BQ1342" s="1"/>
  <c r="CF1342" s="1"/>
  <c r="BM1350"/>
  <c r="BM1351" s="1"/>
  <c r="CC1351" s="1"/>
  <c r="BC1359"/>
  <c r="BC1360" s="1"/>
  <c r="BY1360" s="1"/>
  <c r="BQ1359"/>
  <c r="BQ1360" s="1"/>
  <c r="CF1360" s="1"/>
  <c r="BM1368"/>
  <c r="BM1369" s="1"/>
  <c r="CC1369" s="1"/>
  <c r="BO462"/>
  <c r="BO463" s="1"/>
  <c r="CD463" s="1"/>
  <c r="BD999"/>
  <c r="BD1000" s="1"/>
  <c r="BZ1000" s="1"/>
  <c r="BQ999"/>
  <c r="BQ1000" s="1"/>
  <c r="CF1000" s="1"/>
  <c r="BC1017"/>
  <c r="BC1018" s="1"/>
  <c r="BY1018" s="1"/>
  <c r="BC1026"/>
  <c r="BC1027" s="1"/>
  <c r="BY1027" s="1"/>
  <c r="BK1044"/>
  <c r="BK1045" s="1"/>
  <c r="CB1045" s="1"/>
  <c r="BD1071"/>
  <c r="BD1072" s="1"/>
  <c r="BZ1072" s="1"/>
  <c r="BO1080"/>
  <c r="BO1081" s="1"/>
  <c r="CD1081" s="1"/>
  <c r="BO1089"/>
  <c r="BO1090" s="1"/>
  <c r="CD1090" s="1"/>
  <c r="BO1098"/>
  <c r="BO1099" s="1"/>
  <c r="CD1099" s="1"/>
  <c r="BK972"/>
  <c r="BK973" s="1"/>
  <c r="CB973" s="1"/>
  <c r="BK981"/>
  <c r="BK982" s="1"/>
  <c r="CB982" s="1"/>
  <c r="BK990"/>
  <c r="BK991" s="1"/>
  <c r="CB991" s="1"/>
  <c r="BD1017"/>
  <c r="BD1018" s="1"/>
  <c r="BZ1018" s="1"/>
  <c r="BO1026"/>
  <c r="BO1027" s="1"/>
  <c r="CD1027" s="1"/>
  <c r="BK1062"/>
  <c r="BK1063" s="1"/>
  <c r="CB1063" s="1"/>
  <c r="BK1071"/>
  <c r="BK1072" s="1"/>
  <c r="CB1072" s="1"/>
  <c r="BD1098"/>
  <c r="BD1099" s="1"/>
  <c r="BZ1099" s="1"/>
  <c r="BD1134"/>
  <c r="BD1135" s="1"/>
  <c r="BZ1135" s="1"/>
  <c r="BD1170"/>
  <c r="BD1171" s="1"/>
  <c r="BZ1171" s="1"/>
  <c r="BD1197"/>
  <c r="BD1198" s="1"/>
  <c r="BZ1198" s="1"/>
  <c r="BO1206"/>
  <c r="BO1207" s="1"/>
  <c r="CD1207" s="1"/>
  <c r="BO1215"/>
  <c r="BO1216" s="1"/>
  <c r="CD1216" s="1"/>
  <c r="BO1224"/>
  <c r="BO1225" s="1"/>
  <c r="CD1225" s="1"/>
  <c r="BO1233"/>
  <c r="BO1234" s="1"/>
  <c r="CD1234" s="1"/>
  <c r="BO1242"/>
  <c r="BO1243" s="1"/>
  <c r="CD1243" s="1"/>
  <c r="BO1251"/>
  <c r="BO1252" s="1"/>
  <c r="CD1252" s="1"/>
  <c r="BO1260"/>
  <c r="BO1261" s="1"/>
  <c r="CD1261" s="1"/>
  <c r="BO1269"/>
  <c r="BO1270" s="1"/>
  <c r="CD1270" s="1"/>
  <c r="BO1287"/>
  <c r="BO1288" s="1"/>
  <c r="CD1288" s="1"/>
  <c r="BO1296"/>
  <c r="BO1297" s="1"/>
  <c r="CD1297" s="1"/>
  <c r="BO1305"/>
  <c r="BO1306" s="1"/>
  <c r="CD1306" s="1"/>
  <c r="BM1332"/>
  <c r="BM1333" s="1"/>
  <c r="CC1333" s="1"/>
  <c r="BC1341"/>
  <c r="BC1342" s="1"/>
  <c r="BY1342" s="1"/>
  <c r="BD1368"/>
  <c r="BD1369" s="1"/>
  <c r="BZ1369" s="1"/>
  <c r="BA1107"/>
  <c r="BA1108" s="1"/>
  <c r="BX1108" s="1"/>
  <c r="BA1188"/>
  <c r="BA1189" s="1"/>
  <c r="BX1189" s="1"/>
  <c r="BA1008"/>
  <c r="BA1009" s="1"/>
  <c r="BX1009" s="1"/>
  <c r="BC1188"/>
  <c r="BC1189" s="1"/>
  <c r="BY1189" s="1"/>
  <c r="BQ1188"/>
  <c r="BQ1189" s="1"/>
  <c r="CF1189" s="1"/>
  <c r="BD1242"/>
  <c r="BD1243" s="1"/>
  <c r="BZ1243" s="1"/>
  <c r="BD1278"/>
  <c r="BD1279" s="1"/>
  <c r="BZ1279" s="1"/>
  <c r="BQ1278"/>
  <c r="BQ1279" s="1"/>
  <c r="CF1279" s="1"/>
  <c r="BD1296"/>
  <c r="BD1297" s="1"/>
  <c r="BZ1297" s="1"/>
  <c r="BM1314"/>
  <c r="BM1315" s="1"/>
  <c r="CC1315" s="1"/>
  <c r="BC1323"/>
  <c r="BC1324" s="1"/>
  <c r="BY1324" s="1"/>
  <c r="BQ1323"/>
  <c r="BQ1324" s="1"/>
  <c r="CF1324" s="1"/>
  <c r="BK1341"/>
  <c r="BK1342" s="1"/>
  <c r="CB1342" s="1"/>
  <c r="BK1350"/>
  <c r="BK1351" s="1"/>
  <c r="CB1351" s="1"/>
  <c r="BK1359"/>
  <c r="BK1360" s="1"/>
  <c r="CB1360" s="1"/>
  <c r="BK1368"/>
  <c r="BK1369" s="1"/>
  <c r="CB1369" s="1"/>
  <c r="BD972"/>
  <c r="BD973" s="1"/>
  <c r="BZ973" s="1"/>
  <c r="BK999"/>
  <c r="BK1000" s="1"/>
  <c r="CB1000" s="1"/>
  <c r="BC1008"/>
  <c r="BC1009" s="1"/>
  <c r="BY1009" s="1"/>
  <c r="BD1035"/>
  <c r="BD1036" s="1"/>
  <c r="BZ1036" s="1"/>
  <c r="BO1044"/>
  <c r="BO1045" s="1"/>
  <c r="CD1045" s="1"/>
  <c r="BQ1053"/>
  <c r="BQ1054" s="1"/>
  <c r="CF1054" s="1"/>
  <c r="BM1080"/>
  <c r="BM1081" s="1"/>
  <c r="CC1081" s="1"/>
  <c r="BC1089"/>
  <c r="BC1090" s="1"/>
  <c r="BY1090" s="1"/>
  <c r="BQ1089"/>
  <c r="BQ1090" s="1"/>
  <c r="CF1090" s="1"/>
  <c r="BM1098"/>
  <c r="BM1099" s="1"/>
  <c r="CC1099" s="1"/>
  <c r="BC972"/>
  <c r="BC973" s="1"/>
  <c r="BY973" s="1"/>
  <c r="BQ972"/>
  <c r="BQ973" s="1"/>
  <c r="CF973" s="1"/>
  <c r="BM981"/>
  <c r="BM982" s="1"/>
  <c r="CC982" s="1"/>
  <c r="BC990"/>
  <c r="BC991" s="1"/>
  <c r="BY991" s="1"/>
  <c r="BQ990"/>
  <c r="BQ991" s="1"/>
  <c r="CF991" s="1"/>
  <c r="BD1008"/>
  <c r="BD1009" s="1"/>
  <c r="BZ1009" s="1"/>
  <c r="BM1026"/>
  <c r="BM1027" s="1"/>
  <c r="CC1027" s="1"/>
  <c r="BC1035"/>
  <c r="BC1036" s="1"/>
  <c r="BY1036" s="1"/>
  <c r="BD1062"/>
  <c r="BD1063" s="1"/>
  <c r="BZ1063" s="1"/>
  <c r="BQ1062"/>
  <c r="BQ1063" s="1"/>
  <c r="CF1063" s="1"/>
  <c r="BM1071"/>
  <c r="BM1072" s="1"/>
  <c r="CC1072" s="1"/>
  <c r="BC1080"/>
  <c r="BC1081" s="1"/>
  <c r="BY1081" s="1"/>
  <c r="BD1107"/>
  <c r="BD1108" s="1"/>
  <c r="BZ1108" s="1"/>
  <c r="BD1143"/>
  <c r="BD1144" s="1"/>
  <c r="BZ1144" s="1"/>
  <c r="BD1179"/>
  <c r="BD1180" s="1"/>
  <c r="BZ1180" s="1"/>
  <c r="BM1206"/>
  <c r="BM1207" s="1"/>
  <c r="CC1207" s="1"/>
  <c r="BC1215"/>
  <c r="BC1216" s="1"/>
  <c r="BY1216" s="1"/>
  <c r="BQ1215"/>
  <c r="BQ1216" s="1"/>
  <c r="CF1216" s="1"/>
  <c r="BM1224"/>
  <c r="BM1225" s="1"/>
  <c r="CC1225" s="1"/>
  <c r="BC1233"/>
  <c r="BC1234" s="1"/>
  <c r="BY1234" s="1"/>
  <c r="BQ1233"/>
  <c r="BQ1234" s="1"/>
  <c r="CF1234" s="1"/>
  <c r="BM1242"/>
  <c r="BM1243" s="1"/>
  <c r="CC1243" s="1"/>
  <c r="BC1251"/>
  <c r="BC1252" s="1"/>
  <c r="BY1252" s="1"/>
  <c r="BQ1251"/>
  <c r="BQ1252" s="1"/>
  <c r="CF1252" s="1"/>
  <c r="BM1260"/>
  <c r="BM1261" s="1"/>
  <c r="CC1261" s="1"/>
  <c r="BC1269"/>
  <c r="BC1270" s="1"/>
  <c r="BY1270" s="1"/>
  <c r="BQ1269"/>
  <c r="BQ1270" s="1"/>
  <c r="CF1270" s="1"/>
  <c r="BD1287"/>
  <c r="BD1288" s="1"/>
  <c r="BZ1288" s="1"/>
  <c r="BQ1287"/>
  <c r="BQ1288" s="1"/>
  <c r="CF1288" s="1"/>
  <c r="BM1296"/>
  <c r="BM1297" s="1"/>
  <c r="CC1297" s="1"/>
  <c r="BC1305"/>
  <c r="BC1306" s="1"/>
  <c r="BY1306" s="1"/>
  <c r="BQ1305"/>
  <c r="BQ1306" s="1"/>
  <c r="CF1306" s="1"/>
  <c r="BD1323"/>
  <c r="BD1324" s="1"/>
  <c r="BZ1324" s="1"/>
  <c r="BO1332"/>
  <c r="BO1333" s="1"/>
  <c r="CD1333" s="1"/>
  <c r="BO1188"/>
  <c r="BO1189" s="1"/>
  <c r="CD1189" s="1"/>
  <c r="BD1233"/>
  <c r="BD1234" s="1"/>
  <c r="BZ1234" s="1"/>
  <c r="BD1269"/>
  <c r="BD1270" s="1"/>
  <c r="BZ1270" s="1"/>
  <c r="BO1278"/>
  <c r="BO1279" s="1"/>
  <c r="CD1279" s="1"/>
  <c r="BK1314"/>
  <c r="BK1315" s="1"/>
  <c r="CB1315" s="1"/>
  <c r="BK1323"/>
  <c r="BK1324" s="1"/>
  <c r="CB1324" s="1"/>
  <c r="BM1341"/>
  <c r="BM1342" s="1"/>
  <c r="CC1342" s="1"/>
  <c r="BC1350"/>
  <c r="BC1351" s="1"/>
  <c r="BY1351" s="1"/>
  <c r="BQ1350"/>
  <c r="BQ1351" s="1"/>
  <c r="CF1351" s="1"/>
  <c r="BM1359"/>
  <c r="BM1360" s="1"/>
  <c r="CC1360" s="1"/>
  <c r="BC1368"/>
  <c r="BC1369" s="1"/>
  <c r="BY1369" s="1"/>
  <c r="BQ1368"/>
  <c r="BQ1369" s="1"/>
  <c r="CF1369" s="1"/>
  <c r="BD981"/>
  <c r="BD982" s="1"/>
  <c r="BZ982" s="1"/>
  <c r="BM999"/>
  <c r="BM1000" s="1"/>
  <c r="CC1000" s="1"/>
  <c r="BO1008"/>
  <c r="BO1009" s="1"/>
  <c r="CD1009" s="1"/>
  <c r="BO1017"/>
  <c r="BO1018" s="1"/>
  <c r="CD1018" s="1"/>
  <c r="BM1035"/>
  <c r="BM1036" s="1"/>
  <c r="CC1036" s="1"/>
  <c r="BM1053"/>
  <c r="BM1054" s="1"/>
  <c r="CC1054" s="1"/>
  <c r="BK1080"/>
  <c r="BK1081" s="1"/>
  <c r="CB1081" s="1"/>
  <c r="BK1089"/>
  <c r="BK1090" s="1"/>
  <c r="CB1090" s="1"/>
  <c r="BK1098"/>
  <c r="BK1099" s="1"/>
  <c r="CB1099" s="1"/>
  <c r="BD1341"/>
  <c r="BD1342" s="1"/>
  <c r="BZ1342" s="1"/>
  <c r="BO972"/>
  <c r="BO973" s="1"/>
  <c r="CD973" s="1"/>
  <c r="BO981"/>
  <c r="BO982" s="1"/>
  <c r="CD982" s="1"/>
  <c r="BO990"/>
  <c r="BO991" s="1"/>
  <c r="CD991" s="1"/>
  <c r="BK1026"/>
  <c r="BK1027" s="1"/>
  <c r="CB1027" s="1"/>
  <c r="BD1053"/>
  <c r="BD1054" s="1"/>
  <c r="BZ1054" s="1"/>
  <c r="BO1062"/>
  <c r="BO1063" s="1"/>
  <c r="CD1063" s="1"/>
  <c r="BO1071"/>
  <c r="BO1072" s="1"/>
  <c r="CD1072" s="1"/>
  <c r="BD1116"/>
  <c r="BD1117" s="1"/>
  <c r="BZ1117" s="1"/>
  <c r="BD1152"/>
  <c r="BD1153" s="1"/>
  <c r="BZ1153" s="1"/>
  <c r="BD1188"/>
  <c r="BD1189" s="1"/>
  <c r="BZ1189" s="1"/>
  <c r="BK1206"/>
  <c r="BK1207" s="1"/>
  <c r="CB1207" s="1"/>
  <c r="BK1215"/>
  <c r="BK1216" s="1"/>
  <c r="CB1216" s="1"/>
  <c r="BK1224"/>
  <c r="BK1225" s="1"/>
  <c r="CB1225" s="1"/>
  <c r="BK1233"/>
  <c r="BK1234" s="1"/>
  <c r="CB1234" s="1"/>
  <c r="BK1242"/>
  <c r="BK1243" s="1"/>
  <c r="CB1243" s="1"/>
  <c r="BK1251"/>
  <c r="BK1252" s="1"/>
  <c r="CB1252" s="1"/>
  <c r="BK1260"/>
  <c r="BK1261" s="1"/>
  <c r="CB1261" s="1"/>
  <c r="BK1269"/>
  <c r="BK1270" s="1"/>
  <c r="CB1270" s="1"/>
  <c r="BK1287"/>
  <c r="BK1288" s="1"/>
  <c r="CB1288" s="1"/>
  <c r="BK1296"/>
  <c r="BK1297" s="1"/>
  <c r="CB1297" s="1"/>
  <c r="BK1305"/>
  <c r="BK1306" s="1"/>
  <c r="CB1306" s="1"/>
  <c r="BQ1332"/>
  <c r="BQ1333" s="1"/>
  <c r="CF1333" s="1"/>
  <c r="BD1350"/>
  <c r="BD1351" s="1"/>
  <c r="BZ1351" s="1"/>
  <c r="BA1170"/>
  <c r="BA1171" s="1"/>
  <c r="BX1171" s="1"/>
  <c r="BA1323"/>
  <c r="BA1324" s="1"/>
  <c r="BX1324" s="1"/>
  <c r="BA1089"/>
  <c r="BA1090" s="1"/>
  <c r="BX1090" s="1"/>
  <c r="BA1359"/>
  <c r="BA1360" s="1"/>
  <c r="BX1360" s="1"/>
  <c r="BA1026"/>
  <c r="BA1027" s="1"/>
  <c r="BX1027" s="1"/>
  <c r="BM1188"/>
  <c r="BM1189" s="1"/>
  <c r="CC1189" s="1"/>
  <c r="BD1215"/>
  <c r="BD1216" s="1"/>
  <c r="BZ1216" s="1"/>
  <c r="BD1260"/>
  <c r="BD1261" s="1"/>
  <c r="BZ1261" s="1"/>
  <c r="BM1278"/>
  <c r="BM1279" s="1"/>
  <c r="CC1279" s="1"/>
  <c r="BC1287"/>
  <c r="BC1288" s="1"/>
  <c r="BY1288" s="1"/>
  <c r="BD1314"/>
  <c r="BD1315" s="1"/>
  <c r="BZ1315" s="1"/>
  <c r="BQ1314"/>
  <c r="BQ1315" s="1"/>
  <c r="CF1315" s="1"/>
  <c r="BM1323"/>
  <c r="BM1324" s="1"/>
  <c r="CC1324" s="1"/>
  <c r="BC1332"/>
  <c r="BC1333" s="1"/>
  <c r="BY1333" s="1"/>
  <c r="BO1341"/>
  <c r="BO1342" s="1"/>
  <c r="CD1342" s="1"/>
  <c r="BO1350"/>
  <c r="BO1351" s="1"/>
  <c r="CD1351" s="1"/>
  <c r="BO1359"/>
  <c r="BO1360" s="1"/>
  <c r="CD1360" s="1"/>
  <c r="BO1368"/>
  <c r="BO1369" s="1"/>
  <c r="CD1369" s="1"/>
  <c r="BD990"/>
  <c r="BD991" s="1"/>
  <c r="BZ991" s="1"/>
  <c r="BO999"/>
  <c r="BO1000" s="1"/>
  <c r="CD1000" s="1"/>
  <c r="BK1017"/>
  <c r="BK1018" s="1"/>
  <c r="CB1018" s="1"/>
  <c r="BQ1035"/>
  <c r="BQ1036" s="1"/>
  <c r="CF1036" s="1"/>
  <c r="BC1053"/>
  <c r="BC1054" s="1"/>
  <c r="BY1054" s="1"/>
  <c r="BD1080"/>
  <c r="BD1081" s="1"/>
  <c r="BZ1081" s="1"/>
  <c r="BQ1080"/>
  <c r="BQ1081" s="1"/>
  <c r="CF1081" s="1"/>
  <c r="BM1089"/>
  <c r="BM1090" s="1"/>
  <c r="CC1090" s="1"/>
  <c r="BC1098"/>
  <c r="BC1099" s="1"/>
  <c r="BY1099" s="1"/>
  <c r="BQ1098"/>
  <c r="BQ1099" s="1"/>
  <c r="CF1099" s="1"/>
  <c r="BM972"/>
  <c r="BM973" s="1"/>
  <c r="CC973" s="1"/>
  <c r="BC981"/>
  <c r="BC982" s="1"/>
  <c r="BY982" s="1"/>
  <c r="BQ981"/>
  <c r="BQ982" s="1"/>
  <c r="CF982" s="1"/>
  <c r="BM990"/>
  <c r="BM991" s="1"/>
  <c r="CC991" s="1"/>
  <c r="BC999"/>
  <c r="BC1000" s="1"/>
  <c r="BY1000" s="1"/>
  <c r="BD1026"/>
  <c r="BD1027" s="1"/>
  <c r="BZ1027" s="1"/>
  <c r="BQ1026"/>
  <c r="BQ1027" s="1"/>
  <c r="CF1027" s="1"/>
  <c r="BD1044"/>
  <c r="BD1045" s="1"/>
  <c r="BZ1045" s="1"/>
  <c r="BM1062"/>
  <c r="BM1063" s="1"/>
  <c r="CC1063" s="1"/>
  <c r="BC1071"/>
  <c r="BC1072" s="1"/>
  <c r="BY1072" s="1"/>
  <c r="BQ1071"/>
  <c r="BQ1072" s="1"/>
  <c r="CF1072" s="1"/>
  <c r="BD1089"/>
  <c r="BD1090" s="1"/>
  <c r="BZ1090" s="1"/>
  <c r="BD1125"/>
  <c r="BD1126" s="1"/>
  <c r="BZ1126" s="1"/>
  <c r="BD1161"/>
  <c r="BD1162" s="1"/>
  <c r="BZ1162" s="1"/>
  <c r="BD1206"/>
  <c r="BD1207" s="1"/>
  <c r="BZ1207" s="1"/>
  <c r="BQ1206"/>
  <c r="BQ1207" s="1"/>
  <c r="CF1207" s="1"/>
  <c r="BM1215"/>
  <c r="BM1216" s="1"/>
  <c r="CC1216" s="1"/>
  <c r="BC1224"/>
  <c r="BC1225" s="1"/>
  <c r="BY1225" s="1"/>
  <c r="BQ1224"/>
  <c r="BQ1225" s="1"/>
  <c r="CF1225" s="1"/>
  <c r="BM1233"/>
  <c r="BM1234" s="1"/>
  <c r="CC1234" s="1"/>
  <c r="BC1242"/>
  <c r="BC1243" s="1"/>
  <c r="BY1243" s="1"/>
  <c r="BQ1242"/>
  <c r="BQ1243" s="1"/>
  <c r="CF1243" s="1"/>
  <c r="BM1251"/>
  <c r="BM1252" s="1"/>
  <c r="CC1252" s="1"/>
  <c r="BC1260"/>
  <c r="BC1261" s="1"/>
  <c r="BY1261" s="1"/>
  <c r="BQ1260"/>
  <c r="BQ1261" s="1"/>
  <c r="CF1261" s="1"/>
  <c r="BM1269"/>
  <c r="BM1270" s="1"/>
  <c r="CC1270" s="1"/>
  <c r="BC1278"/>
  <c r="BC1279" s="1"/>
  <c r="BY1279" s="1"/>
  <c r="BM1287"/>
  <c r="BM1288" s="1"/>
  <c r="CC1288" s="1"/>
  <c r="BC1296"/>
  <c r="BC1297" s="1"/>
  <c r="BY1297" s="1"/>
  <c r="BQ1296"/>
  <c r="BQ1297" s="1"/>
  <c r="CF1297" s="1"/>
  <c r="BM1305"/>
  <c r="BM1306" s="1"/>
  <c r="CC1306" s="1"/>
  <c r="BC1314"/>
  <c r="BC1315" s="1"/>
  <c r="BY1315" s="1"/>
  <c r="BK1332"/>
  <c r="BK1333" s="1"/>
  <c r="CB1333" s="1"/>
  <c r="BD1359"/>
  <c r="BD1360" s="1"/>
  <c r="BZ1360" s="1"/>
  <c r="AZ1119"/>
  <c r="AZ1125" s="1"/>
  <c r="BF973"/>
  <c r="CA973" s="1"/>
  <c r="AZ1011"/>
  <c r="AZ1017" s="1"/>
  <c r="AZ1065"/>
  <c r="AZ1071" s="1"/>
  <c r="AZ1146"/>
  <c r="AZ1152" s="1"/>
  <c r="AZ1173"/>
  <c r="AZ1179" s="1"/>
  <c r="AZ1209"/>
  <c r="AZ1215" s="1"/>
  <c r="AZ1236"/>
  <c r="AZ1242" s="1"/>
  <c r="AZ1254"/>
  <c r="AZ1260" s="1"/>
  <c r="AZ1290"/>
  <c r="AZ1296" s="1"/>
  <c r="AZ1344"/>
  <c r="AZ1350" s="1"/>
  <c r="AZ966"/>
  <c r="AZ972" s="1"/>
  <c r="AZ984"/>
  <c r="AZ990" s="1"/>
  <c r="AZ1137"/>
  <c r="AZ1143" s="1"/>
  <c r="BO1584"/>
  <c r="BO1585" s="1"/>
  <c r="CD1585" s="1"/>
  <c r="BM1584"/>
  <c r="BM1585" s="1"/>
  <c r="CC1585" s="1"/>
  <c r="AZ1101"/>
  <c r="AZ1110"/>
  <c r="AZ1227"/>
  <c r="AZ1233" s="1"/>
  <c r="AZ1234" s="1"/>
  <c r="AZ1038"/>
  <c r="AZ1044" s="1"/>
  <c r="AZ1092"/>
  <c r="AZ1098" s="1"/>
  <c r="AZ1191"/>
  <c r="AZ1197" s="1"/>
  <c r="AZ1218"/>
  <c r="AZ1224" s="1"/>
  <c r="AZ1245"/>
  <c r="AZ1251" s="1"/>
  <c r="AZ1263"/>
  <c r="AZ1269" s="1"/>
  <c r="AZ1299"/>
  <c r="AZ1305" s="1"/>
  <c r="AZ1362"/>
  <c r="AZ1368" s="1"/>
  <c r="AZ975"/>
  <c r="AZ981" s="1"/>
  <c r="AZ1047"/>
  <c r="AZ1053" s="1"/>
  <c r="AZ1128"/>
  <c r="AZ1134" s="1"/>
  <c r="BF1054"/>
  <c r="CA1054" s="1"/>
  <c r="BF991"/>
  <c r="CA991" s="1"/>
  <c r="BF1360"/>
  <c r="CA1360" s="1"/>
  <c r="CI1116"/>
  <c r="BD1333"/>
  <c r="BZ1333" s="1"/>
  <c r="BA1000"/>
  <c r="BX1000" s="1"/>
  <c r="AZ1164"/>
  <c r="BA1234"/>
  <c r="BX1234" s="1"/>
  <c r="AZ1317"/>
  <c r="BA1117"/>
  <c r="BX1117" s="1"/>
  <c r="AZ1083"/>
  <c r="AZ1353"/>
  <c r="AZ1002"/>
  <c r="BF1369"/>
  <c r="CA1369" s="1"/>
  <c r="BF1072"/>
  <c r="CA1072" s="1"/>
  <c r="CI1215"/>
  <c r="BF1216"/>
  <c r="CA1216" s="1"/>
  <c r="CI1242"/>
  <c r="BF1243"/>
  <c r="CA1243" s="1"/>
  <c r="CI1260"/>
  <c r="BF1261"/>
  <c r="CA1261" s="1"/>
  <c r="CI1296"/>
  <c r="BF1297"/>
  <c r="CA1297" s="1"/>
  <c r="CI1008"/>
  <c r="BF1009"/>
  <c r="CA1009" s="1"/>
  <c r="CI1044"/>
  <c r="BF1045"/>
  <c r="CA1045" s="1"/>
  <c r="CI1089"/>
  <c r="BF1090"/>
  <c r="CA1090" s="1"/>
  <c r="CI1107"/>
  <c r="BF1108"/>
  <c r="CA1108" s="1"/>
  <c r="CI1125"/>
  <c r="BF1126"/>
  <c r="CA1126" s="1"/>
  <c r="CI1143"/>
  <c r="BF1144"/>
  <c r="CA1144" s="1"/>
  <c r="CI1161"/>
  <c r="BF1162"/>
  <c r="CA1162" s="1"/>
  <c r="CI1179"/>
  <c r="BF1180"/>
  <c r="CA1180" s="1"/>
  <c r="CI1350"/>
  <c r="BF1351"/>
  <c r="CA1351" s="1"/>
  <c r="CI1224"/>
  <c r="BF1225"/>
  <c r="CA1225" s="1"/>
  <c r="CI1233"/>
  <c r="BF1234"/>
  <c r="CA1234" s="1"/>
  <c r="CI1251"/>
  <c r="BF1252"/>
  <c r="CA1252" s="1"/>
  <c r="CI1269"/>
  <c r="BF1270"/>
  <c r="CA1270" s="1"/>
  <c r="CI1305"/>
  <c r="BF1306"/>
  <c r="CA1306" s="1"/>
  <c r="CI981"/>
  <c r="BF982"/>
  <c r="CA982" s="1"/>
  <c r="CI1017"/>
  <c r="BF1018"/>
  <c r="CA1018" s="1"/>
  <c r="CI1098"/>
  <c r="BF1099"/>
  <c r="CA1099" s="1"/>
  <c r="CI1134"/>
  <c r="BF1135"/>
  <c r="CA1135" s="1"/>
  <c r="CI1152"/>
  <c r="BF1153"/>
  <c r="CA1153" s="1"/>
  <c r="CI1170"/>
  <c r="BF1171"/>
  <c r="CA1171" s="1"/>
  <c r="CI1197"/>
  <c r="BF1198"/>
  <c r="CA1198" s="1"/>
  <c r="BA1045"/>
  <c r="BX1045" s="1"/>
  <c r="BA1099"/>
  <c r="BX1099" s="1"/>
  <c r="BA1198"/>
  <c r="BX1198" s="1"/>
  <c r="BA1225"/>
  <c r="BX1225" s="1"/>
  <c r="BA1252"/>
  <c r="BX1252" s="1"/>
  <c r="BA1270"/>
  <c r="BX1270" s="1"/>
  <c r="BA1306"/>
  <c r="BX1306" s="1"/>
  <c r="BA1369"/>
  <c r="BX1369" s="1"/>
  <c r="BA982"/>
  <c r="BX982" s="1"/>
  <c r="BA1054"/>
  <c r="BX1054" s="1"/>
  <c r="BA1135"/>
  <c r="BX1135" s="1"/>
  <c r="BA1018"/>
  <c r="BX1018" s="1"/>
  <c r="BA1072"/>
  <c r="BX1072" s="1"/>
  <c r="BA1153"/>
  <c r="BX1153" s="1"/>
  <c r="BA1180"/>
  <c r="BX1180" s="1"/>
  <c r="BA1216"/>
  <c r="BX1216" s="1"/>
  <c r="BA1243"/>
  <c r="BX1243" s="1"/>
  <c r="BA1261"/>
  <c r="BX1261" s="1"/>
  <c r="BA1297"/>
  <c r="BX1297" s="1"/>
  <c r="BA1351"/>
  <c r="BX1351" s="1"/>
  <c r="BA973"/>
  <c r="BX973" s="1"/>
  <c r="BA991"/>
  <c r="BX991" s="1"/>
  <c r="BA1126"/>
  <c r="BX1126" s="1"/>
  <c r="BA1144"/>
  <c r="BX1144" s="1"/>
  <c r="BS1585"/>
  <c r="CG1585" s="1"/>
  <c r="BS1593"/>
  <c r="BA32"/>
  <c r="AZ23"/>
  <c r="AZ40"/>
  <c r="AZ1963" s="1"/>
  <c r="AZ1945" s="1"/>
  <c r="C209" i="6"/>
  <c r="C210" s="1"/>
  <c r="BA1587" i="7" l="1"/>
  <c r="BA1584"/>
  <c r="BD1584"/>
  <c r="AZ1359"/>
  <c r="AZ1360" s="1"/>
  <c r="AZ1116"/>
  <c r="AZ1117" s="1"/>
  <c r="BK1584"/>
  <c r="BK1585" s="1"/>
  <c r="CB1585" s="1"/>
  <c r="AZ1008"/>
  <c r="AZ1009" s="1"/>
  <c r="AZ1089"/>
  <c r="AZ1090" s="1"/>
  <c r="AZ1323"/>
  <c r="AZ1324" s="1"/>
  <c r="AZ1170"/>
  <c r="AZ1171" s="1"/>
  <c r="AZ1107"/>
  <c r="AZ1108" s="1"/>
  <c r="BQ1584"/>
  <c r="BQ1585" s="1"/>
  <c r="CF1585" s="1"/>
  <c r="BO1593"/>
  <c r="BO1594" s="1"/>
  <c r="CD1594" s="1"/>
  <c r="BS1594"/>
  <c r="CG1594" s="1"/>
  <c r="AZ973"/>
  <c r="AZ1351"/>
  <c r="AZ1297"/>
  <c r="AZ1243"/>
  <c r="AZ1198"/>
  <c r="AZ1072"/>
  <c r="AZ1369"/>
  <c r="AZ1180"/>
  <c r="AZ1144"/>
  <c r="AZ991"/>
  <c r="AZ1270"/>
  <c r="AZ1045"/>
  <c r="AZ1099"/>
  <c r="BK1594"/>
  <c r="CB1594" s="1"/>
  <c r="AZ1126"/>
  <c r="AZ1306"/>
  <c r="AZ1252"/>
  <c r="AZ1216"/>
  <c r="AZ1153"/>
  <c r="AZ1054"/>
  <c r="AZ1225"/>
  <c r="AZ1162"/>
  <c r="AZ1018"/>
  <c r="AZ982"/>
  <c r="AZ1261"/>
  <c r="AZ1135"/>
  <c r="BA1585"/>
  <c r="BX1585" s="1"/>
  <c r="CA1082"/>
  <c r="CA1316"/>
  <c r="CA1343"/>
  <c r="CA1064"/>
  <c r="CA1208"/>
  <c r="CA1289"/>
  <c r="CA1334"/>
  <c r="CA1037"/>
  <c r="CA1280"/>
  <c r="CA1001"/>
  <c r="CA1028"/>
  <c r="BA1593"/>
  <c r="BD1593"/>
  <c r="BD1585"/>
  <c r="BZ1585" s="1"/>
  <c r="BP1593"/>
  <c r="BP1585"/>
  <c r="CE1585" s="1"/>
  <c r="BA41"/>
  <c r="BA1964" s="1"/>
  <c r="AT1964" s="1"/>
  <c r="AZ32"/>
  <c r="CA965"/>
  <c r="BX1606"/>
  <c r="BY1606"/>
  <c r="BZ1606"/>
  <c r="CB1606"/>
  <c r="CC1606"/>
  <c r="CD1606"/>
  <c r="CE1606"/>
  <c r="CF1606"/>
  <c r="CG1606"/>
  <c r="BX1615"/>
  <c r="BY1615"/>
  <c r="BZ1615"/>
  <c r="CB1615"/>
  <c r="CC1615"/>
  <c r="CD1615"/>
  <c r="CE1615"/>
  <c r="CF1615"/>
  <c r="CG1615"/>
  <c r="BX1624"/>
  <c r="BY1624"/>
  <c r="BZ1624"/>
  <c r="CB1624"/>
  <c r="CC1624"/>
  <c r="CD1624"/>
  <c r="CE1624"/>
  <c r="CF1624"/>
  <c r="CG1624"/>
  <c r="BX1633"/>
  <c r="BY1633"/>
  <c r="BZ1633"/>
  <c r="CB1633"/>
  <c r="CC1633"/>
  <c r="CD1633"/>
  <c r="CE1633"/>
  <c r="CF1633"/>
  <c r="CG1633"/>
  <c r="BX1642"/>
  <c r="BY1642"/>
  <c r="BZ1642"/>
  <c r="CB1642"/>
  <c r="CC1642"/>
  <c r="CD1642"/>
  <c r="CE1642"/>
  <c r="CF1642"/>
  <c r="CG1642"/>
  <c r="BM1593" l="1"/>
  <c r="BM1594" s="1"/>
  <c r="CC1594" s="1"/>
  <c r="BQ1593"/>
  <c r="BQ1594" s="1"/>
  <c r="CF1594" s="1"/>
  <c r="BP1642"/>
  <c r="BC1642"/>
  <c r="BS1633"/>
  <c r="BQ1633"/>
  <c r="BO1633"/>
  <c r="BM1633"/>
  <c r="BK1633"/>
  <c r="BD1633"/>
  <c r="BP1624"/>
  <c r="BC1624"/>
  <c r="BS1615"/>
  <c r="BQ1615"/>
  <c r="BO1615"/>
  <c r="BM1615"/>
  <c r="BK1615"/>
  <c r="BD1615"/>
  <c r="BP1606"/>
  <c r="BC1606"/>
  <c r="BC1598" s="1"/>
  <c r="BC1604" s="1"/>
  <c r="BS1642"/>
  <c r="BQ1642"/>
  <c r="BO1642"/>
  <c r="BM1642"/>
  <c r="BK1642"/>
  <c r="BD1642"/>
  <c r="BP1633"/>
  <c r="BC1633"/>
  <c r="BS1624"/>
  <c r="BQ1624"/>
  <c r="BO1624"/>
  <c r="BM1624"/>
  <c r="BK1624"/>
  <c r="BD1624"/>
  <c r="BP1615"/>
  <c r="BC1615"/>
  <c r="BS1606"/>
  <c r="BQ1606"/>
  <c r="BQ1598" s="1"/>
  <c r="BQ1604" s="1"/>
  <c r="BO1606"/>
  <c r="BO1598" s="1"/>
  <c r="BO1604" s="1"/>
  <c r="BM1606"/>
  <c r="BM1598" s="1"/>
  <c r="BM1604" s="1"/>
  <c r="BK1606"/>
  <c r="BK1598" s="1"/>
  <c r="BK1604" s="1"/>
  <c r="BD1606"/>
  <c r="BD1598" s="1"/>
  <c r="BD1604" s="1"/>
  <c r="BF965"/>
  <c r="BF957" s="1"/>
  <c r="BY1651"/>
  <c r="BX1651"/>
  <c r="CC1651"/>
  <c r="CB1651"/>
  <c r="BZ1651"/>
  <c r="CA1190"/>
  <c r="BP1594"/>
  <c r="CE1594" s="1"/>
  <c r="BD1594"/>
  <c r="BZ1594" s="1"/>
  <c r="BA1594"/>
  <c r="BX1594" s="1"/>
  <c r="BF1280"/>
  <c r="BF1272" s="1"/>
  <c r="BF1037"/>
  <c r="BF1029" s="1"/>
  <c r="BF1334"/>
  <c r="BF1326" s="1"/>
  <c r="BF1289"/>
  <c r="BF1281" s="1"/>
  <c r="BF1208"/>
  <c r="BF1200" s="1"/>
  <c r="BF1064"/>
  <c r="BF1056" s="1"/>
  <c r="BF1343"/>
  <c r="BF1335" s="1"/>
  <c r="BF1316"/>
  <c r="BF1308" s="1"/>
  <c r="BF1082"/>
  <c r="BF1074" s="1"/>
  <c r="CG1651"/>
  <c r="CF1651"/>
  <c r="CD1651"/>
  <c r="CA1633"/>
  <c r="CE1651"/>
  <c r="CA1624"/>
  <c r="CA1606"/>
  <c r="BF1028"/>
  <c r="BF1001"/>
  <c r="AZ41"/>
  <c r="AZ1964" s="1"/>
  <c r="AZ1946" s="1"/>
  <c r="BX1586"/>
  <c r="BZ1586"/>
  <c r="CC1586"/>
  <c r="CG1586"/>
  <c r="CB1586"/>
  <c r="CF1586"/>
  <c r="CD1586"/>
  <c r="BY1586"/>
  <c r="CE1586"/>
  <c r="CA1586"/>
  <c r="CA1642"/>
  <c r="BX1595"/>
  <c r="CA1615"/>
  <c r="BA1957" l="1"/>
  <c r="BG957"/>
  <c r="BG1578" s="1"/>
  <c r="AZ1074"/>
  <c r="AZ1080" s="1"/>
  <c r="BF1080"/>
  <c r="AZ1308"/>
  <c r="AZ1314" s="1"/>
  <c r="BF1314"/>
  <c r="AZ1335"/>
  <c r="AZ1341" s="1"/>
  <c r="BF1341"/>
  <c r="AZ1056"/>
  <c r="AZ1062" s="1"/>
  <c r="BF1062"/>
  <c r="AZ1200"/>
  <c r="AZ1206" s="1"/>
  <c r="BF1206"/>
  <c r="AZ1281"/>
  <c r="AZ1287" s="1"/>
  <c r="BF1287"/>
  <c r="AZ1326"/>
  <c r="AZ1332" s="1"/>
  <c r="BF1332"/>
  <c r="AZ1029"/>
  <c r="AZ1035" s="1"/>
  <c r="BF1035"/>
  <c r="AZ1272"/>
  <c r="AZ1278" s="1"/>
  <c r="BF1278"/>
  <c r="AZ957"/>
  <c r="BF963"/>
  <c r="BC1607"/>
  <c r="BD1616"/>
  <c r="BM1616"/>
  <c r="BQ1616"/>
  <c r="BC1625"/>
  <c r="BD1634"/>
  <c r="BM1634"/>
  <c r="BQ1634"/>
  <c r="BD1607"/>
  <c r="BM1607"/>
  <c r="BQ1607"/>
  <c r="BC1616"/>
  <c r="BD1625"/>
  <c r="BM1625"/>
  <c r="BQ1625"/>
  <c r="BC1634"/>
  <c r="BF993"/>
  <c r="BF1020"/>
  <c r="BK1616"/>
  <c r="BO1616"/>
  <c r="BK1634"/>
  <c r="BO1634"/>
  <c r="BK1607"/>
  <c r="BO1607"/>
  <c r="BO1643" s="1"/>
  <c r="BO1649" s="1"/>
  <c r="BK1625"/>
  <c r="BO1625"/>
  <c r="BP1586"/>
  <c r="BO1586"/>
  <c r="BQ1586"/>
  <c r="BK1586"/>
  <c r="BM1586"/>
  <c r="BF1624"/>
  <c r="BF1616" s="1"/>
  <c r="BF1622" s="1"/>
  <c r="BO1651"/>
  <c r="BS1651"/>
  <c r="BK1651"/>
  <c r="BF1615"/>
  <c r="BF1607" s="1"/>
  <c r="BF1613" s="1"/>
  <c r="BF1642"/>
  <c r="BF1634" s="1"/>
  <c r="BF1640" s="1"/>
  <c r="BF1586"/>
  <c r="BC1586"/>
  <c r="BS1586"/>
  <c r="BD1586"/>
  <c r="BP1651"/>
  <c r="BF1633"/>
  <c r="BF1625" s="1"/>
  <c r="BF1631" s="1"/>
  <c r="BQ1651"/>
  <c r="BD1651"/>
  <c r="BM1651"/>
  <c r="BC1651"/>
  <c r="BY1588"/>
  <c r="CA1588"/>
  <c r="CC1588"/>
  <c r="CE1588"/>
  <c r="CG1588"/>
  <c r="BZ1588"/>
  <c r="CB1588"/>
  <c r="CD1588"/>
  <c r="CF1588"/>
  <c r="CI1074"/>
  <c r="CI1308"/>
  <c r="CI1335"/>
  <c r="CI1056"/>
  <c r="CI1200"/>
  <c r="CI1281"/>
  <c r="CI1326"/>
  <c r="CI1029"/>
  <c r="CI1272"/>
  <c r="BF1190"/>
  <c r="BF1182" s="1"/>
  <c r="CI1080"/>
  <c r="BF1606"/>
  <c r="CA1651"/>
  <c r="BA1606"/>
  <c r="BA1624"/>
  <c r="BA1616" s="1"/>
  <c r="BA1642"/>
  <c r="BA1634" s="1"/>
  <c r="BA1640" s="1"/>
  <c r="BA1615"/>
  <c r="BA1607" s="1"/>
  <c r="BA1633"/>
  <c r="BA1625" s="1"/>
  <c r="BA1631" s="1"/>
  <c r="BA1651"/>
  <c r="BA1595"/>
  <c r="BA1586"/>
  <c r="BS1614"/>
  <c r="CG1614" s="1"/>
  <c r="BP1623"/>
  <c r="CE1623" s="1"/>
  <c r="BS1632"/>
  <c r="CG1632" s="1"/>
  <c r="BP1641"/>
  <c r="CE1641" s="1"/>
  <c r="BP1614"/>
  <c r="CE1614" s="1"/>
  <c r="BS1623"/>
  <c r="CG1623" s="1"/>
  <c r="BP1632"/>
  <c r="CE1632" s="1"/>
  <c r="BS1641"/>
  <c r="CG1641" s="1"/>
  <c r="BZ1595"/>
  <c r="CE1595"/>
  <c r="CD1595"/>
  <c r="CF1595"/>
  <c r="BY1595"/>
  <c r="CB1595"/>
  <c r="CG1595"/>
  <c r="CC1595"/>
  <c r="CA1595"/>
  <c r="BG1587" l="1"/>
  <c r="BG1957"/>
  <c r="CI957"/>
  <c r="BG963"/>
  <c r="BG964" s="1"/>
  <c r="BF1578"/>
  <c r="BF1587" s="1"/>
  <c r="CI1278"/>
  <c r="CI1035"/>
  <c r="CI1332"/>
  <c r="CI1287"/>
  <c r="CI1206"/>
  <c r="CI1062"/>
  <c r="CI1341"/>
  <c r="CI1314"/>
  <c r="AZ963"/>
  <c r="AZ964" s="1"/>
  <c r="AZ1182"/>
  <c r="AZ1188" s="1"/>
  <c r="BF1188"/>
  <c r="BO1631"/>
  <c r="BO1632" s="1"/>
  <c r="CD1632" s="1"/>
  <c r="BO1613"/>
  <c r="BO1614" s="1"/>
  <c r="CD1614" s="1"/>
  <c r="BO1640"/>
  <c r="BO1641" s="1"/>
  <c r="CD1641" s="1"/>
  <c r="BO1622"/>
  <c r="BO1623" s="1"/>
  <c r="CD1623" s="1"/>
  <c r="AZ1020"/>
  <c r="AZ1026" s="1"/>
  <c r="AZ1027" s="1"/>
  <c r="BF1026"/>
  <c r="BC1640"/>
  <c r="BC1641" s="1"/>
  <c r="BY1641" s="1"/>
  <c r="BM1631"/>
  <c r="BM1632" s="1"/>
  <c r="CC1632" s="1"/>
  <c r="BC1622"/>
  <c r="BC1623" s="1"/>
  <c r="BY1623" s="1"/>
  <c r="BM1613"/>
  <c r="BM1614" s="1"/>
  <c r="CC1614" s="1"/>
  <c r="BQ1640"/>
  <c r="BQ1641" s="1"/>
  <c r="CF1641" s="1"/>
  <c r="BD1640"/>
  <c r="BD1641" s="1"/>
  <c r="BZ1641" s="1"/>
  <c r="BQ1622"/>
  <c r="BQ1623" s="1"/>
  <c r="CF1623" s="1"/>
  <c r="BD1622"/>
  <c r="BD1623" s="1"/>
  <c r="BZ1623" s="1"/>
  <c r="AZ1607"/>
  <c r="AZ1613" s="1"/>
  <c r="BA1613"/>
  <c r="AZ1616"/>
  <c r="AZ1622" s="1"/>
  <c r="BA1622"/>
  <c r="BK1631"/>
  <c r="BK1632" s="1"/>
  <c r="CB1632" s="1"/>
  <c r="BK1613"/>
  <c r="BK1614" s="1"/>
  <c r="CB1614" s="1"/>
  <c r="BK1640"/>
  <c r="BK1641" s="1"/>
  <c r="CB1641" s="1"/>
  <c r="BK1622"/>
  <c r="BK1623" s="1"/>
  <c r="CB1623" s="1"/>
  <c r="AZ993"/>
  <c r="AZ999" s="1"/>
  <c r="AZ1000" s="1"/>
  <c r="BF999"/>
  <c r="BQ1631"/>
  <c r="BQ1632" s="1"/>
  <c r="CF1632" s="1"/>
  <c r="BD1631"/>
  <c r="BD1632" s="1"/>
  <c r="BZ1632" s="1"/>
  <c r="BQ1613"/>
  <c r="BQ1614" s="1"/>
  <c r="CF1614" s="1"/>
  <c r="BD1613"/>
  <c r="BD1614" s="1"/>
  <c r="BZ1614" s="1"/>
  <c r="BM1640"/>
  <c r="BM1641" s="1"/>
  <c r="CC1641" s="1"/>
  <c r="BC1631"/>
  <c r="BC1632" s="1"/>
  <c r="BY1632" s="1"/>
  <c r="BM1622"/>
  <c r="BM1623" s="1"/>
  <c r="CC1623" s="1"/>
  <c r="BC1613"/>
  <c r="BC1614" s="1"/>
  <c r="BY1614" s="1"/>
  <c r="BK1643"/>
  <c r="BK1649" s="1"/>
  <c r="BC1643"/>
  <c r="BC1649" s="1"/>
  <c r="BQ1643"/>
  <c r="BQ1649" s="1"/>
  <c r="BM1643"/>
  <c r="BM1649" s="1"/>
  <c r="BD1643"/>
  <c r="BD1649" s="1"/>
  <c r="AZ1625"/>
  <c r="AZ1631" s="1"/>
  <c r="AZ1634"/>
  <c r="AZ1640" s="1"/>
  <c r="BA1598"/>
  <c r="BA1604" s="1"/>
  <c r="BF1598"/>
  <c r="BF1643" s="1"/>
  <c r="CI1020"/>
  <c r="CI993"/>
  <c r="CI963"/>
  <c r="BF964"/>
  <c r="CA964" s="1"/>
  <c r="CI1607"/>
  <c r="CI1613"/>
  <c r="CI1616"/>
  <c r="CI1622"/>
  <c r="CI1625"/>
  <c r="CI1631"/>
  <c r="CI1634"/>
  <c r="CI1640"/>
  <c r="BK1595"/>
  <c r="BF1595"/>
  <c r="BM1595"/>
  <c r="BS1595"/>
  <c r="BC1595"/>
  <c r="BQ1595"/>
  <c r="BO1595"/>
  <c r="BD1595"/>
  <c r="BP1595"/>
  <c r="BF1279"/>
  <c r="CA1279" s="1"/>
  <c r="BF1036"/>
  <c r="CA1036" s="1"/>
  <c r="BF1333"/>
  <c r="CA1333" s="1"/>
  <c r="BF1288"/>
  <c r="CA1288" s="1"/>
  <c r="BF1207"/>
  <c r="CA1207" s="1"/>
  <c r="BF1063"/>
  <c r="CA1063" s="1"/>
  <c r="BF1342"/>
  <c r="CA1342" s="1"/>
  <c r="BF1315"/>
  <c r="CA1315" s="1"/>
  <c r="BF1081"/>
  <c r="CA1081" s="1"/>
  <c r="AZ1279"/>
  <c r="AZ1036"/>
  <c r="AZ1333"/>
  <c r="AZ1288"/>
  <c r="AZ1207"/>
  <c r="AZ1063"/>
  <c r="AZ1342"/>
  <c r="AZ1315"/>
  <c r="AZ1081"/>
  <c r="BF1651"/>
  <c r="BS1605"/>
  <c r="CG1605" s="1"/>
  <c r="BQ1605"/>
  <c r="CF1605" s="1"/>
  <c r="BO1605"/>
  <c r="CD1605" s="1"/>
  <c r="BM1605"/>
  <c r="CC1605" s="1"/>
  <c r="BK1605"/>
  <c r="CB1605" s="1"/>
  <c r="BD1605"/>
  <c r="BZ1605" s="1"/>
  <c r="BP1605"/>
  <c r="CE1605" s="1"/>
  <c r="BC1605"/>
  <c r="BY1605" s="1"/>
  <c r="CI999" l="1"/>
  <c r="CI1026"/>
  <c r="BF1000"/>
  <c r="CA1000" s="1"/>
  <c r="BF1027"/>
  <c r="CA1027" s="1"/>
  <c r="CI1598"/>
  <c r="BF1604"/>
  <c r="CI1643"/>
  <c r="BF1649"/>
  <c r="BF1614"/>
  <c r="CA1614" s="1"/>
  <c r="BF1641"/>
  <c r="CA1641" s="1"/>
  <c r="BF1632"/>
  <c r="CA1632" s="1"/>
  <c r="BF1623"/>
  <c r="CA1623" s="1"/>
  <c r="AZ1598"/>
  <c r="AZ1604" s="1"/>
  <c r="AZ1605" s="1"/>
  <c r="BA1605"/>
  <c r="BX1605" s="1"/>
  <c r="BG1584"/>
  <c r="BF1584"/>
  <c r="BA1623"/>
  <c r="BX1623" s="1"/>
  <c r="BA1641"/>
  <c r="BX1641" s="1"/>
  <c r="BA1614"/>
  <c r="BX1614" s="1"/>
  <c r="BA1632"/>
  <c r="BX1632" s="1"/>
  <c r="BA1643"/>
  <c r="BA1649" s="1"/>
  <c r="BC1650"/>
  <c r="BY1650" s="1"/>
  <c r="BC1652"/>
  <c r="BC1658" s="1"/>
  <c r="BP1650"/>
  <c r="CE1650" s="1"/>
  <c r="BP1652"/>
  <c r="BP1658" s="1"/>
  <c r="BD1650"/>
  <c r="BZ1650" s="1"/>
  <c r="BD1652"/>
  <c r="BD1658" s="1"/>
  <c r="BK1650"/>
  <c r="CB1650" s="1"/>
  <c r="BK1652"/>
  <c r="BK1658" s="1"/>
  <c r="BM1650"/>
  <c r="CC1650" s="1"/>
  <c r="BM1652"/>
  <c r="BM1658" s="1"/>
  <c r="BO1650"/>
  <c r="CD1650" s="1"/>
  <c r="BO1652"/>
  <c r="BO1658" s="1"/>
  <c r="BQ1650"/>
  <c r="CF1650" s="1"/>
  <c r="BQ1652"/>
  <c r="BQ1658" s="1"/>
  <c r="BS1652"/>
  <c r="BS1658" s="1"/>
  <c r="BS1650"/>
  <c r="CG1650" s="1"/>
  <c r="CG1922"/>
  <c r="CF1922"/>
  <c r="CE1922"/>
  <c r="CD1922"/>
  <c r="CC1922"/>
  <c r="CB1922"/>
  <c r="BZ1922"/>
  <c r="BY1922"/>
  <c r="BX1922"/>
  <c r="CG1913"/>
  <c r="CF1913"/>
  <c r="CE1913"/>
  <c r="CD1913"/>
  <c r="CC1913"/>
  <c r="CB1913"/>
  <c r="BZ1913"/>
  <c r="BY1913"/>
  <c r="BX1913"/>
  <c r="CG1875"/>
  <c r="CF1875"/>
  <c r="CE1875"/>
  <c r="CD1875"/>
  <c r="CC1875"/>
  <c r="CB1875"/>
  <c r="BZ1875"/>
  <c r="BY1875"/>
  <c r="BX1875"/>
  <c r="CG1828"/>
  <c r="CF1828"/>
  <c r="CE1828"/>
  <c r="CD1828"/>
  <c r="CC1828"/>
  <c r="CB1828"/>
  <c r="BZ1828"/>
  <c r="BY1828"/>
  <c r="BX1828"/>
  <c r="CG1819"/>
  <c r="CF1819"/>
  <c r="CE1819"/>
  <c r="CD1819"/>
  <c r="CC1819"/>
  <c r="CB1819"/>
  <c r="BZ1819"/>
  <c r="BY1819"/>
  <c r="BX1819"/>
  <c r="CG1810"/>
  <c r="CF1810"/>
  <c r="CE1810"/>
  <c r="CD1810"/>
  <c r="CC1810"/>
  <c r="CB1810"/>
  <c r="BZ1810"/>
  <c r="BY1810"/>
  <c r="BX1810"/>
  <c r="CG1801"/>
  <c r="CF1801"/>
  <c r="CE1801"/>
  <c r="CD1801"/>
  <c r="CC1801"/>
  <c r="CB1801"/>
  <c r="BZ1801"/>
  <c r="BY1801"/>
  <c r="BX1801"/>
  <c r="CG1792"/>
  <c r="CF1792"/>
  <c r="CE1792"/>
  <c r="CD1792"/>
  <c r="CC1792"/>
  <c r="CB1792"/>
  <c r="BZ1792"/>
  <c r="BY1792"/>
  <c r="BX1792"/>
  <c r="CG1745"/>
  <c r="CF1745"/>
  <c r="CE1745"/>
  <c r="CD1745"/>
  <c r="CC1745"/>
  <c r="CB1745"/>
  <c r="BZ1745"/>
  <c r="BY1745"/>
  <c r="BX1745"/>
  <c r="CG1716"/>
  <c r="CF1716"/>
  <c r="CE1716"/>
  <c r="CD1716"/>
  <c r="CC1716"/>
  <c r="CB1716"/>
  <c r="BZ1716"/>
  <c r="BY1716"/>
  <c r="BX1716"/>
  <c r="CG1707"/>
  <c r="CF1707"/>
  <c r="CE1707"/>
  <c r="CD1707"/>
  <c r="CC1707"/>
  <c r="CB1707"/>
  <c r="BZ1707"/>
  <c r="BY1707"/>
  <c r="BX1707"/>
  <c r="CG1698"/>
  <c r="CF1698"/>
  <c r="CE1698"/>
  <c r="CD1698"/>
  <c r="CC1698"/>
  <c r="CB1698"/>
  <c r="BZ1698"/>
  <c r="BY1698"/>
  <c r="BX1698"/>
  <c r="CG1689"/>
  <c r="CF1689"/>
  <c r="CE1689"/>
  <c r="CD1689"/>
  <c r="CC1689"/>
  <c r="CB1689"/>
  <c r="BZ1689"/>
  <c r="BY1689"/>
  <c r="BX1689"/>
  <c r="CG1680"/>
  <c r="CF1680"/>
  <c r="CE1680"/>
  <c r="CD1680"/>
  <c r="CC1680"/>
  <c r="CB1680"/>
  <c r="BZ1680"/>
  <c r="BY1680"/>
  <c r="BX1680"/>
  <c r="CG1671"/>
  <c r="CF1671"/>
  <c r="CE1671"/>
  <c r="CD1671"/>
  <c r="CC1671"/>
  <c r="CB1671"/>
  <c r="BZ1671"/>
  <c r="BY1671"/>
  <c r="BX1671"/>
  <c r="CG936"/>
  <c r="CF936"/>
  <c r="CE936"/>
  <c r="CD936"/>
  <c r="CC936"/>
  <c r="CB936"/>
  <c r="BZ936"/>
  <c r="BY936"/>
  <c r="BX936"/>
  <c r="CG927"/>
  <c r="CF927"/>
  <c r="CE927"/>
  <c r="CD927"/>
  <c r="CC927"/>
  <c r="CB927"/>
  <c r="BZ927"/>
  <c r="BY927"/>
  <c r="BX927"/>
  <c r="CG918"/>
  <c r="CF918"/>
  <c r="CE918"/>
  <c r="CD918"/>
  <c r="CC918"/>
  <c r="CB918"/>
  <c r="BZ918"/>
  <c r="BY918"/>
  <c r="BX918"/>
  <c r="CG909"/>
  <c r="CF909"/>
  <c r="CE909"/>
  <c r="CD909"/>
  <c r="CC909"/>
  <c r="CB909"/>
  <c r="BZ909"/>
  <c r="BY909"/>
  <c r="BX909"/>
  <c r="CG880"/>
  <c r="CF880"/>
  <c r="CE880"/>
  <c r="CD880"/>
  <c r="CC880"/>
  <c r="CB880"/>
  <c r="BZ880"/>
  <c r="BY880"/>
  <c r="BX880"/>
  <c r="CG871"/>
  <c r="CF871"/>
  <c r="CE871"/>
  <c r="CD871"/>
  <c r="CC871"/>
  <c r="CB871"/>
  <c r="BZ871"/>
  <c r="BY871"/>
  <c r="BX871"/>
  <c r="CG862"/>
  <c r="CF862"/>
  <c r="CE862"/>
  <c r="CD862"/>
  <c r="CC862"/>
  <c r="CB862"/>
  <c r="BZ862"/>
  <c r="BY862"/>
  <c r="BX862"/>
  <c r="CG853"/>
  <c r="CF853"/>
  <c r="CE853"/>
  <c r="CD853"/>
  <c r="CC853"/>
  <c r="CB853"/>
  <c r="BZ853"/>
  <c r="BY853"/>
  <c r="BX853"/>
  <c r="CG844"/>
  <c r="CF844"/>
  <c r="CE844"/>
  <c r="CD844"/>
  <c r="CC844"/>
  <c r="CB844"/>
  <c r="BZ844"/>
  <c r="BY844"/>
  <c r="BX844"/>
  <c r="CG835"/>
  <c r="CF835"/>
  <c r="CE835"/>
  <c r="CD835"/>
  <c r="CC835"/>
  <c r="CB835"/>
  <c r="BZ835"/>
  <c r="BY835"/>
  <c r="BX835"/>
  <c r="CG826"/>
  <c r="CF826"/>
  <c r="CE826"/>
  <c r="CD826"/>
  <c r="CC826"/>
  <c r="CB826"/>
  <c r="BZ826"/>
  <c r="BY826"/>
  <c r="BX826"/>
  <c r="CG817"/>
  <c r="CF817"/>
  <c r="CE817"/>
  <c r="CD817"/>
  <c r="CC817"/>
  <c r="CB817"/>
  <c r="BZ817"/>
  <c r="BY817"/>
  <c r="BX817"/>
  <c r="CG761"/>
  <c r="CF761"/>
  <c r="CE761"/>
  <c r="CD761"/>
  <c r="CC761"/>
  <c r="CB761"/>
  <c r="BZ761"/>
  <c r="BY761"/>
  <c r="BX761"/>
  <c r="CG752"/>
  <c r="CF752"/>
  <c r="CE752"/>
  <c r="CD752"/>
  <c r="CC752"/>
  <c r="CB752"/>
  <c r="BZ752"/>
  <c r="BY752"/>
  <c r="BX752"/>
  <c r="CG743"/>
  <c r="CF743"/>
  <c r="CE743"/>
  <c r="CD743"/>
  <c r="CC743"/>
  <c r="CB743"/>
  <c r="BZ743"/>
  <c r="BY743"/>
  <c r="BX743"/>
  <c r="CG734"/>
  <c r="CF734"/>
  <c r="CE734"/>
  <c r="CD734"/>
  <c r="CC734"/>
  <c r="CB734"/>
  <c r="BZ734"/>
  <c r="BY734"/>
  <c r="BX734"/>
  <c r="CG725"/>
  <c r="CF725"/>
  <c r="CE725"/>
  <c r="CD725"/>
  <c r="CC725"/>
  <c r="CB725"/>
  <c r="BZ725"/>
  <c r="BY725"/>
  <c r="BX725"/>
  <c r="CG716"/>
  <c r="CF716"/>
  <c r="CE716"/>
  <c r="CD716"/>
  <c r="CC716"/>
  <c r="CB716"/>
  <c r="BZ716"/>
  <c r="BY716"/>
  <c r="BX716"/>
  <c r="CG707"/>
  <c r="CF707"/>
  <c r="CE707"/>
  <c r="CD707"/>
  <c r="CC707"/>
  <c r="CB707"/>
  <c r="BZ707"/>
  <c r="BY707"/>
  <c r="BX707"/>
  <c r="CG698"/>
  <c r="CF698"/>
  <c r="CE698"/>
  <c r="CD698"/>
  <c r="CC698"/>
  <c r="CB698"/>
  <c r="BZ698"/>
  <c r="BY698"/>
  <c r="BX698"/>
  <c r="CG689"/>
  <c r="CF689"/>
  <c r="CE689"/>
  <c r="CD689"/>
  <c r="CC689"/>
  <c r="CB689"/>
  <c r="BZ689"/>
  <c r="BY689"/>
  <c r="BX689"/>
  <c r="CG680"/>
  <c r="CF680"/>
  <c r="CE680"/>
  <c r="CD680"/>
  <c r="CC680"/>
  <c r="CB680"/>
  <c r="BZ680"/>
  <c r="BY680"/>
  <c r="BX680"/>
  <c r="CG671"/>
  <c r="CF671"/>
  <c r="CE671"/>
  <c r="CD671"/>
  <c r="CC671"/>
  <c r="CB671"/>
  <c r="BZ671"/>
  <c r="BY671"/>
  <c r="BX671"/>
  <c r="CG605"/>
  <c r="CF605"/>
  <c r="CE605"/>
  <c r="CD605"/>
  <c r="CC605"/>
  <c r="CB605"/>
  <c r="BZ605"/>
  <c r="BY605"/>
  <c r="BX605"/>
  <c r="CG576"/>
  <c r="CF576"/>
  <c r="CE576"/>
  <c r="CD576"/>
  <c r="CC576"/>
  <c r="CB576"/>
  <c r="BZ576"/>
  <c r="BY576"/>
  <c r="BX576"/>
  <c r="CG567"/>
  <c r="CF567"/>
  <c r="CE567"/>
  <c r="CD567"/>
  <c r="CC567"/>
  <c r="CB567"/>
  <c r="BZ567"/>
  <c r="BY567"/>
  <c r="BX567"/>
  <c r="CG538"/>
  <c r="CF538"/>
  <c r="CE538"/>
  <c r="CD538"/>
  <c r="CC538"/>
  <c r="CB538"/>
  <c r="BZ538"/>
  <c r="BY538"/>
  <c r="BX538"/>
  <c r="CG529"/>
  <c r="CF529"/>
  <c r="CE529"/>
  <c r="CD529"/>
  <c r="CC529"/>
  <c r="CB529"/>
  <c r="BZ529"/>
  <c r="BY529"/>
  <c r="BX529"/>
  <c r="CG491"/>
  <c r="CF491"/>
  <c r="CE491"/>
  <c r="CD491"/>
  <c r="CC491"/>
  <c r="CB491"/>
  <c r="BZ491"/>
  <c r="BY491"/>
  <c r="BX491"/>
  <c r="CG482"/>
  <c r="CF482"/>
  <c r="CE482"/>
  <c r="CD482"/>
  <c r="CC482"/>
  <c r="CB482"/>
  <c r="BZ482"/>
  <c r="BY482"/>
  <c r="BX482"/>
  <c r="CG473"/>
  <c r="CF473"/>
  <c r="CE473"/>
  <c r="CD473"/>
  <c r="CC473"/>
  <c r="CB473"/>
  <c r="BZ473"/>
  <c r="BY473"/>
  <c r="BX473"/>
  <c r="CG464"/>
  <c r="CF464"/>
  <c r="CE464"/>
  <c r="CC464"/>
  <c r="CB464"/>
  <c r="BZ464"/>
  <c r="BY464"/>
  <c r="CG455"/>
  <c r="CF455"/>
  <c r="CE455"/>
  <c r="CD455"/>
  <c r="CC455"/>
  <c r="CB455"/>
  <c r="BZ455"/>
  <c r="BY455"/>
  <c r="BX455"/>
  <c r="CG426"/>
  <c r="CF426"/>
  <c r="CE426"/>
  <c r="CD426"/>
  <c r="CC426"/>
  <c r="CB426"/>
  <c r="BZ426"/>
  <c r="BY426"/>
  <c r="BX426"/>
  <c r="CG417"/>
  <c r="CF417"/>
  <c r="CE417"/>
  <c r="CD417"/>
  <c r="CC417"/>
  <c r="CB417"/>
  <c r="BZ417"/>
  <c r="BY417"/>
  <c r="BX417"/>
  <c r="CG408"/>
  <c r="CF408"/>
  <c r="CE408"/>
  <c r="CD408"/>
  <c r="CC408"/>
  <c r="CB408"/>
  <c r="BZ408"/>
  <c r="BY408"/>
  <c r="BX408"/>
  <c r="CG379"/>
  <c r="CF379"/>
  <c r="CE379"/>
  <c r="CD379"/>
  <c r="CC379"/>
  <c r="CB379"/>
  <c r="BZ379"/>
  <c r="BY379"/>
  <c r="BX379"/>
  <c r="CG350"/>
  <c r="CF350"/>
  <c r="CE350"/>
  <c r="CD350"/>
  <c r="CC350"/>
  <c r="CB350"/>
  <c r="BZ350"/>
  <c r="BY350"/>
  <c r="BX350"/>
  <c r="CG341"/>
  <c r="CF341"/>
  <c r="CE341"/>
  <c r="CD341"/>
  <c r="CC341"/>
  <c r="CB341"/>
  <c r="BZ341"/>
  <c r="BY341"/>
  <c r="BX341"/>
  <c r="CG332"/>
  <c r="CF332"/>
  <c r="CE332"/>
  <c r="CD332"/>
  <c r="CC332"/>
  <c r="CB332"/>
  <c r="BZ332"/>
  <c r="BY332"/>
  <c r="BX332"/>
  <c r="CG303"/>
  <c r="CF303"/>
  <c r="CE303"/>
  <c r="CD303"/>
  <c r="CC303"/>
  <c r="CB303"/>
  <c r="BZ303"/>
  <c r="BY303"/>
  <c r="BX303"/>
  <c r="CG274"/>
  <c r="CF274"/>
  <c r="CE274"/>
  <c r="CD274"/>
  <c r="CC274"/>
  <c r="CB274"/>
  <c r="BZ274"/>
  <c r="BY274"/>
  <c r="BX274"/>
  <c r="CG265"/>
  <c r="CF265"/>
  <c r="CE265"/>
  <c r="CD265"/>
  <c r="CC265"/>
  <c r="CB265"/>
  <c r="BZ265"/>
  <c r="BY265"/>
  <c r="BX265"/>
  <c r="CG256"/>
  <c r="CF256"/>
  <c r="CE256"/>
  <c r="CD256"/>
  <c r="CC256"/>
  <c r="CB256"/>
  <c r="BZ256"/>
  <c r="BY256"/>
  <c r="BX256"/>
  <c r="CG247"/>
  <c r="CF247"/>
  <c r="CE247"/>
  <c r="CD247"/>
  <c r="CC247"/>
  <c r="CB247"/>
  <c r="BZ247"/>
  <c r="BY247"/>
  <c r="BX247"/>
  <c r="CG218"/>
  <c r="CF218"/>
  <c r="CE218"/>
  <c r="CD218"/>
  <c r="CC218"/>
  <c r="CB218"/>
  <c r="BZ218"/>
  <c r="BY218"/>
  <c r="BX218"/>
  <c r="CG189"/>
  <c r="CF189"/>
  <c r="CE189"/>
  <c r="CD189"/>
  <c r="CC189"/>
  <c r="CB189"/>
  <c r="BZ189"/>
  <c r="BY189"/>
  <c r="BX189"/>
  <c r="CG180"/>
  <c r="CF180"/>
  <c r="CE180"/>
  <c r="CD180"/>
  <c r="CC180"/>
  <c r="CB180"/>
  <c r="BZ180"/>
  <c r="BY180"/>
  <c r="BX180"/>
  <c r="CG151"/>
  <c r="CF151"/>
  <c r="CE151"/>
  <c r="CD151"/>
  <c r="CC151"/>
  <c r="CB151"/>
  <c r="BZ151"/>
  <c r="BY151"/>
  <c r="BX151"/>
  <c r="CG142"/>
  <c r="CF142"/>
  <c r="CE142"/>
  <c r="CD142"/>
  <c r="CC142"/>
  <c r="CB142"/>
  <c r="BZ142"/>
  <c r="BY142"/>
  <c r="BX142"/>
  <c r="CG113"/>
  <c r="CF113"/>
  <c r="CE113"/>
  <c r="CD113"/>
  <c r="CC113"/>
  <c r="CB113"/>
  <c r="BZ113"/>
  <c r="BY113"/>
  <c r="BX113"/>
  <c r="CG84"/>
  <c r="CF84"/>
  <c r="CE84"/>
  <c r="CD84"/>
  <c r="CC84"/>
  <c r="CB84"/>
  <c r="BZ84"/>
  <c r="BY84"/>
  <c r="BX84"/>
  <c r="CG55"/>
  <c r="CF55"/>
  <c r="CE55"/>
  <c r="CD55"/>
  <c r="CC55"/>
  <c r="CB55"/>
  <c r="BZ55"/>
  <c r="BY55"/>
  <c r="BX55"/>
  <c r="CI1649" l="1"/>
  <c r="CI1604"/>
  <c r="BF1605"/>
  <c r="CA1605" s="1"/>
  <c r="BD55"/>
  <c r="BK55"/>
  <c r="BM55"/>
  <c r="BO55"/>
  <c r="BQ55"/>
  <c r="BS55"/>
  <c r="BC84"/>
  <c r="BP84"/>
  <c r="BD113"/>
  <c r="BK113"/>
  <c r="BM113"/>
  <c r="BO113"/>
  <c r="BQ113"/>
  <c r="BS113"/>
  <c r="BC142"/>
  <c r="BP142"/>
  <c r="BD151"/>
  <c r="BK151"/>
  <c r="BM151"/>
  <c r="BO151"/>
  <c r="BQ151"/>
  <c r="BS151"/>
  <c r="BC180"/>
  <c r="BP180"/>
  <c r="BD189"/>
  <c r="BK189"/>
  <c r="BM189"/>
  <c r="BO189"/>
  <c r="BQ189"/>
  <c r="BS189"/>
  <c r="BC218"/>
  <c r="BC210" s="1"/>
  <c r="BC216" s="1"/>
  <c r="BP218"/>
  <c r="BD247"/>
  <c r="BK247"/>
  <c r="BM247"/>
  <c r="BO247"/>
  <c r="BQ247"/>
  <c r="BS247"/>
  <c r="BC256"/>
  <c r="BP256"/>
  <c r="BD265"/>
  <c r="BK265"/>
  <c r="BM265"/>
  <c r="BO265"/>
  <c r="BQ265"/>
  <c r="BS265"/>
  <c r="BC274"/>
  <c r="BP274"/>
  <c r="BD303"/>
  <c r="BK303"/>
  <c r="BM303"/>
  <c r="BO303"/>
  <c r="BQ303"/>
  <c r="BS303"/>
  <c r="BC332"/>
  <c r="BP332"/>
  <c r="BD341"/>
  <c r="BK341"/>
  <c r="BM341"/>
  <c r="BO341"/>
  <c r="BQ341"/>
  <c r="BS341"/>
  <c r="BC350"/>
  <c r="BP350"/>
  <c r="BD379"/>
  <c r="BD371" s="1"/>
  <c r="BD377" s="1"/>
  <c r="BK379"/>
  <c r="BK371" s="1"/>
  <c r="BK377" s="1"/>
  <c r="BM379"/>
  <c r="BM371" s="1"/>
  <c r="BM377" s="1"/>
  <c r="BO379"/>
  <c r="BO371" s="1"/>
  <c r="BO377" s="1"/>
  <c r="BQ379"/>
  <c r="BQ371" s="1"/>
  <c r="BQ377" s="1"/>
  <c r="BS379"/>
  <c r="BC408"/>
  <c r="BP408"/>
  <c r="BD417"/>
  <c r="BK417"/>
  <c r="BM417"/>
  <c r="BO417"/>
  <c r="BO409" s="1"/>
  <c r="BO415" s="1"/>
  <c r="BQ417"/>
  <c r="BS417"/>
  <c r="BC426"/>
  <c r="BP426"/>
  <c r="BD455"/>
  <c r="BK455"/>
  <c r="BM455"/>
  <c r="BO455"/>
  <c r="BQ455"/>
  <c r="BS455"/>
  <c r="BD464"/>
  <c r="BK464"/>
  <c r="BM464"/>
  <c r="BP464"/>
  <c r="BD473"/>
  <c r="BK473"/>
  <c r="BM473"/>
  <c r="BO473"/>
  <c r="BQ473"/>
  <c r="BS473"/>
  <c r="BC482"/>
  <c r="BP482"/>
  <c r="BD491"/>
  <c r="BK491"/>
  <c r="BM491"/>
  <c r="BO491"/>
  <c r="BQ491"/>
  <c r="BS491"/>
  <c r="BC529"/>
  <c r="BP529"/>
  <c r="BD538"/>
  <c r="BD530" s="1"/>
  <c r="BD536" s="1"/>
  <c r="BK538"/>
  <c r="BK530" s="1"/>
  <c r="BK536" s="1"/>
  <c r="BM538"/>
  <c r="BM530" s="1"/>
  <c r="BM536" s="1"/>
  <c r="BO538"/>
  <c r="BO530" s="1"/>
  <c r="BO536" s="1"/>
  <c r="BQ538"/>
  <c r="BQ530" s="1"/>
  <c r="BQ536" s="1"/>
  <c r="BS538"/>
  <c r="BC567"/>
  <c r="BP567"/>
  <c r="BD576"/>
  <c r="BK576"/>
  <c r="BM576"/>
  <c r="BO576"/>
  <c r="BQ576"/>
  <c r="BS576"/>
  <c r="BC605"/>
  <c r="BP605"/>
  <c r="BD671"/>
  <c r="BK671"/>
  <c r="BM671"/>
  <c r="BO671"/>
  <c r="BQ671"/>
  <c r="BS671"/>
  <c r="BC680"/>
  <c r="BP680"/>
  <c r="BD689"/>
  <c r="BK689"/>
  <c r="BM689"/>
  <c r="BO689"/>
  <c r="BQ689"/>
  <c r="BS689"/>
  <c r="BC698"/>
  <c r="BP698"/>
  <c r="BD707"/>
  <c r="BK707"/>
  <c r="BM707"/>
  <c r="BO707"/>
  <c r="BQ707"/>
  <c r="BS707"/>
  <c r="BC716"/>
  <c r="BP716"/>
  <c r="BD725"/>
  <c r="BK725"/>
  <c r="BM725"/>
  <c r="BO725"/>
  <c r="BQ725"/>
  <c r="BS725"/>
  <c r="BC734"/>
  <c r="BP734"/>
  <c r="BD743"/>
  <c r="BK743"/>
  <c r="BM743"/>
  <c r="BO743"/>
  <c r="BQ743"/>
  <c r="BS743"/>
  <c r="BC752"/>
  <c r="BP752"/>
  <c r="BD761"/>
  <c r="BK761"/>
  <c r="BM761"/>
  <c r="BO761"/>
  <c r="BQ761"/>
  <c r="BS761"/>
  <c r="BC817"/>
  <c r="BP817"/>
  <c r="BD826"/>
  <c r="BK826"/>
  <c r="BM826"/>
  <c r="BO826"/>
  <c r="BQ826"/>
  <c r="BS826"/>
  <c r="BC835"/>
  <c r="BP835"/>
  <c r="BD844"/>
  <c r="BK844"/>
  <c r="BM844"/>
  <c r="BO844"/>
  <c r="BQ844"/>
  <c r="BS844"/>
  <c r="BC853"/>
  <c r="BP853"/>
  <c r="BD862"/>
  <c r="BK862"/>
  <c r="BM862"/>
  <c r="BO862"/>
  <c r="BQ862"/>
  <c r="BS862"/>
  <c r="BC871"/>
  <c r="BP871"/>
  <c r="BD880"/>
  <c r="BK880"/>
  <c r="BM880"/>
  <c r="BO880"/>
  <c r="BQ880"/>
  <c r="BS880"/>
  <c r="BC909"/>
  <c r="BP909"/>
  <c r="BD918"/>
  <c r="BK918"/>
  <c r="BM918"/>
  <c r="BO918"/>
  <c r="BQ918"/>
  <c r="BS918"/>
  <c r="BC927"/>
  <c r="BP927"/>
  <c r="BD936"/>
  <c r="BK936"/>
  <c r="BM936"/>
  <c r="BO936"/>
  <c r="BQ936"/>
  <c r="BS936"/>
  <c r="BC1671"/>
  <c r="BP1671"/>
  <c r="BD1680"/>
  <c r="BK1680"/>
  <c r="BM1680"/>
  <c r="BO1680"/>
  <c r="BQ1680"/>
  <c r="BS1680"/>
  <c r="BC1689"/>
  <c r="BP1689"/>
  <c r="BD1698"/>
  <c r="BK1698"/>
  <c r="BM1698"/>
  <c r="BO1698"/>
  <c r="BQ1698"/>
  <c r="BS1698"/>
  <c r="BC1707"/>
  <c r="BP1707"/>
  <c r="BD1716"/>
  <c r="BK1716"/>
  <c r="BM1716"/>
  <c r="BO1716"/>
  <c r="BQ1716"/>
  <c r="BS1716"/>
  <c r="BC1745"/>
  <c r="BP1745"/>
  <c r="BC1792"/>
  <c r="BP1792"/>
  <c r="BD1801"/>
  <c r="BK1801"/>
  <c r="BM1801"/>
  <c r="BO1801"/>
  <c r="BQ1801"/>
  <c r="BS1801"/>
  <c r="BC1810"/>
  <c r="BP1810"/>
  <c r="BD1819"/>
  <c r="BK1819"/>
  <c r="BM1819"/>
  <c r="BO1819"/>
  <c r="BQ1819"/>
  <c r="BS1819"/>
  <c r="BC1828"/>
  <c r="BP1828"/>
  <c r="BD1875"/>
  <c r="BK1875"/>
  <c r="BM1875"/>
  <c r="BO1875"/>
  <c r="BQ1875"/>
  <c r="BS1875"/>
  <c r="BC1913"/>
  <c r="BP1913"/>
  <c r="BD1922"/>
  <c r="BK1922"/>
  <c r="BM1922"/>
  <c r="BO1922"/>
  <c r="BQ1922"/>
  <c r="BS1922"/>
  <c r="BC55"/>
  <c r="BP55"/>
  <c r="BD84"/>
  <c r="BK84"/>
  <c r="BM84"/>
  <c r="BO84"/>
  <c r="BQ84"/>
  <c r="BS84"/>
  <c r="BC113"/>
  <c r="BP113"/>
  <c r="BD142"/>
  <c r="BK142"/>
  <c r="BM142"/>
  <c r="BO142"/>
  <c r="BQ142"/>
  <c r="BS142"/>
  <c r="BC151"/>
  <c r="BP151"/>
  <c r="BD180"/>
  <c r="BK180"/>
  <c r="BM180"/>
  <c r="BO180"/>
  <c r="BQ180"/>
  <c r="BS180"/>
  <c r="BC189"/>
  <c r="BP189"/>
  <c r="BD218"/>
  <c r="BD210" s="1"/>
  <c r="BD216" s="1"/>
  <c r="BK218"/>
  <c r="BK210" s="1"/>
  <c r="BK216" s="1"/>
  <c r="BM218"/>
  <c r="BM210" s="1"/>
  <c r="BM216" s="1"/>
  <c r="BO218"/>
  <c r="BO210" s="1"/>
  <c r="BO216" s="1"/>
  <c r="BQ218"/>
  <c r="BQ210" s="1"/>
  <c r="BQ216" s="1"/>
  <c r="BS218"/>
  <c r="BC247"/>
  <c r="BC239" s="1"/>
  <c r="BC245" s="1"/>
  <c r="BP247"/>
  <c r="BD256"/>
  <c r="BK256"/>
  <c r="BM256"/>
  <c r="BO256"/>
  <c r="BQ256"/>
  <c r="BS256"/>
  <c r="BC265"/>
  <c r="BP265"/>
  <c r="BD274"/>
  <c r="BK274"/>
  <c r="BM274"/>
  <c r="BO274"/>
  <c r="BQ274"/>
  <c r="BS274"/>
  <c r="BC303"/>
  <c r="BP303"/>
  <c r="BD332"/>
  <c r="BK332"/>
  <c r="BM332"/>
  <c r="BO332"/>
  <c r="BQ332"/>
  <c r="BS332"/>
  <c r="BC341"/>
  <c r="BP341"/>
  <c r="BD350"/>
  <c r="BK350"/>
  <c r="BM350"/>
  <c r="BO350"/>
  <c r="BQ350"/>
  <c r="BS350"/>
  <c r="BC379"/>
  <c r="BC371" s="1"/>
  <c r="BC377" s="1"/>
  <c r="BP379"/>
  <c r="BD408"/>
  <c r="BK408"/>
  <c r="BM408"/>
  <c r="BO408"/>
  <c r="BQ408"/>
  <c r="BS408"/>
  <c r="BC417"/>
  <c r="BP417"/>
  <c r="BD426"/>
  <c r="BK426"/>
  <c r="BM426"/>
  <c r="BO426"/>
  <c r="BQ426"/>
  <c r="BS426"/>
  <c r="BC455"/>
  <c r="BP455"/>
  <c r="BC464"/>
  <c r="BQ464"/>
  <c r="BS464"/>
  <c r="BC473"/>
  <c r="BP473"/>
  <c r="BD482"/>
  <c r="BK482"/>
  <c r="BM482"/>
  <c r="BO482"/>
  <c r="BQ482"/>
  <c r="BS482"/>
  <c r="BC491"/>
  <c r="BP491"/>
  <c r="BD529"/>
  <c r="BK529"/>
  <c r="BM529"/>
  <c r="BO529"/>
  <c r="BQ529"/>
  <c r="BS529"/>
  <c r="BC538"/>
  <c r="BC530" s="1"/>
  <c r="BC536" s="1"/>
  <c r="BP538"/>
  <c r="BD567"/>
  <c r="BK567"/>
  <c r="BM567"/>
  <c r="BO567"/>
  <c r="BQ567"/>
  <c r="BS567"/>
  <c r="BC576"/>
  <c r="BP576"/>
  <c r="BD605"/>
  <c r="BK605"/>
  <c r="BM605"/>
  <c r="BO605"/>
  <c r="BQ605"/>
  <c r="BS605"/>
  <c r="BC671"/>
  <c r="BP671"/>
  <c r="BD680"/>
  <c r="BK680"/>
  <c r="BM680"/>
  <c r="BO680"/>
  <c r="BQ680"/>
  <c r="BS680"/>
  <c r="BC689"/>
  <c r="BP689"/>
  <c r="BD698"/>
  <c r="BK698"/>
  <c r="BM698"/>
  <c r="BO698"/>
  <c r="BQ698"/>
  <c r="BS698"/>
  <c r="BC707"/>
  <c r="BP707"/>
  <c r="BD716"/>
  <c r="BK716"/>
  <c r="BM716"/>
  <c r="BO716"/>
  <c r="BQ716"/>
  <c r="BS716"/>
  <c r="BC725"/>
  <c r="BP725"/>
  <c r="BD734"/>
  <c r="BK734"/>
  <c r="BM734"/>
  <c r="BO734"/>
  <c r="BQ734"/>
  <c r="BS734"/>
  <c r="BC743"/>
  <c r="BP743"/>
  <c r="BD752"/>
  <c r="BK752"/>
  <c r="BM752"/>
  <c r="BO752"/>
  <c r="BQ752"/>
  <c r="BS752"/>
  <c r="BC761"/>
  <c r="BP761"/>
  <c r="BD817"/>
  <c r="BK817"/>
  <c r="BM817"/>
  <c r="BO817"/>
  <c r="BQ817"/>
  <c r="BS817"/>
  <c r="BC826"/>
  <c r="BP826"/>
  <c r="BD835"/>
  <c r="BK835"/>
  <c r="BM835"/>
  <c r="BO835"/>
  <c r="BQ835"/>
  <c r="BS835"/>
  <c r="BC844"/>
  <c r="BP844"/>
  <c r="BD853"/>
  <c r="BK853"/>
  <c r="BM853"/>
  <c r="BO853"/>
  <c r="BQ853"/>
  <c r="BS853"/>
  <c r="BC862"/>
  <c r="BP862"/>
  <c r="BD871"/>
  <c r="BK871"/>
  <c r="BM871"/>
  <c r="BO871"/>
  <c r="BQ871"/>
  <c r="BS871"/>
  <c r="BC880"/>
  <c r="BP880"/>
  <c r="BD909"/>
  <c r="BK909"/>
  <c r="BM909"/>
  <c r="BO909"/>
  <c r="BQ909"/>
  <c r="BS909"/>
  <c r="BC918"/>
  <c r="BP918"/>
  <c r="BD927"/>
  <c r="BK927"/>
  <c r="BM927"/>
  <c r="BO927"/>
  <c r="BQ927"/>
  <c r="BS927"/>
  <c r="BC936"/>
  <c r="BP936"/>
  <c r="BD1671"/>
  <c r="BK1671"/>
  <c r="BM1671"/>
  <c r="BO1671"/>
  <c r="BQ1671"/>
  <c r="BS1671"/>
  <c r="BC1680"/>
  <c r="BP1680"/>
  <c r="BD1689"/>
  <c r="BK1689"/>
  <c r="BM1689"/>
  <c r="BO1689"/>
  <c r="BQ1689"/>
  <c r="BS1689"/>
  <c r="BC1698"/>
  <c r="BP1698"/>
  <c r="BD1707"/>
  <c r="BK1707"/>
  <c r="BM1707"/>
  <c r="BO1707"/>
  <c r="BQ1707"/>
  <c r="BS1707"/>
  <c r="BC1716"/>
  <c r="BP1716"/>
  <c r="BD1745"/>
  <c r="BD1737" s="1"/>
  <c r="BK1745"/>
  <c r="BK1737" s="1"/>
  <c r="BM1745"/>
  <c r="BM1737" s="1"/>
  <c r="BO1745"/>
  <c r="BO1737" s="1"/>
  <c r="BQ1745"/>
  <c r="BQ1737" s="1"/>
  <c r="BS1745"/>
  <c r="BD1792"/>
  <c r="BK1792"/>
  <c r="BM1792"/>
  <c r="BO1792"/>
  <c r="BQ1792"/>
  <c r="BS1792"/>
  <c r="BC1801"/>
  <c r="BP1801"/>
  <c r="BD1810"/>
  <c r="BK1810"/>
  <c r="BM1810"/>
  <c r="BO1810"/>
  <c r="BQ1810"/>
  <c r="BS1810"/>
  <c r="BC1819"/>
  <c r="BP1819"/>
  <c r="BD1828"/>
  <c r="BK1828"/>
  <c r="BM1828"/>
  <c r="BO1828"/>
  <c r="BQ1828"/>
  <c r="BS1828"/>
  <c r="BC1875"/>
  <c r="BC1867" s="1"/>
  <c r="BP1875"/>
  <c r="BD1913"/>
  <c r="BK1913"/>
  <c r="BM1913"/>
  <c r="BO1913"/>
  <c r="BQ1913"/>
  <c r="BS1913"/>
  <c r="BC1922"/>
  <c r="BP1922"/>
  <c r="CI1182"/>
  <c r="BG1585"/>
  <c r="BG1593"/>
  <c r="CI1584"/>
  <c r="CI1578"/>
  <c r="BF1189"/>
  <c r="CA1189" s="1"/>
  <c r="AZ1189"/>
  <c r="BF1593"/>
  <c r="CI1188"/>
  <c r="BG1189"/>
  <c r="BX1763"/>
  <c r="BX1893"/>
  <c r="BX1931"/>
  <c r="BX35"/>
  <c r="CG35"/>
  <c r="CF35"/>
  <c r="CD35"/>
  <c r="CC35"/>
  <c r="CB35"/>
  <c r="BZ35"/>
  <c r="CE35"/>
  <c r="BY35"/>
  <c r="BX227"/>
  <c r="BX388"/>
  <c r="CE227"/>
  <c r="BY227"/>
  <c r="CE388"/>
  <c r="BY388"/>
  <c r="CG227"/>
  <c r="CF227"/>
  <c r="CD227"/>
  <c r="CC227"/>
  <c r="CB227"/>
  <c r="BZ227"/>
  <c r="CG388"/>
  <c r="CF388"/>
  <c r="CD388"/>
  <c r="CC388"/>
  <c r="CB388"/>
  <c r="BZ388"/>
  <c r="CG1660"/>
  <c r="CF1660"/>
  <c r="CD1660"/>
  <c r="CC1660"/>
  <c r="CB1660"/>
  <c r="BZ1660"/>
  <c r="CG1763"/>
  <c r="CF1763"/>
  <c r="CD1763"/>
  <c r="CC1763"/>
  <c r="CB1763"/>
  <c r="BZ1763"/>
  <c r="CG1893"/>
  <c r="CF1893"/>
  <c r="CD1893"/>
  <c r="CC1893"/>
  <c r="CB1893"/>
  <c r="BZ1893"/>
  <c r="CG1931"/>
  <c r="CF1931"/>
  <c r="CD1931"/>
  <c r="CC1931"/>
  <c r="CB1931"/>
  <c r="BZ1931"/>
  <c r="CE1660"/>
  <c r="BY1660"/>
  <c r="CE1763"/>
  <c r="BY1763"/>
  <c r="CE1893"/>
  <c r="BY1893"/>
  <c r="CE1931"/>
  <c r="BY1931"/>
  <c r="BS1659"/>
  <c r="CG1659" s="1"/>
  <c r="AZ1641"/>
  <c r="AZ1623"/>
  <c r="BQ1659"/>
  <c r="CF1659" s="1"/>
  <c r="BO1659"/>
  <c r="CD1659" s="1"/>
  <c r="BM1659"/>
  <c r="CC1659" s="1"/>
  <c r="BK1659"/>
  <c r="CB1659" s="1"/>
  <c r="BD1659"/>
  <c r="BZ1659" s="1"/>
  <c r="BP1659"/>
  <c r="CE1659" s="1"/>
  <c r="BC1659"/>
  <c r="BY1659" s="1"/>
  <c r="AZ1632"/>
  <c r="AZ1614"/>
  <c r="BA1652"/>
  <c r="BA1658" s="1"/>
  <c r="BA1650"/>
  <c r="BX1650" s="1"/>
  <c r="CA265"/>
  <c r="CA151"/>
  <c r="BX397"/>
  <c r="CE207"/>
  <c r="BY207"/>
  <c r="CE236"/>
  <c r="BY236"/>
  <c r="CE397"/>
  <c r="BY397"/>
  <c r="CE1902"/>
  <c r="CE1940"/>
  <c r="CG207"/>
  <c r="CF207"/>
  <c r="CD207"/>
  <c r="CG1902"/>
  <c r="CD1902"/>
  <c r="CC1902"/>
  <c r="BZ1902"/>
  <c r="CF1940"/>
  <c r="CD1940"/>
  <c r="CB1940"/>
  <c r="AZ1643"/>
  <c r="AZ1649" s="1"/>
  <c r="BF1650"/>
  <c r="CA1650" s="1"/>
  <c r="BF1652"/>
  <c r="BF1658" s="1"/>
  <c r="BA218"/>
  <c r="BA256"/>
  <c r="BA274"/>
  <c r="BA680"/>
  <c r="BA716"/>
  <c r="BA752"/>
  <c r="BA817"/>
  <c r="BA853"/>
  <c r="BA871"/>
  <c r="BA1745"/>
  <c r="BA1913"/>
  <c r="BA247"/>
  <c r="BA265"/>
  <c r="BA379"/>
  <c r="BA473"/>
  <c r="BA671"/>
  <c r="BA725"/>
  <c r="BA743"/>
  <c r="BA761"/>
  <c r="BA826"/>
  <c r="BA862"/>
  <c r="BA880"/>
  <c r="BA1875"/>
  <c r="CA918"/>
  <c r="CA341"/>
  <c r="CA880"/>
  <c r="CA853"/>
  <c r="CA844"/>
  <c r="CA936"/>
  <c r="CA927"/>
  <c r="CA871"/>
  <c r="CA862"/>
  <c r="CA835"/>
  <c r="CA826"/>
  <c r="CA909"/>
  <c r="CA817"/>
  <c r="CA671"/>
  <c r="CA455"/>
  <c r="CA379"/>
  <c r="CA350"/>
  <c r="CA256"/>
  <c r="CA247"/>
  <c r="CA84"/>
  <c r="CA332"/>
  <c r="CA274"/>
  <c r="CA55"/>
  <c r="CA142"/>
  <c r="CA752"/>
  <c r="CA734"/>
  <c r="CA716"/>
  <c r="CA698"/>
  <c r="CA680"/>
  <c r="CA605"/>
  <c r="CA1913"/>
  <c r="CA1828"/>
  <c r="CA1810"/>
  <c r="CA1792"/>
  <c r="CA1716"/>
  <c r="CA1698"/>
  <c r="CA1680"/>
  <c r="CA1922"/>
  <c r="CA1875"/>
  <c r="CA1819"/>
  <c r="CA1801"/>
  <c r="CA1745"/>
  <c r="CA1707"/>
  <c r="CA1689"/>
  <c r="CA1671"/>
  <c r="CA761"/>
  <c r="CA743"/>
  <c r="CA725"/>
  <c r="CA707"/>
  <c r="CA689"/>
  <c r="CA567"/>
  <c r="CA538"/>
  <c r="CA491"/>
  <c r="CA473"/>
  <c r="CA417"/>
  <c r="CA218"/>
  <c r="CA189"/>
  <c r="CA180"/>
  <c r="CA576"/>
  <c r="CA529"/>
  <c r="CA426"/>
  <c r="CA408"/>
  <c r="CA303"/>
  <c r="CA113"/>
  <c r="CA464"/>
  <c r="CA482"/>
  <c r="BC1873" l="1"/>
  <c r="BC1885"/>
  <c r="BC1891" s="1"/>
  <c r="BO1743"/>
  <c r="BO1755"/>
  <c r="BO1761" s="1"/>
  <c r="BO1762" s="1"/>
  <c r="CD1762" s="1"/>
  <c r="BK1743"/>
  <c r="BK1755"/>
  <c r="BQ1743"/>
  <c r="BQ1755"/>
  <c r="BM1743"/>
  <c r="BM1755"/>
  <c r="BD1743"/>
  <c r="BD1755"/>
  <c r="BD1764" s="1"/>
  <c r="BD1770" s="1"/>
  <c r="BC1914"/>
  <c r="BC1920" s="1"/>
  <c r="BQ1905"/>
  <c r="BM1905"/>
  <c r="BD1905"/>
  <c r="BQ1820"/>
  <c r="BM1820"/>
  <c r="BD1820"/>
  <c r="BC1811"/>
  <c r="BQ1802"/>
  <c r="BM1802"/>
  <c r="BD1802"/>
  <c r="BC1793"/>
  <c r="BC1799" s="1"/>
  <c r="BC1800" s="1"/>
  <c r="BY1800" s="1"/>
  <c r="BQ1784"/>
  <c r="BM1784"/>
  <c r="BD1784"/>
  <c r="BC1708"/>
  <c r="BQ1699"/>
  <c r="BQ1705" s="1"/>
  <c r="BQ1706" s="1"/>
  <c r="CF1706" s="1"/>
  <c r="BM1699"/>
  <c r="BD1699"/>
  <c r="BD1705" s="1"/>
  <c r="BD1706" s="1"/>
  <c r="BZ1706" s="1"/>
  <c r="BC1690"/>
  <c r="BQ1681"/>
  <c r="BM1681"/>
  <c r="BD1681"/>
  <c r="BC1672"/>
  <c r="BQ1663"/>
  <c r="BQ1669" s="1"/>
  <c r="BO1905"/>
  <c r="BK1905"/>
  <c r="BO1820"/>
  <c r="BK1820"/>
  <c r="BO1802"/>
  <c r="BK1802"/>
  <c r="BO1784"/>
  <c r="BK1784"/>
  <c r="BO1699"/>
  <c r="BK1699"/>
  <c r="BK1705" s="1"/>
  <c r="BK1706" s="1"/>
  <c r="CB1706" s="1"/>
  <c r="BO1681"/>
  <c r="BK1681"/>
  <c r="BA1867"/>
  <c r="BA872"/>
  <c r="BA854"/>
  <c r="BA860" s="1"/>
  <c r="BA861" s="1"/>
  <c r="BX861" s="1"/>
  <c r="BA465"/>
  <c r="BA371"/>
  <c r="BA377" s="1"/>
  <c r="BA378" s="1"/>
  <c r="BX378" s="1"/>
  <c r="BA257"/>
  <c r="BA239"/>
  <c r="BA1737"/>
  <c r="BA1755" s="1"/>
  <c r="BA809"/>
  <c r="BA744"/>
  <c r="BA750" s="1"/>
  <c r="BA751" s="1"/>
  <c r="BX751" s="1"/>
  <c r="BA672"/>
  <c r="BA678" s="1"/>
  <c r="BA679" s="1"/>
  <c r="BX679" s="1"/>
  <c r="BA266"/>
  <c r="BA272" s="1"/>
  <c r="BA273" s="1"/>
  <c r="BX273" s="1"/>
  <c r="BA248"/>
  <c r="BA254" s="1"/>
  <c r="BA210"/>
  <c r="BA219" s="1"/>
  <c r="BA225" s="1"/>
  <c r="BO1663"/>
  <c r="BO1669" s="1"/>
  <c r="BM1663"/>
  <c r="BM1669" s="1"/>
  <c r="BK1663"/>
  <c r="BK1669" s="1"/>
  <c r="BD1663"/>
  <c r="BD1669" s="1"/>
  <c r="BC928"/>
  <c r="BQ919"/>
  <c r="BM919"/>
  <c r="BD919"/>
  <c r="BD925" s="1"/>
  <c r="BD926" s="1"/>
  <c r="BZ926" s="1"/>
  <c r="BC910"/>
  <c r="BQ901"/>
  <c r="BQ907" s="1"/>
  <c r="BM901"/>
  <c r="BM907" s="1"/>
  <c r="BD901"/>
  <c r="BD907" s="1"/>
  <c r="BC872"/>
  <c r="BQ863"/>
  <c r="BM863"/>
  <c r="BD863"/>
  <c r="BC854"/>
  <c r="BQ845"/>
  <c r="BM845"/>
  <c r="BD845"/>
  <c r="BC836"/>
  <c r="BQ827"/>
  <c r="BQ833" s="1"/>
  <c r="BM827"/>
  <c r="BM833" s="1"/>
  <c r="BD827"/>
  <c r="BD833" s="1"/>
  <c r="BC818"/>
  <c r="BQ809"/>
  <c r="BM809"/>
  <c r="BD809"/>
  <c r="BC753"/>
  <c r="BQ744"/>
  <c r="BM744"/>
  <c r="BD744"/>
  <c r="BC735"/>
  <c r="BQ726"/>
  <c r="BQ732" s="1"/>
  <c r="BQ733" s="1"/>
  <c r="CF733" s="1"/>
  <c r="BM726"/>
  <c r="BD726"/>
  <c r="BC717"/>
  <c r="BQ708"/>
  <c r="BM708"/>
  <c r="BD708"/>
  <c r="BC699"/>
  <c r="BQ690"/>
  <c r="BM690"/>
  <c r="BD690"/>
  <c r="BC681"/>
  <c r="BC687" s="1"/>
  <c r="BQ672"/>
  <c r="BM672"/>
  <c r="BD672"/>
  <c r="BC663"/>
  <c r="BQ597"/>
  <c r="BM597"/>
  <c r="BD597"/>
  <c r="BC568"/>
  <c r="BQ559"/>
  <c r="BQ565" s="1"/>
  <c r="BM559"/>
  <c r="BM565" s="1"/>
  <c r="BD559"/>
  <c r="BD565" s="1"/>
  <c r="BQ521"/>
  <c r="BQ527" s="1"/>
  <c r="BM521"/>
  <c r="BM527" s="1"/>
  <c r="BD521"/>
  <c r="BD527" s="1"/>
  <c r="BC483"/>
  <c r="BQ474"/>
  <c r="BQ480" s="1"/>
  <c r="BQ481" s="1"/>
  <c r="CF481" s="1"/>
  <c r="BM474"/>
  <c r="BD474"/>
  <c r="BD480" s="1"/>
  <c r="BD481" s="1"/>
  <c r="BZ481" s="1"/>
  <c r="BC465"/>
  <c r="BQ456"/>
  <c r="BO418"/>
  <c r="BK418"/>
  <c r="BO400"/>
  <c r="BO406" s="1"/>
  <c r="BK400"/>
  <c r="BK406" s="1"/>
  <c r="BO342"/>
  <c r="BK342"/>
  <c r="BO324"/>
  <c r="BO330" s="1"/>
  <c r="BK324"/>
  <c r="BK330" s="1"/>
  <c r="BO266"/>
  <c r="BK266"/>
  <c r="BO248"/>
  <c r="BK248"/>
  <c r="BO172"/>
  <c r="BO178" s="1"/>
  <c r="BK172"/>
  <c r="BK178" s="1"/>
  <c r="BO134"/>
  <c r="BO140" s="1"/>
  <c r="BK134"/>
  <c r="BK140" s="1"/>
  <c r="BO76"/>
  <c r="BO82" s="1"/>
  <c r="BK76"/>
  <c r="BK82" s="1"/>
  <c r="BO1914"/>
  <c r="BO1920" s="1"/>
  <c r="BK1914"/>
  <c r="BK1920" s="1"/>
  <c r="BO1867"/>
  <c r="BO1885" s="1"/>
  <c r="BO1891" s="1"/>
  <c r="BK1867"/>
  <c r="BK1885" s="1"/>
  <c r="BK1891" s="1"/>
  <c r="BO1811"/>
  <c r="BK1811"/>
  <c r="BO1793"/>
  <c r="BK1793"/>
  <c r="BO1708"/>
  <c r="BK1708"/>
  <c r="BO1690"/>
  <c r="BK1690"/>
  <c r="BO1672"/>
  <c r="BK1672"/>
  <c r="BO928"/>
  <c r="BK928"/>
  <c r="BO910"/>
  <c r="BK910"/>
  <c r="BO872"/>
  <c r="BK872"/>
  <c r="BO854"/>
  <c r="BK854"/>
  <c r="BO836"/>
  <c r="BK836"/>
  <c r="BO818"/>
  <c r="BK818"/>
  <c r="BA818"/>
  <c r="BA753"/>
  <c r="BA759" s="1"/>
  <c r="BA760" s="1"/>
  <c r="BX760" s="1"/>
  <c r="BA735"/>
  <c r="BA717"/>
  <c r="BA663"/>
  <c r="BA1905"/>
  <c r="BA1911" s="1"/>
  <c r="BA863"/>
  <c r="BA845"/>
  <c r="BA708"/>
  <c r="BA714" s="1"/>
  <c r="BA715" s="1"/>
  <c r="BX715" s="1"/>
  <c r="BO919"/>
  <c r="BO925" s="1"/>
  <c r="BO926" s="1"/>
  <c r="CD926" s="1"/>
  <c r="BK919"/>
  <c r="BK925" s="1"/>
  <c r="BK926" s="1"/>
  <c r="CB926" s="1"/>
  <c r="BO901"/>
  <c r="BO907" s="1"/>
  <c r="BK901"/>
  <c r="BK907" s="1"/>
  <c r="BO863"/>
  <c r="BO869" s="1"/>
  <c r="BO870" s="1"/>
  <c r="CD870" s="1"/>
  <c r="BK863"/>
  <c r="BK869" s="1"/>
  <c r="BK870" s="1"/>
  <c r="CB870" s="1"/>
  <c r="BO845"/>
  <c r="BO851" s="1"/>
  <c r="BO852" s="1"/>
  <c r="CD852" s="1"/>
  <c r="BK845"/>
  <c r="BK851" s="1"/>
  <c r="BK852" s="1"/>
  <c r="CB852" s="1"/>
  <c r="BO827"/>
  <c r="BO833" s="1"/>
  <c r="BK827"/>
  <c r="BK833" s="1"/>
  <c r="BO809"/>
  <c r="BO815" s="1"/>
  <c r="BO816" s="1"/>
  <c r="CD816" s="1"/>
  <c r="BK809"/>
  <c r="BK815" s="1"/>
  <c r="BK816" s="1"/>
  <c r="CB816" s="1"/>
  <c r="BO744"/>
  <c r="BO750" s="1"/>
  <c r="BO751" s="1"/>
  <c r="CD751" s="1"/>
  <c r="BK744"/>
  <c r="BK750" s="1"/>
  <c r="BK751" s="1"/>
  <c r="CB751" s="1"/>
  <c r="BO726"/>
  <c r="BO732" s="1"/>
  <c r="BO733" s="1"/>
  <c r="CD733" s="1"/>
  <c r="BK726"/>
  <c r="BK732" s="1"/>
  <c r="BK733" s="1"/>
  <c r="CB733" s="1"/>
  <c r="BO708"/>
  <c r="BO714" s="1"/>
  <c r="BO715" s="1"/>
  <c r="CD715" s="1"/>
  <c r="BK708"/>
  <c r="BK714" s="1"/>
  <c r="BK715" s="1"/>
  <c r="CB715" s="1"/>
  <c r="BO690"/>
  <c r="BO696" s="1"/>
  <c r="BO697" s="1"/>
  <c r="CD697" s="1"/>
  <c r="BK690"/>
  <c r="BK696" s="1"/>
  <c r="BK697" s="1"/>
  <c r="CB697" s="1"/>
  <c r="BO672"/>
  <c r="BO678" s="1"/>
  <c r="BO679" s="1"/>
  <c r="CD679" s="1"/>
  <c r="BK672"/>
  <c r="BK678" s="1"/>
  <c r="BK679" s="1"/>
  <c r="CB679" s="1"/>
  <c r="BO597"/>
  <c r="BK597"/>
  <c r="BO559"/>
  <c r="BO565" s="1"/>
  <c r="BK559"/>
  <c r="BK565" s="1"/>
  <c r="BO521"/>
  <c r="BO527" s="1"/>
  <c r="BK521"/>
  <c r="BK527" s="1"/>
  <c r="BO474"/>
  <c r="BO480" s="1"/>
  <c r="BO481" s="1"/>
  <c r="CD481" s="1"/>
  <c r="BK474"/>
  <c r="BK480" s="1"/>
  <c r="BK481" s="1"/>
  <c r="CB481" s="1"/>
  <c r="BC456"/>
  <c r="BC462" s="1"/>
  <c r="BC463" s="1"/>
  <c r="BY463" s="1"/>
  <c r="BC447"/>
  <c r="BQ418"/>
  <c r="BQ424" s="1"/>
  <c r="BQ425" s="1"/>
  <c r="CF425" s="1"/>
  <c r="BM418"/>
  <c r="BM424" s="1"/>
  <c r="BM425" s="1"/>
  <c r="CC425" s="1"/>
  <c r="BD418"/>
  <c r="BD424" s="1"/>
  <c r="BD425" s="1"/>
  <c r="BZ425" s="1"/>
  <c r="BC409"/>
  <c r="BC415" s="1"/>
  <c r="BC416" s="1"/>
  <c r="BY416" s="1"/>
  <c r="BQ400"/>
  <c r="BQ406" s="1"/>
  <c r="BM400"/>
  <c r="BM406" s="1"/>
  <c r="BD400"/>
  <c r="BD406" s="1"/>
  <c r="BQ342"/>
  <c r="BQ348" s="1"/>
  <c r="BQ349" s="1"/>
  <c r="CF349" s="1"/>
  <c r="BM342"/>
  <c r="BM348" s="1"/>
  <c r="BM349" s="1"/>
  <c r="CC349" s="1"/>
  <c r="BD342"/>
  <c r="BD348" s="1"/>
  <c r="BD349" s="1"/>
  <c r="BZ349" s="1"/>
  <c r="BC333"/>
  <c r="BC339" s="1"/>
  <c r="BC340" s="1"/>
  <c r="BY340" s="1"/>
  <c r="BQ324"/>
  <c r="BQ330" s="1"/>
  <c r="BM324"/>
  <c r="BM330" s="1"/>
  <c r="BD324"/>
  <c r="BD330" s="1"/>
  <c r="BC295"/>
  <c r="BC301" s="1"/>
  <c r="BQ266"/>
  <c r="BQ272" s="1"/>
  <c r="BQ273" s="1"/>
  <c r="CF273" s="1"/>
  <c r="BM266"/>
  <c r="BM272" s="1"/>
  <c r="BM273" s="1"/>
  <c r="CC273" s="1"/>
  <c r="BD266"/>
  <c r="BD272" s="1"/>
  <c r="BD273" s="1"/>
  <c r="BZ273" s="1"/>
  <c r="BC257"/>
  <c r="BC263" s="1"/>
  <c r="BC264" s="1"/>
  <c r="BY264" s="1"/>
  <c r="BQ248"/>
  <c r="BQ254" s="1"/>
  <c r="BQ255" s="1"/>
  <c r="CF255" s="1"/>
  <c r="BM248"/>
  <c r="BM254" s="1"/>
  <c r="BM255" s="1"/>
  <c r="CC255" s="1"/>
  <c r="BD248"/>
  <c r="BD254" s="1"/>
  <c r="BD255" s="1"/>
  <c r="BZ255" s="1"/>
  <c r="BC181"/>
  <c r="BC187" s="1"/>
  <c r="BC188" s="1"/>
  <c r="BY188" s="1"/>
  <c r="BQ172"/>
  <c r="BQ178" s="1"/>
  <c r="BM172"/>
  <c r="BM178" s="1"/>
  <c r="BD172"/>
  <c r="BD178" s="1"/>
  <c r="BC143"/>
  <c r="BC149" s="1"/>
  <c r="BC150" s="1"/>
  <c r="BY150" s="1"/>
  <c r="BQ134"/>
  <c r="BQ140" s="1"/>
  <c r="BM134"/>
  <c r="BM140" s="1"/>
  <c r="BD134"/>
  <c r="BD140" s="1"/>
  <c r="BC105"/>
  <c r="BC111" s="1"/>
  <c r="BQ76"/>
  <c r="BQ82" s="1"/>
  <c r="BM76"/>
  <c r="BM82" s="1"/>
  <c r="BD76"/>
  <c r="BD82" s="1"/>
  <c r="BC47"/>
  <c r="BC53" s="1"/>
  <c r="BQ1914"/>
  <c r="BQ1920" s="1"/>
  <c r="BM1914"/>
  <c r="BM1920" s="1"/>
  <c r="BD1914"/>
  <c r="BD1920" s="1"/>
  <c r="BC1905"/>
  <c r="BC1911" s="1"/>
  <c r="BC1912" s="1"/>
  <c r="BY1912" s="1"/>
  <c r="BQ1867"/>
  <c r="BM1867"/>
  <c r="BD1867"/>
  <c r="BC1820"/>
  <c r="BC1826" s="1"/>
  <c r="BC1827" s="1"/>
  <c r="BY1827" s="1"/>
  <c r="BQ1811"/>
  <c r="BQ1817" s="1"/>
  <c r="BQ1818" s="1"/>
  <c r="CF1818" s="1"/>
  <c r="BM1811"/>
  <c r="BM1817" s="1"/>
  <c r="BM1818" s="1"/>
  <c r="CC1818" s="1"/>
  <c r="BD1811"/>
  <c r="BD1817" s="1"/>
  <c r="BD1818" s="1"/>
  <c r="BZ1818" s="1"/>
  <c r="BC1802"/>
  <c r="BC1808" s="1"/>
  <c r="BC1809" s="1"/>
  <c r="BY1809" s="1"/>
  <c r="BQ1793"/>
  <c r="BQ1799" s="1"/>
  <c r="BQ1800" s="1"/>
  <c r="CF1800" s="1"/>
  <c r="BM1793"/>
  <c r="BM1799" s="1"/>
  <c r="BM1800" s="1"/>
  <c r="CC1800" s="1"/>
  <c r="BD1793"/>
  <c r="BD1799" s="1"/>
  <c r="BD1800" s="1"/>
  <c r="BZ1800" s="1"/>
  <c r="BC1784"/>
  <c r="BC1737"/>
  <c r="BQ1708"/>
  <c r="BQ1714" s="1"/>
  <c r="BQ1715" s="1"/>
  <c r="CF1715" s="1"/>
  <c r="BM1708"/>
  <c r="BM1714" s="1"/>
  <c r="BM1715" s="1"/>
  <c r="CC1715" s="1"/>
  <c r="BD1708"/>
  <c r="BD1714" s="1"/>
  <c r="BD1715" s="1"/>
  <c r="BZ1715" s="1"/>
  <c r="BC1699"/>
  <c r="BC1705" s="1"/>
  <c r="BC1706" s="1"/>
  <c r="BY1706" s="1"/>
  <c r="BQ1690"/>
  <c r="BQ1696" s="1"/>
  <c r="BQ1697" s="1"/>
  <c r="CF1697" s="1"/>
  <c r="BM1690"/>
  <c r="BM1696" s="1"/>
  <c r="BM1697" s="1"/>
  <c r="CC1697" s="1"/>
  <c r="BD1690"/>
  <c r="BD1696" s="1"/>
  <c r="BD1697" s="1"/>
  <c r="BZ1697" s="1"/>
  <c r="BC1681"/>
  <c r="BC1687" s="1"/>
  <c r="BC1688" s="1"/>
  <c r="BY1688" s="1"/>
  <c r="BQ1672"/>
  <c r="BQ1678" s="1"/>
  <c r="BQ1679" s="1"/>
  <c r="CF1679" s="1"/>
  <c r="BM1672"/>
  <c r="BM1678" s="1"/>
  <c r="BM1679" s="1"/>
  <c r="CC1679" s="1"/>
  <c r="BD1672"/>
  <c r="BD1678" s="1"/>
  <c r="BD1679" s="1"/>
  <c r="BZ1679" s="1"/>
  <c r="BC1663"/>
  <c r="BC1669" s="1"/>
  <c r="BQ928"/>
  <c r="BQ934" s="1"/>
  <c r="BQ935" s="1"/>
  <c r="CF935" s="1"/>
  <c r="BM928"/>
  <c r="BM934" s="1"/>
  <c r="BM935" s="1"/>
  <c r="CC935" s="1"/>
  <c r="BD928"/>
  <c r="BD934" s="1"/>
  <c r="BD935" s="1"/>
  <c r="BZ935" s="1"/>
  <c r="BC919"/>
  <c r="BC925" s="1"/>
  <c r="BC926" s="1"/>
  <c r="BY926" s="1"/>
  <c r="BQ910"/>
  <c r="BQ916" s="1"/>
  <c r="BQ917" s="1"/>
  <c r="CF917" s="1"/>
  <c r="BM910"/>
  <c r="BM916" s="1"/>
  <c r="BM917" s="1"/>
  <c r="CC917" s="1"/>
  <c r="BD910"/>
  <c r="BD916" s="1"/>
  <c r="BD917" s="1"/>
  <c r="BZ917" s="1"/>
  <c r="BC901"/>
  <c r="BC907" s="1"/>
  <c r="BQ872"/>
  <c r="BQ878" s="1"/>
  <c r="BQ879" s="1"/>
  <c r="CF879" s="1"/>
  <c r="BM872"/>
  <c r="BM878" s="1"/>
  <c r="BM879" s="1"/>
  <c r="CC879" s="1"/>
  <c r="BD872"/>
  <c r="BD878" s="1"/>
  <c r="BD879" s="1"/>
  <c r="BZ879" s="1"/>
  <c r="BC863"/>
  <c r="BC869" s="1"/>
  <c r="BC870" s="1"/>
  <c r="BY870" s="1"/>
  <c r="BQ854"/>
  <c r="BQ860" s="1"/>
  <c r="BQ861" s="1"/>
  <c r="CF861" s="1"/>
  <c r="BM854"/>
  <c r="BM860" s="1"/>
  <c r="BM861" s="1"/>
  <c r="CC861" s="1"/>
  <c r="BD854"/>
  <c r="BD860" s="1"/>
  <c r="BD861" s="1"/>
  <c r="BZ861" s="1"/>
  <c r="BC845"/>
  <c r="BC851" s="1"/>
  <c r="BC852" s="1"/>
  <c r="BY852" s="1"/>
  <c r="BQ836"/>
  <c r="BQ842" s="1"/>
  <c r="BQ843" s="1"/>
  <c r="CF843" s="1"/>
  <c r="BM836"/>
  <c r="BM842" s="1"/>
  <c r="BM843" s="1"/>
  <c r="CC843" s="1"/>
  <c r="BD836"/>
  <c r="BD842" s="1"/>
  <c r="BD843" s="1"/>
  <c r="BZ843" s="1"/>
  <c r="BC827"/>
  <c r="BC833" s="1"/>
  <c r="BQ818"/>
  <c r="BQ824" s="1"/>
  <c r="BQ825" s="1"/>
  <c r="CF825" s="1"/>
  <c r="BM818"/>
  <c r="BM824" s="1"/>
  <c r="BM825" s="1"/>
  <c r="CC825" s="1"/>
  <c r="BD818"/>
  <c r="BD824" s="1"/>
  <c r="BD825" s="1"/>
  <c r="BZ825" s="1"/>
  <c r="BO753"/>
  <c r="BO759" s="1"/>
  <c r="BO760" s="1"/>
  <c r="CD760" s="1"/>
  <c r="BK753"/>
  <c r="BK759" s="1"/>
  <c r="BK760" s="1"/>
  <c r="CB760" s="1"/>
  <c r="BO735"/>
  <c r="BO741" s="1"/>
  <c r="BO742" s="1"/>
  <c r="CD742" s="1"/>
  <c r="BK735"/>
  <c r="BK741" s="1"/>
  <c r="BK742" s="1"/>
  <c r="CB742" s="1"/>
  <c r="BO717"/>
  <c r="BO723" s="1"/>
  <c r="BO724" s="1"/>
  <c r="CD724" s="1"/>
  <c r="BK717"/>
  <c r="BK723" s="1"/>
  <c r="BK724" s="1"/>
  <c r="CB724" s="1"/>
  <c r="BO699"/>
  <c r="BO705" s="1"/>
  <c r="BO706" s="1"/>
  <c r="CD706" s="1"/>
  <c r="BK699"/>
  <c r="BK705" s="1"/>
  <c r="BK706" s="1"/>
  <c r="CB706" s="1"/>
  <c r="BO681"/>
  <c r="BO687" s="1"/>
  <c r="BK681"/>
  <c r="BK687" s="1"/>
  <c r="BO663"/>
  <c r="BK663"/>
  <c r="BO568"/>
  <c r="BO574" s="1"/>
  <c r="BO575" s="1"/>
  <c r="CD575" s="1"/>
  <c r="BK568"/>
  <c r="BK574" s="1"/>
  <c r="BK575" s="1"/>
  <c r="CB575" s="1"/>
  <c r="BO483"/>
  <c r="BO489" s="1"/>
  <c r="BO490" s="1"/>
  <c r="CD490" s="1"/>
  <c r="BK483"/>
  <c r="BK489" s="1"/>
  <c r="BK490" s="1"/>
  <c r="CB490" s="1"/>
  <c r="BO465"/>
  <c r="BO471" s="1"/>
  <c r="BO472" s="1"/>
  <c r="CD472" s="1"/>
  <c r="BK465"/>
  <c r="BK471" s="1"/>
  <c r="BK472" s="1"/>
  <c r="CB472" s="1"/>
  <c r="BK456"/>
  <c r="BK462" s="1"/>
  <c r="BK463" s="1"/>
  <c r="CB463" s="1"/>
  <c r="BO447"/>
  <c r="BK447"/>
  <c r="BK409"/>
  <c r="BK415" s="1"/>
  <c r="BK416" s="1"/>
  <c r="CB416" s="1"/>
  <c r="BO333"/>
  <c r="BO339" s="1"/>
  <c r="BO340" s="1"/>
  <c r="CD340" s="1"/>
  <c r="BK333"/>
  <c r="BK339" s="1"/>
  <c r="BK340" s="1"/>
  <c r="CB340" s="1"/>
  <c r="BO295"/>
  <c r="BO301" s="1"/>
  <c r="BK295"/>
  <c r="BK301" s="1"/>
  <c r="BO257"/>
  <c r="BO263" s="1"/>
  <c r="BO264" s="1"/>
  <c r="CD264" s="1"/>
  <c r="BK257"/>
  <c r="BK263" s="1"/>
  <c r="BK264" s="1"/>
  <c r="CB264" s="1"/>
  <c r="BO239"/>
  <c r="BO245" s="1"/>
  <c r="BO246" s="1"/>
  <c r="CD246" s="1"/>
  <c r="BK239"/>
  <c r="BO181"/>
  <c r="BO187" s="1"/>
  <c r="BO188" s="1"/>
  <c r="CD188" s="1"/>
  <c r="BK181"/>
  <c r="BK187" s="1"/>
  <c r="BK188" s="1"/>
  <c r="CB188" s="1"/>
  <c r="BO143"/>
  <c r="BO149" s="1"/>
  <c r="BO150" s="1"/>
  <c r="CD150" s="1"/>
  <c r="BK143"/>
  <c r="BK149" s="1"/>
  <c r="BK150" s="1"/>
  <c r="CB150" s="1"/>
  <c r="BO105"/>
  <c r="BO111" s="1"/>
  <c r="BK105"/>
  <c r="BK111" s="1"/>
  <c r="BO47"/>
  <c r="BO53" s="1"/>
  <c r="BK47"/>
  <c r="BK53" s="1"/>
  <c r="BC809"/>
  <c r="BC815" s="1"/>
  <c r="BC816" s="1"/>
  <c r="BY816" s="1"/>
  <c r="BQ753"/>
  <c r="BQ759" s="1"/>
  <c r="BQ760" s="1"/>
  <c r="CF760" s="1"/>
  <c r="BM753"/>
  <c r="BM759" s="1"/>
  <c r="BM760" s="1"/>
  <c r="CC760" s="1"/>
  <c r="BD753"/>
  <c r="BD759" s="1"/>
  <c r="BD760" s="1"/>
  <c r="BZ760" s="1"/>
  <c r="BC744"/>
  <c r="BC750" s="1"/>
  <c r="BC751" s="1"/>
  <c r="BY751" s="1"/>
  <c r="BQ735"/>
  <c r="BQ741" s="1"/>
  <c r="BQ742" s="1"/>
  <c r="CF742" s="1"/>
  <c r="BM735"/>
  <c r="BM741" s="1"/>
  <c r="BM742" s="1"/>
  <c r="CC742" s="1"/>
  <c r="BD735"/>
  <c r="BD741" s="1"/>
  <c r="BD742" s="1"/>
  <c r="BZ742" s="1"/>
  <c r="BC726"/>
  <c r="BC732" s="1"/>
  <c r="BC733" s="1"/>
  <c r="BY733" s="1"/>
  <c r="BQ717"/>
  <c r="BQ723" s="1"/>
  <c r="BQ724" s="1"/>
  <c r="CF724" s="1"/>
  <c r="BM717"/>
  <c r="BM723" s="1"/>
  <c r="BM724" s="1"/>
  <c r="CC724" s="1"/>
  <c r="BD717"/>
  <c r="BD723" s="1"/>
  <c r="BD724" s="1"/>
  <c r="BZ724" s="1"/>
  <c r="BC708"/>
  <c r="BC714" s="1"/>
  <c r="BC715" s="1"/>
  <c r="BY715" s="1"/>
  <c r="BQ699"/>
  <c r="BQ705" s="1"/>
  <c r="BQ706" s="1"/>
  <c r="CF706" s="1"/>
  <c r="BM699"/>
  <c r="BM705" s="1"/>
  <c r="BM706" s="1"/>
  <c r="CC706" s="1"/>
  <c r="BD699"/>
  <c r="BD705" s="1"/>
  <c r="BD706" s="1"/>
  <c r="BZ706" s="1"/>
  <c r="BC690"/>
  <c r="BC696" s="1"/>
  <c r="BC697" s="1"/>
  <c r="BY697" s="1"/>
  <c r="BQ681"/>
  <c r="BQ687" s="1"/>
  <c r="BM681"/>
  <c r="BM687" s="1"/>
  <c r="BD681"/>
  <c r="BD687" s="1"/>
  <c r="BC672"/>
  <c r="BC678" s="1"/>
  <c r="BC679" s="1"/>
  <c r="BY679" s="1"/>
  <c r="BQ663"/>
  <c r="BM663"/>
  <c r="BD663"/>
  <c r="BC597"/>
  <c r="BQ568"/>
  <c r="BQ574" s="1"/>
  <c r="BQ575" s="1"/>
  <c r="CF575" s="1"/>
  <c r="BM568"/>
  <c r="BM574" s="1"/>
  <c r="BM575" s="1"/>
  <c r="CC575" s="1"/>
  <c r="BD568"/>
  <c r="BD574" s="1"/>
  <c r="BD575" s="1"/>
  <c r="BZ575" s="1"/>
  <c r="BC559"/>
  <c r="BC565" s="1"/>
  <c r="BC521"/>
  <c r="BC527" s="1"/>
  <c r="BQ483"/>
  <c r="BQ489" s="1"/>
  <c r="BQ490" s="1"/>
  <c r="CF490" s="1"/>
  <c r="BM483"/>
  <c r="BM489" s="1"/>
  <c r="BM490" s="1"/>
  <c r="CC490" s="1"/>
  <c r="BD483"/>
  <c r="BD489" s="1"/>
  <c r="BD490" s="1"/>
  <c r="BZ490" s="1"/>
  <c r="BC474"/>
  <c r="BC480" s="1"/>
  <c r="BC481" s="1"/>
  <c r="BY481" s="1"/>
  <c r="BQ465"/>
  <c r="BQ471" s="1"/>
  <c r="BQ472" s="1"/>
  <c r="CF472" s="1"/>
  <c r="BM465"/>
  <c r="BM471" s="1"/>
  <c r="BM472" s="1"/>
  <c r="CC472" s="1"/>
  <c r="BD465"/>
  <c r="BD471" s="1"/>
  <c r="BD472" s="1"/>
  <c r="BZ472" s="1"/>
  <c r="BM456"/>
  <c r="BM462" s="1"/>
  <c r="BM463" s="1"/>
  <c r="CC463" s="1"/>
  <c r="BD456"/>
  <c r="BD462" s="1"/>
  <c r="BD463" s="1"/>
  <c r="BZ463" s="1"/>
  <c r="BQ447"/>
  <c r="BM447"/>
  <c r="BD447"/>
  <c r="BC418"/>
  <c r="BC424" s="1"/>
  <c r="BC425" s="1"/>
  <c r="BY425" s="1"/>
  <c r="BQ409"/>
  <c r="BQ415" s="1"/>
  <c r="BQ416" s="1"/>
  <c r="CF416" s="1"/>
  <c r="BM409"/>
  <c r="BM415" s="1"/>
  <c r="BM416" s="1"/>
  <c r="CC416" s="1"/>
  <c r="BD409"/>
  <c r="BD415" s="1"/>
  <c r="BD416" s="1"/>
  <c r="BZ416" s="1"/>
  <c r="BC400"/>
  <c r="BC406" s="1"/>
  <c r="BC342"/>
  <c r="BC348" s="1"/>
  <c r="BC349" s="1"/>
  <c r="BY349" s="1"/>
  <c r="BQ333"/>
  <c r="BQ339" s="1"/>
  <c r="BQ340" s="1"/>
  <c r="CF340" s="1"/>
  <c r="BM333"/>
  <c r="BM339" s="1"/>
  <c r="BM340" s="1"/>
  <c r="CC340" s="1"/>
  <c r="BD333"/>
  <c r="BD339" s="1"/>
  <c r="BD340" s="1"/>
  <c r="BZ340" s="1"/>
  <c r="BC324"/>
  <c r="BC330" s="1"/>
  <c r="BQ295"/>
  <c r="BQ301" s="1"/>
  <c r="BM295"/>
  <c r="BM301" s="1"/>
  <c r="BD295"/>
  <c r="BD301" s="1"/>
  <c r="BC266"/>
  <c r="BC272" s="1"/>
  <c r="BC273" s="1"/>
  <c r="BY273" s="1"/>
  <c r="BQ257"/>
  <c r="BQ263" s="1"/>
  <c r="BQ264" s="1"/>
  <c r="CF264" s="1"/>
  <c r="BM257"/>
  <c r="BM263" s="1"/>
  <c r="BM264" s="1"/>
  <c r="CC264" s="1"/>
  <c r="BD257"/>
  <c r="BD263" s="1"/>
  <c r="BD264" s="1"/>
  <c r="BZ264" s="1"/>
  <c r="BC248"/>
  <c r="BC254" s="1"/>
  <c r="BC255" s="1"/>
  <c r="BY255" s="1"/>
  <c r="BQ239"/>
  <c r="BQ245" s="1"/>
  <c r="BQ246" s="1"/>
  <c r="CF246" s="1"/>
  <c r="BM239"/>
  <c r="BM245" s="1"/>
  <c r="BM246" s="1"/>
  <c r="CC246" s="1"/>
  <c r="BD239"/>
  <c r="BD245" s="1"/>
  <c r="BD246" s="1"/>
  <c r="BZ246" s="1"/>
  <c r="BQ181"/>
  <c r="BQ187" s="1"/>
  <c r="BQ188" s="1"/>
  <c r="CF188" s="1"/>
  <c r="BM181"/>
  <c r="BM187" s="1"/>
  <c r="BM188" s="1"/>
  <c r="CC188" s="1"/>
  <c r="BD181"/>
  <c r="BD187" s="1"/>
  <c r="BD188" s="1"/>
  <c r="BZ188" s="1"/>
  <c r="BC172"/>
  <c r="BC178" s="1"/>
  <c r="BQ143"/>
  <c r="BQ149" s="1"/>
  <c r="BQ150" s="1"/>
  <c r="CF150" s="1"/>
  <c r="BM143"/>
  <c r="BM149" s="1"/>
  <c r="BM150" s="1"/>
  <c r="CC150" s="1"/>
  <c r="BD143"/>
  <c r="BD149" s="1"/>
  <c r="BD150" s="1"/>
  <c r="BZ150" s="1"/>
  <c r="BC134"/>
  <c r="BC140" s="1"/>
  <c r="BQ105"/>
  <c r="BQ111" s="1"/>
  <c r="BM105"/>
  <c r="BM111" s="1"/>
  <c r="BD105"/>
  <c r="BD111" s="1"/>
  <c r="BC76"/>
  <c r="BC82" s="1"/>
  <c r="BQ47"/>
  <c r="BQ53" s="1"/>
  <c r="BM47"/>
  <c r="BM53" s="1"/>
  <c r="BD47"/>
  <c r="BD53" s="1"/>
  <c r="BC1874"/>
  <c r="BY1874" s="1"/>
  <c r="BC1892"/>
  <c r="BY1892" s="1"/>
  <c r="BQ1744"/>
  <c r="CF1744" s="1"/>
  <c r="BQ1761"/>
  <c r="BQ1762" s="1"/>
  <c r="CF1762" s="1"/>
  <c r="BO1744"/>
  <c r="CD1744" s="1"/>
  <c r="BM1744"/>
  <c r="CC1744" s="1"/>
  <c r="BM1761"/>
  <c r="BM1762" s="1"/>
  <c r="CC1762" s="1"/>
  <c r="BK1744"/>
  <c r="CB1744" s="1"/>
  <c r="BK1761"/>
  <c r="BK1762" s="1"/>
  <c r="CB1762" s="1"/>
  <c r="BD1744"/>
  <c r="BZ1744" s="1"/>
  <c r="BC378"/>
  <c r="BY378" s="1"/>
  <c r="BC380"/>
  <c r="BC386" s="1"/>
  <c r="BC387" s="1"/>
  <c r="BY387" s="1"/>
  <c r="BC246"/>
  <c r="BY246" s="1"/>
  <c r="BQ217"/>
  <c r="CF217" s="1"/>
  <c r="BQ219"/>
  <c r="BQ225" s="1"/>
  <c r="BQ226" s="1"/>
  <c r="CF226" s="1"/>
  <c r="BO217"/>
  <c r="CD217" s="1"/>
  <c r="BO219"/>
  <c r="BO225" s="1"/>
  <c r="BO226" s="1"/>
  <c r="CD226" s="1"/>
  <c r="BM217"/>
  <c r="CC217" s="1"/>
  <c r="BM219"/>
  <c r="BM225" s="1"/>
  <c r="BM226" s="1"/>
  <c r="CC226" s="1"/>
  <c r="BK217"/>
  <c r="CB217" s="1"/>
  <c r="BK219"/>
  <c r="BK225" s="1"/>
  <c r="BK226" s="1"/>
  <c r="CB226" s="1"/>
  <c r="BD217"/>
  <c r="BZ217" s="1"/>
  <c r="BD219"/>
  <c r="BD225" s="1"/>
  <c r="BD226" s="1"/>
  <c r="BZ226" s="1"/>
  <c r="BQ378"/>
  <c r="CF378" s="1"/>
  <c r="BQ380"/>
  <c r="BQ386" s="1"/>
  <c r="BQ387" s="1"/>
  <c r="CF387" s="1"/>
  <c r="BO378"/>
  <c r="CD378" s="1"/>
  <c r="BO380"/>
  <c r="BO386" s="1"/>
  <c r="BO387" s="1"/>
  <c r="CD387" s="1"/>
  <c r="BM378"/>
  <c r="CC378" s="1"/>
  <c r="BM380"/>
  <c r="BM386" s="1"/>
  <c r="BM387" s="1"/>
  <c r="CC387" s="1"/>
  <c r="BK378"/>
  <c r="CB378" s="1"/>
  <c r="BK380"/>
  <c r="BK386" s="1"/>
  <c r="BK387" s="1"/>
  <c r="CB387" s="1"/>
  <c r="BD378"/>
  <c r="BZ378" s="1"/>
  <c r="BD380"/>
  <c r="BD386" s="1"/>
  <c r="BD387" s="1"/>
  <c r="BZ387" s="1"/>
  <c r="BC217"/>
  <c r="BY217" s="1"/>
  <c r="BC219"/>
  <c r="BC225" s="1"/>
  <c r="BC226" s="1"/>
  <c r="BY226" s="1"/>
  <c r="BF113"/>
  <c r="BF529"/>
  <c r="BF218"/>
  <c r="BF210" s="1"/>
  <c r="BF216" s="1"/>
  <c r="BF473"/>
  <c r="BF689"/>
  <c r="BF681" s="1"/>
  <c r="BF687" s="1"/>
  <c r="BF1689"/>
  <c r="BF1745"/>
  <c r="BF1680"/>
  <c r="BF1810"/>
  <c r="BF680"/>
  <c r="BF752"/>
  <c r="BF464"/>
  <c r="BF303"/>
  <c r="BF295" s="1"/>
  <c r="BF301" s="1"/>
  <c r="BF426"/>
  <c r="BF576"/>
  <c r="BF568" s="1"/>
  <c r="BF574" s="1"/>
  <c r="BF189"/>
  <c r="BF417"/>
  <c r="BF409" s="1"/>
  <c r="BF491"/>
  <c r="BF567"/>
  <c r="BF707"/>
  <c r="BF743"/>
  <c r="BF1671"/>
  <c r="BF1707"/>
  <c r="BF1819"/>
  <c r="BF1922"/>
  <c r="BF1698"/>
  <c r="BF1792"/>
  <c r="BF1828"/>
  <c r="BF605"/>
  <c r="BF698"/>
  <c r="BF734"/>
  <c r="BF142"/>
  <c r="BF274"/>
  <c r="BF84"/>
  <c r="BF256"/>
  <c r="BF379"/>
  <c r="BF455"/>
  <c r="BF817"/>
  <c r="BM1763"/>
  <c r="BO35"/>
  <c r="BP1763"/>
  <c r="BK1660"/>
  <c r="BK1931"/>
  <c r="BO1931"/>
  <c r="BQ1940"/>
  <c r="BD1893"/>
  <c r="BK1893"/>
  <c r="BM1902"/>
  <c r="BQ1893"/>
  <c r="BD1763"/>
  <c r="BO207"/>
  <c r="BS207"/>
  <c r="BP1902"/>
  <c r="BC236"/>
  <c r="BP236"/>
  <c r="BF151"/>
  <c r="BC1763"/>
  <c r="BC1660"/>
  <c r="BP1660"/>
  <c r="BD1660"/>
  <c r="BM1660"/>
  <c r="BQ1660"/>
  <c r="BK388"/>
  <c r="BO388"/>
  <c r="BS388"/>
  <c r="BK227"/>
  <c r="BO227"/>
  <c r="BS227"/>
  <c r="BC388"/>
  <c r="BP388"/>
  <c r="BC227"/>
  <c r="BP227"/>
  <c r="BK35"/>
  <c r="BS35"/>
  <c r="BF482"/>
  <c r="BF408"/>
  <c r="BF180"/>
  <c r="BF538"/>
  <c r="BF530" s="1"/>
  <c r="BF725"/>
  <c r="BF761"/>
  <c r="BF1801"/>
  <c r="BF1875"/>
  <c r="BF1867" s="1"/>
  <c r="BF1885" s="1"/>
  <c r="BF1891" s="1"/>
  <c r="BF1716"/>
  <c r="BF1708" s="1"/>
  <c r="BF1714" s="1"/>
  <c r="BF1913"/>
  <c r="BF716"/>
  <c r="BF55"/>
  <c r="BF47" s="1"/>
  <c r="BF53" s="1"/>
  <c r="BF332"/>
  <c r="BF247"/>
  <c r="BF350"/>
  <c r="BF671"/>
  <c r="BF909"/>
  <c r="BQ1763"/>
  <c r="BF826"/>
  <c r="BF835"/>
  <c r="BF862"/>
  <c r="BF871"/>
  <c r="BF927"/>
  <c r="BF936"/>
  <c r="BF844"/>
  <c r="BF853"/>
  <c r="BF880"/>
  <c r="BF341"/>
  <c r="BF918"/>
  <c r="BK1940"/>
  <c r="BO1940"/>
  <c r="BS1931"/>
  <c r="BD1902"/>
  <c r="BM1893"/>
  <c r="BO1902"/>
  <c r="BS1902"/>
  <c r="BQ207"/>
  <c r="BP1940"/>
  <c r="BC1893"/>
  <c r="BP1893"/>
  <c r="BC397"/>
  <c r="BP397"/>
  <c r="BC207"/>
  <c r="BP207"/>
  <c r="BF265"/>
  <c r="BC1931"/>
  <c r="BP1931"/>
  <c r="BD1931"/>
  <c r="BM1931"/>
  <c r="BQ1931"/>
  <c r="BO1893"/>
  <c r="BS1893"/>
  <c r="BK1763"/>
  <c r="BO1763"/>
  <c r="BS1763"/>
  <c r="BO1660"/>
  <c r="BS1660"/>
  <c r="BD388"/>
  <c r="BM388"/>
  <c r="BQ388"/>
  <c r="BD227"/>
  <c r="BM227"/>
  <c r="BQ227"/>
  <c r="BC35"/>
  <c r="BP35"/>
  <c r="BD35"/>
  <c r="BM35"/>
  <c r="BQ35"/>
  <c r="BG1594"/>
  <c r="CI1658"/>
  <c r="CI1652"/>
  <c r="BF1585"/>
  <c r="CA1585" s="1"/>
  <c r="CI1587"/>
  <c r="BF1594"/>
  <c r="CA1594" s="1"/>
  <c r="BX236"/>
  <c r="CC207"/>
  <c r="BZ207"/>
  <c r="BZ1940"/>
  <c r="BZ1772"/>
  <c r="CC397"/>
  <c r="CF397"/>
  <c r="BZ236"/>
  <c r="CC236"/>
  <c r="CF236"/>
  <c r="CB207"/>
  <c r="BY1940"/>
  <c r="BY1902"/>
  <c r="CA1893"/>
  <c r="CC1940"/>
  <c r="CG1940"/>
  <c r="CB1902"/>
  <c r="CF1902"/>
  <c r="CB397"/>
  <c r="CD397"/>
  <c r="CG397"/>
  <c r="CD236"/>
  <c r="BY1772"/>
  <c r="CE1772"/>
  <c r="BX207"/>
  <c r="CA1763"/>
  <c r="AZ1650"/>
  <c r="BA1659"/>
  <c r="BX1659" s="1"/>
  <c r="CC1772"/>
  <c r="CF1772"/>
  <c r="CA1660"/>
  <c r="CB236"/>
  <c r="CG236"/>
  <c r="CB1772"/>
  <c r="CD1772"/>
  <c r="CG1772"/>
  <c r="CA1931"/>
  <c r="CA388"/>
  <c r="BA1912"/>
  <c r="BX1912" s="1"/>
  <c r="BA255"/>
  <c r="BX255" s="1"/>
  <c r="BA1922"/>
  <c r="BA1819"/>
  <c r="BA1811" s="1"/>
  <c r="BA1817" s="1"/>
  <c r="BA1801"/>
  <c r="BA1793" s="1"/>
  <c r="BA1799" s="1"/>
  <c r="BA1716"/>
  <c r="BA1708" s="1"/>
  <c r="BA1714" s="1"/>
  <c r="BA1698"/>
  <c r="BA1690" s="1"/>
  <c r="BA1696" s="1"/>
  <c r="BA1680"/>
  <c r="BA1672" s="1"/>
  <c r="BA1678" s="1"/>
  <c r="BA936"/>
  <c r="BA928" s="1"/>
  <c r="BA934" s="1"/>
  <c r="BA918"/>
  <c r="BA910" s="1"/>
  <c r="BA916" s="1"/>
  <c r="BA844"/>
  <c r="BA836" s="1"/>
  <c r="BA842" s="1"/>
  <c r="BA707"/>
  <c r="BA699" s="1"/>
  <c r="BA705" s="1"/>
  <c r="BA689"/>
  <c r="BA576"/>
  <c r="BA568" s="1"/>
  <c r="BA574" s="1"/>
  <c r="BA538"/>
  <c r="BA491"/>
  <c r="BA483" s="1"/>
  <c r="BA489" s="1"/>
  <c r="BA455"/>
  <c r="BA417"/>
  <c r="BA341"/>
  <c r="BA339" s="1"/>
  <c r="BA303"/>
  <c r="BA189"/>
  <c r="BA181" s="1"/>
  <c r="BA187" s="1"/>
  <c r="BA1828"/>
  <c r="BA1820" s="1"/>
  <c r="BA1826" s="1"/>
  <c r="BA1810"/>
  <c r="BA1802" s="1"/>
  <c r="BA1808" s="1"/>
  <c r="BA1792"/>
  <c r="BA1784" s="1"/>
  <c r="BA1707"/>
  <c r="BA1699" s="1"/>
  <c r="BA1705" s="1"/>
  <c r="BA1689"/>
  <c r="BA1681" s="1"/>
  <c r="BA1687" s="1"/>
  <c r="BA1671"/>
  <c r="BA927"/>
  <c r="BA919" s="1"/>
  <c r="BA925" s="1"/>
  <c r="BA909"/>
  <c r="BA835"/>
  <c r="BA734"/>
  <c r="BA726" s="1"/>
  <c r="BA732" s="1"/>
  <c r="BA698"/>
  <c r="BA690" s="1"/>
  <c r="BA696" s="1"/>
  <c r="BA605"/>
  <c r="BA567"/>
  <c r="BA529"/>
  <c r="BA482"/>
  <c r="BA474" s="1"/>
  <c r="BA480" s="1"/>
  <c r="BA426"/>
  <c r="BA418" s="1"/>
  <c r="BA424" s="1"/>
  <c r="BA408"/>
  <c r="BA348"/>
  <c r="BA332"/>
  <c r="BA180"/>
  <c r="BA142"/>
  <c r="BA55"/>
  <c r="BA151"/>
  <c r="BA143" s="1"/>
  <c r="BA149" s="1"/>
  <c r="BA113"/>
  <c r="BA84"/>
  <c r="AZ1652"/>
  <c r="AZ1658" s="1"/>
  <c r="BA1763"/>
  <c r="BA1893"/>
  <c r="BA1931"/>
  <c r="BA35"/>
  <c r="BA388"/>
  <c r="BA397"/>
  <c r="BA227"/>
  <c r="BS1827"/>
  <c r="CG1827" s="1"/>
  <c r="BP1818"/>
  <c r="CE1818" s="1"/>
  <c r="BS1809"/>
  <c r="CG1809" s="1"/>
  <c r="BP1800"/>
  <c r="CE1800" s="1"/>
  <c r="BS1791"/>
  <c r="CG1791" s="1"/>
  <c r="BP1715"/>
  <c r="CE1715" s="1"/>
  <c r="BS1706"/>
  <c r="CG1706" s="1"/>
  <c r="BP1697"/>
  <c r="CE1697" s="1"/>
  <c r="BS1688"/>
  <c r="CG1688" s="1"/>
  <c r="BP1679"/>
  <c r="CE1679" s="1"/>
  <c r="BP935"/>
  <c r="CE935" s="1"/>
  <c r="BS926"/>
  <c r="CG926" s="1"/>
  <c r="BP917"/>
  <c r="CE917" s="1"/>
  <c r="BP843"/>
  <c r="CE843" s="1"/>
  <c r="BS733"/>
  <c r="CG733" s="1"/>
  <c r="BP706"/>
  <c r="CE706" s="1"/>
  <c r="BS697"/>
  <c r="CG697" s="1"/>
  <c r="BP537"/>
  <c r="CE537" s="1"/>
  <c r="BC537"/>
  <c r="BY537" s="1"/>
  <c r="BP490"/>
  <c r="CE490" s="1"/>
  <c r="BS481"/>
  <c r="CG481" s="1"/>
  <c r="BS425"/>
  <c r="CG425" s="1"/>
  <c r="BP416"/>
  <c r="CE416" s="1"/>
  <c r="BS349"/>
  <c r="CG349" s="1"/>
  <c r="BP340"/>
  <c r="CE340" s="1"/>
  <c r="BP1827"/>
  <c r="CE1827" s="1"/>
  <c r="BS1818"/>
  <c r="CG1818" s="1"/>
  <c r="BP1809"/>
  <c r="CE1809" s="1"/>
  <c r="BS1800"/>
  <c r="CG1800" s="1"/>
  <c r="BP1791"/>
  <c r="CE1791" s="1"/>
  <c r="BS1715"/>
  <c r="CG1715" s="1"/>
  <c r="BP1706"/>
  <c r="CE1706" s="1"/>
  <c r="BS1697"/>
  <c r="CG1697" s="1"/>
  <c r="BP1688"/>
  <c r="CE1688" s="1"/>
  <c r="BS1679"/>
  <c r="CG1679" s="1"/>
  <c r="BS935"/>
  <c r="CG935" s="1"/>
  <c r="BP926"/>
  <c r="CE926" s="1"/>
  <c r="BS917"/>
  <c r="CG917" s="1"/>
  <c r="BS843"/>
  <c r="CG843" s="1"/>
  <c r="BP733"/>
  <c r="CE733" s="1"/>
  <c r="BS706"/>
  <c r="CG706" s="1"/>
  <c r="BP697"/>
  <c r="CE697" s="1"/>
  <c r="BS575"/>
  <c r="CG575" s="1"/>
  <c r="BS537"/>
  <c r="CG537" s="1"/>
  <c r="BQ537"/>
  <c r="CF537" s="1"/>
  <c r="BO537"/>
  <c r="CD537" s="1"/>
  <c r="BM537"/>
  <c r="CC537" s="1"/>
  <c r="BK537"/>
  <c r="CB537" s="1"/>
  <c r="BD537"/>
  <c r="BZ537" s="1"/>
  <c r="BS490"/>
  <c r="CG490" s="1"/>
  <c r="BP481"/>
  <c r="CE481" s="1"/>
  <c r="BP425"/>
  <c r="CE425" s="1"/>
  <c r="BS416"/>
  <c r="CG416" s="1"/>
  <c r="BO416"/>
  <c r="CD416" s="1"/>
  <c r="BP349"/>
  <c r="CE349" s="1"/>
  <c r="BS340"/>
  <c r="CG340" s="1"/>
  <c r="BP575"/>
  <c r="CE575" s="1"/>
  <c r="CA227"/>
  <c r="BX1940"/>
  <c r="BZ397"/>
  <c r="BX1772"/>
  <c r="BX1660"/>
  <c r="BX1902"/>
  <c r="BC1790" l="1"/>
  <c r="BC1791" s="1"/>
  <c r="BY1791" s="1"/>
  <c r="BC1847"/>
  <c r="BO1847"/>
  <c r="BA1790"/>
  <c r="BA1847"/>
  <c r="BD1847"/>
  <c r="BM1790"/>
  <c r="BM1791" s="1"/>
  <c r="CC1791" s="1"/>
  <c r="BM1847"/>
  <c r="BK1790"/>
  <c r="BK1791" s="1"/>
  <c r="CB1791" s="1"/>
  <c r="BK1847"/>
  <c r="BQ1847"/>
  <c r="BD501"/>
  <c r="BQ501"/>
  <c r="BO501"/>
  <c r="BD669"/>
  <c r="BD670" s="1"/>
  <c r="BZ670" s="1"/>
  <c r="BD789"/>
  <c r="BQ669"/>
  <c r="BQ670" s="1"/>
  <c r="CF670" s="1"/>
  <c r="BQ789"/>
  <c r="BK669"/>
  <c r="BK670" s="1"/>
  <c r="CB670" s="1"/>
  <c r="BK789"/>
  <c r="BD1873"/>
  <c r="BD1874" s="1"/>
  <c r="BZ1874" s="1"/>
  <c r="BD1885"/>
  <c r="BD1891" s="1"/>
  <c r="BD1892" s="1"/>
  <c r="BZ1892" s="1"/>
  <c r="BQ1873"/>
  <c r="BQ1874" s="1"/>
  <c r="CF1874" s="1"/>
  <c r="BQ1885"/>
  <c r="BQ1891" s="1"/>
  <c r="BC501"/>
  <c r="BK603"/>
  <c r="BK624"/>
  <c r="BD603"/>
  <c r="BD624"/>
  <c r="BD630" s="1"/>
  <c r="BQ603"/>
  <c r="BQ604" s="1"/>
  <c r="CF604" s="1"/>
  <c r="BQ624"/>
  <c r="BQ630" s="1"/>
  <c r="BF219"/>
  <c r="BF225" s="1"/>
  <c r="BM501"/>
  <c r="BC603"/>
  <c r="BC624"/>
  <c r="BC630" s="1"/>
  <c r="BM669"/>
  <c r="BM670" s="1"/>
  <c r="CC670" s="1"/>
  <c r="BM789"/>
  <c r="BM795" s="1"/>
  <c r="BK501"/>
  <c r="BK1957" s="1"/>
  <c r="BO669"/>
  <c r="BO670" s="1"/>
  <c r="CD670" s="1"/>
  <c r="BO789"/>
  <c r="BO795" s="1"/>
  <c r="BM1873"/>
  <c r="BM1874" s="1"/>
  <c r="CC1874" s="1"/>
  <c r="BM1885"/>
  <c r="BM1891" s="1"/>
  <c r="BM1892" s="1"/>
  <c r="CC1892" s="1"/>
  <c r="BO603"/>
  <c r="BO624"/>
  <c r="BM603"/>
  <c r="BM624"/>
  <c r="BM630" s="1"/>
  <c r="BC789"/>
  <c r="BC795" s="1"/>
  <c r="BA1873"/>
  <c r="BA1874" s="1"/>
  <c r="BX1874" s="1"/>
  <c r="BA1885"/>
  <c r="BD453"/>
  <c r="BQ453"/>
  <c r="BO453"/>
  <c r="BO454" s="1"/>
  <c r="CD454" s="1"/>
  <c r="BC453"/>
  <c r="BM453"/>
  <c r="BK453"/>
  <c r="BC1743"/>
  <c r="BC1744" s="1"/>
  <c r="BY1744" s="1"/>
  <c r="BC1755"/>
  <c r="BD275"/>
  <c r="BD281" s="1"/>
  <c r="BD282" s="1"/>
  <c r="BZ282" s="1"/>
  <c r="BQ275"/>
  <c r="BQ281" s="1"/>
  <c r="BQ282" s="1"/>
  <c r="CF282" s="1"/>
  <c r="BC228"/>
  <c r="BC234" s="1"/>
  <c r="BC235" s="1"/>
  <c r="BY235" s="1"/>
  <c r="BD389"/>
  <c r="BD395" s="1"/>
  <c r="BD228"/>
  <c r="BD234" s="1"/>
  <c r="BM228"/>
  <c r="BM234" s="1"/>
  <c r="BM235" s="1"/>
  <c r="CC235" s="1"/>
  <c r="BQ228"/>
  <c r="BQ234" s="1"/>
  <c r="BQ235" s="1"/>
  <c r="CF235" s="1"/>
  <c r="BM275"/>
  <c r="BM281" s="1"/>
  <c r="BM282" s="1"/>
  <c r="CC282" s="1"/>
  <c r="BC275"/>
  <c r="BC281" s="1"/>
  <c r="BC282" s="1"/>
  <c r="BY282" s="1"/>
  <c r="BD1911"/>
  <c r="BD1912" s="1"/>
  <c r="BZ1912" s="1"/>
  <c r="BQ1911"/>
  <c r="BQ1912" s="1"/>
  <c r="CF1912" s="1"/>
  <c r="CI219"/>
  <c r="BD1761"/>
  <c r="BD1762" s="1"/>
  <c r="BZ1762" s="1"/>
  <c r="BA869"/>
  <c r="BA870" s="1"/>
  <c r="BX870" s="1"/>
  <c r="BA669"/>
  <c r="BA670" s="1"/>
  <c r="BX670" s="1"/>
  <c r="BA741"/>
  <c r="BA742" s="1"/>
  <c r="BX742" s="1"/>
  <c r="BA824"/>
  <c r="BA825" s="1"/>
  <c r="BX825" s="1"/>
  <c r="BO824"/>
  <c r="BO825" s="1"/>
  <c r="CD825" s="1"/>
  <c r="BO842"/>
  <c r="BO843" s="1"/>
  <c r="CD843" s="1"/>
  <c r="BO860"/>
  <c r="BO861" s="1"/>
  <c r="CD861" s="1"/>
  <c r="BO878"/>
  <c r="BO879" s="1"/>
  <c r="CD879" s="1"/>
  <c r="BO916"/>
  <c r="BO917" s="1"/>
  <c r="CD917" s="1"/>
  <c r="BO934"/>
  <c r="BO935" s="1"/>
  <c r="CD935" s="1"/>
  <c r="BO1678"/>
  <c r="BO1679" s="1"/>
  <c r="CD1679" s="1"/>
  <c r="BO1696"/>
  <c r="BO1697" s="1"/>
  <c r="CD1697" s="1"/>
  <c r="BO1714"/>
  <c r="BO1715" s="1"/>
  <c r="CD1715" s="1"/>
  <c r="BO1799"/>
  <c r="BO1800" s="1"/>
  <c r="CD1800" s="1"/>
  <c r="BO1817"/>
  <c r="BO1818" s="1"/>
  <c r="CD1818" s="1"/>
  <c r="BO1873"/>
  <c r="BO1874" s="1"/>
  <c r="CD1874" s="1"/>
  <c r="BO254"/>
  <c r="BO255" s="1"/>
  <c r="CD255" s="1"/>
  <c r="BO272"/>
  <c r="BO273" s="1"/>
  <c r="CD273" s="1"/>
  <c r="BO348"/>
  <c r="BO349" s="1"/>
  <c r="CD349" s="1"/>
  <c r="BO424"/>
  <c r="BO425" s="1"/>
  <c r="CD425" s="1"/>
  <c r="BC471"/>
  <c r="BC472" s="1"/>
  <c r="BY472" s="1"/>
  <c r="BM480"/>
  <c r="BM481" s="1"/>
  <c r="CC481" s="1"/>
  <c r="BC489"/>
  <c r="BC490" s="1"/>
  <c r="BY490" s="1"/>
  <c r="BD678"/>
  <c r="BD679" s="1"/>
  <c r="BZ679" s="1"/>
  <c r="BQ678"/>
  <c r="BQ679" s="1"/>
  <c r="CF679" s="1"/>
  <c r="BD696"/>
  <c r="BD697" s="1"/>
  <c r="BZ697" s="1"/>
  <c r="BQ696"/>
  <c r="BQ697" s="1"/>
  <c r="CF697" s="1"/>
  <c r="BD714"/>
  <c r="BD715" s="1"/>
  <c r="BZ715" s="1"/>
  <c r="BQ714"/>
  <c r="BQ715" s="1"/>
  <c r="CF715" s="1"/>
  <c r="BD732"/>
  <c r="BD733" s="1"/>
  <c r="BZ733" s="1"/>
  <c r="BD750"/>
  <c r="BD751" s="1"/>
  <c r="BZ751" s="1"/>
  <c r="BQ750"/>
  <c r="BQ751" s="1"/>
  <c r="CF751" s="1"/>
  <c r="BD815"/>
  <c r="BD816" s="1"/>
  <c r="BZ816" s="1"/>
  <c r="BQ815"/>
  <c r="BQ816" s="1"/>
  <c r="CF816" s="1"/>
  <c r="BD851"/>
  <c r="BD852" s="1"/>
  <c r="BZ852" s="1"/>
  <c r="BQ851"/>
  <c r="BQ852" s="1"/>
  <c r="CF852" s="1"/>
  <c r="BD869"/>
  <c r="BD870" s="1"/>
  <c r="BZ870" s="1"/>
  <c r="BQ869"/>
  <c r="BQ870" s="1"/>
  <c r="CF870" s="1"/>
  <c r="BQ925"/>
  <c r="BQ926" s="1"/>
  <c r="CF926" s="1"/>
  <c r="BA216"/>
  <c r="BA217" s="1"/>
  <c r="BX217" s="1"/>
  <c r="BA1743"/>
  <c r="BA1744" s="1"/>
  <c r="BX1744" s="1"/>
  <c r="BA263"/>
  <c r="BA264" s="1"/>
  <c r="BX264" s="1"/>
  <c r="BA471"/>
  <c r="BA472" s="1"/>
  <c r="BX472" s="1"/>
  <c r="BA878"/>
  <c r="BA879" s="1"/>
  <c r="BX879" s="1"/>
  <c r="BK1687"/>
  <c r="BK1688" s="1"/>
  <c r="CB1688" s="1"/>
  <c r="BK1808"/>
  <c r="BK1809" s="1"/>
  <c r="CB1809" s="1"/>
  <c r="BK1826"/>
  <c r="BK1827" s="1"/>
  <c r="CB1827" s="1"/>
  <c r="BK1911"/>
  <c r="BK1912" s="1"/>
  <c r="CB1912" s="1"/>
  <c r="BD1687"/>
  <c r="BD1688" s="1"/>
  <c r="BZ1688" s="1"/>
  <c r="BQ1687"/>
  <c r="BQ1688" s="1"/>
  <c r="CF1688" s="1"/>
  <c r="BM1808"/>
  <c r="BM1809" s="1"/>
  <c r="CC1809" s="1"/>
  <c r="BC1817"/>
  <c r="BC1818" s="1"/>
  <c r="BY1818" s="1"/>
  <c r="BM1826"/>
  <c r="BM1827" s="1"/>
  <c r="CC1827" s="1"/>
  <c r="BK228"/>
  <c r="BK234" s="1"/>
  <c r="BO228"/>
  <c r="BO234" s="1"/>
  <c r="BO235" s="1"/>
  <c r="CD235" s="1"/>
  <c r="BC389"/>
  <c r="BC395" s="1"/>
  <c r="BC396" s="1"/>
  <c r="BY396" s="1"/>
  <c r="BK389"/>
  <c r="BK395" s="1"/>
  <c r="BK396" s="1"/>
  <c r="CB396" s="1"/>
  <c r="BM389"/>
  <c r="BM395" s="1"/>
  <c r="BM396" s="1"/>
  <c r="CC396" s="1"/>
  <c r="BO389"/>
  <c r="BO395" s="1"/>
  <c r="BO396" s="1"/>
  <c r="CD396" s="1"/>
  <c r="BQ389"/>
  <c r="BQ395" s="1"/>
  <c r="BQ396" s="1"/>
  <c r="CF396" s="1"/>
  <c r="BF1894"/>
  <c r="BF1900" s="1"/>
  <c r="BF1873"/>
  <c r="CI530"/>
  <c r="BF536"/>
  <c r="CI409"/>
  <c r="BF415"/>
  <c r="BC1764"/>
  <c r="BC1770" s="1"/>
  <c r="BC1771" s="1"/>
  <c r="BY1771" s="1"/>
  <c r="BK1892"/>
  <c r="CB1892" s="1"/>
  <c r="BQ1892"/>
  <c r="CF1892" s="1"/>
  <c r="BK275"/>
  <c r="BK245"/>
  <c r="BK246" s="1"/>
  <c r="CB246" s="1"/>
  <c r="BA851"/>
  <c r="BA852" s="1"/>
  <c r="BX852" s="1"/>
  <c r="BA723"/>
  <c r="BA724" s="1"/>
  <c r="BX724" s="1"/>
  <c r="BK824"/>
  <c r="BK825" s="1"/>
  <c r="CB825" s="1"/>
  <c r="BK842"/>
  <c r="BK843" s="1"/>
  <c r="CB843" s="1"/>
  <c r="BK860"/>
  <c r="BK861" s="1"/>
  <c r="CB861" s="1"/>
  <c r="BK878"/>
  <c r="BK879" s="1"/>
  <c r="CB879" s="1"/>
  <c r="BK916"/>
  <c r="BK917" s="1"/>
  <c r="CB917" s="1"/>
  <c r="BK934"/>
  <c r="BK935" s="1"/>
  <c r="CB935" s="1"/>
  <c r="BK1678"/>
  <c r="BK1679" s="1"/>
  <c r="CB1679" s="1"/>
  <c r="BK1696"/>
  <c r="BK1697" s="1"/>
  <c r="CB1697" s="1"/>
  <c r="BK1714"/>
  <c r="BK1715" s="1"/>
  <c r="CB1715" s="1"/>
  <c r="BK1799"/>
  <c r="BK1800" s="1"/>
  <c r="CB1800" s="1"/>
  <c r="BK1817"/>
  <c r="BK1818" s="1"/>
  <c r="CB1818" s="1"/>
  <c r="BK1873"/>
  <c r="BK1874" s="1"/>
  <c r="CB1874" s="1"/>
  <c r="BK254"/>
  <c r="BK255" s="1"/>
  <c r="CB255" s="1"/>
  <c r="BK272"/>
  <c r="BK273" s="1"/>
  <c r="CB273" s="1"/>
  <c r="BK348"/>
  <c r="BK349" s="1"/>
  <c r="CB349" s="1"/>
  <c r="BK424"/>
  <c r="BK425" s="1"/>
  <c r="CB425" s="1"/>
  <c r="BQ462"/>
  <c r="BQ463" s="1"/>
  <c r="CF463" s="1"/>
  <c r="BC574"/>
  <c r="BC575" s="1"/>
  <c r="BY575" s="1"/>
  <c r="BC669"/>
  <c r="BC670" s="1"/>
  <c r="BY670" s="1"/>
  <c r="BM678"/>
  <c r="BM679" s="1"/>
  <c r="CC679" s="1"/>
  <c r="BM696"/>
  <c r="BM697" s="1"/>
  <c r="CC697" s="1"/>
  <c r="BC705"/>
  <c r="BC706" s="1"/>
  <c r="BY706" s="1"/>
  <c r="BM714"/>
  <c r="BM715" s="1"/>
  <c r="CC715" s="1"/>
  <c r="BC723"/>
  <c r="BC724" s="1"/>
  <c r="BY724" s="1"/>
  <c r="BM732"/>
  <c r="BM733" s="1"/>
  <c r="CC733" s="1"/>
  <c r="BC741"/>
  <c r="BC742" s="1"/>
  <c r="BY742" s="1"/>
  <c r="BM750"/>
  <c r="BM751" s="1"/>
  <c r="CC751" s="1"/>
  <c r="BC759"/>
  <c r="BC760" s="1"/>
  <c r="BY760" s="1"/>
  <c r="BM815"/>
  <c r="BM816" s="1"/>
  <c r="CC816" s="1"/>
  <c r="BC824"/>
  <c r="BC825" s="1"/>
  <c r="BY825" s="1"/>
  <c r="BC842"/>
  <c r="BC843" s="1"/>
  <c r="BY843" s="1"/>
  <c r="BM851"/>
  <c r="BM852" s="1"/>
  <c r="CC852" s="1"/>
  <c r="BC860"/>
  <c r="BC861" s="1"/>
  <c r="BY861" s="1"/>
  <c r="BM869"/>
  <c r="BM870" s="1"/>
  <c r="CC870" s="1"/>
  <c r="BC878"/>
  <c r="BC879" s="1"/>
  <c r="BY879" s="1"/>
  <c r="BC916"/>
  <c r="BC917" s="1"/>
  <c r="BY917" s="1"/>
  <c r="BM925"/>
  <c r="BM926" s="1"/>
  <c r="CC926" s="1"/>
  <c r="BC934"/>
  <c r="BC935" s="1"/>
  <c r="BY935" s="1"/>
  <c r="BA815"/>
  <c r="BA816" s="1"/>
  <c r="BX816" s="1"/>
  <c r="BA245"/>
  <c r="BA246" s="1"/>
  <c r="BX246" s="1"/>
  <c r="BO1687"/>
  <c r="BO1688" s="1"/>
  <c r="CD1688" s="1"/>
  <c r="BO1705"/>
  <c r="BO1706" s="1"/>
  <c r="CD1706" s="1"/>
  <c r="BO1790"/>
  <c r="BO1791" s="1"/>
  <c r="CD1791" s="1"/>
  <c r="BO1808"/>
  <c r="BO1809" s="1"/>
  <c r="CD1809" s="1"/>
  <c r="BO1826"/>
  <c r="BO1827" s="1"/>
  <c r="CD1827" s="1"/>
  <c r="BO1911"/>
  <c r="BO1912" s="1"/>
  <c r="CD1912" s="1"/>
  <c r="BC1678"/>
  <c r="BC1679" s="1"/>
  <c r="BY1679" s="1"/>
  <c r="BM1687"/>
  <c r="BM1688" s="1"/>
  <c r="CC1688" s="1"/>
  <c r="BC1696"/>
  <c r="BC1697" s="1"/>
  <c r="BY1697" s="1"/>
  <c r="BM1705"/>
  <c r="BM1706" s="1"/>
  <c r="CC1706" s="1"/>
  <c r="BC1714"/>
  <c r="BC1715" s="1"/>
  <c r="BY1715" s="1"/>
  <c r="BD1790"/>
  <c r="BD1791" s="1"/>
  <c r="BZ1791" s="1"/>
  <c r="BQ1790"/>
  <c r="BQ1791" s="1"/>
  <c r="CF1791" s="1"/>
  <c r="BD1808"/>
  <c r="BD1809" s="1"/>
  <c r="BZ1809" s="1"/>
  <c r="BQ1808"/>
  <c r="BQ1809" s="1"/>
  <c r="CF1809" s="1"/>
  <c r="BD1826"/>
  <c r="BD1827" s="1"/>
  <c r="BZ1827" s="1"/>
  <c r="BQ1826"/>
  <c r="BQ1827" s="1"/>
  <c r="CF1827" s="1"/>
  <c r="BM1911"/>
  <c r="BM1912" s="1"/>
  <c r="CC1912" s="1"/>
  <c r="AZ568"/>
  <c r="AZ574" s="1"/>
  <c r="BA1761"/>
  <c r="BA1762" s="1"/>
  <c r="BX1762" s="1"/>
  <c r="BA275"/>
  <c r="BA281" s="1"/>
  <c r="BA282" s="1"/>
  <c r="BX282" s="1"/>
  <c r="BO275"/>
  <c r="BO281" s="1"/>
  <c r="BA380"/>
  <c r="BA76"/>
  <c r="BA82" s="1"/>
  <c r="BA134"/>
  <c r="BA400"/>
  <c r="BA559"/>
  <c r="BA827"/>
  <c r="BA295"/>
  <c r="BA409"/>
  <c r="AZ1708"/>
  <c r="AZ1714" s="1"/>
  <c r="BA1914"/>
  <c r="BD1894"/>
  <c r="BQ1894"/>
  <c r="BF333"/>
  <c r="BF845"/>
  <c r="BF928"/>
  <c r="BF863"/>
  <c r="AZ863" s="1"/>
  <c r="BF827"/>
  <c r="BF663"/>
  <c r="BF239"/>
  <c r="BF1905"/>
  <c r="BF753"/>
  <c r="BF400"/>
  <c r="BF143"/>
  <c r="BF809"/>
  <c r="AZ809" s="1"/>
  <c r="BF371"/>
  <c r="AZ371" s="1"/>
  <c r="BF76"/>
  <c r="BF134"/>
  <c r="BF690"/>
  <c r="BF1820"/>
  <c r="BF1690"/>
  <c r="BF1811"/>
  <c r="BF1699"/>
  <c r="AZ1699" s="1"/>
  <c r="AZ1705" s="1"/>
  <c r="BF735"/>
  <c r="BF559"/>
  <c r="BF744"/>
  <c r="BF1802"/>
  <c r="BF1737"/>
  <c r="BF105"/>
  <c r="AZ210"/>
  <c r="AZ1867"/>
  <c r="BA105"/>
  <c r="BA111" s="1"/>
  <c r="BA47"/>
  <c r="BA56" s="1"/>
  <c r="BA62" s="1"/>
  <c r="BA172"/>
  <c r="BA178" s="1"/>
  <c r="BA521"/>
  <c r="BA527" s="1"/>
  <c r="BA597"/>
  <c r="BA901"/>
  <c r="BA1663"/>
  <c r="BA447"/>
  <c r="BA501" s="1"/>
  <c r="BA681"/>
  <c r="BA789" s="1"/>
  <c r="BF257"/>
  <c r="BF910"/>
  <c r="BF872"/>
  <c r="BF836"/>
  <c r="BF919"/>
  <c r="BF854"/>
  <c r="BF818"/>
  <c r="BF901"/>
  <c r="BF342"/>
  <c r="BF324"/>
  <c r="BF708"/>
  <c r="BF1793"/>
  <c r="BF717"/>
  <c r="BF172"/>
  <c r="BF474"/>
  <c r="BF447"/>
  <c r="BF248"/>
  <c r="BF266"/>
  <c r="BF726"/>
  <c r="BF597"/>
  <c r="BF624" s="1"/>
  <c r="BF1784"/>
  <c r="BF1847" s="1"/>
  <c r="BF1914"/>
  <c r="BF1663"/>
  <c r="BF699"/>
  <c r="BF483"/>
  <c r="BF181"/>
  <c r="BF418"/>
  <c r="BF456"/>
  <c r="BF672"/>
  <c r="BF1672"/>
  <c r="BF1681"/>
  <c r="BF465"/>
  <c r="BF521"/>
  <c r="BK1894"/>
  <c r="BK1900" s="1"/>
  <c r="BK1901" s="1"/>
  <c r="CB1901" s="1"/>
  <c r="BC1894"/>
  <c r="BK1764"/>
  <c r="BM1764"/>
  <c r="BM1770" s="1"/>
  <c r="BM1771" s="1"/>
  <c r="CC1771" s="1"/>
  <c r="BO1764"/>
  <c r="BQ1764"/>
  <c r="BQ284"/>
  <c r="BF227"/>
  <c r="BF388"/>
  <c r="BF1931"/>
  <c r="BO397"/>
  <c r="BK1902"/>
  <c r="BF1893"/>
  <c r="BC1940"/>
  <c r="CI1708"/>
  <c r="CI1714"/>
  <c r="BD397"/>
  <c r="BS397"/>
  <c r="BQ1902"/>
  <c r="BC1902"/>
  <c r="BM236"/>
  <c r="BD236"/>
  <c r="BD1772"/>
  <c r="BD207"/>
  <c r="CI47"/>
  <c r="CI53"/>
  <c r="CI1867"/>
  <c r="CI568"/>
  <c r="CI574"/>
  <c r="CI295"/>
  <c r="CI301"/>
  <c r="CI681"/>
  <c r="CI687"/>
  <c r="CI210"/>
  <c r="CI216"/>
  <c r="BF217"/>
  <c r="CA217" s="1"/>
  <c r="CI1593"/>
  <c r="BF1874"/>
  <c r="CA1874" s="1"/>
  <c r="BF1659"/>
  <c r="CA1659" s="1"/>
  <c r="BF1763"/>
  <c r="BM207"/>
  <c r="BD1940"/>
  <c r="BK397"/>
  <c r="BK207"/>
  <c r="BP1772"/>
  <c r="BO236"/>
  <c r="BS1940"/>
  <c r="BQ397"/>
  <c r="BA207"/>
  <c r="BM1940"/>
  <c r="BM397"/>
  <c r="CA1772"/>
  <c r="CA1902"/>
  <c r="CA397"/>
  <c r="CA236"/>
  <c r="CA207"/>
  <c r="AZ1659"/>
  <c r="BK235"/>
  <c r="CB235" s="1"/>
  <c r="BD235"/>
  <c r="BZ235" s="1"/>
  <c r="BD1771"/>
  <c r="BZ1771" s="1"/>
  <c r="BD396"/>
  <c r="BZ396" s="1"/>
  <c r="BS236"/>
  <c r="BF1660"/>
  <c r="BK236"/>
  <c r="BQ1772"/>
  <c r="BM1772"/>
  <c r="BQ236"/>
  <c r="BO1772"/>
  <c r="BC1772"/>
  <c r="BS1772"/>
  <c r="BK1772"/>
  <c r="CA1940"/>
  <c r="BA530"/>
  <c r="BA536" s="1"/>
  <c r="BA226"/>
  <c r="BX226" s="1"/>
  <c r="AZ219"/>
  <c r="AZ225" s="1"/>
  <c r="BA228"/>
  <c r="BA234" s="1"/>
  <c r="BF228"/>
  <c r="BF234" s="1"/>
  <c r="BD65"/>
  <c r="BD71" s="1"/>
  <c r="BD56"/>
  <c r="BD62" s="1"/>
  <c r="BD54"/>
  <c r="BZ54" s="1"/>
  <c r="BM65"/>
  <c r="BM71" s="1"/>
  <c r="BM56"/>
  <c r="BM62" s="1"/>
  <c r="BM54"/>
  <c r="CC54" s="1"/>
  <c r="BQ65"/>
  <c r="BQ71" s="1"/>
  <c r="BQ56"/>
  <c r="BQ62" s="1"/>
  <c r="BQ54"/>
  <c r="CF54" s="1"/>
  <c r="BK190"/>
  <c r="BK196" s="1"/>
  <c r="BK179"/>
  <c r="CB179" s="1"/>
  <c r="BO190"/>
  <c r="BO196" s="1"/>
  <c r="BO179"/>
  <c r="CD179" s="1"/>
  <c r="BK630"/>
  <c r="BK604"/>
  <c r="CB604" s="1"/>
  <c r="BM604"/>
  <c r="CC604" s="1"/>
  <c r="BD85"/>
  <c r="BD91" s="1"/>
  <c r="BD83"/>
  <c r="BZ83" s="1"/>
  <c r="BM85"/>
  <c r="BM91" s="1"/>
  <c r="BM83"/>
  <c r="CC83" s="1"/>
  <c r="BQ85"/>
  <c r="BQ91" s="1"/>
  <c r="BQ83"/>
  <c r="CF83" s="1"/>
  <c r="BK114"/>
  <c r="BK120" s="1"/>
  <c r="BK112"/>
  <c r="CB112" s="1"/>
  <c r="BQ114"/>
  <c r="BQ120" s="1"/>
  <c r="BQ112"/>
  <c r="CF112" s="1"/>
  <c r="BC190"/>
  <c r="BC196" s="1"/>
  <c r="BC179"/>
  <c r="BY179" s="1"/>
  <c r="BK304"/>
  <c r="BK310" s="1"/>
  <c r="BK302"/>
  <c r="CB302" s="1"/>
  <c r="BO304"/>
  <c r="BO310" s="1"/>
  <c r="BO302"/>
  <c r="CD302" s="1"/>
  <c r="BK454"/>
  <c r="CB454" s="1"/>
  <c r="BQ454"/>
  <c r="CF454" s="1"/>
  <c r="BC539"/>
  <c r="BC545" s="1"/>
  <c r="BC528"/>
  <c r="BY528" s="1"/>
  <c r="BC577"/>
  <c r="BC583" s="1"/>
  <c r="BC566"/>
  <c r="BY566" s="1"/>
  <c r="BP577"/>
  <c r="BP583" s="1"/>
  <c r="BP566"/>
  <c r="CE566" s="1"/>
  <c r="BP630"/>
  <c r="BP604"/>
  <c r="CE604" s="1"/>
  <c r="BK795"/>
  <c r="BK688"/>
  <c r="CB688" s="1"/>
  <c r="BO688"/>
  <c r="CD688" s="1"/>
  <c r="BQ795"/>
  <c r="BQ688"/>
  <c r="CF688" s="1"/>
  <c r="BS795"/>
  <c r="BS688"/>
  <c r="CG688" s="1"/>
  <c r="BC881"/>
  <c r="BC887" s="1"/>
  <c r="BC834"/>
  <c r="BY834" s="1"/>
  <c r="BP881"/>
  <c r="BP887" s="1"/>
  <c r="BP834"/>
  <c r="CE834" s="1"/>
  <c r="BP937"/>
  <c r="BP943" s="1"/>
  <c r="BP908"/>
  <c r="CE908" s="1"/>
  <c r="BC1670"/>
  <c r="BY1670" s="1"/>
  <c r="BC1717"/>
  <c r="BC1723" s="1"/>
  <c r="BP1670"/>
  <c r="CE1670" s="1"/>
  <c r="BP1717"/>
  <c r="BP1723" s="1"/>
  <c r="BK1853"/>
  <c r="BM1853"/>
  <c r="BQ1853"/>
  <c r="BS1853"/>
  <c r="BD1923"/>
  <c r="BD1929" s="1"/>
  <c r="BD1921"/>
  <c r="BZ1921" s="1"/>
  <c r="BK1923"/>
  <c r="BK1929" s="1"/>
  <c r="BK1921"/>
  <c r="CB1921" s="1"/>
  <c r="BM1923"/>
  <c r="BM1929" s="1"/>
  <c r="BM1921"/>
  <c r="CC1921" s="1"/>
  <c r="BO1923"/>
  <c r="BO1929" s="1"/>
  <c r="BO1921"/>
  <c r="CD1921" s="1"/>
  <c r="BQ1923"/>
  <c r="BQ1929" s="1"/>
  <c r="BQ1921"/>
  <c r="CF1921" s="1"/>
  <c r="BD152"/>
  <c r="BD158" s="1"/>
  <c r="BD141"/>
  <c r="BZ141" s="1"/>
  <c r="BM152"/>
  <c r="BM158" s="1"/>
  <c r="BM141"/>
  <c r="CC141" s="1"/>
  <c r="BQ152"/>
  <c r="BQ158" s="1"/>
  <c r="BQ141"/>
  <c r="CF141" s="1"/>
  <c r="BP190"/>
  <c r="BP196" s="1"/>
  <c r="BP188"/>
  <c r="CE188" s="1"/>
  <c r="BC304"/>
  <c r="BC310" s="1"/>
  <c r="BC302"/>
  <c r="BY302" s="1"/>
  <c r="BD351"/>
  <c r="BD357" s="1"/>
  <c r="BD331"/>
  <c r="BZ331" s="1"/>
  <c r="BM351"/>
  <c r="BM357" s="1"/>
  <c r="BM331"/>
  <c r="CC331" s="1"/>
  <c r="BO351"/>
  <c r="BO357" s="1"/>
  <c r="BO331"/>
  <c r="CD331" s="1"/>
  <c r="BS351"/>
  <c r="BS357" s="1"/>
  <c r="BS331"/>
  <c r="CG331" s="1"/>
  <c r="BD427"/>
  <c r="BD433" s="1"/>
  <c r="BD407"/>
  <c r="BZ407" s="1"/>
  <c r="BO427"/>
  <c r="BO433" s="1"/>
  <c r="BO407"/>
  <c r="CD407" s="1"/>
  <c r="BC454"/>
  <c r="BY454" s="1"/>
  <c r="BP454"/>
  <c r="CE454" s="1"/>
  <c r="BD528"/>
  <c r="BZ528" s="1"/>
  <c r="BD539"/>
  <c r="BD545" s="1"/>
  <c r="BK528"/>
  <c r="CB528" s="1"/>
  <c r="BK539"/>
  <c r="BK545" s="1"/>
  <c r="BM528"/>
  <c r="CC528" s="1"/>
  <c r="BM539"/>
  <c r="BM545" s="1"/>
  <c r="BO528"/>
  <c r="CD528" s="1"/>
  <c r="BO539"/>
  <c r="BO545" s="1"/>
  <c r="BQ528"/>
  <c r="CF528" s="1"/>
  <c r="BQ539"/>
  <c r="BQ545" s="1"/>
  <c r="BS528"/>
  <c r="CG528" s="1"/>
  <c r="BS539"/>
  <c r="BS545" s="1"/>
  <c r="BD566"/>
  <c r="BZ566" s="1"/>
  <c r="BD577"/>
  <c r="BD583" s="1"/>
  <c r="BM566"/>
  <c r="CC566" s="1"/>
  <c r="BM577"/>
  <c r="BM583" s="1"/>
  <c r="BO566"/>
  <c r="CD566" s="1"/>
  <c r="BO577"/>
  <c r="BO583" s="1"/>
  <c r="BC688"/>
  <c r="BY688" s="1"/>
  <c r="BP795"/>
  <c r="BP688"/>
  <c r="CE688" s="1"/>
  <c r="BK65"/>
  <c r="BK71" s="1"/>
  <c r="BK56"/>
  <c r="BK62" s="1"/>
  <c r="BK54"/>
  <c r="CB54" s="1"/>
  <c r="BO65"/>
  <c r="BO71" s="1"/>
  <c r="BO56"/>
  <c r="BO62" s="1"/>
  <c r="BO54"/>
  <c r="CD54" s="1"/>
  <c r="BC85"/>
  <c r="BC91" s="1"/>
  <c r="BC83"/>
  <c r="BY83" s="1"/>
  <c r="BC114"/>
  <c r="BC120" s="1"/>
  <c r="BC112"/>
  <c r="BY112" s="1"/>
  <c r="BK152"/>
  <c r="BK158" s="1"/>
  <c r="BK141"/>
  <c r="CB141" s="1"/>
  <c r="BO152"/>
  <c r="BO158" s="1"/>
  <c r="BO141"/>
  <c r="CD141" s="1"/>
  <c r="BD190"/>
  <c r="BD196" s="1"/>
  <c r="BD179"/>
  <c r="BZ179" s="1"/>
  <c r="BM190"/>
  <c r="BM196" s="1"/>
  <c r="BM179"/>
  <c r="CC179" s="1"/>
  <c r="BQ190"/>
  <c r="BQ196" s="1"/>
  <c r="BQ179"/>
  <c r="CF179" s="1"/>
  <c r="BK566"/>
  <c r="CB566" s="1"/>
  <c r="BK577"/>
  <c r="BK583" s="1"/>
  <c r="BQ566"/>
  <c r="CF566" s="1"/>
  <c r="BQ577"/>
  <c r="BQ583" s="1"/>
  <c r="BS566"/>
  <c r="CG566" s="1"/>
  <c r="BS577"/>
  <c r="BS583" s="1"/>
  <c r="BD604"/>
  <c r="BZ604" s="1"/>
  <c r="BO630"/>
  <c r="BO604"/>
  <c r="CD604" s="1"/>
  <c r="BS630"/>
  <c r="BS604"/>
  <c r="CG604" s="1"/>
  <c r="BC65"/>
  <c r="BC71" s="1"/>
  <c r="BC56"/>
  <c r="BC62" s="1"/>
  <c r="BC54"/>
  <c r="BY54" s="1"/>
  <c r="BK85"/>
  <c r="BK91" s="1"/>
  <c r="BK83"/>
  <c r="CB83" s="1"/>
  <c r="BO85"/>
  <c r="BO91" s="1"/>
  <c r="BO83"/>
  <c r="CD83" s="1"/>
  <c r="BD114"/>
  <c r="BD120" s="1"/>
  <c r="BD112"/>
  <c r="BZ112" s="1"/>
  <c r="BM114"/>
  <c r="BM120" s="1"/>
  <c r="BM112"/>
  <c r="CC112" s="1"/>
  <c r="BO114"/>
  <c r="BO120" s="1"/>
  <c r="BO112"/>
  <c r="CD112" s="1"/>
  <c r="BC152"/>
  <c r="BC158" s="1"/>
  <c r="BC141"/>
  <c r="BY141" s="1"/>
  <c r="BS190"/>
  <c r="BS196" s="1"/>
  <c r="BS188"/>
  <c r="CG188" s="1"/>
  <c r="BD304"/>
  <c r="BD310" s="1"/>
  <c r="BD302"/>
  <c r="BZ302" s="1"/>
  <c r="BM304"/>
  <c r="BM310" s="1"/>
  <c r="BM302"/>
  <c r="CC302" s="1"/>
  <c r="BQ302"/>
  <c r="CF302" s="1"/>
  <c r="BQ304"/>
  <c r="BQ310" s="1"/>
  <c r="BS302"/>
  <c r="CG302" s="1"/>
  <c r="BS304"/>
  <c r="BS310" s="1"/>
  <c r="BC351"/>
  <c r="BC357" s="1"/>
  <c r="BC331"/>
  <c r="BY331" s="1"/>
  <c r="BP351"/>
  <c r="BP357" s="1"/>
  <c r="BP331"/>
  <c r="CE331" s="1"/>
  <c r="BC427"/>
  <c r="BC433" s="1"/>
  <c r="BC407"/>
  <c r="BY407" s="1"/>
  <c r="BP427"/>
  <c r="BP433" s="1"/>
  <c r="BP407"/>
  <c r="CE407" s="1"/>
  <c r="BD454"/>
  <c r="BZ454" s="1"/>
  <c r="BM454"/>
  <c r="CC454" s="1"/>
  <c r="BS454"/>
  <c r="CG454" s="1"/>
  <c r="BP539"/>
  <c r="BP545" s="1"/>
  <c r="BP528"/>
  <c r="CE528" s="1"/>
  <c r="BC604"/>
  <c r="BY604" s="1"/>
  <c r="BD795"/>
  <c r="BD688"/>
  <c r="BZ688" s="1"/>
  <c r="BM688"/>
  <c r="CC688" s="1"/>
  <c r="BC937"/>
  <c r="BC943" s="1"/>
  <c r="BC908"/>
  <c r="BY908" s="1"/>
  <c r="BD1853"/>
  <c r="BO1853"/>
  <c r="BS1923"/>
  <c r="BS1929" s="1"/>
  <c r="BS1921"/>
  <c r="CG1921" s="1"/>
  <c r="BP304"/>
  <c r="BP310" s="1"/>
  <c r="BP302"/>
  <c r="CE302" s="1"/>
  <c r="BK351"/>
  <c r="BK357" s="1"/>
  <c r="BK331"/>
  <c r="CB331" s="1"/>
  <c r="BQ351"/>
  <c r="BQ357" s="1"/>
  <c r="BQ331"/>
  <c r="CF331" s="1"/>
  <c r="BK427"/>
  <c r="BK433" s="1"/>
  <c r="BK407"/>
  <c r="CB407" s="1"/>
  <c r="BM427"/>
  <c r="BM433" s="1"/>
  <c r="BM407"/>
  <c r="CC407" s="1"/>
  <c r="BQ427"/>
  <c r="BQ433" s="1"/>
  <c r="BQ407"/>
  <c r="CF407" s="1"/>
  <c r="BS427"/>
  <c r="BS433" s="1"/>
  <c r="BS407"/>
  <c r="CG407" s="1"/>
  <c r="BD881"/>
  <c r="BD887" s="1"/>
  <c r="BD834"/>
  <c r="BZ834" s="1"/>
  <c r="BK881"/>
  <c r="BK887" s="1"/>
  <c r="BK834"/>
  <c r="CB834" s="1"/>
  <c r="BM881"/>
  <c r="BM887" s="1"/>
  <c r="BM834"/>
  <c r="CC834" s="1"/>
  <c r="BO881"/>
  <c r="BO887" s="1"/>
  <c r="BO834"/>
  <c r="CD834" s="1"/>
  <c r="BQ881"/>
  <c r="BQ887" s="1"/>
  <c r="BQ834"/>
  <c r="CF834" s="1"/>
  <c r="BS881"/>
  <c r="BS887" s="1"/>
  <c r="BS834"/>
  <c r="CG834" s="1"/>
  <c r="BD908"/>
  <c r="BZ908" s="1"/>
  <c r="BD937"/>
  <c r="BD943" s="1"/>
  <c r="BK908"/>
  <c r="CB908" s="1"/>
  <c r="BK937"/>
  <c r="BK943" s="1"/>
  <c r="BM908"/>
  <c r="CC908" s="1"/>
  <c r="BM937"/>
  <c r="BM943" s="1"/>
  <c r="BO908"/>
  <c r="CD908" s="1"/>
  <c r="BO937"/>
  <c r="BO943" s="1"/>
  <c r="BQ908"/>
  <c r="CF908" s="1"/>
  <c r="BQ937"/>
  <c r="BQ943" s="1"/>
  <c r="BS908"/>
  <c r="CG908" s="1"/>
  <c r="BS937"/>
  <c r="BS943" s="1"/>
  <c r="BD1717"/>
  <c r="BD1723" s="1"/>
  <c r="BD1670"/>
  <c r="BZ1670" s="1"/>
  <c r="BK1717"/>
  <c r="BK1723" s="1"/>
  <c r="BK1670"/>
  <c r="CB1670" s="1"/>
  <c r="BM1717"/>
  <c r="BM1723" s="1"/>
  <c r="BM1670"/>
  <c r="CC1670" s="1"/>
  <c r="BO1717"/>
  <c r="BO1723" s="1"/>
  <c r="BO1670"/>
  <c r="CD1670" s="1"/>
  <c r="BQ1717"/>
  <c r="BQ1723" s="1"/>
  <c r="BQ1670"/>
  <c r="CF1670" s="1"/>
  <c r="BS1717"/>
  <c r="BS1723" s="1"/>
  <c r="BS1670"/>
  <c r="CG1670" s="1"/>
  <c r="BC1853"/>
  <c r="BP1853"/>
  <c r="BC1923"/>
  <c r="BC1929" s="1"/>
  <c r="BC1921"/>
  <c r="BY1921" s="1"/>
  <c r="BP1923"/>
  <c r="BP1929" s="1"/>
  <c r="BP1921"/>
  <c r="CE1921" s="1"/>
  <c r="BA1660"/>
  <c r="BA1772"/>
  <c r="BA1940"/>
  <c r="BA1902"/>
  <c r="BA236"/>
  <c r="BF1715"/>
  <c r="CA1715" s="1"/>
  <c r="BD1957" l="1"/>
  <c r="BO1957"/>
  <c r="BM1957"/>
  <c r="BQ1957"/>
  <c r="BF1755"/>
  <c r="BG1737"/>
  <c r="CI415"/>
  <c r="CI536"/>
  <c r="CI1873"/>
  <c r="CI225"/>
  <c r="BF501"/>
  <c r="BF789"/>
  <c r="AZ789" s="1"/>
  <c r="AZ1885"/>
  <c r="AZ1891" s="1"/>
  <c r="AZ1892" s="1"/>
  <c r="BA1891"/>
  <c r="BA1892" s="1"/>
  <c r="BX1892" s="1"/>
  <c r="BA603"/>
  <c r="BA624"/>
  <c r="AZ624" s="1"/>
  <c r="BD284"/>
  <c r="BD290" s="1"/>
  <c r="BD291" s="1"/>
  <c r="BZ291" s="1"/>
  <c r="BA85"/>
  <c r="BA91" s="1"/>
  <c r="BA92" s="1"/>
  <c r="BX92" s="1"/>
  <c r="BM1894"/>
  <c r="BM1900" s="1"/>
  <c r="BM1901" s="1"/>
  <c r="CC1901" s="1"/>
  <c r="BA1764"/>
  <c r="BA1770" s="1"/>
  <c r="BA1771" s="1"/>
  <c r="BX1771" s="1"/>
  <c r="BA284"/>
  <c r="BA290" s="1"/>
  <c r="BA291" s="1"/>
  <c r="BX291" s="1"/>
  <c r="BC284"/>
  <c r="BC290" s="1"/>
  <c r="BC291" s="1"/>
  <c r="BY291" s="1"/>
  <c r="BM284"/>
  <c r="BM290" s="1"/>
  <c r="BM291" s="1"/>
  <c r="CC291" s="1"/>
  <c r="BQ290"/>
  <c r="BQ291" s="1"/>
  <c r="CF291" s="1"/>
  <c r="BO1770"/>
  <c r="BO1771" s="1"/>
  <c r="CD1771" s="1"/>
  <c r="BK1770"/>
  <c r="BK1771" s="1"/>
  <c r="CB1771" s="1"/>
  <c r="BC1900"/>
  <c r="BC1901" s="1"/>
  <c r="BY1901" s="1"/>
  <c r="CI521"/>
  <c r="BF527"/>
  <c r="BF1687"/>
  <c r="AZ672"/>
  <c r="BF678"/>
  <c r="AZ418"/>
  <c r="AZ424" s="1"/>
  <c r="BF424"/>
  <c r="AZ483"/>
  <c r="AZ489" s="1"/>
  <c r="BF489"/>
  <c r="BF1669"/>
  <c r="BF1920"/>
  <c r="BF603"/>
  <c r="AZ266"/>
  <c r="BF272"/>
  <c r="CI447"/>
  <c r="BF453"/>
  <c r="BF178"/>
  <c r="AZ1793"/>
  <c r="AZ1799" s="1"/>
  <c r="BF1799"/>
  <c r="BF330"/>
  <c r="BF907"/>
  <c r="BF860"/>
  <c r="BF842"/>
  <c r="BF916"/>
  <c r="BA453"/>
  <c r="BA454" s="1"/>
  <c r="BX454" s="1"/>
  <c r="BA1669"/>
  <c r="BA1670" s="1"/>
  <c r="BX1670" s="1"/>
  <c r="AZ377"/>
  <c r="AZ378" s="1"/>
  <c r="AZ216"/>
  <c r="AZ217" s="1"/>
  <c r="AZ869"/>
  <c r="AZ870" s="1"/>
  <c r="BF1764"/>
  <c r="BF1743"/>
  <c r="BF750"/>
  <c r="CI735"/>
  <c r="BF741"/>
  <c r="BF1817"/>
  <c r="BF1826"/>
  <c r="BF140"/>
  <c r="CI371"/>
  <c r="BF377"/>
  <c r="BF149"/>
  <c r="BF759"/>
  <c r="BF245"/>
  <c r="BF833"/>
  <c r="BF934"/>
  <c r="BF339"/>
  <c r="BQ1900"/>
  <c r="BQ1901" s="1"/>
  <c r="CF1901" s="1"/>
  <c r="BD1900"/>
  <c r="BD1901" s="1"/>
  <c r="BZ1901" s="1"/>
  <c r="AZ295"/>
  <c r="AZ301" s="1"/>
  <c r="BA301"/>
  <c r="BA302" s="1"/>
  <c r="BX302" s="1"/>
  <c r="BA565"/>
  <c r="BA566" s="1"/>
  <c r="BX566" s="1"/>
  <c r="BA330"/>
  <c r="BA331" s="1"/>
  <c r="BX331" s="1"/>
  <c r="BA386"/>
  <c r="BA387" s="1"/>
  <c r="BX387" s="1"/>
  <c r="BK281"/>
  <c r="BK282" s="1"/>
  <c r="CB282" s="1"/>
  <c r="BK284"/>
  <c r="BK290" s="1"/>
  <c r="BK291" s="1"/>
  <c r="CB291" s="1"/>
  <c r="BF537"/>
  <c r="CA537" s="1"/>
  <c r="BA114"/>
  <c r="BA120" s="1"/>
  <c r="BA121" s="1"/>
  <c r="BX121" s="1"/>
  <c r="CI1737"/>
  <c r="BQ1770"/>
  <c r="BQ1771" s="1"/>
  <c r="CF1771" s="1"/>
  <c r="AZ465"/>
  <c r="BF471"/>
  <c r="BF1678"/>
  <c r="BF462"/>
  <c r="BF187"/>
  <c r="AZ699"/>
  <c r="AZ705" s="1"/>
  <c r="BF705"/>
  <c r="BF1790"/>
  <c r="BF732"/>
  <c r="BF254"/>
  <c r="BF480"/>
  <c r="BF723"/>
  <c r="BF714"/>
  <c r="AZ342"/>
  <c r="AZ348" s="1"/>
  <c r="BF348"/>
  <c r="AZ818"/>
  <c r="BF824"/>
  <c r="BF925"/>
  <c r="AZ872"/>
  <c r="BF878"/>
  <c r="CI257"/>
  <c r="BF263"/>
  <c r="AZ681"/>
  <c r="AZ687" s="1"/>
  <c r="BA687"/>
  <c r="BA688" s="1"/>
  <c r="BX688" s="1"/>
  <c r="BA907"/>
  <c r="BA908" s="1"/>
  <c r="BX908" s="1"/>
  <c r="AZ47"/>
  <c r="AZ53" s="1"/>
  <c r="BA53"/>
  <c r="BA54" s="1"/>
  <c r="BX54" s="1"/>
  <c r="AZ1873"/>
  <c r="AS1874" s="1"/>
  <c r="AZ815"/>
  <c r="AZ816" s="1"/>
  <c r="AZ735"/>
  <c r="AZ741" s="1"/>
  <c r="AZ742" s="1"/>
  <c r="BF111"/>
  <c r="BF1808"/>
  <c r="BF565"/>
  <c r="BF1705"/>
  <c r="BF1696"/>
  <c r="BF696"/>
  <c r="BF82"/>
  <c r="BF815"/>
  <c r="BF406"/>
  <c r="BF1911"/>
  <c r="BF669"/>
  <c r="CI863"/>
  <c r="BF869"/>
  <c r="CI845"/>
  <c r="BF851"/>
  <c r="BA1920"/>
  <c r="BA1921" s="1"/>
  <c r="BX1921" s="1"/>
  <c r="AZ409"/>
  <c r="AZ415" s="1"/>
  <c r="BA415"/>
  <c r="BA416" s="1"/>
  <c r="BX416" s="1"/>
  <c r="BA833"/>
  <c r="BA834" s="1"/>
  <c r="BX834" s="1"/>
  <c r="BA406"/>
  <c r="BA407" s="1"/>
  <c r="BX407" s="1"/>
  <c r="BA140"/>
  <c r="BA141" s="1"/>
  <c r="BX141" s="1"/>
  <c r="BC1761"/>
  <c r="BC1762" s="1"/>
  <c r="BY1762" s="1"/>
  <c r="CI1885"/>
  <c r="CI1891"/>
  <c r="BO282"/>
  <c r="CD282" s="1"/>
  <c r="BO284"/>
  <c r="BA1923"/>
  <c r="BA1894"/>
  <c r="BF275"/>
  <c r="BF281" s="1"/>
  <c r="CI910"/>
  <c r="AZ1690"/>
  <c r="AZ1696" s="1"/>
  <c r="AZ105"/>
  <c r="AZ111" s="1"/>
  <c r="AZ663"/>
  <c r="AZ845"/>
  <c r="BO1892"/>
  <c r="CD1892" s="1"/>
  <c r="BO1894"/>
  <c r="AZ836"/>
  <c r="AZ842" s="1"/>
  <c r="CI465"/>
  <c r="CI1681"/>
  <c r="CI1672"/>
  <c r="CI672"/>
  <c r="CI456"/>
  <c r="CI418"/>
  <c r="CI181"/>
  <c r="CI483"/>
  <c r="CI699"/>
  <c r="CI1663"/>
  <c r="CI1914"/>
  <c r="CI1784"/>
  <c r="CI597"/>
  <c r="CI726"/>
  <c r="CI266"/>
  <c r="CI248"/>
  <c r="CI474"/>
  <c r="CI172"/>
  <c r="CI717"/>
  <c r="CI1793"/>
  <c r="CI708"/>
  <c r="CI324"/>
  <c r="CI342"/>
  <c r="CI901"/>
  <c r="CI818"/>
  <c r="CI854"/>
  <c r="CI919"/>
  <c r="CI836"/>
  <c r="CI872"/>
  <c r="AZ181"/>
  <c r="AZ187" s="1"/>
  <c r="AZ597"/>
  <c r="AZ603" s="1"/>
  <c r="AZ604" s="1"/>
  <c r="AZ708"/>
  <c r="BA389"/>
  <c r="BA65"/>
  <c r="BA71" s="1"/>
  <c r="BA72" s="1"/>
  <c r="BX72" s="1"/>
  <c r="BA304"/>
  <c r="BA310" s="1"/>
  <c r="BA311" s="1"/>
  <c r="BX311" s="1"/>
  <c r="BF226"/>
  <c r="CA226" s="1"/>
  <c r="AZ928"/>
  <c r="AZ934" s="1"/>
  <c r="AZ333"/>
  <c r="AZ339" s="1"/>
  <c r="AZ521"/>
  <c r="AZ527" s="1"/>
  <c r="AZ172"/>
  <c r="AZ178" s="1"/>
  <c r="AZ854"/>
  <c r="AZ239"/>
  <c r="AZ248"/>
  <c r="AZ1811"/>
  <c r="AZ1817" s="1"/>
  <c r="AZ447"/>
  <c r="AZ453" s="1"/>
  <c r="AZ454" s="1"/>
  <c r="AZ1802"/>
  <c r="AZ1808" s="1"/>
  <c r="AZ1663"/>
  <c r="AZ901"/>
  <c r="AZ726"/>
  <c r="AZ732" s="1"/>
  <c r="BA604"/>
  <c r="BX604" s="1"/>
  <c r="BA528"/>
  <c r="BX528" s="1"/>
  <c r="BA179"/>
  <c r="BX179" s="1"/>
  <c r="BA112"/>
  <c r="BX112" s="1"/>
  <c r="AZ257"/>
  <c r="AZ1737"/>
  <c r="AZ1755" s="1"/>
  <c r="AZ744"/>
  <c r="AZ753"/>
  <c r="AZ717"/>
  <c r="AZ1905"/>
  <c r="AZ456"/>
  <c r="CI105"/>
  <c r="CI1802"/>
  <c r="CI744"/>
  <c r="CI559"/>
  <c r="CI1699"/>
  <c r="CI1811"/>
  <c r="CI1690"/>
  <c r="CI1820"/>
  <c r="CI690"/>
  <c r="CI134"/>
  <c r="CI76"/>
  <c r="CI809"/>
  <c r="CI143"/>
  <c r="CI400"/>
  <c r="CI753"/>
  <c r="CI1905"/>
  <c r="CI239"/>
  <c r="CI663"/>
  <c r="CI827"/>
  <c r="CI928"/>
  <c r="CI333"/>
  <c r="AZ910"/>
  <c r="AZ916" s="1"/>
  <c r="AZ1784"/>
  <c r="AZ1790" s="1"/>
  <c r="AZ919"/>
  <c r="AZ925" s="1"/>
  <c r="AZ559"/>
  <c r="AZ565" s="1"/>
  <c r="AZ474"/>
  <c r="AZ480" s="1"/>
  <c r="AZ76"/>
  <c r="AZ82" s="1"/>
  <c r="BF380"/>
  <c r="BF386" s="1"/>
  <c r="AZ1914"/>
  <c r="AZ1920" s="1"/>
  <c r="AZ1672"/>
  <c r="AZ1678" s="1"/>
  <c r="AZ1820"/>
  <c r="AZ1826" s="1"/>
  <c r="AZ1681"/>
  <c r="AZ1687" s="1"/>
  <c r="AZ827"/>
  <c r="AZ833" s="1"/>
  <c r="AZ834" s="1"/>
  <c r="AZ690"/>
  <c r="AZ696" s="1"/>
  <c r="AZ400"/>
  <c r="AZ406" s="1"/>
  <c r="AZ407" s="1"/>
  <c r="AZ324"/>
  <c r="AZ134"/>
  <c r="AZ140" s="1"/>
  <c r="AZ143"/>
  <c r="AZ149" s="1"/>
  <c r="BA83"/>
  <c r="BX83" s="1"/>
  <c r="BF575"/>
  <c r="CA575" s="1"/>
  <c r="BF416"/>
  <c r="CA416" s="1"/>
  <c r="BF1772"/>
  <c r="BA881"/>
  <c r="BA577"/>
  <c r="BA351"/>
  <c r="BA357" s="1"/>
  <c r="BA358" s="1"/>
  <c r="BX358" s="1"/>
  <c r="BA152"/>
  <c r="CI234"/>
  <c r="CI228"/>
  <c r="CI1900"/>
  <c r="CI1894"/>
  <c r="BA539"/>
  <c r="BF207"/>
  <c r="BF1902"/>
  <c r="BF397"/>
  <c r="BC63"/>
  <c r="BY63" s="1"/>
  <c r="BO72"/>
  <c r="CD72" s="1"/>
  <c r="BK63"/>
  <c r="CB63" s="1"/>
  <c r="BC72"/>
  <c r="BY72" s="1"/>
  <c r="BO63"/>
  <c r="CD63" s="1"/>
  <c r="BK72"/>
  <c r="CB72" s="1"/>
  <c r="BQ63"/>
  <c r="CF63" s="1"/>
  <c r="BM72"/>
  <c r="CC72" s="1"/>
  <c r="BD63"/>
  <c r="BZ63" s="1"/>
  <c r="BA63"/>
  <c r="BX63" s="1"/>
  <c r="AZ226"/>
  <c r="BA1800"/>
  <c r="BX1800" s="1"/>
  <c r="BA1679"/>
  <c r="BX1679" s="1"/>
  <c r="BA706"/>
  <c r="BX706" s="1"/>
  <c r="BA490"/>
  <c r="BX490" s="1"/>
  <c r="BA1791"/>
  <c r="BX1791" s="1"/>
  <c r="BA926"/>
  <c r="BX926" s="1"/>
  <c r="BA481"/>
  <c r="BX481" s="1"/>
  <c r="BA1818"/>
  <c r="BX1818" s="1"/>
  <c r="BA935"/>
  <c r="BX935" s="1"/>
  <c r="BA537"/>
  <c r="BX537" s="1"/>
  <c r="BA188"/>
  <c r="BX188" s="1"/>
  <c r="BA1706"/>
  <c r="BX1706" s="1"/>
  <c r="BA425"/>
  <c r="BX425" s="1"/>
  <c r="BQ72"/>
  <c r="CF72" s="1"/>
  <c r="BM63"/>
  <c r="CC63" s="1"/>
  <c r="BD72"/>
  <c r="BZ72" s="1"/>
  <c r="BA1715"/>
  <c r="BX1715" s="1"/>
  <c r="BA917"/>
  <c r="BX917" s="1"/>
  <c r="BA575"/>
  <c r="BX575" s="1"/>
  <c r="BA1827"/>
  <c r="BX1827" s="1"/>
  <c r="BA1688"/>
  <c r="BX1688" s="1"/>
  <c r="BA697"/>
  <c r="BX697" s="1"/>
  <c r="BA150"/>
  <c r="BX150" s="1"/>
  <c r="BA1697"/>
  <c r="BX1697" s="1"/>
  <c r="BA843"/>
  <c r="BX843" s="1"/>
  <c r="BA340"/>
  <c r="BX340" s="1"/>
  <c r="BA1809"/>
  <c r="BX1809" s="1"/>
  <c r="BA733"/>
  <c r="BX733" s="1"/>
  <c r="BA349"/>
  <c r="BX349" s="1"/>
  <c r="BA1717"/>
  <c r="BA1723" s="1"/>
  <c r="BA937"/>
  <c r="BA943" s="1"/>
  <c r="BF1940"/>
  <c r="BF236"/>
  <c r="BA1853"/>
  <c r="BA190"/>
  <c r="BA196" s="1"/>
  <c r="AZ228"/>
  <c r="AZ234" s="1"/>
  <c r="BA235"/>
  <c r="BX235" s="1"/>
  <c r="BA427"/>
  <c r="BA433" s="1"/>
  <c r="BF539"/>
  <c r="BF577"/>
  <c r="BF190"/>
  <c r="BF688"/>
  <c r="CA688" s="1"/>
  <c r="BF1923"/>
  <c r="BF152"/>
  <c r="BF54"/>
  <c r="CA54" s="1"/>
  <c r="BF65"/>
  <c r="BF71" s="1"/>
  <c r="BF56"/>
  <c r="BF85"/>
  <c r="AZ530"/>
  <c r="AZ536" s="1"/>
  <c r="BP1932"/>
  <c r="BP1938" s="1"/>
  <c r="BP1930"/>
  <c r="CE1930" s="1"/>
  <c r="BC1930"/>
  <c r="BY1930" s="1"/>
  <c r="BC1932"/>
  <c r="BC1938" s="1"/>
  <c r="BP1856"/>
  <c r="BP1862" s="1"/>
  <c r="BP1854"/>
  <c r="CE1854" s="1"/>
  <c r="BC1856"/>
  <c r="BC1862" s="1"/>
  <c r="BC1854"/>
  <c r="BY1854" s="1"/>
  <c r="BS1724"/>
  <c r="CG1724" s="1"/>
  <c r="BS1726"/>
  <c r="BS1732" s="1"/>
  <c r="BQ1726"/>
  <c r="BQ1732" s="1"/>
  <c r="BQ1724"/>
  <c r="CF1724" s="1"/>
  <c r="BO1726"/>
  <c r="BO1732" s="1"/>
  <c r="BO1724"/>
  <c r="CD1724" s="1"/>
  <c r="BM1726"/>
  <c r="BM1732" s="1"/>
  <c r="BM1724"/>
  <c r="CC1724" s="1"/>
  <c r="BK1724"/>
  <c r="CB1724" s="1"/>
  <c r="BK1726"/>
  <c r="BK1732" s="1"/>
  <c r="BD1726"/>
  <c r="BD1732" s="1"/>
  <c r="BD1724"/>
  <c r="BZ1724" s="1"/>
  <c r="BS888"/>
  <c r="CG888" s="1"/>
  <c r="BS890"/>
  <c r="BS896" s="1"/>
  <c r="BQ888"/>
  <c r="CF888" s="1"/>
  <c r="BQ890"/>
  <c r="BQ896" s="1"/>
  <c r="BO888"/>
  <c r="CD888" s="1"/>
  <c r="BO890"/>
  <c r="BO896" s="1"/>
  <c r="BM888"/>
  <c r="CC888" s="1"/>
  <c r="BM890"/>
  <c r="BM896" s="1"/>
  <c r="BK888"/>
  <c r="CB888" s="1"/>
  <c r="BK890"/>
  <c r="BK896" s="1"/>
  <c r="BD890"/>
  <c r="BD896" s="1"/>
  <c r="BD888"/>
  <c r="BZ888" s="1"/>
  <c r="BS434"/>
  <c r="CG434" s="1"/>
  <c r="BS436"/>
  <c r="BS442" s="1"/>
  <c r="BQ436"/>
  <c r="BQ442" s="1"/>
  <c r="BQ434"/>
  <c r="CF434" s="1"/>
  <c r="BM436"/>
  <c r="BM442" s="1"/>
  <c r="BM434"/>
  <c r="CC434" s="1"/>
  <c r="BK434"/>
  <c r="CB434" s="1"/>
  <c r="BK436"/>
  <c r="BK442" s="1"/>
  <c r="BQ358"/>
  <c r="CF358" s="1"/>
  <c r="BQ360"/>
  <c r="BQ366" s="1"/>
  <c r="BK358"/>
  <c r="CB358" s="1"/>
  <c r="BK360"/>
  <c r="BK366" s="1"/>
  <c r="BP313"/>
  <c r="BP319" s="1"/>
  <c r="BP311"/>
  <c r="CE311" s="1"/>
  <c r="BS1932"/>
  <c r="BS1938" s="1"/>
  <c r="BS1930"/>
  <c r="CG1930" s="1"/>
  <c r="BO1856"/>
  <c r="BO1862" s="1"/>
  <c r="BO1854"/>
  <c r="CD1854" s="1"/>
  <c r="BD1856"/>
  <c r="BD1862" s="1"/>
  <c r="BD1854"/>
  <c r="BZ1854" s="1"/>
  <c r="BC944"/>
  <c r="BY944" s="1"/>
  <c r="BC946"/>
  <c r="BC952" s="1"/>
  <c r="BM798"/>
  <c r="BM804" s="1"/>
  <c r="BM796"/>
  <c r="CC796" s="1"/>
  <c r="BD798"/>
  <c r="BD804" s="1"/>
  <c r="BD796"/>
  <c r="BZ796" s="1"/>
  <c r="BC658"/>
  <c r="BC631"/>
  <c r="BY631" s="1"/>
  <c r="BP546"/>
  <c r="CE546" s="1"/>
  <c r="BP548"/>
  <c r="BP554" s="1"/>
  <c r="BP436"/>
  <c r="BP442" s="1"/>
  <c r="BP434"/>
  <c r="CE434" s="1"/>
  <c r="BC436"/>
  <c r="BC442" s="1"/>
  <c r="BC434"/>
  <c r="BY434" s="1"/>
  <c r="BP360"/>
  <c r="BP366" s="1"/>
  <c r="BP358"/>
  <c r="CE358" s="1"/>
  <c r="BC360"/>
  <c r="BC366" s="1"/>
  <c r="BC358"/>
  <c r="BY358" s="1"/>
  <c r="BM313"/>
  <c r="BM319" s="1"/>
  <c r="BM311"/>
  <c r="CC311" s="1"/>
  <c r="BD313"/>
  <c r="BD319" s="1"/>
  <c r="BD311"/>
  <c r="BZ311" s="1"/>
  <c r="BS199"/>
  <c r="BS205" s="1"/>
  <c r="BS197"/>
  <c r="CG197" s="1"/>
  <c r="BC161"/>
  <c r="BC167" s="1"/>
  <c r="BC159"/>
  <c r="BY159" s="1"/>
  <c r="BO123"/>
  <c r="BO129" s="1"/>
  <c r="BO121"/>
  <c r="CD121" s="1"/>
  <c r="BM123"/>
  <c r="BM129" s="1"/>
  <c r="BM121"/>
  <c r="CC121" s="1"/>
  <c r="BD123"/>
  <c r="BD129" s="1"/>
  <c r="BD121"/>
  <c r="BZ121" s="1"/>
  <c r="BO94"/>
  <c r="BO100" s="1"/>
  <c r="BO92"/>
  <c r="CD92" s="1"/>
  <c r="BK94"/>
  <c r="BK100" s="1"/>
  <c r="BK92"/>
  <c r="CB92" s="1"/>
  <c r="BS586"/>
  <c r="BS592" s="1"/>
  <c r="BS584"/>
  <c r="CG584" s="1"/>
  <c r="BQ586"/>
  <c r="BQ592" s="1"/>
  <c r="BQ584"/>
  <c r="CF584" s="1"/>
  <c r="BK586"/>
  <c r="BK592" s="1"/>
  <c r="BK584"/>
  <c r="CB584" s="1"/>
  <c r="BO586"/>
  <c r="BO592" s="1"/>
  <c r="BO584"/>
  <c r="CD584" s="1"/>
  <c r="BM586"/>
  <c r="BM592" s="1"/>
  <c r="BM584"/>
  <c r="CC584" s="1"/>
  <c r="BD584"/>
  <c r="BZ584" s="1"/>
  <c r="BD586"/>
  <c r="BD592" s="1"/>
  <c r="BS548"/>
  <c r="BS554" s="1"/>
  <c r="BS546"/>
  <c r="CG546" s="1"/>
  <c r="BQ548"/>
  <c r="BQ554" s="1"/>
  <c r="BQ546"/>
  <c r="CF546" s="1"/>
  <c r="BO548"/>
  <c r="BO554" s="1"/>
  <c r="BO546"/>
  <c r="CD546" s="1"/>
  <c r="BM548"/>
  <c r="BM554" s="1"/>
  <c r="BM546"/>
  <c r="CC546" s="1"/>
  <c r="BK548"/>
  <c r="BK554" s="1"/>
  <c r="BK546"/>
  <c r="CB546" s="1"/>
  <c r="BD546"/>
  <c r="BZ546" s="1"/>
  <c r="BD548"/>
  <c r="BD554" s="1"/>
  <c r="BP1726"/>
  <c r="BP1732" s="1"/>
  <c r="BP1724"/>
  <c r="CE1724" s="1"/>
  <c r="BC1726"/>
  <c r="BC1732" s="1"/>
  <c r="BC1724"/>
  <c r="BY1724" s="1"/>
  <c r="BF114"/>
  <c r="BF120" s="1"/>
  <c r="BF304"/>
  <c r="BF302"/>
  <c r="CA302" s="1"/>
  <c r="BF427"/>
  <c r="BF1717"/>
  <c r="BF351"/>
  <c r="BF937"/>
  <c r="BF881"/>
  <c r="BF887" s="1"/>
  <c r="BS944"/>
  <c r="CG944" s="1"/>
  <c r="BS946"/>
  <c r="BS952" s="1"/>
  <c r="BQ946"/>
  <c r="BQ952" s="1"/>
  <c r="BQ944"/>
  <c r="CF944" s="1"/>
  <c r="BO944"/>
  <c r="CD944" s="1"/>
  <c r="BO946"/>
  <c r="BO952" s="1"/>
  <c r="BM946"/>
  <c r="BM952" s="1"/>
  <c r="BM944"/>
  <c r="CC944" s="1"/>
  <c r="BK944"/>
  <c r="CB944" s="1"/>
  <c r="BK946"/>
  <c r="BK952" s="1"/>
  <c r="BD946"/>
  <c r="BD952" s="1"/>
  <c r="BD944"/>
  <c r="BZ944" s="1"/>
  <c r="BS313"/>
  <c r="BS319" s="1"/>
  <c r="BS311"/>
  <c r="CG311" s="1"/>
  <c r="BQ313"/>
  <c r="BQ319" s="1"/>
  <c r="BQ311"/>
  <c r="CF311" s="1"/>
  <c r="BS658"/>
  <c r="BS631"/>
  <c r="CG631" s="1"/>
  <c r="BO658"/>
  <c r="BO631"/>
  <c r="CD631" s="1"/>
  <c r="BD658"/>
  <c r="BD631"/>
  <c r="BZ631" s="1"/>
  <c r="BQ199"/>
  <c r="BQ205" s="1"/>
  <c r="BQ197"/>
  <c r="CF197" s="1"/>
  <c r="BM199"/>
  <c r="BM205" s="1"/>
  <c r="BM197"/>
  <c r="CC197" s="1"/>
  <c r="BD199"/>
  <c r="BD205" s="1"/>
  <c r="BD197"/>
  <c r="BZ197" s="1"/>
  <c r="BO161"/>
  <c r="BO167" s="1"/>
  <c r="BO159"/>
  <c r="CD159" s="1"/>
  <c r="BK161"/>
  <c r="BK167" s="1"/>
  <c r="BK159"/>
  <c r="CB159" s="1"/>
  <c r="BC123"/>
  <c r="BC129" s="1"/>
  <c r="BC121"/>
  <c r="BY121" s="1"/>
  <c r="BC94"/>
  <c r="BC100" s="1"/>
  <c r="BC92"/>
  <c r="BY92" s="1"/>
  <c r="BP798"/>
  <c r="BP804" s="1"/>
  <c r="BP796"/>
  <c r="CE796" s="1"/>
  <c r="BC798"/>
  <c r="BC804" s="1"/>
  <c r="BC796"/>
  <c r="BY796" s="1"/>
  <c r="BO436"/>
  <c r="BO442" s="1"/>
  <c r="BO434"/>
  <c r="CD434" s="1"/>
  <c r="BD436"/>
  <c r="BD442" s="1"/>
  <c r="BD434"/>
  <c r="BZ434" s="1"/>
  <c r="BS360"/>
  <c r="BS366" s="1"/>
  <c r="BS358"/>
  <c r="CG358" s="1"/>
  <c r="BO358"/>
  <c r="CD358" s="1"/>
  <c r="BO360"/>
  <c r="BO366" s="1"/>
  <c r="BM358"/>
  <c r="CC358" s="1"/>
  <c r="BM360"/>
  <c r="BM366" s="1"/>
  <c r="BD360"/>
  <c r="BD366" s="1"/>
  <c r="BD358"/>
  <c r="BZ358" s="1"/>
  <c r="BC313"/>
  <c r="BC319" s="1"/>
  <c r="BC311"/>
  <c r="BY311" s="1"/>
  <c r="BP199"/>
  <c r="BP205" s="1"/>
  <c r="BP197"/>
  <c r="CE197" s="1"/>
  <c r="BQ161"/>
  <c r="BQ167" s="1"/>
  <c r="BQ159"/>
  <c r="CF159" s="1"/>
  <c r="BM161"/>
  <c r="BM167" s="1"/>
  <c r="BM159"/>
  <c r="CC159" s="1"/>
  <c r="BD161"/>
  <c r="BD167" s="1"/>
  <c r="BD159"/>
  <c r="BZ159" s="1"/>
  <c r="BQ1930"/>
  <c r="CF1930" s="1"/>
  <c r="BQ1932"/>
  <c r="BQ1938" s="1"/>
  <c r="BO1932"/>
  <c r="BO1938" s="1"/>
  <c r="BO1930"/>
  <c r="CD1930" s="1"/>
  <c r="BM1932"/>
  <c r="BM1938" s="1"/>
  <c r="BM1930"/>
  <c r="CC1930" s="1"/>
  <c r="BK1932"/>
  <c r="BK1938" s="1"/>
  <c r="BK1930"/>
  <c r="CB1930" s="1"/>
  <c r="BD1932"/>
  <c r="BD1938" s="1"/>
  <c r="BD1930"/>
  <c r="BZ1930" s="1"/>
  <c r="BS1856"/>
  <c r="BS1862" s="1"/>
  <c r="BS1854"/>
  <c r="CG1854" s="1"/>
  <c r="BQ1856"/>
  <c r="BQ1862" s="1"/>
  <c r="BQ1854"/>
  <c r="CF1854" s="1"/>
  <c r="BM1856"/>
  <c r="BM1862" s="1"/>
  <c r="BM1854"/>
  <c r="CC1854" s="1"/>
  <c r="BK1856"/>
  <c r="BK1862" s="1"/>
  <c r="BK1854"/>
  <c r="CB1854" s="1"/>
  <c r="BP946"/>
  <c r="BP952" s="1"/>
  <c r="BP944"/>
  <c r="CE944" s="1"/>
  <c r="BP890"/>
  <c r="BP896" s="1"/>
  <c r="BP888"/>
  <c r="CE888" s="1"/>
  <c r="BC890"/>
  <c r="BC896" s="1"/>
  <c r="BC888"/>
  <c r="BY888" s="1"/>
  <c r="BS798"/>
  <c r="BS804" s="1"/>
  <c r="BS796"/>
  <c r="CG796" s="1"/>
  <c r="BQ798"/>
  <c r="BQ804" s="1"/>
  <c r="BQ796"/>
  <c r="CF796" s="1"/>
  <c r="BO798"/>
  <c r="BO804" s="1"/>
  <c r="BO796"/>
  <c r="CD796" s="1"/>
  <c r="BK798"/>
  <c r="BK804" s="1"/>
  <c r="BK796"/>
  <c r="CB796" s="1"/>
  <c r="BP658"/>
  <c r="BP631"/>
  <c r="CE631" s="1"/>
  <c r="BP584"/>
  <c r="CE584" s="1"/>
  <c r="BP586"/>
  <c r="BP592" s="1"/>
  <c r="BC586"/>
  <c r="BC592" s="1"/>
  <c r="BC584"/>
  <c r="BY584" s="1"/>
  <c r="BC548"/>
  <c r="BC554" s="1"/>
  <c r="BC546"/>
  <c r="BY546" s="1"/>
  <c r="BO313"/>
  <c r="BO319" s="1"/>
  <c r="BO311"/>
  <c r="CD311" s="1"/>
  <c r="BK313"/>
  <c r="BK319" s="1"/>
  <c r="BK311"/>
  <c r="CB311" s="1"/>
  <c r="BC199"/>
  <c r="BC205" s="1"/>
  <c r="BC197"/>
  <c r="BY197" s="1"/>
  <c r="BQ123"/>
  <c r="BQ129" s="1"/>
  <c r="BQ121"/>
  <c r="CF121" s="1"/>
  <c r="BK123"/>
  <c r="BK129" s="1"/>
  <c r="BK121"/>
  <c r="CB121" s="1"/>
  <c r="BQ94"/>
  <c r="BQ100" s="1"/>
  <c r="BQ92"/>
  <c r="CF92" s="1"/>
  <c r="BM94"/>
  <c r="BM100" s="1"/>
  <c r="BM92"/>
  <c r="CC92" s="1"/>
  <c r="BD94"/>
  <c r="BD100" s="1"/>
  <c r="BD92"/>
  <c r="BZ92" s="1"/>
  <c r="BQ658"/>
  <c r="BQ631"/>
  <c r="CF631" s="1"/>
  <c r="BM658"/>
  <c r="BM631"/>
  <c r="CC631" s="1"/>
  <c r="BK658"/>
  <c r="BK631"/>
  <c r="CB631" s="1"/>
  <c r="BO199"/>
  <c r="BO205" s="1"/>
  <c r="BO197"/>
  <c r="CD197" s="1"/>
  <c r="BK199"/>
  <c r="BK205" s="1"/>
  <c r="BK197"/>
  <c r="CB197" s="1"/>
  <c r="AZ501" l="1"/>
  <c r="AT1950"/>
  <c r="BA946"/>
  <c r="BA952" s="1"/>
  <c r="BG1755"/>
  <c r="BG1743"/>
  <c r="BG1744" s="1"/>
  <c r="CI669"/>
  <c r="CI406"/>
  <c r="CI82"/>
  <c r="CI1696"/>
  <c r="CI565"/>
  <c r="CI111"/>
  <c r="CI824"/>
  <c r="CI348"/>
  <c r="BF715"/>
  <c r="CA715" s="1"/>
  <c r="BF481"/>
  <c r="CA481" s="1"/>
  <c r="BF733"/>
  <c r="CA733" s="1"/>
  <c r="BF463"/>
  <c r="CA463" s="1"/>
  <c r="CI471"/>
  <c r="BF935"/>
  <c r="CA935" s="1"/>
  <c r="CI245"/>
  <c r="CI149"/>
  <c r="CI1826"/>
  <c r="BF751"/>
  <c r="CA751" s="1"/>
  <c r="CI916"/>
  <c r="BF861"/>
  <c r="CA861" s="1"/>
  <c r="CI330"/>
  <c r="CI453"/>
  <c r="CI272"/>
  <c r="CI603"/>
  <c r="CI1669"/>
  <c r="BF528"/>
  <c r="CA528" s="1"/>
  <c r="BF1912"/>
  <c r="CA1912" s="1"/>
  <c r="CI815"/>
  <c r="BF697"/>
  <c r="CA697" s="1"/>
  <c r="CI1705"/>
  <c r="BF1809"/>
  <c r="CA1809" s="1"/>
  <c r="CI878"/>
  <c r="BF926"/>
  <c r="CA926" s="1"/>
  <c r="BF724"/>
  <c r="CA724" s="1"/>
  <c r="BF255"/>
  <c r="CA255" s="1"/>
  <c r="BF1791"/>
  <c r="CA1791" s="1"/>
  <c r="BF706"/>
  <c r="CA706" s="1"/>
  <c r="BF188"/>
  <c r="CA188" s="1"/>
  <c r="BF1679"/>
  <c r="CA1679" s="1"/>
  <c r="BF340"/>
  <c r="CA340" s="1"/>
  <c r="CI833"/>
  <c r="CI759"/>
  <c r="CI140"/>
  <c r="BF1818"/>
  <c r="CA1818" s="1"/>
  <c r="CI842"/>
  <c r="CI907"/>
  <c r="CI1799"/>
  <c r="CI178"/>
  <c r="CI1920"/>
  <c r="CI424"/>
  <c r="CI678"/>
  <c r="CI1687"/>
  <c r="AZ1894"/>
  <c r="AZ1900" s="1"/>
  <c r="AZ1901" s="1"/>
  <c r="AZ1874"/>
  <c r="BF407"/>
  <c r="CA407" s="1"/>
  <c r="BA795"/>
  <c r="BA1900"/>
  <c r="BA1901" s="1"/>
  <c r="BX1901" s="1"/>
  <c r="CI705"/>
  <c r="BF908"/>
  <c r="CA908" s="1"/>
  <c r="BA94"/>
  <c r="BA100" s="1"/>
  <c r="BA101" s="1"/>
  <c r="BX101" s="1"/>
  <c r="BF760"/>
  <c r="CA760" s="1"/>
  <c r="BF843"/>
  <c r="CA843" s="1"/>
  <c r="BF816"/>
  <c r="CA816" s="1"/>
  <c r="AZ275"/>
  <c r="BF349"/>
  <c r="CA349" s="1"/>
  <c r="BF273"/>
  <c r="CA273" s="1"/>
  <c r="CI527"/>
  <c r="BF1827"/>
  <c r="CA1827" s="1"/>
  <c r="BF472"/>
  <c r="CA472" s="1"/>
  <c r="BF879"/>
  <c r="CA879" s="1"/>
  <c r="BF1688"/>
  <c r="CA1688" s="1"/>
  <c r="CI187"/>
  <c r="CI462"/>
  <c r="CI1678"/>
  <c r="BF1770"/>
  <c r="BF1771" s="1"/>
  <c r="CA1771" s="1"/>
  <c r="AZ1764"/>
  <c r="AZ1770" s="1"/>
  <c r="AZ1771" s="1"/>
  <c r="BA123"/>
  <c r="BA129" s="1"/>
  <c r="BA130" s="1"/>
  <c r="BX130" s="1"/>
  <c r="CI1755"/>
  <c r="BF150"/>
  <c r="CA150" s="1"/>
  <c r="BF825"/>
  <c r="CA825" s="1"/>
  <c r="BF1697"/>
  <c r="CA1697" s="1"/>
  <c r="CI925"/>
  <c r="CI714"/>
  <c r="CI723"/>
  <c r="CI480"/>
  <c r="CI254"/>
  <c r="CI732"/>
  <c r="CI1790"/>
  <c r="CI351"/>
  <c r="BF357"/>
  <c r="CI624"/>
  <c r="BF630"/>
  <c r="CI1847"/>
  <c r="BF1853"/>
  <c r="CI1717"/>
  <c r="BF1723"/>
  <c r="CI304"/>
  <c r="BF310"/>
  <c r="CI85"/>
  <c r="BF91"/>
  <c r="CI56"/>
  <c r="BF62"/>
  <c r="CI152"/>
  <c r="BF158"/>
  <c r="CI1923"/>
  <c r="BF1929"/>
  <c r="CI190"/>
  <c r="BF196"/>
  <c r="CI577"/>
  <c r="BF583"/>
  <c r="CI539"/>
  <c r="BF545"/>
  <c r="BA545"/>
  <c r="BA546" s="1"/>
  <c r="BX546" s="1"/>
  <c r="BA158"/>
  <c r="BA159" s="1"/>
  <c r="BX159" s="1"/>
  <c r="BA583"/>
  <c r="BA584" s="1"/>
  <c r="BX584" s="1"/>
  <c r="AZ281"/>
  <c r="AZ282" s="1"/>
  <c r="AZ1911"/>
  <c r="AZ1912" s="1"/>
  <c r="AZ759"/>
  <c r="AZ760" s="1"/>
  <c r="AZ1743"/>
  <c r="AZ1744" s="1"/>
  <c r="AZ907"/>
  <c r="AZ908" s="1"/>
  <c r="AZ254"/>
  <c r="AZ255" s="1"/>
  <c r="AZ860"/>
  <c r="AZ861" s="1"/>
  <c r="AZ714"/>
  <c r="AZ715" s="1"/>
  <c r="AZ669"/>
  <c r="AZ670" s="1"/>
  <c r="BA1929"/>
  <c r="BA1930" s="1"/>
  <c r="BX1930" s="1"/>
  <c r="BO290"/>
  <c r="BO291" s="1"/>
  <c r="CD291" s="1"/>
  <c r="AZ878"/>
  <c r="AZ879" s="1"/>
  <c r="AZ824"/>
  <c r="AZ825" s="1"/>
  <c r="AZ471"/>
  <c r="AZ472" s="1"/>
  <c r="BF834"/>
  <c r="CA834" s="1"/>
  <c r="CI937"/>
  <c r="BF943"/>
  <c r="CI943" s="1"/>
  <c r="BF454"/>
  <c r="CA454" s="1"/>
  <c r="BF331"/>
  <c r="CA331" s="1"/>
  <c r="BF604"/>
  <c r="CA604" s="1"/>
  <c r="BF1670"/>
  <c r="CA1670" s="1"/>
  <c r="CI427"/>
  <c r="BF433"/>
  <c r="BF112"/>
  <c r="CA112" s="1"/>
  <c r="BF83"/>
  <c r="CA83" s="1"/>
  <c r="BF141"/>
  <c r="CA141" s="1"/>
  <c r="BF1921"/>
  <c r="CA1921" s="1"/>
  <c r="CI789"/>
  <c r="BF795"/>
  <c r="BF179"/>
  <c r="CA179" s="1"/>
  <c r="BF566"/>
  <c r="CA566" s="1"/>
  <c r="BF1892"/>
  <c r="CA1892" s="1"/>
  <c r="BA887"/>
  <c r="BA888" s="1"/>
  <c r="BX888" s="1"/>
  <c r="BF679"/>
  <c r="CA679" s="1"/>
  <c r="BF1800"/>
  <c r="CA1800" s="1"/>
  <c r="AZ330"/>
  <c r="AZ331" s="1"/>
  <c r="AZ462"/>
  <c r="AZ463" s="1"/>
  <c r="AZ723"/>
  <c r="AZ724" s="1"/>
  <c r="AZ750"/>
  <c r="AZ751" s="1"/>
  <c r="AZ263"/>
  <c r="AZ264" s="1"/>
  <c r="AZ1669"/>
  <c r="AZ1670" s="1"/>
  <c r="AZ245"/>
  <c r="AZ246" s="1"/>
  <c r="BF246"/>
  <c r="CA246" s="1"/>
  <c r="BA630"/>
  <c r="BA631" s="1"/>
  <c r="BX631" s="1"/>
  <c r="BA395"/>
  <c r="BA396" s="1"/>
  <c r="BX396" s="1"/>
  <c r="BO1900"/>
  <c r="BO1901" s="1"/>
  <c r="CD1901" s="1"/>
  <c r="AZ851"/>
  <c r="AZ852" s="1"/>
  <c r="BF670"/>
  <c r="CA670" s="1"/>
  <c r="BF1706"/>
  <c r="CA1706" s="1"/>
  <c r="BF917"/>
  <c r="CA917" s="1"/>
  <c r="BF425"/>
  <c r="CA425" s="1"/>
  <c r="CI1911"/>
  <c r="CI696"/>
  <c r="CI1808"/>
  <c r="CI339"/>
  <c r="CI934"/>
  <c r="CI1817"/>
  <c r="CI750"/>
  <c r="AZ1761"/>
  <c r="AZ1762" s="1"/>
  <c r="BF1761"/>
  <c r="CI860"/>
  <c r="AZ272"/>
  <c r="AZ273" s="1"/>
  <c r="AZ678"/>
  <c r="AZ679" s="1"/>
  <c r="CI489"/>
  <c r="BF490"/>
  <c r="CA490" s="1"/>
  <c r="BA1856"/>
  <c r="BA1932"/>
  <c r="BA1938" s="1"/>
  <c r="BA1939" s="1"/>
  <c r="BX1939" s="1"/>
  <c r="CI263"/>
  <c r="BF264"/>
  <c r="CA264" s="1"/>
  <c r="CI275"/>
  <c r="BF284"/>
  <c r="BF290" s="1"/>
  <c r="BA360"/>
  <c r="BA313"/>
  <c r="BA319" s="1"/>
  <c r="BA320" s="1"/>
  <c r="BX320" s="1"/>
  <c r="CI380"/>
  <c r="AZ380"/>
  <c r="BF389"/>
  <c r="BF395" s="1"/>
  <c r="CI377"/>
  <c r="BF378"/>
  <c r="CA378" s="1"/>
  <c r="CI851"/>
  <c r="BF852"/>
  <c r="CA852" s="1"/>
  <c r="CI869"/>
  <c r="BF870"/>
  <c r="CA870" s="1"/>
  <c r="CI741"/>
  <c r="BF742"/>
  <c r="CA742" s="1"/>
  <c r="CI1743"/>
  <c r="BF1744"/>
  <c r="CA1744" s="1"/>
  <c r="BA890"/>
  <c r="CI281"/>
  <c r="BF282"/>
  <c r="CA282" s="1"/>
  <c r="BA586"/>
  <c r="BA161"/>
  <c r="BA548"/>
  <c r="CI887"/>
  <c r="CI881"/>
  <c r="CI114"/>
  <c r="CI65"/>
  <c r="BA953"/>
  <c r="BX953" s="1"/>
  <c r="BF235"/>
  <c r="CA235" s="1"/>
  <c r="BF1901"/>
  <c r="CA1901" s="1"/>
  <c r="AZ112"/>
  <c r="BP593"/>
  <c r="CE593" s="1"/>
  <c r="BQ1939"/>
  <c r="CF1939" s="1"/>
  <c r="BM367"/>
  <c r="CC367" s="1"/>
  <c r="BO367"/>
  <c r="CD367" s="1"/>
  <c r="AZ416"/>
  <c r="AZ1679"/>
  <c r="BK953"/>
  <c r="CB953" s="1"/>
  <c r="BO953"/>
  <c r="CD953" s="1"/>
  <c r="BS953"/>
  <c r="CG953" s="1"/>
  <c r="AZ481"/>
  <c r="AZ1791"/>
  <c r="AZ302"/>
  <c r="AZ575"/>
  <c r="AZ1921"/>
  <c r="BD555"/>
  <c r="BZ555" s="1"/>
  <c r="BD593"/>
  <c r="BZ593" s="1"/>
  <c r="AZ349"/>
  <c r="AS343" s="1"/>
  <c r="AZ697"/>
  <c r="AZ340"/>
  <c r="AZ935"/>
  <c r="BP555"/>
  <c r="CE555" s="1"/>
  <c r="BC953"/>
  <c r="BY953" s="1"/>
  <c r="BK367"/>
  <c r="CB367" s="1"/>
  <c r="BQ367"/>
  <c r="CF367" s="1"/>
  <c r="BK443"/>
  <c r="CB443" s="1"/>
  <c r="BS443"/>
  <c r="CG443" s="1"/>
  <c r="BK897"/>
  <c r="CB897" s="1"/>
  <c r="BM897"/>
  <c r="CC897" s="1"/>
  <c r="BO897"/>
  <c r="CD897" s="1"/>
  <c r="BQ897"/>
  <c r="CF897" s="1"/>
  <c r="BS897"/>
  <c r="CG897" s="1"/>
  <c r="BK1733"/>
  <c r="CB1733" s="1"/>
  <c r="BS1733"/>
  <c r="CG1733" s="1"/>
  <c r="BC1939"/>
  <c r="BY1939" s="1"/>
  <c r="AZ83"/>
  <c r="AZ425"/>
  <c r="AZ1706"/>
  <c r="AZ188"/>
  <c r="AZ537"/>
  <c r="AZ917"/>
  <c r="AZ235"/>
  <c r="AZ150"/>
  <c r="BK206"/>
  <c r="CB206" s="1"/>
  <c r="BO206"/>
  <c r="CD206" s="1"/>
  <c r="BK659"/>
  <c r="CB659" s="1"/>
  <c r="BM659"/>
  <c r="CC659" s="1"/>
  <c r="BQ659"/>
  <c r="CF659" s="1"/>
  <c r="BD101"/>
  <c r="BZ101" s="1"/>
  <c r="BM101"/>
  <c r="CC101" s="1"/>
  <c r="BQ101"/>
  <c r="CF101" s="1"/>
  <c r="BK130"/>
  <c r="CB130" s="1"/>
  <c r="BQ130"/>
  <c r="CF130" s="1"/>
  <c r="BC206"/>
  <c r="BY206" s="1"/>
  <c r="BK320"/>
  <c r="CB320" s="1"/>
  <c r="BO320"/>
  <c r="CD320" s="1"/>
  <c r="BC555"/>
  <c r="BY555" s="1"/>
  <c r="BC593"/>
  <c r="BY593" s="1"/>
  <c r="BP659"/>
  <c r="CE659" s="1"/>
  <c r="BK805"/>
  <c r="CB805" s="1"/>
  <c r="BO805"/>
  <c r="CD805" s="1"/>
  <c r="BQ805"/>
  <c r="CF805" s="1"/>
  <c r="BS805"/>
  <c r="CG805" s="1"/>
  <c r="BC897"/>
  <c r="BY897" s="1"/>
  <c r="BP897"/>
  <c r="CE897" s="1"/>
  <c r="BP953"/>
  <c r="CE953" s="1"/>
  <c r="BK1863"/>
  <c r="CB1863" s="1"/>
  <c r="BM1863"/>
  <c r="CC1863" s="1"/>
  <c r="BQ1863"/>
  <c r="CF1863" s="1"/>
  <c r="BS1863"/>
  <c r="CG1863" s="1"/>
  <c r="BD1939"/>
  <c r="BK1939"/>
  <c r="BM1939"/>
  <c r="BO1939"/>
  <c r="BD168"/>
  <c r="BZ168" s="1"/>
  <c r="BM168"/>
  <c r="CC168" s="1"/>
  <c r="BQ168"/>
  <c r="CF168" s="1"/>
  <c r="BP206"/>
  <c r="CE206" s="1"/>
  <c r="BC320"/>
  <c r="BY320" s="1"/>
  <c r="BD367"/>
  <c r="BZ367" s="1"/>
  <c r="BS367"/>
  <c r="CG367" s="1"/>
  <c r="BD443"/>
  <c r="BZ443" s="1"/>
  <c r="BO443"/>
  <c r="CD443" s="1"/>
  <c r="BC805"/>
  <c r="BY805" s="1"/>
  <c r="BP805"/>
  <c r="CE805" s="1"/>
  <c r="AZ733"/>
  <c r="AZ843"/>
  <c r="AZ1715"/>
  <c r="BC101"/>
  <c r="BY101" s="1"/>
  <c r="BC130"/>
  <c r="BY130" s="1"/>
  <c r="BK168"/>
  <c r="CB168" s="1"/>
  <c r="BO168"/>
  <c r="CD168" s="1"/>
  <c r="BD206"/>
  <c r="BZ206" s="1"/>
  <c r="BM206"/>
  <c r="CC206" s="1"/>
  <c r="BQ206"/>
  <c r="CF206" s="1"/>
  <c r="BD659"/>
  <c r="BZ659" s="1"/>
  <c r="BO659"/>
  <c r="CD659" s="1"/>
  <c r="BS659"/>
  <c r="CG659" s="1"/>
  <c r="BQ320"/>
  <c r="CF320" s="1"/>
  <c r="BS320"/>
  <c r="CG320" s="1"/>
  <c r="BD953"/>
  <c r="BZ953" s="1"/>
  <c r="BM953"/>
  <c r="CC953" s="1"/>
  <c r="BQ953"/>
  <c r="CF953" s="1"/>
  <c r="AZ54"/>
  <c r="AZ1688"/>
  <c r="AZ1827"/>
  <c r="AZ490"/>
  <c r="AZ1800"/>
  <c r="AZ881"/>
  <c r="AZ887" s="1"/>
  <c r="AZ114"/>
  <c r="AZ120" s="1"/>
  <c r="CI120"/>
  <c r="BC1733"/>
  <c r="BY1733" s="1"/>
  <c r="BP1733"/>
  <c r="CE1733" s="1"/>
  <c r="BK555"/>
  <c r="CB555" s="1"/>
  <c r="BM555"/>
  <c r="CC555" s="1"/>
  <c r="BO555"/>
  <c r="CD555" s="1"/>
  <c r="BQ555"/>
  <c r="CF555" s="1"/>
  <c r="BS555"/>
  <c r="CG555" s="1"/>
  <c r="BM593"/>
  <c r="CC593" s="1"/>
  <c r="BO593"/>
  <c r="CD593" s="1"/>
  <c r="AZ179"/>
  <c r="AZ566"/>
  <c r="AZ926"/>
  <c r="AZ706"/>
  <c r="AZ1697"/>
  <c r="BK593"/>
  <c r="CB593" s="1"/>
  <c r="BQ593"/>
  <c r="CF593" s="1"/>
  <c r="BS593"/>
  <c r="CG593" s="1"/>
  <c r="BK101"/>
  <c r="CB101" s="1"/>
  <c r="BO101"/>
  <c r="CD101" s="1"/>
  <c r="BD130"/>
  <c r="BZ130" s="1"/>
  <c r="BM130"/>
  <c r="CC130" s="1"/>
  <c r="BO130"/>
  <c r="CD130" s="1"/>
  <c r="BC168"/>
  <c r="BY168" s="1"/>
  <c r="BS206"/>
  <c r="CG206" s="1"/>
  <c r="BD320"/>
  <c r="BZ320" s="1"/>
  <c r="BM320"/>
  <c r="CC320" s="1"/>
  <c r="BC367"/>
  <c r="BY367" s="1"/>
  <c r="BP367"/>
  <c r="CE367" s="1"/>
  <c r="BC443"/>
  <c r="BY443" s="1"/>
  <c r="BP443"/>
  <c r="CE443" s="1"/>
  <c r="BC659"/>
  <c r="BY659" s="1"/>
  <c r="BD805"/>
  <c r="BZ805" s="1"/>
  <c r="BM805"/>
  <c r="CC805" s="1"/>
  <c r="BD1863"/>
  <c r="BZ1863" s="1"/>
  <c r="BO1863"/>
  <c r="CD1863" s="1"/>
  <c r="BS1939"/>
  <c r="BP320"/>
  <c r="CE320" s="1"/>
  <c r="BM443"/>
  <c r="CC443" s="1"/>
  <c r="BQ443"/>
  <c r="CF443" s="1"/>
  <c r="BD897"/>
  <c r="BZ897" s="1"/>
  <c r="BD1733"/>
  <c r="BZ1733" s="1"/>
  <c r="BM1733"/>
  <c r="CC1733" s="1"/>
  <c r="BO1733"/>
  <c r="CD1733" s="1"/>
  <c r="BQ1733"/>
  <c r="CF1733" s="1"/>
  <c r="BC1863"/>
  <c r="BY1863" s="1"/>
  <c r="BP1863"/>
  <c r="CE1863" s="1"/>
  <c r="BP1939"/>
  <c r="AZ141"/>
  <c r="AZ528"/>
  <c r="AZ1809"/>
  <c r="AZ688"/>
  <c r="AZ1818"/>
  <c r="CI71"/>
  <c r="BA197"/>
  <c r="BX197" s="1"/>
  <c r="BA1854"/>
  <c r="BA944"/>
  <c r="BX944" s="1"/>
  <c r="BA796"/>
  <c r="BX796" s="1"/>
  <c r="AZ190"/>
  <c r="AZ196" s="1"/>
  <c r="BA798"/>
  <c r="AZ1717"/>
  <c r="AZ1723" s="1"/>
  <c r="AZ427"/>
  <c r="AZ433" s="1"/>
  <c r="BA1724"/>
  <c r="BX1724" s="1"/>
  <c r="BA1726"/>
  <c r="BA1732" s="1"/>
  <c r="BA199"/>
  <c r="BA205" s="1"/>
  <c r="AZ65"/>
  <c r="AZ71" s="1"/>
  <c r="BA436"/>
  <c r="BA442" s="1"/>
  <c r="BA434"/>
  <c r="BX434" s="1"/>
  <c r="BF946"/>
  <c r="BF952" s="1"/>
  <c r="AZ937"/>
  <c r="AZ943" s="1"/>
  <c r="BF436"/>
  <c r="BF442" s="1"/>
  <c r="BF798"/>
  <c r="BF804" s="1"/>
  <c r="AZ795"/>
  <c r="BF890"/>
  <c r="BF896" s="1"/>
  <c r="BF360"/>
  <c r="BF366" s="1"/>
  <c r="AZ351"/>
  <c r="AZ357" s="1"/>
  <c r="BF658"/>
  <c r="AZ630"/>
  <c r="BF1856"/>
  <c r="BF1726"/>
  <c r="BF313"/>
  <c r="BF319" s="1"/>
  <c r="AZ304"/>
  <c r="AZ310" s="1"/>
  <c r="BF123"/>
  <c r="AZ1847"/>
  <c r="AZ1853" s="1"/>
  <c r="BF94"/>
  <c r="BF100" s="1"/>
  <c r="AZ85"/>
  <c r="AZ91" s="1"/>
  <c r="AZ56"/>
  <c r="AZ62" s="1"/>
  <c r="BF161"/>
  <c r="BF167" s="1"/>
  <c r="AZ152"/>
  <c r="AZ158" s="1"/>
  <c r="BF1932"/>
  <c r="BF1938" s="1"/>
  <c r="AZ1923"/>
  <c r="AZ1929" s="1"/>
  <c r="BF199"/>
  <c r="BF205" s="1"/>
  <c r="BF586"/>
  <c r="BF592" s="1"/>
  <c r="AZ577"/>
  <c r="AZ583" s="1"/>
  <c r="BF548"/>
  <c r="BF554" s="1"/>
  <c r="AZ539"/>
  <c r="AZ545" s="1"/>
  <c r="BC1957" l="1"/>
  <c r="BF1957"/>
  <c r="CI1950"/>
  <c r="AZ1957"/>
  <c r="BX1854"/>
  <c r="BA1855"/>
  <c r="AZ652"/>
  <c r="AZ658" s="1"/>
  <c r="BG1761"/>
  <c r="BG1762" s="1"/>
  <c r="BG1764"/>
  <c r="CI795"/>
  <c r="CI433"/>
  <c r="CI545"/>
  <c r="CI583"/>
  <c r="CI196"/>
  <c r="CI1929"/>
  <c r="CI158"/>
  <c r="CI62"/>
  <c r="CI91"/>
  <c r="CI310"/>
  <c r="CI1723"/>
  <c r="CI1853"/>
  <c r="CI630"/>
  <c r="BF358"/>
  <c r="CA358" s="1"/>
  <c r="AZ798"/>
  <c r="AZ804" s="1"/>
  <c r="BA804"/>
  <c r="BA805" s="1"/>
  <c r="BX805" s="1"/>
  <c r="BA658"/>
  <c r="BA659" s="1"/>
  <c r="BX659" s="1"/>
  <c r="CI357"/>
  <c r="CI1726"/>
  <c r="BF1732"/>
  <c r="CI1732" s="1"/>
  <c r="BA167"/>
  <c r="BA168" s="1"/>
  <c r="BX168" s="1"/>
  <c r="BA896"/>
  <c r="BA897" s="1"/>
  <c r="BX897" s="1"/>
  <c r="AZ386"/>
  <c r="AZ387" s="1"/>
  <c r="BF1762"/>
  <c r="CA1762" s="1"/>
  <c r="BF63"/>
  <c r="CA63" s="1"/>
  <c r="CI123"/>
  <c r="BF129"/>
  <c r="CI129" s="1"/>
  <c r="CI1856"/>
  <c r="BF1862"/>
  <c r="CI1862" s="1"/>
  <c r="BA554"/>
  <c r="BA555" s="1"/>
  <c r="BX555" s="1"/>
  <c r="BA592"/>
  <c r="BA593" s="1"/>
  <c r="BX593" s="1"/>
  <c r="BA366"/>
  <c r="BA367" s="1"/>
  <c r="BX367" s="1"/>
  <c r="BA1862"/>
  <c r="BA1863" s="1"/>
  <c r="BX1863" s="1"/>
  <c r="BF197"/>
  <c r="CA197" s="1"/>
  <c r="CI284"/>
  <c r="AZ284"/>
  <c r="BF159"/>
  <c r="CA159" s="1"/>
  <c r="CI389"/>
  <c r="AZ389"/>
  <c r="CI386"/>
  <c r="BF387"/>
  <c r="CA387" s="1"/>
  <c r="BF1930"/>
  <c r="CA1930" s="1"/>
  <c r="BF1854"/>
  <c r="CA1854" s="1"/>
  <c r="BF1724"/>
  <c r="CA1724" s="1"/>
  <c r="BF434"/>
  <c r="CA434" s="1"/>
  <c r="BF311"/>
  <c r="CA311" s="1"/>
  <c r="BF92"/>
  <c r="CA92" s="1"/>
  <c r="BF584"/>
  <c r="CA584" s="1"/>
  <c r="BF631"/>
  <c r="CA631" s="1"/>
  <c r="BF546"/>
  <c r="CA546" s="1"/>
  <c r="BF796"/>
  <c r="CA796" s="1"/>
  <c r="BF944"/>
  <c r="CA944" s="1"/>
  <c r="CI554"/>
  <c r="CI548"/>
  <c r="CI1938"/>
  <c r="CI1932"/>
  <c r="CI804"/>
  <c r="CI798"/>
  <c r="CI952"/>
  <c r="CI946"/>
  <c r="CI586"/>
  <c r="CI205"/>
  <c r="CI199"/>
  <c r="CI167"/>
  <c r="CI161"/>
  <c r="CI94"/>
  <c r="CI319"/>
  <c r="CI313"/>
  <c r="CI658"/>
  <c r="CI652"/>
  <c r="CI366"/>
  <c r="CI360"/>
  <c r="CI896"/>
  <c r="CI890"/>
  <c r="CI436"/>
  <c r="AZ123"/>
  <c r="BF72"/>
  <c r="CA72" s="1"/>
  <c r="BF121"/>
  <c r="CA121" s="1"/>
  <c r="BF888"/>
  <c r="CA888" s="1"/>
  <c r="CD1939"/>
  <c r="CB1939"/>
  <c r="CG1939"/>
  <c r="CC1939"/>
  <c r="BZ1939"/>
  <c r="CE1939"/>
  <c r="AZ63"/>
  <c r="AZ92"/>
  <c r="CI442"/>
  <c r="AZ944"/>
  <c r="BA206"/>
  <c r="BX206" s="1"/>
  <c r="AZ1724"/>
  <c r="AZ197"/>
  <c r="AZ584"/>
  <c r="CI592"/>
  <c r="AZ159"/>
  <c r="CI100"/>
  <c r="AZ1854"/>
  <c r="AZ311"/>
  <c r="AZ358"/>
  <c r="AZ796"/>
  <c r="AZ72"/>
  <c r="BA1733"/>
  <c r="BX1733" s="1"/>
  <c r="AZ434"/>
  <c r="AZ546"/>
  <c r="AZ1930"/>
  <c r="AZ631"/>
  <c r="BA443"/>
  <c r="BX443" s="1"/>
  <c r="AZ121"/>
  <c r="AZ888"/>
  <c r="AZ313"/>
  <c r="AZ319" s="1"/>
  <c r="AZ1856"/>
  <c r="AZ1862" s="1"/>
  <c r="AZ1932"/>
  <c r="AZ1938" s="1"/>
  <c r="AZ360"/>
  <c r="AZ366" s="1"/>
  <c r="AZ199"/>
  <c r="AZ205" s="1"/>
  <c r="AZ946"/>
  <c r="AZ952" s="1"/>
  <c r="AZ161"/>
  <c r="AZ167" s="1"/>
  <c r="AZ1726"/>
  <c r="AZ1732" s="1"/>
  <c r="AZ94"/>
  <c r="AZ100" s="1"/>
  <c r="AZ586"/>
  <c r="AZ592" s="1"/>
  <c r="AZ890"/>
  <c r="AZ896" s="1"/>
  <c r="AZ548"/>
  <c r="AZ554" s="1"/>
  <c r="AZ436"/>
  <c r="AZ442" s="1"/>
  <c r="CE26"/>
  <c r="BP26" s="1"/>
  <c r="BY26"/>
  <c r="BC26" s="1"/>
  <c r="CG26"/>
  <c r="BS26" s="1"/>
  <c r="CF26"/>
  <c r="BQ26" s="1"/>
  <c r="CD26"/>
  <c r="BO26" s="1"/>
  <c r="CC26"/>
  <c r="BM26" s="1"/>
  <c r="CB26"/>
  <c r="BK26" s="1"/>
  <c r="BZ26"/>
  <c r="BD26" s="1"/>
  <c r="AT1956" l="1"/>
  <c r="CI1761"/>
  <c r="BG1770"/>
  <c r="CI1764"/>
  <c r="AZ129"/>
  <c r="AZ130" s="1"/>
  <c r="AZ395"/>
  <c r="AZ396" s="1"/>
  <c r="AZ290"/>
  <c r="AZ291" s="1"/>
  <c r="CI290"/>
  <c r="BF291"/>
  <c r="CA291" s="1"/>
  <c r="CI395"/>
  <c r="BF396"/>
  <c r="CA396" s="1"/>
  <c r="BF1863"/>
  <c r="CA1863" s="1"/>
  <c r="BX26"/>
  <c r="BA26" s="1"/>
  <c r="BA18" s="1"/>
  <c r="BF1733"/>
  <c r="CA1733" s="1"/>
  <c r="BF953"/>
  <c r="CA953" s="1"/>
  <c r="BF367"/>
  <c r="CA367" s="1"/>
  <c r="BF659"/>
  <c r="CA659" s="1"/>
  <c r="BF101"/>
  <c r="CA101" s="1"/>
  <c r="BF593"/>
  <c r="CA593" s="1"/>
  <c r="BF443"/>
  <c r="CA443" s="1"/>
  <c r="BF897"/>
  <c r="CA897" s="1"/>
  <c r="BF130"/>
  <c r="CA130" s="1"/>
  <c r="BF555"/>
  <c r="CA555" s="1"/>
  <c r="BF805"/>
  <c r="CA805" s="1"/>
  <c r="BF320"/>
  <c r="CA320" s="1"/>
  <c r="BF168"/>
  <c r="CA168" s="1"/>
  <c r="BF206"/>
  <c r="CA206" s="1"/>
  <c r="BF1939"/>
  <c r="CA1939" s="1"/>
  <c r="AZ953"/>
  <c r="AZ1939"/>
  <c r="AZ320"/>
  <c r="AZ443"/>
  <c r="AZ897"/>
  <c r="AZ101"/>
  <c r="AZ555"/>
  <c r="AZ593"/>
  <c r="AZ1733"/>
  <c r="AZ168"/>
  <c r="AZ206"/>
  <c r="AZ367"/>
  <c r="AZ1863"/>
  <c r="AZ659"/>
  <c r="AZ805"/>
  <c r="CA35"/>
  <c r="BD18"/>
  <c r="BD24" s="1"/>
  <c r="CA26"/>
  <c r="BF26" s="1"/>
  <c r="BG1771" l="1"/>
  <c r="CI1770"/>
  <c r="BA24"/>
  <c r="BA25" s="1"/>
  <c r="BA27"/>
  <c r="BF35"/>
  <c r="BD27"/>
  <c r="BD33" s="1"/>
  <c r="BD25"/>
  <c r="BA36"/>
  <c r="BQ18"/>
  <c r="BQ24" s="1"/>
  <c r="BA42" l="1"/>
  <c r="BA43" s="1"/>
  <c r="BX43" s="1"/>
  <c r="BA33"/>
  <c r="BA34" s="1"/>
  <c r="BX34" s="1"/>
  <c r="BQ27"/>
  <c r="BQ33" s="1"/>
  <c r="BQ25"/>
  <c r="BS25"/>
  <c r="BS27"/>
  <c r="BS33" s="1"/>
  <c r="BD36"/>
  <c r="BD34"/>
  <c r="BZ34" s="1"/>
  <c r="C122" i="6"/>
  <c r="C123" s="1"/>
  <c r="C89"/>
  <c r="C82"/>
  <c r="C83" s="1"/>
  <c r="C59"/>
  <c r="C60" s="1"/>
  <c r="C19"/>
  <c r="C20" s="1"/>
  <c r="C21" s="1"/>
  <c r="BD42" i="7" l="1"/>
  <c r="BD43" s="1"/>
  <c r="BZ43" s="1"/>
  <c r="BQ34"/>
  <c r="CF34" s="1"/>
  <c r="BQ36"/>
  <c r="BP27"/>
  <c r="BP33" s="1"/>
  <c r="BP25"/>
  <c r="BS36"/>
  <c r="BS34"/>
  <c r="CG34" s="1"/>
  <c r="BO18"/>
  <c r="BO24" s="1"/>
  <c r="CE44"/>
  <c r="CG44"/>
  <c r="CB44"/>
  <c r="CD44"/>
  <c r="CC44"/>
  <c r="BY44"/>
  <c r="CF44"/>
  <c r="BZ44"/>
  <c r="BX44"/>
  <c r="CB283"/>
  <c r="CF283"/>
  <c r="BZ283"/>
  <c r="CE283"/>
  <c r="BX283"/>
  <c r="BY283"/>
  <c r="CC283"/>
  <c r="CG283"/>
  <c r="CD283"/>
  <c r="CA283"/>
  <c r="CB359"/>
  <c r="CD359"/>
  <c r="CG359"/>
  <c r="BY359"/>
  <c r="CC359"/>
  <c r="CF359"/>
  <c r="BX359"/>
  <c r="BZ359"/>
  <c r="CE359"/>
  <c r="CA359"/>
  <c r="CF509"/>
  <c r="CE509"/>
  <c r="BX509"/>
  <c r="CD509"/>
  <c r="BY509"/>
  <c r="CC509"/>
  <c r="BZ509"/>
  <c r="CB509"/>
  <c r="CG509"/>
  <c r="CA509"/>
  <c r="CA93"/>
  <c r="BZ93"/>
  <c r="CD93"/>
  <c r="CF93"/>
  <c r="BX93"/>
  <c r="CB93"/>
  <c r="CC93"/>
  <c r="BY93"/>
  <c r="CG93"/>
  <c r="CE93"/>
  <c r="BX160"/>
  <c r="CB160"/>
  <c r="CD160"/>
  <c r="CG160"/>
  <c r="BZ160"/>
  <c r="BY160"/>
  <c r="CE160"/>
  <c r="CC160"/>
  <c r="CF160"/>
  <c r="CA160"/>
  <c r="BZ198"/>
  <c r="BY198"/>
  <c r="CF198"/>
  <c r="CD198"/>
  <c r="CE198"/>
  <c r="CG198"/>
  <c r="CC198"/>
  <c r="BX198"/>
  <c r="CB198"/>
  <c r="CA198"/>
  <c r="CB312"/>
  <c r="BY312"/>
  <c r="BX312"/>
  <c r="CD312"/>
  <c r="CA312"/>
  <c r="CF312"/>
  <c r="CG312"/>
  <c r="BZ312"/>
  <c r="CE312"/>
  <c r="CC312"/>
  <c r="CE435"/>
  <c r="CF435"/>
  <c r="CG435"/>
  <c r="BZ435"/>
  <c r="CB435"/>
  <c r="CC435"/>
  <c r="BY435"/>
  <c r="BX435"/>
  <c r="CD435"/>
  <c r="CA435"/>
  <c r="CB547"/>
  <c r="CF547"/>
  <c r="CC547"/>
  <c r="CE547"/>
  <c r="CD547"/>
  <c r="BZ547"/>
  <c r="CG547"/>
  <c r="BX547"/>
  <c r="BY547"/>
  <c r="CA547"/>
  <c r="CE585"/>
  <c r="CD585"/>
  <c r="CB585"/>
  <c r="BY585"/>
  <c r="BZ585"/>
  <c r="BX585"/>
  <c r="CG585"/>
  <c r="CF585"/>
  <c r="CC585"/>
  <c r="CA585"/>
  <c r="CB632"/>
  <c r="CG632"/>
  <c r="CF632"/>
  <c r="BZ632"/>
  <c r="CD632"/>
  <c r="BY632"/>
  <c r="CC632"/>
  <c r="CE632"/>
  <c r="BX632"/>
  <c r="CA632"/>
  <c r="BZ797"/>
  <c r="BY797"/>
  <c r="CB797"/>
  <c r="CF797"/>
  <c r="CC797"/>
  <c r="CE797"/>
  <c r="BX797"/>
  <c r="CD797"/>
  <c r="CG797"/>
  <c r="CA797"/>
  <c r="BZ889"/>
  <c r="CE889"/>
  <c r="CG889"/>
  <c r="CC889"/>
  <c r="BX889"/>
  <c r="CB889"/>
  <c r="BY889"/>
  <c r="CF889"/>
  <c r="CD889"/>
  <c r="CA889"/>
  <c r="CG945"/>
  <c r="BZ945"/>
  <c r="BY945"/>
  <c r="CD945"/>
  <c r="CB945"/>
  <c r="CC945"/>
  <c r="CE945"/>
  <c r="CF945"/>
  <c r="BX945"/>
  <c r="CA945"/>
  <c r="BY1855"/>
  <c r="BZ1855"/>
  <c r="CG1855"/>
  <c r="CD1855"/>
  <c r="CB1855"/>
  <c r="CE1855"/>
  <c r="BX1855"/>
  <c r="CF1855"/>
  <c r="CC1855"/>
  <c r="CA1855"/>
  <c r="BX64"/>
  <c r="CF64"/>
  <c r="CG64"/>
  <c r="CB64"/>
  <c r="CC64"/>
  <c r="BZ64"/>
  <c r="CD64"/>
  <c r="CE64"/>
  <c r="BY64"/>
  <c r="CA64"/>
  <c r="CE122"/>
  <c r="CD122"/>
  <c r="CB122"/>
  <c r="BZ122"/>
  <c r="CA122"/>
  <c r="BX122"/>
  <c r="CF122"/>
  <c r="CG122"/>
  <c r="CC122"/>
  <c r="BY122"/>
  <c r="CA44"/>
  <c r="C219" i="6"/>
  <c r="C220" s="1"/>
  <c r="C201"/>
  <c r="C130"/>
  <c r="C131" s="1"/>
  <c r="C111"/>
  <c r="C94"/>
  <c r="C95" s="1"/>
  <c r="C66"/>
  <c r="C67" s="1"/>
  <c r="C30"/>
  <c r="C31" s="1"/>
  <c r="C25"/>
  <c r="C26" s="1"/>
  <c r="C250" l="1"/>
  <c r="BS42" i="7"/>
  <c r="BQ42"/>
  <c r="BQ43" s="1"/>
  <c r="CF43" s="1"/>
  <c r="BD122"/>
  <c r="BO122"/>
  <c r="BP122"/>
  <c r="BF64"/>
  <c r="BP64"/>
  <c r="BM64"/>
  <c r="BK64"/>
  <c r="BF1855"/>
  <c r="BQ1855"/>
  <c r="BP1855"/>
  <c r="BO1855"/>
  <c r="BC1855"/>
  <c r="BQ945"/>
  <c r="BP945"/>
  <c r="BK945"/>
  <c r="BO945"/>
  <c r="BD945"/>
  <c r="BO889"/>
  <c r="BQ889"/>
  <c r="BK889"/>
  <c r="BM889"/>
  <c r="BP889"/>
  <c r="BD889"/>
  <c r="BO797"/>
  <c r="BK797"/>
  <c r="BD797"/>
  <c r="BP632"/>
  <c r="BC632"/>
  <c r="BO632"/>
  <c r="BD632"/>
  <c r="BK632"/>
  <c r="BQ585"/>
  <c r="BD585"/>
  <c r="BC585"/>
  <c r="BP585"/>
  <c r="BC547"/>
  <c r="BS547"/>
  <c r="BD547"/>
  <c r="BP547"/>
  <c r="BM547"/>
  <c r="BQ547"/>
  <c r="BK547"/>
  <c r="BF435"/>
  <c r="BC435"/>
  <c r="BM435"/>
  <c r="BD435"/>
  <c r="BP435"/>
  <c r="BP312"/>
  <c r="BD312"/>
  <c r="BC312"/>
  <c r="BS198"/>
  <c r="BP198"/>
  <c r="BQ198"/>
  <c r="BQ160"/>
  <c r="BS160"/>
  <c r="BK160"/>
  <c r="BS93"/>
  <c r="BM93"/>
  <c r="BQ93"/>
  <c r="BO93"/>
  <c r="BF93"/>
  <c r="BF509"/>
  <c r="BK509"/>
  <c r="BD509"/>
  <c r="BC509"/>
  <c r="BO509"/>
  <c r="BP509"/>
  <c r="BP359"/>
  <c r="BM359"/>
  <c r="BS359"/>
  <c r="BK359"/>
  <c r="BF283"/>
  <c r="BS283"/>
  <c r="BP283"/>
  <c r="BD283"/>
  <c r="BK283"/>
  <c r="BC44"/>
  <c r="BM44"/>
  <c r="BS44"/>
  <c r="BS122"/>
  <c r="BF44"/>
  <c r="BC122"/>
  <c r="BM122"/>
  <c r="BQ122"/>
  <c r="BF122"/>
  <c r="BK122"/>
  <c r="BC64"/>
  <c r="BO64"/>
  <c r="BD64"/>
  <c r="BS64"/>
  <c r="BQ64"/>
  <c r="BM1855"/>
  <c r="BK1855"/>
  <c r="BS1855"/>
  <c r="BD1855"/>
  <c r="BF945"/>
  <c r="BM945"/>
  <c r="BC945"/>
  <c r="BS945"/>
  <c r="BF889"/>
  <c r="BC889"/>
  <c r="BS889"/>
  <c r="BF797"/>
  <c r="BS797"/>
  <c r="BP797"/>
  <c r="BM797"/>
  <c r="BQ797"/>
  <c r="BC797"/>
  <c r="BF632"/>
  <c r="BM632"/>
  <c r="BQ632"/>
  <c r="BS632"/>
  <c r="BF585"/>
  <c r="BM585"/>
  <c r="BS585"/>
  <c r="BK585"/>
  <c r="BO585"/>
  <c r="BF547"/>
  <c r="BO547"/>
  <c r="BO435"/>
  <c r="BK435"/>
  <c r="BS435"/>
  <c r="BQ435"/>
  <c r="BM312"/>
  <c r="BS312"/>
  <c r="BQ312"/>
  <c r="BF312"/>
  <c r="BO312"/>
  <c r="BK312"/>
  <c r="BF198"/>
  <c r="BK198"/>
  <c r="BM198"/>
  <c r="BO198"/>
  <c r="BC198"/>
  <c r="BD198"/>
  <c r="BF160"/>
  <c r="BM160"/>
  <c r="BP160"/>
  <c r="BC160"/>
  <c r="BD160"/>
  <c r="BO160"/>
  <c r="BP93"/>
  <c r="BC93"/>
  <c r="BK93"/>
  <c r="BD93"/>
  <c r="BS509"/>
  <c r="BM509"/>
  <c r="BQ509"/>
  <c r="BF359"/>
  <c r="BD359"/>
  <c r="BQ359"/>
  <c r="BC359"/>
  <c r="BO359"/>
  <c r="BO283"/>
  <c r="BM283"/>
  <c r="BC283"/>
  <c r="BQ283"/>
  <c r="BD44"/>
  <c r="BQ44"/>
  <c r="BO44"/>
  <c r="BK44"/>
  <c r="BP44"/>
  <c r="BS43"/>
  <c r="CG43" s="1"/>
  <c r="BO27"/>
  <c r="BO33" s="1"/>
  <c r="BO25"/>
  <c r="BP36"/>
  <c r="BP34"/>
  <c r="CE34" s="1"/>
  <c r="BA122"/>
  <c r="BA889"/>
  <c r="BA797"/>
  <c r="BA435"/>
  <c r="BA312"/>
  <c r="BA64"/>
  <c r="BA945"/>
  <c r="BA632"/>
  <c r="BA585"/>
  <c r="BA547"/>
  <c r="BA93"/>
  <c r="BA509"/>
  <c r="BA283"/>
  <c r="BA198"/>
  <c r="BA160"/>
  <c r="BA359"/>
  <c r="BA44"/>
  <c r="CE131"/>
  <c r="CG131"/>
  <c r="CC131"/>
  <c r="BX131"/>
  <c r="CD131"/>
  <c r="CB131"/>
  <c r="BY131"/>
  <c r="CF131"/>
  <c r="BZ131"/>
  <c r="CA131"/>
  <c r="CD102"/>
  <c r="CE102"/>
  <c r="CC102"/>
  <c r="CB102"/>
  <c r="CA102"/>
  <c r="CG102"/>
  <c r="BZ102"/>
  <c r="BY102"/>
  <c r="CF102"/>
  <c r="BX102"/>
  <c r="CE954"/>
  <c r="BY954"/>
  <c r="CD954"/>
  <c r="CG954"/>
  <c r="CF954"/>
  <c r="CB954"/>
  <c r="BZ954"/>
  <c r="CC954"/>
  <c r="BX954"/>
  <c r="CA954"/>
  <c r="CE806"/>
  <c r="CD806"/>
  <c r="CG806"/>
  <c r="CC806"/>
  <c r="BZ806"/>
  <c r="CB806"/>
  <c r="CF806"/>
  <c r="BY806"/>
  <c r="BX806"/>
  <c r="CA806"/>
  <c r="BZ594"/>
  <c r="CB594"/>
  <c r="BY594"/>
  <c r="CD594"/>
  <c r="CF594"/>
  <c r="BX594"/>
  <c r="CG594"/>
  <c r="CE594"/>
  <c r="CC594"/>
  <c r="CA594"/>
  <c r="CF444"/>
  <c r="CG444"/>
  <c r="CB444"/>
  <c r="CC444"/>
  <c r="BY444"/>
  <c r="CD444"/>
  <c r="CE444"/>
  <c r="BZ444"/>
  <c r="BX444"/>
  <c r="CA444"/>
  <c r="CE368"/>
  <c r="BZ368"/>
  <c r="CC368"/>
  <c r="CF368"/>
  <c r="CB368"/>
  <c r="CD368"/>
  <c r="CG368"/>
  <c r="BY368"/>
  <c r="BX368"/>
  <c r="CA368"/>
  <c r="CF1864"/>
  <c r="CC1864"/>
  <c r="CE1864"/>
  <c r="CA1864"/>
  <c r="CG1864"/>
  <c r="CD1864"/>
  <c r="CB1864"/>
  <c r="BZ1864"/>
  <c r="BY1864"/>
  <c r="BX1864"/>
  <c r="CF73"/>
  <c r="CD73"/>
  <c r="CE73"/>
  <c r="CC73"/>
  <c r="BY73"/>
  <c r="BZ73"/>
  <c r="CB73"/>
  <c r="CG73"/>
  <c r="CA73"/>
  <c r="BX73"/>
  <c r="CE1725"/>
  <c r="CF1725"/>
  <c r="BX1725"/>
  <c r="CD1725"/>
  <c r="BY1725"/>
  <c r="CB1725"/>
  <c r="CC1725"/>
  <c r="BZ1725"/>
  <c r="CG1725"/>
  <c r="CA1725"/>
  <c r="CB898"/>
  <c r="CA898"/>
  <c r="CF898"/>
  <c r="CE898"/>
  <c r="CC898"/>
  <c r="BY898"/>
  <c r="CG898"/>
  <c r="CD898"/>
  <c r="BZ898"/>
  <c r="BX898"/>
  <c r="CF660"/>
  <c r="BZ660"/>
  <c r="CB660"/>
  <c r="CG660"/>
  <c r="BY660"/>
  <c r="CC660"/>
  <c r="CE660"/>
  <c r="CD660"/>
  <c r="BX660"/>
  <c r="CA660"/>
  <c r="CD556"/>
  <c r="CE556"/>
  <c r="BY556"/>
  <c r="CC556"/>
  <c r="CB556"/>
  <c r="CG556"/>
  <c r="CF556"/>
  <c r="BX556"/>
  <c r="BZ556"/>
  <c r="CA556"/>
  <c r="CC321"/>
  <c r="BY321"/>
  <c r="CB321"/>
  <c r="CG321"/>
  <c r="CA321"/>
  <c r="BX321"/>
  <c r="CF321"/>
  <c r="CE321"/>
  <c r="CD321"/>
  <c r="BZ321"/>
  <c r="CC169"/>
  <c r="CF169"/>
  <c r="BY169"/>
  <c r="CB169"/>
  <c r="CD169"/>
  <c r="CG169"/>
  <c r="CE169"/>
  <c r="BX169"/>
  <c r="BZ169"/>
  <c r="CA169"/>
  <c r="CB292"/>
  <c r="CF292"/>
  <c r="CC292"/>
  <c r="CG292"/>
  <c r="CD292"/>
  <c r="CE292"/>
  <c r="BY292"/>
  <c r="BZ292"/>
  <c r="CA292"/>
  <c r="BX292"/>
  <c r="CF518"/>
  <c r="CB518"/>
  <c r="CG518"/>
  <c r="BY518"/>
  <c r="CC518"/>
  <c r="CD518"/>
  <c r="CE518"/>
  <c r="BZ518"/>
  <c r="BX518"/>
  <c r="CA518"/>
  <c r="BP42" l="1"/>
  <c r="BF518"/>
  <c r="BD518"/>
  <c r="BM518"/>
  <c r="BQ518"/>
  <c r="BO292"/>
  <c r="BO169"/>
  <c r="BM169"/>
  <c r="BS321"/>
  <c r="BC321"/>
  <c r="BQ556"/>
  <c r="BK556"/>
  <c r="BC556"/>
  <c r="BO556"/>
  <c r="BF660"/>
  <c r="BO660"/>
  <c r="BP660"/>
  <c r="BC660"/>
  <c r="BK660"/>
  <c r="BD660"/>
  <c r="BD898"/>
  <c r="BS898"/>
  <c r="BM898"/>
  <c r="BF898"/>
  <c r="BD1725"/>
  <c r="BC1725"/>
  <c r="BQ1725"/>
  <c r="BP1725"/>
  <c r="BF73"/>
  <c r="BK73"/>
  <c r="BD73"/>
  <c r="BM73"/>
  <c r="BQ73"/>
  <c r="BC1864"/>
  <c r="BD1864"/>
  <c r="BK1864"/>
  <c r="BS1864"/>
  <c r="BF1864"/>
  <c r="BQ1864"/>
  <c r="BC368"/>
  <c r="BO368"/>
  <c r="BQ368"/>
  <c r="BF444"/>
  <c r="BP444"/>
  <c r="BO444"/>
  <c r="BS444"/>
  <c r="BQ444"/>
  <c r="BF594"/>
  <c r="BP594"/>
  <c r="BO594"/>
  <c r="BK594"/>
  <c r="BD594"/>
  <c r="BF806"/>
  <c r="BQ806"/>
  <c r="BM806"/>
  <c r="BO806"/>
  <c r="BM954"/>
  <c r="BK954"/>
  <c r="BP954"/>
  <c r="BC102"/>
  <c r="BS102"/>
  <c r="BF102"/>
  <c r="BK102"/>
  <c r="BP102"/>
  <c r="BO102"/>
  <c r="BF131"/>
  <c r="BQ131"/>
  <c r="BC131"/>
  <c r="BO131"/>
  <c r="BM131"/>
  <c r="BP131"/>
  <c r="BO518"/>
  <c r="BS518"/>
  <c r="BC292"/>
  <c r="BM292"/>
  <c r="BQ292"/>
  <c r="BP518"/>
  <c r="BC518"/>
  <c r="BK518"/>
  <c r="BF292"/>
  <c r="BD292"/>
  <c r="BP292"/>
  <c r="BS292"/>
  <c r="BK292"/>
  <c r="BF169"/>
  <c r="BD169"/>
  <c r="BP169"/>
  <c r="BS169"/>
  <c r="BK169"/>
  <c r="BC169"/>
  <c r="BQ169"/>
  <c r="BD321"/>
  <c r="BO321"/>
  <c r="BP321"/>
  <c r="BQ321"/>
  <c r="BF321"/>
  <c r="BK321"/>
  <c r="BM321"/>
  <c r="BF556"/>
  <c r="BD556"/>
  <c r="BS556"/>
  <c r="BM556"/>
  <c r="BP556"/>
  <c r="BM660"/>
  <c r="BS660"/>
  <c r="BQ660"/>
  <c r="BO898"/>
  <c r="BC898"/>
  <c r="BP898"/>
  <c r="BQ898"/>
  <c r="BK898"/>
  <c r="BF1725"/>
  <c r="BS1725"/>
  <c r="BM1725"/>
  <c r="BK1725"/>
  <c r="BO1725"/>
  <c r="BS73"/>
  <c r="BC73"/>
  <c r="BP73"/>
  <c r="BO73"/>
  <c r="BO1864"/>
  <c r="BP1864"/>
  <c r="BM1864"/>
  <c r="BF368"/>
  <c r="BS368"/>
  <c r="BK368"/>
  <c r="BM368"/>
  <c r="BD368"/>
  <c r="BP368"/>
  <c r="BD444"/>
  <c r="BC444"/>
  <c r="BM444"/>
  <c r="BK444"/>
  <c r="BM594"/>
  <c r="BS594"/>
  <c r="BQ594"/>
  <c r="BC594"/>
  <c r="BC806"/>
  <c r="BK806"/>
  <c r="BD806"/>
  <c r="BS806"/>
  <c r="BP806"/>
  <c r="BF954"/>
  <c r="BD954"/>
  <c r="BQ954"/>
  <c r="BS954"/>
  <c r="BO954"/>
  <c r="BC954"/>
  <c r="BQ102"/>
  <c r="BD102"/>
  <c r="BM102"/>
  <c r="BD131"/>
  <c r="BK131"/>
  <c r="BS131"/>
  <c r="BP43"/>
  <c r="CE43" s="1"/>
  <c r="BO34"/>
  <c r="CD34" s="1"/>
  <c r="BO36"/>
  <c r="BA518"/>
  <c r="BA321"/>
  <c r="BA368"/>
  <c r="BA954"/>
  <c r="BA292"/>
  <c r="BA169"/>
  <c r="BA556"/>
  <c r="BA660"/>
  <c r="BA898"/>
  <c r="BA1725"/>
  <c r="BA73"/>
  <c r="BA1864"/>
  <c r="BA444"/>
  <c r="BA594"/>
  <c r="BA806"/>
  <c r="BA131"/>
  <c r="BA102"/>
  <c r="BM18"/>
  <c r="BM24" s="1"/>
  <c r="CG1734"/>
  <c r="CB1734"/>
  <c r="BZ1734"/>
  <c r="CF1734"/>
  <c r="CD1734"/>
  <c r="CA1734"/>
  <c r="BY1734"/>
  <c r="CE1734"/>
  <c r="CC1734"/>
  <c r="BX1734"/>
  <c r="BO42" l="1"/>
  <c r="BO43" s="1"/>
  <c r="CD43" s="1"/>
  <c r="BC1734"/>
  <c r="BQ1734"/>
  <c r="BS1734"/>
  <c r="BP1734"/>
  <c r="BO1734"/>
  <c r="BD1734"/>
  <c r="BM1734"/>
  <c r="BF1734"/>
  <c r="BK1734"/>
  <c r="BM27"/>
  <c r="BM33" s="1"/>
  <c r="BM25"/>
  <c r="BA1734"/>
  <c r="BK18"/>
  <c r="BK24" s="1"/>
  <c r="BK27" l="1"/>
  <c r="BK33" s="1"/>
  <c r="BK25"/>
  <c r="BM34"/>
  <c r="CC34" s="1"/>
  <c r="BM36"/>
  <c r="BF18"/>
  <c r="BM42" l="1"/>
  <c r="BM43" s="1"/>
  <c r="CC43" s="1"/>
  <c r="BF24"/>
  <c r="CI18"/>
  <c r="BK36"/>
  <c r="BK34"/>
  <c r="CB34" s="1"/>
  <c r="BF27"/>
  <c r="CI24" l="1"/>
  <c r="BK42"/>
  <c r="BK43" s="1"/>
  <c r="CB43" s="1"/>
  <c r="CI27"/>
  <c r="BF33"/>
  <c r="BF25"/>
  <c r="BF36"/>
  <c r="BC18"/>
  <c r="BC24" s="1"/>
  <c r="CI33" l="1"/>
  <c r="CI36"/>
  <c r="BF42"/>
  <c r="CI42" s="1"/>
  <c r="BF34"/>
  <c r="CA34" s="1"/>
  <c r="BC27"/>
  <c r="BC33" s="1"/>
  <c r="BC25"/>
  <c r="AZ18"/>
  <c r="AZ24" s="1"/>
  <c r="AZ25" s="1"/>
  <c r="CD1579" l="1"/>
  <c r="BF43"/>
  <c r="CA43" s="1"/>
  <c r="BC36"/>
  <c r="BC42" s="1"/>
  <c r="BC34"/>
  <c r="BY34" s="1"/>
  <c r="AZ27"/>
  <c r="AZ33" s="1"/>
  <c r="CG1579" l="1"/>
  <c r="BC43"/>
  <c r="BY43" s="1"/>
  <c r="AZ34"/>
  <c r="AZ36"/>
  <c r="AZ42" l="1"/>
  <c r="AZ43" s="1"/>
  <c r="CF1579"/>
  <c r="CB1579" l="1"/>
  <c r="CE1579" l="1"/>
  <c r="BZ1579" l="1"/>
  <c r="CC1579" l="1"/>
  <c r="CA1579" l="1"/>
  <c r="BY1579" l="1"/>
  <c r="BR507"/>
  <c r="BR508" s="1"/>
  <c r="BB507"/>
  <c r="BB508" s="1"/>
  <c r="BL507"/>
  <c r="BL508" s="1"/>
  <c r="BA507"/>
  <c r="BA508" s="1"/>
  <c r="BX508" s="1"/>
  <c r="BO507"/>
  <c r="BO508" s="1"/>
  <c r="CD508" s="1"/>
  <c r="BE507"/>
  <c r="BE508" s="1"/>
  <c r="BI507"/>
  <c r="BI508" s="1"/>
  <c r="BT507"/>
  <c r="BT508" s="1"/>
  <c r="BT510"/>
  <c r="BS507"/>
  <c r="BS508" s="1"/>
  <c r="CG508" s="1"/>
  <c r="BP507"/>
  <c r="BP508" s="1"/>
  <c r="CE508" s="1"/>
  <c r="BF507"/>
  <c r="AZ507"/>
  <c r="AZ508" s="1"/>
  <c r="BS510"/>
  <c r="BS1959" s="1"/>
  <c r="BS1965" s="1"/>
  <c r="BS1966" s="1"/>
  <c r="BF510"/>
  <c r="BF1959" s="1"/>
  <c r="BF1941" s="1"/>
  <c r="BC507"/>
  <c r="BC508" s="1"/>
  <c r="BY508" s="1"/>
  <c r="BJ507"/>
  <c r="BJ508" s="1"/>
  <c r="BN507"/>
  <c r="BN508" s="1"/>
  <c r="BH507"/>
  <c r="BH508" s="1"/>
  <c r="BG507"/>
  <c r="BG508" s="1"/>
  <c r="BI510"/>
  <c r="BI1959" s="1"/>
  <c r="BI1965" s="1"/>
  <c r="BI1966" s="1"/>
  <c r="BN510"/>
  <c r="BN1959" s="1"/>
  <c r="BN1965" s="1"/>
  <c r="BN1966" s="1"/>
  <c r="BR510"/>
  <c r="BR1959" s="1"/>
  <c r="BR1965" s="1"/>
  <c r="BR1966" s="1"/>
  <c r="BE510"/>
  <c r="BH510"/>
  <c r="BB510"/>
  <c r="BB1959" s="1"/>
  <c r="BB1965" s="1"/>
  <c r="BB1966" s="1"/>
  <c r="BJ510"/>
  <c r="BL510"/>
  <c r="BQ507"/>
  <c r="BQ508" s="1"/>
  <c r="CF508" s="1"/>
  <c r="BK507"/>
  <c r="BK508" s="1"/>
  <c r="CB508" s="1"/>
  <c r="BM507"/>
  <c r="BM508" s="1"/>
  <c r="CC508" s="1"/>
  <c r="BD507"/>
  <c r="BD508" s="1"/>
  <c r="BZ508" s="1"/>
  <c r="BP510"/>
  <c r="BG510"/>
  <c r="BD510"/>
  <c r="BD1959" s="1"/>
  <c r="BQ510"/>
  <c r="BQ1959" s="1"/>
  <c r="BQ1941" s="1"/>
  <c r="BQ1947" s="1"/>
  <c r="BQ1948" s="1"/>
  <c r="BO510"/>
  <c r="BM510"/>
  <c r="BM1959" s="1"/>
  <c r="BK510"/>
  <c r="BK1959" s="1"/>
  <c r="BC510"/>
  <c r="BC516" s="1"/>
  <c r="BC517" s="1"/>
  <c r="BY517" s="1"/>
  <c r="CI501"/>
  <c r="BA510"/>
  <c r="BK1965" l="1"/>
  <c r="BK1966" s="1"/>
  <c r="BK1941"/>
  <c r="BK1947" s="1"/>
  <c r="BK1948" s="1"/>
  <c r="BF1947"/>
  <c r="BF1948" s="1"/>
  <c r="CI1941"/>
  <c r="BM1965"/>
  <c r="BM1966" s="1"/>
  <c r="BM1941"/>
  <c r="BM1947" s="1"/>
  <c r="BM1948" s="1"/>
  <c r="BD1965"/>
  <c r="BD1966" s="1"/>
  <c r="BD1941"/>
  <c r="BD1947" s="1"/>
  <c r="BD1948" s="1"/>
  <c r="AZ510"/>
  <c r="BS516"/>
  <c r="BS517" s="1"/>
  <c r="CG517" s="1"/>
  <c r="BM516"/>
  <c r="BM517" s="1"/>
  <c r="CC517" s="1"/>
  <c r="BF516"/>
  <c r="BF517" s="1"/>
  <c r="CA517" s="1"/>
  <c r="CI507"/>
  <c r="BA1959"/>
  <c r="BA1941" s="1"/>
  <c r="BG516"/>
  <c r="BG517" s="1"/>
  <c r="BG1959"/>
  <c r="BG1965" s="1"/>
  <c r="BG1966" s="1"/>
  <c r="BP516"/>
  <c r="BP517" s="1"/>
  <c r="CE517" s="1"/>
  <c r="BP1959"/>
  <c r="BP1965" s="1"/>
  <c r="BP1966" s="1"/>
  <c r="BJ516"/>
  <c r="BJ517" s="1"/>
  <c r="BJ1959"/>
  <c r="BJ1965" s="1"/>
  <c r="BJ1966" s="1"/>
  <c r="BH516"/>
  <c r="BH517" s="1"/>
  <c r="BH1959"/>
  <c r="BH1965" s="1"/>
  <c r="BH1966" s="1"/>
  <c r="BE516"/>
  <c r="BE517" s="1"/>
  <c r="BE1959"/>
  <c r="BE1965" s="1"/>
  <c r="BE1966" s="1"/>
  <c r="BT516"/>
  <c r="BT517" s="1"/>
  <c r="BT1959"/>
  <c r="BT1965" s="1"/>
  <c r="BT1966" s="1"/>
  <c r="BR516"/>
  <c r="BR517" s="1"/>
  <c r="BB516"/>
  <c r="BB517" s="1"/>
  <c r="BO1959"/>
  <c r="BD516"/>
  <c r="BD517" s="1"/>
  <c r="BZ517" s="1"/>
  <c r="BK516"/>
  <c r="BK517" s="1"/>
  <c r="CB517" s="1"/>
  <c r="BL516"/>
  <c r="BL517" s="1"/>
  <c r="BL1959"/>
  <c r="BL1965" s="1"/>
  <c r="BL1966" s="1"/>
  <c r="BN516"/>
  <c r="BN517" s="1"/>
  <c r="BI516"/>
  <c r="BI517" s="1"/>
  <c r="BF508"/>
  <c r="CA508" s="1"/>
  <c r="BA516"/>
  <c r="BA517" s="1"/>
  <c r="BX517" s="1"/>
  <c r="BQ516"/>
  <c r="BQ517" s="1"/>
  <c r="CF517" s="1"/>
  <c r="BQ1965"/>
  <c r="BQ1966" s="1"/>
  <c r="BO516"/>
  <c r="BO517" s="1"/>
  <c r="CD517" s="1"/>
  <c r="CI510"/>
  <c r="BA1947" l="1"/>
  <c r="BO1965"/>
  <c r="BO1966" s="1"/>
  <c r="BO1941"/>
  <c r="BO1947" s="1"/>
  <c r="BO1948" s="1"/>
  <c r="BA1965"/>
  <c r="CI516"/>
  <c r="AZ516"/>
  <c r="AZ517" s="1"/>
  <c r="CI1959"/>
  <c r="BF1965"/>
  <c r="BF1966" s="1"/>
  <c r="AZ1371"/>
  <c r="BC1386"/>
  <c r="AT1941" l="1"/>
  <c r="AT1947"/>
  <c r="BA1948"/>
  <c r="AZ1377"/>
  <c r="AZ1378" s="1"/>
  <c r="BA1966"/>
  <c r="BB1971"/>
  <c r="BC1377"/>
  <c r="AZ1380"/>
  <c r="AZ1386" l="1"/>
  <c r="AZ1387" s="1"/>
  <c r="BC1476"/>
  <c r="AZ1470"/>
  <c r="AZ1476" s="1"/>
  <c r="AZ1477" s="1"/>
  <c r="BC1587"/>
  <c r="BC1593" s="1"/>
  <c r="BC1594" s="1"/>
  <c r="BY1594" s="1"/>
  <c r="BC1395"/>
  <c r="AZ1389"/>
  <c r="AZ1395" l="1"/>
  <c r="AZ1396" s="1"/>
  <c r="AZ1578"/>
  <c r="AZ1587" s="1"/>
  <c r="AZ1593" s="1"/>
  <c r="AZ1594" s="1"/>
  <c r="BC1584"/>
  <c r="BC1585" s="1"/>
  <c r="BY1585" s="1"/>
  <c r="BC1959"/>
  <c r="AT1959" s="1"/>
  <c r="AZ1959" l="1"/>
  <c r="AZ1584"/>
  <c r="AZ1585" s="1"/>
  <c r="BC1965"/>
  <c r="AT1965" s="1"/>
  <c r="AZ1965" l="1"/>
  <c r="AZ1966" s="1"/>
  <c r="AZ1941"/>
  <c r="AZ1947" s="1"/>
  <c r="AZ1948" s="1"/>
  <c r="BC1966"/>
  <c r="BC1971" l="1"/>
</calcChain>
</file>

<file path=xl/sharedStrings.xml><?xml version="1.0" encoding="utf-8"?>
<sst xmlns="http://schemas.openxmlformats.org/spreadsheetml/2006/main" count="11179" uniqueCount="474">
  <si>
    <t>№ п/п</t>
  </si>
  <si>
    <t>Адрес</t>
  </si>
  <si>
    <t>Общая площадь помещений в многоквартирном доме, кв.м.</t>
  </si>
  <si>
    <t>Источники финансирования</t>
  </si>
  <si>
    <t>Всего стоимость ремонта</t>
  </si>
  <si>
    <t>в том числе:</t>
  </si>
  <si>
    <t>Ремонт крыши</t>
  </si>
  <si>
    <t>в том числе: переустройство невентилируемой крыши на вентилируемую крышу, устройство выходов на кровлю</t>
  </si>
  <si>
    <t>Ремонт и замена лифтового оборудования, признанного непригодным для эксплуатации, ремонт лифтовых шахт</t>
  </si>
  <si>
    <t>Ремонт внутридомовых инженерных систем:</t>
  </si>
  <si>
    <t>Ремонт подвальных помещений, относящихся к общему имуществу в многоквартирном доме</t>
  </si>
  <si>
    <t>Утепление и ремонт фасада</t>
  </si>
  <si>
    <t>в том числе: утепление фасада</t>
  </si>
  <si>
    <t>Ремонт фундамента многоквартирного дома</t>
  </si>
  <si>
    <t>Прочие виды работ, не выполняемые за счет минимального размера взноса</t>
  </si>
  <si>
    <t>электроснабжения</t>
  </si>
  <si>
    <t>теплоснабжения и газоснабжения</t>
  </si>
  <si>
    <t>горячего водоснабжения</t>
  </si>
  <si>
    <t>холодного водоснабжения</t>
  </si>
  <si>
    <t>водоотведения</t>
  </si>
  <si>
    <t>установка коллективных (общедомовых) ПУ и УУ</t>
  </si>
  <si>
    <t>теплоснабжения</t>
  </si>
  <si>
    <t>из них установка коллективных (общедомовых) ПУ и УУ</t>
  </si>
  <si>
    <t>газоснабжения</t>
  </si>
  <si>
    <t xml:space="preserve">    Многоквартирные дома, формирующие фонды капитального ремонта на счете регионального оператора</t>
  </si>
  <si>
    <t>1.1</t>
  </si>
  <si>
    <t>п. Горный, ул. Северная, д. 2</t>
  </si>
  <si>
    <t>средства собственников</t>
  </si>
  <si>
    <t>минимальный размер взноса</t>
  </si>
  <si>
    <t>взнос, превышающий минимальный размер</t>
  </si>
  <si>
    <t>меры финансовой поддержки</t>
  </si>
  <si>
    <t>государственной корпорации – Фонд содействия реформированию жилищно-коммунального хозяйства</t>
  </si>
  <si>
    <t>краевого бюджета</t>
  </si>
  <si>
    <t>местного бюджета</t>
  </si>
  <si>
    <t>иные источники</t>
  </si>
  <si>
    <t>Всего</t>
  </si>
  <si>
    <t>Х</t>
  </si>
  <si>
    <t>Итого по счету регионального оператора</t>
  </si>
  <si>
    <t>1.2</t>
  </si>
  <si>
    <t>1.3</t>
  </si>
  <si>
    <t>1.4</t>
  </si>
  <si>
    <t>1.5</t>
  </si>
  <si>
    <t>1.6</t>
  </si>
  <si>
    <t>1.7</t>
  </si>
  <si>
    <t>1.8</t>
  </si>
  <si>
    <t>1.9</t>
  </si>
  <si>
    <t>Ачинский муниципальный район - 2015 год</t>
  </si>
  <si>
    <t>Всего по Ачинскому муниципальному району</t>
  </si>
  <si>
    <t xml:space="preserve"> </t>
  </si>
  <si>
    <t>государственной корпорации – Фонд содействия реформированию жилищно коммунального хозяйства</t>
  </si>
  <si>
    <t>1.10</t>
  </si>
  <si>
    <t>1. Многоквартирные дома, формирующие фонды капитального ремонта на счете регионального оператора</t>
  </si>
  <si>
    <t>государственной корпорации - Фонд содействия реформированию жилищно-коммунального хозяйства</t>
  </si>
  <si>
    <t>Удельная стоимость капитального ремонта 1 кв.м. общей площади помещений многоквартирного дома, руб./кв.м.</t>
  </si>
  <si>
    <t>Утвержденная предельная стоимость капитального ремонта 1 кв.м. общей площади помещений многоквартирного дома, руб./кв.м.</t>
  </si>
  <si>
    <t>1.2.</t>
  </si>
  <si>
    <t>1.3.</t>
  </si>
  <si>
    <t>1.4.</t>
  </si>
  <si>
    <t>1.1.</t>
  </si>
  <si>
    <t>Емельяновский муниципальный район - 2015 год</t>
  </si>
  <si>
    <t>пгт Емельяново, ул. Спортивная, д. 2</t>
  </si>
  <si>
    <t>Всего по Емельяновскому муниципальному району</t>
  </si>
  <si>
    <t>1.5.</t>
  </si>
  <si>
    <t>1.6.</t>
  </si>
  <si>
    <t>с.Ермаковское, ул. Курнатовского, д.64</t>
  </si>
  <si>
    <t>Иланский муниципальный район - 2015 год</t>
  </si>
  <si>
    <t>г. Иланский, ул. Мещерякова, д. 3</t>
  </si>
  <si>
    <t>Манский муниципальный район - 2015 год</t>
  </si>
  <si>
    <t>с. Шалинское, ул. Ленина, д.32</t>
  </si>
  <si>
    <t>г.Кодинск, ул.Михайлова, д.1</t>
  </si>
  <si>
    <t>г.Кодинск, ул.Михайлова, д.3</t>
  </si>
  <si>
    <t>Всего по Кежемскому муниципальному району</t>
  </si>
  <si>
    <t>пгт Большая Ирба, ул. Ленина, д. 14</t>
  </si>
  <si>
    <t>с. Брагино, ул. Центральная, д.158</t>
  </si>
  <si>
    <t>1.11</t>
  </si>
  <si>
    <t>1.12</t>
  </si>
  <si>
    <t>Курагинский муниципальный район - 2015 год</t>
  </si>
  <si>
    <t>Нижнеингашский муниципальный район - 2015 год</t>
  </si>
  <si>
    <t>п. Поканаевка, ул. Пролетарская, д. 21</t>
  </si>
  <si>
    <t>п. Поканаевка, ул. Пролетарская, д. 20</t>
  </si>
  <si>
    <t>п. Тинской, ул. Молодежная, д. 10</t>
  </si>
  <si>
    <t>пгт Нижняя Пойма, ул. Красноярская, д. 16</t>
  </si>
  <si>
    <t>Всего по Нижнеингашскому муниципальному району</t>
  </si>
  <si>
    <t>Таймырский Долгано-Ненецкий муниципальный район - 2015 год</t>
  </si>
  <si>
    <t>г. Дудинка, ул. 40 лет Победы, д. 3</t>
  </si>
  <si>
    <t>Всего по Таймырскому Долгано-Ненецкому муниципальному району</t>
  </si>
  <si>
    <t>Туруханский муниципальный район - 2015 год</t>
  </si>
  <si>
    <t>с. Верхнеимбатск, ул. Бограда, д. 55</t>
  </si>
  <si>
    <t>с. Зотино, ул. Советская, д. 26</t>
  </si>
  <si>
    <t>п. Бор, ул. Советская, д. 7</t>
  </si>
  <si>
    <t xml:space="preserve">с. Холмогорское, ул. Октябрьская, д. 20 </t>
  </si>
  <si>
    <t>Шушенский муниципальный район - 2015 год</t>
  </si>
  <si>
    <t>пгт Шушенское, 2 мкр., д. 52А</t>
  </si>
  <si>
    <t>пгт Шушенское, кв-л МКК., д. 2</t>
  </si>
  <si>
    <t>пгт Шушенское, ул. Дзержинского, д. 17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</si>
  <si>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</si>
  <si>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</si>
  <si>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</si>
  <si>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</si>
  <si>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</si>
  <si>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</si>
  <si>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</si>
  <si>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</si>
  <si>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</si>
  <si>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</si>
  <si>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</si>
  <si>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</si>
  <si>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</si>
  <si>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</si>
  <si>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г. Ачинск, мкр. 1-й, д. 30</t>
  </si>
  <si>
    <t>г. Ачинск, мкр. 2-й, д. 2</t>
  </si>
  <si>
    <t>г. Ачинск, ул. Дзержинского, д. 47</t>
  </si>
  <si>
    <t>г. Ачинск, мкр. 1-й, д. 37</t>
  </si>
  <si>
    <t>г. Ачинск, мкр. 4-й, д. 24</t>
  </si>
  <si>
    <t>Всего по городу Ачинску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</si>
  <si>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</si>
  <si>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</si>
  <si>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</si>
  <si>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</si>
  <si>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</si>
  <si>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</si>
  <si>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</si>
  <si>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</si>
  <si>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</si>
  <si>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</si>
  <si>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</si>
  <si>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</si>
  <si>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</si>
  <si>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</si>
  <si>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</si>
  <si>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г. Бородино, ул. 9 мая, д. 48</t>
  </si>
  <si>
    <t>г. Бородино, ул. 9 мая, д. 44</t>
  </si>
  <si>
    <t>Всего по городу Бородино</t>
  </si>
  <si>
    <t>город Бородино - 2015 год</t>
  </si>
  <si>
    <t>город Енисейск - 2015 год</t>
  </si>
  <si>
    <t>г. Енисейск, ул. Бабкина, д. 70</t>
  </si>
  <si>
    <t>г. Енисейск, ул. Лыткина, д. 27</t>
  </si>
  <si>
    <t>Всего по городу Енисейску</t>
  </si>
  <si>
    <t>г. Железногорск, ул. Комсомольская, д.1</t>
  </si>
  <si>
    <t>г. Железногорск, ул. Комсомольская, д.2</t>
  </si>
  <si>
    <t xml:space="preserve"> г. Железногорск, ул. Школьная, д. 53 А</t>
  </si>
  <si>
    <t>г.Железногорск, ул. Октябрьская, д. 45</t>
  </si>
  <si>
    <t>г. Железногорск, ул. Свердлова, д. 18</t>
  </si>
  <si>
    <t>г. Железногорск, ул. Комсомольская, д. 36</t>
  </si>
  <si>
    <t>г. Железногорск,  Поселковый проезд, д.6</t>
  </si>
  <si>
    <t>г. Железногорск, ул. Свердлова, д.  66</t>
  </si>
  <si>
    <t>г. Железногорск, ул. Толстого, д. 20</t>
  </si>
  <si>
    <t xml:space="preserve"> г. Железногорск, ул. Калинина, д. 19</t>
  </si>
  <si>
    <t xml:space="preserve"> г. Железногорск, ул. Свердлова, д.  61</t>
  </si>
  <si>
    <t>Всего по городу Железногорску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</si>
  <si>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</si>
  <si>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</si>
  <si>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</si>
  <si>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</si>
  <si>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</si>
  <si>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</si>
  <si>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</si>
  <si>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</si>
  <si>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</si>
  <si>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</si>
  <si>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</si>
  <si>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</si>
  <si>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</si>
  <si>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</si>
  <si>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</si>
  <si>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</si>
  <si>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</si>
  <si>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</si>
  <si>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</si>
  <si>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</si>
  <si>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</si>
  <si>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</si>
  <si>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</si>
  <si>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</si>
  <si>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</si>
  <si>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город Зеленогорск - 2015 год</t>
  </si>
  <si>
    <t>ЗАТО г. Зеленогорск, ул. Ленина, 21</t>
  </si>
  <si>
    <t>ЗАТО г. Зеленогорск, ул. Мира, 10 Б</t>
  </si>
  <si>
    <t>ЗАТО г. Зеленогорск, ул. Бортникова, 4</t>
  </si>
  <si>
    <t>ЗАТО г. Зеленогорск, ул. Ленина, 7</t>
  </si>
  <si>
    <t>ЗАТО г. Зеленогорск, ул. Гагарина, 13</t>
  </si>
  <si>
    <t>ЗАТО г. Зеленогорск, ул. Мира, 23</t>
  </si>
  <si>
    <t>ЗАТО г. Зеленогорск, ул. Ленина, 3</t>
  </si>
  <si>
    <t>ЗАТО г. Зеленогорск, ул. Ленина, 11</t>
  </si>
  <si>
    <t>город Канск - 2015 год</t>
  </si>
  <si>
    <t>Многоквартирные дома, формирующие фонды капитального ремонта на счете регионального оператора</t>
  </si>
  <si>
    <t xml:space="preserve"> г Канск, ул Восточная, д. 36</t>
  </si>
  <si>
    <t xml:space="preserve"> г Канск, ул Рембаза ВЭС, д. 1</t>
  </si>
  <si>
    <t>г Канск, ул 40 лет Октября, д. 33А</t>
  </si>
  <si>
    <t>г Канск, ул Эйдемана, д. 20</t>
  </si>
  <si>
    <t>Всего по городу Канску</t>
  </si>
  <si>
    <t>город Красноярск - 2015 год</t>
  </si>
  <si>
    <t>г. Красноярск, пр-кт им газеты Красноярский Рабочий, д. 24</t>
  </si>
  <si>
    <t>г. Красноярск, ул Калинина, д. 35А</t>
  </si>
  <si>
    <t>г. Красноярск, ул Калинина, д. 80В</t>
  </si>
  <si>
    <t>г. Красноярск, ул Чайковского, д. 1</t>
  </si>
  <si>
    <t>г. Красноярск, ул Краснодарская, д. 13А</t>
  </si>
  <si>
    <t>г. Красноярск, ул им Говорова, д. 36</t>
  </si>
  <si>
    <t>г. Красноярск, пер Вузовский, д. 7</t>
  </si>
  <si>
    <t>г. Красноярск, ул Омская, д. 18</t>
  </si>
  <si>
    <t>г. Красноярск, пр-кт Свободный, д. 47</t>
  </si>
  <si>
    <t>г. Красноярск, ул Партизана Железняка, д. 11Б</t>
  </si>
  <si>
    <t>г. Красноярск, пр-кт Свободный, д. 38</t>
  </si>
  <si>
    <t>г. Красноярск, ул Калинина, д. 3В</t>
  </si>
  <si>
    <t>г. Красноярск, ул Кольцевая, д. 11</t>
  </si>
  <si>
    <t>г. Красноярск, ул Сурикова, д. 3</t>
  </si>
  <si>
    <t>г. Красноярск, ул Борьбы, д. 28</t>
  </si>
  <si>
    <t>г. Красноярск, ул Западная, д. 14</t>
  </si>
  <si>
    <t>г. Красноярск, ул Новая, д. 30</t>
  </si>
  <si>
    <t>г. Красноярск, пр-кт Мира, д. 37</t>
  </si>
  <si>
    <t>г. Красноярск, ул 60 лет Октября, д. 16</t>
  </si>
  <si>
    <t>г. Красноярск, ул Свердловская, д. 51</t>
  </si>
  <si>
    <t>г. Красноярск, пр-кт Мира, д. 89</t>
  </si>
  <si>
    <t>г. Красноярск, пр-кт им газеты Красноярский Рабочий, д. 108А</t>
  </si>
  <si>
    <t>г. Красноярск, пр-кт им газеты Красноярский Рабочий, д. 100</t>
  </si>
  <si>
    <t>г. Красноярск, ул Омская, д. 16</t>
  </si>
  <si>
    <t>г. Красноярск, ул Кольцевая, д. 30</t>
  </si>
  <si>
    <t>г. Красноярск, ул Ладо Кецховели, д. 68</t>
  </si>
  <si>
    <t>г. Красноярск, ул 60 лет Октября, д. 18</t>
  </si>
  <si>
    <t>г. Красноярск, ул Робеспьера, д. 29</t>
  </si>
  <si>
    <t>г. Красноярск, ул Дубровинского, д. 104</t>
  </si>
  <si>
    <t>г. Красноярск, ул Кутузова, д. 22</t>
  </si>
  <si>
    <t>г. Красноярск, пр-кт Мира, д. 27</t>
  </si>
  <si>
    <t>г. Красноярск, ул им Академика Вавилова, д. 48</t>
  </si>
  <si>
    <t>г. Красноярск, ул Корнетова Дружинника, д. 8</t>
  </si>
  <si>
    <t>г. Красноярск, ул им Академика Вавилова, д. 86</t>
  </si>
  <si>
    <t>г. Красноярск, пр-кт им газеты Красноярский Рабочий, д. 105</t>
  </si>
  <si>
    <t>г. Красноярск, проезд Центральный, д. 1</t>
  </si>
  <si>
    <t>г. Красноярск, проезд Центральный, д. 3</t>
  </si>
  <si>
    <t>г. Красноярск, ул 52 Квартал, д. 8</t>
  </si>
  <si>
    <t>г. Красноярск, ул 52 Квартал, д. 9</t>
  </si>
  <si>
    <t>г. Красноярск, ул Юности, д. 27</t>
  </si>
  <si>
    <t>г. Красноярск, ул Мичурина, д. 4</t>
  </si>
  <si>
    <t>г. Красноярск, ул Высотная, д. 7</t>
  </si>
  <si>
    <t>г. Красноярск, ул Высотная, д. 5</t>
  </si>
  <si>
    <t>г. Красноярск, ул им Академика Вавилова, д. 47</t>
  </si>
  <si>
    <t>г. Красноярск, пр-кт им газеты Красноярский Рабочий, д. 109</t>
  </si>
  <si>
    <t>г. Красноярск, ул Западная, д. 13</t>
  </si>
  <si>
    <t>г. Красноярск, ул им Шевченко, д. 24</t>
  </si>
  <si>
    <t>город Лесосибирск - 2015 год</t>
  </si>
  <si>
    <t>г. Лесосибирск, ул. Садовая, д.8</t>
  </si>
  <si>
    <t>государственной корпорации - Фонд содйствия реформированю жилищно-коммунального хозяйства</t>
  </si>
  <si>
    <t>г. Лесосибирск. ул. Южная, д.19</t>
  </si>
  <si>
    <t>г. Лесосибирск, ул. Победы, д. 11</t>
  </si>
  <si>
    <t>г. Лесосибирск, ул. Промышленная, д.26</t>
  </si>
  <si>
    <t>пос.Стрелка,ул. Первомайская, д. 23</t>
  </si>
  <si>
    <t>Всего по городу Лесосибирску</t>
  </si>
  <si>
    <t>город Минусинск - 2015 год</t>
  </si>
  <si>
    <t>г. Минусинск, пер. Колхозный, д.6</t>
  </si>
  <si>
    <t>г. Минусинск, ул. Корнева, д. 14 А</t>
  </si>
  <si>
    <t xml:space="preserve">г. Минусинск, ул. Абаканская, д. 23 Б </t>
  </si>
  <si>
    <t>г. Минусинск, пер. Колхозный, д. 2</t>
  </si>
  <si>
    <t>г. Минусинск, ул. Н. Крупской, д. 111</t>
  </si>
  <si>
    <t>г. Минусинск, ул. Комарова, д. 7</t>
  </si>
  <si>
    <t>город Назарово - 2015 год</t>
  </si>
  <si>
    <t>г. Назарово, ул. Арбузова, д.75 В</t>
  </si>
  <si>
    <t>государственной корпорации-Фонд содействия реформированию жилищно-коммунального хозяйства</t>
  </si>
  <si>
    <t>Всего по городу Сосновоборск</t>
  </si>
  <si>
    <t>г. Сосновоборск, ул. Новоселов, д. 4</t>
  </si>
  <si>
    <t>Всего по городу Сосновоборску</t>
  </si>
  <si>
    <t>г. Шарыпово, мкр. Пионерный, д. 53</t>
  </si>
  <si>
    <t>г. Шарыпово, мкр. 1-й,д 27</t>
  </si>
  <si>
    <t>Всего по городу Шарыпово</t>
  </si>
  <si>
    <t>Объем услуг и (или) работ по капитальному ремонту общего имущества многоквартирного дома,</t>
  </si>
  <si>
    <t>ремонт сетей</t>
  </si>
  <si>
    <t>кв.м.</t>
  </si>
  <si>
    <t>ед.</t>
  </si>
  <si>
    <t>п.м.</t>
  </si>
  <si>
    <t>ед. / ед.</t>
  </si>
  <si>
    <t>куб.м.</t>
  </si>
  <si>
    <t xml:space="preserve">Всего по Иланскому муниципальному району </t>
  </si>
  <si>
    <t>Всего по Манскому муниципальному району</t>
  </si>
  <si>
    <t>п. Поканаевка, ул. Пролетарская, 20</t>
  </si>
  <si>
    <t>п. Поканаевка, ул. Пролетарская, 21</t>
  </si>
  <si>
    <t>п. Тинской, ул. Молодежная, 10</t>
  </si>
  <si>
    <t>пгт Шушенское, 2 мкр., д.52а</t>
  </si>
  <si>
    <t>пгт Шушенское, кв-л МКК, д.2</t>
  </si>
  <si>
    <t>пгт Шушенское, ул.Дзержинского, 17</t>
  </si>
  <si>
    <t>Всего по  Шушенскому муниципальному району</t>
  </si>
  <si>
    <t>г.Бородино,  ул.9 Мая, д. 48</t>
  </si>
  <si>
    <t>г.Бородино, ул.9 Мая, д. 44</t>
  </si>
  <si>
    <t>г. Железногорск, ул. Комсомольская, д. 2</t>
  </si>
  <si>
    <t>Всего по ЗАТО 
г. Зеленогорску</t>
  </si>
  <si>
    <t>г. Минусинск. пер. Колхозный, д. 6</t>
  </si>
  <si>
    <t>г. Минусинск, ул. Абаканская, д. 23 Б</t>
  </si>
  <si>
    <t>г. Назарово, ул. Арбузова, д. 75В</t>
  </si>
  <si>
    <t>г. Шарыпово, мкр. 1-й, д. 27</t>
  </si>
  <si>
    <t>г. Норильск, ул Шахтерская, д. 9</t>
  </si>
  <si>
    <t>г. Норильск, ул Хантайская, д. 11</t>
  </si>
  <si>
    <t>г. Норильск, ул Павлова, д. 3</t>
  </si>
  <si>
    <t>г. Норильск, ул Комсомольская, д. 18</t>
  </si>
  <si>
    <t>г. Норильск, ул Комсомольская, д. 8</t>
  </si>
  <si>
    <t>г. Норильск, ул Комсомольская, д. 22</t>
  </si>
  <si>
    <t>Всего по городу Норильску</t>
  </si>
  <si>
    <t>город Норильск - 2015 год</t>
  </si>
  <si>
    <t>Всего по Красноярскому краю 2015 год</t>
  </si>
  <si>
    <t>Стоимость услуг и (или) работ по капитальному ремонту общего имущества многоквартирного дома, руб,</t>
  </si>
  <si>
    <t>пгт. Емельяново, ул. Спортивная, д.2 </t>
  </si>
  <si>
    <t>Всего по Ермаковскому муниципальному району</t>
  </si>
  <si>
    <t xml:space="preserve">Всего по Курагинскому муниципальному району </t>
  </si>
  <si>
    <t>Шарыповский муниципальный район - 2015 год</t>
  </si>
  <si>
    <t>Всего по городу Красноярску</t>
  </si>
  <si>
    <t>Всего по городу Минусинску</t>
  </si>
  <si>
    <t>Всего по городу Назарово</t>
  </si>
  <si>
    <t xml:space="preserve"> Многоквартирные дома, формирующие фонды капитального ремонта на счете регионального оператора</t>
  </si>
  <si>
    <t>город Ачинск - 2015 год</t>
  </si>
  <si>
    <t>город Сосновоборск - 2015 год</t>
  </si>
  <si>
    <t>город Дивногорск - 2015 год</t>
  </si>
  <si>
    <t>г. Дивногорск, ул. Чкалова, д. 161</t>
  </si>
  <si>
    <t>Всего по городу Дивногорску</t>
  </si>
  <si>
    <t xml:space="preserve"> Ермаковский муниципальный район - 2015 год</t>
  </si>
  <si>
    <t xml:space="preserve"> Кежемский муниципальный район - 2015 год</t>
  </si>
  <si>
    <t xml:space="preserve">  город Железногорск - 2015 год</t>
  </si>
  <si>
    <t>Форма № 1</t>
  </si>
  <si>
    <t>Раздел № 1. Стоимость услуг и (или) работ по капитальному ремонту общего имущества в многоквартирных домах, включенных в краткосрочный план</t>
  </si>
  <si>
    <t>Н.С. Глушков</t>
  </si>
  <si>
    <t>Приложение к краткосрочному плану реализации региональной программы капитального ремонта общего имущества в многоквартирных домах, расположенных на территории Красноярского края, утвержденной постановлением Правительства Красноярского края от 27.12.2013 № 709-п, на 2015-2016 гг.</t>
  </si>
  <si>
    <t>Форма № 2</t>
  </si>
  <si>
    <t>крыша</t>
  </si>
  <si>
    <t>лифт</t>
  </si>
  <si>
    <t>электрика</t>
  </si>
  <si>
    <t>тепло+газ</t>
  </si>
  <si>
    <t>ГВС</t>
  </si>
  <si>
    <t>ХВС</t>
  </si>
  <si>
    <t>ВО</t>
  </si>
  <si>
    <t>подвал</t>
  </si>
  <si>
    <t>фасад</t>
  </si>
  <si>
    <t>фундамент</t>
  </si>
  <si>
    <t>1</t>
  </si>
  <si>
    <t>2</t>
  </si>
  <si>
    <t>3</t>
  </si>
  <si>
    <t>4</t>
  </si>
  <si>
    <t>5</t>
  </si>
  <si>
    <t>6</t>
  </si>
  <si>
    <t>7</t>
  </si>
  <si>
    <t>8</t>
  </si>
  <si>
    <t>9</t>
  </si>
  <si>
    <t>Удельная стоимость капитального ремонта 1 кв.м. общей площади помещений многоквартирного дома, руб./кв.м</t>
  </si>
  <si>
    <t>Утвержденная предельная стоимость капитального ремонта 1 кв.м. общей площади помещений многоквартирного дома, руб./кв.м</t>
  </si>
  <si>
    <t xml:space="preserve">                          меры финансовой поддержки</t>
  </si>
  <si>
    <t>562.9</t>
  </si>
  <si>
    <t>Итого по счету регионального оператора 2015 год</t>
  </si>
  <si>
    <t>Всего по Ачинскому муниципальному району 2015 год</t>
  </si>
  <si>
    <t>Всего по Емельяновскому муниципальному району 2015 год</t>
  </si>
  <si>
    <t>Итого  по счету регионального оператора 2015 год</t>
  </si>
  <si>
    <t>Всего  по Ермаковскому муниципальному району 2015 год</t>
  </si>
  <si>
    <t>Всего по Иланскому муниципальному району 2015 год</t>
  </si>
  <si>
    <t>Всего по Кежемскому муниципальному району 2015 год</t>
  </si>
  <si>
    <t>Всего по Курагинскому муниципальному району 2015 год</t>
  </si>
  <si>
    <t>Итого по Манскому муниципальному району 2016 год</t>
  </si>
  <si>
    <t>Всего по Нижнеингашскому муниципальному району 2015 год</t>
  </si>
  <si>
    <t>Всего по Таймырскому Долгано-Ненецкому муниципальному району 2015 год</t>
  </si>
  <si>
    <t>Всего по Туруханскому муниципальному району 2015 год</t>
  </si>
  <si>
    <t>Всего по Шарыповскому муниципальному району 2015 год</t>
  </si>
  <si>
    <t>Всего по Шушенскому муниципальному району 2015 год</t>
  </si>
  <si>
    <t>Всего по городу Ачинску 2015 год</t>
  </si>
  <si>
    <t>Всего по городу Бородино 2015 год</t>
  </si>
  <si>
    <t>Всего по городу Енисейску 2015 год</t>
  </si>
  <si>
    <t>Всего по городу Дивногорску 2015 год</t>
  </si>
  <si>
    <t>Всего по городу Железногорску 2015 год</t>
  </si>
  <si>
    <t>Всего по городу Зеленогорску 2015 год</t>
  </si>
  <si>
    <t>Всего по городу Канску 2015 год</t>
  </si>
  <si>
    <t>Всего по городу Лесосибирску 2015 год</t>
  </si>
  <si>
    <t>Всего по городу Минусинску 2015 год</t>
  </si>
  <si>
    <t>Иого по счету регионального оператора 2015 год</t>
  </si>
  <si>
    <t>Всего по  городу Назарово 2015 год</t>
  </si>
  <si>
    <t>Всего по городу Норильску 2015 год</t>
  </si>
  <si>
    <t>Всего по городу Шарыпово 2015 год</t>
  </si>
  <si>
    <t>Всего по городу Красноярску 2015 год</t>
  </si>
  <si>
    <t xml:space="preserve"> г. Красноярск, ул 60 лет Октября, д. 18</t>
  </si>
  <si>
    <t xml:space="preserve"> г. Красноярск, ул Калинина, д. 80В</t>
  </si>
  <si>
    <t xml:space="preserve"> г. Красноярск, ул Краснодарская, д. 13А</t>
  </si>
  <si>
    <t xml:space="preserve"> г. Красноярск, ул Омская, д. 18</t>
  </si>
  <si>
    <t xml:space="preserve"> г. Красноярск, ул Борьбы, д. 28</t>
  </si>
  <si>
    <t xml:space="preserve">  г. Красноярск, ул 60 лет Октября, д. 16</t>
  </si>
  <si>
    <t xml:space="preserve"> г. Красноярск, пр-кт им газеты Красноярский Рабочий, д. 100</t>
  </si>
  <si>
    <t>Раздел № 2. Объем работ и (или) услуг по капитальному ремонту общего имущества в многоквартирных домах, включенных в краткосрочный план</t>
  </si>
  <si>
    <t xml:space="preserve"> 1. Многоквартирные дома, формирующие фонды капитального ремонта на счете регионального оператора</t>
  </si>
  <si>
    <t>Министр строительства и 
жилищно-коммунального хозяйства 
Красноярского края</t>
  </si>
  <si>
    <t>найти 2015</t>
  </si>
  <si>
    <t>найти 2016</t>
  </si>
  <si>
    <t xml:space="preserve"> город Шарыпово - 2015 год</t>
  </si>
  <si>
    <t>г. Назарово, ул. Арбузова, д.85 Б</t>
  </si>
  <si>
    <t>г. Ачинск, мкр. 4-й, д. 13</t>
  </si>
  <si>
    <t>г. Дивногорск, ул. Гидростроителей, д. 22</t>
  </si>
  <si>
    <t>г. Дивногорск, ул. Нагорная, д. 2</t>
  </si>
  <si>
    <t xml:space="preserve"> г. Железногорск, ул. Маяковского 19 Б</t>
  </si>
  <si>
    <t>г. Красноярск, ул им Академика Вавилова, д. 13</t>
  </si>
  <si>
    <t>г. Красноярск, ул Щорса, д. 69</t>
  </si>
  <si>
    <t>г. Красноярск, ул Юности, д. 4</t>
  </si>
  <si>
    <t>г. Красноярск, пр-т Металлургов, д. 32</t>
  </si>
  <si>
    <t>г. Красноярск, ул им Шевченко, д. 82</t>
  </si>
  <si>
    <t>г. Красноярск, пр-кт Металлургов, д. 18</t>
  </si>
  <si>
    <t>г. Красноярск, ул Краснодарская, д. 7</t>
  </si>
  <si>
    <t>г. Красноярск, пр-кт Металлургов, д. 10</t>
  </si>
  <si>
    <t>г. Красноярск, пр-кт Металлургов, д. 6А</t>
  </si>
  <si>
    <t>г. Красноярск, ул Яковлева, д. 57</t>
  </si>
  <si>
    <t>г. Красноярск, ул Республики, д. 46</t>
  </si>
  <si>
    <t>г. Красноярск, ул им С. М. Воронова, д. 12</t>
  </si>
  <si>
    <t>г. Красноярск, ул Львовская, д. 33</t>
  </si>
  <si>
    <t>г. Красноярск, ул им Шевченко, д. 86</t>
  </si>
  <si>
    <t>г. Красноярск, ул Краснодарская, д. 5</t>
  </si>
  <si>
    <t>г. Красноярск, ул Ферганская, д. 7</t>
  </si>
  <si>
    <t>г. Красноярск, пр-кт им газеты Красноярский рабочий, д. 161</t>
  </si>
  <si>
    <t>г. Сосновоборск, ул Энтузиастов, д. 19</t>
  </si>
  <si>
    <t xml:space="preserve"> г. Железногорск, ул. Маяковского, д. 19Б</t>
  </si>
  <si>
    <t>г. Красноярск, ул Академика Вавилова, д. 13</t>
  </si>
  <si>
    <t>г. Красноярск, пр-кт Металлургов, д. 32</t>
  </si>
  <si>
    <t>г. Красноярск, ул им С.М. Воронова, д. 12</t>
  </si>
  <si>
    <t>г. Красноярск, пр-кт им газеты Красноярский Рабочий, д. 161</t>
  </si>
  <si>
    <t>г. Назарово, ул. Арбузова, д. 85Б</t>
  </si>
  <si>
    <t>X</t>
  </si>
  <si>
    <t>Приложение к краткосрочному плану реализации региональной программы капитального ремонта общего имущества в многоквартирных домах, расположенных на территории Красноярского края, утвержденной постановлением Правительства Красноярского края от 27.12.2013 № 709-п, на 2015 год</t>
  </si>
  <si>
    <t>с. Шалинское ул. Ленина 32 </t>
  </si>
  <si>
    <t>г. Сосновоборск, ул. Энтузиастов, д. 19</t>
  </si>
  <si>
    <t>1.67</t>
  </si>
  <si>
    <t>1.68</t>
  </si>
  <si>
    <t>Ачинский муниципальный район</t>
  </si>
  <si>
    <t>Емельяновский муниципальный район</t>
  </si>
  <si>
    <t>Ермаковский муниципальный район</t>
  </si>
  <si>
    <t>Иланский муниципальный район</t>
  </si>
  <si>
    <t>Кежемский муниципальный район</t>
  </si>
  <si>
    <t>Курагинский муниципальный район</t>
  </si>
  <si>
    <t>Манский муниципальный район</t>
  </si>
  <si>
    <t>Нижнеингашский муниципальный район</t>
  </si>
  <si>
    <t>Таймырский Долгано-Ненецкий муниципальный район</t>
  </si>
  <si>
    <t>Шушенский муниципальный район</t>
  </si>
  <si>
    <t>город Ачинск</t>
  </si>
  <si>
    <t>город Бородино</t>
  </si>
  <si>
    <t>город Дивногорск</t>
  </si>
  <si>
    <t>город Енисейск</t>
  </si>
  <si>
    <t xml:space="preserve"> город Железногорск</t>
  </si>
  <si>
    <t>ЗАТО город Зеленогорск</t>
  </si>
  <si>
    <t>город Канск</t>
  </si>
  <si>
    <t>город Красноярск</t>
  </si>
  <si>
    <t>город Лесосибирск</t>
  </si>
  <si>
    <t>город Минусинск</t>
  </si>
  <si>
    <t>город Назарово</t>
  </si>
  <si>
    <t>город Норильск</t>
  </si>
  <si>
    <t>город Сосновоборск</t>
  </si>
  <si>
    <t>город Шарыпово</t>
  </si>
  <si>
    <t>Всего по Красноярскому краю</t>
  </si>
  <si>
    <t>1.69</t>
  </si>
  <si>
    <t>1/1</t>
  </si>
  <si>
    <t>г. Норильск, ул Комсомольская, д. 49В</t>
  </si>
  <si>
    <t>г. Норильск, ул Строительная, д. 14</t>
  </si>
  <si>
    <t>1.7.</t>
  </si>
  <si>
    <t>3/6</t>
  </si>
  <si>
    <t>г. Ачинск, ул. мкр 7-й, д. 13</t>
  </si>
  <si>
    <t>г Канск, ул Восточная, д. 36</t>
  </si>
  <si>
    <t>г Канск, ул Рембаза ВЭС, д. 1</t>
  </si>
  <si>
    <t>г. Ачинск, мкр. 7-й, д. 13</t>
  </si>
  <si>
    <t>г. Красноярск, пр-кт им газеты Красноярский рабочий, д. 118</t>
  </si>
  <si>
    <t>г. Красноярск, пр-кт им газеты Красноярский Рабочий, д. 118</t>
  </si>
  <si>
    <t>ремонт внутридомовых инженерных систем:</t>
  </si>
  <si>
    <t>ремонт крыши</t>
  </si>
  <si>
    <t>ремонт и замена лифтового оборудования, признанного непригодным для эксплуатации, ремонт лифтовых шахт</t>
  </si>
  <si>
    <t>ремонт подвальных помещений, относящихся к общему имуществу в многоквартирном доме</t>
  </si>
  <si>
    <t>ремонт фундамента многоквартирного дома</t>
  </si>
  <si>
    <t>утепление и ремонт фасада</t>
  </si>
  <si>
    <t>Стоимость услуг и (или) работ по капитальному ремонту общего имущества многоквартирного дома, руб.</t>
  </si>
  <si>
    <t>всего, стоимость ремонта</t>
  </si>
  <si>
    <t>прочие виды работ, не выполняемые за счет минимального размера взноса</t>
  </si>
  <si>
    <t>средства соб-ственников</t>
  </si>
  <si>
    <t>государственной корпорации – Фонда содействия реформированию жилищно-коммунального хозяйства</t>
  </si>
  <si>
    <t>2.1</t>
  </si>
  <si>
    <t>Многоквартирные дома, формирующие фонды капитального ремонта на специальных счетах</t>
  </si>
  <si>
    <t>Итого поспециальным счетам</t>
  </si>
  <si>
    <t>Итого по Красноярскому краю по счету регионального оператора на 2015 год</t>
  </si>
  <si>
    <t>Итого по Красноярскому краю по специальным счетам на 2015 год</t>
  </si>
  <si>
    <t>г. Красноярск, ул Судостроительная, д. 113</t>
  </si>
  <si>
    <t>Глава города Дивногорска</t>
  </si>
  <si>
    <t>Е.Е. Оль</t>
  </si>
  <si>
    <t>Приложение к распоряжению администрации города Дивногорска от 27.03.2014 № 651/1р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</si>
</sst>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0.000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sz val="12"/>
      <color theme="1"/>
      <name val="Times New Roman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11"/>
      <name val="Calibri"/>
      <family val="2"/>
      <scheme val="minor"/>
    </font>
    <font>
      <sz val="12"/>
      <name val="Times New Roman"/>
      <family val="1"/>
      <charset val="204"/>
    </font>
    <font>
      <sz val="1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rgb="FF000000"/>
      <name val="Times New Roman"/>
      <family val="1"/>
      <charset val="204"/>
    </font>
    <font>
      <sz val="16"/>
      <name val="Calibri"/>
      <family val="2"/>
      <scheme val="minor"/>
    </font>
    <font>
      <sz val="1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rgb="FF262626"/>
      <name val="Times New Roman"/>
      <family val="1"/>
      <charset val="204"/>
    </font>
    <font>
      <sz val="14"/>
      <color rgb="FF0D0D0D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6" fillId="0" borderId="0"/>
    <xf numFmtId="0" fontId="2" fillId="0" borderId="0"/>
    <xf numFmtId="0" fontId="7" fillId="0" borderId="0"/>
    <xf numFmtId="0" fontId="1" fillId="0" borderId="0"/>
  </cellStyleXfs>
  <cellXfs count="446">
    <xf numFmtId="0" fontId="0" fillId="0" borderId="0" xfId="0"/>
    <xf numFmtId="3" fontId="0" fillId="0" borderId="0" xfId="0" applyNumberFormat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0" fillId="3" borderId="0" xfId="0" applyFill="1"/>
    <xf numFmtId="0" fontId="0" fillId="0" borderId="0" xfId="0" applyFill="1" applyAlignment="1">
      <alignment horizontal="center" vertical="center" textRotation="90"/>
    </xf>
    <xf numFmtId="0" fontId="0" fillId="4" borderId="0" xfId="0" applyFill="1"/>
    <xf numFmtId="0" fontId="0" fillId="5" borderId="0" xfId="0" applyFill="1"/>
    <xf numFmtId="49" fontId="4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 wrapText="1"/>
    </xf>
    <xf numFmtId="4" fontId="9" fillId="0" borderId="1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49" fontId="8" fillId="0" borderId="0" xfId="0" applyNumberFormat="1" applyFont="1" applyFill="1" applyAlignment="1">
      <alignment horizontal="right" vertical="center"/>
    </xf>
    <xf numFmtId="49" fontId="8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 textRotation="90" wrapText="1" readingOrder="2"/>
    </xf>
    <xf numFmtId="49" fontId="9" fillId="0" borderId="0" xfId="0" applyNumberFormat="1" applyFont="1" applyFill="1" applyBorder="1" applyAlignment="1">
      <alignment horizontal="centerContinuous" vertical="center" wrapText="1"/>
    </xf>
    <xf numFmtId="49" fontId="9" fillId="0" borderId="0" xfId="0" applyNumberFormat="1" applyFont="1" applyFill="1" applyBorder="1" applyAlignment="1">
      <alignment wrapText="1"/>
    </xf>
    <xf numFmtId="49" fontId="9" fillId="0" borderId="0" xfId="1" applyNumberFormat="1" applyFont="1" applyFill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 wrapText="1"/>
    </xf>
    <xf numFmtId="4" fontId="10" fillId="0" borderId="7" xfId="0" applyNumberFormat="1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/>
    </xf>
    <xf numFmtId="4" fontId="9" fillId="0" borderId="7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49" fontId="11" fillId="0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 vertical="center" wrapText="1"/>
    </xf>
    <xf numFmtId="4" fontId="0" fillId="0" borderId="0" xfId="0" applyNumberFormat="1" applyFill="1" applyAlignment="1">
      <alignment horizontal="center" vertical="center"/>
    </xf>
    <xf numFmtId="4" fontId="16" fillId="0" borderId="0" xfId="0" applyNumberFormat="1" applyFont="1" applyFill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4" fontId="4" fillId="0" borderId="3" xfId="0" applyNumberFormat="1" applyFont="1" applyFill="1" applyBorder="1" applyAlignment="1">
      <alignment horizontal="center" vertical="center" textRotation="90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 wrapText="1"/>
    </xf>
    <xf numFmtId="4" fontId="11" fillId="0" borderId="7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Alignment="1">
      <alignment horizontal="center" vertical="center"/>
    </xf>
    <xf numFmtId="0" fontId="0" fillId="5" borderId="1" xfId="0" applyFill="1" applyBorder="1"/>
    <xf numFmtId="0" fontId="0" fillId="0" borderId="1" xfId="0" applyFill="1" applyBorder="1" applyAlignment="1">
      <alignment vertical="center" wrapText="1"/>
    </xf>
    <xf numFmtId="0" fontId="0" fillId="0" borderId="1" xfId="0" applyFill="1" applyBorder="1"/>
    <xf numFmtId="49" fontId="4" fillId="0" borderId="0" xfId="0" applyNumberFormat="1" applyFont="1" applyFill="1" applyBorder="1" applyAlignment="1"/>
    <xf numFmtId="0" fontId="4" fillId="0" borderId="7" xfId="0" applyFont="1" applyFill="1" applyBorder="1" applyAlignment="1">
      <alignment horizontal="left" vertical="center" wrapText="1"/>
    </xf>
    <xf numFmtId="4" fontId="11" fillId="0" borderId="7" xfId="0" applyNumberFormat="1" applyFont="1" applyFill="1" applyBorder="1" applyAlignment="1">
      <alignment horizontal="center" vertical="center"/>
    </xf>
    <xf numFmtId="0" fontId="0" fillId="0" borderId="0" xfId="0" applyFill="1" applyBorder="1"/>
    <xf numFmtId="2" fontId="0" fillId="0" borderId="0" xfId="0" applyNumberFormat="1" applyFill="1"/>
    <xf numFmtId="4" fontId="11" fillId="0" borderId="1" xfId="1" applyNumberFormat="1" applyFont="1" applyFill="1" applyBorder="1" applyAlignment="1">
      <alignment horizontal="center" vertical="center"/>
    </xf>
    <xf numFmtId="4" fontId="4" fillId="0" borderId="1" xfId="1" applyNumberFormat="1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2" borderId="0" xfId="3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4" fontId="15" fillId="0" borderId="0" xfId="0" applyNumberFormat="1" applyFont="1" applyAlignment="1">
      <alignment horizontal="center" vertical="center"/>
    </xf>
    <xf numFmtId="4" fontId="15" fillId="0" borderId="0" xfId="0" applyNumberFormat="1" applyFont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49" fontId="9" fillId="5" borderId="0" xfId="0" applyNumberFormat="1" applyFont="1" applyFill="1" applyBorder="1" applyAlignment="1">
      <alignment horizontal="centerContinuous" vertical="center" wrapText="1"/>
    </xf>
    <xf numFmtId="49" fontId="4" fillId="5" borderId="0" xfId="0" applyNumberFormat="1" applyFont="1" applyFill="1" applyBorder="1" applyAlignment="1"/>
    <xf numFmtId="49" fontId="9" fillId="5" borderId="0" xfId="0" applyNumberFormat="1" applyFont="1" applyFill="1" applyBorder="1" applyAlignment="1">
      <alignment vertical="center" wrapText="1"/>
    </xf>
    <xf numFmtId="49" fontId="4" fillId="5" borderId="0" xfId="0" applyNumberFormat="1" applyFont="1" applyFill="1" applyAlignment="1"/>
    <xf numFmtId="49" fontId="0" fillId="5" borderId="0" xfId="0" applyNumberFormat="1" applyFill="1" applyAlignment="1">
      <alignment horizontal="center" vertical="center"/>
    </xf>
    <xf numFmtId="0" fontId="0" fillId="5" borderId="0" xfId="0" applyFill="1" applyBorder="1"/>
    <xf numFmtId="4" fontId="4" fillId="0" borderId="1" xfId="0" applyNumberFormat="1" applyFont="1" applyFill="1" applyBorder="1" applyAlignment="1">
      <alignment horizontal="center" vertical="center"/>
    </xf>
    <xf numFmtId="0" fontId="9" fillId="5" borderId="8" xfId="0" applyFont="1" applyFill="1" applyBorder="1" applyAlignment="1">
      <alignment vertical="center" wrapText="1"/>
    </xf>
    <xf numFmtId="0" fontId="9" fillId="5" borderId="4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vertical="center" wrapText="1"/>
    </xf>
    <xf numFmtId="0" fontId="9" fillId="0" borderId="4" xfId="0" applyFont="1" applyFill="1" applyBorder="1" applyAlignment="1">
      <alignment vertical="center" wrapText="1"/>
    </xf>
    <xf numFmtId="0" fontId="4" fillId="5" borderId="8" xfId="0" applyFont="1" applyFill="1" applyBorder="1" applyAlignment="1"/>
    <xf numFmtId="0" fontId="4" fillId="5" borderId="4" xfId="0" applyFont="1" applyFill="1" applyBorder="1" applyAlignment="1"/>
    <xf numFmtId="0" fontId="4" fillId="5" borderId="5" xfId="0" applyFont="1" applyFill="1" applyBorder="1" applyAlignment="1"/>
    <xf numFmtId="0" fontId="4" fillId="0" borderId="8" xfId="0" applyFont="1" applyFill="1" applyBorder="1" applyAlignment="1"/>
    <xf numFmtId="0" fontId="4" fillId="0" borderId="4" xfId="0" applyFont="1" applyFill="1" applyBorder="1" applyAlignment="1"/>
    <xf numFmtId="0" fontId="4" fillId="0" borderId="5" xfId="0" applyFont="1" applyFill="1" applyBorder="1" applyAlignment="1"/>
    <xf numFmtId="0" fontId="9" fillId="5" borderId="5" xfId="0" applyFont="1" applyFill="1" applyBorder="1" applyAlignment="1">
      <alignment vertical="center" wrapText="1"/>
    </xf>
    <xf numFmtId="0" fontId="9" fillId="0" borderId="8" xfId="0" applyFont="1" applyFill="1" applyBorder="1" applyAlignment="1">
      <alignment wrapText="1"/>
    </xf>
    <xf numFmtId="0" fontId="9" fillId="0" borderId="4" xfId="0" applyFont="1" applyFill="1" applyBorder="1" applyAlignment="1">
      <alignment wrapText="1"/>
    </xf>
    <xf numFmtId="0" fontId="9" fillId="0" borderId="5" xfId="0" applyFont="1" applyFill="1" applyBorder="1" applyAlignment="1">
      <alignment wrapText="1"/>
    </xf>
    <xf numFmtId="4" fontId="10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4" fillId="5" borderId="0" xfId="0" applyFont="1" applyFill="1" applyBorder="1" applyAlignment="1"/>
    <xf numFmtId="0" fontId="0" fillId="0" borderId="0" xfId="0" applyBorder="1"/>
    <xf numFmtId="0" fontId="4" fillId="0" borderId="0" xfId="0" applyFont="1" applyFill="1" applyBorder="1" applyAlignment="1"/>
    <xf numFmtId="49" fontId="9" fillId="5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4" fillId="5" borderId="4" xfId="0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49" fontId="4" fillId="0" borderId="2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textRotation="90" wrapText="1"/>
    </xf>
    <xf numFmtId="2" fontId="9" fillId="0" borderId="1" xfId="0" applyNumberFormat="1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textRotation="90" wrapText="1"/>
    </xf>
    <xf numFmtId="2" fontId="9" fillId="0" borderId="6" xfId="0" applyNumberFormat="1" applyFont="1" applyFill="1" applyBorder="1" applyAlignment="1">
      <alignment horizontal="center" vertical="center" textRotation="90" wrapText="1"/>
    </xf>
    <xf numFmtId="49" fontId="9" fillId="0" borderId="1" xfId="0" applyNumberFormat="1" applyFont="1" applyFill="1" applyBorder="1" applyAlignment="1">
      <alignment horizontal="center" vertical="center" textRotation="90" wrapText="1"/>
    </xf>
    <xf numFmtId="0" fontId="10" fillId="0" borderId="6" xfId="0" applyFont="1" applyFill="1" applyBorder="1" applyAlignment="1">
      <alignment horizontal="center" vertical="center" textRotation="90" wrapText="1"/>
    </xf>
    <xf numFmtId="0" fontId="10" fillId="0" borderId="9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textRotation="90" wrapText="1"/>
    </xf>
    <xf numFmtId="2" fontId="9" fillId="0" borderId="1" xfId="0" applyNumberFormat="1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textRotation="90"/>
    </xf>
    <xf numFmtId="0" fontId="0" fillId="0" borderId="0" xfId="0" applyFill="1" applyAlignment="1">
      <alignment horizontal="left" vertical="center"/>
    </xf>
    <xf numFmtId="0" fontId="10" fillId="0" borderId="5" xfId="0" applyFont="1" applyFill="1" applyBorder="1" applyAlignment="1">
      <alignment horizontal="left" vertical="center" wrapText="1"/>
    </xf>
    <xf numFmtId="49" fontId="0" fillId="0" borderId="0" xfId="0" applyNumberFormat="1"/>
    <xf numFmtId="0" fontId="9" fillId="0" borderId="1" xfId="0" applyFont="1" applyFill="1" applyBorder="1" applyAlignment="1">
      <alignment vertical="center" textRotation="90" wrapText="1"/>
    </xf>
    <xf numFmtId="2" fontId="9" fillId="0" borderId="1" xfId="0" applyNumberFormat="1" applyFont="1" applyFill="1" applyBorder="1" applyAlignment="1">
      <alignment vertical="center" textRotation="90" wrapText="1"/>
    </xf>
    <xf numFmtId="0" fontId="9" fillId="0" borderId="1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20" fillId="0" borderId="0" xfId="0" applyFont="1" applyFill="1" applyAlignment="1">
      <alignment horizontal="center" vertical="center" textRotation="90"/>
    </xf>
    <xf numFmtId="0" fontId="0" fillId="0" borderId="0" xfId="0" applyFont="1" applyFill="1" applyAlignment="1">
      <alignment horizontal="left" vertical="center"/>
    </xf>
    <xf numFmtId="4" fontId="0" fillId="0" borderId="0" xfId="0" applyNumberFormat="1" applyFont="1" applyFill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textRotation="90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textRotation="90" wrapText="1"/>
    </xf>
    <xf numFmtId="2" fontId="9" fillId="0" borderId="1" xfId="0" applyNumberFormat="1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textRotation="90" wrapText="1"/>
    </xf>
    <xf numFmtId="2" fontId="9" fillId="0" borderId="6" xfId="0" applyNumberFormat="1" applyFont="1" applyFill="1" applyBorder="1" applyAlignment="1">
      <alignment horizontal="center" vertical="center" textRotation="90" wrapText="1"/>
    </xf>
    <xf numFmtId="49" fontId="9" fillId="0" borderId="6" xfId="0" applyNumberFormat="1" applyFont="1" applyFill="1" applyBorder="1" applyAlignment="1">
      <alignment horizontal="center" vertical="center" textRotation="90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4" fontId="23" fillId="0" borderId="1" xfId="0" applyNumberFormat="1" applyFont="1" applyBorder="1" applyAlignment="1">
      <alignment horizontal="center" vertical="center" textRotation="90" wrapText="1"/>
    </xf>
    <xf numFmtId="4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4" fontId="27" fillId="0" borderId="1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49" fontId="28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>
      <alignment horizontal="left" vertical="center" wrapText="1"/>
    </xf>
    <xf numFmtId="16" fontId="27" fillId="0" borderId="1" xfId="0" applyNumberFormat="1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0" fontId="27" fillId="0" borderId="1" xfId="0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left" vertical="center" wrapText="1"/>
    </xf>
    <xf numFmtId="2" fontId="28" fillId="0" borderId="1" xfId="0" applyNumberFormat="1" applyFont="1" applyBorder="1" applyAlignment="1">
      <alignment horizontal="left" vertical="center" wrapText="1"/>
    </xf>
    <xf numFmtId="4" fontId="28" fillId="0" borderId="1" xfId="0" applyNumberFormat="1" applyFont="1" applyBorder="1" applyAlignment="1">
      <alignment horizontal="center" vertical="center"/>
    </xf>
    <xf numFmtId="0" fontId="28" fillId="0" borderId="1" xfId="0" applyNumberFormat="1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4" fontId="23" fillId="2" borderId="1" xfId="0" applyNumberFormat="1" applyFont="1" applyFill="1" applyBorder="1" applyAlignment="1">
      <alignment horizontal="center" vertical="center" wrapText="1"/>
    </xf>
    <xf numFmtId="4" fontId="13" fillId="2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4" fontId="31" fillId="0" borderId="1" xfId="0" applyNumberFormat="1" applyFont="1" applyBorder="1" applyAlignment="1">
      <alignment horizontal="center" vertical="center" wrapText="1"/>
    </xf>
    <xf numFmtId="4" fontId="27" fillId="0" borderId="1" xfId="3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12" fontId="23" fillId="0" borderId="1" xfId="0" applyNumberFormat="1" applyFont="1" applyBorder="1" applyAlignment="1">
      <alignment horizontal="center" vertical="center" wrapText="1"/>
    </xf>
    <xf numFmtId="0" fontId="23" fillId="0" borderId="1" xfId="6" applyFont="1" applyBorder="1" applyAlignment="1">
      <alignment horizontal="center" vertical="center" wrapText="1"/>
    </xf>
    <xf numFmtId="0" fontId="23" fillId="0" borderId="1" xfId="6" applyFont="1" applyBorder="1" applyAlignment="1">
      <alignment horizontal="left" vertical="center" wrapText="1"/>
    </xf>
    <xf numFmtId="4" fontId="23" fillId="0" borderId="1" xfId="6" applyNumberFormat="1" applyFont="1" applyBorder="1" applyAlignment="1">
      <alignment horizontal="center" vertical="center" wrapText="1"/>
    </xf>
    <xf numFmtId="4" fontId="23" fillId="2" borderId="1" xfId="4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 wrapText="1"/>
    </xf>
    <xf numFmtId="4" fontId="28" fillId="0" borderId="8" xfId="0" applyNumberFormat="1" applyFont="1" applyFill="1" applyBorder="1" applyAlignment="1">
      <alignment horizontal="center" vertical="center" wrapText="1"/>
    </xf>
    <xf numFmtId="4" fontId="28" fillId="0" borderId="1" xfId="0" applyNumberFormat="1" applyFont="1" applyFill="1" applyBorder="1" applyAlignment="1">
      <alignment horizontal="center" vertical="center" textRotation="90" wrapText="1"/>
    </xf>
    <xf numFmtId="4" fontId="28" fillId="0" borderId="8" xfId="0" applyNumberFormat="1" applyFont="1" applyFill="1" applyBorder="1" applyAlignment="1">
      <alignment horizontal="center" vertical="center" textRotation="90" wrapText="1"/>
    </xf>
    <xf numFmtId="49" fontId="28" fillId="0" borderId="2" xfId="0" applyNumberFormat="1" applyFont="1" applyFill="1" applyBorder="1" applyAlignment="1">
      <alignment horizontal="center" vertical="center"/>
    </xf>
    <xf numFmtId="49" fontId="28" fillId="0" borderId="6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Continuous"/>
    </xf>
    <xf numFmtId="0" fontId="21" fillId="0" borderId="4" xfId="0" applyFont="1" applyFill="1" applyBorder="1" applyAlignment="1">
      <alignment horizontal="centerContinuous" vertical="center"/>
    </xf>
    <xf numFmtId="0" fontId="24" fillId="0" borderId="8" xfId="0" applyFont="1" applyFill="1" applyBorder="1" applyAlignment="1">
      <alignment horizontal="centerContinuous" vertical="center"/>
    </xf>
    <xf numFmtId="0" fontId="24" fillId="0" borderId="4" xfId="0" applyFont="1" applyFill="1" applyBorder="1" applyAlignment="1">
      <alignment horizontal="centerContinuous" vertical="center"/>
    </xf>
    <xf numFmtId="0" fontId="19" fillId="0" borderId="8" xfId="0" applyFont="1" applyFill="1" applyBorder="1" applyAlignment="1">
      <alignment horizontal="centerContinuous"/>
    </xf>
    <xf numFmtId="0" fontId="19" fillId="0" borderId="4" xfId="0" applyFont="1" applyFill="1" applyBorder="1" applyAlignment="1">
      <alignment horizontal="centerContinuous"/>
    </xf>
    <xf numFmtId="4" fontId="25" fillId="0" borderId="1" xfId="0" applyNumberFormat="1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Continuous"/>
    </xf>
    <xf numFmtId="4" fontId="19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Continuous" vertical="center"/>
    </xf>
    <xf numFmtId="0" fontId="10" fillId="0" borderId="5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" fontId="32" fillId="0" borderId="1" xfId="0" applyNumberFormat="1" applyFont="1" applyFill="1" applyBorder="1" applyAlignment="1">
      <alignment horizontal="center" vertical="center" wrapText="1"/>
    </xf>
    <xf numFmtId="4" fontId="32" fillId="0" borderId="8" xfId="0" applyNumberFormat="1" applyFont="1" applyFill="1" applyBorder="1" applyAlignment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 textRotation="90" wrapText="1"/>
    </xf>
    <xf numFmtId="4" fontId="32" fillId="0" borderId="8" xfId="0" applyNumberFormat="1" applyFont="1" applyFill="1" applyBorder="1" applyAlignment="1">
      <alignment horizontal="center" vertical="center" textRotation="90" wrapText="1"/>
    </xf>
    <xf numFmtId="0" fontId="32" fillId="0" borderId="1" xfId="0" applyFont="1" applyFill="1" applyBorder="1" applyAlignment="1">
      <alignment horizontal="left" vertical="center" wrapText="1"/>
    </xf>
    <xf numFmtId="4" fontId="34" fillId="0" borderId="1" xfId="0" applyNumberFormat="1" applyFont="1" applyFill="1" applyBorder="1" applyAlignment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9" fontId="32" fillId="0" borderId="2" xfId="0" applyNumberFormat="1" applyFont="1" applyFill="1" applyBorder="1" applyAlignment="1">
      <alignment horizontal="center" vertical="center" wrapText="1"/>
    </xf>
    <xf numFmtId="49" fontId="32" fillId="0" borderId="6" xfId="0" applyNumberFormat="1" applyFont="1" applyFill="1" applyBorder="1" applyAlignment="1">
      <alignment horizontal="center" vertical="center" wrapText="1"/>
    </xf>
    <xf numFmtId="0" fontId="33" fillId="0" borderId="8" xfId="0" applyFont="1" applyFill="1" applyBorder="1" applyAlignment="1">
      <alignment horizontal="centerContinuous" vertical="center" wrapText="1"/>
    </xf>
    <xf numFmtId="0" fontId="33" fillId="0" borderId="4" xfId="0" applyFont="1" applyFill="1" applyBorder="1" applyAlignment="1">
      <alignment horizontal="centerContinuous" vertical="center" wrapText="1"/>
    </xf>
    <xf numFmtId="0" fontId="33" fillId="0" borderId="5" xfId="0" applyFont="1" applyFill="1" applyBorder="1" applyAlignment="1">
      <alignment horizontal="centerContinuous" vertical="center" wrapText="1"/>
    </xf>
    <xf numFmtId="0" fontId="15" fillId="0" borderId="8" xfId="0" applyFont="1" applyFill="1" applyBorder="1" applyAlignment="1">
      <alignment horizontal="centerContinuous" wrapText="1"/>
    </xf>
    <xf numFmtId="0" fontId="15" fillId="0" borderId="4" xfId="0" applyFont="1" applyFill="1" applyBorder="1" applyAlignment="1">
      <alignment horizontal="centerContinuous" wrapText="1"/>
    </xf>
    <xf numFmtId="0" fontId="15" fillId="0" borderId="5" xfId="0" applyFont="1" applyFill="1" applyBorder="1" applyAlignment="1">
      <alignment horizontal="centerContinuous" wrapText="1"/>
    </xf>
    <xf numFmtId="4" fontId="15" fillId="0" borderId="1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28" fillId="0" borderId="1" xfId="0" applyFont="1" applyFill="1" applyBorder="1" applyAlignment="1">
      <alignment horizontal="center" vertical="center" textRotation="90" wrapText="1"/>
    </xf>
    <xf numFmtId="0" fontId="26" fillId="0" borderId="1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textRotation="90" wrapText="1"/>
    </xf>
    <xf numFmtId="0" fontId="24" fillId="0" borderId="2" xfId="0" applyFont="1" applyFill="1" applyBorder="1" applyAlignment="1">
      <alignment horizontal="center" vertical="center" textRotation="90" wrapText="1"/>
    </xf>
    <xf numFmtId="49" fontId="24" fillId="0" borderId="2" xfId="0" applyNumberFormat="1" applyFont="1" applyFill="1" applyBorder="1" applyAlignment="1">
      <alignment horizontal="center" vertical="center" textRotation="90" wrapText="1"/>
    </xf>
    <xf numFmtId="49" fontId="24" fillId="0" borderId="6" xfId="0" applyNumberFormat="1" applyFont="1" applyFill="1" applyBorder="1" applyAlignment="1">
      <alignment horizontal="center" vertical="center" textRotation="90" wrapText="1"/>
    </xf>
    <xf numFmtId="49" fontId="24" fillId="0" borderId="7" xfId="0" applyNumberFormat="1" applyFont="1" applyFill="1" applyBorder="1" applyAlignment="1">
      <alignment horizontal="center" vertical="center" textRotation="90" wrapText="1"/>
    </xf>
    <xf numFmtId="0" fontId="24" fillId="0" borderId="6" xfId="0" applyFont="1" applyFill="1" applyBorder="1" applyAlignment="1">
      <alignment horizontal="center" vertical="center" textRotation="90" wrapText="1"/>
    </xf>
    <xf numFmtId="0" fontId="24" fillId="0" borderId="7" xfId="0" applyFont="1" applyFill="1" applyBorder="1" applyAlignment="1">
      <alignment horizontal="center" vertical="center" textRotation="90" wrapText="1"/>
    </xf>
    <xf numFmtId="49" fontId="24" fillId="0" borderId="1" xfId="0" applyNumberFormat="1" applyFont="1" applyFill="1" applyBorder="1" applyAlignment="1">
      <alignment horizontal="center" vertical="center" textRotation="90" wrapText="1"/>
    </xf>
    <xf numFmtId="49" fontId="28" fillId="0" borderId="2" xfId="0" applyNumberFormat="1" applyFont="1" applyFill="1" applyBorder="1" applyAlignment="1">
      <alignment horizontal="center" vertical="center"/>
    </xf>
    <xf numFmtId="4" fontId="28" fillId="0" borderId="2" xfId="0" applyNumberFormat="1" applyFont="1" applyFill="1" applyBorder="1" applyAlignment="1">
      <alignment horizontal="center" vertical="center" textRotation="90" wrapText="1" readingOrder="2"/>
    </xf>
    <xf numFmtId="4" fontId="28" fillId="0" borderId="6" xfId="0" applyNumberFormat="1" applyFont="1" applyFill="1" applyBorder="1" applyAlignment="1">
      <alignment horizontal="center" vertical="center" textRotation="90" wrapText="1" readingOrder="2"/>
    </xf>
    <xf numFmtId="4" fontId="28" fillId="0" borderId="7" xfId="0" applyNumberFormat="1" applyFont="1" applyFill="1" applyBorder="1" applyAlignment="1">
      <alignment horizontal="center" vertical="center" textRotation="90" wrapText="1" readingOrder="2"/>
    </xf>
    <xf numFmtId="4" fontId="28" fillId="0" borderId="2" xfId="0" applyNumberFormat="1" applyFont="1" applyFill="1" applyBorder="1" applyAlignment="1">
      <alignment horizontal="center" vertical="center" textRotation="90" wrapText="1"/>
    </xf>
    <xf numFmtId="4" fontId="28" fillId="0" borderId="7" xfId="0" applyNumberFormat="1" applyFont="1" applyFill="1" applyBorder="1" applyAlignment="1">
      <alignment horizontal="center" vertical="center" textRotation="90" wrapText="1"/>
    </xf>
    <xf numFmtId="4" fontId="28" fillId="0" borderId="8" xfId="0" applyNumberFormat="1" applyFont="1" applyFill="1" applyBorder="1" applyAlignment="1">
      <alignment horizontal="center" vertical="center" wrapText="1"/>
    </xf>
    <xf numFmtId="4" fontId="28" fillId="0" borderId="4" xfId="0" applyNumberFormat="1" applyFont="1" applyFill="1" applyBorder="1" applyAlignment="1">
      <alignment horizontal="center" vertical="center" wrapText="1"/>
    </xf>
    <xf numFmtId="4" fontId="28" fillId="0" borderId="5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Alignment="1">
      <alignment horizontal="center" vertical="center" wrapText="1"/>
    </xf>
    <xf numFmtId="4" fontId="4" fillId="0" borderId="0" xfId="0" applyNumberFormat="1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2" fontId="17" fillId="0" borderId="0" xfId="0" applyNumberFormat="1" applyFont="1" applyFill="1" applyAlignment="1">
      <alignment horizontal="left" vertical="center"/>
    </xf>
    <xf numFmtId="0" fontId="28" fillId="0" borderId="2" xfId="0" applyFont="1" applyFill="1" applyBorder="1" applyAlignment="1">
      <alignment horizontal="center" vertical="center" textRotation="90" wrapText="1"/>
    </xf>
    <xf numFmtId="0" fontId="28" fillId="0" borderId="6" xfId="0" applyFont="1" applyFill="1" applyBorder="1" applyAlignment="1">
      <alignment horizontal="center" vertical="center" textRotation="90" wrapText="1"/>
    </xf>
    <xf numFmtId="0" fontId="28" fillId="0" borderId="7" xfId="0" applyFont="1" applyFill="1" applyBorder="1" applyAlignment="1">
      <alignment horizontal="center" vertical="center" textRotation="90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4" fontId="28" fillId="0" borderId="6" xfId="0" applyNumberFormat="1" applyFont="1" applyFill="1" applyBorder="1" applyAlignment="1">
      <alignment horizontal="center" vertical="center" textRotation="90" wrapText="1"/>
    </xf>
    <xf numFmtId="49" fontId="28" fillId="0" borderId="2" xfId="0" applyNumberFormat="1" applyFont="1" applyFill="1" applyBorder="1" applyAlignment="1">
      <alignment horizontal="center" vertical="center" textRotation="90" wrapText="1" readingOrder="2"/>
    </xf>
    <xf numFmtId="49" fontId="28" fillId="0" borderId="6" xfId="0" applyNumberFormat="1" applyFont="1" applyFill="1" applyBorder="1" applyAlignment="1">
      <alignment horizontal="center" vertical="center" textRotation="90" wrapText="1" readingOrder="2"/>
    </xf>
    <xf numFmtId="49" fontId="28" fillId="0" borderId="7" xfId="0" applyNumberFormat="1" applyFont="1" applyFill="1" applyBorder="1" applyAlignment="1">
      <alignment horizontal="center" vertical="center" textRotation="90" wrapText="1" readingOrder="2"/>
    </xf>
    <xf numFmtId="4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 textRotation="90" wrapText="1"/>
    </xf>
    <xf numFmtId="0" fontId="27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4" fontId="13" fillId="0" borderId="0" xfId="0" applyNumberFormat="1" applyFont="1" applyAlignment="1">
      <alignment horizontal="right"/>
    </xf>
    <xf numFmtId="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6" xfId="0" applyFont="1" applyFill="1" applyBorder="1" applyAlignment="1">
      <alignment horizontal="center" vertical="center" textRotation="90"/>
    </xf>
    <xf numFmtId="0" fontId="4" fillId="0" borderId="2" xfId="0" applyFont="1" applyFill="1" applyBorder="1" applyAlignment="1">
      <alignment horizontal="center" vertical="center" textRotation="90" wrapText="1"/>
    </xf>
    <xf numFmtId="0" fontId="4" fillId="0" borderId="6" xfId="0" applyFont="1" applyFill="1" applyBorder="1" applyAlignment="1">
      <alignment horizontal="center" vertical="center" textRotation="90" wrapText="1"/>
    </xf>
    <xf numFmtId="2" fontId="4" fillId="0" borderId="2" xfId="0" applyNumberFormat="1" applyFont="1" applyFill="1" applyBorder="1" applyAlignment="1">
      <alignment horizontal="center" vertical="center" textRotation="90"/>
    </xf>
    <xf numFmtId="2" fontId="4" fillId="0" borderId="6" xfId="0" applyNumberFormat="1" applyFont="1" applyFill="1" applyBorder="1" applyAlignment="1">
      <alignment horizontal="center" vertical="center" textRotation="90"/>
    </xf>
    <xf numFmtId="0" fontId="10" fillId="0" borderId="2" xfId="0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 textRotation="90" wrapText="1"/>
    </xf>
    <xf numFmtId="0" fontId="4" fillId="0" borderId="7" xfId="0" applyFont="1" applyFill="1" applyBorder="1" applyAlignment="1">
      <alignment horizontal="center" vertical="center" textRotation="90"/>
    </xf>
    <xf numFmtId="2" fontId="4" fillId="0" borderId="7" xfId="0" applyNumberFormat="1" applyFont="1" applyFill="1" applyBorder="1" applyAlignment="1">
      <alignment horizontal="center" vertical="center" textRotation="90"/>
    </xf>
    <xf numFmtId="0" fontId="10" fillId="0" borderId="1" xfId="0" applyFont="1" applyFill="1" applyBorder="1" applyAlignment="1">
      <alignment horizontal="center" vertical="center" textRotation="90" wrapText="1"/>
    </xf>
    <xf numFmtId="0" fontId="10" fillId="0" borderId="6" xfId="0" applyFont="1" applyFill="1" applyBorder="1" applyAlignment="1">
      <alignment horizontal="center" vertical="center" textRotation="90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textRotation="90" wrapText="1"/>
    </xf>
    <xf numFmtId="49" fontId="9" fillId="0" borderId="6" xfId="0" applyNumberFormat="1" applyFont="1" applyFill="1" applyBorder="1" applyAlignment="1">
      <alignment horizontal="center" vertical="center" textRotation="90" wrapText="1"/>
    </xf>
    <xf numFmtId="49" fontId="9" fillId="0" borderId="7" xfId="0" applyNumberFormat="1" applyFont="1" applyFill="1" applyBorder="1" applyAlignment="1">
      <alignment horizontal="center" vertical="center" textRotation="90" wrapText="1"/>
    </xf>
    <xf numFmtId="0" fontId="9" fillId="0" borderId="2" xfId="0" applyFont="1" applyFill="1" applyBorder="1" applyAlignment="1">
      <alignment horizontal="center" vertical="center" textRotation="90" wrapText="1"/>
    </xf>
    <xf numFmtId="0" fontId="9" fillId="0" borderId="6" xfId="0" applyFont="1" applyFill="1" applyBorder="1" applyAlignment="1">
      <alignment horizontal="center" vertical="center" textRotation="90" wrapText="1"/>
    </xf>
    <xf numFmtId="0" fontId="9" fillId="0" borderId="7" xfId="0" applyFont="1" applyFill="1" applyBorder="1" applyAlignment="1">
      <alignment horizontal="center" vertical="center" textRotation="90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wrapText="1"/>
    </xf>
    <xf numFmtId="2" fontId="9" fillId="0" borderId="2" xfId="0" applyNumberFormat="1" applyFont="1" applyFill="1" applyBorder="1" applyAlignment="1">
      <alignment horizontal="center" vertical="center" textRotation="90" wrapText="1"/>
    </xf>
    <xf numFmtId="2" fontId="9" fillId="0" borderId="6" xfId="0" applyNumberFormat="1" applyFont="1" applyFill="1" applyBorder="1" applyAlignment="1">
      <alignment horizontal="center" vertical="center" textRotation="90" wrapText="1"/>
    </xf>
    <xf numFmtId="2" fontId="9" fillId="0" borderId="7" xfId="0" applyNumberFormat="1" applyFont="1" applyFill="1" applyBorder="1" applyAlignment="1">
      <alignment horizontal="center" vertical="center" textRotation="90" wrapText="1"/>
    </xf>
    <xf numFmtId="49" fontId="9" fillId="0" borderId="1" xfId="0" applyNumberFormat="1" applyFont="1" applyFill="1" applyBorder="1" applyAlignment="1">
      <alignment horizontal="center" vertical="center" textRotation="90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textRotation="90" wrapText="1"/>
    </xf>
    <xf numFmtId="0" fontId="10" fillId="0" borderId="12" xfId="0" applyFont="1" applyFill="1" applyBorder="1" applyAlignment="1">
      <alignment horizontal="center" vertical="center" textRotation="90" wrapText="1"/>
    </xf>
    <xf numFmtId="0" fontId="10" fillId="0" borderId="13" xfId="0" applyFont="1" applyFill="1" applyBorder="1" applyAlignment="1">
      <alignment horizontal="center" vertical="center" textRotation="90" wrapText="1"/>
    </xf>
    <xf numFmtId="0" fontId="9" fillId="0" borderId="1" xfId="0" applyFont="1" applyFill="1" applyBorder="1" applyAlignment="1">
      <alignment horizontal="center" vertical="center" textRotation="90" wrapText="1"/>
    </xf>
    <xf numFmtId="2" fontId="9" fillId="0" borderId="1" xfId="0" applyNumberFormat="1" applyFont="1" applyFill="1" applyBorder="1" applyAlignment="1">
      <alignment horizontal="center" vertical="center" textRotation="90" wrapText="1"/>
    </xf>
    <xf numFmtId="49" fontId="4" fillId="0" borderId="2" xfId="0" applyNumberFormat="1" applyFont="1" applyFill="1" applyBorder="1" applyAlignment="1">
      <alignment horizontal="center" vertical="center" textRotation="90"/>
    </xf>
    <xf numFmtId="49" fontId="4" fillId="0" borderId="6" xfId="0" applyNumberFormat="1" applyFont="1" applyFill="1" applyBorder="1" applyAlignment="1">
      <alignment horizontal="center" vertical="center" textRotation="90"/>
    </xf>
    <xf numFmtId="49" fontId="4" fillId="0" borderId="7" xfId="0" applyNumberFormat="1" applyFont="1" applyFill="1" applyBorder="1" applyAlignment="1">
      <alignment horizontal="center" vertical="center" textRotation="90"/>
    </xf>
    <xf numFmtId="0" fontId="9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textRotation="90"/>
    </xf>
    <xf numFmtId="2" fontId="4" fillId="0" borderId="1" xfId="0" applyNumberFormat="1" applyFont="1" applyFill="1" applyBorder="1" applyAlignment="1">
      <alignment horizontal="center" vertical="center" textRotation="90"/>
    </xf>
    <xf numFmtId="0" fontId="4" fillId="0" borderId="1" xfId="0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textRotation="90"/>
    </xf>
    <xf numFmtId="49" fontId="4" fillId="0" borderId="1" xfId="0" applyNumberFormat="1" applyFont="1" applyFill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wrapText="1"/>
    </xf>
    <xf numFmtId="16" fontId="4" fillId="0" borderId="1" xfId="0" applyNumberFormat="1" applyFont="1" applyFill="1" applyBorder="1" applyAlignment="1">
      <alignment horizontal="center" vertical="center" textRotation="90" wrapText="1"/>
    </xf>
    <xf numFmtId="2" fontId="11" fillId="0" borderId="2" xfId="2" applyNumberFormat="1" applyFont="1" applyFill="1" applyBorder="1" applyAlignment="1">
      <alignment horizontal="center" vertical="center" textRotation="90" shrinkToFit="1"/>
    </xf>
    <xf numFmtId="2" fontId="11" fillId="0" borderId="6" xfId="2" applyNumberFormat="1" applyFont="1" applyFill="1" applyBorder="1" applyAlignment="1">
      <alignment horizontal="center" vertical="center" textRotation="90" shrinkToFit="1"/>
    </xf>
    <xf numFmtId="2" fontId="11" fillId="0" borderId="7" xfId="2" applyNumberFormat="1" applyFont="1" applyFill="1" applyBorder="1" applyAlignment="1">
      <alignment horizontal="center" vertical="center" textRotation="90" shrinkToFit="1"/>
    </xf>
    <xf numFmtId="2" fontId="11" fillId="0" borderId="1" xfId="2" applyNumberFormat="1" applyFont="1" applyFill="1" applyBorder="1" applyAlignment="1">
      <alignment horizontal="center" vertical="center" textRotation="90" shrinkToFit="1"/>
    </xf>
    <xf numFmtId="0" fontId="4" fillId="0" borderId="4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textRotation="90"/>
    </xf>
    <xf numFmtId="164" fontId="4" fillId="0" borderId="1" xfId="0" applyNumberFormat="1" applyFont="1" applyFill="1" applyBorder="1" applyAlignment="1">
      <alignment horizontal="center" vertical="center" textRotation="90"/>
    </xf>
    <xf numFmtId="0" fontId="9" fillId="0" borderId="4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textRotation="90" wrapText="1"/>
    </xf>
    <xf numFmtId="0" fontId="4" fillId="0" borderId="15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4" fontId="8" fillId="0" borderId="0" xfId="0" applyNumberFormat="1" applyFont="1" applyFill="1" applyAlignment="1">
      <alignment horizontal="right" vertical="center"/>
    </xf>
    <xf numFmtId="0" fontId="8" fillId="0" borderId="0" xfId="0" applyFont="1" applyFill="1" applyAlignment="1">
      <alignment horizontal="left" vertical="center" textRotation="90"/>
    </xf>
    <xf numFmtId="0" fontId="8" fillId="0" borderId="0" xfId="0" applyFont="1" applyFill="1" applyAlignment="1">
      <alignment horizontal="center" vertical="center" textRotation="90"/>
    </xf>
    <xf numFmtId="0" fontId="4" fillId="0" borderId="1" xfId="0" applyFont="1" applyFill="1" applyBorder="1" applyAlignment="1">
      <alignment horizontal="left" vertical="center"/>
    </xf>
    <xf numFmtId="4" fontId="4" fillId="0" borderId="8" xfId="0" applyNumberFormat="1" applyFont="1" applyFill="1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4" fontId="11" fillId="0" borderId="8" xfId="0" applyNumberFormat="1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1" fillId="0" borderId="5" xfId="0" applyNumberFormat="1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 textRotation="90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 textRotation="90" wrapText="1" readingOrder="2"/>
    </xf>
    <xf numFmtId="4" fontId="4" fillId="0" borderId="1" xfId="0" applyNumberFormat="1" applyFont="1" applyFill="1" applyBorder="1" applyAlignment="1">
      <alignment horizontal="center" vertical="center" textRotation="90" readingOrder="2"/>
    </xf>
    <xf numFmtId="4" fontId="4" fillId="0" borderId="1" xfId="0" applyNumberFormat="1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textRotation="90" wrapText="1"/>
    </xf>
    <xf numFmtId="49" fontId="4" fillId="0" borderId="6" xfId="0" applyNumberFormat="1" applyFont="1" applyFill="1" applyBorder="1" applyAlignment="1">
      <alignment horizontal="center" vertical="center" textRotation="90" wrapText="1"/>
    </xf>
    <xf numFmtId="49" fontId="4" fillId="0" borderId="7" xfId="0" applyNumberFormat="1" applyFont="1" applyFill="1" applyBorder="1" applyAlignment="1">
      <alignment horizontal="center" vertical="center" textRotation="90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textRotation="90"/>
    </xf>
    <xf numFmtId="0" fontId="12" fillId="0" borderId="6" xfId="0" applyFont="1" applyFill="1" applyBorder="1" applyAlignment="1">
      <alignment horizontal="center" vertical="center" textRotation="90"/>
    </xf>
    <xf numFmtId="0" fontId="12" fillId="0" borderId="7" xfId="0" applyFont="1" applyFill="1" applyBorder="1" applyAlignment="1">
      <alignment horizontal="center" vertical="center" textRotation="90"/>
    </xf>
    <xf numFmtId="16" fontId="4" fillId="0" borderId="2" xfId="0" applyNumberFormat="1" applyFont="1" applyFill="1" applyBorder="1" applyAlignment="1">
      <alignment horizontal="center" vertical="center" textRotation="90" wrapText="1"/>
    </xf>
    <xf numFmtId="16" fontId="4" fillId="0" borderId="6" xfId="0" applyNumberFormat="1" applyFont="1" applyFill="1" applyBorder="1" applyAlignment="1">
      <alignment horizontal="center" vertical="center" textRotation="90" wrapText="1"/>
    </xf>
    <xf numFmtId="16" fontId="4" fillId="0" borderId="7" xfId="0" applyNumberFormat="1" applyFont="1" applyFill="1" applyBorder="1" applyAlignment="1">
      <alignment horizontal="center" vertical="center" textRotation="90" wrapText="1"/>
    </xf>
    <xf numFmtId="164" fontId="4" fillId="0" borderId="2" xfId="0" applyNumberFormat="1" applyFont="1" applyFill="1" applyBorder="1" applyAlignment="1">
      <alignment horizontal="center" vertical="center" textRotation="90"/>
    </xf>
    <xf numFmtId="164" fontId="4" fillId="0" borderId="6" xfId="0" applyNumberFormat="1" applyFont="1" applyFill="1" applyBorder="1" applyAlignment="1">
      <alignment horizontal="center" vertical="center" textRotation="90"/>
    </xf>
    <xf numFmtId="164" fontId="4" fillId="0" borderId="7" xfId="0" applyNumberFormat="1" applyFont="1" applyFill="1" applyBorder="1" applyAlignment="1">
      <alignment horizontal="center" vertical="center" textRotation="90"/>
    </xf>
    <xf numFmtId="4" fontId="4" fillId="0" borderId="2" xfId="0" applyNumberFormat="1" applyFont="1" applyFill="1" applyBorder="1" applyAlignment="1">
      <alignment horizontal="center" vertical="center" textRotation="90" readingOrder="2"/>
    </xf>
    <xf numFmtId="4" fontId="4" fillId="0" borderId="6" xfId="0" applyNumberFormat="1" applyFont="1" applyFill="1" applyBorder="1" applyAlignment="1">
      <alignment horizontal="center" vertical="center" textRotation="90" readingOrder="2"/>
    </xf>
    <xf numFmtId="4" fontId="4" fillId="0" borderId="7" xfId="0" applyNumberFormat="1" applyFont="1" applyFill="1" applyBorder="1" applyAlignment="1">
      <alignment horizontal="center" vertical="center" textRotation="90" readingOrder="2"/>
    </xf>
    <xf numFmtId="4" fontId="4" fillId="0" borderId="2" xfId="0" applyNumberFormat="1" applyFont="1" applyFill="1" applyBorder="1" applyAlignment="1">
      <alignment horizontal="center" vertical="center" textRotation="90" wrapText="1" readingOrder="2"/>
    </xf>
    <xf numFmtId="4" fontId="4" fillId="0" borderId="6" xfId="0" applyNumberFormat="1" applyFont="1" applyFill="1" applyBorder="1" applyAlignment="1">
      <alignment horizontal="center" vertical="center" textRotation="90" wrapText="1" readingOrder="2"/>
    </xf>
    <xf numFmtId="4" fontId="4" fillId="0" borderId="7" xfId="0" applyNumberFormat="1" applyFont="1" applyFill="1" applyBorder="1" applyAlignment="1">
      <alignment horizontal="center" vertical="center" textRotation="90" wrapText="1" readingOrder="2"/>
    </xf>
    <xf numFmtId="4" fontId="4" fillId="0" borderId="2" xfId="0" applyNumberFormat="1" applyFont="1" applyFill="1" applyBorder="1" applyAlignment="1">
      <alignment horizontal="center" vertical="center" textRotation="90" wrapText="1"/>
    </xf>
    <xf numFmtId="4" fontId="4" fillId="0" borderId="7" xfId="0" applyNumberFormat="1" applyFont="1" applyFill="1" applyBorder="1" applyAlignment="1">
      <alignment horizontal="center" vertical="center" textRotation="90" wrapText="1"/>
    </xf>
    <xf numFmtId="4" fontId="4" fillId="0" borderId="8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textRotation="90" wrapText="1"/>
    </xf>
    <xf numFmtId="4" fontId="11" fillId="0" borderId="6" xfId="0" applyNumberFormat="1" applyFont="1" applyFill="1" applyBorder="1" applyAlignment="1">
      <alignment horizontal="center" vertical="center" textRotation="90" wrapText="1"/>
    </xf>
    <xf numFmtId="4" fontId="11" fillId="0" borderId="7" xfId="0" applyNumberFormat="1" applyFont="1" applyFill="1" applyBorder="1" applyAlignment="1">
      <alignment horizontal="center" vertical="center" textRotation="90" wrapText="1"/>
    </xf>
    <xf numFmtId="4" fontId="4" fillId="0" borderId="6" xfId="0" applyNumberFormat="1" applyFont="1" applyFill="1" applyBorder="1" applyAlignment="1">
      <alignment horizontal="center" vertical="center" textRotation="90" wrapText="1"/>
    </xf>
    <xf numFmtId="0" fontId="10" fillId="0" borderId="1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49" fontId="33" fillId="0" borderId="2" xfId="0" applyNumberFormat="1" applyFont="1" applyFill="1" applyBorder="1" applyAlignment="1">
      <alignment horizontal="center" vertical="center" textRotation="90" wrapText="1"/>
    </xf>
    <xf numFmtId="49" fontId="33" fillId="0" borderId="6" xfId="0" applyNumberFormat="1" applyFont="1" applyFill="1" applyBorder="1" applyAlignment="1">
      <alignment horizontal="center" vertical="center" textRotation="90" wrapText="1"/>
    </xf>
    <xf numFmtId="49" fontId="33" fillId="0" borderId="7" xfId="0" applyNumberFormat="1" applyFont="1" applyFill="1" applyBorder="1" applyAlignment="1">
      <alignment horizontal="center" vertical="center" textRotation="90" wrapText="1"/>
    </xf>
    <xf numFmtId="0" fontId="33" fillId="0" borderId="2" xfId="0" applyFont="1" applyFill="1" applyBorder="1" applyAlignment="1">
      <alignment horizontal="center" vertical="center" textRotation="90" wrapText="1"/>
    </xf>
    <xf numFmtId="0" fontId="33" fillId="0" borderId="6" xfId="0" applyFont="1" applyFill="1" applyBorder="1" applyAlignment="1">
      <alignment horizontal="center" vertical="center" textRotation="90" wrapText="1"/>
    </xf>
    <xf numFmtId="0" fontId="33" fillId="0" borderId="7" xfId="0" applyFont="1" applyFill="1" applyBorder="1" applyAlignment="1">
      <alignment horizontal="center" vertical="center" textRotation="90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2" fillId="0" borderId="5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textRotation="90" wrapText="1"/>
    </xf>
    <xf numFmtId="0" fontId="32" fillId="0" borderId="2" xfId="0" applyFont="1" applyFill="1" applyBorder="1" applyAlignment="1">
      <alignment horizontal="center" vertical="center" textRotation="90" wrapText="1"/>
    </xf>
    <xf numFmtId="0" fontId="32" fillId="0" borderId="6" xfId="0" applyFont="1" applyFill="1" applyBorder="1" applyAlignment="1">
      <alignment horizontal="center" vertical="center" textRotation="90" wrapText="1"/>
    </xf>
    <xf numFmtId="0" fontId="32" fillId="0" borderId="7" xfId="0" applyFont="1" applyFill="1" applyBorder="1" applyAlignment="1">
      <alignment horizontal="center" vertical="center" textRotation="90" wrapText="1"/>
    </xf>
    <xf numFmtId="0" fontId="32" fillId="0" borderId="9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 wrapText="1"/>
    </xf>
    <xf numFmtId="4" fontId="32" fillId="0" borderId="8" xfId="0" applyNumberFormat="1" applyFont="1" applyFill="1" applyBorder="1" applyAlignment="1">
      <alignment horizontal="center" vertical="center" wrapText="1"/>
    </xf>
    <xf numFmtId="4" fontId="32" fillId="0" borderId="4" xfId="0" applyNumberFormat="1" applyFont="1" applyFill="1" applyBorder="1" applyAlignment="1">
      <alignment horizontal="center" vertical="center" wrapText="1"/>
    </xf>
    <xf numFmtId="4" fontId="32" fillId="0" borderId="5" xfId="0" applyNumberFormat="1" applyFont="1" applyFill="1" applyBorder="1" applyAlignment="1">
      <alignment horizontal="center" vertical="center" wrapText="1"/>
    </xf>
    <xf numFmtId="4" fontId="32" fillId="0" borderId="2" xfId="0" applyNumberFormat="1" applyFont="1" applyFill="1" applyBorder="1" applyAlignment="1">
      <alignment horizontal="center" vertical="center" textRotation="90" wrapText="1"/>
    </xf>
    <xf numFmtId="4" fontId="32" fillId="0" borderId="6" xfId="0" applyNumberFormat="1" applyFont="1" applyFill="1" applyBorder="1" applyAlignment="1">
      <alignment horizontal="center" vertical="center" textRotation="90" wrapText="1"/>
    </xf>
    <xf numFmtId="4" fontId="32" fillId="0" borderId="7" xfId="0" applyNumberFormat="1" applyFont="1" applyFill="1" applyBorder="1" applyAlignment="1">
      <alignment horizontal="center" vertical="center" textRotation="90" wrapText="1"/>
    </xf>
    <xf numFmtId="4" fontId="32" fillId="0" borderId="2" xfId="0" applyNumberFormat="1" applyFont="1" applyFill="1" applyBorder="1" applyAlignment="1">
      <alignment horizontal="center" vertical="center" textRotation="90" wrapText="1" readingOrder="2"/>
    </xf>
    <xf numFmtId="4" fontId="32" fillId="0" borderId="6" xfId="0" applyNumberFormat="1" applyFont="1" applyFill="1" applyBorder="1" applyAlignment="1">
      <alignment horizontal="center" vertical="center" textRotation="90" wrapText="1" readingOrder="2"/>
    </xf>
    <xf numFmtId="4" fontId="32" fillId="0" borderId="7" xfId="0" applyNumberFormat="1" applyFont="1" applyFill="1" applyBorder="1" applyAlignment="1">
      <alignment horizontal="center" vertical="center" textRotation="90" wrapText="1" readingOrder="2"/>
    </xf>
    <xf numFmtId="49" fontId="32" fillId="0" borderId="2" xfId="0" applyNumberFormat="1" applyFont="1" applyFill="1" applyBorder="1" applyAlignment="1">
      <alignment horizontal="center" vertical="center" textRotation="90" wrapText="1" readingOrder="2"/>
    </xf>
    <xf numFmtId="49" fontId="32" fillId="0" borderId="6" xfId="0" applyNumberFormat="1" applyFont="1" applyFill="1" applyBorder="1" applyAlignment="1">
      <alignment horizontal="center" vertical="center" textRotation="90" wrapText="1" readingOrder="2"/>
    </xf>
    <xf numFmtId="49" fontId="32" fillId="0" borderId="7" xfId="0" applyNumberFormat="1" applyFont="1" applyFill="1" applyBorder="1" applyAlignment="1">
      <alignment horizontal="center" vertical="center" textRotation="90" wrapText="1" readingOrder="2"/>
    </xf>
    <xf numFmtId="49" fontId="33" fillId="0" borderId="1" xfId="0" applyNumberFormat="1" applyFont="1" applyFill="1" applyBorder="1" applyAlignment="1">
      <alignment horizontal="center" vertical="center" textRotation="90" wrapText="1"/>
    </xf>
    <xf numFmtId="0" fontId="33" fillId="0" borderId="1" xfId="0" applyFont="1" applyFill="1" applyBorder="1" applyAlignment="1">
      <alignment horizontal="center" vertical="center" textRotation="90" wrapText="1"/>
    </xf>
    <xf numFmtId="49" fontId="32" fillId="0" borderId="2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36" fillId="0" borderId="0" xfId="0" applyFont="1" applyAlignment="1">
      <alignment horizontal="center" wrapText="1"/>
    </xf>
  </cellXfs>
  <cellStyles count="7">
    <cellStyle name="Обычный" xfId="0" builtinId="0"/>
    <cellStyle name="Обычный 2" xfId="3"/>
    <cellStyle name="Обычный 3" xfId="4"/>
    <cellStyle name="Обычный 4" xfId="5"/>
    <cellStyle name="Обычный 5" xfId="6"/>
    <cellStyle name="Обычный_Книга1" xfId="2"/>
    <cellStyle name="Финансовый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49"/>
  <sheetViews>
    <sheetView view="pageBreakPreview" zoomScale="70" zoomScaleNormal="70" zoomScaleSheetLayoutView="70" workbookViewId="0">
      <selection activeCell="A6" sqref="A6:Z49"/>
    </sheetView>
  </sheetViews>
  <sheetFormatPr defaultRowHeight="75" customHeight="1"/>
  <cols>
    <col min="1" max="1" width="9.28515625" style="6" bestFit="1" customWidth="1"/>
    <col min="2" max="2" width="9.140625" style="6" customWidth="1"/>
    <col min="3" max="4" width="9.28515625" style="6" customWidth="1"/>
    <col min="5" max="5" width="23.140625" style="130" customWidth="1"/>
    <col min="6" max="6" width="19.42578125" style="131" customWidth="1"/>
    <col min="7" max="7" width="19.42578125" style="39" customWidth="1"/>
    <col min="8" max="8" width="19.28515625" style="131" customWidth="1"/>
    <col min="9" max="9" width="20.5703125" style="131" customWidth="1"/>
    <col min="10" max="21" width="17.7109375" style="131" customWidth="1"/>
    <col min="22" max="22" width="20.28515625" style="131" customWidth="1"/>
    <col min="23" max="26" width="17.7109375" style="131" customWidth="1"/>
    <col min="27" max="16384" width="9.140625" style="4"/>
  </cols>
  <sheetData>
    <row r="1" spans="1:28" ht="75" customHeight="1">
      <c r="A1" s="129"/>
      <c r="B1" s="129"/>
      <c r="C1" s="129"/>
      <c r="D1" s="129"/>
      <c r="U1" s="247" t="s">
        <v>412</v>
      </c>
      <c r="V1" s="247"/>
      <c r="W1" s="247"/>
      <c r="X1" s="247"/>
      <c r="Y1" s="247"/>
      <c r="Z1" s="247"/>
    </row>
    <row r="2" spans="1:28" ht="33.75" customHeight="1">
      <c r="A2" s="129"/>
      <c r="B2" s="129"/>
      <c r="C2" s="129"/>
      <c r="D2" s="129"/>
    </row>
    <row r="3" spans="1:28" ht="33.75" customHeight="1">
      <c r="A3" s="129"/>
      <c r="B3" s="129"/>
      <c r="C3" s="129"/>
      <c r="D3" s="129"/>
      <c r="X3" s="248" t="s">
        <v>313</v>
      </c>
      <c r="Y3" s="248"/>
      <c r="Z3" s="248"/>
    </row>
    <row r="4" spans="1:28" ht="33.75" customHeight="1">
      <c r="A4" s="249" t="s">
        <v>314</v>
      </c>
      <c r="B4" s="249"/>
      <c r="C4" s="249"/>
      <c r="D4" s="250"/>
      <c r="E4" s="249"/>
      <c r="F4" s="249"/>
      <c r="G4" s="251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</row>
    <row r="5" spans="1:28" ht="15">
      <c r="A5" s="129"/>
      <c r="B5" s="129"/>
      <c r="C5" s="129"/>
      <c r="D5" s="129"/>
    </row>
    <row r="6" spans="1:28" ht="20.100000000000001" customHeight="1">
      <c r="A6" s="252" t="s">
        <v>0</v>
      </c>
      <c r="B6" s="252" t="s">
        <v>1</v>
      </c>
      <c r="C6" s="252" t="s">
        <v>2</v>
      </c>
      <c r="D6" s="255" t="s">
        <v>3</v>
      </c>
      <c r="E6" s="256"/>
      <c r="F6" s="244" t="s">
        <v>460</v>
      </c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6"/>
    </row>
    <row r="7" spans="1:28" ht="20.100000000000001" customHeight="1">
      <c r="A7" s="253"/>
      <c r="B7" s="253"/>
      <c r="C7" s="253"/>
      <c r="D7" s="257"/>
      <c r="E7" s="258"/>
      <c r="F7" s="242" t="s">
        <v>461</v>
      </c>
      <c r="G7" s="244" t="s">
        <v>5</v>
      </c>
      <c r="H7" s="245"/>
      <c r="I7" s="245"/>
      <c r="J7" s="245"/>
      <c r="K7" s="245"/>
      <c r="L7" s="245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  <c r="Y7" s="245"/>
      <c r="Z7" s="246"/>
    </row>
    <row r="8" spans="1:28" ht="20.100000000000001" customHeight="1">
      <c r="A8" s="253"/>
      <c r="B8" s="253"/>
      <c r="C8" s="253"/>
      <c r="D8" s="257"/>
      <c r="E8" s="258"/>
      <c r="F8" s="261"/>
      <c r="G8" s="242" t="s">
        <v>455</v>
      </c>
      <c r="H8" s="242" t="s">
        <v>7</v>
      </c>
      <c r="I8" s="242" t="s">
        <v>456</v>
      </c>
      <c r="J8" s="244" t="s">
        <v>454</v>
      </c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6"/>
      <c r="V8" s="262" t="s">
        <v>457</v>
      </c>
      <c r="W8" s="239" t="s">
        <v>459</v>
      </c>
      <c r="X8" s="239" t="s">
        <v>12</v>
      </c>
      <c r="Y8" s="239" t="s">
        <v>458</v>
      </c>
      <c r="Z8" s="239" t="s">
        <v>462</v>
      </c>
    </row>
    <row r="9" spans="1:28" ht="18.75">
      <c r="A9" s="253"/>
      <c r="B9" s="253"/>
      <c r="C9" s="253"/>
      <c r="D9" s="257"/>
      <c r="E9" s="258"/>
      <c r="F9" s="261"/>
      <c r="G9" s="261"/>
      <c r="H9" s="261"/>
      <c r="I9" s="261"/>
      <c r="J9" s="242" t="s">
        <v>15</v>
      </c>
      <c r="K9" s="184" t="s">
        <v>5</v>
      </c>
      <c r="L9" s="242" t="s">
        <v>16</v>
      </c>
      <c r="M9" s="244" t="s">
        <v>5</v>
      </c>
      <c r="N9" s="245"/>
      <c r="O9" s="245"/>
      <c r="P9" s="246"/>
      <c r="Q9" s="242" t="s">
        <v>17</v>
      </c>
      <c r="R9" s="185" t="s">
        <v>5</v>
      </c>
      <c r="S9" s="242" t="s">
        <v>18</v>
      </c>
      <c r="T9" s="184" t="s">
        <v>5</v>
      </c>
      <c r="U9" s="242" t="s">
        <v>19</v>
      </c>
      <c r="V9" s="263"/>
      <c r="W9" s="240"/>
      <c r="X9" s="240"/>
      <c r="Y9" s="240"/>
      <c r="Z9" s="240"/>
    </row>
    <row r="10" spans="1:28" ht="153.75" customHeight="1">
      <c r="A10" s="254"/>
      <c r="B10" s="254"/>
      <c r="C10" s="254"/>
      <c r="D10" s="259"/>
      <c r="E10" s="260"/>
      <c r="F10" s="243"/>
      <c r="G10" s="243"/>
      <c r="H10" s="243"/>
      <c r="I10" s="243"/>
      <c r="J10" s="243"/>
      <c r="K10" s="186" t="s">
        <v>20</v>
      </c>
      <c r="L10" s="243"/>
      <c r="M10" s="186" t="s">
        <v>21</v>
      </c>
      <c r="N10" s="186" t="s">
        <v>22</v>
      </c>
      <c r="O10" s="186" t="s">
        <v>23</v>
      </c>
      <c r="P10" s="186" t="s">
        <v>22</v>
      </c>
      <c r="Q10" s="243"/>
      <c r="R10" s="187" t="s">
        <v>20</v>
      </c>
      <c r="S10" s="243"/>
      <c r="T10" s="187" t="s">
        <v>20</v>
      </c>
      <c r="U10" s="243"/>
      <c r="V10" s="264"/>
      <c r="W10" s="241"/>
      <c r="X10" s="241"/>
      <c r="Y10" s="241"/>
      <c r="Z10" s="241"/>
    </row>
    <row r="11" spans="1:28" ht="18.75">
      <c r="A11" s="188">
        <v>1</v>
      </c>
      <c r="B11" s="188">
        <v>2</v>
      </c>
      <c r="C11" s="188">
        <v>3</v>
      </c>
      <c r="D11" s="238">
        <v>4</v>
      </c>
      <c r="E11" s="238"/>
      <c r="F11" s="188">
        <v>5</v>
      </c>
      <c r="G11" s="188">
        <v>6</v>
      </c>
      <c r="H11" s="188">
        <v>7</v>
      </c>
      <c r="I11" s="188">
        <v>8</v>
      </c>
      <c r="J11" s="188">
        <v>9</v>
      </c>
      <c r="K11" s="188">
        <v>10</v>
      </c>
      <c r="L11" s="188">
        <v>11</v>
      </c>
      <c r="M11" s="188">
        <v>12</v>
      </c>
      <c r="N11" s="188">
        <v>13</v>
      </c>
      <c r="O11" s="188">
        <v>14</v>
      </c>
      <c r="P11" s="188">
        <v>15</v>
      </c>
      <c r="Q11" s="188">
        <v>16</v>
      </c>
      <c r="R11" s="188">
        <v>17</v>
      </c>
      <c r="S11" s="189">
        <v>18</v>
      </c>
      <c r="T11" s="189">
        <v>19</v>
      </c>
      <c r="U11" s="188">
        <v>20</v>
      </c>
      <c r="V11" s="188">
        <v>21</v>
      </c>
      <c r="W11" s="188">
        <v>22</v>
      </c>
      <c r="X11" s="188">
        <v>23</v>
      </c>
      <c r="Y11" s="188">
        <v>24</v>
      </c>
      <c r="Z11" s="188">
        <v>25</v>
      </c>
    </row>
    <row r="12" spans="1:28" ht="18.75" customHeight="1">
      <c r="A12" s="194" t="s">
        <v>429</v>
      </c>
      <c r="B12" s="195"/>
      <c r="C12" s="195"/>
      <c r="D12" s="193"/>
      <c r="E12" s="193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195"/>
      <c r="S12" s="195"/>
      <c r="T12" s="195"/>
      <c r="U12" s="195"/>
      <c r="V12" s="195"/>
      <c r="W12" s="195"/>
      <c r="X12" s="195"/>
      <c r="Y12" s="195"/>
      <c r="Z12" s="205"/>
    </row>
    <row r="13" spans="1:28" ht="18.75" customHeight="1">
      <c r="A13" s="196" t="s">
        <v>51</v>
      </c>
      <c r="B13" s="197"/>
      <c r="C13" s="197"/>
      <c r="D13" s="192"/>
      <c r="E13" s="192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202"/>
    </row>
    <row r="14" spans="1:28" ht="55.5" customHeight="1">
      <c r="A14" s="237" t="s">
        <v>25</v>
      </c>
      <c r="B14" s="230" t="s">
        <v>308</v>
      </c>
      <c r="C14" s="230">
        <v>3618.56</v>
      </c>
      <c r="D14" s="226" t="s">
        <v>463</v>
      </c>
      <c r="E14" s="191" t="s">
        <v>28</v>
      </c>
      <c r="F14" s="198">
        <v>4520232.78</v>
      </c>
      <c r="G14" s="199">
        <v>4520232.78</v>
      </c>
      <c r="H14" s="198"/>
      <c r="I14" s="199"/>
      <c r="J14" s="199"/>
      <c r="K14" s="198"/>
      <c r="L14" s="199"/>
      <c r="M14" s="198"/>
      <c r="N14" s="198"/>
      <c r="O14" s="198"/>
      <c r="P14" s="198"/>
      <c r="Q14" s="199"/>
      <c r="R14" s="198"/>
      <c r="S14" s="199"/>
      <c r="T14" s="198"/>
      <c r="U14" s="199"/>
      <c r="V14" s="199"/>
      <c r="W14" s="199"/>
      <c r="X14" s="198"/>
      <c r="Y14" s="199"/>
      <c r="Z14" s="198"/>
      <c r="AB14" s="190">
        <v>1</v>
      </c>
    </row>
    <row r="15" spans="1:28" ht="48.75" customHeight="1">
      <c r="A15" s="237"/>
      <c r="B15" s="230"/>
      <c r="C15" s="230"/>
      <c r="D15" s="226"/>
      <c r="E15" s="191" t="s">
        <v>29</v>
      </c>
      <c r="F15" s="198"/>
      <c r="G15" s="204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B15" s="190">
        <v>2</v>
      </c>
    </row>
    <row r="16" spans="1:28" ht="120" customHeight="1">
      <c r="A16" s="237"/>
      <c r="B16" s="230"/>
      <c r="C16" s="230"/>
      <c r="D16" s="226" t="s">
        <v>30</v>
      </c>
      <c r="E16" s="191" t="s">
        <v>464</v>
      </c>
      <c r="F16" s="198"/>
      <c r="G16" s="204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B16" s="190">
        <v>3</v>
      </c>
    </row>
    <row r="17" spans="1:28" ht="30" customHeight="1">
      <c r="A17" s="237"/>
      <c r="B17" s="230"/>
      <c r="C17" s="230"/>
      <c r="D17" s="226"/>
      <c r="E17" s="191" t="s">
        <v>32</v>
      </c>
      <c r="F17" s="198"/>
      <c r="G17" s="204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B17" s="190">
        <v>4</v>
      </c>
    </row>
    <row r="18" spans="1:28" ht="30" customHeight="1">
      <c r="A18" s="237"/>
      <c r="B18" s="230"/>
      <c r="C18" s="230"/>
      <c r="D18" s="226"/>
      <c r="E18" s="191" t="s">
        <v>33</v>
      </c>
      <c r="F18" s="198"/>
      <c r="G18" s="204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B18" s="190">
        <v>5</v>
      </c>
    </row>
    <row r="19" spans="1:28" ht="30" customHeight="1">
      <c r="A19" s="237"/>
      <c r="B19" s="230"/>
      <c r="C19" s="230"/>
      <c r="D19" s="226"/>
      <c r="E19" s="191" t="s">
        <v>34</v>
      </c>
      <c r="F19" s="198"/>
      <c r="G19" s="204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B19" s="190">
        <v>6</v>
      </c>
    </row>
    <row r="20" spans="1:28" ht="30" customHeight="1">
      <c r="A20" s="237"/>
      <c r="B20" s="230"/>
      <c r="C20" s="230"/>
      <c r="D20" s="227" t="s">
        <v>35</v>
      </c>
      <c r="E20" s="227"/>
      <c r="F20" s="198">
        <v>4520232.78</v>
      </c>
      <c r="G20" s="198">
        <v>4520232.78</v>
      </c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B20" s="190">
        <v>7</v>
      </c>
    </row>
    <row r="21" spans="1:28" ht="116.25" customHeight="1">
      <c r="A21" s="237"/>
      <c r="B21" s="230"/>
      <c r="C21" s="230"/>
      <c r="D21" s="228" t="s">
        <v>53</v>
      </c>
      <c r="E21" s="229"/>
      <c r="F21" s="200">
        <v>1249.18</v>
      </c>
      <c r="G21" s="200">
        <v>1249.18</v>
      </c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B21" s="190">
        <v>8</v>
      </c>
    </row>
    <row r="22" spans="1:28" ht="116.25" customHeight="1">
      <c r="A22" s="237"/>
      <c r="B22" s="230"/>
      <c r="C22" s="230"/>
      <c r="D22" s="228" t="s">
        <v>54</v>
      </c>
      <c r="E22" s="229"/>
      <c r="F22" s="198" t="s">
        <v>36</v>
      </c>
      <c r="G22" s="201">
        <v>1249.18</v>
      </c>
      <c r="H22" s="201" t="s">
        <v>36</v>
      </c>
      <c r="I22" s="201"/>
      <c r="J22" s="201"/>
      <c r="K22" s="201" t="s">
        <v>36</v>
      </c>
      <c r="L22" s="201"/>
      <c r="M22" s="201" t="s">
        <v>36</v>
      </c>
      <c r="N22" s="201" t="s">
        <v>36</v>
      </c>
      <c r="O22" s="201" t="s">
        <v>36</v>
      </c>
      <c r="P22" s="201" t="s">
        <v>36</v>
      </c>
      <c r="Q22" s="201"/>
      <c r="R22" s="201" t="s">
        <v>36</v>
      </c>
      <c r="S22" s="201"/>
      <c r="T22" s="201" t="s">
        <v>36</v>
      </c>
      <c r="U22" s="201"/>
      <c r="V22" s="201"/>
      <c r="W22" s="201"/>
      <c r="X22" s="201" t="s">
        <v>36</v>
      </c>
      <c r="Y22" s="201"/>
      <c r="Z22" s="201" t="s">
        <v>36</v>
      </c>
      <c r="AB22" s="190">
        <v>9</v>
      </c>
    </row>
    <row r="23" spans="1:28" ht="59.25" customHeight="1">
      <c r="A23" s="232" t="s">
        <v>38</v>
      </c>
      <c r="B23" s="231" t="s">
        <v>384</v>
      </c>
      <c r="C23" s="231">
        <v>2900.5</v>
      </c>
      <c r="D23" s="226" t="s">
        <v>463</v>
      </c>
      <c r="E23" s="191" t="s">
        <v>28</v>
      </c>
      <c r="F23" s="198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B23" s="190">
        <v>1</v>
      </c>
    </row>
    <row r="24" spans="1:28" ht="48.75" customHeight="1">
      <c r="A24" s="233"/>
      <c r="B24" s="235"/>
      <c r="C24" s="235"/>
      <c r="D24" s="226"/>
      <c r="E24" s="191" t="s">
        <v>29</v>
      </c>
      <c r="F24" s="198">
        <v>23592.31</v>
      </c>
      <c r="G24" s="201"/>
      <c r="H24" s="201"/>
      <c r="I24" s="201">
        <v>23592.31</v>
      </c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B24" s="190">
        <v>2</v>
      </c>
    </row>
    <row r="25" spans="1:28" ht="120" customHeight="1">
      <c r="A25" s="233"/>
      <c r="B25" s="235"/>
      <c r="C25" s="235"/>
      <c r="D25" s="226" t="s">
        <v>30</v>
      </c>
      <c r="E25" s="191" t="s">
        <v>464</v>
      </c>
      <c r="F25" s="198">
        <v>915803.82</v>
      </c>
      <c r="G25" s="201"/>
      <c r="H25" s="201"/>
      <c r="I25" s="201">
        <v>915803.82</v>
      </c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B25" s="190">
        <v>3</v>
      </c>
    </row>
    <row r="26" spans="1:28" ht="30" customHeight="1">
      <c r="A26" s="233"/>
      <c r="B26" s="235"/>
      <c r="C26" s="235"/>
      <c r="D26" s="226"/>
      <c r="E26" s="191" t="s">
        <v>32</v>
      </c>
      <c r="F26" s="198">
        <v>1419834.58</v>
      </c>
      <c r="G26" s="201"/>
      <c r="H26" s="201"/>
      <c r="I26" s="201">
        <v>1419834.58</v>
      </c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B26" s="190">
        <v>4</v>
      </c>
    </row>
    <row r="27" spans="1:28" ht="30" customHeight="1">
      <c r="A27" s="233"/>
      <c r="B27" s="235"/>
      <c r="C27" s="235"/>
      <c r="D27" s="226"/>
      <c r="E27" s="191" t="s">
        <v>33</v>
      </c>
      <c r="F27" s="198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B27" s="190">
        <v>5</v>
      </c>
    </row>
    <row r="28" spans="1:28" ht="30" customHeight="1">
      <c r="A28" s="233"/>
      <c r="B28" s="235"/>
      <c r="C28" s="235"/>
      <c r="D28" s="226"/>
      <c r="E28" s="191" t="s">
        <v>34</v>
      </c>
      <c r="F28" s="198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B28" s="190">
        <v>6</v>
      </c>
    </row>
    <row r="29" spans="1:28" ht="30" customHeight="1">
      <c r="A29" s="233"/>
      <c r="B29" s="235"/>
      <c r="C29" s="235"/>
      <c r="D29" s="227" t="s">
        <v>35</v>
      </c>
      <c r="E29" s="227"/>
      <c r="F29" s="198">
        <v>2359230.71</v>
      </c>
      <c r="G29" s="198"/>
      <c r="H29" s="198"/>
      <c r="I29" s="198">
        <v>2359230.71</v>
      </c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B29" s="190">
        <v>7</v>
      </c>
    </row>
    <row r="30" spans="1:28" ht="116.25" customHeight="1">
      <c r="A30" s="233"/>
      <c r="B30" s="235"/>
      <c r="C30" s="235"/>
      <c r="D30" s="228" t="s">
        <v>53</v>
      </c>
      <c r="E30" s="229"/>
      <c r="F30" s="201">
        <v>813.38759179451813</v>
      </c>
      <c r="G30" s="201"/>
      <c r="H30" s="201"/>
      <c r="I30" s="201">
        <v>813.38759179451813</v>
      </c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B30" s="190">
        <v>8</v>
      </c>
    </row>
    <row r="31" spans="1:28" ht="116.25" customHeight="1">
      <c r="A31" s="234"/>
      <c r="B31" s="236"/>
      <c r="C31" s="236"/>
      <c r="D31" s="228" t="s">
        <v>54</v>
      </c>
      <c r="E31" s="229"/>
      <c r="F31" s="201" t="s">
        <v>36</v>
      </c>
      <c r="G31" s="201"/>
      <c r="H31" s="201" t="s">
        <v>36</v>
      </c>
      <c r="I31" s="201">
        <v>813.38759179451813</v>
      </c>
      <c r="J31" s="201"/>
      <c r="K31" s="201" t="s">
        <v>36</v>
      </c>
      <c r="L31" s="201"/>
      <c r="M31" s="201" t="s">
        <v>36</v>
      </c>
      <c r="N31" s="201" t="s">
        <v>36</v>
      </c>
      <c r="O31" s="201" t="s">
        <v>36</v>
      </c>
      <c r="P31" s="201" t="s">
        <v>36</v>
      </c>
      <c r="Q31" s="201"/>
      <c r="R31" s="201" t="s">
        <v>36</v>
      </c>
      <c r="S31" s="201"/>
      <c r="T31" s="201" t="s">
        <v>36</v>
      </c>
      <c r="U31" s="201"/>
      <c r="V31" s="201"/>
      <c r="W31" s="201"/>
      <c r="X31" s="201" t="s">
        <v>36</v>
      </c>
      <c r="Y31" s="201"/>
      <c r="Z31" s="201" t="s">
        <v>36</v>
      </c>
      <c r="AB31" s="190">
        <v>9</v>
      </c>
    </row>
    <row r="32" spans="1:28" ht="48.75" customHeight="1">
      <c r="A32" s="230"/>
      <c r="B32" s="230" t="s">
        <v>37</v>
      </c>
      <c r="C32" s="230">
        <v>6519.0599999999995</v>
      </c>
      <c r="D32" s="226" t="s">
        <v>463</v>
      </c>
      <c r="E32" s="191" t="s">
        <v>28</v>
      </c>
      <c r="F32" s="201">
        <v>4520232.78</v>
      </c>
      <c r="G32" s="201">
        <v>4520232.78</v>
      </c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B32" s="190">
        <v>1</v>
      </c>
    </row>
    <row r="33" spans="1:28" ht="48.75" customHeight="1">
      <c r="A33" s="230"/>
      <c r="B33" s="230"/>
      <c r="C33" s="230"/>
      <c r="D33" s="226"/>
      <c r="E33" s="191" t="s">
        <v>29</v>
      </c>
      <c r="F33" s="201">
        <v>23592.31</v>
      </c>
      <c r="G33" s="201"/>
      <c r="H33" s="201"/>
      <c r="I33" s="201">
        <v>23592.31</v>
      </c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B33" s="190">
        <v>2</v>
      </c>
    </row>
    <row r="34" spans="1:28" ht="120" customHeight="1">
      <c r="A34" s="230"/>
      <c r="B34" s="230"/>
      <c r="C34" s="230"/>
      <c r="D34" s="226" t="s">
        <v>30</v>
      </c>
      <c r="E34" s="191" t="s">
        <v>464</v>
      </c>
      <c r="F34" s="201">
        <v>915803.82</v>
      </c>
      <c r="G34" s="201"/>
      <c r="H34" s="201"/>
      <c r="I34" s="201">
        <v>915803.82</v>
      </c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B34" s="190">
        <v>3</v>
      </c>
    </row>
    <row r="35" spans="1:28" ht="30" customHeight="1">
      <c r="A35" s="230"/>
      <c r="B35" s="230"/>
      <c r="C35" s="230"/>
      <c r="D35" s="226"/>
      <c r="E35" s="191" t="s">
        <v>32</v>
      </c>
      <c r="F35" s="201">
        <v>1419834.58</v>
      </c>
      <c r="G35" s="201"/>
      <c r="H35" s="201"/>
      <c r="I35" s="201">
        <v>1419834.58</v>
      </c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B35" s="190">
        <v>4</v>
      </c>
    </row>
    <row r="36" spans="1:28" ht="30" customHeight="1">
      <c r="A36" s="230"/>
      <c r="B36" s="230"/>
      <c r="C36" s="230"/>
      <c r="D36" s="226"/>
      <c r="E36" s="191" t="s">
        <v>33</v>
      </c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B36" s="190">
        <v>5</v>
      </c>
    </row>
    <row r="37" spans="1:28" ht="30" customHeight="1">
      <c r="A37" s="230"/>
      <c r="B37" s="230"/>
      <c r="C37" s="230"/>
      <c r="D37" s="226"/>
      <c r="E37" s="191" t="s">
        <v>34</v>
      </c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B37" s="190">
        <v>6</v>
      </c>
    </row>
    <row r="38" spans="1:28" ht="30" customHeight="1">
      <c r="A38" s="230"/>
      <c r="B38" s="230"/>
      <c r="C38" s="230"/>
      <c r="D38" s="227" t="s">
        <v>35</v>
      </c>
      <c r="E38" s="227"/>
      <c r="F38" s="201">
        <v>6879463.4900000002</v>
      </c>
      <c r="G38" s="201">
        <v>4520232.78</v>
      </c>
      <c r="H38" s="201"/>
      <c r="I38" s="201">
        <v>2359230.71</v>
      </c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B38" s="190">
        <v>7</v>
      </c>
    </row>
    <row r="39" spans="1:28" ht="116.25" customHeight="1">
      <c r="A39" s="230"/>
      <c r="B39" s="230"/>
      <c r="C39" s="230"/>
      <c r="D39" s="228" t="s">
        <v>53</v>
      </c>
      <c r="E39" s="229"/>
      <c r="F39" s="201">
        <v>1055.28</v>
      </c>
      <c r="G39" s="201">
        <v>693.39</v>
      </c>
      <c r="H39" s="201"/>
      <c r="I39" s="201">
        <v>361.9</v>
      </c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B39" s="190">
        <v>8</v>
      </c>
    </row>
    <row r="40" spans="1:28" ht="59.25" customHeight="1">
      <c r="A40" s="230"/>
      <c r="B40" s="230"/>
      <c r="C40" s="230"/>
      <c r="D40" s="228" t="s">
        <v>54</v>
      </c>
      <c r="E40" s="229"/>
      <c r="F40" s="201" t="s">
        <v>36</v>
      </c>
      <c r="G40" s="201"/>
      <c r="H40" s="201" t="s">
        <v>36</v>
      </c>
      <c r="I40" s="201"/>
      <c r="J40" s="201"/>
      <c r="K40" s="201" t="s">
        <v>36</v>
      </c>
      <c r="L40" s="201"/>
      <c r="M40" s="201" t="s">
        <v>36</v>
      </c>
      <c r="N40" s="201" t="s">
        <v>36</v>
      </c>
      <c r="O40" s="201" t="s">
        <v>36</v>
      </c>
      <c r="P40" s="201" t="s">
        <v>36</v>
      </c>
      <c r="Q40" s="201"/>
      <c r="R40" s="201" t="s">
        <v>36</v>
      </c>
      <c r="S40" s="201"/>
      <c r="T40" s="201" t="s">
        <v>36</v>
      </c>
      <c r="U40" s="201"/>
      <c r="V40" s="201"/>
      <c r="W40" s="201"/>
      <c r="X40" s="201" t="s">
        <v>36</v>
      </c>
      <c r="Y40" s="201"/>
      <c r="Z40" s="201" t="s">
        <v>36</v>
      </c>
      <c r="AB40" s="190">
        <v>9</v>
      </c>
    </row>
    <row r="41" spans="1:28" ht="59.25" customHeight="1">
      <c r="A41" s="230"/>
      <c r="B41" s="230" t="s">
        <v>309</v>
      </c>
      <c r="C41" s="230">
        <v>6519.0599999999995</v>
      </c>
      <c r="D41" s="226" t="s">
        <v>463</v>
      </c>
      <c r="E41" s="191" t="s">
        <v>28</v>
      </c>
      <c r="F41" s="198">
        <v>4520232.78</v>
      </c>
      <c r="G41" s="199">
        <v>4520232.78</v>
      </c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B41" s="190">
        <v>1</v>
      </c>
    </row>
    <row r="42" spans="1:28" ht="48.75" customHeight="1">
      <c r="A42" s="230"/>
      <c r="B42" s="230"/>
      <c r="C42" s="230"/>
      <c r="D42" s="226"/>
      <c r="E42" s="191" t="s">
        <v>29</v>
      </c>
      <c r="F42" s="198">
        <v>23592.31</v>
      </c>
      <c r="G42" s="198"/>
      <c r="H42" s="198"/>
      <c r="I42" s="198">
        <v>23592.31</v>
      </c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B42" s="190">
        <v>2</v>
      </c>
    </row>
    <row r="43" spans="1:28" ht="120" customHeight="1">
      <c r="A43" s="230"/>
      <c r="B43" s="230"/>
      <c r="C43" s="230"/>
      <c r="D43" s="226" t="s">
        <v>30</v>
      </c>
      <c r="E43" s="191" t="s">
        <v>464</v>
      </c>
      <c r="F43" s="198">
        <v>915803.82</v>
      </c>
      <c r="G43" s="198"/>
      <c r="H43" s="198"/>
      <c r="I43" s="198">
        <v>915803.82</v>
      </c>
      <c r="J43" s="198"/>
      <c r="K43" s="198"/>
      <c r="L43" s="198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8"/>
      <c r="Z43" s="198"/>
      <c r="AB43" s="190">
        <v>3</v>
      </c>
    </row>
    <row r="44" spans="1:28" ht="30" customHeight="1">
      <c r="A44" s="230"/>
      <c r="B44" s="230"/>
      <c r="C44" s="230"/>
      <c r="D44" s="226"/>
      <c r="E44" s="191" t="s">
        <v>32</v>
      </c>
      <c r="F44" s="198">
        <v>1419834.58</v>
      </c>
      <c r="G44" s="198"/>
      <c r="H44" s="198"/>
      <c r="I44" s="198">
        <v>1419834.58</v>
      </c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B44" s="190">
        <v>4</v>
      </c>
    </row>
    <row r="45" spans="1:28" ht="30" customHeight="1">
      <c r="A45" s="230"/>
      <c r="B45" s="230"/>
      <c r="C45" s="230"/>
      <c r="D45" s="226"/>
      <c r="E45" s="191" t="s">
        <v>33</v>
      </c>
      <c r="F45" s="198"/>
      <c r="G45" s="198"/>
      <c r="H45" s="198"/>
      <c r="I45" s="198"/>
      <c r="J45" s="198"/>
      <c r="K45" s="198"/>
      <c r="L45" s="198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8"/>
      <c r="Z45" s="198"/>
      <c r="AB45" s="190">
        <v>5</v>
      </c>
    </row>
    <row r="46" spans="1:28" ht="30" customHeight="1">
      <c r="A46" s="230"/>
      <c r="B46" s="230"/>
      <c r="C46" s="230"/>
      <c r="D46" s="226"/>
      <c r="E46" s="191" t="s">
        <v>34</v>
      </c>
      <c r="F46" s="198"/>
      <c r="G46" s="198"/>
      <c r="H46" s="198"/>
      <c r="I46" s="198"/>
      <c r="J46" s="198"/>
      <c r="K46" s="198"/>
      <c r="L46" s="198"/>
      <c r="M46" s="198"/>
      <c r="N46" s="198"/>
      <c r="O46" s="198"/>
      <c r="P46" s="198"/>
      <c r="Q46" s="198"/>
      <c r="R46" s="198"/>
      <c r="S46" s="198"/>
      <c r="T46" s="198"/>
      <c r="U46" s="198"/>
      <c r="V46" s="198"/>
      <c r="W46" s="198"/>
      <c r="X46" s="198"/>
      <c r="Y46" s="198"/>
      <c r="Z46" s="198"/>
      <c r="AB46" s="190">
        <v>6</v>
      </c>
    </row>
    <row r="47" spans="1:28" ht="30" customHeight="1">
      <c r="A47" s="230"/>
      <c r="B47" s="230"/>
      <c r="C47" s="230"/>
      <c r="D47" s="227" t="s">
        <v>35</v>
      </c>
      <c r="E47" s="227"/>
      <c r="F47" s="198">
        <v>6879463.4900000002</v>
      </c>
      <c r="G47" s="198">
        <v>4520232.78</v>
      </c>
      <c r="H47" s="198"/>
      <c r="I47" s="198">
        <v>2359230.71</v>
      </c>
      <c r="J47" s="198"/>
      <c r="K47" s="198"/>
      <c r="L47" s="198"/>
      <c r="M47" s="198"/>
      <c r="N47" s="198"/>
      <c r="O47" s="198"/>
      <c r="P47" s="198"/>
      <c r="Q47" s="198"/>
      <c r="R47" s="198"/>
      <c r="S47" s="198"/>
      <c r="T47" s="198"/>
      <c r="U47" s="198"/>
      <c r="V47" s="198"/>
      <c r="W47" s="198"/>
      <c r="X47" s="198"/>
      <c r="Y47" s="198"/>
      <c r="Z47" s="198"/>
      <c r="AB47" s="190">
        <v>7</v>
      </c>
    </row>
    <row r="48" spans="1:28" ht="116.25" customHeight="1">
      <c r="A48" s="230"/>
      <c r="B48" s="230"/>
      <c r="C48" s="230"/>
      <c r="D48" s="228" t="s">
        <v>53</v>
      </c>
      <c r="E48" s="229"/>
      <c r="F48" s="200">
        <v>1055.28</v>
      </c>
      <c r="G48" s="200">
        <v>693.39</v>
      </c>
      <c r="H48" s="200"/>
      <c r="I48" s="200">
        <v>361.9</v>
      </c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B48" s="190">
        <v>8</v>
      </c>
    </row>
    <row r="49" spans="1:28" ht="116.25" customHeight="1">
      <c r="A49" s="231"/>
      <c r="B49" s="231"/>
      <c r="C49" s="230"/>
      <c r="D49" s="228" t="s">
        <v>54</v>
      </c>
      <c r="E49" s="229"/>
      <c r="F49" s="198" t="s">
        <v>36</v>
      </c>
      <c r="G49" s="201"/>
      <c r="H49" s="201" t="s">
        <v>36</v>
      </c>
      <c r="I49" s="201"/>
      <c r="J49" s="201"/>
      <c r="K49" s="201" t="s">
        <v>36</v>
      </c>
      <c r="L49" s="201"/>
      <c r="M49" s="201" t="s">
        <v>36</v>
      </c>
      <c r="N49" s="201" t="s">
        <v>36</v>
      </c>
      <c r="O49" s="201" t="s">
        <v>36</v>
      </c>
      <c r="P49" s="201" t="s">
        <v>36</v>
      </c>
      <c r="Q49" s="201"/>
      <c r="R49" s="201" t="s">
        <v>36</v>
      </c>
      <c r="S49" s="201"/>
      <c r="T49" s="201" t="s">
        <v>36</v>
      </c>
      <c r="U49" s="201"/>
      <c r="V49" s="201"/>
      <c r="W49" s="201"/>
      <c r="X49" s="201" t="s">
        <v>36</v>
      </c>
      <c r="Y49" s="201"/>
      <c r="Z49" s="201" t="s">
        <v>36</v>
      </c>
      <c r="AB49" s="190">
        <v>9</v>
      </c>
    </row>
  </sheetData>
  <autoFilter ref="A11:AB49">
    <filterColumn colId="1"/>
    <filterColumn colId="3" showButton="0"/>
  </autoFilter>
  <mergeCells count="58">
    <mergeCell ref="U1:Z1"/>
    <mergeCell ref="X3:Z3"/>
    <mergeCell ref="A4:Z4"/>
    <mergeCell ref="J8:U8"/>
    <mergeCell ref="F6:Z6"/>
    <mergeCell ref="G7:Z7"/>
    <mergeCell ref="A6:A10"/>
    <mergeCell ref="B6:B10"/>
    <mergeCell ref="C6:C10"/>
    <mergeCell ref="D6:E10"/>
    <mergeCell ref="F7:F10"/>
    <mergeCell ref="G8:G10"/>
    <mergeCell ref="H8:H10"/>
    <mergeCell ref="I8:I10"/>
    <mergeCell ref="V8:V10"/>
    <mergeCell ref="W8:W10"/>
    <mergeCell ref="X8:X10"/>
    <mergeCell ref="Y8:Y10"/>
    <mergeCell ref="Z8:Z10"/>
    <mergeCell ref="J9:J10"/>
    <mergeCell ref="L9:L10"/>
    <mergeCell ref="M9:P9"/>
    <mergeCell ref="Q9:Q10"/>
    <mergeCell ref="S9:S10"/>
    <mergeCell ref="U9:U10"/>
    <mergeCell ref="D11:E11"/>
    <mergeCell ref="D31:E31"/>
    <mergeCell ref="D25:D28"/>
    <mergeCell ref="D29:E29"/>
    <mergeCell ref="D30:E30"/>
    <mergeCell ref="D22:E22"/>
    <mergeCell ref="A23:A31"/>
    <mergeCell ref="B23:B31"/>
    <mergeCell ref="C23:C31"/>
    <mergeCell ref="D23:D24"/>
    <mergeCell ref="D16:D19"/>
    <mergeCell ref="D20:E20"/>
    <mergeCell ref="D21:E21"/>
    <mergeCell ref="A14:A22"/>
    <mergeCell ref="B14:B22"/>
    <mergeCell ref="C14:C22"/>
    <mergeCell ref="D14:D15"/>
    <mergeCell ref="D43:D46"/>
    <mergeCell ref="D47:E47"/>
    <mergeCell ref="D48:E48"/>
    <mergeCell ref="D40:E40"/>
    <mergeCell ref="A41:A49"/>
    <mergeCell ref="B41:B49"/>
    <mergeCell ref="C41:C49"/>
    <mergeCell ref="D41:D42"/>
    <mergeCell ref="D49:E49"/>
    <mergeCell ref="D34:D37"/>
    <mergeCell ref="D38:E38"/>
    <mergeCell ref="D39:E39"/>
    <mergeCell ref="A32:A40"/>
    <mergeCell ref="B32:B40"/>
    <mergeCell ref="C32:C40"/>
    <mergeCell ref="D32:D33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31" firstPageNumber="5" fitToHeight="60" orientation="landscape" useFirstPageNumber="1" r:id="rId1"/>
  <headerFooter>
    <oddHeader>&amp;C&amp;P</oddHeader>
  </headerFooter>
  <rowBreaks count="2" manualBreakCount="2">
    <brk id="11" max="25" man="1"/>
    <brk id="40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T254"/>
  <sheetViews>
    <sheetView view="pageBreakPreview" zoomScaleNormal="100" zoomScaleSheetLayoutView="100" workbookViewId="0">
      <selection activeCell="H9" sqref="H9"/>
    </sheetView>
  </sheetViews>
  <sheetFormatPr defaultRowHeight="15"/>
  <cols>
    <col min="1" max="1" width="5.7109375" style="63" customWidth="1"/>
    <col min="2" max="2" width="30.7109375" style="66" customWidth="1"/>
    <col min="3" max="4" width="14" style="67" customWidth="1"/>
    <col min="5" max="5" width="13.85546875" style="67" customWidth="1"/>
    <col min="6" max="6" width="10.7109375" style="67" customWidth="1"/>
    <col min="7" max="7" width="13.28515625" style="67" customWidth="1"/>
    <col min="8" max="10" width="10.7109375" style="67" customWidth="1"/>
    <col min="11" max="11" width="12.140625" style="67" customWidth="1"/>
    <col min="12" max="12" width="10.7109375" style="67" customWidth="1"/>
    <col min="13" max="13" width="12" style="67" customWidth="1"/>
    <col min="14" max="14" width="10.7109375" style="67" customWidth="1"/>
    <col min="15" max="15" width="12.42578125" style="67" customWidth="1"/>
    <col min="16" max="16" width="11.5703125" style="67" customWidth="1"/>
    <col min="17" max="19" width="10.7109375" style="67" customWidth="1"/>
    <col min="20" max="20" width="10.85546875" customWidth="1"/>
  </cols>
  <sheetData>
    <row r="1" spans="1:20" ht="18.75">
      <c r="R1" s="275" t="s">
        <v>317</v>
      </c>
      <c r="S1" s="275"/>
    </row>
    <row r="3" spans="1:20" ht="18.75">
      <c r="A3" s="276" t="s">
        <v>376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</row>
    <row r="5" spans="1:20" ht="18.75" customHeight="1">
      <c r="A5" s="266" t="s">
        <v>0</v>
      </c>
      <c r="B5" s="266" t="s">
        <v>1</v>
      </c>
      <c r="C5" s="265" t="s">
        <v>263</v>
      </c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</row>
    <row r="6" spans="1:20" ht="18.75" customHeight="1">
      <c r="A6" s="266"/>
      <c r="B6" s="266"/>
      <c r="C6" s="265" t="s">
        <v>5</v>
      </c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</row>
    <row r="7" spans="1:20" ht="27" customHeight="1">
      <c r="A7" s="266"/>
      <c r="B7" s="266"/>
      <c r="C7" s="268" t="s">
        <v>455</v>
      </c>
      <c r="D7" s="268" t="s">
        <v>456</v>
      </c>
      <c r="E7" s="265" t="s">
        <v>454</v>
      </c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8" t="s">
        <v>457</v>
      </c>
      <c r="Q7" s="268" t="s">
        <v>459</v>
      </c>
      <c r="R7" s="268" t="s">
        <v>12</v>
      </c>
      <c r="S7" s="268" t="s">
        <v>458</v>
      </c>
    </row>
    <row r="8" spans="1:20" ht="38.25" customHeight="1">
      <c r="A8" s="266"/>
      <c r="B8" s="266"/>
      <c r="C8" s="268"/>
      <c r="D8" s="268"/>
      <c r="E8" s="265" t="s">
        <v>15</v>
      </c>
      <c r="F8" s="265"/>
      <c r="G8" s="265" t="s">
        <v>21</v>
      </c>
      <c r="H8" s="265"/>
      <c r="I8" s="265" t="s">
        <v>23</v>
      </c>
      <c r="J8" s="265"/>
      <c r="K8" s="265" t="s">
        <v>17</v>
      </c>
      <c r="L8" s="265"/>
      <c r="M8" s="265" t="s">
        <v>18</v>
      </c>
      <c r="N8" s="265"/>
      <c r="O8" s="268" t="s">
        <v>19</v>
      </c>
      <c r="P8" s="268"/>
      <c r="Q8" s="268"/>
      <c r="R8" s="268"/>
      <c r="S8" s="268"/>
    </row>
    <row r="9" spans="1:20" ht="163.5">
      <c r="A9" s="266"/>
      <c r="B9" s="266"/>
      <c r="C9" s="268"/>
      <c r="D9" s="268"/>
      <c r="E9" s="143" t="s">
        <v>264</v>
      </c>
      <c r="F9" s="143" t="s">
        <v>20</v>
      </c>
      <c r="G9" s="143" t="s">
        <v>264</v>
      </c>
      <c r="H9" s="143" t="s">
        <v>20</v>
      </c>
      <c r="I9" s="143" t="s">
        <v>264</v>
      </c>
      <c r="J9" s="143" t="s">
        <v>20</v>
      </c>
      <c r="K9" s="143" t="s">
        <v>264</v>
      </c>
      <c r="L9" s="143" t="s">
        <v>20</v>
      </c>
      <c r="M9" s="143" t="s">
        <v>264</v>
      </c>
      <c r="N9" s="143" t="s">
        <v>20</v>
      </c>
      <c r="O9" s="268"/>
      <c r="P9" s="268"/>
      <c r="Q9" s="268"/>
      <c r="R9" s="268"/>
      <c r="S9" s="268"/>
    </row>
    <row r="10" spans="1:20" ht="18.75">
      <c r="A10" s="266"/>
      <c r="B10" s="266"/>
      <c r="C10" s="144" t="s">
        <v>265</v>
      </c>
      <c r="D10" s="144" t="s">
        <v>266</v>
      </c>
      <c r="E10" s="144" t="s">
        <v>267</v>
      </c>
      <c r="F10" s="144" t="s">
        <v>268</v>
      </c>
      <c r="G10" s="144" t="s">
        <v>267</v>
      </c>
      <c r="H10" s="144" t="s">
        <v>268</v>
      </c>
      <c r="I10" s="144" t="s">
        <v>267</v>
      </c>
      <c r="J10" s="144" t="s">
        <v>268</v>
      </c>
      <c r="K10" s="144" t="s">
        <v>267</v>
      </c>
      <c r="L10" s="144" t="s">
        <v>268</v>
      </c>
      <c r="M10" s="144" t="s">
        <v>267</v>
      </c>
      <c r="N10" s="144" t="s">
        <v>268</v>
      </c>
      <c r="O10" s="144" t="s">
        <v>267</v>
      </c>
      <c r="P10" s="144" t="s">
        <v>265</v>
      </c>
      <c r="Q10" s="144" t="s">
        <v>265</v>
      </c>
      <c r="R10" s="144" t="s">
        <v>265</v>
      </c>
      <c r="S10" s="144" t="s">
        <v>269</v>
      </c>
    </row>
    <row r="11" spans="1:20" ht="18.75">
      <c r="A11" s="145">
        <v>1</v>
      </c>
      <c r="B11" s="145">
        <v>2</v>
      </c>
      <c r="C11" s="146">
        <v>3</v>
      </c>
      <c r="D11" s="146">
        <v>4</v>
      </c>
      <c r="E11" s="146">
        <v>5</v>
      </c>
      <c r="F11" s="146">
        <v>6</v>
      </c>
      <c r="G11" s="146">
        <v>7</v>
      </c>
      <c r="H11" s="146">
        <v>8</v>
      </c>
      <c r="I11" s="146">
        <v>9</v>
      </c>
      <c r="J11" s="146">
        <v>10</v>
      </c>
      <c r="K11" s="146">
        <v>11</v>
      </c>
      <c r="L11" s="146">
        <v>12</v>
      </c>
      <c r="M11" s="146">
        <v>13</v>
      </c>
      <c r="N11" s="146">
        <v>14</v>
      </c>
      <c r="O11" s="146">
        <v>15</v>
      </c>
      <c r="P11" s="146">
        <v>16</v>
      </c>
      <c r="Q11" s="146">
        <v>17</v>
      </c>
      <c r="R11" s="146">
        <v>18</v>
      </c>
      <c r="S11" s="146">
        <v>19</v>
      </c>
    </row>
    <row r="12" spans="1:20" ht="18.75" hidden="1">
      <c r="A12" s="266" t="s">
        <v>417</v>
      </c>
      <c r="B12" s="266"/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  <c r="N12" s="266"/>
      <c r="O12" s="266"/>
      <c r="P12" s="266"/>
      <c r="Q12" s="266"/>
      <c r="R12" s="266"/>
      <c r="S12" s="266"/>
    </row>
    <row r="13" spans="1:20" ht="18.75" hidden="1">
      <c r="A13" s="266" t="s">
        <v>51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</row>
    <row r="14" spans="1:20" ht="37.5" hidden="1">
      <c r="A14" s="148" t="s">
        <v>25</v>
      </c>
      <c r="B14" s="149" t="s">
        <v>26</v>
      </c>
      <c r="C14" s="150">
        <v>342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</row>
    <row r="15" spans="1:20" ht="56.25" hidden="1">
      <c r="A15" s="152"/>
      <c r="B15" s="149" t="s">
        <v>37</v>
      </c>
      <c r="C15" s="150">
        <f>C14</f>
        <v>342</v>
      </c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>
        <v>1</v>
      </c>
    </row>
    <row r="16" spans="1:20" ht="37.5" hidden="1">
      <c r="A16" s="152"/>
      <c r="B16" s="149" t="s">
        <v>47</v>
      </c>
      <c r="C16" s="150">
        <f>C15</f>
        <v>342</v>
      </c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</row>
    <row r="17" spans="1:20" ht="18.75" hidden="1">
      <c r="A17" s="267" t="s">
        <v>418</v>
      </c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</row>
    <row r="18" spans="1:20" ht="18.75" hidden="1">
      <c r="A18" s="267" t="s">
        <v>51</v>
      </c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</row>
    <row r="19" spans="1:20" ht="37.5" hidden="1">
      <c r="A19" s="145" t="s">
        <v>25</v>
      </c>
      <c r="B19" s="149" t="s">
        <v>297</v>
      </c>
      <c r="C19" s="144">
        <f>613.7</f>
        <v>613.70000000000005</v>
      </c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>
        <v>1</v>
      </c>
    </row>
    <row r="20" spans="1:20" ht="56.25" hidden="1">
      <c r="A20" s="153"/>
      <c r="B20" s="149" t="s">
        <v>37</v>
      </c>
      <c r="C20" s="144">
        <f>C19</f>
        <v>613.70000000000005</v>
      </c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</row>
    <row r="21" spans="1:20" ht="56.25" hidden="1">
      <c r="A21" s="147"/>
      <c r="B21" s="149" t="s">
        <v>61</v>
      </c>
      <c r="C21" s="144">
        <f>C20</f>
        <v>613.70000000000005</v>
      </c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</row>
    <row r="22" spans="1:20" ht="15" hidden="1" customHeight="1">
      <c r="A22" s="266" t="s">
        <v>419</v>
      </c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66"/>
      <c r="S22" s="266"/>
    </row>
    <row r="23" spans="1:20" ht="15" hidden="1" customHeight="1">
      <c r="A23" s="266" t="s">
        <v>51</v>
      </c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</row>
    <row r="24" spans="1:20" ht="37.5" hidden="1">
      <c r="A24" s="145" t="s">
        <v>25</v>
      </c>
      <c r="B24" s="154" t="s">
        <v>64</v>
      </c>
      <c r="C24" s="144">
        <v>175.2</v>
      </c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>
        <v>1</v>
      </c>
    </row>
    <row r="25" spans="1:20" ht="56.25" hidden="1">
      <c r="A25" s="145"/>
      <c r="B25" s="154" t="s">
        <v>37</v>
      </c>
      <c r="C25" s="144">
        <f>C24</f>
        <v>175.2</v>
      </c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</row>
    <row r="26" spans="1:20" ht="37.5" hidden="1">
      <c r="A26" s="145"/>
      <c r="B26" s="154" t="s">
        <v>298</v>
      </c>
      <c r="C26" s="144">
        <f>C25</f>
        <v>175.2</v>
      </c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</row>
    <row r="27" spans="1:20" ht="18.75" hidden="1">
      <c r="A27" s="267" t="s">
        <v>420</v>
      </c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</row>
    <row r="28" spans="1:20" ht="18.75" hidden="1">
      <c r="A28" s="267" t="s">
        <v>51</v>
      </c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</row>
    <row r="29" spans="1:20" ht="37.5" hidden="1">
      <c r="A29" s="145" t="s">
        <v>25</v>
      </c>
      <c r="B29" s="155" t="s">
        <v>66</v>
      </c>
      <c r="C29" s="144">
        <v>485.9</v>
      </c>
      <c r="D29" s="151"/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>
        <v>1</v>
      </c>
    </row>
    <row r="30" spans="1:20" ht="56.25" hidden="1">
      <c r="A30" s="147"/>
      <c r="B30" s="149" t="s">
        <v>37</v>
      </c>
      <c r="C30" s="144">
        <f>C29</f>
        <v>485.9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</row>
    <row r="31" spans="1:20" ht="37.5" hidden="1">
      <c r="A31" s="147"/>
      <c r="B31" s="149" t="s">
        <v>270</v>
      </c>
      <c r="C31" s="144">
        <f>C30</f>
        <v>485.9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</row>
    <row r="32" spans="1:20" ht="15" hidden="1" customHeight="1">
      <c r="A32" s="266" t="s">
        <v>421</v>
      </c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</row>
    <row r="33" spans="1:20" ht="15" hidden="1" customHeight="1">
      <c r="A33" s="266" t="s">
        <v>51</v>
      </c>
      <c r="B33" s="266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</row>
    <row r="34" spans="1:20" ht="37.5" hidden="1">
      <c r="A34" s="145" t="s">
        <v>25</v>
      </c>
      <c r="B34" s="149" t="s">
        <v>69</v>
      </c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>
        <v>1114.5999999999999</v>
      </c>
      <c r="Q34" s="144"/>
      <c r="R34" s="144"/>
      <c r="S34" s="144"/>
      <c r="T34">
        <v>2</v>
      </c>
    </row>
    <row r="35" spans="1:20" ht="37.5" hidden="1">
      <c r="A35" s="145" t="s">
        <v>38</v>
      </c>
      <c r="B35" s="149" t="s">
        <v>70</v>
      </c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>
        <v>1114.5999999999999</v>
      </c>
      <c r="Q35" s="144"/>
      <c r="R35" s="144"/>
      <c r="S35" s="144"/>
    </row>
    <row r="36" spans="1:20" ht="56.25" hidden="1">
      <c r="A36" s="145"/>
      <c r="B36" s="154" t="s">
        <v>37</v>
      </c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>
        <f t="shared" ref="P36" si="0">P34+P35</f>
        <v>2229.1999999999998</v>
      </c>
      <c r="Q36" s="144"/>
      <c r="R36" s="144"/>
      <c r="S36" s="144"/>
    </row>
    <row r="37" spans="1:20" ht="37.5" hidden="1">
      <c r="A37" s="145"/>
      <c r="B37" s="149" t="s">
        <v>71</v>
      </c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>
        <f t="shared" ref="P37" si="1">P36</f>
        <v>2229.1999999999998</v>
      </c>
      <c r="Q37" s="144"/>
      <c r="R37" s="144"/>
      <c r="S37" s="144"/>
    </row>
    <row r="38" spans="1:20" ht="18.75" hidden="1">
      <c r="A38" s="266" t="s">
        <v>422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</row>
    <row r="39" spans="1:20" ht="18.75" hidden="1">
      <c r="A39" s="269" t="s">
        <v>51</v>
      </c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69"/>
      <c r="Q39" s="269"/>
      <c r="R39" s="269"/>
      <c r="S39" s="269"/>
    </row>
    <row r="40" spans="1:20" ht="37.5" hidden="1">
      <c r="A40" s="156" t="s">
        <v>25</v>
      </c>
      <c r="B40" s="157" t="s">
        <v>72</v>
      </c>
      <c r="C40" s="150"/>
      <c r="D40" s="150"/>
      <c r="E40" s="150"/>
      <c r="F40" s="150"/>
      <c r="G40" s="150"/>
      <c r="H40" s="150"/>
      <c r="I40" s="150"/>
      <c r="J40" s="150"/>
      <c r="K40" s="150">
        <v>440</v>
      </c>
      <c r="L40" s="150"/>
      <c r="M40" s="150"/>
      <c r="N40" s="150"/>
      <c r="O40" s="150"/>
      <c r="P40" s="150"/>
      <c r="Q40" s="150"/>
      <c r="R40" s="150"/>
      <c r="S40" s="150"/>
      <c r="T40">
        <v>2</v>
      </c>
    </row>
    <row r="41" spans="1:20" ht="37.5" hidden="1">
      <c r="A41" s="158" t="s">
        <v>38</v>
      </c>
      <c r="B41" s="157" t="s">
        <v>73</v>
      </c>
      <c r="C41" s="150">
        <v>182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</row>
    <row r="42" spans="1:20" ht="56.25" hidden="1">
      <c r="A42" s="158"/>
      <c r="B42" s="157" t="s">
        <v>37</v>
      </c>
      <c r="C42" s="150">
        <f>C40+C41</f>
        <v>182</v>
      </c>
      <c r="D42" s="150"/>
      <c r="E42" s="150"/>
      <c r="F42" s="150"/>
      <c r="G42" s="150"/>
      <c r="H42" s="150"/>
      <c r="I42" s="150"/>
      <c r="J42" s="150"/>
      <c r="K42" s="150">
        <f t="shared" ref="K42" si="2">K40+K41</f>
        <v>440</v>
      </c>
      <c r="L42" s="150"/>
      <c r="M42" s="150"/>
      <c r="N42" s="150"/>
      <c r="O42" s="150"/>
      <c r="P42" s="150"/>
      <c r="Q42" s="150"/>
      <c r="R42" s="150"/>
      <c r="S42" s="150"/>
    </row>
    <row r="43" spans="1:20" ht="37.5" hidden="1">
      <c r="A43" s="158"/>
      <c r="B43" s="157" t="s">
        <v>299</v>
      </c>
      <c r="C43" s="150">
        <f>C42</f>
        <v>182</v>
      </c>
      <c r="D43" s="150"/>
      <c r="E43" s="150"/>
      <c r="F43" s="150"/>
      <c r="G43" s="150"/>
      <c r="H43" s="150"/>
      <c r="I43" s="150"/>
      <c r="J43" s="150"/>
      <c r="K43" s="150">
        <f t="shared" ref="K43" si="3">K42</f>
        <v>440</v>
      </c>
      <c r="L43" s="150"/>
      <c r="M43" s="150"/>
      <c r="N43" s="150"/>
      <c r="O43" s="150"/>
      <c r="P43" s="150"/>
      <c r="Q43" s="150"/>
      <c r="R43" s="150"/>
      <c r="S43" s="150"/>
    </row>
    <row r="44" spans="1:20" ht="18.75" hidden="1">
      <c r="A44" s="267" t="s">
        <v>423</v>
      </c>
      <c r="B44" s="267"/>
      <c r="C44" s="267"/>
      <c r="D44" s="267"/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</row>
    <row r="45" spans="1:20" ht="18.75" hidden="1">
      <c r="A45" s="267" t="s">
        <v>51</v>
      </c>
      <c r="B45" s="267"/>
      <c r="C45" s="267"/>
      <c r="D45" s="267"/>
      <c r="E45" s="267"/>
      <c r="F45" s="267"/>
      <c r="G45" s="267"/>
      <c r="H45" s="267"/>
      <c r="I45" s="267"/>
      <c r="J45" s="267"/>
      <c r="K45" s="267"/>
      <c r="L45" s="267"/>
      <c r="M45" s="267"/>
      <c r="N45" s="267"/>
      <c r="O45" s="267"/>
      <c r="P45" s="267"/>
      <c r="Q45" s="267"/>
      <c r="R45" s="267"/>
      <c r="S45" s="267"/>
    </row>
    <row r="46" spans="1:20" ht="37.5" hidden="1">
      <c r="A46" s="147" t="s">
        <v>58</v>
      </c>
      <c r="B46" s="149" t="s">
        <v>413</v>
      </c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>
        <v>21</v>
      </c>
      <c r="P46" s="144"/>
      <c r="Q46" s="144"/>
      <c r="R46" s="144"/>
      <c r="S46" s="144"/>
      <c r="T46">
        <v>1</v>
      </c>
    </row>
    <row r="47" spans="1:20" ht="56.25" hidden="1">
      <c r="A47" s="145"/>
      <c r="B47" s="149" t="s">
        <v>37</v>
      </c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>
        <f t="shared" ref="O47:O48" si="4">O46</f>
        <v>21</v>
      </c>
      <c r="P47" s="144"/>
      <c r="Q47" s="144"/>
      <c r="R47" s="144"/>
      <c r="S47" s="144"/>
    </row>
    <row r="48" spans="1:20" ht="37.5" hidden="1">
      <c r="A48" s="152"/>
      <c r="B48" s="149" t="s">
        <v>271</v>
      </c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>
        <f t="shared" si="4"/>
        <v>21</v>
      </c>
      <c r="P48" s="151"/>
      <c r="Q48" s="151"/>
      <c r="R48" s="151"/>
      <c r="S48" s="151"/>
    </row>
    <row r="49" spans="1:20" ht="18.75" hidden="1">
      <c r="A49" s="267" t="s">
        <v>424</v>
      </c>
      <c r="B49" s="267"/>
      <c r="C49" s="267"/>
      <c r="D49" s="267"/>
      <c r="E49" s="267"/>
      <c r="F49" s="267"/>
      <c r="G49" s="267"/>
      <c r="H49" s="267"/>
      <c r="I49" s="267"/>
      <c r="J49" s="267"/>
      <c r="K49" s="267"/>
      <c r="L49" s="267"/>
      <c r="M49" s="267"/>
      <c r="N49" s="267"/>
      <c r="O49" s="267"/>
      <c r="P49" s="267"/>
      <c r="Q49" s="267"/>
      <c r="R49" s="267"/>
      <c r="S49" s="267"/>
    </row>
    <row r="50" spans="1:20" ht="18.75" hidden="1">
      <c r="A50" s="267" t="s">
        <v>51</v>
      </c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267"/>
      <c r="O50" s="267"/>
      <c r="P50" s="267"/>
      <c r="Q50" s="267"/>
      <c r="R50" s="267"/>
      <c r="S50" s="267"/>
    </row>
    <row r="51" spans="1:20" ht="37.5" hidden="1">
      <c r="A51" s="159" t="s">
        <v>58</v>
      </c>
      <c r="B51" s="160" t="s">
        <v>272</v>
      </c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>
        <v>80</v>
      </c>
      <c r="P51" s="161"/>
      <c r="Q51" s="161"/>
      <c r="R51" s="161"/>
      <c r="S51" s="161"/>
      <c r="T51">
        <v>3</v>
      </c>
    </row>
    <row r="52" spans="1:20" ht="37.5" hidden="1">
      <c r="A52" s="159" t="s">
        <v>55</v>
      </c>
      <c r="B52" s="160" t="s">
        <v>273</v>
      </c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>
        <v>96</v>
      </c>
      <c r="P52" s="161"/>
      <c r="Q52" s="161"/>
      <c r="R52" s="161"/>
      <c r="S52" s="161"/>
    </row>
    <row r="53" spans="1:20" ht="37.5" hidden="1">
      <c r="A53" s="159" t="s">
        <v>56</v>
      </c>
      <c r="B53" s="160" t="s">
        <v>274</v>
      </c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>
        <v>72.2</v>
      </c>
      <c r="P53" s="161"/>
      <c r="Q53" s="161"/>
      <c r="R53" s="161"/>
      <c r="S53" s="161"/>
    </row>
    <row r="54" spans="1:20" ht="56.25" hidden="1">
      <c r="A54" s="159"/>
      <c r="B54" s="160" t="s">
        <v>37</v>
      </c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>
        <f t="shared" ref="O54" si="5">O51+O52+O53</f>
        <v>248.2</v>
      </c>
      <c r="P54" s="161"/>
      <c r="Q54" s="161"/>
      <c r="R54" s="161"/>
      <c r="S54" s="161"/>
    </row>
    <row r="55" spans="1:20" ht="56.25" hidden="1">
      <c r="A55" s="159"/>
      <c r="B55" s="160" t="s">
        <v>82</v>
      </c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>
        <f t="shared" ref="O55" si="6">O54</f>
        <v>248.2</v>
      </c>
      <c r="P55" s="161"/>
      <c r="Q55" s="161"/>
      <c r="R55" s="161"/>
      <c r="S55" s="161"/>
    </row>
    <row r="56" spans="1:20" ht="18.75" hidden="1">
      <c r="A56" s="266" t="s">
        <v>425</v>
      </c>
      <c r="B56" s="266"/>
      <c r="C56" s="266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266"/>
    </row>
    <row r="57" spans="1:20" ht="18.75" hidden="1">
      <c r="A57" s="266" t="s">
        <v>51</v>
      </c>
      <c r="B57" s="266"/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/>
      <c r="Q57" s="266"/>
      <c r="R57" s="266"/>
      <c r="S57" s="266"/>
    </row>
    <row r="58" spans="1:20" ht="37.5" hidden="1">
      <c r="A58" s="148" t="s">
        <v>25</v>
      </c>
      <c r="B58" s="162" t="s">
        <v>84</v>
      </c>
      <c r="C58" s="150">
        <v>1164</v>
      </c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>
        <v>1</v>
      </c>
    </row>
    <row r="59" spans="1:20" ht="56.25" hidden="1">
      <c r="A59" s="148"/>
      <c r="B59" s="149" t="s">
        <v>37</v>
      </c>
      <c r="C59" s="150">
        <f>C58</f>
        <v>1164</v>
      </c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</row>
    <row r="60" spans="1:20" ht="56.25" hidden="1">
      <c r="A60" s="148"/>
      <c r="B60" s="149" t="s">
        <v>85</v>
      </c>
      <c r="C60" s="150">
        <f>C59</f>
        <v>1164</v>
      </c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</row>
    <row r="61" spans="1:20" ht="18.75" hidden="1">
      <c r="A61" s="267" t="s">
        <v>426</v>
      </c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267"/>
    </row>
    <row r="62" spans="1:20" ht="18.75" hidden="1">
      <c r="A62" s="267" t="s">
        <v>51</v>
      </c>
      <c r="B62" s="267"/>
      <c r="C62" s="267"/>
      <c r="D62" s="267"/>
      <c r="E62" s="267"/>
      <c r="F62" s="267"/>
      <c r="G62" s="267"/>
      <c r="H62" s="267"/>
      <c r="I62" s="267"/>
      <c r="J62" s="267"/>
      <c r="K62" s="267"/>
      <c r="L62" s="267"/>
      <c r="M62" s="267"/>
      <c r="N62" s="267"/>
      <c r="O62" s="267"/>
      <c r="P62" s="267"/>
      <c r="Q62" s="267"/>
      <c r="R62" s="267"/>
      <c r="S62" s="267"/>
    </row>
    <row r="63" spans="1:20" ht="37.5" hidden="1">
      <c r="A63" s="158" t="s">
        <v>58</v>
      </c>
      <c r="B63" s="163" t="s">
        <v>275</v>
      </c>
      <c r="C63" s="164">
        <v>326.8</v>
      </c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>
        <v>3</v>
      </c>
    </row>
    <row r="64" spans="1:20" ht="37.5" hidden="1">
      <c r="A64" s="158" t="s">
        <v>55</v>
      </c>
      <c r="B64" s="165" t="s">
        <v>276</v>
      </c>
      <c r="C64" s="164">
        <v>525.47</v>
      </c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</row>
    <row r="65" spans="1:20" ht="37.5" hidden="1">
      <c r="A65" s="158" t="s">
        <v>56</v>
      </c>
      <c r="B65" s="165" t="s">
        <v>277</v>
      </c>
      <c r="C65" s="164">
        <v>332.4</v>
      </c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</row>
    <row r="66" spans="1:20" ht="56.25" hidden="1">
      <c r="A66" s="158"/>
      <c r="B66" s="157" t="s">
        <v>37</v>
      </c>
      <c r="C66" s="150">
        <f>C63+C64+C65</f>
        <v>1184.67</v>
      </c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</row>
    <row r="67" spans="1:20" ht="37.5" hidden="1">
      <c r="A67" s="166"/>
      <c r="B67" s="157" t="s">
        <v>278</v>
      </c>
      <c r="C67" s="150">
        <f>C66</f>
        <v>1184.67</v>
      </c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</row>
    <row r="68" spans="1:20" ht="18.75" hidden="1">
      <c r="A68" s="266" t="s">
        <v>427</v>
      </c>
      <c r="B68" s="266"/>
      <c r="C68" s="266"/>
      <c r="D68" s="266"/>
      <c r="E68" s="266"/>
      <c r="F68" s="266"/>
      <c r="G68" s="266"/>
      <c r="H68" s="266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</row>
    <row r="69" spans="1:20" ht="18.75" hidden="1">
      <c r="A69" s="266" t="s">
        <v>377</v>
      </c>
      <c r="B69" s="266"/>
      <c r="C69" s="266"/>
      <c r="D69" s="266"/>
      <c r="E69" s="266"/>
      <c r="F69" s="266"/>
      <c r="G69" s="266"/>
      <c r="H69" s="266"/>
      <c r="I69" s="266"/>
      <c r="J69" s="266"/>
      <c r="K69" s="266"/>
      <c r="L69" s="266"/>
      <c r="M69" s="266"/>
      <c r="N69" s="266"/>
      <c r="O69" s="266"/>
      <c r="P69" s="266"/>
      <c r="Q69" s="266"/>
      <c r="R69" s="266"/>
      <c r="S69" s="266"/>
    </row>
    <row r="70" spans="1:20" ht="37.5" hidden="1">
      <c r="A70" s="145" t="s">
        <v>25</v>
      </c>
      <c r="B70" s="154" t="s">
        <v>109</v>
      </c>
      <c r="C70" s="144">
        <v>877.2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>
        <v>6</v>
      </c>
    </row>
    <row r="71" spans="1:20" ht="37.5" hidden="1">
      <c r="A71" s="145" t="s">
        <v>38</v>
      </c>
      <c r="B71" s="154" t="s">
        <v>112</v>
      </c>
      <c r="C71" s="144">
        <v>967.5</v>
      </c>
      <c r="D71" s="144"/>
      <c r="E71" s="144"/>
      <c r="F71" s="167"/>
      <c r="G71" s="167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</row>
    <row r="72" spans="1:20" ht="18.75" hidden="1">
      <c r="A72" s="145" t="s">
        <v>39</v>
      </c>
      <c r="B72" s="154" t="s">
        <v>110</v>
      </c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>
        <v>104</v>
      </c>
      <c r="P72" s="144"/>
      <c r="Q72" s="144"/>
      <c r="R72" s="144"/>
      <c r="S72" s="144"/>
    </row>
    <row r="73" spans="1:20" ht="37.5" hidden="1">
      <c r="A73" s="145" t="s">
        <v>40</v>
      </c>
      <c r="B73" s="154" t="s">
        <v>113</v>
      </c>
      <c r="C73" s="161">
        <v>970.1</v>
      </c>
      <c r="D73" s="161"/>
      <c r="E73" s="161"/>
      <c r="F73" s="168"/>
      <c r="G73" s="168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</row>
    <row r="74" spans="1:20" ht="37.5" hidden="1">
      <c r="A74" s="145" t="s">
        <v>41</v>
      </c>
      <c r="B74" s="154" t="s">
        <v>111</v>
      </c>
      <c r="C74" s="144"/>
      <c r="D74" s="144"/>
      <c r="E74" s="144"/>
      <c r="F74" s="167"/>
      <c r="G74" s="167">
        <v>483</v>
      </c>
      <c r="H74" s="145" t="s">
        <v>443</v>
      </c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</row>
    <row r="75" spans="1:20" ht="37.5" hidden="1">
      <c r="A75" s="145" t="s">
        <v>42</v>
      </c>
      <c r="B75" s="154" t="s">
        <v>448</v>
      </c>
      <c r="C75" s="144"/>
      <c r="D75" s="144">
        <v>3</v>
      </c>
      <c r="E75" s="144"/>
      <c r="F75" s="167"/>
      <c r="G75" s="167"/>
      <c r="H75" s="169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</row>
    <row r="76" spans="1:20" ht="56.25" hidden="1">
      <c r="A76" s="147"/>
      <c r="B76" s="149" t="s">
        <v>37</v>
      </c>
      <c r="C76" s="144">
        <f>C70+C71+C72+C73+C74+C75</f>
        <v>2814.8</v>
      </c>
      <c r="D76" s="144">
        <f t="shared" ref="D76:O76" si="7">D70+D71+D72+D73+D74+D75</f>
        <v>3</v>
      </c>
      <c r="E76" s="144"/>
      <c r="F76" s="144"/>
      <c r="G76" s="144">
        <f t="shared" si="7"/>
        <v>483</v>
      </c>
      <c r="H76" s="169" t="str">
        <f>H74</f>
        <v>1/1</v>
      </c>
      <c r="I76" s="144"/>
      <c r="J76" s="144"/>
      <c r="K76" s="144"/>
      <c r="L76" s="144"/>
      <c r="M76" s="144"/>
      <c r="N76" s="144"/>
      <c r="O76" s="144">
        <f t="shared" si="7"/>
        <v>104</v>
      </c>
      <c r="P76" s="144"/>
      <c r="Q76" s="144"/>
      <c r="R76" s="144"/>
      <c r="S76" s="144"/>
    </row>
    <row r="77" spans="1:20" ht="37.5" hidden="1">
      <c r="A77" s="147"/>
      <c r="B77" s="149" t="s">
        <v>114</v>
      </c>
      <c r="C77" s="144">
        <f>C76</f>
        <v>2814.8</v>
      </c>
      <c r="D77" s="144">
        <f t="shared" ref="D77:O77" si="8">D76</f>
        <v>3</v>
      </c>
      <c r="E77" s="144"/>
      <c r="F77" s="144"/>
      <c r="G77" s="144">
        <f t="shared" si="8"/>
        <v>483</v>
      </c>
      <c r="H77" s="169" t="str">
        <f t="shared" si="8"/>
        <v>1/1</v>
      </c>
      <c r="I77" s="144"/>
      <c r="J77" s="144"/>
      <c r="K77" s="144"/>
      <c r="L77" s="144"/>
      <c r="M77" s="144"/>
      <c r="N77" s="144"/>
      <c r="O77" s="144">
        <f t="shared" si="8"/>
        <v>104</v>
      </c>
      <c r="P77" s="144"/>
      <c r="Q77" s="144"/>
      <c r="R77" s="144"/>
      <c r="S77" s="144"/>
    </row>
    <row r="78" spans="1:20" ht="18.75" hidden="1">
      <c r="A78" s="267" t="s">
        <v>428</v>
      </c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</row>
    <row r="79" spans="1:20" ht="18.75" hidden="1">
      <c r="A79" s="267" t="s">
        <v>51</v>
      </c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267"/>
      <c r="N79" s="267"/>
      <c r="O79" s="267"/>
      <c r="P79" s="267"/>
      <c r="Q79" s="267"/>
      <c r="R79" s="267"/>
      <c r="S79" s="267"/>
    </row>
    <row r="80" spans="1:20" ht="37.5" hidden="1">
      <c r="A80" s="170" t="s">
        <v>58</v>
      </c>
      <c r="B80" s="171" t="s">
        <v>279</v>
      </c>
      <c r="C80" s="172">
        <v>581.97</v>
      </c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>
        <v>2</v>
      </c>
    </row>
    <row r="81" spans="1:20" ht="37.5" hidden="1">
      <c r="A81" s="170" t="s">
        <v>55</v>
      </c>
      <c r="B81" s="171" t="s">
        <v>280</v>
      </c>
      <c r="C81" s="172">
        <v>581.97</v>
      </c>
      <c r="D81" s="172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</row>
    <row r="82" spans="1:20" ht="56.25" hidden="1">
      <c r="A82" s="170"/>
      <c r="B82" s="171" t="s">
        <v>37</v>
      </c>
      <c r="C82" s="172">
        <f>C80+C81</f>
        <v>1163.94</v>
      </c>
      <c r="D82" s="172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</row>
    <row r="83" spans="1:20" ht="37.5" hidden="1">
      <c r="A83" s="152"/>
      <c r="B83" s="157" t="s">
        <v>132</v>
      </c>
      <c r="C83" s="173">
        <f>C82</f>
        <v>1163.94</v>
      </c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</row>
    <row r="84" spans="1:20" ht="18.75" hidden="1">
      <c r="A84" s="277" t="s">
        <v>429</v>
      </c>
      <c r="B84" s="278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9"/>
    </row>
    <row r="85" spans="1:20" ht="18.75" hidden="1">
      <c r="A85" s="267" t="s">
        <v>51</v>
      </c>
      <c r="B85" s="267"/>
      <c r="C85" s="267"/>
      <c r="D85" s="267"/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</row>
    <row r="86" spans="1:20" ht="37.5">
      <c r="A86" s="174" t="s">
        <v>25</v>
      </c>
      <c r="B86" s="157" t="s">
        <v>308</v>
      </c>
      <c r="C86" s="172">
        <v>902.6</v>
      </c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>
        <v>2</v>
      </c>
    </row>
    <row r="87" spans="1:20" ht="37.5">
      <c r="A87" s="174" t="s">
        <v>38</v>
      </c>
      <c r="B87" s="157" t="s">
        <v>384</v>
      </c>
      <c r="C87" s="172"/>
      <c r="D87" s="151">
        <v>1</v>
      </c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</row>
    <row r="88" spans="1:20" ht="56.25" hidden="1">
      <c r="A88" s="152"/>
      <c r="B88" s="171" t="s">
        <v>37</v>
      </c>
      <c r="C88" s="172">
        <f>C86+C87</f>
        <v>902.6</v>
      </c>
      <c r="D88" s="172">
        <f>D86+D87</f>
        <v>1</v>
      </c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</row>
    <row r="89" spans="1:20" ht="37.5">
      <c r="A89" s="152"/>
      <c r="B89" s="157" t="s">
        <v>309</v>
      </c>
      <c r="C89" s="172">
        <f>C88</f>
        <v>902.6</v>
      </c>
      <c r="D89" s="172">
        <f t="shared" ref="D89" si="9">D88</f>
        <v>1</v>
      </c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</row>
    <row r="90" spans="1:20" ht="18.75" hidden="1">
      <c r="A90" s="267" t="s">
        <v>430</v>
      </c>
      <c r="B90" s="267"/>
      <c r="C90" s="267"/>
      <c r="D90" s="267"/>
      <c r="E90" s="267"/>
      <c r="F90" s="267"/>
      <c r="G90" s="267"/>
      <c r="H90" s="267"/>
      <c r="I90" s="267"/>
      <c r="J90" s="267"/>
      <c r="K90" s="267"/>
      <c r="L90" s="267"/>
      <c r="M90" s="267"/>
      <c r="N90" s="267"/>
      <c r="O90" s="267"/>
      <c r="P90" s="267"/>
      <c r="Q90" s="267"/>
      <c r="R90" s="267"/>
      <c r="S90" s="267"/>
    </row>
    <row r="91" spans="1:20" ht="18.75" hidden="1">
      <c r="A91" s="267" t="s">
        <v>51</v>
      </c>
      <c r="B91" s="267"/>
      <c r="C91" s="267"/>
      <c r="D91" s="267"/>
      <c r="E91" s="267"/>
      <c r="F91" s="267"/>
      <c r="G91" s="267"/>
      <c r="H91" s="267"/>
      <c r="I91" s="267"/>
      <c r="J91" s="267"/>
      <c r="K91" s="267"/>
      <c r="L91" s="267"/>
      <c r="M91" s="267"/>
      <c r="N91" s="267"/>
      <c r="O91" s="267"/>
      <c r="P91" s="267"/>
      <c r="Q91" s="267"/>
      <c r="R91" s="267"/>
      <c r="S91" s="267"/>
    </row>
    <row r="92" spans="1:20" ht="37.5" hidden="1">
      <c r="A92" s="145" t="s">
        <v>25</v>
      </c>
      <c r="B92" s="149" t="s">
        <v>135</v>
      </c>
      <c r="C92" s="151">
        <v>310.89999999999998</v>
      </c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>
        <v>2</v>
      </c>
    </row>
    <row r="93" spans="1:20" ht="37.5" hidden="1">
      <c r="A93" s="145" t="s">
        <v>38</v>
      </c>
      <c r="B93" s="149" t="s">
        <v>136</v>
      </c>
      <c r="C93" s="175">
        <v>301.5</v>
      </c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</row>
    <row r="94" spans="1:20" ht="56.25" hidden="1">
      <c r="A94" s="147"/>
      <c r="B94" s="149" t="s">
        <v>37</v>
      </c>
      <c r="C94" s="144">
        <f>C92+C93</f>
        <v>612.4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</row>
    <row r="95" spans="1:20" ht="37.5" hidden="1">
      <c r="A95" s="152"/>
      <c r="B95" s="157" t="s">
        <v>137</v>
      </c>
      <c r="C95" s="172">
        <f>C94</f>
        <v>612.4</v>
      </c>
      <c r="D95" s="172"/>
      <c r="E95" s="172"/>
      <c r="F95" s="172"/>
      <c r="G95" s="172"/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</row>
    <row r="96" spans="1:20" ht="18.75" hidden="1">
      <c r="A96" s="267" t="s">
        <v>431</v>
      </c>
      <c r="B96" s="267"/>
      <c r="C96" s="267"/>
      <c r="D96" s="267"/>
      <c r="E96" s="267"/>
      <c r="F96" s="267"/>
      <c r="G96" s="267"/>
      <c r="H96" s="267"/>
      <c r="I96" s="267"/>
      <c r="J96" s="267"/>
      <c r="K96" s="267"/>
      <c r="L96" s="267"/>
      <c r="M96" s="267"/>
      <c r="N96" s="267"/>
      <c r="O96" s="267"/>
      <c r="P96" s="267"/>
      <c r="Q96" s="267"/>
      <c r="R96" s="267"/>
      <c r="S96" s="267"/>
    </row>
    <row r="97" spans="1:20" ht="18.75" hidden="1">
      <c r="A97" s="266" t="s">
        <v>51</v>
      </c>
      <c r="B97" s="266"/>
      <c r="C97" s="266"/>
      <c r="D97" s="266"/>
      <c r="E97" s="266"/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/>
      <c r="Q97" s="266"/>
      <c r="R97" s="266"/>
      <c r="S97" s="266"/>
    </row>
    <row r="98" spans="1:20" ht="37.5" hidden="1">
      <c r="A98" s="159" t="s">
        <v>25</v>
      </c>
      <c r="B98" s="176" t="s">
        <v>138</v>
      </c>
      <c r="C98" s="161"/>
      <c r="D98" s="150"/>
      <c r="E98" s="150">
        <v>210</v>
      </c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>
        <v>12</v>
      </c>
    </row>
    <row r="99" spans="1:20" ht="37.5" hidden="1">
      <c r="A99" s="159" t="s">
        <v>38</v>
      </c>
      <c r="B99" s="176" t="s">
        <v>281</v>
      </c>
      <c r="C99" s="161"/>
      <c r="D99" s="150"/>
      <c r="E99" s="150">
        <v>170</v>
      </c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</row>
    <row r="100" spans="1:20" ht="37.5" hidden="1">
      <c r="A100" s="159" t="s">
        <v>39</v>
      </c>
      <c r="B100" s="176" t="s">
        <v>140</v>
      </c>
      <c r="C100" s="161">
        <v>1209</v>
      </c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</row>
    <row r="101" spans="1:20" ht="37.5" hidden="1">
      <c r="A101" s="159" t="s">
        <v>40</v>
      </c>
      <c r="B101" s="176" t="s">
        <v>141</v>
      </c>
      <c r="C101" s="161">
        <v>887.9</v>
      </c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</row>
    <row r="102" spans="1:20" ht="37.5" hidden="1">
      <c r="A102" s="159" t="s">
        <v>41</v>
      </c>
      <c r="B102" s="176" t="s">
        <v>142</v>
      </c>
      <c r="C102" s="161">
        <v>763.1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</row>
    <row r="103" spans="1:20" ht="37.5" hidden="1">
      <c r="A103" s="159" t="s">
        <v>42</v>
      </c>
      <c r="B103" s="176" t="s">
        <v>143</v>
      </c>
      <c r="C103" s="161"/>
      <c r="D103" s="150"/>
      <c r="E103" s="150">
        <v>122</v>
      </c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</row>
    <row r="104" spans="1:20" ht="37.5" hidden="1">
      <c r="A104" s="159" t="s">
        <v>43</v>
      </c>
      <c r="B104" s="176" t="s">
        <v>144</v>
      </c>
      <c r="C104" s="161"/>
      <c r="D104" s="150"/>
      <c r="E104" s="150">
        <v>90</v>
      </c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</row>
    <row r="105" spans="1:20" ht="37.5" hidden="1">
      <c r="A105" s="159" t="s">
        <v>44</v>
      </c>
      <c r="B105" s="176" t="s">
        <v>145</v>
      </c>
      <c r="C105" s="161">
        <v>458</v>
      </c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</row>
    <row r="106" spans="1:20" ht="37.5" hidden="1">
      <c r="A106" s="159" t="s">
        <v>45</v>
      </c>
      <c r="B106" s="176" t="s">
        <v>146</v>
      </c>
      <c r="C106" s="161"/>
      <c r="D106" s="150"/>
      <c r="E106" s="150">
        <v>90</v>
      </c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</row>
    <row r="107" spans="1:20" ht="37.5" hidden="1">
      <c r="A107" s="159" t="s">
        <v>50</v>
      </c>
      <c r="B107" s="176" t="s">
        <v>147</v>
      </c>
      <c r="C107" s="161"/>
      <c r="D107" s="150"/>
      <c r="E107" s="150">
        <v>90</v>
      </c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</row>
    <row r="108" spans="1:20" ht="37.5" hidden="1">
      <c r="A108" s="159" t="s">
        <v>74</v>
      </c>
      <c r="B108" s="176" t="s">
        <v>148</v>
      </c>
      <c r="C108" s="161"/>
      <c r="D108" s="150"/>
      <c r="E108" s="150"/>
      <c r="F108" s="150"/>
      <c r="G108" s="150">
        <v>320</v>
      </c>
      <c r="H108" s="150"/>
      <c r="I108" s="150"/>
      <c r="J108" s="150"/>
      <c r="K108" s="150">
        <v>96</v>
      </c>
      <c r="L108" s="150"/>
      <c r="M108" s="150"/>
      <c r="N108" s="150"/>
      <c r="O108" s="150"/>
      <c r="P108" s="150"/>
      <c r="Q108" s="150"/>
      <c r="R108" s="150"/>
      <c r="S108" s="150"/>
    </row>
    <row r="109" spans="1:20" ht="37.5" hidden="1">
      <c r="A109" s="159" t="s">
        <v>75</v>
      </c>
      <c r="B109" s="176" t="s">
        <v>405</v>
      </c>
      <c r="C109" s="161"/>
      <c r="D109" s="150">
        <v>1</v>
      </c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</row>
    <row r="110" spans="1:20" ht="56.25" hidden="1">
      <c r="A110" s="159"/>
      <c r="B110" s="176" t="s">
        <v>37</v>
      </c>
      <c r="C110" s="161">
        <f>C98+C99+C100+C101+C102+C103+C104+C105+C106+C107+C108+C109</f>
        <v>3318</v>
      </c>
      <c r="D110" s="161">
        <f t="shared" ref="D110:K110" si="10">D98+D99+D100+D101+D102+D103+D104+D105+D106+D107+D108+D109</f>
        <v>1</v>
      </c>
      <c r="E110" s="161">
        <f t="shared" si="10"/>
        <v>772</v>
      </c>
      <c r="F110" s="161"/>
      <c r="G110" s="161">
        <f t="shared" si="10"/>
        <v>320</v>
      </c>
      <c r="H110" s="161"/>
      <c r="I110" s="161"/>
      <c r="J110" s="161"/>
      <c r="K110" s="161">
        <f t="shared" si="10"/>
        <v>96</v>
      </c>
      <c r="L110" s="161"/>
      <c r="M110" s="161"/>
      <c r="N110" s="161"/>
      <c r="O110" s="161"/>
      <c r="P110" s="161"/>
      <c r="Q110" s="161"/>
      <c r="R110" s="161"/>
      <c r="S110" s="161"/>
    </row>
    <row r="111" spans="1:20" ht="37.5" hidden="1">
      <c r="A111" s="152"/>
      <c r="B111" s="176" t="s">
        <v>149</v>
      </c>
      <c r="C111" s="161">
        <f>C110</f>
        <v>3318</v>
      </c>
      <c r="D111" s="161">
        <f t="shared" ref="D111:K111" si="11">D110</f>
        <v>1</v>
      </c>
      <c r="E111" s="161">
        <f t="shared" si="11"/>
        <v>772</v>
      </c>
      <c r="F111" s="161"/>
      <c r="G111" s="161">
        <f t="shared" si="11"/>
        <v>320</v>
      </c>
      <c r="H111" s="161"/>
      <c r="I111" s="161"/>
      <c r="J111" s="161"/>
      <c r="K111" s="161">
        <f t="shared" si="11"/>
        <v>96</v>
      </c>
      <c r="L111" s="161"/>
      <c r="M111" s="161"/>
      <c r="N111" s="161"/>
      <c r="O111" s="161"/>
      <c r="P111" s="161"/>
      <c r="Q111" s="161"/>
      <c r="R111" s="161"/>
      <c r="S111" s="161"/>
    </row>
    <row r="112" spans="1:20" ht="18.75" hidden="1">
      <c r="A112" s="267" t="s">
        <v>432</v>
      </c>
      <c r="B112" s="267"/>
      <c r="C112" s="267"/>
      <c r="D112" s="267"/>
      <c r="E112" s="267"/>
      <c r="F112" s="267"/>
      <c r="G112" s="267"/>
      <c r="H112" s="267"/>
      <c r="I112" s="267"/>
      <c r="J112" s="267"/>
      <c r="K112" s="267"/>
      <c r="L112" s="267"/>
      <c r="M112" s="267"/>
      <c r="N112" s="267"/>
      <c r="O112" s="267"/>
      <c r="P112" s="267"/>
      <c r="Q112" s="267"/>
      <c r="R112" s="267"/>
      <c r="S112" s="267"/>
    </row>
    <row r="113" spans="1:20" ht="18.75" hidden="1">
      <c r="A113" s="267" t="s">
        <v>51</v>
      </c>
      <c r="B113" s="267"/>
      <c r="C113" s="267"/>
      <c r="D113" s="267"/>
      <c r="E113" s="267"/>
      <c r="F113" s="267"/>
      <c r="G113" s="267"/>
      <c r="H113" s="267"/>
      <c r="I113" s="267"/>
      <c r="J113" s="267"/>
      <c r="K113" s="267"/>
      <c r="L113" s="267"/>
      <c r="M113" s="267"/>
      <c r="N113" s="267"/>
      <c r="O113" s="267"/>
      <c r="P113" s="267"/>
      <c r="Q113" s="267"/>
      <c r="R113" s="267"/>
      <c r="S113" s="267"/>
    </row>
    <row r="114" spans="1:20" ht="37.5" hidden="1">
      <c r="A114" s="174" t="s">
        <v>25</v>
      </c>
      <c r="B114" s="177" t="s">
        <v>176</v>
      </c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>
        <v>260</v>
      </c>
      <c r="N114" s="151"/>
      <c r="O114" s="151"/>
      <c r="P114" s="151"/>
      <c r="Q114" s="151"/>
      <c r="R114" s="151"/>
      <c r="S114" s="151"/>
      <c r="T114">
        <v>8</v>
      </c>
    </row>
    <row r="115" spans="1:20" ht="37.5" hidden="1">
      <c r="A115" s="174" t="s">
        <v>38</v>
      </c>
      <c r="B115" s="177" t="s">
        <v>177</v>
      </c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>
        <v>253</v>
      </c>
      <c r="P115" s="151"/>
      <c r="Q115" s="151"/>
      <c r="R115" s="151"/>
      <c r="S115" s="151"/>
    </row>
    <row r="116" spans="1:20" ht="37.5" hidden="1">
      <c r="A116" s="174" t="s">
        <v>39</v>
      </c>
      <c r="B116" s="177" t="s">
        <v>178</v>
      </c>
      <c r="C116" s="151">
        <v>768.6</v>
      </c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</row>
    <row r="117" spans="1:20" ht="37.5" hidden="1">
      <c r="A117" s="174" t="s">
        <v>40</v>
      </c>
      <c r="B117" s="177" t="s">
        <v>179</v>
      </c>
      <c r="C117" s="151">
        <v>1043</v>
      </c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</row>
    <row r="118" spans="1:20" ht="37.5" hidden="1">
      <c r="A118" s="174" t="s">
        <v>41</v>
      </c>
      <c r="B118" s="177" t="s">
        <v>180</v>
      </c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>
        <v>253.5</v>
      </c>
      <c r="N118" s="151"/>
      <c r="O118" s="151"/>
      <c r="P118" s="151"/>
      <c r="Q118" s="151"/>
      <c r="R118" s="151"/>
      <c r="S118" s="151"/>
    </row>
    <row r="119" spans="1:20" ht="37.5" hidden="1">
      <c r="A119" s="174" t="s">
        <v>42</v>
      </c>
      <c r="B119" s="177" t="s">
        <v>181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>
        <v>253</v>
      </c>
      <c r="P119" s="151"/>
      <c r="Q119" s="151"/>
      <c r="R119" s="151"/>
      <c r="S119" s="151"/>
    </row>
    <row r="120" spans="1:20" ht="37.5" hidden="1">
      <c r="A120" s="174" t="s">
        <v>43</v>
      </c>
      <c r="B120" s="177" t="s">
        <v>182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>
        <v>253</v>
      </c>
      <c r="P120" s="151"/>
      <c r="Q120" s="151"/>
      <c r="R120" s="151"/>
      <c r="S120" s="151"/>
    </row>
    <row r="121" spans="1:20" ht="37.5" hidden="1">
      <c r="A121" s="174" t="s">
        <v>44</v>
      </c>
      <c r="B121" s="177" t="s">
        <v>183</v>
      </c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>
        <v>253</v>
      </c>
      <c r="P121" s="151"/>
      <c r="Q121" s="151"/>
      <c r="R121" s="151"/>
      <c r="S121" s="151"/>
    </row>
    <row r="122" spans="1:20" ht="56.25" hidden="1">
      <c r="A122" s="152"/>
      <c r="B122" s="149" t="s">
        <v>37</v>
      </c>
      <c r="C122" s="151">
        <f>C114+C115+C116+C117+C118+C119+C120+C121</f>
        <v>1811.6</v>
      </c>
      <c r="D122" s="151"/>
      <c r="E122" s="151"/>
      <c r="F122" s="151"/>
      <c r="G122" s="151"/>
      <c r="H122" s="151"/>
      <c r="I122" s="151"/>
      <c r="J122" s="151"/>
      <c r="K122" s="151"/>
      <c r="L122" s="151"/>
      <c r="M122" s="151">
        <f t="shared" ref="M122:O122" si="12">M114+M115+M116+M117+M118+M119+M120+M121</f>
        <v>513.5</v>
      </c>
      <c r="N122" s="151"/>
      <c r="O122" s="151">
        <f t="shared" si="12"/>
        <v>1012</v>
      </c>
      <c r="P122" s="151"/>
      <c r="Q122" s="151"/>
      <c r="R122" s="151"/>
      <c r="S122" s="151"/>
    </row>
    <row r="123" spans="1:20" ht="37.5" hidden="1">
      <c r="A123" s="152"/>
      <c r="B123" s="178" t="s">
        <v>282</v>
      </c>
      <c r="C123" s="151">
        <f>C122</f>
        <v>1811.6</v>
      </c>
      <c r="D123" s="151"/>
      <c r="E123" s="151"/>
      <c r="F123" s="151"/>
      <c r="G123" s="151"/>
      <c r="H123" s="151"/>
      <c r="I123" s="151"/>
      <c r="J123" s="151"/>
      <c r="K123" s="151"/>
      <c r="L123" s="151"/>
      <c r="M123" s="151">
        <f t="shared" ref="M123:O123" si="13">M122</f>
        <v>513.5</v>
      </c>
      <c r="N123" s="151"/>
      <c r="O123" s="151">
        <f t="shared" si="13"/>
        <v>1012</v>
      </c>
      <c r="P123" s="151"/>
      <c r="Q123" s="151"/>
      <c r="R123" s="151"/>
      <c r="S123" s="151"/>
    </row>
    <row r="124" spans="1:20" ht="18.75" hidden="1">
      <c r="A124" s="267" t="s">
        <v>433</v>
      </c>
      <c r="B124" s="267"/>
      <c r="C124" s="267"/>
      <c r="D124" s="267"/>
      <c r="E124" s="267"/>
      <c r="F124" s="267"/>
      <c r="G124" s="267"/>
      <c r="H124" s="267"/>
      <c r="I124" s="267"/>
      <c r="J124" s="267"/>
      <c r="K124" s="267"/>
      <c r="L124" s="267"/>
      <c r="M124" s="267"/>
      <c r="N124" s="267"/>
      <c r="O124" s="267"/>
      <c r="P124" s="267"/>
      <c r="Q124" s="267"/>
      <c r="R124" s="267"/>
      <c r="S124" s="267"/>
    </row>
    <row r="125" spans="1:20" ht="18.75" hidden="1">
      <c r="A125" s="266" t="s">
        <v>51</v>
      </c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</row>
    <row r="126" spans="1:20" ht="37.5" hidden="1">
      <c r="A126" s="159" t="s">
        <v>25</v>
      </c>
      <c r="B126" s="176" t="s">
        <v>449</v>
      </c>
      <c r="C126" s="161">
        <v>400.2</v>
      </c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>
        <v>4</v>
      </c>
    </row>
    <row r="127" spans="1:20" ht="37.5" hidden="1">
      <c r="A127" s="159" t="s">
        <v>38</v>
      </c>
      <c r="B127" s="176" t="s">
        <v>450</v>
      </c>
      <c r="C127" s="161">
        <v>637</v>
      </c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</row>
    <row r="128" spans="1:20" ht="37.5" hidden="1">
      <c r="A128" s="159" t="s">
        <v>39</v>
      </c>
      <c r="B128" s="176" t="s">
        <v>188</v>
      </c>
      <c r="C128" s="161">
        <v>2035.7</v>
      </c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</row>
    <row r="129" spans="1:20" ht="37.5" hidden="1">
      <c r="A129" s="159" t="s">
        <v>40</v>
      </c>
      <c r="B129" s="176" t="s">
        <v>189</v>
      </c>
      <c r="C129" s="161">
        <v>2857.8</v>
      </c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</row>
    <row r="130" spans="1:20" ht="56.25" hidden="1">
      <c r="A130" s="152"/>
      <c r="B130" s="176" t="s">
        <v>37</v>
      </c>
      <c r="C130" s="151">
        <f>SUM(C126:C129)</f>
        <v>5930.7000000000007</v>
      </c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</row>
    <row r="131" spans="1:20" ht="18.75" hidden="1">
      <c r="A131" s="152"/>
      <c r="B131" s="176" t="s">
        <v>190</v>
      </c>
      <c r="C131" s="151">
        <f>C130</f>
        <v>5930.7000000000007</v>
      </c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</row>
    <row r="132" spans="1:20" ht="18.75" hidden="1">
      <c r="A132" s="267" t="s">
        <v>434</v>
      </c>
      <c r="B132" s="267"/>
      <c r="C132" s="267"/>
      <c r="D132" s="267"/>
      <c r="E132" s="267"/>
      <c r="F132" s="267"/>
      <c r="G132" s="267"/>
      <c r="H132" s="267"/>
      <c r="I132" s="267"/>
      <c r="J132" s="267"/>
      <c r="K132" s="267"/>
      <c r="L132" s="267"/>
      <c r="M132" s="267"/>
      <c r="N132" s="267"/>
      <c r="O132" s="267"/>
      <c r="P132" s="267"/>
      <c r="Q132" s="267"/>
      <c r="R132" s="267"/>
      <c r="S132" s="267"/>
    </row>
    <row r="133" spans="1:20" ht="18.75" hidden="1">
      <c r="A133" s="267" t="s">
        <v>51</v>
      </c>
      <c r="B133" s="267"/>
      <c r="C133" s="267"/>
      <c r="D133" s="267"/>
      <c r="E133" s="267"/>
      <c r="F133" s="267"/>
      <c r="G133" s="267"/>
      <c r="H133" s="267"/>
      <c r="I133" s="267"/>
      <c r="J133" s="267"/>
      <c r="K133" s="267"/>
      <c r="L133" s="267"/>
      <c r="M133" s="267"/>
      <c r="N133" s="267"/>
      <c r="O133" s="267"/>
      <c r="P133" s="267"/>
      <c r="Q133" s="267"/>
      <c r="R133" s="267"/>
      <c r="S133" s="267"/>
    </row>
    <row r="134" spans="1:20" ht="56.25" hidden="1">
      <c r="A134" s="145" t="s">
        <v>25</v>
      </c>
      <c r="B134" s="155" t="s">
        <v>192</v>
      </c>
      <c r="C134" s="175"/>
      <c r="D134" s="144"/>
      <c r="E134" s="144"/>
      <c r="F134" s="144"/>
      <c r="G134" s="144">
        <v>582</v>
      </c>
      <c r="H134" s="144"/>
      <c r="I134" s="144"/>
      <c r="J134" s="144"/>
      <c r="K134" s="144">
        <v>408</v>
      </c>
      <c r="L134" s="144"/>
      <c r="M134" s="144"/>
      <c r="N134" s="144"/>
      <c r="O134" s="144"/>
      <c r="P134" s="144"/>
      <c r="Q134" s="144"/>
      <c r="R134" s="144"/>
      <c r="S134" s="144"/>
      <c r="T134">
        <v>66</v>
      </c>
    </row>
    <row r="135" spans="1:20" ht="37.5" hidden="1">
      <c r="A135" s="145" t="s">
        <v>38</v>
      </c>
      <c r="B135" s="155" t="s">
        <v>193</v>
      </c>
      <c r="C135" s="175">
        <v>1062.72</v>
      </c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</row>
    <row r="136" spans="1:20" ht="37.5" hidden="1">
      <c r="A136" s="145" t="s">
        <v>39</v>
      </c>
      <c r="B136" s="155" t="s">
        <v>194</v>
      </c>
      <c r="C136" s="175">
        <v>3983.4</v>
      </c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</row>
    <row r="137" spans="1:20" ht="37.5" hidden="1">
      <c r="A137" s="145" t="s">
        <v>40</v>
      </c>
      <c r="B137" s="155" t="s">
        <v>195</v>
      </c>
      <c r="C137" s="175">
        <v>950.16</v>
      </c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</row>
    <row r="138" spans="1:20" ht="37.5" hidden="1">
      <c r="A138" s="145" t="s">
        <v>41</v>
      </c>
      <c r="B138" s="155" t="s">
        <v>196</v>
      </c>
      <c r="C138" s="175"/>
      <c r="D138" s="144"/>
      <c r="E138" s="144"/>
      <c r="F138" s="144"/>
      <c r="G138" s="144">
        <v>609</v>
      </c>
      <c r="H138" s="144"/>
      <c r="I138" s="144"/>
      <c r="J138" s="144"/>
      <c r="K138" s="144">
        <v>482</v>
      </c>
      <c r="L138" s="144"/>
      <c r="M138" s="144"/>
      <c r="N138" s="144"/>
      <c r="O138" s="144"/>
      <c r="P138" s="144"/>
      <c r="Q138" s="144"/>
      <c r="R138" s="144"/>
      <c r="S138" s="144"/>
    </row>
    <row r="139" spans="1:20" ht="37.5" hidden="1">
      <c r="A139" s="145" t="s">
        <v>42</v>
      </c>
      <c r="B139" s="155" t="s">
        <v>197</v>
      </c>
      <c r="C139" s="175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>
        <v>785</v>
      </c>
      <c r="N139" s="144"/>
      <c r="O139" s="144"/>
      <c r="P139" s="144"/>
      <c r="Q139" s="144"/>
      <c r="R139" s="144"/>
      <c r="S139" s="144"/>
    </row>
    <row r="140" spans="1:20" ht="37.5" hidden="1">
      <c r="A140" s="145" t="s">
        <v>43</v>
      </c>
      <c r="B140" s="155" t="s">
        <v>198</v>
      </c>
      <c r="C140" s="175">
        <v>2345.7600000000002</v>
      </c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</row>
    <row r="141" spans="1:20" ht="37.5" hidden="1">
      <c r="A141" s="145" t="s">
        <v>44</v>
      </c>
      <c r="B141" s="155" t="s">
        <v>199</v>
      </c>
      <c r="C141" s="175"/>
      <c r="D141" s="144"/>
      <c r="E141" s="144"/>
      <c r="F141" s="144"/>
      <c r="G141" s="144">
        <v>588.9</v>
      </c>
      <c r="H141" s="144"/>
      <c r="I141" s="144"/>
      <c r="J141" s="144"/>
      <c r="K141" s="144">
        <v>412</v>
      </c>
      <c r="L141" s="144"/>
      <c r="M141" s="144"/>
      <c r="N141" s="144"/>
      <c r="O141" s="144"/>
      <c r="P141" s="144"/>
      <c r="Q141" s="144"/>
      <c r="R141" s="144"/>
      <c r="S141" s="144"/>
    </row>
    <row r="142" spans="1:20" ht="37.5" hidden="1">
      <c r="A142" s="145" t="s">
        <v>45</v>
      </c>
      <c r="B142" s="155" t="s">
        <v>200</v>
      </c>
      <c r="C142" s="175"/>
      <c r="D142" s="144"/>
      <c r="E142" s="144"/>
      <c r="F142" s="144"/>
      <c r="G142" s="144">
        <v>589.29999999999995</v>
      </c>
      <c r="H142" s="144"/>
      <c r="I142" s="144"/>
      <c r="J142" s="144"/>
      <c r="K142" s="144">
        <v>390.6</v>
      </c>
      <c r="L142" s="144"/>
      <c r="M142" s="144"/>
      <c r="N142" s="144"/>
      <c r="O142" s="144"/>
      <c r="P142" s="144"/>
      <c r="Q142" s="144"/>
      <c r="R142" s="144"/>
      <c r="S142" s="144"/>
    </row>
    <row r="143" spans="1:20" ht="56.25" hidden="1">
      <c r="A143" s="145" t="s">
        <v>50</v>
      </c>
      <c r="B143" s="155" t="s">
        <v>201</v>
      </c>
      <c r="C143" s="175">
        <v>2412.8000000000002</v>
      </c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</row>
    <row r="144" spans="1:20" ht="37.5" hidden="1">
      <c r="A144" s="145" t="s">
        <v>74</v>
      </c>
      <c r="B144" s="155" t="s">
        <v>202</v>
      </c>
      <c r="C144" s="175">
        <v>2184.1999999999998</v>
      </c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</row>
    <row r="145" spans="1:19" ht="37.5" hidden="1">
      <c r="A145" s="145" t="s">
        <v>75</v>
      </c>
      <c r="B145" s="155" t="s">
        <v>203</v>
      </c>
      <c r="C145" s="175"/>
      <c r="D145" s="144"/>
      <c r="E145" s="144"/>
      <c r="F145" s="144"/>
      <c r="G145" s="144">
        <v>591.9</v>
      </c>
      <c r="H145" s="144"/>
      <c r="I145" s="144"/>
      <c r="J145" s="144"/>
      <c r="K145" s="144">
        <v>431.1</v>
      </c>
      <c r="L145" s="144"/>
      <c r="M145" s="144"/>
      <c r="N145" s="144"/>
      <c r="O145" s="144"/>
      <c r="P145" s="144"/>
      <c r="Q145" s="144"/>
      <c r="R145" s="144"/>
      <c r="S145" s="144"/>
    </row>
    <row r="146" spans="1:19" ht="37.5" hidden="1">
      <c r="A146" s="145" t="s">
        <v>95</v>
      </c>
      <c r="B146" s="155" t="s">
        <v>204</v>
      </c>
      <c r="C146" s="175">
        <v>658.8</v>
      </c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</row>
    <row r="147" spans="1:19" ht="37.5" hidden="1">
      <c r="A147" s="145" t="s">
        <v>96</v>
      </c>
      <c r="B147" s="155" t="s">
        <v>205</v>
      </c>
      <c r="C147" s="175"/>
      <c r="D147" s="144"/>
      <c r="E147" s="144"/>
      <c r="F147" s="144"/>
      <c r="G147" s="144">
        <v>615.79999999999995</v>
      </c>
      <c r="H147" s="144"/>
      <c r="I147" s="144"/>
      <c r="J147" s="144"/>
      <c r="K147" s="144">
        <v>459.2</v>
      </c>
      <c r="L147" s="144"/>
      <c r="M147" s="144"/>
      <c r="N147" s="144"/>
      <c r="O147" s="144"/>
      <c r="P147" s="144"/>
      <c r="Q147" s="144"/>
      <c r="R147" s="144"/>
      <c r="S147" s="144"/>
    </row>
    <row r="148" spans="1:19" ht="37.5" hidden="1">
      <c r="A148" s="145" t="s">
        <v>97</v>
      </c>
      <c r="B148" s="155" t="s">
        <v>206</v>
      </c>
      <c r="C148" s="175"/>
      <c r="D148" s="144"/>
      <c r="E148" s="144">
        <v>2090.4</v>
      </c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</row>
    <row r="149" spans="1:19" ht="37.5" hidden="1">
      <c r="A149" s="145" t="s">
        <v>98</v>
      </c>
      <c r="B149" s="155" t="s">
        <v>207</v>
      </c>
      <c r="C149" s="175">
        <v>1017.75</v>
      </c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</row>
    <row r="150" spans="1:19" ht="37.5" hidden="1">
      <c r="A150" s="145" t="s">
        <v>99</v>
      </c>
      <c r="B150" s="155" t="s">
        <v>208</v>
      </c>
      <c r="C150" s="175"/>
      <c r="D150" s="144"/>
      <c r="E150" s="144">
        <v>2038</v>
      </c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</row>
    <row r="151" spans="1:19" ht="37.5" hidden="1">
      <c r="A151" s="145" t="s">
        <v>100</v>
      </c>
      <c r="B151" s="155" t="s">
        <v>209</v>
      </c>
      <c r="C151" s="175"/>
      <c r="D151" s="144"/>
      <c r="E151" s="144"/>
      <c r="F151" s="144"/>
      <c r="G151" s="144">
        <v>621.29999999999995</v>
      </c>
      <c r="H151" s="144"/>
      <c r="I151" s="144"/>
      <c r="J151" s="144"/>
      <c r="K151" s="144">
        <v>414</v>
      </c>
      <c r="L151" s="144"/>
      <c r="M151" s="144"/>
      <c r="N151" s="144"/>
      <c r="O151" s="144"/>
      <c r="P151" s="144"/>
      <c r="Q151" s="144"/>
      <c r="R151" s="144"/>
      <c r="S151" s="144"/>
    </row>
    <row r="152" spans="1:19" ht="37.5" hidden="1">
      <c r="A152" s="145" t="s">
        <v>101</v>
      </c>
      <c r="B152" s="155" t="s">
        <v>210</v>
      </c>
      <c r="C152" s="175">
        <v>951.6</v>
      </c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</row>
    <row r="153" spans="1:19" ht="37.5" hidden="1">
      <c r="A153" s="145" t="s">
        <v>102</v>
      </c>
      <c r="B153" s="155" t="s">
        <v>211</v>
      </c>
      <c r="C153" s="175">
        <v>662.6</v>
      </c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</row>
    <row r="154" spans="1:19" ht="37.5" hidden="1">
      <c r="A154" s="145" t="s">
        <v>103</v>
      </c>
      <c r="B154" s="155" t="s">
        <v>212</v>
      </c>
      <c r="C154" s="175">
        <v>503</v>
      </c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</row>
    <row r="155" spans="1:19" ht="56.25" hidden="1">
      <c r="A155" s="145" t="s">
        <v>104</v>
      </c>
      <c r="B155" s="155" t="s">
        <v>213</v>
      </c>
      <c r="C155" s="175">
        <v>1041.67</v>
      </c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</row>
    <row r="156" spans="1:19" ht="56.25" hidden="1">
      <c r="A156" s="145" t="s">
        <v>105</v>
      </c>
      <c r="B156" s="155" t="s">
        <v>214</v>
      </c>
      <c r="C156" s="175">
        <v>984.98</v>
      </c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</row>
    <row r="157" spans="1:19" ht="37.5" hidden="1">
      <c r="A157" s="145" t="s">
        <v>106</v>
      </c>
      <c r="B157" s="155" t="s">
        <v>215</v>
      </c>
      <c r="C157" s="175"/>
      <c r="D157" s="144"/>
      <c r="E157" s="144">
        <v>2111.3000000000002</v>
      </c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</row>
    <row r="158" spans="1:19" ht="37.5" hidden="1">
      <c r="A158" s="145" t="s">
        <v>107</v>
      </c>
      <c r="B158" s="155" t="s">
        <v>216</v>
      </c>
      <c r="C158" s="175">
        <v>878.4</v>
      </c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</row>
    <row r="159" spans="1:19" ht="37.5" hidden="1">
      <c r="A159" s="145" t="s">
        <v>108</v>
      </c>
      <c r="B159" s="155" t="s">
        <v>217</v>
      </c>
      <c r="C159" s="175"/>
      <c r="D159" s="144"/>
      <c r="E159" s="144"/>
      <c r="F159" s="144"/>
      <c r="G159" s="144">
        <v>612.5</v>
      </c>
      <c r="H159" s="144"/>
      <c r="I159" s="144"/>
      <c r="J159" s="144"/>
      <c r="K159" s="144">
        <v>412</v>
      </c>
      <c r="L159" s="144"/>
      <c r="M159" s="144"/>
      <c r="N159" s="144"/>
      <c r="O159" s="144"/>
      <c r="P159" s="144"/>
      <c r="Q159" s="144"/>
      <c r="R159" s="144"/>
      <c r="S159" s="144"/>
    </row>
    <row r="160" spans="1:19" ht="37.5" hidden="1">
      <c r="A160" s="145" t="s">
        <v>115</v>
      </c>
      <c r="B160" s="155" t="s">
        <v>218</v>
      </c>
      <c r="C160" s="175">
        <v>951.6</v>
      </c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</row>
    <row r="161" spans="1:19" ht="37.5" hidden="1">
      <c r="A161" s="145" t="s">
        <v>116</v>
      </c>
      <c r="B161" s="155" t="s">
        <v>219</v>
      </c>
      <c r="C161" s="175"/>
      <c r="D161" s="144"/>
      <c r="E161" s="144"/>
      <c r="F161" s="144"/>
      <c r="G161" s="144">
        <v>622.4</v>
      </c>
      <c r="H161" s="144"/>
      <c r="I161" s="144"/>
      <c r="J161" s="144"/>
      <c r="K161" s="144">
        <v>490.2</v>
      </c>
      <c r="L161" s="144"/>
      <c r="M161" s="144"/>
      <c r="N161" s="144"/>
      <c r="O161" s="144"/>
      <c r="P161" s="144"/>
      <c r="Q161" s="144"/>
      <c r="R161" s="144"/>
      <c r="S161" s="144"/>
    </row>
    <row r="162" spans="1:19" ht="37.5" hidden="1">
      <c r="A162" s="145" t="s">
        <v>117</v>
      </c>
      <c r="B162" s="155" t="s">
        <v>220</v>
      </c>
      <c r="C162" s="175">
        <v>870</v>
      </c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</row>
    <row r="163" spans="1:19" ht="37.5" hidden="1">
      <c r="A163" s="145" t="s">
        <v>118</v>
      </c>
      <c r="B163" s="155" t="s">
        <v>221</v>
      </c>
      <c r="C163" s="175">
        <v>870</v>
      </c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</row>
    <row r="164" spans="1:19" ht="37.5" hidden="1">
      <c r="A164" s="145" t="s">
        <v>119</v>
      </c>
      <c r="B164" s="155" t="s">
        <v>222</v>
      </c>
      <c r="C164" s="175"/>
      <c r="D164" s="144"/>
      <c r="E164" s="144">
        <v>2093.1999999999998</v>
      </c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</row>
    <row r="165" spans="1:19" ht="56.25" hidden="1">
      <c r="A165" s="145" t="s">
        <v>120</v>
      </c>
      <c r="B165" s="155" t="s">
        <v>223</v>
      </c>
      <c r="C165" s="175">
        <v>1388.51</v>
      </c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</row>
    <row r="166" spans="1:19" ht="56.25" hidden="1">
      <c r="A166" s="145" t="s">
        <v>121</v>
      </c>
      <c r="B166" s="155" t="s">
        <v>224</v>
      </c>
      <c r="C166" s="175">
        <v>929.32</v>
      </c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</row>
    <row r="167" spans="1:19" ht="56.25" hidden="1">
      <c r="A167" s="145" t="s">
        <v>122</v>
      </c>
      <c r="B167" s="155" t="s">
        <v>225</v>
      </c>
      <c r="C167" s="175">
        <v>1012.23</v>
      </c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</row>
    <row r="168" spans="1:19" ht="56.25" hidden="1">
      <c r="A168" s="145" t="s">
        <v>123</v>
      </c>
      <c r="B168" s="155" t="s">
        <v>226</v>
      </c>
      <c r="C168" s="175">
        <v>2444.39</v>
      </c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</row>
    <row r="169" spans="1:19" ht="37.5" hidden="1">
      <c r="A169" s="145" t="s">
        <v>124</v>
      </c>
      <c r="B169" s="155" t="s">
        <v>227</v>
      </c>
      <c r="C169" s="175"/>
      <c r="D169" s="144"/>
      <c r="E169" s="144"/>
      <c r="F169" s="144"/>
      <c r="G169" s="144">
        <v>613.4</v>
      </c>
      <c r="H169" s="144"/>
      <c r="I169" s="144"/>
      <c r="J169" s="144"/>
      <c r="K169" s="144">
        <v>390.8</v>
      </c>
      <c r="L169" s="144"/>
      <c r="M169" s="144"/>
      <c r="N169" s="144"/>
      <c r="O169" s="144"/>
      <c r="P169" s="144"/>
      <c r="Q169" s="144"/>
      <c r="R169" s="144"/>
      <c r="S169" s="144"/>
    </row>
    <row r="170" spans="1:19" ht="37.5" hidden="1">
      <c r="A170" s="145" t="s">
        <v>125</v>
      </c>
      <c r="B170" s="155" t="s">
        <v>228</v>
      </c>
      <c r="C170" s="175"/>
      <c r="D170" s="144"/>
      <c r="E170" s="144"/>
      <c r="F170" s="144"/>
      <c r="G170" s="144">
        <v>615.4</v>
      </c>
      <c r="H170" s="144"/>
      <c r="I170" s="144"/>
      <c r="J170" s="144"/>
      <c r="K170" s="144">
        <v>399</v>
      </c>
      <c r="L170" s="144"/>
      <c r="M170" s="144"/>
      <c r="N170" s="144"/>
      <c r="O170" s="144"/>
      <c r="P170" s="144"/>
      <c r="Q170" s="144"/>
      <c r="R170" s="144"/>
      <c r="S170" s="144"/>
    </row>
    <row r="171" spans="1:19" ht="37.5" hidden="1">
      <c r="A171" s="145" t="s">
        <v>126</v>
      </c>
      <c r="B171" s="155" t="s">
        <v>229</v>
      </c>
      <c r="C171" s="175">
        <v>1161</v>
      </c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</row>
    <row r="172" spans="1:19" ht="37.5" hidden="1">
      <c r="A172" s="145" t="s">
        <v>127</v>
      </c>
      <c r="B172" s="155" t="s">
        <v>230</v>
      </c>
      <c r="C172" s="175">
        <v>774</v>
      </c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</row>
    <row r="173" spans="1:19" ht="37.5" hidden="1">
      <c r="A173" s="145" t="s">
        <v>128</v>
      </c>
      <c r="B173" s="155" t="s">
        <v>231</v>
      </c>
      <c r="C173" s="175"/>
      <c r="D173" s="144"/>
      <c r="E173" s="144"/>
      <c r="F173" s="144"/>
      <c r="G173" s="144">
        <v>623.5</v>
      </c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</row>
    <row r="174" spans="1:19" ht="37.5" hidden="1">
      <c r="A174" s="145" t="s">
        <v>129</v>
      </c>
      <c r="B174" s="155" t="s">
        <v>232</v>
      </c>
      <c r="C174" s="175"/>
      <c r="D174" s="144"/>
      <c r="E174" s="144">
        <v>2122.3000000000002</v>
      </c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</row>
    <row r="175" spans="1:19" ht="37.5" hidden="1">
      <c r="A175" s="145" t="s">
        <v>150</v>
      </c>
      <c r="B175" s="155" t="s">
        <v>233</v>
      </c>
      <c r="C175" s="175"/>
      <c r="D175" s="144"/>
      <c r="E175" s="144"/>
      <c r="F175" s="144"/>
      <c r="G175" s="144" t="s">
        <v>340</v>
      </c>
      <c r="H175" s="144"/>
      <c r="I175" s="144"/>
      <c r="J175" s="144"/>
      <c r="K175" s="144">
        <v>401</v>
      </c>
      <c r="L175" s="144"/>
      <c r="M175" s="144"/>
      <c r="N175" s="144"/>
      <c r="O175" s="144"/>
      <c r="P175" s="144"/>
      <c r="Q175" s="144"/>
      <c r="R175" s="144"/>
      <c r="S175" s="144"/>
    </row>
    <row r="176" spans="1:19" ht="37.5" hidden="1">
      <c r="A176" s="145" t="s">
        <v>151</v>
      </c>
      <c r="B176" s="155" t="s">
        <v>234</v>
      </c>
      <c r="C176" s="175"/>
      <c r="D176" s="144"/>
      <c r="E176" s="144"/>
      <c r="F176" s="144"/>
      <c r="G176" s="144">
        <v>622.5</v>
      </c>
      <c r="H176" s="144"/>
      <c r="I176" s="144"/>
      <c r="J176" s="144"/>
      <c r="K176" s="144">
        <v>486</v>
      </c>
      <c r="L176" s="144"/>
      <c r="M176" s="144"/>
      <c r="N176" s="144"/>
      <c r="O176" s="144"/>
      <c r="P176" s="144"/>
      <c r="Q176" s="144"/>
      <c r="R176" s="144"/>
      <c r="S176" s="144"/>
    </row>
    <row r="177" spans="1:19" ht="56.25" hidden="1">
      <c r="A177" s="145" t="s">
        <v>152</v>
      </c>
      <c r="B177" s="155" t="s">
        <v>235</v>
      </c>
      <c r="C177" s="175">
        <v>2482.6999999999998</v>
      </c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</row>
    <row r="178" spans="1:19" ht="56.25" hidden="1">
      <c r="A178" s="145" t="s">
        <v>153</v>
      </c>
      <c r="B178" s="155" t="s">
        <v>236</v>
      </c>
      <c r="C178" s="175"/>
      <c r="D178" s="144"/>
      <c r="E178" s="175">
        <v>1817</v>
      </c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</row>
    <row r="179" spans="1:19" ht="37.5" hidden="1">
      <c r="A179" s="145" t="s">
        <v>154</v>
      </c>
      <c r="B179" s="155" t="s">
        <v>237</v>
      </c>
      <c r="C179" s="175">
        <v>2416.84</v>
      </c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</row>
    <row r="180" spans="1:19" ht="37.5" hidden="1">
      <c r="A180" s="145" t="s">
        <v>155</v>
      </c>
      <c r="B180" s="155" t="s">
        <v>238</v>
      </c>
      <c r="C180" s="175"/>
      <c r="D180" s="144">
        <v>1</v>
      </c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</row>
    <row r="181" spans="1:19" ht="56.25" hidden="1">
      <c r="A181" s="145" t="s">
        <v>156</v>
      </c>
      <c r="B181" s="155" t="s">
        <v>406</v>
      </c>
      <c r="C181" s="175"/>
      <c r="D181" s="144">
        <v>5</v>
      </c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</row>
    <row r="182" spans="1:19" ht="37.5" hidden="1">
      <c r="A182" s="145" t="s">
        <v>157</v>
      </c>
      <c r="B182" s="155" t="s">
        <v>388</v>
      </c>
      <c r="C182" s="175"/>
      <c r="D182" s="144">
        <v>10</v>
      </c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</row>
    <row r="183" spans="1:19" ht="37.5" hidden="1">
      <c r="A183" s="145" t="s">
        <v>158</v>
      </c>
      <c r="B183" s="155" t="s">
        <v>389</v>
      </c>
      <c r="C183" s="175"/>
      <c r="D183" s="144">
        <v>4</v>
      </c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</row>
    <row r="184" spans="1:19" ht="37.5" hidden="1">
      <c r="A184" s="145" t="s">
        <v>159</v>
      </c>
      <c r="B184" s="155" t="s">
        <v>407</v>
      </c>
      <c r="C184" s="175"/>
      <c r="D184" s="144">
        <v>4</v>
      </c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</row>
    <row r="185" spans="1:19" ht="37.5" hidden="1">
      <c r="A185" s="145" t="s">
        <v>160</v>
      </c>
      <c r="B185" s="155" t="s">
        <v>391</v>
      </c>
      <c r="C185" s="175"/>
      <c r="D185" s="144">
        <v>2</v>
      </c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</row>
    <row r="186" spans="1:19" ht="37.5" hidden="1">
      <c r="A186" s="145" t="s">
        <v>161</v>
      </c>
      <c r="B186" s="155" t="s">
        <v>392</v>
      </c>
      <c r="C186" s="175"/>
      <c r="D186" s="144">
        <v>9</v>
      </c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</row>
    <row r="187" spans="1:19" ht="37.5" hidden="1">
      <c r="A187" s="145" t="s">
        <v>162</v>
      </c>
      <c r="B187" s="155" t="s">
        <v>393</v>
      </c>
      <c r="C187" s="175"/>
      <c r="D187" s="144">
        <v>5</v>
      </c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</row>
    <row r="188" spans="1:19" ht="37.5" hidden="1">
      <c r="A188" s="145" t="s">
        <v>163</v>
      </c>
      <c r="B188" s="155" t="s">
        <v>394</v>
      </c>
      <c r="C188" s="175"/>
      <c r="D188" s="144">
        <v>5</v>
      </c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</row>
    <row r="189" spans="1:19" ht="37.5" hidden="1">
      <c r="A189" s="145" t="s">
        <v>164</v>
      </c>
      <c r="B189" s="155" t="s">
        <v>395</v>
      </c>
      <c r="C189" s="175"/>
      <c r="D189" s="144">
        <v>4</v>
      </c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</row>
    <row r="190" spans="1:19" ht="37.5" hidden="1">
      <c r="A190" s="145" t="s">
        <v>165</v>
      </c>
      <c r="B190" s="155" t="s">
        <v>396</v>
      </c>
      <c r="C190" s="175"/>
      <c r="D190" s="144">
        <v>2</v>
      </c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</row>
    <row r="191" spans="1:19" ht="37.5" hidden="1">
      <c r="A191" s="145" t="s">
        <v>166</v>
      </c>
      <c r="B191" s="155" t="s">
        <v>397</v>
      </c>
      <c r="C191" s="175"/>
      <c r="D191" s="144">
        <v>4</v>
      </c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</row>
    <row r="192" spans="1:19" ht="37.5" hidden="1">
      <c r="A192" s="145" t="s">
        <v>167</v>
      </c>
      <c r="B192" s="155" t="s">
        <v>408</v>
      </c>
      <c r="C192" s="175"/>
      <c r="D192" s="144">
        <v>7</v>
      </c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</row>
    <row r="193" spans="1:20" ht="37.5" hidden="1">
      <c r="A193" s="145" t="s">
        <v>168</v>
      </c>
      <c r="B193" s="155" t="s">
        <v>399</v>
      </c>
      <c r="C193" s="175"/>
      <c r="D193" s="144">
        <v>3</v>
      </c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</row>
    <row r="194" spans="1:20" ht="37.5" hidden="1">
      <c r="A194" s="145" t="s">
        <v>169</v>
      </c>
      <c r="B194" s="155" t="s">
        <v>400</v>
      </c>
      <c r="C194" s="175"/>
      <c r="D194" s="144">
        <v>2</v>
      </c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</row>
    <row r="195" spans="1:20" ht="37.5" hidden="1">
      <c r="A195" s="145" t="s">
        <v>170</v>
      </c>
      <c r="B195" s="155" t="s">
        <v>401</v>
      </c>
      <c r="C195" s="175"/>
      <c r="D195" s="144">
        <v>5</v>
      </c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</row>
    <row r="196" spans="1:20" ht="37.5" hidden="1">
      <c r="A196" s="145" t="s">
        <v>171</v>
      </c>
      <c r="B196" s="155" t="s">
        <v>402</v>
      </c>
      <c r="C196" s="175"/>
      <c r="D196" s="144">
        <v>1</v>
      </c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</row>
    <row r="197" spans="1:20" ht="56.25" hidden="1">
      <c r="A197" s="145" t="s">
        <v>172</v>
      </c>
      <c r="B197" s="155" t="s">
        <v>409</v>
      </c>
      <c r="C197" s="175"/>
      <c r="D197" s="144">
        <v>1</v>
      </c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</row>
    <row r="198" spans="1:20" ht="56.25" hidden="1">
      <c r="A198" s="145" t="s">
        <v>173</v>
      </c>
      <c r="B198" s="155" t="s">
        <v>453</v>
      </c>
      <c r="C198" s="175"/>
      <c r="D198" s="144">
        <v>3</v>
      </c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</row>
    <row r="199" spans="1:20" ht="56.25" hidden="1">
      <c r="A199" s="145" t="s">
        <v>174</v>
      </c>
      <c r="B199" s="155" t="s">
        <v>470</v>
      </c>
      <c r="C199" s="175"/>
      <c r="D199" s="144">
        <v>9</v>
      </c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</row>
    <row r="200" spans="1:20" ht="56.25" hidden="1">
      <c r="A200" s="147"/>
      <c r="B200" s="149" t="s">
        <v>37</v>
      </c>
      <c r="C200" s="144">
        <f>SUM(C134:C199)</f>
        <v>34938.429999999993</v>
      </c>
      <c r="D200" s="144">
        <f>SUM(D134:D199)</f>
        <v>86</v>
      </c>
      <c r="E200" s="144">
        <f>SUM(E134:E199)</f>
        <v>12272.2</v>
      </c>
      <c r="F200" s="144"/>
      <c r="G200" s="144">
        <f>SUM(G134:G199)</f>
        <v>7907.8999999999987</v>
      </c>
      <c r="H200" s="144"/>
      <c r="I200" s="144"/>
      <c r="J200" s="144"/>
      <c r="K200" s="144">
        <f>SUM(K134:K199)</f>
        <v>5575.9</v>
      </c>
      <c r="L200" s="144"/>
      <c r="M200" s="144">
        <f>SUM(M134:M199)</f>
        <v>785</v>
      </c>
      <c r="N200" s="144"/>
      <c r="O200" s="144"/>
      <c r="P200" s="144"/>
      <c r="Q200" s="144"/>
      <c r="R200" s="144"/>
      <c r="S200" s="144"/>
    </row>
    <row r="201" spans="1:20" ht="37.5" hidden="1">
      <c r="A201" s="152"/>
      <c r="B201" s="178" t="s">
        <v>301</v>
      </c>
      <c r="C201" s="144">
        <f>C200</f>
        <v>34938.429999999993</v>
      </c>
      <c r="D201" s="144">
        <f t="shared" ref="D201:M201" si="14">D200</f>
        <v>86</v>
      </c>
      <c r="E201" s="144">
        <f t="shared" si="14"/>
        <v>12272.2</v>
      </c>
      <c r="F201" s="144"/>
      <c r="G201" s="144">
        <f t="shared" si="14"/>
        <v>7907.8999999999987</v>
      </c>
      <c r="H201" s="144"/>
      <c r="I201" s="144"/>
      <c r="J201" s="144"/>
      <c r="K201" s="144">
        <f t="shared" si="14"/>
        <v>5575.9</v>
      </c>
      <c r="L201" s="144"/>
      <c r="M201" s="144">
        <f t="shared" si="14"/>
        <v>785</v>
      </c>
      <c r="N201" s="144"/>
      <c r="O201" s="144"/>
      <c r="P201" s="144"/>
      <c r="Q201" s="144"/>
      <c r="R201" s="144"/>
      <c r="S201" s="144"/>
    </row>
    <row r="202" spans="1:20" ht="18.75" hidden="1">
      <c r="A202" s="277" t="s">
        <v>435</v>
      </c>
      <c r="B202" s="278"/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9"/>
    </row>
    <row r="203" spans="1:20" ht="15" hidden="1" customHeight="1">
      <c r="A203" s="270" t="s">
        <v>51</v>
      </c>
      <c r="B203" s="271"/>
      <c r="C203" s="271"/>
      <c r="D203" s="271"/>
      <c r="E203" s="271"/>
      <c r="F203" s="271"/>
      <c r="G203" s="271"/>
      <c r="H203" s="271"/>
      <c r="I203" s="271"/>
      <c r="J203" s="271"/>
      <c r="K203" s="271"/>
      <c r="L203" s="271"/>
      <c r="M203" s="271"/>
      <c r="N203" s="271"/>
      <c r="O203" s="271"/>
      <c r="P203" s="271"/>
      <c r="Q203" s="271"/>
      <c r="R203" s="271"/>
      <c r="S203" s="272"/>
    </row>
    <row r="204" spans="1:20" ht="37.5" hidden="1">
      <c r="A204" s="159" t="s">
        <v>25</v>
      </c>
      <c r="B204" s="176" t="s">
        <v>240</v>
      </c>
      <c r="C204" s="161">
        <v>441.8</v>
      </c>
      <c r="D204" s="161"/>
      <c r="E204" s="161"/>
      <c r="F204" s="161"/>
      <c r="G204" s="161"/>
      <c r="H204" s="161"/>
      <c r="I204" s="161"/>
      <c r="J204" s="161"/>
      <c r="K204" s="161"/>
      <c r="L204" s="161"/>
      <c r="M204" s="167"/>
      <c r="N204" s="167"/>
      <c r="O204" s="167"/>
      <c r="P204" s="167"/>
      <c r="Q204" s="167"/>
      <c r="R204" s="167"/>
      <c r="S204" s="167"/>
      <c r="T204">
        <v>5</v>
      </c>
    </row>
    <row r="205" spans="1:20" ht="37.5" hidden="1">
      <c r="A205" s="159" t="s">
        <v>38</v>
      </c>
      <c r="B205" s="176" t="s">
        <v>242</v>
      </c>
      <c r="C205" s="161">
        <v>467.9</v>
      </c>
      <c r="D205" s="161"/>
      <c r="E205" s="161"/>
      <c r="F205" s="161"/>
      <c r="G205" s="161"/>
      <c r="H205" s="161"/>
      <c r="I205" s="161"/>
      <c r="J205" s="161"/>
      <c r="K205" s="161"/>
      <c r="L205" s="161"/>
      <c r="M205" s="167"/>
      <c r="N205" s="167"/>
      <c r="O205" s="167"/>
      <c r="P205" s="167"/>
      <c r="Q205" s="167"/>
      <c r="R205" s="167"/>
      <c r="S205" s="167"/>
    </row>
    <row r="206" spans="1:20" ht="37.5" hidden="1">
      <c r="A206" s="159" t="s">
        <v>39</v>
      </c>
      <c r="B206" s="176" t="s">
        <v>243</v>
      </c>
      <c r="C206" s="161">
        <v>493</v>
      </c>
      <c r="D206" s="161"/>
      <c r="E206" s="161"/>
      <c r="F206" s="161"/>
      <c r="G206" s="161"/>
      <c r="H206" s="161"/>
      <c r="I206" s="161"/>
      <c r="J206" s="161"/>
      <c r="K206" s="161"/>
      <c r="L206" s="161"/>
      <c r="M206" s="167"/>
      <c r="N206" s="167"/>
      <c r="O206" s="167"/>
      <c r="P206" s="167"/>
      <c r="Q206" s="167"/>
      <c r="R206" s="167"/>
      <c r="S206" s="167"/>
    </row>
    <row r="207" spans="1:20" ht="45" hidden="1" customHeight="1">
      <c r="A207" s="159" t="s">
        <v>40</v>
      </c>
      <c r="B207" s="176" t="s">
        <v>244</v>
      </c>
      <c r="C207" s="161">
        <v>496.9</v>
      </c>
      <c r="D207" s="161"/>
      <c r="E207" s="161"/>
      <c r="F207" s="161"/>
      <c r="G207" s="161"/>
      <c r="H207" s="161"/>
      <c r="I207" s="161"/>
      <c r="J207" s="161"/>
      <c r="K207" s="161"/>
      <c r="L207" s="161"/>
      <c r="M207" s="167"/>
      <c r="N207" s="167"/>
      <c r="O207" s="167"/>
      <c r="P207" s="167"/>
      <c r="Q207" s="167"/>
      <c r="R207" s="167"/>
      <c r="S207" s="167"/>
    </row>
    <row r="208" spans="1:20" ht="37.5" hidden="1">
      <c r="A208" s="159" t="s">
        <v>41</v>
      </c>
      <c r="B208" s="176" t="s">
        <v>245</v>
      </c>
      <c r="C208" s="161">
        <v>293.60000000000002</v>
      </c>
      <c r="D208" s="161"/>
      <c r="E208" s="161"/>
      <c r="F208" s="161"/>
      <c r="G208" s="161"/>
      <c r="H208" s="161"/>
      <c r="I208" s="161"/>
      <c r="J208" s="161"/>
      <c r="K208" s="161"/>
      <c r="L208" s="161"/>
      <c r="M208" s="167"/>
      <c r="N208" s="167"/>
      <c r="O208" s="167"/>
      <c r="P208" s="167"/>
      <c r="Q208" s="167"/>
      <c r="R208" s="167"/>
      <c r="S208" s="167"/>
    </row>
    <row r="209" spans="1:20" ht="56.25" hidden="1">
      <c r="A209" s="159"/>
      <c r="B209" s="176" t="s">
        <v>37</v>
      </c>
      <c r="C209" s="161">
        <f>C204+C205+C206+C207+C208</f>
        <v>2193.1999999999998</v>
      </c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</row>
    <row r="210" spans="1:20" ht="37.5" hidden="1">
      <c r="A210" s="152"/>
      <c r="B210" s="176" t="s">
        <v>246</v>
      </c>
      <c r="C210" s="161">
        <f>C209</f>
        <v>2193.1999999999998</v>
      </c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</row>
    <row r="211" spans="1:20" ht="18.75" hidden="1">
      <c r="A211" s="267" t="s">
        <v>436</v>
      </c>
      <c r="B211" s="267"/>
      <c r="C211" s="267"/>
      <c r="D211" s="267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</row>
    <row r="212" spans="1:20" ht="18.75" hidden="1">
      <c r="A212" s="267" t="s">
        <v>51</v>
      </c>
      <c r="B212" s="267"/>
      <c r="C212" s="267"/>
      <c r="D212" s="267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>
        <v>6</v>
      </c>
    </row>
    <row r="213" spans="1:20" ht="37.5" hidden="1">
      <c r="A213" s="145" t="s">
        <v>25</v>
      </c>
      <c r="B213" s="149" t="s">
        <v>283</v>
      </c>
      <c r="C213" s="144">
        <v>321</v>
      </c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</row>
    <row r="214" spans="1:20" ht="37.5" hidden="1">
      <c r="A214" s="145" t="s">
        <v>38</v>
      </c>
      <c r="B214" s="149" t="s">
        <v>249</v>
      </c>
      <c r="C214" s="144">
        <v>450</v>
      </c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</row>
    <row r="215" spans="1:20" ht="37.5" hidden="1">
      <c r="A215" s="145" t="s">
        <v>39</v>
      </c>
      <c r="B215" s="149" t="s">
        <v>284</v>
      </c>
      <c r="C215" s="144">
        <v>265.67</v>
      </c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</row>
    <row r="216" spans="1:20" ht="37.5" hidden="1">
      <c r="A216" s="145" t="s">
        <v>40</v>
      </c>
      <c r="B216" s="149" t="s">
        <v>251</v>
      </c>
      <c r="C216" s="144">
        <v>230.58</v>
      </c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</row>
    <row r="217" spans="1:20" ht="37.5" hidden="1">
      <c r="A217" s="145" t="s">
        <v>41</v>
      </c>
      <c r="B217" s="149" t="s">
        <v>252</v>
      </c>
      <c r="C217" s="144">
        <v>423</v>
      </c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</row>
    <row r="218" spans="1:20" ht="37.5" hidden="1">
      <c r="A218" s="145" t="s">
        <v>42</v>
      </c>
      <c r="B218" s="149" t="s">
        <v>253</v>
      </c>
      <c r="C218" s="144">
        <v>1424.25</v>
      </c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</row>
    <row r="219" spans="1:20" ht="56.25" hidden="1">
      <c r="A219" s="147"/>
      <c r="B219" s="149" t="s">
        <v>37</v>
      </c>
      <c r="C219" s="144">
        <f>C213+C214+C215+C216+C217+C218</f>
        <v>3114.5</v>
      </c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</row>
    <row r="220" spans="1:20" ht="37.5" hidden="1">
      <c r="A220" s="147"/>
      <c r="B220" s="149" t="s">
        <v>302</v>
      </c>
      <c r="C220" s="144">
        <f>C219</f>
        <v>3114.5</v>
      </c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</row>
    <row r="221" spans="1:20" ht="18.75" hidden="1">
      <c r="A221" s="267" t="s">
        <v>437</v>
      </c>
      <c r="B221" s="267"/>
      <c r="C221" s="267"/>
      <c r="D221" s="267"/>
      <c r="E221" s="267"/>
      <c r="F221" s="267"/>
      <c r="G221" s="267"/>
      <c r="H221" s="267"/>
      <c r="I221" s="267"/>
      <c r="J221" s="267"/>
      <c r="K221" s="267"/>
      <c r="L221" s="267"/>
      <c r="M221" s="267"/>
      <c r="N221" s="267"/>
      <c r="O221" s="267"/>
      <c r="P221" s="267"/>
      <c r="Q221" s="267"/>
      <c r="R221" s="267"/>
      <c r="S221" s="267"/>
    </row>
    <row r="222" spans="1:20" ht="18.75" hidden="1">
      <c r="A222" s="267" t="s">
        <v>51</v>
      </c>
      <c r="B222" s="267"/>
      <c r="C222" s="267"/>
      <c r="D222" s="267"/>
      <c r="E222" s="267"/>
      <c r="F222" s="267"/>
      <c r="G222" s="267"/>
      <c r="H222" s="267"/>
      <c r="I222" s="267"/>
      <c r="J222" s="267"/>
      <c r="K222" s="267"/>
      <c r="L222" s="267"/>
      <c r="M222" s="267"/>
      <c r="N222" s="267"/>
      <c r="O222" s="267"/>
      <c r="P222" s="267"/>
      <c r="Q222" s="267"/>
      <c r="R222" s="267"/>
      <c r="S222" s="267"/>
    </row>
    <row r="223" spans="1:20" ht="37.5" hidden="1">
      <c r="A223" s="145" t="s">
        <v>25</v>
      </c>
      <c r="B223" s="178" t="s">
        <v>285</v>
      </c>
      <c r="C223" s="161"/>
      <c r="D223" s="161"/>
      <c r="E223" s="161"/>
      <c r="F223" s="161"/>
      <c r="G223" s="144">
        <v>300</v>
      </c>
      <c r="H223" s="179">
        <v>0.5</v>
      </c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>
        <v>2</v>
      </c>
    </row>
    <row r="224" spans="1:20" ht="37.5" hidden="1">
      <c r="A224" s="145" t="s">
        <v>38</v>
      </c>
      <c r="B224" s="178" t="s">
        <v>410</v>
      </c>
      <c r="C224" s="161"/>
      <c r="D224" s="161"/>
      <c r="E224" s="161"/>
      <c r="F224" s="161"/>
      <c r="G224" s="144">
        <v>496</v>
      </c>
      <c r="H224" s="179">
        <v>0.33333333333333331</v>
      </c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</row>
    <row r="225" spans="1:20" ht="56.25" hidden="1">
      <c r="A225" s="152"/>
      <c r="B225" s="149" t="s">
        <v>37</v>
      </c>
      <c r="C225" s="144"/>
      <c r="D225" s="144"/>
      <c r="E225" s="144"/>
      <c r="F225" s="144"/>
      <c r="G225" s="144">
        <f t="shared" ref="G225" si="15">G223+G224</f>
        <v>796</v>
      </c>
      <c r="H225" s="179">
        <v>0.4</v>
      </c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</row>
    <row r="226" spans="1:20" ht="37.5" hidden="1">
      <c r="A226" s="147"/>
      <c r="B226" s="149" t="s">
        <v>303</v>
      </c>
      <c r="C226" s="144"/>
      <c r="D226" s="144"/>
      <c r="E226" s="144"/>
      <c r="F226" s="144"/>
      <c r="G226" s="144">
        <f t="shared" ref="G226" si="16">G225</f>
        <v>796</v>
      </c>
      <c r="H226" s="179">
        <v>0.4</v>
      </c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</row>
    <row r="227" spans="1:20" ht="18.75" hidden="1">
      <c r="A227" s="266" t="s">
        <v>438</v>
      </c>
      <c r="B227" s="266"/>
      <c r="C227" s="266"/>
      <c r="D227" s="266"/>
      <c r="E227" s="266"/>
      <c r="F227" s="266"/>
      <c r="G227" s="266"/>
      <c r="H227" s="266"/>
      <c r="I227" s="266"/>
      <c r="J227" s="266"/>
      <c r="K227" s="266"/>
      <c r="L227" s="266"/>
      <c r="M227" s="266"/>
      <c r="N227" s="266"/>
      <c r="O227" s="266"/>
      <c r="P227" s="266"/>
      <c r="Q227" s="266"/>
      <c r="R227" s="266"/>
      <c r="S227" s="266"/>
    </row>
    <row r="228" spans="1:20" ht="18.75" hidden="1">
      <c r="A228" s="266" t="s">
        <v>51</v>
      </c>
      <c r="B228" s="266"/>
      <c r="C228" s="266"/>
      <c r="D228" s="266"/>
      <c r="E228" s="266"/>
      <c r="F228" s="266"/>
      <c r="G228" s="266"/>
      <c r="H228" s="266"/>
      <c r="I228" s="266"/>
      <c r="J228" s="266"/>
      <c r="K228" s="266"/>
      <c r="L228" s="266"/>
      <c r="M228" s="266"/>
      <c r="N228" s="266"/>
      <c r="O228" s="266"/>
      <c r="P228" s="266"/>
      <c r="Q228" s="266"/>
      <c r="R228" s="266"/>
      <c r="S228" s="266"/>
    </row>
    <row r="229" spans="1:20" ht="37.5" hidden="1">
      <c r="A229" s="180" t="s">
        <v>58</v>
      </c>
      <c r="B229" s="181" t="s">
        <v>444</v>
      </c>
      <c r="C229" s="182">
        <v>1209</v>
      </c>
      <c r="D229" s="161"/>
      <c r="E229" s="161"/>
      <c r="F229" s="161"/>
      <c r="G229" s="144"/>
      <c r="H229" s="144"/>
      <c r="I229" s="161"/>
      <c r="J229" s="161"/>
      <c r="K229" s="144"/>
      <c r="L229" s="161"/>
      <c r="M229" s="161"/>
      <c r="N229" s="161"/>
      <c r="O229" s="161"/>
      <c r="P229" s="161"/>
      <c r="Q229" s="144"/>
      <c r="R229" s="161"/>
      <c r="S229" s="144"/>
      <c r="T229">
        <v>7</v>
      </c>
    </row>
    <row r="230" spans="1:20" ht="37.5" hidden="1">
      <c r="A230" s="180" t="s">
        <v>55</v>
      </c>
      <c r="B230" s="181" t="s">
        <v>288</v>
      </c>
      <c r="C230" s="182">
        <v>1063</v>
      </c>
      <c r="D230" s="161"/>
      <c r="E230" s="161"/>
      <c r="F230" s="161"/>
      <c r="G230" s="144"/>
      <c r="H230" s="144"/>
      <c r="I230" s="161"/>
      <c r="J230" s="161"/>
      <c r="K230" s="144"/>
      <c r="L230" s="161"/>
      <c r="M230" s="161"/>
      <c r="N230" s="161"/>
      <c r="O230" s="161"/>
      <c r="P230" s="161"/>
      <c r="Q230" s="144"/>
      <c r="R230" s="161"/>
      <c r="S230" s="144"/>
    </row>
    <row r="231" spans="1:20" ht="37.5" hidden="1">
      <c r="A231" s="180" t="s">
        <v>56</v>
      </c>
      <c r="B231" s="181" t="s">
        <v>289</v>
      </c>
      <c r="C231" s="182">
        <v>2041</v>
      </c>
      <c r="D231" s="161"/>
      <c r="E231" s="161"/>
      <c r="F231" s="161"/>
      <c r="G231" s="144"/>
      <c r="H231" s="144"/>
      <c r="I231" s="161"/>
      <c r="J231" s="161"/>
      <c r="K231" s="144"/>
      <c r="L231" s="161"/>
      <c r="M231" s="161"/>
      <c r="N231" s="161"/>
      <c r="O231" s="161"/>
      <c r="P231" s="161"/>
      <c r="Q231" s="144"/>
      <c r="R231" s="161"/>
      <c r="S231" s="144"/>
    </row>
    <row r="232" spans="1:20" ht="37.5" hidden="1">
      <c r="A232" s="180" t="s">
        <v>57</v>
      </c>
      <c r="B232" s="181" t="s">
        <v>290</v>
      </c>
      <c r="C232" s="182">
        <v>2814</v>
      </c>
      <c r="D232" s="161"/>
      <c r="E232" s="161"/>
      <c r="F232" s="161"/>
      <c r="G232" s="144"/>
      <c r="H232" s="144"/>
      <c r="I232" s="161"/>
      <c r="J232" s="161"/>
      <c r="K232" s="144"/>
      <c r="L232" s="161"/>
      <c r="M232" s="161"/>
      <c r="N232" s="161"/>
      <c r="O232" s="161"/>
      <c r="P232" s="161"/>
      <c r="Q232" s="144"/>
      <c r="R232" s="161"/>
      <c r="S232" s="144"/>
    </row>
    <row r="233" spans="1:20" ht="37.5" hidden="1">
      <c r="A233" s="180" t="s">
        <v>62</v>
      </c>
      <c r="B233" s="181" t="s">
        <v>291</v>
      </c>
      <c r="C233" s="182">
        <v>2647</v>
      </c>
      <c r="D233" s="161"/>
      <c r="E233" s="161"/>
      <c r="F233" s="161"/>
      <c r="G233" s="144"/>
      <c r="H233" s="144"/>
      <c r="I233" s="161"/>
      <c r="J233" s="161"/>
      <c r="K233" s="144"/>
      <c r="L233" s="161"/>
      <c r="M233" s="161"/>
      <c r="N233" s="161"/>
      <c r="O233" s="161"/>
      <c r="P233" s="161"/>
      <c r="Q233" s="144"/>
      <c r="R233" s="161"/>
      <c r="S233" s="144"/>
    </row>
    <row r="234" spans="1:20" ht="37.5" hidden="1">
      <c r="A234" s="180" t="s">
        <v>63</v>
      </c>
      <c r="B234" s="181" t="s">
        <v>292</v>
      </c>
      <c r="C234" s="182">
        <v>2023</v>
      </c>
      <c r="D234" s="161"/>
      <c r="E234" s="161"/>
      <c r="F234" s="161"/>
      <c r="G234" s="144"/>
      <c r="H234" s="144"/>
      <c r="I234" s="161"/>
      <c r="J234" s="161"/>
      <c r="K234" s="144"/>
      <c r="L234" s="161"/>
      <c r="M234" s="161"/>
      <c r="N234" s="161"/>
      <c r="O234" s="161"/>
      <c r="P234" s="161"/>
      <c r="Q234" s="144"/>
      <c r="R234" s="161"/>
      <c r="S234" s="144"/>
    </row>
    <row r="235" spans="1:20" ht="37.5" hidden="1">
      <c r="A235" s="180" t="s">
        <v>446</v>
      </c>
      <c r="B235" s="181" t="s">
        <v>445</v>
      </c>
      <c r="C235" s="182">
        <v>707</v>
      </c>
      <c r="D235" s="161"/>
      <c r="E235" s="161"/>
      <c r="F235" s="161"/>
      <c r="G235" s="144"/>
      <c r="H235" s="144"/>
      <c r="I235" s="161"/>
      <c r="J235" s="161"/>
      <c r="K235" s="144"/>
      <c r="L235" s="161"/>
      <c r="M235" s="161"/>
      <c r="N235" s="161"/>
      <c r="O235" s="161"/>
      <c r="P235" s="161"/>
      <c r="Q235" s="144"/>
      <c r="R235" s="161"/>
      <c r="S235" s="144"/>
    </row>
    <row r="236" spans="1:20" ht="56.25" hidden="1">
      <c r="A236" s="147"/>
      <c r="B236" s="149" t="s">
        <v>37</v>
      </c>
      <c r="C236" s="144">
        <f>C229+C230+C231+C232+C233+C234+C235</f>
        <v>12504</v>
      </c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</row>
    <row r="237" spans="1:20" ht="37.5" hidden="1">
      <c r="A237" s="147"/>
      <c r="B237" s="149" t="s">
        <v>293</v>
      </c>
      <c r="C237" s="144">
        <f>C236</f>
        <v>12504</v>
      </c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</row>
    <row r="238" spans="1:20" ht="18.75" hidden="1">
      <c r="A238" s="267" t="s">
        <v>439</v>
      </c>
      <c r="B238" s="267"/>
      <c r="C238" s="267"/>
      <c r="D238" s="267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</row>
    <row r="239" spans="1:20" ht="18.75" hidden="1">
      <c r="A239" s="266" t="s">
        <v>51</v>
      </c>
      <c r="B239" s="266"/>
      <c r="C239" s="266"/>
      <c r="D239" s="266"/>
      <c r="E239" s="266"/>
      <c r="F239" s="266"/>
      <c r="G239" s="266"/>
      <c r="H239" s="266"/>
      <c r="I239" s="266"/>
      <c r="J239" s="266"/>
      <c r="K239" s="266"/>
      <c r="L239" s="266"/>
      <c r="M239" s="266"/>
      <c r="N239" s="266"/>
      <c r="O239" s="266"/>
      <c r="P239" s="266"/>
      <c r="Q239" s="266"/>
      <c r="R239" s="266"/>
      <c r="S239" s="266"/>
    </row>
    <row r="240" spans="1:20" ht="37.5" hidden="1">
      <c r="A240" s="159" t="s">
        <v>25</v>
      </c>
      <c r="B240" s="176" t="s">
        <v>258</v>
      </c>
      <c r="C240" s="183"/>
      <c r="D240" s="183"/>
      <c r="E240" s="161"/>
      <c r="F240" s="161"/>
      <c r="G240" s="161">
        <v>504</v>
      </c>
      <c r="H240" s="161"/>
      <c r="I240" s="161"/>
      <c r="J240" s="161"/>
      <c r="K240" s="161">
        <v>386</v>
      </c>
      <c r="L240" s="161"/>
      <c r="M240" s="183"/>
      <c r="N240" s="183"/>
      <c r="O240" s="183"/>
      <c r="P240" s="183"/>
      <c r="Q240" s="183"/>
      <c r="R240" s="183"/>
      <c r="S240" s="183"/>
      <c r="T240">
        <v>2</v>
      </c>
    </row>
    <row r="241" spans="1:20" ht="37.5" hidden="1">
      <c r="A241" s="159" t="s">
        <v>38</v>
      </c>
      <c r="B241" s="176" t="s">
        <v>414</v>
      </c>
      <c r="C241" s="183"/>
      <c r="D241" s="183">
        <v>3</v>
      </c>
      <c r="E241" s="161"/>
      <c r="F241" s="161"/>
      <c r="G241" s="161"/>
      <c r="H241" s="161"/>
      <c r="I241" s="161"/>
      <c r="J241" s="161"/>
      <c r="K241" s="161"/>
      <c r="L241" s="161"/>
      <c r="M241" s="183"/>
      <c r="N241" s="183"/>
      <c r="O241" s="183"/>
      <c r="P241" s="183"/>
      <c r="Q241" s="183"/>
      <c r="R241" s="183"/>
      <c r="S241" s="183"/>
    </row>
    <row r="242" spans="1:20" ht="56.25" hidden="1">
      <c r="A242" s="159"/>
      <c r="B242" s="176" t="s">
        <v>37</v>
      </c>
      <c r="C242" s="161"/>
      <c r="D242" s="161">
        <f t="shared" ref="D242:K242" si="17">D240+D241</f>
        <v>3</v>
      </c>
      <c r="E242" s="161"/>
      <c r="F242" s="161"/>
      <c r="G242" s="161">
        <f t="shared" si="17"/>
        <v>504</v>
      </c>
      <c r="H242" s="161"/>
      <c r="I242" s="161"/>
      <c r="J242" s="161"/>
      <c r="K242" s="161">
        <f t="shared" si="17"/>
        <v>386</v>
      </c>
      <c r="L242" s="161"/>
      <c r="M242" s="161"/>
      <c r="N242" s="161"/>
      <c r="O242" s="161"/>
      <c r="P242" s="161"/>
      <c r="Q242" s="161"/>
      <c r="R242" s="161"/>
      <c r="S242" s="161"/>
    </row>
    <row r="243" spans="1:20" ht="37.5" hidden="1">
      <c r="A243" s="159"/>
      <c r="B243" s="176" t="s">
        <v>259</v>
      </c>
      <c r="C243" s="161"/>
      <c r="D243" s="161">
        <f t="shared" ref="D243:K243" si="18">D242</f>
        <v>3</v>
      </c>
      <c r="E243" s="161"/>
      <c r="F243" s="161"/>
      <c r="G243" s="161">
        <f t="shared" si="18"/>
        <v>504</v>
      </c>
      <c r="H243" s="161"/>
      <c r="I243" s="161"/>
      <c r="J243" s="161"/>
      <c r="K243" s="161">
        <f t="shared" si="18"/>
        <v>386</v>
      </c>
      <c r="L243" s="161"/>
      <c r="M243" s="161"/>
      <c r="N243" s="161"/>
      <c r="O243" s="161"/>
      <c r="P243" s="161"/>
      <c r="Q243" s="161"/>
      <c r="R243" s="161"/>
      <c r="S243" s="161"/>
    </row>
    <row r="244" spans="1:20" ht="18.75" hidden="1">
      <c r="A244" s="267" t="s">
        <v>440</v>
      </c>
      <c r="B244" s="267"/>
      <c r="C244" s="267"/>
      <c r="D244" s="267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</row>
    <row r="245" spans="1:20" ht="18.75" hidden="1">
      <c r="A245" s="266" t="s">
        <v>51</v>
      </c>
      <c r="B245" s="266"/>
      <c r="C245" s="266"/>
      <c r="D245" s="266"/>
      <c r="E245" s="266"/>
      <c r="F245" s="266"/>
      <c r="G245" s="266"/>
      <c r="H245" s="266"/>
      <c r="I245" s="266"/>
      <c r="J245" s="266"/>
      <c r="K245" s="266"/>
      <c r="L245" s="266"/>
      <c r="M245" s="266"/>
      <c r="N245" s="266"/>
      <c r="O245" s="266"/>
      <c r="P245" s="266"/>
      <c r="Q245" s="266"/>
      <c r="R245" s="266"/>
      <c r="S245" s="266"/>
    </row>
    <row r="246" spans="1:20" ht="37.5" hidden="1">
      <c r="A246" s="159" t="s">
        <v>25</v>
      </c>
      <c r="B246" s="176" t="s">
        <v>260</v>
      </c>
      <c r="C246" s="161"/>
      <c r="D246" s="161"/>
      <c r="E246" s="161">
        <v>1300</v>
      </c>
      <c r="F246" s="161"/>
      <c r="G246" s="161"/>
      <c r="H246" s="161"/>
      <c r="I246" s="161"/>
      <c r="J246" s="161"/>
      <c r="K246" s="161"/>
      <c r="L246" s="161"/>
      <c r="M246" s="167"/>
      <c r="N246" s="167"/>
      <c r="O246" s="167"/>
      <c r="P246" s="167"/>
      <c r="Q246" s="167"/>
      <c r="R246" s="167"/>
      <c r="S246" s="167"/>
      <c r="T246">
        <v>2</v>
      </c>
    </row>
    <row r="247" spans="1:20" ht="37.5" hidden="1">
      <c r="A247" s="159" t="s">
        <v>38</v>
      </c>
      <c r="B247" s="176" t="s">
        <v>286</v>
      </c>
      <c r="C247" s="161">
        <v>765</v>
      </c>
      <c r="D247" s="161"/>
      <c r="E247" s="161"/>
      <c r="F247" s="161"/>
      <c r="G247" s="161"/>
      <c r="H247" s="161"/>
      <c r="I247" s="161"/>
      <c r="J247" s="161"/>
      <c r="K247" s="161"/>
      <c r="L247" s="161"/>
      <c r="M247" s="167"/>
      <c r="N247" s="167"/>
      <c r="O247" s="167"/>
      <c r="P247" s="167"/>
      <c r="Q247" s="167"/>
      <c r="R247" s="167"/>
      <c r="S247" s="167"/>
    </row>
    <row r="248" spans="1:20" ht="56.25" hidden="1">
      <c r="A248" s="159"/>
      <c r="B248" s="176" t="s">
        <v>37</v>
      </c>
      <c r="C248" s="161">
        <f>C246+C247</f>
        <v>765</v>
      </c>
      <c r="D248" s="161"/>
      <c r="E248" s="161">
        <f t="shared" ref="E248:G248" si="19">E246+E247</f>
        <v>1300</v>
      </c>
      <c r="F248" s="161"/>
      <c r="G248" s="161">
        <f t="shared" si="19"/>
        <v>0</v>
      </c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</row>
    <row r="249" spans="1:20" ht="37.5" hidden="1">
      <c r="A249" s="159"/>
      <c r="B249" s="176" t="s">
        <v>262</v>
      </c>
      <c r="C249" s="161">
        <f>C248</f>
        <v>765</v>
      </c>
      <c r="D249" s="161"/>
      <c r="E249" s="161">
        <f t="shared" ref="E249:G249" si="20">E248</f>
        <v>1300</v>
      </c>
      <c r="F249" s="161"/>
      <c r="G249" s="161">
        <f t="shared" si="20"/>
        <v>0</v>
      </c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</row>
    <row r="250" spans="1:20" ht="37.5" hidden="1">
      <c r="A250" s="152"/>
      <c r="B250" s="178" t="s">
        <v>441</v>
      </c>
      <c r="C250" s="151">
        <f>C16+C21+C26+C31+C37+C43+C48+C55+C60+C67+C77+C83+C89+C95+C111+C123+C131+C201+C210+C220+C226+C237+C243+C249</f>
        <v>74216.639999999985</v>
      </c>
      <c r="D250" s="151">
        <f>D16+D21+D26+D31+D37+D43+D48+D55+D60+D67+D77+D83+D89+D95+D111+D123+D131+D201+D210+D220+D226+D237+D243+D249</f>
        <v>94</v>
      </c>
      <c r="E250" s="151">
        <f>E16+E21+E26+E31+E37+E43+E48+E55+E60+E67+E77+E83+E89+E95+E111+E123+E131+E201+E210+E220+E226+E237+E243+E249</f>
        <v>14344.2</v>
      </c>
      <c r="F250" s="151"/>
      <c r="G250" s="151">
        <f>G16+G21+G26+G31+G37+G43+G48+G55+G60+G67+G77+G83+G89+G95+G111+G123+G131+G201+G210+G220+G226+G237+G243+G249</f>
        <v>10010.899999999998</v>
      </c>
      <c r="H250" s="174" t="s">
        <v>447</v>
      </c>
      <c r="I250" s="151"/>
      <c r="J250" s="151"/>
      <c r="K250" s="151">
        <f>K16+K21+K26+K31+K37+K43+K48+K55+K60+K67+K77+K83+K89+K95+K111+K123+K131+K201+K210+K220+K226+K237+K243+K249</f>
        <v>6497.9</v>
      </c>
      <c r="L250" s="151"/>
      <c r="M250" s="151">
        <f>M16+M21+M26+M31+M37+M43+M48+M55+M60+M67+M77+M83+M89+M95+M111+M123+M131+M201+M210+M220+M226+M237+M243+M249</f>
        <v>1298.5</v>
      </c>
      <c r="N250" s="151"/>
      <c r="O250" s="151">
        <f>O16+O21+O26+O31+O37+O43+O48+O55+O60+O67+O77+O83+O89+O95+O111+O123+O131+O201+O210+O220+O226+O237+O243+O249</f>
        <v>1385.2</v>
      </c>
      <c r="P250" s="151">
        <f>P16+P21+P26+P31+P37+P43+P48+P55+P60+P67+P77+P83+P89+P95+P111+P123+P131+P201+P210+P220+P226+P237+P243+P249</f>
        <v>2229.1999999999998</v>
      </c>
      <c r="Q250" s="151"/>
      <c r="R250" s="151"/>
      <c r="S250" s="151"/>
    </row>
    <row r="251" spans="1:20" s="1" customFormat="1" hidden="1">
      <c r="A251" s="64"/>
      <c r="B251" s="65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1">
        <f>T15+T19+T24+T29+T34+T40+T46+T51+T58+T63+T70+T80+T86+T92+T98+T114+T126+T134+T204+T212+T223+T229+T240+T246</f>
        <v>142</v>
      </c>
    </row>
    <row r="252" spans="1:20" s="1" customFormat="1">
      <c r="A252" s="64"/>
      <c r="B252" s="65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</row>
    <row r="253" spans="1:20" s="1" customFormat="1">
      <c r="A253" s="64"/>
      <c r="B253" s="65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</row>
    <row r="254" spans="1:20" ht="60" customHeight="1">
      <c r="A254" s="273" t="s">
        <v>378</v>
      </c>
      <c r="B254" s="273"/>
      <c r="C254" s="273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274" t="s">
        <v>315</v>
      </c>
      <c r="S254" s="274"/>
    </row>
  </sheetData>
  <autoFilter ref="A11:S251">
    <filterColumn colId="1">
      <customFilters>
        <customFilter val="*дивногорск*"/>
      </customFilters>
    </filterColumn>
  </autoFilter>
  <mergeCells count="69">
    <mergeCell ref="A254:C254"/>
    <mergeCell ref="R254:S254"/>
    <mergeCell ref="R1:S1"/>
    <mergeCell ref="A3:S3"/>
    <mergeCell ref="A84:S84"/>
    <mergeCell ref="A85:S85"/>
    <mergeCell ref="A244:S244"/>
    <mergeCell ref="A245:S245"/>
    <mergeCell ref="A227:S227"/>
    <mergeCell ref="A228:S228"/>
    <mergeCell ref="A238:S238"/>
    <mergeCell ref="A239:S239"/>
    <mergeCell ref="A212:S212"/>
    <mergeCell ref="A221:S221"/>
    <mergeCell ref="A222:S222"/>
    <mergeCell ref="A202:S202"/>
    <mergeCell ref="A203:S203"/>
    <mergeCell ref="A211:S211"/>
    <mergeCell ref="A125:S125"/>
    <mergeCell ref="A132:S132"/>
    <mergeCell ref="A133:S133"/>
    <mergeCell ref="A112:S112"/>
    <mergeCell ref="A113:S113"/>
    <mergeCell ref="A124:S124"/>
    <mergeCell ref="A96:S96"/>
    <mergeCell ref="A97:S97"/>
    <mergeCell ref="A50:S50"/>
    <mergeCell ref="A61:S61"/>
    <mergeCell ref="A62:S62"/>
    <mergeCell ref="A91:S91"/>
    <mergeCell ref="A56:S56"/>
    <mergeCell ref="A57:S57"/>
    <mergeCell ref="A78:S78"/>
    <mergeCell ref="A79:S79"/>
    <mergeCell ref="A90:S90"/>
    <mergeCell ref="A68:S68"/>
    <mergeCell ref="A69:S69"/>
    <mergeCell ref="A38:S38"/>
    <mergeCell ref="A39:S39"/>
    <mergeCell ref="A44:S44"/>
    <mergeCell ref="A45:S45"/>
    <mergeCell ref="A49:S49"/>
    <mergeCell ref="A17:S17"/>
    <mergeCell ref="A18:S18"/>
    <mergeCell ref="A12:S12"/>
    <mergeCell ref="A13:S13"/>
    <mergeCell ref="A5:A10"/>
    <mergeCell ref="B5:B10"/>
    <mergeCell ref="C5:S5"/>
    <mergeCell ref="C6:S6"/>
    <mergeCell ref="C7:C9"/>
    <mergeCell ref="D7:D9"/>
    <mergeCell ref="E7:O7"/>
    <mergeCell ref="P7:P9"/>
    <mergeCell ref="Q7:Q9"/>
    <mergeCell ref="R7:R9"/>
    <mergeCell ref="O8:O9"/>
    <mergeCell ref="S7:S9"/>
    <mergeCell ref="A32:S32"/>
    <mergeCell ref="A33:S33"/>
    <mergeCell ref="A27:S27"/>
    <mergeCell ref="A28:S28"/>
    <mergeCell ref="A22:S22"/>
    <mergeCell ref="A23:S23"/>
    <mergeCell ref="E8:F8"/>
    <mergeCell ref="G8:H8"/>
    <mergeCell ref="I8:J8"/>
    <mergeCell ref="K8:L8"/>
    <mergeCell ref="M8:N8"/>
  </mergeCells>
  <printOptions horizontalCentered="1"/>
  <pageMargins left="0.59055118110236227" right="0.59055118110236227" top="0.98425196850393704" bottom="0.59055118110236227" header="0.31496062992125984" footer="0.31496062992125984"/>
  <pageSetup paperSize="9" scale="54" firstPageNumber="79" fitToHeight="6" orientation="landscape" useFirstPageNumber="1" r:id="rId1"/>
  <headerFooter>
    <oddHeader>&amp;C&amp;P</oddHeader>
  </headerFooter>
  <rowBreaks count="7" manualBreakCount="7">
    <brk id="26" max="18" man="1"/>
    <brk id="43" max="18" man="1"/>
    <brk id="60" max="18" man="1"/>
    <brk id="95" max="18" man="1"/>
    <brk id="111" max="18" man="1"/>
    <brk id="201" max="18" man="1"/>
    <brk id="235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J1971"/>
  <sheetViews>
    <sheetView topLeftCell="A7" zoomScale="70" zoomScaleNormal="70" zoomScaleSheetLayoutView="70" workbookViewId="0">
      <pane xSplit="5" ySplit="11" topLeftCell="AO1953" activePane="bottomRight" state="frozen"/>
      <selection activeCell="A7" sqref="A7"/>
      <selection pane="topRight" activeCell="F7" sqref="F7"/>
      <selection pane="bottomLeft" activeCell="A18" sqref="A18"/>
      <selection pane="bottomRight" activeCell="AW1959" sqref="AW1959:AW1967"/>
    </sheetView>
  </sheetViews>
  <sheetFormatPr defaultRowHeight="75" customHeight="1"/>
  <cols>
    <col min="1" max="1" width="9.28515625" style="6" customWidth="1"/>
    <col min="2" max="2" width="9.140625" style="6" customWidth="1"/>
    <col min="3" max="3" width="9.28515625" style="6" customWidth="1"/>
    <col min="4" max="4" width="11.7109375" style="6" customWidth="1"/>
    <col min="5" max="5" width="18.85546875" style="34" customWidth="1"/>
    <col min="6" max="6" width="17.7109375" style="38" customWidth="1"/>
    <col min="7" max="7" width="17.7109375" style="39" customWidth="1"/>
    <col min="8" max="26" width="17.7109375" style="38" customWidth="1"/>
    <col min="27" max="27" width="9.28515625" style="27" customWidth="1"/>
    <col min="28" max="28" width="15.7109375" style="4" customWidth="1"/>
    <col min="29" max="44" width="9.140625" style="4" customWidth="1"/>
    <col min="45" max="45" width="16.5703125" customWidth="1"/>
    <col min="46" max="46" width="22.42578125" customWidth="1"/>
    <col min="47" max="47" width="9.28515625" style="6" bestFit="1" customWidth="1"/>
    <col min="48" max="48" width="9.140625" style="6"/>
    <col min="49" max="49" width="9.28515625" style="6" customWidth="1"/>
    <col min="50" max="50" width="11.7109375" style="6" customWidth="1"/>
    <col min="51" max="51" width="18.85546875" style="121" customWidth="1"/>
    <col min="52" max="52" width="17.7109375" style="38" customWidth="1"/>
    <col min="53" max="53" width="17.7109375" style="39" customWidth="1"/>
    <col min="54" max="72" width="17.7109375" style="38" customWidth="1"/>
    <col min="73" max="73" width="9.28515625" style="27" customWidth="1"/>
    <col min="74" max="74" width="15.7109375" style="4" customWidth="1"/>
    <col min="75" max="75" width="9.140625" style="4" customWidth="1"/>
    <col min="76" max="85" width="9.140625" style="4"/>
    <col min="87" max="87" width="9.140625" customWidth="1"/>
  </cols>
  <sheetData>
    <row r="1" spans="1:85" ht="75" customHeight="1">
      <c r="U1" s="247" t="s">
        <v>316</v>
      </c>
      <c r="V1" s="247"/>
      <c r="W1" s="247"/>
      <c r="X1" s="247"/>
      <c r="Y1" s="247"/>
      <c r="Z1" s="247"/>
      <c r="AA1" s="19"/>
      <c r="BO1" s="247" t="s">
        <v>316</v>
      </c>
      <c r="BP1" s="247"/>
      <c r="BQ1" s="247"/>
      <c r="BR1" s="247"/>
      <c r="BS1" s="247"/>
      <c r="BT1" s="247"/>
      <c r="BU1" s="19"/>
    </row>
    <row r="2" spans="1:85" ht="15"/>
    <row r="3" spans="1:85" ht="15"/>
    <row r="4" spans="1:85" ht="15.75">
      <c r="X4" s="348" t="s">
        <v>313</v>
      </c>
      <c r="Y4" s="348"/>
      <c r="Z4" s="348"/>
      <c r="AA4" s="20"/>
      <c r="BR4" s="348" t="s">
        <v>313</v>
      </c>
      <c r="BS4" s="348"/>
      <c r="BT4" s="348"/>
      <c r="BU4" s="20"/>
    </row>
    <row r="5" spans="1:85" ht="15.75">
      <c r="X5" s="49"/>
      <c r="Y5" s="49"/>
      <c r="Z5" s="49"/>
      <c r="AA5" s="20"/>
      <c r="BR5" s="49"/>
      <c r="BS5" s="49"/>
      <c r="BT5" s="49"/>
      <c r="BU5" s="20"/>
    </row>
    <row r="6" spans="1:85" ht="15.75">
      <c r="A6" s="249" t="s">
        <v>314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1"/>
      <c r="AU6" s="349" t="s">
        <v>314</v>
      </c>
      <c r="AV6" s="349"/>
      <c r="AW6" s="349"/>
      <c r="AX6" s="350"/>
      <c r="AY6" s="249"/>
      <c r="AZ6" s="249"/>
      <c r="BA6" s="251"/>
      <c r="BB6" s="249"/>
      <c r="BC6" s="249"/>
      <c r="BD6" s="249"/>
      <c r="BE6" s="249"/>
      <c r="BF6" s="249"/>
      <c r="BG6" s="249"/>
      <c r="BH6" s="249"/>
      <c r="BI6" s="249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1"/>
    </row>
    <row r="7" spans="1:85" ht="15.75">
      <c r="X7" s="49"/>
      <c r="Y7" s="49"/>
      <c r="Z7" s="49"/>
      <c r="AA7" s="20"/>
      <c r="BR7" s="49"/>
      <c r="BS7" s="49"/>
      <c r="BT7" s="49"/>
      <c r="BU7" s="20"/>
    </row>
    <row r="8" spans="1:85" ht="15"/>
    <row r="9" spans="1:85" ht="20.100000000000001" customHeight="1">
      <c r="A9" s="280" t="s">
        <v>0</v>
      </c>
      <c r="B9" s="280" t="s">
        <v>1</v>
      </c>
      <c r="C9" s="280" t="s">
        <v>2</v>
      </c>
      <c r="D9" s="397" t="s">
        <v>3</v>
      </c>
      <c r="E9" s="398"/>
      <c r="F9" s="352" t="s">
        <v>296</v>
      </c>
      <c r="G9" s="353"/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3"/>
      <c r="T9" s="353"/>
      <c r="U9" s="353"/>
      <c r="V9" s="353"/>
      <c r="W9" s="353"/>
      <c r="X9" s="353"/>
      <c r="Y9" s="353"/>
      <c r="Z9" s="354"/>
      <c r="AA9" s="15"/>
      <c r="AU9" s="339" t="s">
        <v>0</v>
      </c>
      <c r="AV9" s="339" t="s">
        <v>1</v>
      </c>
      <c r="AW9" s="339" t="s">
        <v>2</v>
      </c>
      <c r="AX9" s="339" t="s">
        <v>3</v>
      </c>
      <c r="AY9" s="351"/>
      <c r="AZ9" s="352" t="s">
        <v>296</v>
      </c>
      <c r="BA9" s="353"/>
      <c r="BB9" s="353"/>
      <c r="BC9" s="353"/>
      <c r="BD9" s="353"/>
      <c r="BE9" s="353"/>
      <c r="BF9" s="353"/>
      <c r="BG9" s="353"/>
      <c r="BH9" s="353"/>
      <c r="BI9" s="353"/>
      <c r="BJ9" s="353"/>
      <c r="BK9" s="353"/>
      <c r="BL9" s="353"/>
      <c r="BM9" s="353"/>
      <c r="BN9" s="353"/>
      <c r="BO9" s="353"/>
      <c r="BP9" s="353"/>
      <c r="BQ9" s="353"/>
      <c r="BR9" s="353"/>
      <c r="BS9" s="353"/>
      <c r="BT9" s="354"/>
      <c r="BU9" s="15"/>
    </row>
    <row r="10" spans="1:85" ht="20.100000000000001" customHeight="1">
      <c r="A10" s="281"/>
      <c r="B10" s="281"/>
      <c r="C10" s="281"/>
      <c r="D10" s="399"/>
      <c r="E10" s="400"/>
      <c r="F10" s="387" t="s">
        <v>4</v>
      </c>
      <c r="G10" s="356" t="s">
        <v>5</v>
      </c>
      <c r="H10" s="357"/>
      <c r="I10" s="357"/>
      <c r="J10" s="357"/>
      <c r="K10" s="357"/>
      <c r="L10" s="357"/>
      <c r="M10" s="357"/>
      <c r="N10" s="357"/>
      <c r="O10" s="357"/>
      <c r="P10" s="357"/>
      <c r="Q10" s="357"/>
      <c r="R10" s="357"/>
      <c r="S10" s="357"/>
      <c r="T10" s="357"/>
      <c r="U10" s="357"/>
      <c r="V10" s="357"/>
      <c r="W10" s="357"/>
      <c r="X10" s="357"/>
      <c r="Y10" s="357"/>
      <c r="Z10" s="358"/>
      <c r="AA10" s="15"/>
      <c r="AU10" s="339"/>
      <c r="AV10" s="339"/>
      <c r="AW10" s="339"/>
      <c r="AX10" s="339"/>
      <c r="AY10" s="351"/>
      <c r="AZ10" s="355" t="s">
        <v>4</v>
      </c>
      <c r="BA10" s="356" t="s">
        <v>5</v>
      </c>
      <c r="BB10" s="357"/>
      <c r="BC10" s="357"/>
      <c r="BD10" s="357"/>
      <c r="BE10" s="357"/>
      <c r="BF10" s="357"/>
      <c r="BG10" s="357"/>
      <c r="BH10" s="357"/>
      <c r="BI10" s="357"/>
      <c r="BJ10" s="357"/>
      <c r="BK10" s="357"/>
      <c r="BL10" s="357"/>
      <c r="BM10" s="357"/>
      <c r="BN10" s="357"/>
      <c r="BO10" s="357"/>
      <c r="BP10" s="357"/>
      <c r="BQ10" s="357"/>
      <c r="BR10" s="357"/>
      <c r="BS10" s="357"/>
      <c r="BT10" s="358"/>
      <c r="BU10" s="15"/>
    </row>
    <row r="11" spans="1:85" ht="20.100000000000001" customHeight="1">
      <c r="A11" s="281"/>
      <c r="B11" s="281"/>
      <c r="C11" s="281"/>
      <c r="D11" s="399"/>
      <c r="E11" s="400"/>
      <c r="F11" s="395"/>
      <c r="G11" s="392" t="s">
        <v>6</v>
      </c>
      <c r="H11" s="387" t="s">
        <v>7</v>
      </c>
      <c r="I11" s="387" t="s">
        <v>8</v>
      </c>
      <c r="J11" s="352"/>
      <c r="K11" s="353"/>
      <c r="L11" s="353"/>
      <c r="M11" s="353"/>
      <c r="N11" s="353"/>
      <c r="O11" s="353"/>
      <c r="P11" s="353"/>
      <c r="Q11" s="353"/>
      <c r="R11" s="353"/>
      <c r="S11" s="353"/>
      <c r="T11" s="353"/>
      <c r="U11" s="354"/>
      <c r="V11" s="352"/>
      <c r="W11" s="353"/>
      <c r="X11" s="353"/>
      <c r="Y11" s="353"/>
      <c r="Z11" s="354"/>
      <c r="AA11" s="15"/>
      <c r="AU11" s="339"/>
      <c r="AV11" s="339"/>
      <c r="AW11" s="339"/>
      <c r="AX11" s="339"/>
      <c r="AY11" s="351"/>
      <c r="AZ11" s="355"/>
      <c r="BA11" s="359" t="s">
        <v>6</v>
      </c>
      <c r="BB11" s="355" t="s">
        <v>7</v>
      </c>
      <c r="BC11" s="355" t="s">
        <v>8</v>
      </c>
      <c r="BD11" s="360"/>
      <c r="BE11" s="360"/>
      <c r="BF11" s="360"/>
      <c r="BG11" s="360"/>
      <c r="BH11" s="360"/>
      <c r="BI11" s="360"/>
      <c r="BJ11" s="360"/>
      <c r="BK11" s="360"/>
      <c r="BL11" s="360"/>
      <c r="BM11" s="360"/>
      <c r="BN11" s="360"/>
      <c r="BO11" s="360"/>
      <c r="BP11" s="352"/>
      <c r="BQ11" s="353"/>
      <c r="BR11" s="353"/>
      <c r="BS11" s="353"/>
      <c r="BT11" s="354"/>
      <c r="BU11" s="15"/>
    </row>
    <row r="12" spans="1:85" ht="50.25" customHeight="1">
      <c r="A12" s="281"/>
      <c r="B12" s="281"/>
      <c r="C12" s="281"/>
      <c r="D12" s="399"/>
      <c r="E12" s="400"/>
      <c r="F12" s="395"/>
      <c r="G12" s="393"/>
      <c r="H12" s="395"/>
      <c r="I12" s="395"/>
      <c r="J12" s="352" t="s">
        <v>9</v>
      </c>
      <c r="K12" s="353"/>
      <c r="L12" s="353"/>
      <c r="M12" s="353"/>
      <c r="N12" s="353"/>
      <c r="O12" s="353"/>
      <c r="P12" s="353"/>
      <c r="Q12" s="353"/>
      <c r="R12" s="353"/>
      <c r="S12" s="353"/>
      <c r="T12" s="353"/>
      <c r="U12" s="354"/>
      <c r="V12" s="384" t="s">
        <v>10</v>
      </c>
      <c r="W12" s="381" t="s">
        <v>11</v>
      </c>
      <c r="X12" s="381" t="s">
        <v>12</v>
      </c>
      <c r="Y12" s="384" t="s">
        <v>13</v>
      </c>
      <c r="Z12" s="384" t="s">
        <v>14</v>
      </c>
      <c r="AA12" s="22"/>
      <c r="AO12" s="69" t="s">
        <v>379</v>
      </c>
      <c r="AP12" s="69" t="s">
        <v>380</v>
      </c>
      <c r="AU12" s="339"/>
      <c r="AV12" s="339"/>
      <c r="AW12" s="339"/>
      <c r="AX12" s="339"/>
      <c r="AY12" s="351"/>
      <c r="AZ12" s="355"/>
      <c r="BA12" s="359"/>
      <c r="BB12" s="355"/>
      <c r="BC12" s="355"/>
      <c r="BD12" s="360" t="s">
        <v>9</v>
      </c>
      <c r="BE12" s="360"/>
      <c r="BF12" s="360"/>
      <c r="BG12" s="360"/>
      <c r="BH12" s="360"/>
      <c r="BI12" s="360"/>
      <c r="BJ12" s="360"/>
      <c r="BK12" s="360"/>
      <c r="BL12" s="360"/>
      <c r="BM12" s="361"/>
      <c r="BN12" s="361"/>
      <c r="BO12" s="360"/>
      <c r="BP12" s="362" t="s">
        <v>10</v>
      </c>
      <c r="BQ12" s="363" t="s">
        <v>11</v>
      </c>
      <c r="BR12" s="363" t="s">
        <v>12</v>
      </c>
      <c r="BS12" s="362" t="s">
        <v>13</v>
      </c>
      <c r="BT12" s="362" t="s">
        <v>14</v>
      </c>
      <c r="BU12" s="22"/>
    </row>
    <row r="13" spans="1:85" ht="20.100000000000001" customHeight="1">
      <c r="A13" s="281"/>
      <c r="B13" s="281"/>
      <c r="C13" s="281"/>
      <c r="D13" s="399"/>
      <c r="E13" s="400"/>
      <c r="F13" s="395"/>
      <c r="G13" s="393"/>
      <c r="H13" s="395"/>
      <c r="I13" s="395"/>
      <c r="J13" s="387" t="s">
        <v>15</v>
      </c>
      <c r="K13" s="40" t="s">
        <v>5</v>
      </c>
      <c r="L13" s="387" t="s">
        <v>16</v>
      </c>
      <c r="M13" s="389" t="s">
        <v>5</v>
      </c>
      <c r="N13" s="390"/>
      <c r="O13" s="390"/>
      <c r="P13" s="391"/>
      <c r="Q13" s="387" t="s">
        <v>17</v>
      </c>
      <c r="R13" s="41" t="s">
        <v>5</v>
      </c>
      <c r="S13" s="387" t="s">
        <v>18</v>
      </c>
      <c r="T13" s="40" t="s">
        <v>5</v>
      </c>
      <c r="U13" s="387" t="s">
        <v>19</v>
      </c>
      <c r="V13" s="385"/>
      <c r="W13" s="382"/>
      <c r="X13" s="382"/>
      <c r="Y13" s="385"/>
      <c r="Z13" s="385"/>
      <c r="AA13" s="22"/>
      <c r="AU13" s="339"/>
      <c r="AV13" s="339"/>
      <c r="AW13" s="339"/>
      <c r="AX13" s="339"/>
      <c r="AY13" s="351"/>
      <c r="AZ13" s="355"/>
      <c r="BA13" s="359"/>
      <c r="BB13" s="355"/>
      <c r="BC13" s="355"/>
      <c r="BD13" s="355" t="s">
        <v>15</v>
      </c>
      <c r="BE13" s="102" t="s">
        <v>5</v>
      </c>
      <c r="BF13" s="355" t="s">
        <v>16</v>
      </c>
      <c r="BG13" s="364" t="s">
        <v>5</v>
      </c>
      <c r="BH13" s="364"/>
      <c r="BI13" s="364"/>
      <c r="BJ13" s="364"/>
      <c r="BK13" s="355" t="s">
        <v>17</v>
      </c>
      <c r="BL13" s="41" t="s">
        <v>5</v>
      </c>
      <c r="BM13" s="355" t="s">
        <v>18</v>
      </c>
      <c r="BN13" s="102" t="s">
        <v>5</v>
      </c>
      <c r="BO13" s="355" t="s">
        <v>19</v>
      </c>
      <c r="BP13" s="362"/>
      <c r="BQ13" s="363"/>
      <c r="BR13" s="363"/>
      <c r="BS13" s="362"/>
      <c r="BT13" s="362"/>
      <c r="BU13" s="22"/>
    </row>
    <row r="14" spans="1:85" ht="93.75" customHeight="1">
      <c r="A14" s="288"/>
      <c r="B14" s="288"/>
      <c r="C14" s="288"/>
      <c r="D14" s="401"/>
      <c r="E14" s="402"/>
      <c r="F14" s="388"/>
      <c r="G14" s="394"/>
      <c r="H14" s="388"/>
      <c r="I14" s="388"/>
      <c r="J14" s="388"/>
      <c r="K14" s="42" t="s">
        <v>20</v>
      </c>
      <c r="L14" s="388"/>
      <c r="M14" s="42" t="s">
        <v>21</v>
      </c>
      <c r="N14" s="42" t="s">
        <v>22</v>
      </c>
      <c r="O14" s="42" t="s">
        <v>23</v>
      </c>
      <c r="P14" s="42" t="s">
        <v>22</v>
      </c>
      <c r="Q14" s="388"/>
      <c r="R14" s="43" t="s">
        <v>20</v>
      </c>
      <c r="S14" s="388"/>
      <c r="T14" s="43" t="s">
        <v>20</v>
      </c>
      <c r="U14" s="388"/>
      <c r="V14" s="386"/>
      <c r="W14" s="383"/>
      <c r="X14" s="383"/>
      <c r="Y14" s="386"/>
      <c r="Z14" s="386"/>
      <c r="AA14" s="22"/>
      <c r="AD14" s="51" t="s">
        <v>318</v>
      </c>
      <c r="AE14" s="51" t="s">
        <v>319</v>
      </c>
      <c r="AF14" s="51" t="s">
        <v>320</v>
      </c>
      <c r="AG14" s="51" t="s">
        <v>321</v>
      </c>
      <c r="AH14" s="51" t="s">
        <v>322</v>
      </c>
      <c r="AI14" s="51" t="s">
        <v>323</v>
      </c>
      <c r="AJ14" s="51" t="s">
        <v>324</v>
      </c>
      <c r="AK14" s="51" t="s">
        <v>325</v>
      </c>
      <c r="AL14" s="51" t="s">
        <v>326</v>
      </c>
      <c r="AM14" s="51" t="s">
        <v>327</v>
      </c>
      <c r="AU14" s="339"/>
      <c r="AV14" s="339"/>
      <c r="AW14" s="339"/>
      <c r="AX14" s="339"/>
      <c r="AY14" s="351"/>
      <c r="AZ14" s="355"/>
      <c r="BA14" s="359"/>
      <c r="BB14" s="355"/>
      <c r="BC14" s="355"/>
      <c r="BD14" s="355"/>
      <c r="BE14" s="100" t="s">
        <v>20</v>
      </c>
      <c r="BF14" s="355"/>
      <c r="BG14" s="100" t="s">
        <v>21</v>
      </c>
      <c r="BH14" s="100" t="s">
        <v>22</v>
      </c>
      <c r="BI14" s="100" t="s">
        <v>23</v>
      </c>
      <c r="BJ14" s="100" t="s">
        <v>22</v>
      </c>
      <c r="BK14" s="355"/>
      <c r="BL14" s="43" t="s">
        <v>20</v>
      </c>
      <c r="BM14" s="355"/>
      <c r="BN14" s="43" t="s">
        <v>20</v>
      </c>
      <c r="BO14" s="355"/>
      <c r="BP14" s="362"/>
      <c r="BQ14" s="363"/>
      <c r="BR14" s="363"/>
      <c r="BS14" s="362"/>
      <c r="BT14" s="362"/>
      <c r="BU14" s="22"/>
      <c r="BX14" s="51" t="s">
        <v>318</v>
      </c>
      <c r="BY14" s="51" t="s">
        <v>319</v>
      </c>
      <c r="BZ14" s="51" t="s">
        <v>320</v>
      </c>
      <c r="CA14" s="51" t="s">
        <v>321</v>
      </c>
      <c r="CB14" s="51" t="s">
        <v>322</v>
      </c>
      <c r="CC14" s="51" t="s">
        <v>323</v>
      </c>
      <c r="CD14" s="51" t="s">
        <v>324</v>
      </c>
      <c r="CE14" s="51" t="s">
        <v>325</v>
      </c>
      <c r="CF14" s="51" t="s">
        <v>326</v>
      </c>
      <c r="CG14" s="51" t="s">
        <v>327</v>
      </c>
    </row>
    <row r="15" spans="1:85" ht="20.100000000000001" customHeight="1">
      <c r="A15" s="35">
        <v>1</v>
      </c>
      <c r="B15" s="35">
        <v>2</v>
      </c>
      <c r="C15" s="35">
        <v>3</v>
      </c>
      <c r="D15" s="403">
        <v>4</v>
      </c>
      <c r="E15" s="404"/>
      <c r="F15" s="35">
        <v>5</v>
      </c>
      <c r="G15" s="33">
        <v>6</v>
      </c>
      <c r="H15" s="35">
        <v>7</v>
      </c>
      <c r="I15" s="35">
        <v>8</v>
      </c>
      <c r="J15" s="35">
        <v>9</v>
      </c>
      <c r="K15" s="35">
        <v>10</v>
      </c>
      <c r="L15" s="35">
        <v>11</v>
      </c>
      <c r="M15" s="35">
        <v>12</v>
      </c>
      <c r="N15" s="35">
        <v>13</v>
      </c>
      <c r="O15" s="35">
        <v>14</v>
      </c>
      <c r="P15" s="35">
        <v>15</v>
      </c>
      <c r="Q15" s="35">
        <v>16</v>
      </c>
      <c r="R15" s="35">
        <v>17</v>
      </c>
      <c r="S15" s="9">
        <v>18</v>
      </c>
      <c r="T15" s="9">
        <v>19</v>
      </c>
      <c r="U15" s="35">
        <v>20</v>
      </c>
      <c r="V15" s="35">
        <v>21</v>
      </c>
      <c r="W15" s="35">
        <v>22</v>
      </c>
      <c r="X15" s="35">
        <v>23</v>
      </c>
      <c r="Y15" s="35">
        <v>24</v>
      </c>
      <c r="Z15" s="35">
        <v>25</v>
      </c>
      <c r="AA15" s="15"/>
      <c r="AD15" s="52"/>
      <c r="AE15" s="52"/>
      <c r="AF15" s="52"/>
      <c r="AU15" s="120">
        <v>1</v>
      </c>
      <c r="AV15" s="120">
        <v>2</v>
      </c>
      <c r="AW15" s="120">
        <v>3</v>
      </c>
      <c r="AX15" s="318">
        <v>4</v>
      </c>
      <c r="AY15" s="347"/>
      <c r="AZ15" s="101">
        <v>5</v>
      </c>
      <c r="BA15" s="33">
        <v>6</v>
      </c>
      <c r="BB15" s="101">
        <v>7</v>
      </c>
      <c r="BC15" s="101">
        <v>8</v>
      </c>
      <c r="BD15" s="101">
        <v>9</v>
      </c>
      <c r="BE15" s="101">
        <v>10</v>
      </c>
      <c r="BF15" s="101">
        <v>11</v>
      </c>
      <c r="BG15" s="101">
        <v>12</v>
      </c>
      <c r="BH15" s="101">
        <v>13</v>
      </c>
      <c r="BI15" s="101">
        <v>14</v>
      </c>
      <c r="BJ15" s="101">
        <v>15</v>
      </c>
      <c r="BK15" s="101">
        <v>16</v>
      </c>
      <c r="BL15" s="101">
        <v>17</v>
      </c>
      <c r="BM15" s="9">
        <v>18</v>
      </c>
      <c r="BN15" s="9">
        <v>19</v>
      </c>
      <c r="BO15" s="101">
        <v>20</v>
      </c>
      <c r="BP15" s="101">
        <v>21</v>
      </c>
      <c r="BQ15" s="101">
        <v>22</v>
      </c>
      <c r="BR15" s="101">
        <v>23</v>
      </c>
      <c r="BS15" s="101">
        <v>24</v>
      </c>
      <c r="BT15" s="101">
        <v>25</v>
      </c>
      <c r="BU15" s="15"/>
      <c r="BX15" s="52"/>
      <c r="BY15" s="52"/>
      <c r="BZ15" s="52"/>
    </row>
    <row r="16" spans="1:85" ht="15" customHeight="1">
      <c r="A16" s="77" t="s">
        <v>46</v>
      </c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0"/>
      <c r="AB16" s="8"/>
      <c r="AC16" s="8"/>
      <c r="AD16" s="50"/>
      <c r="AE16" s="50"/>
      <c r="AF16" s="50"/>
      <c r="AG16" s="8"/>
      <c r="AH16" s="8"/>
      <c r="AI16" s="8"/>
      <c r="AJ16" s="8"/>
      <c r="AK16" s="8"/>
      <c r="AL16" s="8"/>
      <c r="AM16" s="8"/>
      <c r="AN16" s="8"/>
      <c r="AO16" s="8">
        <f>IF(ISERROR(FIND(2015,A16,1)),0,2015)</f>
        <v>2015</v>
      </c>
      <c r="AP16" s="8">
        <f>IF(ISERROR(FIND(2016,A16,1)),0,2016)</f>
        <v>0</v>
      </c>
      <c r="AQ16" s="8">
        <f>MAX(AO16:AP16)</f>
        <v>2015</v>
      </c>
      <c r="AU16" s="311" t="s">
        <v>46</v>
      </c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70"/>
      <c r="BV16" s="8"/>
      <c r="BW16" s="8"/>
      <c r="BX16" s="50"/>
      <c r="BY16" s="50"/>
      <c r="BZ16" s="50"/>
      <c r="CA16" s="8"/>
      <c r="CB16" s="8"/>
      <c r="CC16" s="8"/>
      <c r="CD16" s="8"/>
      <c r="CE16" s="8"/>
      <c r="CF16" s="8"/>
      <c r="CG16" s="8"/>
    </row>
    <row r="17" spans="1:88" ht="15" customHeight="1">
      <c r="A17" s="79" t="s">
        <v>24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23"/>
      <c r="AD17" s="52"/>
      <c r="AE17" s="52"/>
      <c r="AF17" s="52"/>
      <c r="AO17" s="4">
        <f t="shared" ref="AO17:AO44" si="0">IF(ISERROR(FIND(2015,A17,1)),0,2015)</f>
        <v>0</v>
      </c>
      <c r="AP17" s="4">
        <f t="shared" ref="AP17:AP44" si="1">IF(ISERROR(FIND(2016,A17,1)),0,2016)</f>
        <v>0</v>
      </c>
      <c r="AQ17" s="4">
        <f t="shared" ref="AQ17:AQ44" si="2">MAX(AO17:AP17)</f>
        <v>0</v>
      </c>
      <c r="AU17" s="311" t="s">
        <v>24</v>
      </c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23"/>
      <c r="BX17" s="52"/>
      <c r="BY17" s="52"/>
      <c r="BZ17" s="52"/>
    </row>
    <row r="18" spans="1:88" ht="30" customHeight="1">
      <c r="A18" s="295" t="s">
        <v>25</v>
      </c>
      <c r="B18" s="286" t="s">
        <v>26</v>
      </c>
      <c r="C18" s="307">
        <v>371.3</v>
      </c>
      <c r="D18" s="286" t="s">
        <v>27</v>
      </c>
      <c r="E18" s="3" t="s">
        <v>28</v>
      </c>
      <c r="F18" s="10">
        <f>G18+I18+J18+L18+Q18+S18+U18+V18+W18+Y18+Z18</f>
        <v>352048.1</v>
      </c>
      <c r="G18" s="44">
        <v>352048.1</v>
      </c>
      <c r="H18" s="10">
        <v>0</v>
      </c>
      <c r="I18" s="10">
        <v>0</v>
      </c>
      <c r="J18" s="10">
        <v>0</v>
      </c>
      <c r="K18" s="10">
        <v>0</v>
      </c>
      <c r="L18" s="10">
        <f>M18+O18</f>
        <v>0</v>
      </c>
      <c r="M18" s="10">
        <v>0</v>
      </c>
      <c r="N18" s="10">
        <v>0</v>
      </c>
      <c r="O18" s="10">
        <v>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6">
        <v>1</v>
      </c>
      <c r="AB18" s="4" t="e">
        <f>IF(FIND("Итого",B18,1),1,0)</f>
        <v>#VALUE!</v>
      </c>
      <c r="AC18" s="4" t="e">
        <f>IF(FIND("Всего",B18,1),2,0)</f>
        <v>#VALUE!</v>
      </c>
      <c r="AD18" s="52"/>
      <c r="AE18" s="52"/>
      <c r="AF18" s="52"/>
      <c r="AO18" s="4">
        <f t="shared" si="0"/>
        <v>0</v>
      </c>
      <c r="AP18" s="4">
        <f t="shared" si="1"/>
        <v>0</v>
      </c>
      <c r="AQ18" s="4">
        <f t="shared" si="2"/>
        <v>0</v>
      </c>
      <c r="AU18" s="295" t="s">
        <v>25</v>
      </c>
      <c r="AV18" s="286" t="s">
        <v>26</v>
      </c>
      <c r="AW18" s="307">
        <v>371.3</v>
      </c>
      <c r="AX18" s="286" t="s">
        <v>27</v>
      </c>
      <c r="AY18" s="3" t="s">
        <v>28</v>
      </c>
      <c r="AZ18" s="10">
        <f>BA18+BC18+BD18+BF18+BK18+BM18+BO18+BP18+BQ18+BS18+BT18</f>
        <v>704096.19</v>
      </c>
      <c r="BA18" s="44">
        <f>ROUND($C18*BA26,2)</f>
        <v>704096.19</v>
      </c>
      <c r="BB18" s="10">
        <f>ROUND(H18*2,2)</f>
        <v>0</v>
      </c>
      <c r="BC18" s="44">
        <f>ROUND($C18*BC26,2)</f>
        <v>0</v>
      </c>
      <c r="BD18" s="44">
        <f>ROUND($C18*BD26,2)</f>
        <v>0</v>
      </c>
      <c r="BE18" s="10">
        <f>ROUND(K18*2,2)</f>
        <v>0</v>
      </c>
      <c r="BF18" s="44">
        <f>ROUND($C18*BF26,2)</f>
        <v>0</v>
      </c>
      <c r="BG18" s="10">
        <f>ROUND(M18*2,2)</f>
        <v>0</v>
      </c>
      <c r="BH18" s="10">
        <f>ROUND(N18*2,2)</f>
        <v>0</v>
      </c>
      <c r="BI18" s="10">
        <f>ROUND(O18*2,2)</f>
        <v>0</v>
      </c>
      <c r="BJ18" s="10">
        <f>ROUND(P18*2,2)</f>
        <v>0</v>
      </c>
      <c r="BK18" s="44">
        <f>ROUND($C18*BK26,2)</f>
        <v>0</v>
      </c>
      <c r="BL18" s="10">
        <f>ROUND(R18*2,2)</f>
        <v>0</v>
      </c>
      <c r="BM18" s="44">
        <f>ROUND($C18*BM26,2)</f>
        <v>0</v>
      </c>
      <c r="BN18" s="10">
        <f>ROUND(T18*2,2)</f>
        <v>0</v>
      </c>
      <c r="BO18" s="44">
        <f>ROUND($C18*BO26,2)</f>
        <v>0</v>
      </c>
      <c r="BP18" s="44">
        <f>ROUND(V18*2,2)</f>
        <v>0</v>
      </c>
      <c r="BQ18" s="44">
        <f>ROUND($C18*BQ26,2)</f>
        <v>0</v>
      </c>
      <c r="BR18" s="10">
        <f>ROUND(X18*2,2)</f>
        <v>0</v>
      </c>
      <c r="BS18" s="44">
        <f>ROUND(Y18*2,2)</f>
        <v>0</v>
      </c>
      <c r="BT18" s="10">
        <f>ROUND(Z18*2,2)</f>
        <v>0</v>
      </c>
      <c r="BU18" s="16">
        <v>1</v>
      </c>
      <c r="BV18" s="4" t="e">
        <f>IF(FIND("Итого",AV18,1),1,0)</f>
        <v>#VALUE!</v>
      </c>
      <c r="BW18" s="4" t="e">
        <f>IF(FIND("Всего",AV18,1),2,0)</f>
        <v>#VALUE!</v>
      </c>
      <c r="BX18" s="52"/>
      <c r="BY18" s="52"/>
      <c r="BZ18" s="52"/>
      <c r="CI18" s="32">
        <f>BF18-BG18</f>
        <v>0</v>
      </c>
    </row>
    <row r="19" spans="1:88" ht="60" customHeight="1">
      <c r="A19" s="296"/>
      <c r="B19" s="291"/>
      <c r="C19" s="308"/>
      <c r="D19" s="287"/>
      <c r="E19" s="3" t="s">
        <v>29</v>
      </c>
      <c r="F19" s="10">
        <f t="shared" ref="F19:F23" si="3">G19+I19+J19+L19+Q19+S19+U19+V19+W19+Y19+Z19</f>
        <v>0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6">
        <v>2</v>
      </c>
      <c r="AD19" s="52"/>
      <c r="AE19" s="52"/>
      <c r="AF19" s="52"/>
      <c r="AO19" s="4">
        <f t="shared" si="0"/>
        <v>0</v>
      </c>
      <c r="AP19" s="4">
        <f t="shared" si="1"/>
        <v>0</v>
      </c>
      <c r="AQ19" s="4">
        <f t="shared" si="2"/>
        <v>0</v>
      </c>
      <c r="AU19" s="296"/>
      <c r="AV19" s="291"/>
      <c r="AW19" s="308"/>
      <c r="AX19" s="287"/>
      <c r="AY19" s="3" t="s">
        <v>29</v>
      </c>
      <c r="AZ19" s="10">
        <f t="shared" ref="AZ19:AZ23" si="4">BA19+BC19+BD19+BF19+BK19+BM19+BO19+BP19+BQ19+BS19+BT19</f>
        <v>0</v>
      </c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6">
        <v>2</v>
      </c>
      <c r="BX19" s="52"/>
      <c r="BY19" s="52"/>
      <c r="BZ19" s="52"/>
    </row>
    <row r="20" spans="1:88" ht="120" customHeight="1">
      <c r="A20" s="296"/>
      <c r="B20" s="291"/>
      <c r="C20" s="308"/>
      <c r="D20" s="286" t="s">
        <v>30</v>
      </c>
      <c r="E20" s="3" t="s">
        <v>31</v>
      </c>
      <c r="F20" s="10">
        <f t="shared" si="3"/>
        <v>0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6">
        <v>3</v>
      </c>
      <c r="AD20" s="52"/>
      <c r="AE20" s="52"/>
      <c r="AF20" s="52"/>
      <c r="AO20" s="4">
        <f t="shared" si="0"/>
        <v>0</v>
      </c>
      <c r="AP20" s="4">
        <f t="shared" si="1"/>
        <v>0</v>
      </c>
      <c r="AQ20" s="4">
        <f t="shared" si="2"/>
        <v>0</v>
      </c>
      <c r="AT20" s="32">
        <f>AZ20-BC20</f>
        <v>0</v>
      </c>
      <c r="AU20" s="296"/>
      <c r="AV20" s="291"/>
      <c r="AW20" s="308"/>
      <c r="AX20" s="286" t="s">
        <v>30</v>
      </c>
      <c r="AY20" s="3" t="s">
        <v>31</v>
      </c>
      <c r="AZ20" s="10">
        <f t="shared" si="4"/>
        <v>0</v>
      </c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6">
        <v>3</v>
      </c>
      <c r="BX20" s="52"/>
      <c r="BY20" s="52"/>
      <c r="BZ20" s="52"/>
    </row>
    <row r="21" spans="1:88" ht="30" customHeight="1">
      <c r="A21" s="296"/>
      <c r="B21" s="291"/>
      <c r="C21" s="308"/>
      <c r="D21" s="291"/>
      <c r="E21" s="3" t="s">
        <v>32</v>
      </c>
      <c r="F21" s="10">
        <f t="shared" si="3"/>
        <v>0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6">
        <v>4</v>
      </c>
      <c r="AD21" s="52"/>
      <c r="AE21" s="52"/>
      <c r="AF21" s="52"/>
      <c r="AO21" s="4">
        <f t="shared" si="0"/>
        <v>0</v>
      </c>
      <c r="AP21" s="4">
        <f t="shared" si="1"/>
        <v>0</v>
      </c>
      <c r="AQ21" s="4">
        <f t="shared" si="2"/>
        <v>0</v>
      </c>
      <c r="AU21" s="296"/>
      <c r="AV21" s="291"/>
      <c r="AW21" s="308"/>
      <c r="AX21" s="291"/>
      <c r="AY21" s="3" t="s">
        <v>32</v>
      </c>
      <c r="AZ21" s="10">
        <f t="shared" si="4"/>
        <v>0</v>
      </c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6">
        <v>4</v>
      </c>
      <c r="BX21" s="52"/>
      <c r="BY21" s="52"/>
      <c r="BZ21" s="52"/>
    </row>
    <row r="22" spans="1:88" ht="30" customHeight="1">
      <c r="A22" s="296"/>
      <c r="B22" s="291"/>
      <c r="C22" s="308"/>
      <c r="D22" s="291"/>
      <c r="E22" s="3" t="s">
        <v>33</v>
      </c>
      <c r="F22" s="10">
        <f t="shared" si="3"/>
        <v>0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6">
        <v>5</v>
      </c>
      <c r="AD22" s="52"/>
      <c r="AE22" s="52"/>
      <c r="AF22" s="52"/>
      <c r="AO22" s="4">
        <f t="shared" si="0"/>
        <v>0</v>
      </c>
      <c r="AP22" s="4">
        <f t="shared" si="1"/>
        <v>0</v>
      </c>
      <c r="AQ22" s="4">
        <f t="shared" si="2"/>
        <v>0</v>
      </c>
      <c r="AU22" s="296"/>
      <c r="AV22" s="291"/>
      <c r="AW22" s="308"/>
      <c r="AX22" s="291"/>
      <c r="AY22" s="3" t="s">
        <v>33</v>
      </c>
      <c r="AZ22" s="10">
        <f t="shared" si="4"/>
        <v>0</v>
      </c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6">
        <v>5</v>
      </c>
      <c r="BX22" s="52"/>
      <c r="BY22" s="52"/>
      <c r="BZ22" s="52"/>
    </row>
    <row r="23" spans="1:88" ht="30" customHeight="1">
      <c r="A23" s="296"/>
      <c r="B23" s="291"/>
      <c r="C23" s="308"/>
      <c r="D23" s="287"/>
      <c r="E23" s="3" t="s">
        <v>34</v>
      </c>
      <c r="F23" s="10">
        <f t="shared" si="3"/>
        <v>0</v>
      </c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6">
        <v>6</v>
      </c>
      <c r="AD23" s="52"/>
      <c r="AE23" s="52"/>
      <c r="AF23" s="52"/>
      <c r="AO23" s="4">
        <f t="shared" si="0"/>
        <v>0</v>
      </c>
      <c r="AP23" s="4">
        <f t="shared" si="1"/>
        <v>0</v>
      </c>
      <c r="AQ23" s="4">
        <f t="shared" si="2"/>
        <v>0</v>
      </c>
      <c r="AU23" s="296"/>
      <c r="AV23" s="291"/>
      <c r="AW23" s="308"/>
      <c r="AX23" s="287"/>
      <c r="AY23" s="3" t="s">
        <v>34</v>
      </c>
      <c r="AZ23" s="10">
        <f t="shared" si="4"/>
        <v>0</v>
      </c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6">
        <v>6</v>
      </c>
      <c r="BX23" s="52"/>
      <c r="BY23" s="52"/>
      <c r="BZ23" s="52"/>
    </row>
    <row r="24" spans="1:88" ht="30" customHeight="1">
      <c r="A24" s="296"/>
      <c r="B24" s="291"/>
      <c r="C24" s="308"/>
      <c r="D24" s="292" t="s">
        <v>35</v>
      </c>
      <c r="E24" s="293"/>
      <c r="F24" s="10">
        <f>F18+F19+F20+F21+F22+F23</f>
        <v>352048.1</v>
      </c>
      <c r="G24" s="10">
        <f t="shared" ref="G24:Z24" si="5">G18+G19+G20+G21+G22+G23</f>
        <v>352048.1</v>
      </c>
      <c r="H24" s="10">
        <f t="shared" si="5"/>
        <v>0</v>
      </c>
      <c r="I24" s="10">
        <f t="shared" si="5"/>
        <v>0</v>
      </c>
      <c r="J24" s="10">
        <f t="shared" si="5"/>
        <v>0</v>
      </c>
      <c r="K24" s="10">
        <f t="shared" si="5"/>
        <v>0</v>
      </c>
      <c r="L24" s="10">
        <f t="shared" si="5"/>
        <v>0</v>
      </c>
      <c r="M24" s="10">
        <f t="shared" si="5"/>
        <v>0</v>
      </c>
      <c r="N24" s="10">
        <f t="shared" si="5"/>
        <v>0</v>
      </c>
      <c r="O24" s="10">
        <f t="shared" si="5"/>
        <v>0</v>
      </c>
      <c r="P24" s="10">
        <f t="shared" si="5"/>
        <v>0</v>
      </c>
      <c r="Q24" s="10">
        <f t="shared" si="5"/>
        <v>0</v>
      </c>
      <c r="R24" s="10">
        <f t="shared" si="5"/>
        <v>0</v>
      </c>
      <c r="S24" s="10">
        <f t="shared" si="5"/>
        <v>0</v>
      </c>
      <c r="T24" s="10">
        <f t="shared" si="5"/>
        <v>0</v>
      </c>
      <c r="U24" s="10">
        <f t="shared" si="5"/>
        <v>0</v>
      </c>
      <c r="V24" s="10">
        <f t="shared" si="5"/>
        <v>0</v>
      </c>
      <c r="W24" s="10">
        <f t="shared" si="5"/>
        <v>0</v>
      </c>
      <c r="X24" s="10">
        <f t="shared" si="5"/>
        <v>0</v>
      </c>
      <c r="Y24" s="10">
        <f t="shared" si="5"/>
        <v>0</v>
      </c>
      <c r="Z24" s="10">
        <f t="shared" si="5"/>
        <v>0</v>
      </c>
      <c r="AA24" s="16">
        <v>7</v>
      </c>
      <c r="AD24" s="52"/>
      <c r="AE24" s="52"/>
      <c r="AF24" s="52"/>
      <c r="AO24" s="4">
        <f t="shared" si="0"/>
        <v>0</v>
      </c>
      <c r="AP24" s="4">
        <f t="shared" si="1"/>
        <v>0</v>
      </c>
      <c r="AQ24" s="4">
        <f t="shared" si="2"/>
        <v>0</v>
      </c>
      <c r="AU24" s="296"/>
      <c r="AV24" s="291"/>
      <c r="AW24" s="308"/>
      <c r="AX24" s="322" t="s">
        <v>35</v>
      </c>
      <c r="AY24" s="293"/>
      <c r="AZ24" s="10">
        <f>AZ18+AZ19+AZ20+AZ21+AZ22+AZ23</f>
        <v>704096.19</v>
      </c>
      <c r="BA24" s="10">
        <f t="shared" ref="BA24:BT24" si="6">BA18+BA19+BA20+BA21+BA22+BA23</f>
        <v>704096.19</v>
      </c>
      <c r="BB24" s="10">
        <f t="shared" si="6"/>
        <v>0</v>
      </c>
      <c r="BC24" s="10">
        <f t="shared" si="6"/>
        <v>0</v>
      </c>
      <c r="BD24" s="10">
        <f t="shared" si="6"/>
        <v>0</v>
      </c>
      <c r="BE24" s="10">
        <f t="shared" si="6"/>
        <v>0</v>
      </c>
      <c r="BF24" s="10">
        <f t="shared" si="6"/>
        <v>0</v>
      </c>
      <c r="BG24" s="10">
        <f t="shared" si="6"/>
        <v>0</v>
      </c>
      <c r="BH24" s="10">
        <f t="shared" si="6"/>
        <v>0</v>
      </c>
      <c r="BI24" s="10">
        <f t="shared" si="6"/>
        <v>0</v>
      </c>
      <c r="BJ24" s="10">
        <f t="shared" si="6"/>
        <v>0</v>
      </c>
      <c r="BK24" s="10">
        <f t="shared" si="6"/>
        <v>0</v>
      </c>
      <c r="BL24" s="10">
        <f t="shared" si="6"/>
        <v>0</v>
      </c>
      <c r="BM24" s="10">
        <f t="shared" si="6"/>
        <v>0</v>
      </c>
      <c r="BN24" s="10">
        <f t="shared" si="6"/>
        <v>0</v>
      </c>
      <c r="BO24" s="10">
        <f t="shared" si="6"/>
        <v>0</v>
      </c>
      <c r="BP24" s="10">
        <f t="shared" si="6"/>
        <v>0</v>
      </c>
      <c r="BQ24" s="10">
        <f t="shared" si="6"/>
        <v>0</v>
      </c>
      <c r="BR24" s="10">
        <f t="shared" si="6"/>
        <v>0</v>
      </c>
      <c r="BS24" s="10">
        <f t="shared" si="6"/>
        <v>0</v>
      </c>
      <c r="BT24" s="10">
        <f t="shared" si="6"/>
        <v>0</v>
      </c>
      <c r="BU24" s="16">
        <v>7</v>
      </c>
      <c r="BX24" s="52"/>
      <c r="BY24" s="52"/>
      <c r="BZ24" s="52"/>
      <c r="CI24" s="32">
        <f>BF24-BG24</f>
        <v>0</v>
      </c>
      <c r="CJ24" s="123"/>
    </row>
    <row r="25" spans="1:88" ht="75" customHeight="1">
      <c r="A25" s="296"/>
      <c r="B25" s="291"/>
      <c r="C25" s="308"/>
      <c r="D25" s="292" t="s">
        <v>53</v>
      </c>
      <c r="E25" s="293"/>
      <c r="F25" s="11">
        <f>ROUND(F24/C18,2)</f>
        <v>948.15</v>
      </c>
      <c r="G25" s="11">
        <f>ROUND(G24/C18,2)</f>
        <v>948.15</v>
      </c>
      <c r="H25" s="11">
        <f>ROUND(H24/C18,2)</f>
        <v>0</v>
      </c>
      <c r="I25" s="11">
        <f>ROUND(I24/C18,2)</f>
        <v>0</v>
      </c>
      <c r="J25" s="11">
        <f>ROUND(J24/C18,2)</f>
        <v>0</v>
      </c>
      <c r="K25" s="11">
        <f>ROUND(K24/C18,2)</f>
        <v>0</v>
      </c>
      <c r="L25" s="11">
        <f>ROUND(L24/C18,2)</f>
        <v>0</v>
      </c>
      <c r="M25" s="11">
        <f>ROUND(M24/C18,2)</f>
        <v>0</v>
      </c>
      <c r="N25" s="11">
        <f>ROUND(N24/C18,2)</f>
        <v>0</v>
      </c>
      <c r="O25" s="11">
        <f>ROUND(O24/C18,2)</f>
        <v>0</v>
      </c>
      <c r="P25" s="11">
        <f>ROUND(P24/C18,2)</f>
        <v>0</v>
      </c>
      <c r="Q25" s="11">
        <f>ROUND(Q24/C18,2)</f>
        <v>0</v>
      </c>
      <c r="R25" s="11">
        <f>ROUND(R24/C18,2)</f>
        <v>0</v>
      </c>
      <c r="S25" s="11">
        <f>ROUND(S24/C18,2)</f>
        <v>0</v>
      </c>
      <c r="T25" s="11">
        <f>ROUND(T24/C18,2)</f>
        <v>0</v>
      </c>
      <c r="U25" s="11">
        <f>ROUND(U24/C18,2)</f>
        <v>0</v>
      </c>
      <c r="V25" s="11">
        <f>ROUND(V24/C18,2)</f>
        <v>0</v>
      </c>
      <c r="W25" s="11">
        <f>ROUND(W24/C18,2)</f>
        <v>0</v>
      </c>
      <c r="X25" s="11">
        <f>ROUND(X24/C18,2)</f>
        <v>0</v>
      </c>
      <c r="Y25" s="11">
        <f>ROUND(Y24/C18,2)</f>
        <v>0</v>
      </c>
      <c r="Z25" s="11">
        <f>ROUND(Z24/C18,2)</f>
        <v>0</v>
      </c>
      <c r="AA25" s="17">
        <v>8</v>
      </c>
      <c r="AD25" s="52">
        <f>IF(AND(G25&gt;947.15,G25&lt;949),3,IF(AND(G25&gt;623.59,G25&lt;625),4,IF(AND(G25&gt;237.38,G25&lt;239),5,IF(AND(G25&gt;1986,G25&lt;1988),6,IF(AND(G25&gt;739.75,G25&lt;741),7,IF(AND(G25&gt;282.91,G25&lt;284),8,IF(AND(G25&gt;2681.35,G25&lt;2683),9,IF(AND(G25&gt;828.59,G25&lt;830),10,IF(AND(G25&gt;585.15,G25&lt;587),11,IF(AND(G25&gt;991.71,G25&lt;993),12,IF(AND(G25&gt;652.95,G25&lt;654),13,IF(AND(G25&gt;248.59,G25&lt;250),14,IF(AND(G25&gt;2079.39,G25&lt;2081),15,IF(AND(G25&gt;774.57,G25&lt;776),16,IF(AND(G25&gt;296.25,G25&lt;298),17,IF(AND(G25&gt;2807.42,G25&lt;2809),18,IF(AND(G25&gt;867.59,G25&lt;869),19,IF(AND(G25&gt;612.7,G25&lt;614),20))))))))))))))))))</f>
        <v>3</v>
      </c>
      <c r="AE25" s="52" t="b">
        <f>IF(AND(I25&gt;1204.78,I25&lt;1206),5,IF(AND(I25&gt;1407.63,I25&lt;1409),8,IF(AND(I25&gt;1427.91,I25&lt;1429),11,IF(AND(I25&gt;1261.45,I25&lt;1263),14,IF(AND(I25&gt;1473.83,I25&lt;1475),17,IF(AND(I25&gt;1495.07,I25&lt;1497),20))))))</f>
        <v>0</v>
      </c>
      <c r="AF25" s="52" t="b">
        <f>IF(AND(J25&gt;486.32,J25&lt;488),3,IF(AND(J25&gt;324.64,J25&lt;326),4,IF(AND(J25&gt;286.99,J25&lt;288.5),5,IF(AND(J25&gt;617.7,J25&lt;618),6,IF(AND(J25&gt;411.3,J25&lt;413),7,IF(AND(J25&gt;365.04,J25&lt;367),8,IF(AND(J25&gt;797.54,J25&lt;799),9,IF(AND(J25&gt;533.49,J25&lt;535),10,IF(AND(J25&gt;475.86,J25&lt;477),11,IF(AND(J25&gt;509.22,J25&lt;511),12,IF(AND(J25&gt;339.94,J25&lt;341.2),13,IF(AND(J25&gt;300.53,J25&lt;302),14,IF(AND(J25&gt;646.78,J25&lt;648),15,IF(AND(J25&gt;430.68,J25&lt;432),16,IF(AND(J25&gt;382.24,J25&lt;384),17,IF(AND(J25&gt;835.07,J25&lt;837),18,IF(AND(J25&gt;558.61,J25&lt;560),19,IF(AND(J25&gt;498.27,J25&lt;500),20))))))))))))))))))</f>
        <v>0</v>
      </c>
      <c r="AG25" s="52" t="b">
        <f>IF(AND(L25&gt;497.89,L25&lt;499),3,IF(AND(L25&gt;360.29,L25&lt;362),4,IF(AND(L25&gt;249.38,L25&lt;251),5,IF(AND(L25&gt;628.22,L25&lt;630),6,IF(AND(L25&gt;455.21,L25&lt;457),7,IF(AND(L25&gt;315.16,L25&lt;317),8,IF(AND(L25&gt;814.35,L25&lt;816),9,IF(AND(L25&gt;571.19,L25&lt;573),10,IF(AND(L25&gt;401.59,L25&lt;403),11,IF(AND(L25&gt;521.33,L25&lt;523),12,IF(AND(L25&gt;377.28,L25&lt;379),13,IF(AND(L25&gt;261.15,L25&lt;263),14,IF(AND(L25&gt;657.8,L25&lt;659),15,IF(AND(L25&gt;476.66,L25&lt;478),16,IF(AND(L25&gt;330.01,L25&lt;332),17,IF(AND(L25&gt;852.67,L25&lt;854),18,IF(AND(L25&gt;598.08,L25&lt;600),19,IF(AND(L25&gt;420.51,L25&lt;422),20))))))))))))))))))</f>
        <v>0</v>
      </c>
      <c r="AH25" s="52" t="b">
        <f>IF(AND(Q25&gt;358.85,Q25&lt;360),3,IF(AND(Q25&gt;129.83,Q25&lt;131),4,IF(AND(Q25&gt;77.61,Q25&lt;79),5,IF(AND(Q25&gt;426.19,Q25&lt;428),6,IF(AND(Q25&gt;159.77,Q25&lt;161),7,IF(AND(Q25&gt;94.38,Q25&lt;96),8,IF(AND(Q25&gt;567.37,Q25&lt;569),9,IF(AND(Q25&gt;203.4,Q25&lt;205),10,IF(AND(Q25&gt;131.96,Q25&lt;133),11,IF(AND(Q25&gt;375.76,Q25&lt;377),12,IF(AND(Q25&gt;135.98,Q25&lt;137),13,IF(AND(Q25&gt;81.31,Q25&lt;83),14,IF(AND(Q25&gt;446.27,Q25&lt;448),15,IF(AND(Q25&gt;167.32,Q25&lt;169),16,IF(AND(Q25&gt;98.86,Q25&lt;100),17,IF(AND(Q25&gt;594.08,Q25&lt;596),18,IF(AND(Q25&gt;213.01,Q25&lt;215),19,IF(AND(Q25&gt;138.21,Q25&lt;140),20))))))))))))))))))</f>
        <v>0</v>
      </c>
      <c r="AI25" s="52" t="b">
        <f>IF(AND(S25&gt;195.17,S25&lt;197),3,IF(AND(S25&gt;88.93,S25&lt;90),4,IF(AND(S25&gt;47.88,S25&lt;49),5,IF(AND(S25&gt;245.08,S25&lt;247),6,IF(AND(S25&gt;111.07,S25&lt;113),7,IF(AND(S25&gt;60.92,S25&lt;62),8,IF(AND(S25&gt;296.11,S25&lt;298),9,IF(AND(S25&gt;139.41,S25&lt;141),10,IF(AND(S25&gt;78.67,S25&lt;80),11,IF(AND(S25&gt;204.39,S25&lt;206),12,IF(AND(S25&gt;93.16,S25&lt;95),13,IF(AND(S25&gt;50.17,S25&lt;52),14,IF(AND(S25&gt;256.64,S25&lt;258),15,IF(AND(S25&gt;116.33,S25&lt;118),16,IF(AND(S25&gt;63.83,S25&lt;65),17,IF(AND(S25&gt;310.07,S25&lt;312),18,IF(AND(S25&gt;146.01,S25&lt;148),19,IF(AND(S25&gt;82.42,S25&lt;84),20))))))))))))))))))</f>
        <v>0</v>
      </c>
      <c r="AJ25" s="52" t="b">
        <f>IF(AND(U25&gt;107.35,U25&lt;109),3,IF(AND(U25&gt;63.65,U25&lt;65),4,IF(AND(U25&gt;44.75,U25&lt;46),5,IF(AND(U25&gt;143.27,U25&lt;145),6,IF(AND(U25&gt;85.58,U25&lt;87),7,IF(AND(U25&gt;60.46,U25&lt;62),8,IF(AND(U25&gt;194.16,U25&lt;196),9,IF(AND(U25&gt;117.24,U25&lt;119),10,IF(AND(U25&gt;82.88,U25&lt;84),11,IF(AND(U25&gt;112.44,U25&lt;114),12,IF(AND(U25&gt;66.69,U25&lt;68),13,IF(AND(U25&gt;46.9,U25&lt;48),14,IF(AND(U25&gt;150.05,U25&lt;152),15,IF(AND(U25&gt;90.65,U25&lt;91),16,IF(AND(U25&gt;63.34,U25&lt;65),17,IF(AND(U25&gt;203.34,U25&lt;205),18,IF(AND(U25&gt;122.8,U25&lt;124),19,IF(AND(U25&gt;86.83,U25&lt;88),20))))))))))))))))))</f>
        <v>0</v>
      </c>
      <c r="AK25" s="52" t="b">
        <f>IF(AND(V25&gt;139.85,V25&lt;141),3,IF(AND(V25&gt;103.84,V25&lt;105),4,IF(AND(V25&gt;52.32,V25&lt;54),5,IF(AND(V25&gt;285.46,V25&lt;287),6,IF(AND(V25&gt;118.42,V25&lt;120),7,IF(AND(V25&gt;62.42,V25&lt;64),8,IF(AND(V25&gt;412.27,V25&lt;414),9,IF(AND(V25&gt;140.33,V25&lt;142),10,IF(AND(V25&gt;145,V25&lt;147),11,IF(AND(V25&gt;146.47,V25&lt;148),12,IF(AND(V25&gt;108.77,V25&lt;110),13,IF(AND(V25&gt;54.82,V25&lt;56),14,IF(AND(V25&gt;298.92,V25&lt;300),15,IF(AND(V25&gt;124.03,V25&lt;126),16,IF(AND(V25&gt;65.4,V25&lt;67),17,IF(AND(V25&gt;431.69,V25&lt;433),18,IF(AND(V25&gt;146.97,V25&lt;148),19,IF(AND(V25&gt;151.86,V25&lt;153),20))))))))))))))))))</f>
        <v>0</v>
      </c>
      <c r="AL25" s="52" t="b">
        <f>IF(AND(W25&gt;350.42,W25&lt;352),3,IF(AND(W25&gt;546.22,W25&lt;548),4,IF(AND(W25&gt;155.33,W25&lt;157),5,IF(AND(W25&gt;721.99,W25&lt;723),6,IF(AND(W25&gt;638.96,W25&lt;639),7,IF(AND(W25&gt;187.79,W25&lt;189),8,IF(AND(W25&gt;945.4,W25&lt;947),9,IF(AND(W25&gt;698.46,W25&lt;670),10,IF(AND(W25&gt;360.7,W25&lt;362),11,IF(AND(W25&gt;366.94,W25&lt;368),12,IF(AND(W25&gt;571.94,W25&lt;573),13,IF(AND(W25&gt;162.68,W25&lt;164),14,IF(AND(W25&gt;755.97,W25&lt;757),15,IF(AND(W25&gt;667.99,W25&lt;669),16,IF(AND(W25&gt;196.66,W25&lt;198),17,IF(AND(W25&gt;989.88,W25&lt;991),18,IF(AND(W25&gt;731.33,W25&lt;733),19,IF(AND(W25&gt;377.7,W25&lt;379),20))))))))))))))))))</f>
        <v>0</v>
      </c>
      <c r="AM25" s="52" t="b">
        <f>IF(AND(Y25&gt;46.2,Y25&lt;46.5),3,IF(AND(Y25&gt;18.8,Y25&lt;19.1),4,IF(AND(Y25&gt;15.8,Y25&lt;16),5,IF(AND(Y25&gt;78.7,Y25&lt;79),6,IF(AND(Y25&gt;32.1,Y25&lt;32.4),7,IF(AND(Y25&gt;26.9,Y25&lt;27.3),8,IF(AND(Y25&gt;125,Y25&lt;125.5),9,IF(AND(Y25&gt;48.2,Y25&lt;48.52),10,IF(AND(Y25&gt;43.1,Y25&lt;43.6),11,IF(AND(Y25&gt;48.53,Y25&lt;48.7),12,IF(AND(Y25&gt;19.6,Y25&lt;20.1),13,IF(AND(Y25&gt;16.5,Y25&lt;16.9),14,IF(AND(Y25&gt;82.4,Y25&lt;82.8),15,IF(AND(Y25&gt;33.6,Y25&lt;34),16,IF(AND(Y25&gt;28,Y25&lt;28.6),17,IF(AND(Y25&gt;130.8,Y25&lt;131.4),18,IF(AND(Y25&gt;50.5,Y25&lt;50.9),19,IF(AND(Y25&gt;45.2,Y25&lt;45.8),20))))))))))))))))))</f>
        <v>0</v>
      </c>
      <c r="AO25" s="4">
        <f t="shared" si="0"/>
        <v>0</v>
      </c>
      <c r="AP25" s="4">
        <f t="shared" si="1"/>
        <v>0</v>
      </c>
      <c r="AQ25" s="4">
        <f t="shared" si="2"/>
        <v>0</v>
      </c>
      <c r="AU25" s="296"/>
      <c r="AV25" s="291"/>
      <c r="AW25" s="308"/>
      <c r="AX25" s="322" t="s">
        <v>53</v>
      </c>
      <c r="AY25" s="293"/>
      <c r="AZ25" s="11">
        <f>ROUND(AZ24/AW18,2)</f>
        <v>1896.3</v>
      </c>
      <c r="BA25" s="11">
        <f>ROUND(BA24/AW18,2)</f>
        <v>1896.3</v>
      </c>
      <c r="BB25" s="11">
        <f>ROUND(BB24/AW18,2)</f>
        <v>0</v>
      </c>
      <c r="BC25" s="11">
        <f>ROUND(BC24/AW18,2)</f>
        <v>0</v>
      </c>
      <c r="BD25" s="11">
        <f>ROUND(BD24/AW18,2)</f>
        <v>0</v>
      </c>
      <c r="BE25" s="11">
        <f>ROUND(BE24/AW18,2)</f>
        <v>0</v>
      </c>
      <c r="BF25" s="11">
        <f>ROUND(BF24/AW18,2)</f>
        <v>0</v>
      </c>
      <c r="BG25" s="11">
        <f>ROUND(BG24/AW18,2)</f>
        <v>0</v>
      </c>
      <c r="BH25" s="11">
        <f>ROUND(BH24/AW18,2)</f>
        <v>0</v>
      </c>
      <c r="BI25" s="11">
        <f>ROUND(BI24/AW18,2)</f>
        <v>0</v>
      </c>
      <c r="BJ25" s="11">
        <f>ROUND(BJ24/AW18,2)</f>
        <v>0</v>
      </c>
      <c r="BK25" s="11">
        <f>ROUND(BK24/AW18,2)</f>
        <v>0</v>
      </c>
      <c r="BL25" s="11">
        <f>ROUND(BL24/AW18,2)</f>
        <v>0</v>
      </c>
      <c r="BM25" s="11">
        <f>ROUND(BM24/AW18,2)</f>
        <v>0</v>
      </c>
      <c r="BN25" s="11">
        <f>ROUND(BN24/AW18,2)</f>
        <v>0</v>
      </c>
      <c r="BO25" s="11">
        <f>ROUND(BO24/AW18,2)</f>
        <v>0</v>
      </c>
      <c r="BP25" s="11">
        <f>ROUND(BP24/AW18,2)</f>
        <v>0</v>
      </c>
      <c r="BQ25" s="11">
        <f>ROUND(BQ24/AW18,2)</f>
        <v>0</v>
      </c>
      <c r="BR25" s="11">
        <f>ROUND(BR24/AW18,2)</f>
        <v>0</v>
      </c>
      <c r="BS25" s="11">
        <f>ROUND(BS24/AW18,2)</f>
        <v>0</v>
      </c>
      <c r="BT25" s="11">
        <f>ROUND(BT24/AW18,2)</f>
        <v>0</v>
      </c>
      <c r="BU25" s="17">
        <v>8</v>
      </c>
      <c r="BX25" s="52"/>
      <c r="BY25" s="52"/>
      <c r="BZ25" s="52"/>
      <c r="CA25" s="52"/>
      <c r="CB25" s="52"/>
      <c r="CC25" s="52"/>
      <c r="CD25" s="52"/>
      <c r="CE25" s="52"/>
      <c r="CF25" s="52"/>
      <c r="CG25" s="52"/>
    </row>
    <row r="26" spans="1:88" ht="90" customHeight="1">
      <c r="A26" s="297"/>
      <c r="B26" s="287"/>
      <c r="C26" s="309"/>
      <c r="D26" s="292" t="s">
        <v>54</v>
      </c>
      <c r="E26" s="293"/>
      <c r="F26" s="10" t="s">
        <v>36</v>
      </c>
      <c r="G26" s="12">
        <f>IF(AD26=FALSE,0,AD26)</f>
        <v>948.15</v>
      </c>
      <c r="H26" s="12" t="s">
        <v>36</v>
      </c>
      <c r="I26" s="12">
        <f>IF(AE26=FALSE,0,AE26)</f>
        <v>0</v>
      </c>
      <c r="J26" s="12">
        <f>IF(AF26=FALSE,0,AF26)</f>
        <v>0</v>
      </c>
      <c r="K26" s="12" t="s">
        <v>36</v>
      </c>
      <c r="L26" s="12">
        <f>IF(AG26=FALSE,0,AG26)</f>
        <v>0</v>
      </c>
      <c r="M26" s="12" t="s">
        <v>36</v>
      </c>
      <c r="N26" s="12" t="s">
        <v>36</v>
      </c>
      <c r="O26" s="12" t="s">
        <v>36</v>
      </c>
      <c r="P26" s="12" t="s">
        <v>36</v>
      </c>
      <c r="Q26" s="12">
        <f>IF(AH26=FALSE,0,AH26)</f>
        <v>0</v>
      </c>
      <c r="R26" s="12" t="s">
        <v>36</v>
      </c>
      <c r="S26" s="12">
        <f>IF(AI26=FALSE,0,AI26)</f>
        <v>0</v>
      </c>
      <c r="T26" s="12" t="s">
        <v>36</v>
      </c>
      <c r="U26" s="12">
        <f>IF(AJ26=FALSE,0,AJ26)</f>
        <v>0</v>
      </c>
      <c r="V26" s="12">
        <f>IF(AK26=FALSE,0,AK26)</f>
        <v>0</v>
      </c>
      <c r="W26" s="12">
        <f>IF(AL26=FALSE,0,AL26)</f>
        <v>0</v>
      </c>
      <c r="X26" s="12" t="s">
        <v>36</v>
      </c>
      <c r="Y26" s="12">
        <f>IF(AM26=FALSE,0,AM26)</f>
        <v>0</v>
      </c>
      <c r="Z26" s="12" t="s">
        <v>36</v>
      </c>
      <c r="AA26" s="18">
        <v>9</v>
      </c>
      <c r="AB26" s="4" t="e">
        <f>IF(AB18=1,11,0)</f>
        <v>#VALUE!</v>
      </c>
      <c r="AC26" s="4" t="e">
        <f>IF(AC18=2,22,0)</f>
        <v>#VALUE!</v>
      </c>
      <c r="AD26" s="52">
        <f>IF(AD25=3,948.15,IF(AD25=4,624.59,IF(AD25=5,238.38,IF(AD25=6,1987,IF(AD25=7,740.75,IF(AD25=8,283.91,IF(AD25=9,2682.35,IF(AD25=10,829.59,IF(AD25=11,586.15,IF(AD25=12,992.71,IF(AD25=13,653.95,IF(AD25=14,249.59,IF(AD25=15,2080.39,IF(AD25=16,775.57,IF(AD25=17,297.25,IF(AD25=18,2808.42,IF(AD25=19,868.59,IF(AD25=20,613.7))))))))))))))))))</f>
        <v>948.15</v>
      </c>
      <c r="AE26" s="52" t="b">
        <f>IF(AE25=5,1205.78,IF(AE25=8,1408.63,IF(AE25=11,1428.91,IF(AE25=14,1262.45,IF(AE25=17,1474.83,IF(AE25=20,1496.07))))))</f>
        <v>0</v>
      </c>
      <c r="AF26" s="52" t="b">
        <f>IF(AF25=3,487.32,IF(AF25=4,325.64,IF(AF25=5,287.99,IF(AF25=6,618.7,IF(AF25=7,412.3,IF(AF25=8,366.04,IF(AF25=9,798.54,IF(AF25=10,534.49,IF(AF25=11,476.86,IF(AF25=12,510.22,IF(AF25=13,340.94,IF(AF25=14,301.53,IF(AF25=15,647.78,IF(AF25=16,431.68,IF(AF25=17,383.24,IF(AF25=18,836.07,IF(AF25=19,559.61,IF(AF25=20,499.27))))))))))))))))))</f>
        <v>0</v>
      </c>
      <c r="AG26" s="52" t="b">
        <f>IF(AG25=3,498.89,IF(AG25=4,361.29,IF(AG25=5,250.38,IF(AG25=6,629.22,IF(AG25=7,456.21,IF(AG25=8,316.16,IF(AG25=9,815.35,IF(AG25=10,572.19,IF(AG25=11,402.59,IF(AG25=12,522.33,IF(AG25=13,378.28,IF(AG25=14,262.15,IF(AG25=15,658.8,IF(AG25=16,477.66,IF(AG25=17,331.01,IF(AG25=18,853.67,IF(AG25=19,599.08,IF(AG25=20,421.51))))))))))))))))))</f>
        <v>0</v>
      </c>
      <c r="AH26" s="52" t="b">
        <f>IF(AH25=3,359.85,IF(AH25=4,130.83,IF(AH25=5,78.61,IF(AH25=6,427.19,IF(AH25=7,160.77,IF(AH25=8,95.38,IF(AH25=9,568.37,IF(AH25=10,204.4,IF(AH25=11,132.96,IF(AH25=12,376.76,IF(AH25=13,136.98,IF(AH25=14,82.31,IF(AH25=15,447.27,IF(AH25=16,168.32,IF(AH25=17,99.86,IF(AH25=18,595.08,IF(AH25=19,214.01,IF(AH25=20,139.21))))))))))))))))))</f>
        <v>0</v>
      </c>
      <c r="AI26" s="52" t="b">
        <f>IF(AI25=3,196.17,IF(AI25=4,89.93,IF(AI25=5,48.88,IF(AI25=6,246.08,IF(AI25=7,112.07,IF(AI25=8,61.92,IF(AI25=9,297.11,IF(AI25=10,140.41,IF(AI25=11,79.67,IF(AI25=12,205.39,IF(AI25=13,94.16,IF(AI25=14,51.17,IF(AI25=15,257.64,IF(AI25=16,117.33,IF(AI25=17,64.83,IF(AI25=18,311.07,IF(AI25=19,147.01,IF(AI25=20,83.42))))))))))))))))))</f>
        <v>0</v>
      </c>
      <c r="AJ26" s="52" t="b">
        <f>IF(AJ25=3,108.35,IF(AJ25=4,64.65,IF(AJ25=5,45.75,IF(AJ25=6,144.27,IF(AJ25=7,86.58,IF(AJ25=8,61.46,IF(AJ25=9,195.16,IF(AJ25=10,118.24,IF(AJ25=11,83.88,IF(AJ25=12,113.44,IF(AJ25=13,67.69,IF(AJ25=14,47.9,IF(AJ25=15,151.05,IF(AJ25=16,90.65,IF(AJ25=17,64.34,IF(AJ25=18,204.34,IF(AJ25=19,123.8,IF(AJ25=20,87.83))))))))))))))))))</f>
        <v>0</v>
      </c>
      <c r="AK26" s="52" t="b">
        <f>IF(AK25=3,140.85,IF(AK25=4,104.84,IF(AK25=5,53.32,IF(AK25=6,286.46,IF(AK25=7,119.42,IF(AK25=8,63.42,IF(AK25=9,413.27,IF(AK25=10,141.33,IF(AK25=11,146,IF(AK25=12,147.47,IF(AK25=13,109.77,IF(AK25=14,55.82,IF(AK25=15,299.92,IF(AK25=16,125.03,IF(AK25=17,66.4,IF(AK25=18,432.69,IF(AK25=19,147.97,IF(AK25=20,152.86))))))))))))))))))</f>
        <v>0</v>
      </c>
      <c r="AL26" s="52" t="b">
        <f>IF(AL25=3,351.42,IF(AL25=4,547.22,IF(AL25=5,156.33,IF(AL25=6,722.99,IF(AL25=7,638.96,IF(AL25=8,188.79,IF(AL25=9,946.4,IF(AL25=10,699.46,IF(AL25=11,361.7,IF(AL25=12,367.94,IF(AL25=13,572.94,IF(AL25=14,163.68,IF(AL25=15,756.97,IF(AL25=16,668.99,IF(AL25=17,197.66,IF(AL25=18,990.88,IF(AL25=19,732.33,IF(AL25=20,378.7))))))))))))))))))</f>
        <v>0</v>
      </c>
      <c r="AM26" s="52" t="b">
        <f>IF(AM25=3,46.41,IF(AM25=4,19.01,IF(AM25=5,15.96,IF(AM25=6,78.9,IF(AM25=7,32.34,IF(AM25=8,27.09,IF(AM25=9,125.27,IF(AM25=10,48.48,IF(AM25=11,43.47,IF(AM25=12,48.59,IF(AM25=13,19.9,IF(AM25=14,16.71,IF(AM25=15,82.61,IF(AM25=16,33.86,IF(AM25=17,28.36,IF(AM25=18,131.15,IF(AM25=19,50.76,IF(AM25=20,45.51))))))))))))))))))</f>
        <v>0</v>
      </c>
      <c r="AO26" s="4">
        <f t="shared" si="0"/>
        <v>0</v>
      </c>
      <c r="AP26" s="4">
        <f t="shared" si="1"/>
        <v>0</v>
      </c>
      <c r="AQ26" s="4">
        <f t="shared" si="2"/>
        <v>0</v>
      </c>
      <c r="AU26" s="297"/>
      <c r="AV26" s="287"/>
      <c r="AW26" s="309"/>
      <c r="AX26" s="322" t="s">
        <v>54</v>
      </c>
      <c r="AY26" s="293"/>
      <c r="AZ26" s="10" t="s">
        <v>36</v>
      </c>
      <c r="BA26" s="12">
        <f>IF(BX26=FALSE,0,BX26)</f>
        <v>1896.3</v>
      </c>
      <c r="BB26" s="12" t="s">
        <v>36</v>
      </c>
      <c r="BC26" s="12">
        <f>IF(BY26=FALSE,0,BY26)</f>
        <v>0</v>
      </c>
      <c r="BD26" s="12">
        <f>IF(BZ26=FALSE,0,BZ26)</f>
        <v>0</v>
      </c>
      <c r="BE26" s="12" t="s">
        <v>36</v>
      </c>
      <c r="BF26" s="12">
        <f>IF(CA26=FALSE,0,CA26)</f>
        <v>0</v>
      </c>
      <c r="BG26" s="12" t="s">
        <v>36</v>
      </c>
      <c r="BH26" s="12" t="s">
        <v>36</v>
      </c>
      <c r="BI26" s="12" t="s">
        <v>36</v>
      </c>
      <c r="BJ26" s="12" t="s">
        <v>36</v>
      </c>
      <c r="BK26" s="12">
        <f>IF(CB26=FALSE,0,CB26)</f>
        <v>0</v>
      </c>
      <c r="BL26" s="12" t="s">
        <v>36</v>
      </c>
      <c r="BM26" s="12">
        <f>IF(CC26=FALSE,0,CC26)</f>
        <v>0</v>
      </c>
      <c r="BN26" s="12" t="s">
        <v>36</v>
      </c>
      <c r="BO26" s="12">
        <f>IF(CD26=FALSE,0,CD26)</f>
        <v>0</v>
      </c>
      <c r="BP26" s="12">
        <f>IF(CE26=FALSE,0,CE26)</f>
        <v>0</v>
      </c>
      <c r="BQ26" s="12">
        <f>IF(CF26=FALSE,0,CF26)</f>
        <v>0</v>
      </c>
      <c r="BR26" s="12" t="s">
        <v>36</v>
      </c>
      <c r="BS26" s="12">
        <f>IF(CG26=FALSE,0,CG26)</f>
        <v>0</v>
      </c>
      <c r="BT26" s="12" t="s">
        <v>36</v>
      </c>
      <c r="BU26" s="18">
        <v>9</v>
      </c>
      <c r="BV26" s="4" t="e">
        <f>IF(BV18=1,11,0)</f>
        <v>#VALUE!</v>
      </c>
      <c r="BW26" s="4" t="e">
        <f>IF(BW18=2,22,0)</f>
        <v>#VALUE!</v>
      </c>
      <c r="BX26" s="52">
        <f>IF(AD25=3,1896.3,IF(AD25=4,1249.18,IF(AD25=5,476.76,IF(AD25=6,3974,IF(AD25=7,1481.5,IF(AD25=8,567.82,IF(AD25=9,5364.7,IF(AD25=10,1659.18,IF(AD25=11,1172.3)))))))))</f>
        <v>1896.3</v>
      </c>
      <c r="BY26" s="52" t="b">
        <f>IF(AE25=5,2411.56,IF(AE25=8,2817.26,IF(AE25=11,2857.82)))</f>
        <v>0</v>
      </c>
      <c r="BZ26" s="52" t="b">
        <f>IF(AF25=3,974.64,IF(AF25=4,651.28,IF(AF25=5,575.98,IF(AF25=6,1237.4,IF(AF25=7,824.6,IF(AF25=8,732.08,IF(AF25=9,1597.08,IF(AF25=10,1068.98,IF(AF25=11,953.72)))))))))</f>
        <v>0</v>
      </c>
      <c r="CA26" s="52" t="b">
        <f>IF(AG25=3,997.78,IF(AG25=4,722.58,IF(AG25=5,500.76,IF(AG25=6,1258.44,IF(AG25=7,912.42,IF(AG25=8,632.32,IF(AG25=9,1630.7,IF(AG25=10,1144.38,IF(AG25=11,805.18)))))))))</f>
        <v>0</v>
      </c>
      <c r="CB26" s="52" t="b">
        <f>IF(AH25=3,719.7,IF(AH25=4,261.66,IF(AH25=5,157.22,IF(AH25=6,854.38,IF(AH25=7,321.54,IF(AH25=8,190.76,IF(AH25=9,1136.74,IF(AH25=10,408.8,IF(AH25=11,265.92)))))))))</f>
        <v>0</v>
      </c>
      <c r="CC26" s="52" t="b">
        <f>IF(AI25=3,392.34,IF(AI25=4,179.86,IF(AI25=5,97.76,IF(AI25=6,492.16,IF(AI25=7,224.14,IF(AI25=8,123.84,IF(AI25=9,594.22,IF(AI25=10,280.82,IF(AI25=11,159.34)))))))))</f>
        <v>0</v>
      </c>
      <c r="CD26" s="52" t="b">
        <f>IF(AJ25=3,216.7,IF(AJ25=4,129.3,IF(AJ25=5,91.5,IF(AJ25=6,288.54,IF(AJ25=7,173.16,IF(AJ25=8,122.92,IF(AJ25=9,390.32,IF(AJ25=10,236.48,IF(AJ25=11,167.76)))))))))</f>
        <v>0</v>
      </c>
      <c r="CE26" s="52" t="b">
        <f>IF(AK25=3,281.7,IF(AK25=4,209.68,IF(AK25=5,106.64,IF(AK25=6,572.92,IF(AK25=7,238.84,IF(AK25=8,126.84,IF(AK25=9,826.54,IF(AK25=10,282.66,IF(AK25=11,292)))))))))</f>
        <v>0</v>
      </c>
      <c r="CF26" s="52" t="b">
        <f>IF(AL25=3,702.84,IF(AL25=4,1094.44,IF(AL25=5,312.66,IF(AL25=6,1445.98,IF(AL25=7,1277.92,IF(AL25=8,377.58,IF(AL25=9,1892.8,IF(AL25=10,1398.92,IF(AL25=11,723.4)))))))))</f>
        <v>0</v>
      </c>
      <c r="CG26" s="52" t="b">
        <f>IF(AM25=3,92.82,IF(AM25=4,38.02,IF(AM25=5,31.92,IF(AM25=6,157.8,IF(AM25=7,64.68,IF(AM25=8,54.18,IF(AM25=9,250.54,IF(AM25=10,96.96,IF(AM25=11,86.94)))))))))</f>
        <v>0</v>
      </c>
    </row>
    <row r="27" spans="1:88" ht="30" customHeight="1">
      <c r="A27" s="295"/>
      <c r="B27" s="286" t="s">
        <v>341</v>
      </c>
      <c r="C27" s="307">
        <v>371.3</v>
      </c>
      <c r="D27" s="286" t="s">
        <v>27</v>
      </c>
      <c r="E27" s="3" t="s">
        <v>28</v>
      </c>
      <c r="F27" s="10">
        <f>G27+I27+J27+L27+Q27+S27+U27+V27+W27+Y27+Z27</f>
        <v>352048.1</v>
      </c>
      <c r="G27" s="44">
        <f>G18</f>
        <v>352048.1</v>
      </c>
      <c r="H27" s="10">
        <f t="shared" ref="H27:Z32" si="7">H18</f>
        <v>0</v>
      </c>
      <c r="I27" s="10">
        <f t="shared" si="7"/>
        <v>0</v>
      </c>
      <c r="J27" s="10">
        <f t="shared" si="7"/>
        <v>0</v>
      </c>
      <c r="K27" s="10">
        <f t="shared" si="7"/>
        <v>0</v>
      </c>
      <c r="L27" s="10">
        <f t="shared" si="7"/>
        <v>0</v>
      </c>
      <c r="M27" s="10">
        <f t="shared" si="7"/>
        <v>0</v>
      </c>
      <c r="N27" s="10">
        <f t="shared" si="7"/>
        <v>0</v>
      </c>
      <c r="O27" s="10">
        <f t="shared" si="7"/>
        <v>0</v>
      </c>
      <c r="P27" s="10">
        <f t="shared" si="7"/>
        <v>0</v>
      </c>
      <c r="Q27" s="10">
        <f t="shared" si="7"/>
        <v>0</v>
      </c>
      <c r="R27" s="10">
        <f t="shared" si="7"/>
        <v>0</v>
      </c>
      <c r="S27" s="10">
        <f t="shared" si="7"/>
        <v>0</v>
      </c>
      <c r="T27" s="10">
        <f t="shared" si="7"/>
        <v>0</v>
      </c>
      <c r="U27" s="10">
        <f t="shared" si="7"/>
        <v>0</v>
      </c>
      <c r="V27" s="10">
        <f t="shared" si="7"/>
        <v>0</v>
      </c>
      <c r="W27" s="10">
        <f t="shared" si="7"/>
        <v>0</v>
      </c>
      <c r="X27" s="10">
        <f t="shared" si="7"/>
        <v>0</v>
      </c>
      <c r="Y27" s="10">
        <f t="shared" si="7"/>
        <v>0</v>
      </c>
      <c r="Z27" s="10">
        <f t="shared" si="7"/>
        <v>0</v>
      </c>
      <c r="AA27" s="16" t="s">
        <v>328</v>
      </c>
      <c r="AB27" s="4">
        <f>IF(FIND("Итого",B27,1),1,0)</f>
        <v>1</v>
      </c>
      <c r="AC27" s="4" t="e">
        <f>IF(FIND("Всего",B27,1),2,0)</f>
        <v>#VALUE!</v>
      </c>
      <c r="AD27" s="52"/>
      <c r="AE27" s="52"/>
      <c r="AF27" s="52"/>
      <c r="AO27" s="4">
        <f t="shared" si="0"/>
        <v>0</v>
      </c>
      <c r="AP27" s="4">
        <f t="shared" si="1"/>
        <v>0</v>
      </c>
      <c r="AQ27" s="4">
        <f t="shared" si="2"/>
        <v>0</v>
      </c>
      <c r="AU27" s="295"/>
      <c r="AV27" s="286" t="s">
        <v>341</v>
      </c>
      <c r="AW27" s="307">
        <v>371.3</v>
      </c>
      <c r="AX27" s="286" t="s">
        <v>27</v>
      </c>
      <c r="AY27" s="3" t="s">
        <v>28</v>
      </c>
      <c r="AZ27" s="10">
        <f>BA27+BC27+BD27+BF27+BK27+BM27+BO27+BP27+BQ27+BS27+BT27</f>
        <v>704096.19</v>
      </c>
      <c r="BA27" s="44">
        <f>BA18</f>
        <v>704096.19</v>
      </c>
      <c r="BB27" s="10">
        <f t="shared" ref="BB27:BT27" si="8">BB18</f>
        <v>0</v>
      </c>
      <c r="BC27" s="10">
        <f t="shared" si="8"/>
        <v>0</v>
      </c>
      <c r="BD27" s="10">
        <f t="shared" si="8"/>
        <v>0</v>
      </c>
      <c r="BE27" s="10">
        <f t="shared" si="8"/>
        <v>0</v>
      </c>
      <c r="BF27" s="10">
        <f t="shared" si="8"/>
        <v>0</v>
      </c>
      <c r="BG27" s="10">
        <f t="shared" si="8"/>
        <v>0</v>
      </c>
      <c r="BH27" s="10">
        <f t="shared" si="8"/>
        <v>0</v>
      </c>
      <c r="BI27" s="10">
        <f t="shared" si="8"/>
        <v>0</v>
      </c>
      <c r="BJ27" s="10">
        <f t="shared" si="8"/>
        <v>0</v>
      </c>
      <c r="BK27" s="10">
        <f t="shared" si="8"/>
        <v>0</v>
      </c>
      <c r="BL27" s="10">
        <f t="shared" si="8"/>
        <v>0</v>
      </c>
      <c r="BM27" s="10">
        <f t="shared" si="8"/>
        <v>0</v>
      </c>
      <c r="BN27" s="10">
        <f t="shared" si="8"/>
        <v>0</v>
      </c>
      <c r="BO27" s="10">
        <f t="shared" si="8"/>
        <v>0</v>
      </c>
      <c r="BP27" s="10">
        <f t="shared" si="8"/>
        <v>0</v>
      </c>
      <c r="BQ27" s="10">
        <f t="shared" si="8"/>
        <v>0</v>
      </c>
      <c r="BR27" s="10">
        <f t="shared" si="8"/>
        <v>0</v>
      </c>
      <c r="BS27" s="10">
        <f t="shared" si="8"/>
        <v>0</v>
      </c>
      <c r="BT27" s="10">
        <f t="shared" si="8"/>
        <v>0</v>
      </c>
      <c r="BU27" s="16" t="s">
        <v>328</v>
      </c>
      <c r="BV27" s="4">
        <f>IF(FIND("Итого",AV27,1),1,0)</f>
        <v>1</v>
      </c>
      <c r="BW27" s="4" t="e">
        <f>IF(FIND("Всего",AV27,1),2,0)</f>
        <v>#VALUE!</v>
      </c>
      <c r="BX27" s="52"/>
      <c r="BY27" s="52"/>
      <c r="BZ27" s="52"/>
      <c r="CI27" s="32">
        <f>BF27-BG27</f>
        <v>0</v>
      </c>
    </row>
    <row r="28" spans="1:88" ht="60" customHeight="1">
      <c r="A28" s="296"/>
      <c r="B28" s="291"/>
      <c r="C28" s="308"/>
      <c r="D28" s="287"/>
      <c r="E28" s="3" t="s">
        <v>29</v>
      </c>
      <c r="F28" s="10">
        <f t="shared" ref="F28:F32" si="9">G28+I28+J28+L28+Q28+S28+U28+V28+W28+Y28+Z28</f>
        <v>0</v>
      </c>
      <c r="G28" s="10">
        <f t="shared" ref="G28:V32" si="10">G19</f>
        <v>0</v>
      </c>
      <c r="H28" s="10">
        <f t="shared" si="10"/>
        <v>0</v>
      </c>
      <c r="I28" s="10">
        <f t="shared" si="10"/>
        <v>0</v>
      </c>
      <c r="J28" s="10">
        <f t="shared" si="10"/>
        <v>0</v>
      </c>
      <c r="K28" s="10">
        <f t="shared" si="10"/>
        <v>0</v>
      </c>
      <c r="L28" s="10">
        <f t="shared" si="10"/>
        <v>0</v>
      </c>
      <c r="M28" s="10">
        <f t="shared" si="10"/>
        <v>0</v>
      </c>
      <c r="N28" s="10">
        <f t="shared" si="10"/>
        <v>0</v>
      </c>
      <c r="O28" s="10">
        <f t="shared" si="10"/>
        <v>0</v>
      </c>
      <c r="P28" s="10">
        <f t="shared" si="10"/>
        <v>0</v>
      </c>
      <c r="Q28" s="10">
        <f t="shared" si="10"/>
        <v>0</v>
      </c>
      <c r="R28" s="10">
        <f t="shared" si="10"/>
        <v>0</v>
      </c>
      <c r="S28" s="10">
        <f t="shared" si="10"/>
        <v>0</v>
      </c>
      <c r="T28" s="10">
        <f t="shared" si="10"/>
        <v>0</v>
      </c>
      <c r="U28" s="10">
        <f t="shared" si="10"/>
        <v>0</v>
      </c>
      <c r="V28" s="10">
        <f t="shared" si="10"/>
        <v>0</v>
      </c>
      <c r="W28" s="10">
        <f t="shared" si="7"/>
        <v>0</v>
      </c>
      <c r="X28" s="10">
        <f t="shared" si="7"/>
        <v>0</v>
      </c>
      <c r="Y28" s="10">
        <f t="shared" si="7"/>
        <v>0</v>
      </c>
      <c r="Z28" s="10">
        <f t="shared" si="7"/>
        <v>0</v>
      </c>
      <c r="AA28" s="16" t="s">
        <v>329</v>
      </c>
      <c r="AD28" s="52"/>
      <c r="AE28" s="52"/>
      <c r="AF28" s="52"/>
      <c r="AO28" s="4">
        <f t="shared" si="0"/>
        <v>0</v>
      </c>
      <c r="AP28" s="4">
        <f t="shared" si="1"/>
        <v>0</v>
      </c>
      <c r="AQ28" s="4">
        <f t="shared" si="2"/>
        <v>0</v>
      </c>
      <c r="AU28" s="296"/>
      <c r="AV28" s="291"/>
      <c r="AW28" s="308"/>
      <c r="AX28" s="287"/>
      <c r="AY28" s="3" t="s">
        <v>29</v>
      </c>
      <c r="AZ28" s="10">
        <f t="shared" ref="AZ28:AZ32" si="11">BA28+BC28+BD28+BF28+BK28+BM28+BO28+BP28+BQ28+BS28+BT28</f>
        <v>0</v>
      </c>
      <c r="BA28" s="10">
        <f t="shared" ref="BA28:BT28" si="12">BA19</f>
        <v>0</v>
      </c>
      <c r="BB28" s="10">
        <f t="shared" si="12"/>
        <v>0</v>
      </c>
      <c r="BC28" s="10">
        <f t="shared" si="12"/>
        <v>0</v>
      </c>
      <c r="BD28" s="10">
        <f t="shared" si="12"/>
        <v>0</v>
      </c>
      <c r="BE28" s="10">
        <f t="shared" si="12"/>
        <v>0</v>
      </c>
      <c r="BF28" s="10">
        <f t="shared" si="12"/>
        <v>0</v>
      </c>
      <c r="BG28" s="10">
        <f t="shared" si="12"/>
        <v>0</v>
      </c>
      <c r="BH28" s="10">
        <f t="shared" si="12"/>
        <v>0</v>
      </c>
      <c r="BI28" s="10">
        <f t="shared" si="12"/>
        <v>0</v>
      </c>
      <c r="BJ28" s="10">
        <f t="shared" si="12"/>
        <v>0</v>
      </c>
      <c r="BK28" s="10">
        <f t="shared" si="12"/>
        <v>0</v>
      </c>
      <c r="BL28" s="10">
        <f t="shared" si="12"/>
        <v>0</v>
      </c>
      <c r="BM28" s="10">
        <f t="shared" si="12"/>
        <v>0</v>
      </c>
      <c r="BN28" s="10">
        <f t="shared" si="12"/>
        <v>0</v>
      </c>
      <c r="BO28" s="10">
        <f t="shared" si="12"/>
        <v>0</v>
      </c>
      <c r="BP28" s="10">
        <f t="shared" si="12"/>
        <v>0</v>
      </c>
      <c r="BQ28" s="10">
        <f t="shared" si="12"/>
        <v>0</v>
      </c>
      <c r="BR28" s="10">
        <f t="shared" si="12"/>
        <v>0</v>
      </c>
      <c r="BS28" s="10">
        <f t="shared" si="12"/>
        <v>0</v>
      </c>
      <c r="BT28" s="10">
        <f t="shared" si="12"/>
        <v>0</v>
      </c>
      <c r="BU28" s="16" t="s">
        <v>329</v>
      </c>
      <c r="BX28" s="52"/>
      <c r="BY28" s="52"/>
      <c r="BZ28" s="52"/>
    </row>
    <row r="29" spans="1:88" ht="120" customHeight="1">
      <c r="A29" s="296"/>
      <c r="B29" s="291"/>
      <c r="C29" s="308"/>
      <c r="D29" s="286" t="s">
        <v>30</v>
      </c>
      <c r="E29" s="3" t="s">
        <v>31</v>
      </c>
      <c r="F29" s="10">
        <f t="shared" si="9"/>
        <v>0</v>
      </c>
      <c r="G29" s="10">
        <f t="shared" si="10"/>
        <v>0</v>
      </c>
      <c r="H29" s="10">
        <f t="shared" si="7"/>
        <v>0</v>
      </c>
      <c r="I29" s="10">
        <f t="shared" si="7"/>
        <v>0</v>
      </c>
      <c r="J29" s="10">
        <f t="shared" si="7"/>
        <v>0</v>
      </c>
      <c r="K29" s="10">
        <f t="shared" si="7"/>
        <v>0</v>
      </c>
      <c r="L29" s="10">
        <f t="shared" si="7"/>
        <v>0</v>
      </c>
      <c r="M29" s="10">
        <f t="shared" si="7"/>
        <v>0</v>
      </c>
      <c r="N29" s="10">
        <f t="shared" si="7"/>
        <v>0</v>
      </c>
      <c r="O29" s="10">
        <f t="shared" si="7"/>
        <v>0</v>
      </c>
      <c r="P29" s="10">
        <f t="shared" si="7"/>
        <v>0</v>
      </c>
      <c r="Q29" s="10">
        <f t="shared" si="7"/>
        <v>0</v>
      </c>
      <c r="R29" s="10">
        <f t="shared" si="7"/>
        <v>0</v>
      </c>
      <c r="S29" s="10">
        <f t="shared" si="7"/>
        <v>0</v>
      </c>
      <c r="T29" s="10">
        <f t="shared" si="7"/>
        <v>0</v>
      </c>
      <c r="U29" s="10">
        <f t="shared" si="7"/>
        <v>0</v>
      </c>
      <c r="V29" s="10">
        <f t="shared" si="7"/>
        <v>0</v>
      </c>
      <c r="W29" s="10">
        <f t="shared" si="7"/>
        <v>0</v>
      </c>
      <c r="X29" s="10">
        <f t="shared" si="7"/>
        <v>0</v>
      </c>
      <c r="Y29" s="10">
        <f t="shared" si="7"/>
        <v>0</v>
      </c>
      <c r="Z29" s="10">
        <f t="shared" si="7"/>
        <v>0</v>
      </c>
      <c r="AA29" s="16" t="s">
        <v>330</v>
      </c>
      <c r="AD29" s="52"/>
      <c r="AE29" s="52"/>
      <c r="AF29" s="52"/>
      <c r="AO29" s="4">
        <f t="shared" si="0"/>
        <v>0</v>
      </c>
      <c r="AP29" s="4">
        <f t="shared" si="1"/>
        <v>0</v>
      </c>
      <c r="AQ29" s="4">
        <f t="shared" si="2"/>
        <v>0</v>
      </c>
      <c r="AT29" s="32">
        <f>AZ29-BC29</f>
        <v>0</v>
      </c>
      <c r="AU29" s="296"/>
      <c r="AV29" s="291"/>
      <c r="AW29" s="308"/>
      <c r="AX29" s="286" t="s">
        <v>30</v>
      </c>
      <c r="AY29" s="3" t="s">
        <v>31</v>
      </c>
      <c r="AZ29" s="10">
        <f t="shared" si="11"/>
        <v>0</v>
      </c>
      <c r="BA29" s="10">
        <f t="shared" ref="BA29:BT29" si="13">BA20</f>
        <v>0</v>
      </c>
      <c r="BB29" s="10">
        <f t="shared" si="13"/>
        <v>0</v>
      </c>
      <c r="BC29" s="10">
        <f t="shared" si="13"/>
        <v>0</v>
      </c>
      <c r="BD29" s="10">
        <f t="shared" si="13"/>
        <v>0</v>
      </c>
      <c r="BE29" s="10">
        <f t="shared" si="13"/>
        <v>0</v>
      </c>
      <c r="BF29" s="10">
        <f t="shared" si="13"/>
        <v>0</v>
      </c>
      <c r="BG29" s="10">
        <f t="shared" si="13"/>
        <v>0</v>
      </c>
      <c r="BH29" s="10">
        <f t="shared" si="13"/>
        <v>0</v>
      </c>
      <c r="BI29" s="10">
        <f t="shared" si="13"/>
        <v>0</v>
      </c>
      <c r="BJ29" s="10">
        <f t="shared" si="13"/>
        <v>0</v>
      </c>
      <c r="BK29" s="10">
        <f t="shared" si="13"/>
        <v>0</v>
      </c>
      <c r="BL29" s="10">
        <f t="shared" si="13"/>
        <v>0</v>
      </c>
      <c r="BM29" s="10">
        <f t="shared" si="13"/>
        <v>0</v>
      </c>
      <c r="BN29" s="10">
        <f t="shared" si="13"/>
        <v>0</v>
      </c>
      <c r="BO29" s="10">
        <f t="shared" si="13"/>
        <v>0</v>
      </c>
      <c r="BP29" s="10">
        <f t="shared" si="13"/>
        <v>0</v>
      </c>
      <c r="BQ29" s="10">
        <f t="shared" si="13"/>
        <v>0</v>
      </c>
      <c r="BR29" s="10">
        <f t="shared" si="13"/>
        <v>0</v>
      </c>
      <c r="BS29" s="10">
        <f t="shared" si="13"/>
        <v>0</v>
      </c>
      <c r="BT29" s="10">
        <f t="shared" si="13"/>
        <v>0</v>
      </c>
      <c r="BU29" s="16" t="s">
        <v>330</v>
      </c>
      <c r="BX29" s="52"/>
      <c r="BY29" s="52"/>
      <c r="BZ29" s="52"/>
    </row>
    <row r="30" spans="1:88" ht="30" customHeight="1">
      <c r="A30" s="296"/>
      <c r="B30" s="291"/>
      <c r="C30" s="308"/>
      <c r="D30" s="291"/>
      <c r="E30" s="3" t="s">
        <v>32</v>
      </c>
      <c r="F30" s="10">
        <f t="shared" si="9"/>
        <v>0</v>
      </c>
      <c r="G30" s="10">
        <f t="shared" si="10"/>
        <v>0</v>
      </c>
      <c r="H30" s="10">
        <f t="shared" si="7"/>
        <v>0</v>
      </c>
      <c r="I30" s="10">
        <f t="shared" si="7"/>
        <v>0</v>
      </c>
      <c r="J30" s="10">
        <f t="shared" si="7"/>
        <v>0</v>
      </c>
      <c r="K30" s="10">
        <f t="shared" si="7"/>
        <v>0</v>
      </c>
      <c r="L30" s="10">
        <f t="shared" si="7"/>
        <v>0</v>
      </c>
      <c r="M30" s="10">
        <f t="shared" si="7"/>
        <v>0</v>
      </c>
      <c r="N30" s="10">
        <f t="shared" si="7"/>
        <v>0</v>
      </c>
      <c r="O30" s="10">
        <f t="shared" si="7"/>
        <v>0</v>
      </c>
      <c r="P30" s="10">
        <f t="shared" si="7"/>
        <v>0</v>
      </c>
      <c r="Q30" s="10">
        <f t="shared" si="7"/>
        <v>0</v>
      </c>
      <c r="R30" s="10">
        <f t="shared" si="7"/>
        <v>0</v>
      </c>
      <c r="S30" s="10">
        <f t="shared" si="7"/>
        <v>0</v>
      </c>
      <c r="T30" s="10">
        <f t="shared" si="7"/>
        <v>0</v>
      </c>
      <c r="U30" s="10">
        <f t="shared" si="7"/>
        <v>0</v>
      </c>
      <c r="V30" s="10">
        <f t="shared" si="7"/>
        <v>0</v>
      </c>
      <c r="W30" s="10">
        <f t="shared" si="7"/>
        <v>0</v>
      </c>
      <c r="X30" s="10">
        <f t="shared" si="7"/>
        <v>0</v>
      </c>
      <c r="Y30" s="10">
        <f t="shared" si="7"/>
        <v>0</v>
      </c>
      <c r="Z30" s="10">
        <f t="shared" si="7"/>
        <v>0</v>
      </c>
      <c r="AA30" s="16" t="s">
        <v>331</v>
      </c>
      <c r="AO30" s="4">
        <f t="shared" si="0"/>
        <v>0</v>
      </c>
      <c r="AP30" s="4">
        <f t="shared" si="1"/>
        <v>0</v>
      </c>
      <c r="AQ30" s="4">
        <f t="shared" si="2"/>
        <v>0</v>
      </c>
      <c r="AU30" s="296"/>
      <c r="AV30" s="291"/>
      <c r="AW30" s="308"/>
      <c r="AX30" s="291"/>
      <c r="AY30" s="3" t="s">
        <v>32</v>
      </c>
      <c r="AZ30" s="10">
        <f t="shared" si="11"/>
        <v>0</v>
      </c>
      <c r="BA30" s="10">
        <f t="shared" ref="BA30:BT30" si="14">BA21</f>
        <v>0</v>
      </c>
      <c r="BB30" s="10">
        <f t="shared" si="14"/>
        <v>0</v>
      </c>
      <c r="BC30" s="10">
        <f t="shared" si="14"/>
        <v>0</v>
      </c>
      <c r="BD30" s="10">
        <f t="shared" si="14"/>
        <v>0</v>
      </c>
      <c r="BE30" s="10">
        <f t="shared" si="14"/>
        <v>0</v>
      </c>
      <c r="BF30" s="10">
        <f t="shared" si="14"/>
        <v>0</v>
      </c>
      <c r="BG30" s="10">
        <f t="shared" si="14"/>
        <v>0</v>
      </c>
      <c r="BH30" s="10">
        <f t="shared" si="14"/>
        <v>0</v>
      </c>
      <c r="BI30" s="10">
        <f t="shared" si="14"/>
        <v>0</v>
      </c>
      <c r="BJ30" s="10">
        <f t="shared" si="14"/>
        <v>0</v>
      </c>
      <c r="BK30" s="10">
        <f t="shared" si="14"/>
        <v>0</v>
      </c>
      <c r="BL30" s="10">
        <f t="shared" si="14"/>
        <v>0</v>
      </c>
      <c r="BM30" s="10">
        <f t="shared" si="14"/>
        <v>0</v>
      </c>
      <c r="BN30" s="10">
        <f t="shared" si="14"/>
        <v>0</v>
      </c>
      <c r="BO30" s="10">
        <f t="shared" si="14"/>
        <v>0</v>
      </c>
      <c r="BP30" s="10">
        <f t="shared" si="14"/>
        <v>0</v>
      </c>
      <c r="BQ30" s="10">
        <f t="shared" si="14"/>
        <v>0</v>
      </c>
      <c r="BR30" s="10">
        <f t="shared" si="14"/>
        <v>0</v>
      </c>
      <c r="BS30" s="10">
        <f t="shared" si="14"/>
        <v>0</v>
      </c>
      <c r="BT30" s="10">
        <f t="shared" si="14"/>
        <v>0</v>
      </c>
      <c r="BU30" s="16" t="s">
        <v>331</v>
      </c>
    </row>
    <row r="31" spans="1:88" ht="30" customHeight="1">
      <c r="A31" s="296"/>
      <c r="B31" s="291"/>
      <c r="C31" s="308"/>
      <c r="D31" s="291"/>
      <c r="E31" s="3" t="s">
        <v>33</v>
      </c>
      <c r="F31" s="10">
        <f t="shared" si="9"/>
        <v>0</v>
      </c>
      <c r="G31" s="10">
        <f t="shared" si="10"/>
        <v>0</v>
      </c>
      <c r="H31" s="10">
        <f t="shared" si="7"/>
        <v>0</v>
      </c>
      <c r="I31" s="10">
        <f t="shared" si="7"/>
        <v>0</v>
      </c>
      <c r="J31" s="10">
        <f t="shared" si="7"/>
        <v>0</v>
      </c>
      <c r="K31" s="10">
        <f t="shared" si="7"/>
        <v>0</v>
      </c>
      <c r="L31" s="10">
        <f t="shared" si="7"/>
        <v>0</v>
      </c>
      <c r="M31" s="10">
        <f t="shared" si="7"/>
        <v>0</v>
      </c>
      <c r="N31" s="10">
        <f t="shared" si="7"/>
        <v>0</v>
      </c>
      <c r="O31" s="10">
        <f t="shared" si="7"/>
        <v>0</v>
      </c>
      <c r="P31" s="10">
        <f t="shared" si="7"/>
        <v>0</v>
      </c>
      <c r="Q31" s="10">
        <f t="shared" si="7"/>
        <v>0</v>
      </c>
      <c r="R31" s="10">
        <f t="shared" si="7"/>
        <v>0</v>
      </c>
      <c r="S31" s="10">
        <f t="shared" si="7"/>
        <v>0</v>
      </c>
      <c r="T31" s="10">
        <f t="shared" si="7"/>
        <v>0</v>
      </c>
      <c r="U31" s="10">
        <f t="shared" si="7"/>
        <v>0</v>
      </c>
      <c r="V31" s="10">
        <f t="shared" si="7"/>
        <v>0</v>
      </c>
      <c r="W31" s="10">
        <f t="shared" si="7"/>
        <v>0</v>
      </c>
      <c r="X31" s="10">
        <f t="shared" si="7"/>
        <v>0</v>
      </c>
      <c r="Y31" s="10">
        <f t="shared" si="7"/>
        <v>0</v>
      </c>
      <c r="Z31" s="10">
        <f t="shared" si="7"/>
        <v>0</v>
      </c>
      <c r="AA31" s="16" t="s">
        <v>332</v>
      </c>
      <c r="AO31" s="4">
        <f t="shared" si="0"/>
        <v>0</v>
      </c>
      <c r="AP31" s="4">
        <f t="shared" si="1"/>
        <v>0</v>
      </c>
      <c r="AQ31" s="4">
        <f t="shared" si="2"/>
        <v>0</v>
      </c>
      <c r="AU31" s="296"/>
      <c r="AV31" s="291"/>
      <c r="AW31" s="308"/>
      <c r="AX31" s="291"/>
      <c r="AY31" s="3" t="s">
        <v>33</v>
      </c>
      <c r="AZ31" s="10">
        <f t="shared" si="11"/>
        <v>0</v>
      </c>
      <c r="BA31" s="10">
        <f t="shared" ref="BA31:BT31" si="15">BA22</f>
        <v>0</v>
      </c>
      <c r="BB31" s="10">
        <f t="shared" si="15"/>
        <v>0</v>
      </c>
      <c r="BC31" s="10">
        <f t="shared" si="15"/>
        <v>0</v>
      </c>
      <c r="BD31" s="10">
        <f t="shared" si="15"/>
        <v>0</v>
      </c>
      <c r="BE31" s="10">
        <f t="shared" si="15"/>
        <v>0</v>
      </c>
      <c r="BF31" s="10">
        <f t="shared" si="15"/>
        <v>0</v>
      </c>
      <c r="BG31" s="10">
        <f t="shared" si="15"/>
        <v>0</v>
      </c>
      <c r="BH31" s="10">
        <f t="shared" si="15"/>
        <v>0</v>
      </c>
      <c r="BI31" s="10">
        <f t="shared" si="15"/>
        <v>0</v>
      </c>
      <c r="BJ31" s="10">
        <f t="shared" si="15"/>
        <v>0</v>
      </c>
      <c r="BK31" s="10">
        <f t="shared" si="15"/>
        <v>0</v>
      </c>
      <c r="BL31" s="10">
        <f t="shared" si="15"/>
        <v>0</v>
      </c>
      <c r="BM31" s="10">
        <f t="shared" si="15"/>
        <v>0</v>
      </c>
      <c r="BN31" s="10">
        <f t="shared" si="15"/>
        <v>0</v>
      </c>
      <c r="BO31" s="10">
        <f t="shared" si="15"/>
        <v>0</v>
      </c>
      <c r="BP31" s="10">
        <f t="shared" si="15"/>
        <v>0</v>
      </c>
      <c r="BQ31" s="10">
        <f t="shared" si="15"/>
        <v>0</v>
      </c>
      <c r="BR31" s="10">
        <f t="shared" si="15"/>
        <v>0</v>
      </c>
      <c r="BS31" s="10">
        <f t="shared" si="15"/>
        <v>0</v>
      </c>
      <c r="BT31" s="10">
        <f t="shared" si="15"/>
        <v>0</v>
      </c>
      <c r="BU31" s="16" t="s">
        <v>332</v>
      </c>
    </row>
    <row r="32" spans="1:88" ht="30" customHeight="1">
      <c r="A32" s="296"/>
      <c r="B32" s="291"/>
      <c r="C32" s="308"/>
      <c r="D32" s="287"/>
      <c r="E32" s="3" t="s">
        <v>34</v>
      </c>
      <c r="F32" s="10">
        <f t="shared" si="9"/>
        <v>0</v>
      </c>
      <c r="G32" s="10">
        <f t="shared" si="10"/>
        <v>0</v>
      </c>
      <c r="H32" s="10">
        <f t="shared" si="7"/>
        <v>0</v>
      </c>
      <c r="I32" s="10">
        <f t="shared" si="7"/>
        <v>0</v>
      </c>
      <c r="J32" s="10">
        <f t="shared" si="7"/>
        <v>0</v>
      </c>
      <c r="K32" s="10">
        <f t="shared" si="7"/>
        <v>0</v>
      </c>
      <c r="L32" s="10">
        <f t="shared" si="7"/>
        <v>0</v>
      </c>
      <c r="M32" s="10">
        <f t="shared" si="7"/>
        <v>0</v>
      </c>
      <c r="N32" s="10">
        <f t="shared" si="7"/>
        <v>0</v>
      </c>
      <c r="O32" s="10">
        <f t="shared" si="7"/>
        <v>0</v>
      </c>
      <c r="P32" s="10">
        <f t="shared" si="7"/>
        <v>0</v>
      </c>
      <c r="Q32" s="10">
        <f t="shared" si="7"/>
        <v>0</v>
      </c>
      <c r="R32" s="10">
        <f t="shared" si="7"/>
        <v>0</v>
      </c>
      <c r="S32" s="10">
        <f t="shared" si="7"/>
        <v>0</v>
      </c>
      <c r="T32" s="10">
        <f t="shared" si="7"/>
        <v>0</v>
      </c>
      <c r="U32" s="10">
        <f t="shared" si="7"/>
        <v>0</v>
      </c>
      <c r="V32" s="10">
        <f t="shared" si="7"/>
        <v>0</v>
      </c>
      <c r="W32" s="10">
        <f t="shared" si="7"/>
        <v>0</v>
      </c>
      <c r="X32" s="10">
        <f t="shared" si="7"/>
        <v>0</v>
      </c>
      <c r="Y32" s="10">
        <f t="shared" si="7"/>
        <v>0</v>
      </c>
      <c r="Z32" s="10">
        <f t="shared" si="7"/>
        <v>0</v>
      </c>
      <c r="AA32" s="16" t="s">
        <v>333</v>
      </c>
      <c r="AO32" s="4">
        <f t="shared" si="0"/>
        <v>0</v>
      </c>
      <c r="AP32" s="4">
        <f t="shared" si="1"/>
        <v>0</v>
      </c>
      <c r="AQ32" s="4">
        <f t="shared" si="2"/>
        <v>0</v>
      </c>
      <c r="AU32" s="296"/>
      <c r="AV32" s="291"/>
      <c r="AW32" s="308"/>
      <c r="AX32" s="287"/>
      <c r="AY32" s="3" t="s">
        <v>34</v>
      </c>
      <c r="AZ32" s="10">
        <f t="shared" si="11"/>
        <v>0</v>
      </c>
      <c r="BA32" s="10">
        <f t="shared" ref="BA32:BT32" si="16">BA23</f>
        <v>0</v>
      </c>
      <c r="BB32" s="10">
        <f t="shared" si="16"/>
        <v>0</v>
      </c>
      <c r="BC32" s="10">
        <f t="shared" si="16"/>
        <v>0</v>
      </c>
      <c r="BD32" s="10">
        <f t="shared" si="16"/>
        <v>0</v>
      </c>
      <c r="BE32" s="10">
        <f t="shared" si="16"/>
        <v>0</v>
      </c>
      <c r="BF32" s="10">
        <f t="shared" si="16"/>
        <v>0</v>
      </c>
      <c r="BG32" s="10">
        <f t="shared" si="16"/>
        <v>0</v>
      </c>
      <c r="BH32" s="10">
        <f t="shared" si="16"/>
        <v>0</v>
      </c>
      <c r="BI32" s="10">
        <f t="shared" si="16"/>
        <v>0</v>
      </c>
      <c r="BJ32" s="10">
        <f t="shared" si="16"/>
        <v>0</v>
      </c>
      <c r="BK32" s="10">
        <f t="shared" si="16"/>
        <v>0</v>
      </c>
      <c r="BL32" s="10">
        <f t="shared" si="16"/>
        <v>0</v>
      </c>
      <c r="BM32" s="10">
        <f t="shared" si="16"/>
        <v>0</v>
      </c>
      <c r="BN32" s="10">
        <f t="shared" si="16"/>
        <v>0</v>
      </c>
      <c r="BO32" s="10">
        <f t="shared" si="16"/>
        <v>0</v>
      </c>
      <c r="BP32" s="10">
        <f t="shared" si="16"/>
        <v>0</v>
      </c>
      <c r="BQ32" s="10">
        <f t="shared" si="16"/>
        <v>0</v>
      </c>
      <c r="BR32" s="10">
        <f t="shared" si="16"/>
        <v>0</v>
      </c>
      <c r="BS32" s="10">
        <f t="shared" si="16"/>
        <v>0</v>
      </c>
      <c r="BT32" s="10">
        <f t="shared" si="16"/>
        <v>0</v>
      </c>
      <c r="BU32" s="16" t="s">
        <v>333</v>
      </c>
    </row>
    <row r="33" spans="1:88" s="5" customFormat="1" ht="30" customHeight="1">
      <c r="A33" s="296"/>
      <c r="B33" s="291"/>
      <c r="C33" s="308"/>
      <c r="D33" s="292" t="s">
        <v>35</v>
      </c>
      <c r="E33" s="293"/>
      <c r="F33" s="10">
        <f>F27+F28+F29+F30+F31+F32</f>
        <v>352048.1</v>
      </c>
      <c r="G33" s="10">
        <f t="shared" ref="G33" si="17">G27+G28+G29+G30+G31+G32</f>
        <v>352048.1</v>
      </c>
      <c r="H33" s="10">
        <f t="shared" ref="H33" si="18">H27+H28+H29+H30+H31+H32</f>
        <v>0</v>
      </c>
      <c r="I33" s="10">
        <f t="shared" ref="I33" si="19">I27+I28+I29+I30+I31+I32</f>
        <v>0</v>
      </c>
      <c r="J33" s="10">
        <f t="shared" ref="J33" si="20">J27+J28+J29+J30+J31+J32</f>
        <v>0</v>
      </c>
      <c r="K33" s="10">
        <f t="shared" ref="K33" si="21">K27+K28+K29+K30+K31+K32</f>
        <v>0</v>
      </c>
      <c r="L33" s="10">
        <f t="shared" ref="L33" si="22">L27+L28+L29+L30+L31+L32</f>
        <v>0</v>
      </c>
      <c r="M33" s="10">
        <f t="shared" ref="M33" si="23">M27+M28+M29+M30+M31+M32</f>
        <v>0</v>
      </c>
      <c r="N33" s="10">
        <f t="shared" ref="N33" si="24">N27+N28+N29+N30+N31+N32</f>
        <v>0</v>
      </c>
      <c r="O33" s="10">
        <f t="shared" ref="O33" si="25">O27+O28+O29+O30+O31+O32</f>
        <v>0</v>
      </c>
      <c r="P33" s="10">
        <f t="shared" ref="P33" si="26">P27+P28+P29+P30+P31+P32</f>
        <v>0</v>
      </c>
      <c r="Q33" s="10">
        <f t="shared" ref="Q33" si="27">Q27+Q28+Q29+Q30+Q31+Q32</f>
        <v>0</v>
      </c>
      <c r="R33" s="10">
        <f t="shared" ref="R33" si="28">R27+R28+R29+R30+R31+R32</f>
        <v>0</v>
      </c>
      <c r="S33" s="10">
        <f t="shared" ref="S33" si="29">S27+S28+S29+S30+S31+S32</f>
        <v>0</v>
      </c>
      <c r="T33" s="10">
        <f t="shared" ref="T33" si="30">T27+T28+T29+T30+T31+T32</f>
        <v>0</v>
      </c>
      <c r="U33" s="10">
        <f t="shared" ref="U33" si="31">U27+U28+U29+U30+U31+U32</f>
        <v>0</v>
      </c>
      <c r="V33" s="10">
        <f t="shared" ref="V33" si="32">V27+V28+V29+V30+V31+V32</f>
        <v>0</v>
      </c>
      <c r="W33" s="10">
        <f t="shared" ref="W33" si="33">W27+W28+W29+W30+W31+W32</f>
        <v>0</v>
      </c>
      <c r="X33" s="10">
        <f t="shared" ref="X33" si="34">X27+X28+X29+X30+X31+X32</f>
        <v>0</v>
      </c>
      <c r="Y33" s="10">
        <f t="shared" ref="Y33" si="35">Y27+Y28+Y29+Y30+Y31+Y32</f>
        <v>0</v>
      </c>
      <c r="Z33" s="10">
        <f t="shared" ref="Z33" si="36">Z27+Z28+Z29+Z30+Z31+Z32</f>
        <v>0</v>
      </c>
      <c r="AA33" s="16" t="s">
        <v>334</v>
      </c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>
        <f t="shared" si="0"/>
        <v>0</v>
      </c>
      <c r="AP33" s="4">
        <f t="shared" si="1"/>
        <v>0</v>
      </c>
      <c r="AQ33" s="4">
        <f t="shared" si="2"/>
        <v>0</v>
      </c>
      <c r="AR33" s="4"/>
      <c r="AU33" s="296"/>
      <c r="AV33" s="291"/>
      <c r="AW33" s="308"/>
      <c r="AX33" s="322" t="s">
        <v>35</v>
      </c>
      <c r="AY33" s="293"/>
      <c r="AZ33" s="10">
        <f>AZ27+AZ28+AZ29+AZ30+AZ31+AZ32</f>
        <v>704096.19</v>
      </c>
      <c r="BA33" s="10">
        <f t="shared" ref="BA33:BT33" si="37">BA27+BA28+BA29+BA30+BA31+BA32</f>
        <v>704096.19</v>
      </c>
      <c r="BB33" s="10">
        <f t="shared" si="37"/>
        <v>0</v>
      </c>
      <c r="BC33" s="10">
        <f t="shared" si="37"/>
        <v>0</v>
      </c>
      <c r="BD33" s="10">
        <f t="shared" si="37"/>
        <v>0</v>
      </c>
      <c r="BE33" s="10">
        <f t="shared" si="37"/>
        <v>0</v>
      </c>
      <c r="BF33" s="10">
        <f t="shared" si="37"/>
        <v>0</v>
      </c>
      <c r="BG33" s="10">
        <f t="shared" si="37"/>
        <v>0</v>
      </c>
      <c r="BH33" s="10">
        <f t="shared" si="37"/>
        <v>0</v>
      </c>
      <c r="BI33" s="10">
        <f t="shared" si="37"/>
        <v>0</v>
      </c>
      <c r="BJ33" s="10">
        <f t="shared" si="37"/>
        <v>0</v>
      </c>
      <c r="BK33" s="10">
        <f t="shared" si="37"/>
        <v>0</v>
      </c>
      <c r="BL33" s="10">
        <f t="shared" si="37"/>
        <v>0</v>
      </c>
      <c r="BM33" s="10">
        <f t="shared" si="37"/>
        <v>0</v>
      </c>
      <c r="BN33" s="10">
        <f t="shared" si="37"/>
        <v>0</v>
      </c>
      <c r="BO33" s="10">
        <f t="shared" si="37"/>
        <v>0</v>
      </c>
      <c r="BP33" s="10">
        <f t="shared" si="37"/>
        <v>0</v>
      </c>
      <c r="BQ33" s="10">
        <f t="shared" si="37"/>
        <v>0</v>
      </c>
      <c r="BR33" s="10">
        <f t="shared" si="37"/>
        <v>0</v>
      </c>
      <c r="BS33" s="10">
        <f t="shared" si="37"/>
        <v>0</v>
      </c>
      <c r="BT33" s="10">
        <f t="shared" si="37"/>
        <v>0</v>
      </c>
      <c r="BU33" s="16" t="s">
        <v>334</v>
      </c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I33" s="32">
        <f>BF33-BG33</f>
        <v>0</v>
      </c>
      <c r="CJ33" s="123"/>
    </row>
    <row r="34" spans="1:88" ht="75" customHeight="1">
      <c r="A34" s="296"/>
      <c r="B34" s="291"/>
      <c r="C34" s="308"/>
      <c r="D34" s="292" t="s">
        <v>53</v>
      </c>
      <c r="E34" s="293"/>
      <c r="F34" s="11">
        <f>ROUND(F33/C27,2)</f>
        <v>948.15</v>
      </c>
      <c r="G34" s="11">
        <f>ROUND(G33/C27,2)</f>
        <v>948.15</v>
      </c>
      <c r="H34" s="11">
        <f>ROUND(H33/C27,2)</f>
        <v>0</v>
      </c>
      <c r="I34" s="11">
        <f>ROUND(I33/C27,2)</f>
        <v>0</v>
      </c>
      <c r="J34" s="11">
        <f>ROUND(J33/C27,2)</f>
        <v>0</v>
      </c>
      <c r="K34" s="11">
        <f>ROUND(K33/C27,2)</f>
        <v>0</v>
      </c>
      <c r="L34" s="11">
        <f>ROUND(L33/C27,2)</f>
        <v>0</v>
      </c>
      <c r="M34" s="11">
        <f>ROUND(M33/C27,2)</f>
        <v>0</v>
      </c>
      <c r="N34" s="11">
        <f>ROUND(N33/C27,2)</f>
        <v>0</v>
      </c>
      <c r="O34" s="11">
        <f>ROUND(O33/C27,2)</f>
        <v>0</v>
      </c>
      <c r="P34" s="11">
        <f>ROUND(P33/C27,2)</f>
        <v>0</v>
      </c>
      <c r="Q34" s="11">
        <f>ROUND(Q33/C27,2)</f>
        <v>0</v>
      </c>
      <c r="R34" s="11">
        <f>ROUND(R33/C27,2)</f>
        <v>0</v>
      </c>
      <c r="S34" s="11">
        <f>ROUND(S33/C27,2)</f>
        <v>0</v>
      </c>
      <c r="T34" s="11">
        <f>ROUND(T33/C27,2)</f>
        <v>0</v>
      </c>
      <c r="U34" s="11">
        <f>ROUND(U33/C27,2)</f>
        <v>0</v>
      </c>
      <c r="V34" s="11">
        <f>ROUND(V33/C27,2)</f>
        <v>0</v>
      </c>
      <c r="W34" s="11">
        <f>ROUND(W33/C27,2)</f>
        <v>0</v>
      </c>
      <c r="X34" s="11">
        <f>ROUND(X33/C27,2)</f>
        <v>0</v>
      </c>
      <c r="Y34" s="11">
        <f>ROUND(Y33/C27,2)</f>
        <v>0</v>
      </c>
      <c r="Z34" s="11">
        <f>ROUND(Z33/C27,2)</f>
        <v>0</v>
      </c>
      <c r="AA34" s="16" t="s">
        <v>335</v>
      </c>
      <c r="AD34" s="52">
        <f>IF(AND(G34&gt;947.15,G34&lt;949),3,IF(AND(G34&gt;623.59,G34&lt;625),4,IF(AND(G34&gt;237.38,G34&lt;239),5,IF(AND(G34&gt;1986,G34&lt;1988),6,IF(AND(G34&gt;739.75,G34&lt;741),7,IF(AND(G34&gt;282.91,G34&lt;284),8,IF(AND(G34&gt;2681.35,G34&lt;2683),9,IF(AND(G34&gt;828.59,G34&lt;830),10,IF(AND(G34&gt;585.15,G34&lt;587),11,IF(AND(G34&gt;991.71,G34&lt;993),12,IF(AND(G34&gt;652.95,G34&lt;654),13,IF(AND(G34&gt;248.59,G34&lt;250),14,IF(AND(G34&gt;2079.39,G34&lt;2081),15,IF(AND(G34&gt;774.57,G34&lt;776),16,IF(AND(G34&gt;296.25,G34&lt;298),17,IF(AND(G34&gt;2807.42,G34&lt;2809),18,IF(AND(G34&gt;867.59,G34&lt;869),19,IF(AND(G34&gt;612.7,G34&lt;614),20))))))))))))))))))</f>
        <v>3</v>
      </c>
      <c r="AE34" s="52" t="b">
        <f>IF(AND(I34&gt;1204.78,I34&lt;1206),5,IF(AND(I34&gt;1407.63,I34&lt;1409),8,IF(AND(I34&gt;1427.91,I34&lt;1429),11,IF(AND(I34&gt;1261.45,I34&lt;1263),14,IF(AND(I34&gt;1473.83,I34&lt;1475),17,IF(AND(I34&gt;1495.07,I34&lt;1497),20))))))</f>
        <v>0</v>
      </c>
      <c r="AF34" s="52" t="b">
        <f>IF(AND(J34&gt;486.32,J34&lt;488),3,IF(AND(J34&gt;324.64,J34&lt;326),4,IF(AND(J34&gt;286.99,J34&lt;288.5),5,IF(AND(J34&gt;617.7,J34&lt;618),6,IF(AND(J34&gt;411.3,J34&lt;413),7,IF(AND(J34&gt;365.04,J34&lt;367),8,IF(AND(J34&gt;797.54,J34&lt;799),9,IF(AND(J34&gt;533.49,J34&lt;535),10,IF(AND(J34&gt;475.86,J34&lt;477),11,IF(AND(J34&gt;509.22,J34&lt;511),12,IF(AND(J34&gt;339.94,J34&lt;341.2),13,IF(AND(J34&gt;300.53,J34&lt;302),14,IF(AND(J34&gt;646.78,J34&lt;648),15,IF(AND(J34&gt;430.68,J34&lt;432),16,IF(AND(J34&gt;382.24,J34&lt;384),17,IF(AND(J34&gt;835.07,J34&lt;837),18,IF(AND(J34&gt;558.61,J34&lt;560),19,IF(AND(J34&gt;498.27,J34&lt;500),20))))))))))))))))))</f>
        <v>0</v>
      </c>
      <c r="AG34" s="52" t="b">
        <f>IF(AND(L34&gt;497.89,L34&lt;499),3,IF(AND(L34&gt;360.29,L34&lt;362),4,IF(AND(L34&gt;249.38,L34&lt;251),5,IF(AND(L34&gt;628.22,L34&lt;630),6,IF(AND(L34&gt;455.21,L34&lt;457),7,IF(AND(L34&gt;315.16,L34&lt;317),8,IF(AND(L34&gt;814.35,L34&lt;816),9,IF(AND(L34&gt;571.19,L34&lt;573),10,IF(AND(L34&gt;401.59,L34&lt;403),11,IF(AND(L34&gt;521.33,L34&lt;523),12,IF(AND(L34&gt;377.28,L34&lt;379),13,IF(AND(L34&gt;261.15,L34&lt;263),14,IF(AND(L34&gt;657.8,L34&lt;659),15,IF(AND(L34&gt;476.66,L34&lt;478),16,IF(AND(L34&gt;330.01,L34&lt;332),17,IF(AND(L34&gt;852.67,L34&lt;854),18,IF(AND(L34&gt;598.08,L34&lt;600),19,IF(AND(L34&gt;420.51,L34&lt;422),20))))))))))))))))))</f>
        <v>0</v>
      </c>
      <c r="AH34" s="52" t="b">
        <f>IF(AND(Q34&gt;358.85,Q34&lt;360),3,IF(AND(Q34&gt;129.83,Q34&lt;131),4,IF(AND(Q34&gt;77.61,Q34&lt;79),5,IF(AND(Q34&gt;426.19,Q34&lt;428),6,IF(AND(Q34&gt;159.77,Q34&lt;161),7,IF(AND(Q34&gt;94.38,Q34&lt;96),8,IF(AND(Q34&gt;567.37,Q34&lt;569),9,IF(AND(Q34&gt;203.4,Q34&lt;205),10,IF(AND(Q34&gt;131.96,Q34&lt;133),11,IF(AND(Q34&gt;375.76,Q34&lt;377),12,IF(AND(Q34&gt;135.98,Q34&lt;137),13,IF(AND(Q34&gt;81.31,Q34&lt;83),14,IF(AND(Q34&gt;446.27,Q34&lt;448),15,IF(AND(Q34&gt;167.32,Q34&lt;169),16,IF(AND(Q34&gt;98.86,Q34&lt;100),17,IF(AND(Q34&gt;594.08,Q34&lt;596),18,IF(AND(Q34&gt;213.01,Q34&lt;215),19,IF(AND(Q34&gt;138.21,Q34&lt;140),20))))))))))))))))))</f>
        <v>0</v>
      </c>
      <c r="AI34" s="52" t="b">
        <f>IF(AND(S34&gt;195.17,S34&lt;197),3,IF(AND(S34&gt;88.93,S34&lt;90),4,IF(AND(S34&gt;47.88,S34&lt;49),5,IF(AND(S34&gt;245.08,S34&lt;247),6,IF(AND(S34&gt;111.07,S34&lt;113),7,IF(AND(S34&gt;60.92,S34&lt;62),8,IF(AND(S34&gt;296.11,S34&lt;298),9,IF(AND(S34&gt;139.41,S34&lt;141),10,IF(AND(S34&gt;78.67,S34&lt;80),11,IF(AND(S34&gt;204.39,S34&lt;206),12,IF(AND(S34&gt;93.16,S34&lt;95),13,IF(AND(S34&gt;50.17,S34&lt;52),14,IF(AND(S34&gt;256.64,S34&lt;258),15,IF(AND(S34&gt;116.33,S34&lt;118),16,IF(AND(S34&gt;63.83,S34&lt;65),17,IF(AND(S34&gt;310.07,S34&lt;312),18,IF(AND(S34&gt;146.01,S34&lt;148),19,IF(AND(S34&gt;82.42,S34&lt;84),20))))))))))))))))))</f>
        <v>0</v>
      </c>
      <c r="AJ34" s="52" t="b">
        <f>IF(AND(U34&gt;107.35,U34&lt;109),3,IF(AND(U34&gt;63.65,U34&lt;65),4,IF(AND(U34&gt;44.75,U34&lt;46),5,IF(AND(U34&gt;143.27,U34&lt;145),6,IF(AND(U34&gt;85.58,U34&lt;87),7,IF(AND(U34&gt;60.46,U34&lt;62),8,IF(AND(U34&gt;194.16,U34&lt;196),9,IF(AND(U34&gt;117.24,U34&lt;119),10,IF(AND(U34&gt;82.88,U34&lt;84),11,IF(AND(U34&gt;112.44,U34&lt;114),12,IF(AND(U34&gt;66.69,U34&lt;68),13,IF(AND(U34&gt;46.9,U34&lt;48),14,IF(AND(U34&gt;150.05,U34&lt;152),15,IF(AND(U34&gt;90.65,U34&lt;91),16,IF(AND(U34&gt;63.34,U34&lt;65),17,IF(AND(U34&gt;203.34,U34&lt;205),18,IF(AND(U34&gt;122.8,U34&lt;124),19,IF(AND(U34&gt;86.83,U34&lt;88),20))))))))))))))))))</f>
        <v>0</v>
      </c>
      <c r="AK34" s="52" t="b">
        <f>IF(AND(V34&gt;139.85,V34&lt;141),3,IF(AND(V34&gt;103.84,V34&lt;105),4,IF(AND(V34&gt;52.32,V34&lt;54),5,IF(AND(V34&gt;285.46,V34&lt;287),6,IF(AND(V34&gt;118.42,V34&lt;120),7,IF(AND(V34&gt;62.42,V34&lt;64),8,IF(AND(V34&gt;412.27,V34&lt;414),9,IF(AND(V34&gt;140.33,V34&lt;142),10,IF(AND(V34&gt;145,V34&lt;147),11,IF(AND(V34&gt;146.47,V34&lt;148),12,IF(AND(V34&gt;108.77,V34&lt;110),13,IF(AND(V34&gt;54.82,V34&lt;56),14,IF(AND(V34&gt;298.92,V34&lt;300),15,IF(AND(V34&gt;124.03,V34&lt;126),16,IF(AND(V34&gt;65.4,V34&lt;67),17,IF(AND(V34&gt;431.69,V34&lt;433),18,IF(AND(V34&gt;146.97,V34&lt;148),19,IF(AND(V34&gt;151.86,V34&lt;153),20))))))))))))))))))</f>
        <v>0</v>
      </c>
      <c r="AL34" s="52" t="b">
        <f>IF(AND(W34&gt;350.42,W34&lt;352),3,IF(AND(W34&gt;546.22,W34&lt;548),4,IF(AND(W34&gt;155.33,W34&lt;157),5,IF(AND(W34&gt;721.99,W34&lt;723),6,IF(AND(W34&gt;638.96,W34&lt;639),7,IF(AND(W34&gt;187.79,W34&lt;189),8,IF(AND(W34&gt;945.4,W34&lt;947),9,IF(AND(W34&gt;698.46,W34&lt;670),10,IF(AND(W34&gt;360.7,W34&lt;362),11,IF(AND(W34&gt;366.94,W34&lt;368),12,IF(AND(W34&gt;571.94,W34&lt;573),13,IF(AND(W34&gt;162.68,W34&lt;164),14,IF(AND(W34&gt;755.97,W34&lt;757),15,IF(AND(W34&gt;667.99,W34&lt;669),16,IF(AND(W34&gt;196.66,W34&lt;198),17,IF(AND(W34&gt;989.88,W34&lt;991),18,IF(AND(W34&gt;731.33,W34&lt;733),19,IF(AND(W34&gt;377.7,W34&lt;379),20))))))))))))))))))</f>
        <v>0</v>
      </c>
      <c r="AM34" s="52" t="b">
        <f>IF(AND(Y34&gt;46.2,Y34&lt;46.5),3,IF(AND(Y34&gt;18.8,Y34&lt;19.1),4,IF(AND(Y34&gt;15.8,Y34&lt;16),5,IF(AND(Y34&gt;78.7,Y34&lt;79),6,IF(AND(Y34&gt;32.1,Y34&lt;32.4),7,IF(AND(Y34&gt;26.9,Y34&lt;27.3),8,IF(AND(Y34&gt;125,Y34&lt;125.5),9,IF(AND(Y34&gt;48.2,Y34&lt;48.52),10,IF(AND(Y34&gt;43.1,Y34&lt;43.6),11,IF(AND(Y34&gt;48.53,Y34&lt;48.7),12,IF(AND(Y34&gt;19.6,Y34&lt;20.1),13,IF(AND(Y34&gt;16.5,Y34&lt;16.9),14,IF(AND(Y34&gt;82.4,Y34&lt;82.8),15,IF(AND(Y34&gt;33.6,Y34&lt;34),16,IF(AND(Y34&gt;28,Y34&lt;28.6),17,IF(AND(Y34&gt;130.8,Y34&lt;131.4),18,IF(AND(Y34&gt;50.5,Y34&lt;50.9),19,IF(AND(Y34&gt;45.2,Y34&lt;45.8),20))))))))))))))))))</f>
        <v>0</v>
      </c>
      <c r="AO34" s="4">
        <f t="shared" si="0"/>
        <v>0</v>
      </c>
      <c r="AP34" s="4">
        <f t="shared" si="1"/>
        <v>0</v>
      </c>
      <c r="AQ34" s="4">
        <f t="shared" si="2"/>
        <v>0</v>
      </c>
      <c r="AU34" s="296"/>
      <c r="AV34" s="291"/>
      <c r="AW34" s="308"/>
      <c r="AX34" s="322" t="s">
        <v>53</v>
      </c>
      <c r="AY34" s="293"/>
      <c r="AZ34" s="11">
        <f>ROUND(AZ33/AW27,2)</f>
        <v>1896.3</v>
      </c>
      <c r="BA34" s="11">
        <f>ROUND(BA33/AW27,2)</f>
        <v>1896.3</v>
      </c>
      <c r="BB34" s="11">
        <f>ROUND(BB33/AW27,2)</f>
        <v>0</v>
      </c>
      <c r="BC34" s="11">
        <f>ROUND(BC33/AW27,2)</f>
        <v>0</v>
      </c>
      <c r="BD34" s="11">
        <f>ROUND(BD33/AW27,2)</f>
        <v>0</v>
      </c>
      <c r="BE34" s="11">
        <f>ROUND(BE33/AW27,2)</f>
        <v>0</v>
      </c>
      <c r="BF34" s="11">
        <f>ROUND(BF33/AW27,2)</f>
        <v>0</v>
      </c>
      <c r="BG34" s="11">
        <f>ROUND(BG33/AW27,2)</f>
        <v>0</v>
      </c>
      <c r="BH34" s="11">
        <f>ROUND(BH33/AW27,2)</f>
        <v>0</v>
      </c>
      <c r="BI34" s="11">
        <f>ROUND(BI33/AW27,2)</f>
        <v>0</v>
      </c>
      <c r="BJ34" s="11">
        <f>ROUND(BJ33/AW27,2)</f>
        <v>0</v>
      </c>
      <c r="BK34" s="11">
        <f>ROUND(BK33/AW27,2)</f>
        <v>0</v>
      </c>
      <c r="BL34" s="11">
        <f>ROUND(BL33/AW27,2)</f>
        <v>0</v>
      </c>
      <c r="BM34" s="11">
        <f>ROUND(BM33/AW27,2)</f>
        <v>0</v>
      </c>
      <c r="BN34" s="11">
        <f>ROUND(BN33/AW27,2)</f>
        <v>0</v>
      </c>
      <c r="BO34" s="11">
        <f>ROUND(BO33/AW27,2)</f>
        <v>0</v>
      </c>
      <c r="BP34" s="11">
        <f>ROUND(BP33/AW27,2)</f>
        <v>0</v>
      </c>
      <c r="BQ34" s="11">
        <f>ROUND(BQ33/AW27,2)</f>
        <v>0</v>
      </c>
      <c r="BR34" s="11">
        <f>ROUND(BR33/AW27,2)</f>
        <v>0</v>
      </c>
      <c r="BS34" s="11">
        <f>ROUND(BS33/AW27,2)</f>
        <v>0</v>
      </c>
      <c r="BT34" s="11">
        <f>ROUND(BT33/AW27,2)</f>
        <v>0</v>
      </c>
      <c r="BU34" s="16" t="s">
        <v>335</v>
      </c>
      <c r="BX34" s="52" t="b">
        <f>IF(AND(BA34&gt;947.15,BA34&lt;949),3,IF(AND(BA34&gt;623.59,BA34&lt;625),4,IF(AND(BA34&gt;237.38,BA34&lt;239),5,IF(AND(BA34&gt;1986,BA34&lt;1988),6,IF(AND(BA34&gt;739.75,BA34&lt;741),7,IF(AND(BA34&gt;282.91,BA34&lt;284),8,IF(AND(BA34&gt;2681.35,BA34&lt;2683),9,IF(AND(BA34&gt;828.59,BA34&lt;830),10,IF(AND(BA34&gt;585.15,BA34&lt;587),11,IF(AND(BA34&gt;991.71,BA34&lt;993),12,IF(AND(BA34&gt;652.95,BA34&lt;654),13,IF(AND(BA34&gt;248.59,BA34&lt;250),14,IF(AND(BA34&gt;2079.39,BA34&lt;2081),15,IF(AND(BA34&gt;774.57,BA34&lt;776),16,IF(AND(BA34&gt;296.25,BA34&lt;298),17,IF(AND(BA34&gt;2807.42,BA34&lt;2809),18,IF(AND(BA34&gt;867.59,BA34&lt;869),19,IF(AND(BA34&gt;612.7,BA34&lt;614),20))))))))))))))))))</f>
        <v>0</v>
      </c>
      <c r="BY34" s="52" t="b">
        <f>IF(AND(BC34&gt;1204.78,BC34&lt;1206),5,IF(AND(BC34&gt;1407.63,BC34&lt;1409),8,IF(AND(BC34&gt;1427.91,BC34&lt;1429),11,IF(AND(BC34&gt;1261.45,BC34&lt;1263),14,IF(AND(BC34&gt;1473.83,BC34&lt;1475),17,IF(AND(BC34&gt;1495.07,BC34&lt;1497),20))))))</f>
        <v>0</v>
      </c>
      <c r="BZ34" s="52" t="b">
        <f>IF(AND(BD34&gt;486.32,BD34&lt;488),3,IF(AND(BD34&gt;324.64,BD34&lt;326),4,IF(AND(BD34&gt;286.99,BD34&lt;288.5),5,IF(AND(BD34&gt;617.7,BD34&lt;618),6,IF(AND(BD34&gt;411.3,BD34&lt;413),7,IF(AND(BD34&gt;365.04,BD34&lt;367),8,IF(AND(BD34&gt;797.54,BD34&lt;799),9,IF(AND(BD34&gt;533.49,BD34&lt;535),10,IF(AND(BD34&gt;475.86,BD34&lt;477),11,IF(AND(BD34&gt;509.22,BD34&lt;511),12,IF(AND(BD34&gt;339.94,BD34&lt;341.2),13,IF(AND(BD34&gt;300.53,BD34&lt;302),14,IF(AND(BD34&gt;646.78,BD34&lt;648),15,IF(AND(BD34&gt;430.68,BD34&lt;432),16,IF(AND(BD34&gt;382.24,BD34&lt;384),17,IF(AND(BD34&gt;835.07,BD34&lt;837),18,IF(AND(BD34&gt;558.61,BD34&lt;560),19,IF(AND(BD34&gt;498.27,BD34&lt;500),20))))))))))))))))))</f>
        <v>0</v>
      </c>
      <c r="CA34" s="52" t="b">
        <f>IF(AND(BF34&gt;497.89,BF34&lt;499),3,IF(AND(BF34&gt;360.29,BF34&lt;362),4,IF(AND(BF34&gt;249.38,BF34&lt;251),5,IF(AND(BF34&gt;628.22,BF34&lt;630),6,IF(AND(BF34&gt;455.21,BF34&lt;457),7,IF(AND(BF34&gt;315.16,BF34&lt;317),8,IF(AND(BF34&gt;814.35,BF34&lt;816),9,IF(AND(BF34&gt;571.19,BF34&lt;573),10,IF(AND(BF34&gt;401.59,BF34&lt;403),11,IF(AND(BF34&gt;521.33,BF34&lt;523),12,IF(AND(BF34&gt;377.28,BF34&lt;379),13,IF(AND(BF34&gt;261.15,BF34&lt;263),14,IF(AND(BF34&gt;657.8,BF34&lt;659),15,IF(AND(BF34&gt;476.66,BF34&lt;478),16,IF(AND(BF34&gt;330.01,BF34&lt;332),17,IF(AND(BF34&gt;852.67,BF34&lt;854),18,IF(AND(BF34&gt;598.08,BF34&lt;600),19,IF(AND(BF34&gt;420.51,BF34&lt;422),20))))))))))))))))))</f>
        <v>0</v>
      </c>
      <c r="CB34" s="52" t="b">
        <f>IF(AND(BK34&gt;358.85,BK34&lt;360),3,IF(AND(BK34&gt;129.83,BK34&lt;131),4,IF(AND(BK34&gt;77.61,BK34&lt;79),5,IF(AND(BK34&gt;426.19,BK34&lt;428),6,IF(AND(BK34&gt;159.77,BK34&lt;161),7,IF(AND(BK34&gt;94.38,BK34&lt;96),8,IF(AND(BK34&gt;567.37,BK34&lt;569),9,IF(AND(BK34&gt;203.4,BK34&lt;205),10,IF(AND(BK34&gt;131.96,BK34&lt;133),11,IF(AND(BK34&gt;375.76,BK34&lt;377),12,IF(AND(BK34&gt;135.98,BK34&lt;137),13,IF(AND(BK34&gt;81.31,BK34&lt;83),14,IF(AND(BK34&gt;446.27,BK34&lt;448),15,IF(AND(BK34&gt;167.32,BK34&lt;169),16,IF(AND(BK34&gt;98.86,BK34&lt;100),17,IF(AND(BK34&gt;594.08,BK34&lt;596),18,IF(AND(BK34&gt;213.01,BK34&lt;215),19,IF(AND(BK34&gt;138.21,BK34&lt;140),20))))))))))))))))))</f>
        <v>0</v>
      </c>
      <c r="CC34" s="52" t="b">
        <f>IF(AND(BM34&gt;195.17,BM34&lt;197),3,IF(AND(BM34&gt;88.93,BM34&lt;90),4,IF(AND(BM34&gt;47.88,BM34&lt;49),5,IF(AND(BM34&gt;245.08,BM34&lt;247),6,IF(AND(BM34&gt;111.07,BM34&lt;113),7,IF(AND(BM34&gt;60.92,BM34&lt;62),8,IF(AND(BM34&gt;296.11,BM34&lt;298),9,IF(AND(BM34&gt;139.41,BM34&lt;141),10,IF(AND(BM34&gt;78.67,BM34&lt;80),11,IF(AND(BM34&gt;204.39,BM34&lt;206),12,IF(AND(BM34&gt;93.16,BM34&lt;95),13,IF(AND(BM34&gt;50.17,BM34&lt;52),14,IF(AND(BM34&gt;256.64,BM34&lt;258),15,IF(AND(BM34&gt;116.33,BM34&lt;118),16,IF(AND(BM34&gt;63.83,BM34&lt;65),17,IF(AND(BM34&gt;310.07,BM34&lt;312),18,IF(AND(BM34&gt;146.01,BM34&lt;148),19,IF(AND(BM34&gt;82.42,BM34&lt;84),20))))))))))))))))))</f>
        <v>0</v>
      </c>
      <c r="CD34" s="52" t="b">
        <f>IF(AND(BO34&gt;107.35,BO34&lt;109),3,IF(AND(BO34&gt;63.65,BO34&lt;65),4,IF(AND(BO34&gt;44.75,BO34&lt;46),5,IF(AND(BO34&gt;143.27,BO34&lt;145),6,IF(AND(BO34&gt;85.58,BO34&lt;87),7,IF(AND(BO34&gt;60.46,BO34&lt;62),8,IF(AND(BO34&gt;194.16,BO34&lt;196),9,IF(AND(BO34&gt;117.24,BO34&lt;119),10,IF(AND(BO34&gt;82.88,BO34&lt;84),11,IF(AND(BO34&gt;112.44,BO34&lt;114),12,IF(AND(BO34&gt;66.69,BO34&lt;68),13,IF(AND(BO34&gt;46.9,BO34&lt;48),14,IF(AND(BO34&gt;150.05,BO34&lt;152),15,IF(AND(BO34&gt;90.65,BO34&lt;91),16,IF(AND(BO34&gt;63.34,BO34&lt;65),17,IF(AND(BO34&gt;203.34,BO34&lt;205),18,IF(AND(BO34&gt;122.8,BO34&lt;124),19,IF(AND(BO34&gt;86.83,BO34&lt;88),20))))))))))))))))))</f>
        <v>0</v>
      </c>
      <c r="CE34" s="52" t="b">
        <f>IF(AND(BP34&gt;139.85,BP34&lt;141),3,IF(AND(BP34&gt;103.84,BP34&lt;105),4,IF(AND(BP34&gt;52.32,BP34&lt;54),5,IF(AND(BP34&gt;285.46,BP34&lt;287),6,IF(AND(BP34&gt;118.42,BP34&lt;120),7,IF(AND(BP34&gt;62.42,BP34&lt;64),8,IF(AND(BP34&gt;412.27,BP34&lt;414),9,IF(AND(BP34&gt;140.33,BP34&lt;142),10,IF(AND(BP34&gt;145,BP34&lt;147),11,IF(AND(BP34&gt;146.47,BP34&lt;148),12,IF(AND(BP34&gt;108.77,BP34&lt;110),13,IF(AND(BP34&gt;54.82,BP34&lt;56),14,IF(AND(BP34&gt;298.92,BP34&lt;300),15,IF(AND(BP34&gt;124.03,BP34&lt;126),16,IF(AND(BP34&gt;65.4,BP34&lt;67),17,IF(AND(BP34&gt;431.69,BP34&lt;433),18,IF(AND(BP34&gt;146.97,BP34&lt;148),19,IF(AND(BP34&gt;151.86,BP34&lt;153),20))))))))))))))))))</f>
        <v>0</v>
      </c>
      <c r="CF34" s="52" t="b">
        <f>IF(AND(BQ34&gt;350.42,BQ34&lt;352),3,IF(AND(BQ34&gt;546.22,BQ34&lt;548),4,IF(AND(BQ34&gt;155.33,BQ34&lt;157),5,IF(AND(BQ34&gt;721.99,BQ34&lt;723),6,IF(AND(BQ34&gt;638.96,BQ34&lt;639),7,IF(AND(BQ34&gt;187.79,BQ34&lt;189),8,IF(AND(BQ34&gt;945.4,BQ34&lt;947),9,IF(AND(BQ34&gt;698.46,BQ34&lt;670),10,IF(AND(BQ34&gt;360.7,BQ34&lt;362),11,IF(AND(BQ34&gt;366.94,BQ34&lt;368),12,IF(AND(BQ34&gt;571.94,BQ34&lt;573),13,IF(AND(BQ34&gt;162.68,BQ34&lt;164),14,IF(AND(BQ34&gt;755.97,BQ34&lt;757),15,IF(AND(BQ34&gt;667.99,BQ34&lt;669),16,IF(AND(BQ34&gt;196.66,BQ34&lt;198),17,IF(AND(BQ34&gt;989.88,BQ34&lt;991),18,IF(AND(BQ34&gt;731.33,BQ34&lt;733),19,IF(AND(BQ34&gt;377.7,BQ34&lt;379),20))))))))))))))))))</f>
        <v>0</v>
      </c>
      <c r="CG34" s="52" t="b">
        <f>IF(AND(BS34&gt;46.2,BS34&lt;46.5),3,IF(AND(BS34&gt;18.8,BS34&lt;19.1),4,IF(AND(BS34&gt;15.8,BS34&lt;16),5,IF(AND(BS34&gt;78.7,BS34&lt;79),6,IF(AND(BS34&gt;32.1,BS34&lt;32.4),7,IF(AND(BS34&gt;26.9,BS34&lt;27.3),8,IF(AND(BS34&gt;125,BS34&lt;125.5),9,IF(AND(BS34&gt;48.2,BS34&lt;48.52),10,IF(AND(BS34&gt;43.1,BS34&lt;43.6),11,IF(AND(BS34&gt;48.53,BS34&lt;48.7),12,IF(AND(BS34&gt;19.6,BS34&lt;20.1),13,IF(AND(BS34&gt;16.5,BS34&lt;16.9),14,IF(AND(BS34&gt;82.4,BS34&lt;82.8),15,IF(AND(BS34&gt;33.6,BS34&lt;34),16,IF(AND(BS34&gt;28,BS34&lt;28.6),17,IF(AND(BS34&gt;130.8,BS34&lt;131.4),18,IF(AND(BS34&gt;50.5,BS34&lt;50.9),19,IF(AND(BS34&gt;45.2,BS34&lt;45.8),20))))))))))))))))))</f>
        <v>0</v>
      </c>
    </row>
    <row r="35" spans="1:88" ht="90" customHeight="1">
      <c r="A35" s="297"/>
      <c r="B35" s="287"/>
      <c r="C35" s="309"/>
      <c r="D35" s="292" t="s">
        <v>54</v>
      </c>
      <c r="E35" s="293"/>
      <c r="F35" s="10" t="s">
        <v>36</v>
      </c>
      <c r="G35" s="12">
        <f>IF(AD35=FALSE,0,AD35)</f>
        <v>948.15</v>
      </c>
      <c r="H35" s="12" t="s">
        <v>36</v>
      </c>
      <c r="I35" s="12">
        <f>IF(AE35=FALSE,0,AE35)</f>
        <v>0</v>
      </c>
      <c r="J35" s="12">
        <f>IF(AF35=FALSE,0,AF35)</f>
        <v>0</v>
      </c>
      <c r="K35" s="12" t="s">
        <v>36</v>
      </c>
      <c r="L35" s="12">
        <f>IF(AG35=FALSE,0,AG35)</f>
        <v>0</v>
      </c>
      <c r="M35" s="12" t="s">
        <v>36</v>
      </c>
      <c r="N35" s="12" t="s">
        <v>36</v>
      </c>
      <c r="O35" s="12" t="s">
        <v>36</v>
      </c>
      <c r="P35" s="12" t="s">
        <v>36</v>
      </c>
      <c r="Q35" s="12">
        <f>IF(AH35=FALSE,0,AH35)</f>
        <v>0</v>
      </c>
      <c r="R35" s="12" t="s">
        <v>36</v>
      </c>
      <c r="S35" s="12">
        <f>IF(AI35=FALSE,0,AI35)</f>
        <v>0</v>
      </c>
      <c r="T35" s="12" t="s">
        <v>36</v>
      </c>
      <c r="U35" s="12">
        <f>IF(AJ35=FALSE,0,AJ35)</f>
        <v>0</v>
      </c>
      <c r="V35" s="12">
        <f>IF(AK35=FALSE,0,AK35)</f>
        <v>0</v>
      </c>
      <c r="W35" s="12">
        <f>IF(AL35=FALSE,0,AL35)</f>
        <v>0</v>
      </c>
      <c r="X35" s="12" t="s">
        <v>36</v>
      </c>
      <c r="Y35" s="12">
        <f>IF(AM35=FALSE,0,AM35)</f>
        <v>0</v>
      </c>
      <c r="Z35" s="12" t="s">
        <v>36</v>
      </c>
      <c r="AA35" s="16" t="s">
        <v>336</v>
      </c>
      <c r="AB35" s="4">
        <f>IF(AB27=1,11,0)</f>
        <v>11</v>
      </c>
      <c r="AC35" s="4" t="e">
        <f>IF(AC27=2,22,0)</f>
        <v>#VALUE!</v>
      </c>
      <c r="AD35" s="52">
        <f>IF(AD34=3,948.15,IF(AD34=4,624.59,IF(AD34=5,238.38,IF(AD34=6,1987,IF(AD34=7,740.75,IF(AD34=8,283.91,IF(AD34=9,2682.35,IF(AD34=10,829.59,IF(AD34=11,586.15,IF(AD34=12,992.71,IF(AD34=13,653.95,IF(AD34=14,249.59,IF(AD34=15,2080.39,IF(AD34=16,775.57,IF(AD34=17,297.25,IF(AD34=18,2808.42,IF(AD34=19,868.59,IF(AD34=20,613.7))))))))))))))))))</f>
        <v>948.15</v>
      </c>
      <c r="AE35" s="52" t="b">
        <f>IF(AE34=5,1205.78,IF(AE34=8,1408.63,IF(AE34=11,1428.91,IF(AE34=14,1262.45,IF(AE34=17,1474.83,IF(AE34=20,1496.07))))))</f>
        <v>0</v>
      </c>
      <c r="AF35" s="52" t="b">
        <f>IF(AF34=3,487.32,IF(AF34=4,325.64,IF(AF34=5,287.99,IF(AF34=6,618.7,IF(AF34=7,412.3,IF(AF34=8,366.04,IF(AF34=9,798.54,IF(AF34=10,534.49,IF(AF34=11,476.86,IF(AF34=12,510.22,IF(AF34=13,340.94,IF(AF34=14,301.53,IF(AF34=15,647.78,IF(AF34=16,431.68,IF(AF34=17,383.24,IF(AF34=18,836.07,IF(AF34=19,559.61,IF(AF34=20,499.27))))))))))))))))))</f>
        <v>0</v>
      </c>
      <c r="AG35" s="52" t="b">
        <f>IF(AG34=3,498.89,IF(AG34=4,361.29,IF(AG34=5,250.38,IF(AG34=6,629.22,IF(AG34=7,456.21,IF(AG34=8,316.16,IF(AG34=9,815.35,IF(AG34=10,572.19,IF(AG34=11,402.59,IF(AG34=12,522.33,IF(AG34=13,378.28,IF(AG34=14,262.15,IF(AG34=15,658.8,IF(AG34=16,477.66,IF(AG34=17,331.01,IF(AG34=18,853.67,IF(AG34=19,599.08,IF(AG34=20,421.51))))))))))))))))))</f>
        <v>0</v>
      </c>
      <c r="AH35" s="52" t="b">
        <f>IF(AH34=3,359.85,IF(AH34=4,130.83,IF(AH34=5,78.61,IF(AH34=6,427.19,IF(AH34=7,160.77,IF(AH34=8,95.38,IF(AH34=9,568.37,IF(AH34=10,204.4,IF(AH34=11,132.96,IF(AH34=12,376.76,IF(AH34=13,136.98,IF(AH34=14,82.31,IF(AH34=15,447.27,IF(AH34=16,168.32,IF(AH34=17,99.86,IF(AH34=18,595.08,IF(AH34=19,214.01,IF(AH34=20,139.21))))))))))))))))))</f>
        <v>0</v>
      </c>
      <c r="AI35" s="52" t="b">
        <f>IF(AI34=3,196.17,IF(AI34=4,89.93,IF(AI34=5,48.88,IF(AI34=6,246.08,IF(AI34=7,112.07,IF(AI34=8,61.92,IF(AI34=9,297.11,IF(AI34=10,140.41,IF(AI34=11,79.67,IF(AI34=12,205.39,IF(AI34=13,94.16,IF(AI34=14,51.17,IF(AI34=15,257.64,IF(AI34=16,117.33,IF(AI34=17,64.83,IF(AI34=18,311.07,IF(AI34=19,147.01,IF(AI34=20,83.42))))))))))))))))))</f>
        <v>0</v>
      </c>
      <c r="AJ35" s="52" t="b">
        <f>IF(AJ34=3,108.35,IF(AJ34=4,64.65,IF(AJ34=5,45.75,IF(AJ34=6,144.27,IF(AJ34=7,86.58,IF(AJ34=8,61.46,IF(AJ34=9,195.16,IF(AJ34=10,118.24,IF(AJ34=11,83.88,IF(AJ34=12,113.44,IF(AJ34=13,67.69,IF(AJ34=14,47.9,IF(AJ34=15,151.05,IF(AJ34=16,90.65,IF(AJ34=17,64.34,IF(AJ34=18,204.34,IF(AJ34=19,123.8,IF(AJ34=20,87.83))))))))))))))))))</f>
        <v>0</v>
      </c>
      <c r="AK35" s="52" t="b">
        <f>IF(AK34=3,140.85,IF(AK34=4,104.84,IF(AK34=5,53.32,IF(AK34=6,286.46,IF(AK34=7,119.42,IF(AK34=8,63.42,IF(AK34=9,413.27,IF(AK34=10,141.33,IF(AK34=11,146,IF(AK34=12,147.47,IF(AK34=13,109.77,IF(AK34=14,55.82,IF(AK34=15,299.92,IF(AK34=16,125.03,IF(AK34=17,66.4,IF(AK34=18,432.69,IF(AK34=19,147.97,IF(AK34=20,152.86))))))))))))))))))</f>
        <v>0</v>
      </c>
      <c r="AL35" s="52" t="b">
        <f>IF(AL34=3,351.42,IF(AL34=4,547.22,IF(AL34=5,156.33,IF(AL34=6,722.99,IF(AL34=7,638.96,IF(AL34=8,188.79,IF(AL34=9,946.4,IF(AL34=10,699.46,IF(AL34=11,361.7,IF(AL34=12,367.94,IF(AL34=13,572.94,IF(AL34=14,163.68,IF(AL34=15,756.97,IF(AL34=16,668.99,IF(AL34=17,197.66,IF(AL34=18,990.88,IF(AL34=19,732.33,IF(AL34=20,378.7))))))))))))))))))</f>
        <v>0</v>
      </c>
      <c r="AM35" s="52" t="b">
        <f>IF(AM34=3,46.41,IF(AM34=4,19.01,IF(AM34=5,15.96,IF(AM34=6,78.9,IF(AM34=7,32.34,IF(AM34=8,27.09,IF(AM34=9,125.27,IF(AM34=10,48.48,IF(AM34=11,43.47,IF(AM34=12,48.59,IF(AM34=13,19.9,IF(AM34=14,16.71,IF(AM34=15,82.61,IF(AM34=16,33.86,IF(AM34=17,28.36,IF(AM34=18,131.15,IF(AM34=19,50.76,IF(AM34=20,45.51))))))))))))))))))</f>
        <v>0</v>
      </c>
      <c r="AO35" s="4">
        <f t="shared" si="0"/>
        <v>0</v>
      </c>
      <c r="AP35" s="4">
        <f t="shared" si="1"/>
        <v>0</v>
      </c>
      <c r="AQ35" s="4">
        <f t="shared" si="2"/>
        <v>0</v>
      </c>
      <c r="AU35" s="297"/>
      <c r="AV35" s="287"/>
      <c r="AW35" s="309"/>
      <c r="AX35" s="322" t="s">
        <v>54</v>
      </c>
      <c r="AY35" s="293"/>
      <c r="AZ35" s="10" t="s">
        <v>36</v>
      </c>
      <c r="BA35" s="12">
        <f>IF(BX35=FALSE,0,BX35)</f>
        <v>1896.3</v>
      </c>
      <c r="BB35" s="12" t="s">
        <v>36</v>
      </c>
      <c r="BC35" s="12">
        <f>IF(BY35=FALSE,0,BY35)</f>
        <v>0</v>
      </c>
      <c r="BD35" s="12">
        <f>IF(BZ35=FALSE,0,BZ35)</f>
        <v>0</v>
      </c>
      <c r="BE35" s="12" t="s">
        <v>36</v>
      </c>
      <c r="BF35" s="12">
        <f>IF(CA35=FALSE,0,CA35)</f>
        <v>0</v>
      </c>
      <c r="BG35" s="12" t="s">
        <v>36</v>
      </c>
      <c r="BH35" s="12" t="s">
        <v>36</v>
      </c>
      <c r="BI35" s="12" t="s">
        <v>36</v>
      </c>
      <c r="BJ35" s="12" t="s">
        <v>36</v>
      </c>
      <c r="BK35" s="12">
        <f>IF(CB35=FALSE,0,CB35)</f>
        <v>0</v>
      </c>
      <c r="BL35" s="12" t="s">
        <v>36</v>
      </c>
      <c r="BM35" s="12">
        <f>IF(CC35=FALSE,0,CC35)</f>
        <v>0</v>
      </c>
      <c r="BN35" s="12" t="s">
        <v>36</v>
      </c>
      <c r="BO35" s="12">
        <f>IF(CD35=FALSE,0,CD35)</f>
        <v>0</v>
      </c>
      <c r="BP35" s="12">
        <f>IF(CE35=FALSE,0,CE35)</f>
        <v>0</v>
      </c>
      <c r="BQ35" s="12">
        <f>IF(CF35=FALSE,0,CF35)</f>
        <v>0</v>
      </c>
      <c r="BR35" s="12" t="s">
        <v>36</v>
      </c>
      <c r="BS35" s="12">
        <f>IF(CG35=FALSE,0,CG35)</f>
        <v>0</v>
      </c>
      <c r="BT35" s="12" t="s">
        <v>36</v>
      </c>
      <c r="BU35" s="16" t="s">
        <v>336</v>
      </c>
      <c r="BV35" s="4">
        <f>IF(BV27=1,11,0)</f>
        <v>11</v>
      </c>
      <c r="BW35" s="4" t="e">
        <f>IF(BW27=2,22,0)</f>
        <v>#VALUE!</v>
      </c>
      <c r="BX35" s="52">
        <f>IF(AD34=3,1896.3,IF(AD34=4,1249.18,IF(AD34=5,476.76,IF(AD34=6,3974,IF(AD34=7,1481.5,IF(AD34=8,567.82,IF(AD34=9,5364.7,IF(AD34=10,1659.18,IF(AD34=11,1172.3)))))))))</f>
        <v>1896.3</v>
      </c>
      <c r="BY35" s="52" t="b">
        <f>IF(AE34=5,2411.56,IF(AE34=8,2817.26,IF(AE34=11,2857.82)))</f>
        <v>0</v>
      </c>
      <c r="BZ35" s="52" t="b">
        <f>IF(AF34=3,974.64,IF(AF34=4,651.28,IF(AF34=5,575.98,IF(AF34=6,1237.4,IF(AF34=7,824.6,IF(AF34=8,732.08,IF(AF34=9,1597.08,IF(AF34=10,1068.98,IF(AF34=11,953.72)))))))))</f>
        <v>0</v>
      </c>
      <c r="CA35" s="52" t="b">
        <f>IF(AG34=3,997.78,IF(AG34=4,722.58,IF(AG34=5,500.76,IF(AG34=6,1258.44,IF(AG34=7,912.42,IF(AG34=8,632.32,IF(AG34=9,1630.7,IF(AG34=10,1144.38,IF(AG34=11,805.18)))))))))</f>
        <v>0</v>
      </c>
      <c r="CB35" s="52" t="b">
        <f>IF(AH34=3,719.7,IF(AH34=4,261.66,IF(AH34=5,157.22,IF(AH34=6,854.38,IF(AH34=7,321.54,IF(AH34=8,190.76,IF(AH34=9,1136.74,IF(AH34=10,408.8,IF(AH34=11,265.92)))))))))</f>
        <v>0</v>
      </c>
      <c r="CC35" s="52" t="b">
        <f>IF(AI34=3,392.34,IF(AI34=4,179.86,IF(AI34=5,97.76,IF(AI34=6,492.16,IF(AI34=7,224.14,IF(AI34=8,123.84,IF(AI34=9,594.22,IF(AI34=10,280.82,IF(AI34=11,159.34)))))))))</f>
        <v>0</v>
      </c>
      <c r="CD35" s="52" t="b">
        <f>IF(AJ34=3,216.7,IF(AJ34=4,129.3,IF(AJ34=5,91.5,IF(AJ34=6,288.54,IF(AJ34=7,173.16,IF(AJ34=8,122.92,IF(AJ34=9,390.32,IF(AJ34=10,236.48,IF(AJ34=11,167.76)))))))))</f>
        <v>0</v>
      </c>
      <c r="CE35" s="52" t="b">
        <f>IF(AK34=3,281.7,IF(AK34=4,209.68,IF(AK34=5,106.64,IF(AK34=6,572.92,IF(AK34=7,238.84,IF(AK34=8,126.84,IF(AK34=9,826.54,IF(AK34=10,282.66,IF(AK34=11,292)))))))))</f>
        <v>0</v>
      </c>
      <c r="CF35" s="52" t="b">
        <f>IF(AL34=3,702.84,IF(AL34=4,1094.44,IF(AL34=5,312.66,IF(AL34=6,1445.98,IF(AL34=7,1277.92,IF(AL34=8,377.58,IF(AL34=9,1892.8,IF(AL34=10,1398.92,IF(AL34=11,723.4)))))))))</f>
        <v>0</v>
      </c>
      <c r="CG35" s="52" t="b">
        <f>IF(AM34=3,92.82,IF(AM34=4,38.02,IF(AM34=5,31.92,IF(AM34=6,157.8,IF(AM34=7,64.68,IF(AM34=8,54.18,IF(AM34=9,250.54,IF(AM34=10,96.96,IF(AM34=11,86.94)))))))))</f>
        <v>0</v>
      </c>
    </row>
    <row r="36" spans="1:88" ht="30" customHeight="1">
      <c r="A36" s="295"/>
      <c r="B36" s="286" t="s">
        <v>342</v>
      </c>
      <c r="C36" s="307">
        <f>C27</f>
        <v>371.3</v>
      </c>
      <c r="D36" s="286" t="s">
        <v>27</v>
      </c>
      <c r="E36" s="3" t="s">
        <v>28</v>
      </c>
      <c r="F36" s="10">
        <f>G36+I36+J36+L36+Q36+S36+U36+V36+W36+Y36+Z36</f>
        <v>352048.1</v>
      </c>
      <c r="G36" s="44">
        <f>G27</f>
        <v>352048.1</v>
      </c>
      <c r="H36" s="10">
        <f t="shared" ref="H36:Z41" si="38">H27</f>
        <v>0</v>
      </c>
      <c r="I36" s="10">
        <f t="shared" si="38"/>
        <v>0</v>
      </c>
      <c r="J36" s="10">
        <f t="shared" si="38"/>
        <v>0</v>
      </c>
      <c r="K36" s="10">
        <f t="shared" si="38"/>
        <v>0</v>
      </c>
      <c r="L36" s="10">
        <f t="shared" si="38"/>
        <v>0</v>
      </c>
      <c r="M36" s="10">
        <f t="shared" si="38"/>
        <v>0</v>
      </c>
      <c r="N36" s="10">
        <f t="shared" si="38"/>
        <v>0</v>
      </c>
      <c r="O36" s="10">
        <f t="shared" si="38"/>
        <v>0</v>
      </c>
      <c r="P36" s="10">
        <f t="shared" si="38"/>
        <v>0</v>
      </c>
      <c r="Q36" s="10">
        <f t="shared" si="38"/>
        <v>0</v>
      </c>
      <c r="R36" s="10">
        <f t="shared" si="38"/>
        <v>0</v>
      </c>
      <c r="S36" s="10">
        <f t="shared" si="38"/>
        <v>0</v>
      </c>
      <c r="T36" s="10">
        <f t="shared" si="38"/>
        <v>0</v>
      </c>
      <c r="U36" s="10">
        <f t="shared" si="38"/>
        <v>0</v>
      </c>
      <c r="V36" s="10">
        <f t="shared" si="38"/>
        <v>0</v>
      </c>
      <c r="W36" s="10">
        <f t="shared" si="38"/>
        <v>0</v>
      </c>
      <c r="X36" s="10">
        <f t="shared" si="38"/>
        <v>0</v>
      </c>
      <c r="Y36" s="10">
        <f t="shared" si="38"/>
        <v>0</v>
      </c>
      <c r="Z36" s="10">
        <f t="shared" si="38"/>
        <v>0</v>
      </c>
      <c r="AA36" s="16">
        <v>1</v>
      </c>
      <c r="AB36" s="4" t="e">
        <f>IF(FIND("Итого",B36,1),1,0)</f>
        <v>#VALUE!</v>
      </c>
      <c r="AC36" s="4">
        <f>IF(FIND("Всего",B36,1),2,0)</f>
        <v>2</v>
      </c>
      <c r="AO36" s="4">
        <f t="shared" si="0"/>
        <v>0</v>
      </c>
      <c r="AP36" s="4">
        <f t="shared" si="1"/>
        <v>0</v>
      </c>
      <c r="AQ36" s="4">
        <f t="shared" si="2"/>
        <v>0</v>
      </c>
      <c r="AU36" s="295"/>
      <c r="AV36" s="286" t="s">
        <v>342</v>
      </c>
      <c r="AW36" s="307">
        <f>AW27</f>
        <v>371.3</v>
      </c>
      <c r="AX36" s="286" t="s">
        <v>27</v>
      </c>
      <c r="AY36" s="3" t="s">
        <v>28</v>
      </c>
      <c r="AZ36" s="10">
        <f>BA36+BC36+BD36+BF36+BK36+BM36+BO36+BP36+BQ36+BS36+BT36</f>
        <v>704096.19</v>
      </c>
      <c r="BA36" s="44">
        <f>BA27</f>
        <v>704096.19</v>
      </c>
      <c r="BB36" s="10">
        <f t="shared" ref="BB36:BT36" si="39">BB27</f>
        <v>0</v>
      </c>
      <c r="BC36" s="10">
        <f t="shared" si="39"/>
        <v>0</v>
      </c>
      <c r="BD36" s="10">
        <f t="shared" si="39"/>
        <v>0</v>
      </c>
      <c r="BE36" s="10">
        <f t="shared" si="39"/>
        <v>0</v>
      </c>
      <c r="BF36" s="10">
        <f t="shared" si="39"/>
        <v>0</v>
      </c>
      <c r="BG36" s="10">
        <f t="shared" si="39"/>
        <v>0</v>
      </c>
      <c r="BH36" s="10">
        <f t="shared" si="39"/>
        <v>0</v>
      </c>
      <c r="BI36" s="10">
        <f t="shared" si="39"/>
        <v>0</v>
      </c>
      <c r="BJ36" s="10">
        <f t="shared" si="39"/>
        <v>0</v>
      </c>
      <c r="BK36" s="10">
        <f t="shared" si="39"/>
        <v>0</v>
      </c>
      <c r="BL36" s="10">
        <f t="shared" si="39"/>
        <v>0</v>
      </c>
      <c r="BM36" s="10">
        <f t="shared" si="39"/>
        <v>0</v>
      </c>
      <c r="BN36" s="10">
        <f t="shared" si="39"/>
        <v>0</v>
      </c>
      <c r="BO36" s="10">
        <f t="shared" si="39"/>
        <v>0</v>
      </c>
      <c r="BP36" s="10">
        <f t="shared" si="39"/>
        <v>0</v>
      </c>
      <c r="BQ36" s="10">
        <f t="shared" si="39"/>
        <v>0</v>
      </c>
      <c r="BR36" s="10">
        <f t="shared" si="39"/>
        <v>0</v>
      </c>
      <c r="BS36" s="10">
        <f t="shared" si="39"/>
        <v>0</v>
      </c>
      <c r="BT36" s="10">
        <f t="shared" si="39"/>
        <v>0</v>
      </c>
      <c r="BU36" s="16">
        <v>1</v>
      </c>
      <c r="BV36" s="4" t="e">
        <f>IF(FIND("Итого",AV36,1),1,0)</f>
        <v>#VALUE!</v>
      </c>
      <c r="BW36" s="4">
        <f>IF(FIND("Всего",AV36,1),2,0)</f>
        <v>2</v>
      </c>
      <c r="CI36" s="32">
        <f>BF36-BG36</f>
        <v>0</v>
      </c>
    </row>
    <row r="37" spans="1:88" ht="60" customHeight="1">
      <c r="A37" s="296"/>
      <c r="B37" s="291"/>
      <c r="C37" s="308"/>
      <c r="D37" s="287"/>
      <c r="E37" s="3" t="s">
        <v>29</v>
      </c>
      <c r="F37" s="10">
        <f t="shared" ref="F37:F41" si="40">G37+I37+J37+L37+Q37+S37+U37+V37+W37+Y37+Z37</f>
        <v>0</v>
      </c>
      <c r="G37" s="10">
        <f t="shared" ref="G37:V41" si="41">G28</f>
        <v>0</v>
      </c>
      <c r="H37" s="10">
        <f t="shared" si="41"/>
        <v>0</v>
      </c>
      <c r="I37" s="10">
        <f t="shared" si="41"/>
        <v>0</v>
      </c>
      <c r="J37" s="10">
        <f t="shared" si="41"/>
        <v>0</v>
      </c>
      <c r="K37" s="10">
        <f t="shared" si="41"/>
        <v>0</v>
      </c>
      <c r="L37" s="10">
        <f t="shared" si="41"/>
        <v>0</v>
      </c>
      <c r="M37" s="10">
        <f t="shared" si="41"/>
        <v>0</v>
      </c>
      <c r="N37" s="10">
        <f t="shared" si="41"/>
        <v>0</v>
      </c>
      <c r="O37" s="10">
        <f t="shared" si="41"/>
        <v>0</v>
      </c>
      <c r="P37" s="10">
        <f t="shared" si="41"/>
        <v>0</v>
      </c>
      <c r="Q37" s="10">
        <f t="shared" si="41"/>
        <v>0</v>
      </c>
      <c r="R37" s="10">
        <f t="shared" si="41"/>
        <v>0</v>
      </c>
      <c r="S37" s="10">
        <f t="shared" si="41"/>
        <v>0</v>
      </c>
      <c r="T37" s="10">
        <f t="shared" si="41"/>
        <v>0</v>
      </c>
      <c r="U37" s="10">
        <f t="shared" si="41"/>
        <v>0</v>
      </c>
      <c r="V37" s="10">
        <f t="shared" si="41"/>
        <v>0</v>
      </c>
      <c r="W37" s="10">
        <f t="shared" si="38"/>
        <v>0</v>
      </c>
      <c r="X37" s="10">
        <f t="shared" si="38"/>
        <v>0</v>
      </c>
      <c r="Y37" s="10">
        <f t="shared" si="38"/>
        <v>0</v>
      </c>
      <c r="Z37" s="10">
        <f t="shared" si="38"/>
        <v>0</v>
      </c>
      <c r="AA37" s="16">
        <v>2</v>
      </c>
      <c r="AO37" s="4">
        <f t="shared" si="0"/>
        <v>0</v>
      </c>
      <c r="AP37" s="4">
        <f t="shared" si="1"/>
        <v>0</v>
      </c>
      <c r="AQ37" s="4">
        <f t="shared" si="2"/>
        <v>0</v>
      </c>
      <c r="AU37" s="296"/>
      <c r="AV37" s="291"/>
      <c r="AW37" s="308"/>
      <c r="AX37" s="287"/>
      <c r="AY37" s="3" t="s">
        <v>29</v>
      </c>
      <c r="AZ37" s="10">
        <f t="shared" ref="AZ37:AZ41" si="42">BA37+BC37+BD37+BF37+BK37+BM37+BO37+BP37+BQ37+BS37+BT37</f>
        <v>0</v>
      </c>
      <c r="BA37" s="10">
        <f t="shared" ref="BA37:BT37" si="43">BA28</f>
        <v>0</v>
      </c>
      <c r="BB37" s="10">
        <f t="shared" si="43"/>
        <v>0</v>
      </c>
      <c r="BC37" s="10">
        <f t="shared" si="43"/>
        <v>0</v>
      </c>
      <c r="BD37" s="10">
        <f t="shared" si="43"/>
        <v>0</v>
      </c>
      <c r="BE37" s="10">
        <f t="shared" si="43"/>
        <v>0</v>
      </c>
      <c r="BF37" s="10">
        <f t="shared" si="43"/>
        <v>0</v>
      </c>
      <c r="BG37" s="10">
        <f t="shared" si="43"/>
        <v>0</v>
      </c>
      <c r="BH37" s="10">
        <f t="shared" si="43"/>
        <v>0</v>
      </c>
      <c r="BI37" s="10">
        <f t="shared" si="43"/>
        <v>0</v>
      </c>
      <c r="BJ37" s="10">
        <f t="shared" si="43"/>
        <v>0</v>
      </c>
      <c r="BK37" s="10">
        <f t="shared" si="43"/>
        <v>0</v>
      </c>
      <c r="BL37" s="10">
        <f t="shared" si="43"/>
        <v>0</v>
      </c>
      <c r="BM37" s="10">
        <f t="shared" si="43"/>
        <v>0</v>
      </c>
      <c r="BN37" s="10">
        <f t="shared" si="43"/>
        <v>0</v>
      </c>
      <c r="BO37" s="10">
        <f t="shared" si="43"/>
        <v>0</v>
      </c>
      <c r="BP37" s="10">
        <f t="shared" si="43"/>
        <v>0</v>
      </c>
      <c r="BQ37" s="10">
        <f t="shared" si="43"/>
        <v>0</v>
      </c>
      <c r="BR37" s="10">
        <f t="shared" si="43"/>
        <v>0</v>
      </c>
      <c r="BS37" s="10">
        <f t="shared" si="43"/>
        <v>0</v>
      </c>
      <c r="BT37" s="10">
        <f t="shared" si="43"/>
        <v>0</v>
      </c>
      <c r="BU37" s="16">
        <v>2</v>
      </c>
    </row>
    <row r="38" spans="1:88" ht="120" customHeight="1">
      <c r="A38" s="296"/>
      <c r="B38" s="291"/>
      <c r="C38" s="308"/>
      <c r="D38" s="286" t="s">
        <v>30</v>
      </c>
      <c r="E38" s="3" t="s">
        <v>31</v>
      </c>
      <c r="F38" s="10">
        <f t="shared" si="40"/>
        <v>0</v>
      </c>
      <c r="G38" s="10">
        <f t="shared" si="41"/>
        <v>0</v>
      </c>
      <c r="H38" s="10">
        <f t="shared" si="38"/>
        <v>0</v>
      </c>
      <c r="I38" s="10">
        <f t="shared" si="38"/>
        <v>0</v>
      </c>
      <c r="J38" s="10">
        <f t="shared" si="38"/>
        <v>0</v>
      </c>
      <c r="K38" s="10">
        <f t="shared" si="38"/>
        <v>0</v>
      </c>
      <c r="L38" s="10">
        <f t="shared" si="38"/>
        <v>0</v>
      </c>
      <c r="M38" s="10">
        <f t="shared" si="38"/>
        <v>0</v>
      </c>
      <c r="N38" s="10">
        <f t="shared" si="38"/>
        <v>0</v>
      </c>
      <c r="O38" s="10">
        <f t="shared" si="38"/>
        <v>0</v>
      </c>
      <c r="P38" s="10">
        <f t="shared" si="38"/>
        <v>0</v>
      </c>
      <c r="Q38" s="10">
        <f t="shared" si="38"/>
        <v>0</v>
      </c>
      <c r="R38" s="10">
        <f t="shared" si="38"/>
        <v>0</v>
      </c>
      <c r="S38" s="10">
        <f t="shared" si="38"/>
        <v>0</v>
      </c>
      <c r="T38" s="10">
        <f t="shared" si="38"/>
        <v>0</v>
      </c>
      <c r="U38" s="10">
        <f t="shared" si="38"/>
        <v>0</v>
      </c>
      <c r="V38" s="10">
        <f t="shared" si="38"/>
        <v>0</v>
      </c>
      <c r="W38" s="10">
        <f t="shared" si="38"/>
        <v>0</v>
      </c>
      <c r="X38" s="10">
        <f t="shared" si="38"/>
        <v>0</v>
      </c>
      <c r="Y38" s="10">
        <f t="shared" si="38"/>
        <v>0</v>
      </c>
      <c r="Z38" s="10">
        <f t="shared" si="38"/>
        <v>0</v>
      </c>
      <c r="AA38" s="16">
        <v>3</v>
      </c>
      <c r="AO38" s="4">
        <f t="shared" si="0"/>
        <v>0</v>
      </c>
      <c r="AP38" s="4">
        <f t="shared" si="1"/>
        <v>0</v>
      </c>
      <c r="AQ38" s="4">
        <f t="shared" si="2"/>
        <v>0</v>
      </c>
      <c r="AT38" s="32">
        <f>AZ38-BC38</f>
        <v>0</v>
      </c>
      <c r="AU38" s="296"/>
      <c r="AV38" s="291"/>
      <c r="AW38" s="308"/>
      <c r="AX38" s="286" t="s">
        <v>30</v>
      </c>
      <c r="AY38" s="3" t="s">
        <v>31</v>
      </c>
      <c r="AZ38" s="10">
        <f t="shared" si="42"/>
        <v>0</v>
      </c>
      <c r="BA38" s="10">
        <f t="shared" ref="BA38:BT38" si="44">BA29</f>
        <v>0</v>
      </c>
      <c r="BB38" s="10">
        <f t="shared" si="44"/>
        <v>0</v>
      </c>
      <c r="BC38" s="10">
        <f t="shared" si="44"/>
        <v>0</v>
      </c>
      <c r="BD38" s="10">
        <f t="shared" si="44"/>
        <v>0</v>
      </c>
      <c r="BE38" s="10">
        <f t="shared" si="44"/>
        <v>0</v>
      </c>
      <c r="BF38" s="10">
        <f t="shared" si="44"/>
        <v>0</v>
      </c>
      <c r="BG38" s="10">
        <f t="shared" si="44"/>
        <v>0</v>
      </c>
      <c r="BH38" s="10">
        <f t="shared" si="44"/>
        <v>0</v>
      </c>
      <c r="BI38" s="10">
        <f t="shared" si="44"/>
        <v>0</v>
      </c>
      <c r="BJ38" s="10">
        <f t="shared" si="44"/>
        <v>0</v>
      </c>
      <c r="BK38" s="10">
        <f t="shared" si="44"/>
        <v>0</v>
      </c>
      <c r="BL38" s="10">
        <f t="shared" si="44"/>
        <v>0</v>
      </c>
      <c r="BM38" s="10">
        <f t="shared" si="44"/>
        <v>0</v>
      </c>
      <c r="BN38" s="10">
        <f t="shared" si="44"/>
        <v>0</v>
      </c>
      <c r="BO38" s="10">
        <f t="shared" si="44"/>
        <v>0</v>
      </c>
      <c r="BP38" s="10">
        <f t="shared" si="44"/>
        <v>0</v>
      </c>
      <c r="BQ38" s="10">
        <f t="shared" si="44"/>
        <v>0</v>
      </c>
      <c r="BR38" s="10">
        <f t="shared" si="44"/>
        <v>0</v>
      </c>
      <c r="BS38" s="10">
        <f t="shared" si="44"/>
        <v>0</v>
      </c>
      <c r="BT38" s="10">
        <f t="shared" si="44"/>
        <v>0</v>
      </c>
      <c r="BU38" s="16">
        <v>3</v>
      </c>
    </row>
    <row r="39" spans="1:88" ht="30" customHeight="1">
      <c r="A39" s="296"/>
      <c r="B39" s="291"/>
      <c r="C39" s="308"/>
      <c r="D39" s="291"/>
      <c r="E39" s="3" t="s">
        <v>32</v>
      </c>
      <c r="F39" s="10">
        <f t="shared" si="40"/>
        <v>0</v>
      </c>
      <c r="G39" s="10">
        <f t="shared" si="41"/>
        <v>0</v>
      </c>
      <c r="H39" s="10">
        <f t="shared" si="38"/>
        <v>0</v>
      </c>
      <c r="I39" s="10">
        <f t="shared" si="38"/>
        <v>0</v>
      </c>
      <c r="J39" s="10">
        <f t="shared" si="38"/>
        <v>0</v>
      </c>
      <c r="K39" s="10">
        <f t="shared" si="38"/>
        <v>0</v>
      </c>
      <c r="L39" s="10">
        <f t="shared" si="38"/>
        <v>0</v>
      </c>
      <c r="M39" s="10">
        <f t="shared" si="38"/>
        <v>0</v>
      </c>
      <c r="N39" s="10">
        <f t="shared" si="38"/>
        <v>0</v>
      </c>
      <c r="O39" s="10">
        <f t="shared" si="38"/>
        <v>0</v>
      </c>
      <c r="P39" s="10">
        <f t="shared" si="38"/>
        <v>0</v>
      </c>
      <c r="Q39" s="10">
        <f t="shared" si="38"/>
        <v>0</v>
      </c>
      <c r="R39" s="10">
        <f t="shared" si="38"/>
        <v>0</v>
      </c>
      <c r="S39" s="10">
        <f t="shared" si="38"/>
        <v>0</v>
      </c>
      <c r="T39" s="10">
        <f t="shared" si="38"/>
        <v>0</v>
      </c>
      <c r="U39" s="10">
        <f t="shared" si="38"/>
        <v>0</v>
      </c>
      <c r="V39" s="10">
        <f t="shared" si="38"/>
        <v>0</v>
      </c>
      <c r="W39" s="10">
        <f t="shared" si="38"/>
        <v>0</v>
      </c>
      <c r="X39" s="10">
        <f t="shared" si="38"/>
        <v>0</v>
      </c>
      <c r="Y39" s="10">
        <f t="shared" si="38"/>
        <v>0</v>
      </c>
      <c r="Z39" s="10">
        <f t="shared" si="38"/>
        <v>0</v>
      </c>
      <c r="AA39" s="16">
        <v>4</v>
      </c>
      <c r="AO39" s="4">
        <f t="shared" si="0"/>
        <v>0</v>
      </c>
      <c r="AP39" s="4">
        <f t="shared" si="1"/>
        <v>0</v>
      </c>
      <c r="AQ39" s="4">
        <f t="shared" si="2"/>
        <v>0</v>
      </c>
      <c r="AU39" s="296"/>
      <c r="AV39" s="291"/>
      <c r="AW39" s="308"/>
      <c r="AX39" s="291"/>
      <c r="AY39" s="3" t="s">
        <v>32</v>
      </c>
      <c r="AZ39" s="10">
        <f t="shared" si="42"/>
        <v>0</v>
      </c>
      <c r="BA39" s="10">
        <f t="shared" ref="BA39:BT39" si="45">BA30</f>
        <v>0</v>
      </c>
      <c r="BB39" s="10">
        <f t="shared" si="45"/>
        <v>0</v>
      </c>
      <c r="BC39" s="10">
        <f t="shared" si="45"/>
        <v>0</v>
      </c>
      <c r="BD39" s="10">
        <f t="shared" si="45"/>
        <v>0</v>
      </c>
      <c r="BE39" s="10">
        <f t="shared" si="45"/>
        <v>0</v>
      </c>
      <c r="BF39" s="10">
        <f t="shared" si="45"/>
        <v>0</v>
      </c>
      <c r="BG39" s="10">
        <f t="shared" si="45"/>
        <v>0</v>
      </c>
      <c r="BH39" s="10">
        <f t="shared" si="45"/>
        <v>0</v>
      </c>
      <c r="BI39" s="10">
        <f t="shared" si="45"/>
        <v>0</v>
      </c>
      <c r="BJ39" s="10">
        <f t="shared" si="45"/>
        <v>0</v>
      </c>
      <c r="BK39" s="10">
        <f t="shared" si="45"/>
        <v>0</v>
      </c>
      <c r="BL39" s="10">
        <f t="shared" si="45"/>
        <v>0</v>
      </c>
      <c r="BM39" s="10">
        <f t="shared" si="45"/>
        <v>0</v>
      </c>
      <c r="BN39" s="10">
        <f t="shared" si="45"/>
        <v>0</v>
      </c>
      <c r="BO39" s="10">
        <f t="shared" si="45"/>
        <v>0</v>
      </c>
      <c r="BP39" s="10">
        <f t="shared" si="45"/>
        <v>0</v>
      </c>
      <c r="BQ39" s="10">
        <f t="shared" si="45"/>
        <v>0</v>
      </c>
      <c r="BR39" s="10">
        <f t="shared" si="45"/>
        <v>0</v>
      </c>
      <c r="BS39" s="10">
        <f t="shared" si="45"/>
        <v>0</v>
      </c>
      <c r="BT39" s="10">
        <f t="shared" si="45"/>
        <v>0</v>
      </c>
      <c r="BU39" s="16">
        <v>4</v>
      </c>
    </row>
    <row r="40" spans="1:88" ht="30" customHeight="1">
      <c r="A40" s="296"/>
      <c r="B40" s="291"/>
      <c r="C40" s="308"/>
      <c r="D40" s="291"/>
      <c r="E40" s="3" t="s">
        <v>33</v>
      </c>
      <c r="F40" s="10">
        <f t="shared" si="40"/>
        <v>0</v>
      </c>
      <c r="G40" s="10">
        <f t="shared" si="41"/>
        <v>0</v>
      </c>
      <c r="H40" s="10">
        <f t="shared" si="38"/>
        <v>0</v>
      </c>
      <c r="I40" s="10">
        <f t="shared" si="38"/>
        <v>0</v>
      </c>
      <c r="J40" s="10">
        <f t="shared" si="38"/>
        <v>0</v>
      </c>
      <c r="K40" s="10">
        <f t="shared" si="38"/>
        <v>0</v>
      </c>
      <c r="L40" s="10">
        <f t="shared" si="38"/>
        <v>0</v>
      </c>
      <c r="M40" s="10">
        <f t="shared" si="38"/>
        <v>0</v>
      </c>
      <c r="N40" s="10">
        <f t="shared" si="38"/>
        <v>0</v>
      </c>
      <c r="O40" s="10">
        <f t="shared" si="38"/>
        <v>0</v>
      </c>
      <c r="P40" s="10">
        <f t="shared" si="38"/>
        <v>0</v>
      </c>
      <c r="Q40" s="10">
        <f t="shared" si="38"/>
        <v>0</v>
      </c>
      <c r="R40" s="10">
        <f t="shared" si="38"/>
        <v>0</v>
      </c>
      <c r="S40" s="10">
        <f t="shared" si="38"/>
        <v>0</v>
      </c>
      <c r="T40" s="10">
        <f t="shared" si="38"/>
        <v>0</v>
      </c>
      <c r="U40" s="10">
        <f t="shared" si="38"/>
        <v>0</v>
      </c>
      <c r="V40" s="10">
        <f t="shared" si="38"/>
        <v>0</v>
      </c>
      <c r="W40" s="10">
        <f t="shared" si="38"/>
        <v>0</v>
      </c>
      <c r="X40" s="10">
        <f t="shared" si="38"/>
        <v>0</v>
      </c>
      <c r="Y40" s="10">
        <f t="shared" si="38"/>
        <v>0</v>
      </c>
      <c r="Z40" s="10">
        <f t="shared" si="38"/>
        <v>0</v>
      </c>
      <c r="AA40" s="16">
        <v>5</v>
      </c>
      <c r="AO40" s="4">
        <f t="shared" si="0"/>
        <v>0</v>
      </c>
      <c r="AP40" s="4">
        <f t="shared" si="1"/>
        <v>0</v>
      </c>
      <c r="AQ40" s="4">
        <f t="shared" si="2"/>
        <v>0</v>
      </c>
      <c r="AU40" s="296"/>
      <c r="AV40" s="291"/>
      <c r="AW40" s="308"/>
      <c r="AX40" s="291"/>
      <c r="AY40" s="3" t="s">
        <v>33</v>
      </c>
      <c r="AZ40" s="10">
        <f t="shared" si="42"/>
        <v>0</v>
      </c>
      <c r="BA40" s="10">
        <f t="shared" ref="BA40:BT40" si="46">BA31</f>
        <v>0</v>
      </c>
      <c r="BB40" s="10">
        <f t="shared" si="46"/>
        <v>0</v>
      </c>
      <c r="BC40" s="10">
        <f t="shared" si="46"/>
        <v>0</v>
      </c>
      <c r="BD40" s="10">
        <f t="shared" si="46"/>
        <v>0</v>
      </c>
      <c r="BE40" s="10">
        <f t="shared" si="46"/>
        <v>0</v>
      </c>
      <c r="BF40" s="10">
        <f t="shared" si="46"/>
        <v>0</v>
      </c>
      <c r="BG40" s="10">
        <f t="shared" si="46"/>
        <v>0</v>
      </c>
      <c r="BH40" s="10">
        <f t="shared" si="46"/>
        <v>0</v>
      </c>
      <c r="BI40" s="10">
        <f t="shared" si="46"/>
        <v>0</v>
      </c>
      <c r="BJ40" s="10">
        <f t="shared" si="46"/>
        <v>0</v>
      </c>
      <c r="BK40" s="10">
        <f t="shared" si="46"/>
        <v>0</v>
      </c>
      <c r="BL40" s="10">
        <f t="shared" si="46"/>
        <v>0</v>
      </c>
      <c r="BM40" s="10">
        <f t="shared" si="46"/>
        <v>0</v>
      </c>
      <c r="BN40" s="10">
        <f t="shared" si="46"/>
        <v>0</v>
      </c>
      <c r="BO40" s="10">
        <f t="shared" si="46"/>
        <v>0</v>
      </c>
      <c r="BP40" s="10">
        <f t="shared" si="46"/>
        <v>0</v>
      </c>
      <c r="BQ40" s="10">
        <f t="shared" si="46"/>
        <v>0</v>
      </c>
      <c r="BR40" s="10">
        <f t="shared" si="46"/>
        <v>0</v>
      </c>
      <c r="BS40" s="10">
        <f t="shared" si="46"/>
        <v>0</v>
      </c>
      <c r="BT40" s="10">
        <f t="shared" si="46"/>
        <v>0</v>
      </c>
      <c r="BU40" s="16">
        <v>5</v>
      </c>
    </row>
    <row r="41" spans="1:88" ht="30" customHeight="1">
      <c r="A41" s="296"/>
      <c r="B41" s="291"/>
      <c r="C41" s="308"/>
      <c r="D41" s="287"/>
      <c r="E41" s="3" t="s">
        <v>34</v>
      </c>
      <c r="F41" s="10">
        <f t="shared" si="40"/>
        <v>0</v>
      </c>
      <c r="G41" s="10">
        <f t="shared" si="41"/>
        <v>0</v>
      </c>
      <c r="H41" s="10">
        <f t="shared" si="38"/>
        <v>0</v>
      </c>
      <c r="I41" s="10">
        <f t="shared" si="38"/>
        <v>0</v>
      </c>
      <c r="J41" s="10">
        <f t="shared" si="38"/>
        <v>0</v>
      </c>
      <c r="K41" s="10">
        <f t="shared" si="38"/>
        <v>0</v>
      </c>
      <c r="L41" s="10">
        <f t="shared" si="38"/>
        <v>0</v>
      </c>
      <c r="M41" s="10">
        <f t="shared" si="38"/>
        <v>0</v>
      </c>
      <c r="N41" s="10">
        <f t="shared" si="38"/>
        <v>0</v>
      </c>
      <c r="O41" s="10">
        <f t="shared" si="38"/>
        <v>0</v>
      </c>
      <c r="P41" s="10">
        <f t="shared" si="38"/>
        <v>0</v>
      </c>
      <c r="Q41" s="10">
        <f t="shared" si="38"/>
        <v>0</v>
      </c>
      <c r="R41" s="10">
        <f t="shared" si="38"/>
        <v>0</v>
      </c>
      <c r="S41" s="10">
        <f t="shared" si="38"/>
        <v>0</v>
      </c>
      <c r="T41" s="10">
        <f t="shared" si="38"/>
        <v>0</v>
      </c>
      <c r="U41" s="10">
        <f t="shared" si="38"/>
        <v>0</v>
      </c>
      <c r="V41" s="10">
        <f t="shared" si="38"/>
        <v>0</v>
      </c>
      <c r="W41" s="10">
        <f t="shared" si="38"/>
        <v>0</v>
      </c>
      <c r="X41" s="10">
        <f t="shared" si="38"/>
        <v>0</v>
      </c>
      <c r="Y41" s="10">
        <f t="shared" si="38"/>
        <v>0</v>
      </c>
      <c r="Z41" s="10">
        <f t="shared" si="38"/>
        <v>0</v>
      </c>
      <c r="AA41" s="16">
        <v>6</v>
      </c>
      <c r="AO41" s="4">
        <f t="shared" si="0"/>
        <v>0</v>
      </c>
      <c r="AP41" s="4">
        <f t="shared" si="1"/>
        <v>0</v>
      </c>
      <c r="AQ41" s="4">
        <f t="shared" si="2"/>
        <v>0</v>
      </c>
      <c r="AU41" s="296"/>
      <c r="AV41" s="291"/>
      <c r="AW41" s="308"/>
      <c r="AX41" s="287"/>
      <c r="AY41" s="3" t="s">
        <v>34</v>
      </c>
      <c r="AZ41" s="10">
        <f t="shared" si="42"/>
        <v>0</v>
      </c>
      <c r="BA41" s="10">
        <f t="shared" ref="BA41:BT41" si="47">BA32</f>
        <v>0</v>
      </c>
      <c r="BB41" s="10">
        <f t="shared" si="47"/>
        <v>0</v>
      </c>
      <c r="BC41" s="10">
        <f t="shared" si="47"/>
        <v>0</v>
      </c>
      <c r="BD41" s="10">
        <f t="shared" si="47"/>
        <v>0</v>
      </c>
      <c r="BE41" s="10">
        <f t="shared" si="47"/>
        <v>0</v>
      </c>
      <c r="BF41" s="10">
        <f t="shared" si="47"/>
        <v>0</v>
      </c>
      <c r="BG41" s="10">
        <f t="shared" si="47"/>
        <v>0</v>
      </c>
      <c r="BH41" s="10">
        <f t="shared" si="47"/>
        <v>0</v>
      </c>
      <c r="BI41" s="10">
        <f t="shared" si="47"/>
        <v>0</v>
      </c>
      <c r="BJ41" s="10">
        <f t="shared" si="47"/>
        <v>0</v>
      </c>
      <c r="BK41" s="10">
        <f t="shared" si="47"/>
        <v>0</v>
      </c>
      <c r="BL41" s="10">
        <f t="shared" si="47"/>
        <v>0</v>
      </c>
      <c r="BM41" s="10">
        <f t="shared" si="47"/>
        <v>0</v>
      </c>
      <c r="BN41" s="10">
        <f t="shared" si="47"/>
        <v>0</v>
      </c>
      <c r="BO41" s="10">
        <f t="shared" si="47"/>
        <v>0</v>
      </c>
      <c r="BP41" s="10">
        <f t="shared" si="47"/>
        <v>0</v>
      </c>
      <c r="BQ41" s="10">
        <f t="shared" si="47"/>
        <v>0</v>
      </c>
      <c r="BR41" s="10">
        <f t="shared" si="47"/>
        <v>0</v>
      </c>
      <c r="BS41" s="10">
        <f t="shared" si="47"/>
        <v>0</v>
      </c>
      <c r="BT41" s="10">
        <f t="shared" si="47"/>
        <v>0</v>
      </c>
      <c r="BU41" s="16">
        <v>6</v>
      </c>
    </row>
    <row r="42" spans="1:88" s="5" customFormat="1" ht="30" customHeight="1">
      <c r="A42" s="296"/>
      <c r="B42" s="291"/>
      <c r="C42" s="308"/>
      <c r="D42" s="292" t="s">
        <v>35</v>
      </c>
      <c r="E42" s="293"/>
      <c r="F42" s="10">
        <f>F36+F37+F38+F39+F40+F41</f>
        <v>352048.1</v>
      </c>
      <c r="G42" s="10">
        <f t="shared" ref="G42" si="48">G36+G37+G38+G39+G40+G41</f>
        <v>352048.1</v>
      </c>
      <c r="H42" s="10">
        <f t="shared" ref="H42" si="49">H36+H37+H38+H39+H40+H41</f>
        <v>0</v>
      </c>
      <c r="I42" s="10">
        <f t="shared" ref="I42" si="50">I36+I37+I38+I39+I40+I41</f>
        <v>0</v>
      </c>
      <c r="J42" s="10">
        <f t="shared" ref="J42" si="51">J36+J37+J38+J39+J40+J41</f>
        <v>0</v>
      </c>
      <c r="K42" s="10">
        <f t="shared" ref="K42" si="52">K36+K37+K38+K39+K40+K41</f>
        <v>0</v>
      </c>
      <c r="L42" s="10">
        <f t="shared" ref="L42" si="53">L36+L37+L38+L39+L40+L41</f>
        <v>0</v>
      </c>
      <c r="M42" s="10">
        <f t="shared" ref="M42" si="54">M36+M37+M38+M39+M40+M41</f>
        <v>0</v>
      </c>
      <c r="N42" s="10">
        <f t="shared" ref="N42" si="55">N36+N37+N38+N39+N40+N41</f>
        <v>0</v>
      </c>
      <c r="O42" s="10">
        <f t="shared" ref="O42" si="56">O36+O37+O38+O39+O40+O41</f>
        <v>0</v>
      </c>
      <c r="P42" s="10">
        <f t="shared" ref="P42" si="57">P36+P37+P38+P39+P40+P41</f>
        <v>0</v>
      </c>
      <c r="Q42" s="10">
        <f t="shared" ref="Q42" si="58">Q36+Q37+Q38+Q39+Q40+Q41</f>
        <v>0</v>
      </c>
      <c r="R42" s="10">
        <f t="shared" ref="R42" si="59">R36+R37+R38+R39+R40+R41</f>
        <v>0</v>
      </c>
      <c r="S42" s="10">
        <f t="shared" ref="S42" si="60">S36+S37+S38+S39+S40+S41</f>
        <v>0</v>
      </c>
      <c r="T42" s="10">
        <f t="shared" ref="T42" si="61">T36+T37+T38+T39+T40+T41</f>
        <v>0</v>
      </c>
      <c r="U42" s="10">
        <f t="shared" ref="U42" si="62">U36+U37+U38+U39+U40+U41</f>
        <v>0</v>
      </c>
      <c r="V42" s="10">
        <f t="shared" ref="V42" si="63">V36+V37+V38+V39+V40+V41</f>
        <v>0</v>
      </c>
      <c r="W42" s="10">
        <f t="shared" ref="W42" si="64">W36+W37+W38+W39+W40+W41</f>
        <v>0</v>
      </c>
      <c r="X42" s="10">
        <f t="shared" ref="X42" si="65">X36+X37+X38+X39+X40+X41</f>
        <v>0</v>
      </c>
      <c r="Y42" s="10">
        <f t="shared" ref="Y42" si="66">Y36+Y37+Y38+Y39+Y40+Y41</f>
        <v>0</v>
      </c>
      <c r="Z42" s="10">
        <f t="shared" ref="Z42" si="67">Z36+Z37+Z38+Z39+Z40+Z41</f>
        <v>0</v>
      </c>
      <c r="AA42" s="16">
        <v>7</v>
      </c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>
        <f t="shared" si="0"/>
        <v>0</v>
      </c>
      <c r="AP42" s="4">
        <f t="shared" si="1"/>
        <v>0</v>
      </c>
      <c r="AQ42" s="4">
        <f t="shared" si="2"/>
        <v>0</v>
      </c>
      <c r="AR42" s="4"/>
      <c r="AU42" s="296"/>
      <c r="AV42" s="291"/>
      <c r="AW42" s="308"/>
      <c r="AX42" s="322" t="s">
        <v>35</v>
      </c>
      <c r="AY42" s="293"/>
      <c r="AZ42" s="10">
        <f>AZ36+AZ37+AZ38+AZ39+AZ40+AZ41</f>
        <v>704096.19</v>
      </c>
      <c r="BA42" s="10">
        <f t="shared" ref="BA42:BT42" si="68">BA36+BA37+BA38+BA39+BA40+BA41</f>
        <v>704096.19</v>
      </c>
      <c r="BB42" s="10">
        <f t="shared" si="68"/>
        <v>0</v>
      </c>
      <c r="BC42" s="10">
        <f t="shared" si="68"/>
        <v>0</v>
      </c>
      <c r="BD42" s="10">
        <f t="shared" si="68"/>
        <v>0</v>
      </c>
      <c r="BE42" s="10">
        <f t="shared" si="68"/>
        <v>0</v>
      </c>
      <c r="BF42" s="10">
        <f t="shared" si="68"/>
        <v>0</v>
      </c>
      <c r="BG42" s="10">
        <f t="shared" si="68"/>
        <v>0</v>
      </c>
      <c r="BH42" s="10">
        <f t="shared" si="68"/>
        <v>0</v>
      </c>
      <c r="BI42" s="10">
        <f t="shared" si="68"/>
        <v>0</v>
      </c>
      <c r="BJ42" s="10">
        <f t="shared" si="68"/>
        <v>0</v>
      </c>
      <c r="BK42" s="10">
        <f t="shared" si="68"/>
        <v>0</v>
      </c>
      <c r="BL42" s="10">
        <f t="shared" si="68"/>
        <v>0</v>
      </c>
      <c r="BM42" s="10">
        <f t="shared" si="68"/>
        <v>0</v>
      </c>
      <c r="BN42" s="10">
        <f t="shared" si="68"/>
        <v>0</v>
      </c>
      <c r="BO42" s="10">
        <f t="shared" si="68"/>
        <v>0</v>
      </c>
      <c r="BP42" s="10">
        <f t="shared" si="68"/>
        <v>0</v>
      </c>
      <c r="BQ42" s="10">
        <f t="shared" si="68"/>
        <v>0</v>
      </c>
      <c r="BR42" s="10">
        <f t="shared" si="68"/>
        <v>0</v>
      </c>
      <c r="BS42" s="10">
        <f t="shared" si="68"/>
        <v>0</v>
      </c>
      <c r="BT42" s="10">
        <f t="shared" si="68"/>
        <v>0</v>
      </c>
      <c r="BU42" s="16">
        <v>7</v>
      </c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I42" s="32">
        <f>BF42-BG42</f>
        <v>0</v>
      </c>
      <c r="CJ42" s="123"/>
    </row>
    <row r="43" spans="1:88" ht="75" customHeight="1">
      <c r="A43" s="296"/>
      <c r="B43" s="291"/>
      <c r="C43" s="308"/>
      <c r="D43" s="292" t="s">
        <v>53</v>
      </c>
      <c r="E43" s="293"/>
      <c r="F43" s="11">
        <f>ROUND(F42/C36,2)</f>
        <v>948.15</v>
      </c>
      <c r="G43" s="11">
        <f>ROUND(G42/C36,2)</f>
        <v>948.15</v>
      </c>
      <c r="H43" s="11">
        <f>ROUND(H42/C36,2)</f>
        <v>0</v>
      </c>
      <c r="I43" s="11">
        <f>ROUND(I42/C36,2)</f>
        <v>0</v>
      </c>
      <c r="J43" s="11">
        <f>ROUND(J42/C36,2)</f>
        <v>0</v>
      </c>
      <c r="K43" s="11">
        <f>ROUND(K42/C36,2)</f>
        <v>0</v>
      </c>
      <c r="L43" s="11">
        <f>ROUND(L42/C36,2)</f>
        <v>0</v>
      </c>
      <c r="M43" s="11">
        <f>ROUND(M42/C36,2)</f>
        <v>0</v>
      </c>
      <c r="N43" s="11">
        <f>ROUND(N42/C36,2)</f>
        <v>0</v>
      </c>
      <c r="O43" s="11">
        <f>ROUND(O42/C36,2)</f>
        <v>0</v>
      </c>
      <c r="P43" s="11">
        <f>ROUND(P42/C36,2)</f>
        <v>0</v>
      </c>
      <c r="Q43" s="11">
        <f>ROUND(Q42/C36,2)</f>
        <v>0</v>
      </c>
      <c r="R43" s="11">
        <f>ROUND(R42/C36,2)</f>
        <v>0</v>
      </c>
      <c r="S43" s="11">
        <f>ROUND(S42/C36,2)</f>
        <v>0</v>
      </c>
      <c r="T43" s="11">
        <f>ROUND(T42/C36,2)</f>
        <v>0</v>
      </c>
      <c r="U43" s="11">
        <f>ROUND(U42/C36,2)</f>
        <v>0</v>
      </c>
      <c r="V43" s="11">
        <f>ROUND(V42/C36,2)</f>
        <v>0</v>
      </c>
      <c r="W43" s="11">
        <f>ROUND(W42/C36,2)</f>
        <v>0</v>
      </c>
      <c r="X43" s="11">
        <f>ROUND(X42/C36,2)</f>
        <v>0</v>
      </c>
      <c r="Y43" s="11">
        <f>ROUND(Y42/C36,2)</f>
        <v>0</v>
      </c>
      <c r="Z43" s="11">
        <f>ROUND(Z42/C36,2)</f>
        <v>0</v>
      </c>
      <c r="AA43" s="16">
        <v>8</v>
      </c>
      <c r="AD43" s="52">
        <f>IF(AND(G43&gt;947.15,G43&lt;949),3,IF(AND(G43&gt;623.59,G43&lt;625),4,IF(AND(G43&gt;237.38,G43&lt;239),5,IF(AND(G43&gt;1986,G43&lt;1988),6,IF(AND(G43&gt;739.75,G43&lt;741),7,IF(AND(G43&gt;282.91,G43&lt;284),8,IF(AND(G43&gt;2681.35,G43&lt;2683),9,IF(AND(G43&gt;828.59,G43&lt;830),10,IF(AND(G43&gt;585.15,G43&lt;587),11,IF(AND(G43&gt;991.71,G43&lt;993),12,IF(AND(G43&gt;652.95,G43&lt;654),13,IF(AND(G43&gt;248.59,G43&lt;250),14,IF(AND(G43&gt;2079.39,G43&lt;2081),15,IF(AND(G43&gt;774.57,G43&lt;776),16,IF(AND(G43&gt;296.25,G43&lt;298),17,IF(AND(G43&gt;2807.42,G43&lt;2809),18,IF(AND(G43&gt;867.59,G43&lt;869),19,IF(AND(G43&gt;612.7,G43&lt;614),20))))))))))))))))))</f>
        <v>3</v>
      </c>
      <c r="AE43" s="52" t="b">
        <f>IF(AND(I43&gt;1204.78,I43&lt;1206),5,IF(AND(I43&gt;1407.63,I43&lt;1409),8,IF(AND(I43&gt;1427.91,I43&lt;1429),11,IF(AND(I43&gt;1261.45,I43&lt;1263),14,IF(AND(I43&gt;1473.83,I43&lt;1475),17,IF(AND(I43&gt;1495.07,I43&lt;1497),20))))))</f>
        <v>0</v>
      </c>
      <c r="AF43" s="52" t="b">
        <f>IF(AND(J43&gt;486.32,J43&lt;488),3,IF(AND(J43&gt;324.64,J43&lt;326),4,IF(AND(J43&gt;286.99,J43&lt;288.5),5,IF(AND(J43&gt;617.7,J43&lt;618),6,IF(AND(J43&gt;411.3,J43&lt;413),7,IF(AND(J43&gt;365.04,J43&lt;367),8,IF(AND(J43&gt;797.54,J43&lt;799),9,IF(AND(J43&gt;533.49,J43&lt;535),10,IF(AND(J43&gt;475.86,J43&lt;477),11,IF(AND(J43&gt;509.22,J43&lt;511),12,IF(AND(J43&gt;339.94,J43&lt;341.2),13,IF(AND(J43&gt;300.53,J43&lt;302),14,IF(AND(J43&gt;646.78,J43&lt;648),15,IF(AND(J43&gt;430.68,J43&lt;432),16,IF(AND(J43&gt;382.24,J43&lt;384),17,IF(AND(J43&gt;835.07,J43&lt;837),18,IF(AND(J43&gt;558.61,J43&lt;560),19,IF(AND(J43&gt;498.27,J43&lt;500),20))))))))))))))))))</f>
        <v>0</v>
      </c>
      <c r="AG43" s="52" t="b">
        <f>IF(AND(L43&gt;497.89,L43&lt;499),3,IF(AND(L43&gt;360.29,L43&lt;362),4,IF(AND(L43&gt;249.38,L43&lt;251),5,IF(AND(L43&gt;628.22,L43&lt;630),6,IF(AND(L43&gt;455.21,L43&lt;457),7,IF(AND(L43&gt;315.16,L43&lt;317),8,IF(AND(L43&gt;814.35,L43&lt;816),9,IF(AND(L43&gt;571.19,L43&lt;573),10,IF(AND(L43&gt;401.59,L43&lt;403),11,IF(AND(L43&gt;521.33,L43&lt;523),12,IF(AND(L43&gt;377.28,L43&lt;379),13,IF(AND(L43&gt;261.15,L43&lt;263),14,IF(AND(L43&gt;657.8,L43&lt;659),15,IF(AND(L43&gt;476.66,L43&lt;478),16,IF(AND(L43&gt;330.01,L43&lt;332),17,IF(AND(L43&gt;852.67,L43&lt;854),18,IF(AND(L43&gt;598.08,L43&lt;600),19,IF(AND(L43&gt;420.51,L43&lt;422),20))))))))))))))))))</f>
        <v>0</v>
      </c>
      <c r="AH43" s="52" t="b">
        <f>IF(AND(Q43&gt;358.85,Q43&lt;360),3,IF(AND(Q43&gt;129.83,Q43&lt;131),4,IF(AND(Q43&gt;77.61,Q43&lt;79),5,IF(AND(Q43&gt;426.19,Q43&lt;428),6,IF(AND(Q43&gt;159.77,Q43&lt;161),7,IF(AND(Q43&gt;94.38,Q43&lt;96),8,IF(AND(Q43&gt;567.37,Q43&lt;569),9,IF(AND(Q43&gt;203.4,Q43&lt;205),10,IF(AND(Q43&gt;131.96,Q43&lt;133),11,IF(AND(Q43&gt;375.76,Q43&lt;377),12,IF(AND(Q43&gt;135.98,Q43&lt;137),13,IF(AND(Q43&gt;81.31,Q43&lt;83),14,IF(AND(Q43&gt;446.27,Q43&lt;448),15,IF(AND(Q43&gt;167.32,Q43&lt;169),16,IF(AND(Q43&gt;98.86,Q43&lt;100),17,IF(AND(Q43&gt;594.08,Q43&lt;596),18,IF(AND(Q43&gt;213.01,Q43&lt;215),19,IF(AND(Q43&gt;138.21,Q43&lt;140),20))))))))))))))))))</f>
        <v>0</v>
      </c>
      <c r="AI43" s="52" t="b">
        <f>IF(AND(S43&gt;195.17,S43&lt;197),3,IF(AND(S43&gt;88.93,S43&lt;90),4,IF(AND(S43&gt;47.88,S43&lt;49),5,IF(AND(S43&gt;245.08,S43&lt;247),6,IF(AND(S43&gt;111.07,S43&lt;113),7,IF(AND(S43&gt;60.92,S43&lt;62),8,IF(AND(S43&gt;296.11,S43&lt;298),9,IF(AND(S43&gt;139.41,S43&lt;141),10,IF(AND(S43&gt;78.67,S43&lt;80),11,IF(AND(S43&gt;204.39,S43&lt;206),12,IF(AND(S43&gt;93.16,S43&lt;95),13,IF(AND(S43&gt;50.17,S43&lt;52),14,IF(AND(S43&gt;256.64,S43&lt;258),15,IF(AND(S43&gt;116.33,S43&lt;118),16,IF(AND(S43&gt;63.83,S43&lt;65),17,IF(AND(S43&gt;310.07,S43&lt;312),18,IF(AND(S43&gt;146.01,S43&lt;148),19,IF(AND(S43&gt;82.42,S43&lt;84),20))))))))))))))))))</f>
        <v>0</v>
      </c>
      <c r="AJ43" s="52" t="b">
        <f>IF(AND(U43&gt;107.35,U43&lt;109),3,IF(AND(U43&gt;63.65,U43&lt;65),4,IF(AND(U43&gt;44.75,U43&lt;46),5,IF(AND(U43&gt;143.27,U43&lt;145),6,IF(AND(U43&gt;85.58,U43&lt;87),7,IF(AND(U43&gt;60.46,U43&lt;62),8,IF(AND(U43&gt;194.16,U43&lt;196),9,IF(AND(U43&gt;117.24,U43&lt;119),10,IF(AND(U43&gt;82.88,U43&lt;84),11,IF(AND(U43&gt;112.44,U43&lt;114),12,IF(AND(U43&gt;66.69,U43&lt;68),13,IF(AND(U43&gt;46.9,U43&lt;48),14,IF(AND(U43&gt;150.05,U43&lt;152),15,IF(AND(U43&gt;90.65,U43&lt;91),16,IF(AND(U43&gt;63.34,U43&lt;65),17,IF(AND(U43&gt;203.34,U43&lt;205),18,IF(AND(U43&gt;122.8,U43&lt;124),19,IF(AND(U43&gt;86.83,U43&lt;88),20))))))))))))))))))</f>
        <v>0</v>
      </c>
      <c r="AK43" s="52" t="b">
        <f>IF(AND(V43&gt;139.85,V43&lt;141),3,IF(AND(V43&gt;103.84,V43&lt;105),4,IF(AND(V43&gt;52.32,V43&lt;54),5,IF(AND(V43&gt;285.46,V43&lt;287),6,IF(AND(V43&gt;118.42,V43&lt;120),7,IF(AND(V43&gt;62.42,V43&lt;64),8,IF(AND(V43&gt;412.27,V43&lt;414),9,IF(AND(V43&gt;140.33,V43&lt;142),10,IF(AND(V43&gt;145,V43&lt;147),11,IF(AND(V43&gt;146.47,V43&lt;148),12,IF(AND(V43&gt;108.77,V43&lt;110),13,IF(AND(V43&gt;54.82,V43&lt;56),14,IF(AND(V43&gt;298.92,V43&lt;300),15,IF(AND(V43&gt;124.03,V43&lt;126),16,IF(AND(V43&gt;65.4,V43&lt;67),17,IF(AND(V43&gt;431.69,V43&lt;433),18,IF(AND(V43&gt;146.97,V43&lt;148),19,IF(AND(V43&gt;151.86,V43&lt;153),20))))))))))))))))))</f>
        <v>0</v>
      </c>
      <c r="AL43" s="52" t="b">
        <f>IF(AND(W43&gt;350.42,W43&lt;352),3,IF(AND(W43&gt;546.22,W43&lt;548),4,IF(AND(W43&gt;155.33,W43&lt;157),5,IF(AND(W43&gt;721.99,W43&lt;723),6,IF(AND(W43&gt;638.96,W43&lt;639),7,IF(AND(W43&gt;187.79,W43&lt;189),8,IF(AND(W43&gt;945.4,W43&lt;947),9,IF(AND(W43&gt;698.46,W43&lt;670),10,IF(AND(W43&gt;360.7,W43&lt;362),11,IF(AND(W43&gt;366.94,W43&lt;368),12,IF(AND(W43&gt;571.94,W43&lt;573),13,IF(AND(W43&gt;162.68,W43&lt;164),14,IF(AND(W43&gt;755.97,W43&lt;757),15,IF(AND(W43&gt;667.99,W43&lt;669),16,IF(AND(W43&gt;196.66,W43&lt;198),17,IF(AND(W43&gt;989.88,W43&lt;991),18,IF(AND(W43&gt;731.33,W43&lt;733),19,IF(AND(W43&gt;377.7,W43&lt;379),20))))))))))))))))))</f>
        <v>0</v>
      </c>
      <c r="AM43" s="52" t="b">
        <f>IF(AND(Y43&gt;46.2,Y43&lt;46.5),3,IF(AND(Y43&gt;18.8,Y43&lt;19.1),4,IF(AND(Y43&gt;15.8,Y43&lt;16),5,IF(AND(Y43&gt;78.7,Y43&lt;79),6,IF(AND(Y43&gt;32.1,Y43&lt;32.4),7,IF(AND(Y43&gt;26.9,Y43&lt;27.3),8,IF(AND(Y43&gt;125,Y43&lt;125.5),9,IF(AND(Y43&gt;48.2,Y43&lt;48.52),10,IF(AND(Y43&gt;43.1,Y43&lt;43.6),11,IF(AND(Y43&gt;48.53,Y43&lt;48.7),12,IF(AND(Y43&gt;19.6,Y43&lt;20.1),13,IF(AND(Y43&gt;16.5,Y43&lt;16.9),14,IF(AND(Y43&gt;82.4,Y43&lt;82.8),15,IF(AND(Y43&gt;33.6,Y43&lt;34),16,IF(AND(Y43&gt;28,Y43&lt;28.6),17,IF(AND(Y43&gt;130.8,Y43&lt;131.4),18,IF(AND(Y43&gt;50.5,Y43&lt;50.9),19,IF(AND(Y43&gt;45.2,Y43&lt;45.8),20))))))))))))))))))</f>
        <v>0</v>
      </c>
      <c r="AO43" s="4">
        <f t="shared" si="0"/>
        <v>0</v>
      </c>
      <c r="AP43" s="4">
        <f t="shared" si="1"/>
        <v>0</v>
      </c>
      <c r="AQ43" s="4">
        <f t="shared" si="2"/>
        <v>0</v>
      </c>
      <c r="AU43" s="296"/>
      <c r="AV43" s="291"/>
      <c r="AW43" s="308"/>
      <c r="AX43" s="322" t="s">
        <v>53</v>
      </c>
      <c r="AY43" s="293"/>
      <c r="AZ43" s="11">
        <f>ROUND(AZ42/AW36,2)</f>
        <v>1896.3</v>
      </c>
      <c r="BA43" s="11">
        <f>ROUND(BA42/AW36,2)</f>
        <v>1896.3</v>
      </c>
      <c r="BB43" s="11">
        <f>ROUND(BB42/AW36,2)</f>
        <v>0</v>
      </c>
      <c r="BC43" s="11">
        <f>ROUND(BC42/AW36,2)</f>
        <v>0</v>
      </c>
      <c r="BD43" s="11">
        <f>ROUND(BD42/AW36,2)</f>
        <v>0</v>
      </c>
      <c r="BE43" s="11">
        <f>ROUND(BE42/AW36,2)</f>
        <v>0</v>
      </c>
      <c r="BF43" s="11">
        <f>ROUND(BF42/AW36,2)</f>
        <v>0</v>
      </c>
      <c r="BG43" s="11">
        <f>ROUND(BG42/AW36,2)</f>
        <v>0</v>
      </c>
      <c r="BH43" s="11">
        <f>ROUND(BH42/AW36,2)</f>
        <v>0</v>
      </c>
      <c r="BI43" s="11">
        <f>ROUND(BI42/AW36,2)</f>
        <v>0</v>
      </c>
      <c r="BJ43" s="11">
        <f>ROUND(BJ42/AW36,2)</f>
        <v>0</v>
      </c>
      <c r="BK43" s="11">
        <f>ROUND(BK42/AW36,2)</f>
        <v>0</v>
      </c>
      <c r="BL43" s="11">
        <f>ROUND(BL42/AW36,2)</f>
        <v>0</v>
      </c>
      <c r="BM43" s="11">
        <f>ROUND(BM42/AW36,2)</f>
        <v>0</v>
      </c>
      <c r="BN43" s="11">
        <f>ROUND(BN42/AW36,2)</f>
        <v>0</v>
      </c>
      <c r="BO43" s="11">
        <f>ROUND(BO42/AW36,2)</f>
        <v>0</v>
      </c>
      <c r="BP43" s="11">
        <f>ROUND(BP42/AW36,2)</f>
        <v>0</v>
      </c>
      <c r="BQ43" s="11">
        <f>ROUND(BQ42/AW36,2)</f>
        <v>0</v>
      </c>
      <c r="BR43" s="11">
        <f>ROUND(BR42/AW36,2)</f>
        <v>0</v>
      </c>
      <c r="BS43" s="11">
        <f>ROUND(BS42/AW36,2)</f>
        <v>0</v>
      </c>
      <c r="BT43" s="11">
        <f>ROUND(BT42/AW36,2)</f>
        <v>0</v>
      </c>
      <c r="BU43" s="16">
        <v>8</v>
      </c>
      <c r="BX43" s="52" t="b">
        <f>IF(AND(BA43&gt;947.15,BA43&lt;949),3,IF(AND(BA43&gt;623.59,BA43&lt;625),4,IF(AND(BA43&gt;237.38,BA43&lt;239),5,IF(AND(BA43&gt;1986,BA43&lt;1988),6,IF(AND(BA43&gt;739.75,BA43&lt;741),7,IF(AND(BA43&gt;282.91,BA43&lt;284),8,IF(AND(BA43&gt;2681.35,BA43&lt;2683),9,IF(AND(BA43&gt;828.59,BA43&lt;830),10,IF(AND(BA43&gt;585.15,BA43&lt;587),11,IF(AND(BA43&gt;991.71,BA43&lt;993),12,IF(AND(BA43&gt;652.95,BA43&lt;654),13,IF(AND(BA43&gt;248.59,BA43&lt;250),14,IF(AND(BA43&gt;2079.39,BA43&lt;2081),15,IF(AND(BA43&gt;774.57,BA43&lt;776),16,IF(AND(BA43&gt;296.25,BA43&lt;298),17,IF(AND(BA43&gt;2807.42,BA43&lt;2809),18,IF(AND(BA43&gt;867.59,BA43&lt;869),19,IF(AND(BA43&gt;612.7,BA43&lt;614),20))))))))))))))))))</f>
        <v>0</v>
      </c>
      <c r="BY43" s="52" t="b">
        <f>IF(AND(BC43&gt;1204.78,BC43&lt;1206),5,IF(AND(BC43&gt;1407.63,BC43&lt;1409),8,IF(AND(BC43&gt;1427.91,BC43&lt;1429),11,IF(AND(BC43&gt;1261.45,BC43&lt;1263),14,IF(AND(BC43&gt;1473.83,BC43&lt;1475),17,IF(AND(BC43&gt;1495.07,BC43&lt;1497),20))))))</f>
        <v>0</v>
      </c>
      <c r="BZ43" s="52" t="b">
        <f>IF(AND(BD43&gt;486.32,BD43&lt;488),3,IF(AND(BD43&gt;324.64,BD43&lt;326),4,IF(AND(BD43&gt;286.99,BD43&lt;288.5),5,IF(AND(BD43&gt;617.7,BD43&lt;618),6,IF(AND(BD43&gt;411.3,BD43&lt;413),7,IF(AND(BD43&gt;365.04,BD43&lt;367),8,IF(AND(BD43&gt;797.54,BD43&lt;799),9,IF(AND(BD43&gt;533.49,BD43&lt;535),10,IF(AND(BD43&gt;475.86,BD43&lt;477),11,IF(AND(BD43&gt;509.22,BD43&lt;511),12,IF(AND(BD43&gt;339.94,BD43&lt;341.2),13,IF(AND(BD43&gt;300.53,BD43&lt;302),14,IF(AND(BD43&gt;646.78,BD43&lt;648),15,IF(AND(BD43&gt;430.68,BD43&lt;432),16,IF(AND(BD43&gt;382.24,BD43&lt;384),17,IF(AND(BD43&gt;835.07,BD43&lt;837),18,IF(AND(BD43&gt;558.61,BD43&lt;560),19,IF(AND(BD43&gt;498.27,BD43&lt;500),20))))))))))))))))))</f>
        <v>0</v>
      </c>
      <c r="CA43" s="52" t="b">
        <f>IF(AND(BF43&gt;497.89,BF43&lt;499),3,IF(AND(BF43&gt;360.29,BF43&lt;362),4,IF(AND(BF43&gt;249.38,BF43&lt;251),5,IF(AND(BF43&gt;628.22,BF43&lt;630),6,IF(AND(BF43&gt;455.21,BF43&lt;457),7,IF(AND(BF43&gt;315.16,BF43&lt;317),8,IF(AND(BF43&gt;814.35,BF43&lt;816),9,IF(AND(BF43&gt;571.19,BF43&lt;573),10,IF(AND(BF43&gt;401.59,BF43&lt;403),11,IF(AND(BF43&gt;521.33,BF43&lt;523),12,IF(AND(BF43&gt;377.28,BF43&lt;379),13,IF(AND(BF43&gt;261.15,BF43&lt;263),14,IF(AND(BF43&gt;657.8,BF43&lt;659),15,IF(AND(BF43&gt;476.66,BF43&lt;478),16,IF(AND(BF43&gt;330.01,BF43&lt;332),17,IF(AND(BF43&gt;852.67,BF43&lt;854),18,IF(AND(BF43&gt;598.08,BF43&lt;600),19,IF(AND(BF43&gt;420.51,BF43&lt;422),20))))))))))))))))))</f>
        <v>0</v>
      </c>
      <c r="CB43" s="52" t="b">
        <f>IF(AND(BK43&gt;358.85,BK43&lt;360),3,IF(AND(BK43&gt;129.83,BK43&lt;131),4,IF(AND(BK43&gt;77.61,BK43&lt;79),5,IF(AND(BK43&gt;426.19,BK43&lt;428),6,IF(AND(BK43&gt;159.77,BK43&lt;161),7,IF(AND(BK43&gt;94.38,BK43&lt;96),8,IF(AND(BK43&gt;567.37,BK43&lt;569),9,IF(AND(BK43&gt;203.4,BK43&lt;205),10,IF(AND(BK43&gt;131.96,BK43&lt;133),11,IF(AND(BK43&gt;375.76,BK43&lt;377),12,IF(AND(BK43&gt;135.98,BK43&lt;137),13,IF(AND(BK43&gt;81.31,BK43&lt;83),14,IF(AND(BK43&gt;446.27,BK43&lt;448),15,IF(AND(BK43&gt;167.32,BK43&lt;169),16,IF(AND(BK43&gt;98.86,BK43&lt;100),17,IF(AND(BK43&gt;594.08,BK43&lt;596),18,IF(AND(BK43&gt;213.01,BK43&lt;215),19,IF(AND(BK43&gt;138.21,BK43&lt;140),20))))))))))))))))))</f>
        <v>0</v>
      </c>
      <c r="CC43" s="52" t="b">
        <f>IF(AND(BM43&gt;195.17,BM43&lt;197),3,IF(AND(BM43&gt;88.93,BM43&lt;90),4,IF(AND(BM43&gt;47.88,BM43&lt;49),5,IF(AND(BM43&gt;245.08,BM43&lt;247),6,IF(AND(BM43&gt;111.07,BM43&lt;113),7,IF(AND(BM43&gt;60.92,BM43&lt;62),8,IF(AND(BM43&gt;296.11,BM43&lt;298),9,IF(AND(BM43&gt;139.41,BM43&lt;141),10,IF(AND(BM43&gt;78.67,BM43&lt;80),11,IF(AND(BM43&gt;204.39,BM43&lt;206),12,IF(AND(BM43&gt;93.16,BM43&lt;95),13,IF(AND(BM43&gt;50.17,BM43&lt;52),14,IF(AND(BM43&gt;256.64,BM43&lt;258),15,IF(AND(BM43&gt;116.33,BM43&lt;118),16,IF(AND(BM43&gt;63.83,BM43&lt;65),17,IF(AND(BM43&gt;310.07,BM43&lt;312),18,IF(AND(BM43&gt;146.01,BM43&lt;148),19,IF(AND(BM43&gt;82.42,BM43&lt;84),20))))))))))))))))))</f>
        <v>0</v>
      </c>
      <c r="CD43" s="52" t="b">
        <f>IF(AND(BO43&gt;107.35,BO43&lt;109),3,IF(AND(BO43&gt;63.65,BO43&lt;65),4,IF(AND(BO43&gt;44.75,BO43&lt;46),5,IF(AND(BO43&gt;143.27,BO43&lt;145),6,IF(AND(BO43&gt;85.58,BO43&lt;87),7,IF(AND(BO43&gt;60.46,BO43&lt;62),8,IF(AND(BO43&gt;194.16,BO43&lt;196),9,IF(AND(BO43&gt;117.24,BO43&lt;119),10,IF(AND(BO43&gt;82.88,BO43&lt;84),11,IF(AND(BO43&gt;112.44,BO43&lt;114),12,IF(AND(BO43&gt;66.69,BO43&lt;68),13,IF(AND(BO43&gt;46.9,BO43&lt;48),14,IF(AND(BO43&gt;150.05,BO43&lt;152),15,IF(AND(BO43&gt;90.65,BO43&lt;91),16,IF(AND(BO43&gt;63.34,BO43&lt;65),17,IF(AND(BO43&gt;203.34,BO43&lt;205),18,IF(AND(BO43&gt;122.8,BO43&lt;124),19,IF(AND(BO43&gt;86.83,BO43&lt;88),20))))))))))))))))))</f>
        <v>0</v>
      </c>
      <c r="CE43" s="52" t="b">
        <f>IF(AND(BP43&gt;139.85,BP43&lt;141),3,IF(AND(BP43&gt;103.84,BP43&lt;105),4,IF(AND(BP43&gt;52.32,BP43&lt;54),5,IF(AND(BP43&gt;285.46,BP43&lt;287),6,IF(AND(BP43&gt;118.42,BP43&lt;120),7,IF(AND(BP43&gt;62.42,BP43&lt;64),8,IF(AND(BP43&gt;412.27,BP43&lt;414),9,IF(AND(BP43&gt;140.33,BP43&lt;142),10,IF(AND(BP43&gt;145,BP43&lt;147),11,IF(AND(BP43&gt;146.47,BP43&lt;148),12,IF(AND(BP43&gt;108.77,BP43&lt;110),13,IF(AND(BP43&gt;54.82,BP43&lt;56),14,IF(AND(BP43&gt;298.92,BP43&lt;300),15,IF(AND(BP43&gt;124.03,BP43&lt;126),16,IF(AND(BP43&gt;65.4,BP43&lt;67),17,IF(AND(BP43&gt;431.69,BP43&lt;433),18,IF(AND(BP43&gt;146.97,BP43&lt;148),19,IF(AND(BP43&gt;151.86,BP43&lt;153),20))))))))))))))))))</f>
        <v>0</v>
      </c>
      <c r="CF43" s="52" t="b">
        <f>IF(AND(BQ43&gt;350.42,BQ43&lt;352),3,IF(AND(BQ43&gt;546.22,BQ43&lt;548),4,IF(AND(BQ43&gt;155.33,BQ43&lt;157),5,IF(AND(BQ43&gt;721.99,BQ43&lt;723),6,IF(AND(BQ43&gt;638.96,BQ43&lt;639),7,IF(AND(BQ43&gt;187.79,BQ43&lt;189),8,IF(AND(BQ43&gt;945.4,BQ43&lt;947),9,IF(AND(BQ43&gt;698.46,BQ43&lt;670),10,IF(AND(BQ43&gt;360.7,BQ43&lt;362),11,IF(AND(BQ43&gt;366.94,BQ43&lt;368),12,IF(AND(BQ43&gt;571.94,BQ43&lt;573),13,IF(AND(BQ43&gt;162.68,BQ43&lt;164),14,IF(AND(BQ43&gt;755.97,BQ43&lt;757),15,IF(AND(BQ43&gt;667.99,BQ43&lt;669),16,IF(AND(BQ43&gt;196.66,BQ43&lt;198),17,IF(AND(BQ43&gt;989.88,BQ43&lt;991),18,IF(AND(BQ43&gt;731.33,BQ43&lt;733),19,IF(AND(BQ43&gt;377.7,BQ43&lt;379),20))))))))))))))))))</f>
        <v>0</v>
      </c>
      <c r="CG43" s="52" t="b">
        <f>IF(AND(BS43&gt;46.2,BS43&lt;46.5),3,IF(AND(BS43&gt;18.8,BS43&lt;19.1),4,IF(AND(BS43&gt;15.8,BS43&lt;16),5,IF(AND(BS43&gt;78.7,BS43&lt;79),6,IF(AND(BS43&gt;32.1,BS43&lt;32.4),7,IF(AND(BS43&gt;26.9,BS43&lt;27.3),8,IF(AND(BS43&gt;125,BS43&lt;125.5),9,IF(AND(BS43&gt;48.2,BS43&lt;48.52),10,IF(AND(BS43&gt;43.1,BS43&lt;43.6),11,IF(AND(BS43&gt;48.53,BS43&lt;48.7),12,IF(AND(BS43&gt;19.6,BS43&lt;20.1),13,IF(AND(BS43&gt;16.5,BS43&lt;16.9),14,IF(AND(BS43&gt;82.4,BS43&lt;82.8),15,IF(AND(BS43&gt;33.6,BS43&lt;34),16,IF(AND(BS43&gt;28,BS43&lt;28.6),17,IF(AND(BS43&gt;130.8,BS43&lt;131.4),18,IF(AND(BS43&gt;50.5,BS43&lt;50.9),19,IF(AND(BS43&gt;45.2,BS43&lt;45.8),20))))))))))))))))))</f>
        <v>0</v>
      </c>
    </row>
    <row r="44" spans="1:88" ht="90" customHeight="1">
      <c r="A44" s="297"/>
      <c r="B44" s="287"/>
      <c r="C44" s="309"/>
      <c r="D44" s="292" t="s">
        <v>54</v>
      </c>
      <c r="E44" s="293"/>
      <c r="F44" s="10" t="s">
        <v>36</v>
      </c>
      <c r="G44" s="12">
        <f>IF(AD44=FALSE,0,AD44)</f>
        <v>948.15</v>
      </c>
      <c r="H44" s="12" t="s">
        <v>36</v>
      </c>
      <c r="I44" s="12">
        <f>IF(AE44=FALSE,0,AE44)</f>
        <v>0</v>
      </c>
      <c r="J44" s="12">
        <f>IF(AF44=FALSE,0,AF44)</f>
        <v>0</v>
      </c>
      <c r="K44" s="12" t="s">
        <v>36</v>
      </c>
      <c r="L44" s="12">
        <f>IF(AG44=FALSE,0,AG44)</f>
        <v>0</v>
      </c>
      <c r="M44" s="12" t="s">
        <v>36</v>
      </c>
      <c r="N44" s="12" t="s">
        <v>36</v>
      </c>
      <c r="O44" s="12" t="s">
        <v>36</v>
      </c>
      <c r="P44" s="12" t="s">
        <v>36</v>
      </c>
      <c r="Q44" s="12">
        <f>IF(AH44=FALSE,0,AH44)</f>
        <v>0</v>
      </c>
      <c r="R44" s="12" t="s">
        <v>36</v>
      </c>
      <c r="S44" s="12">
        <f>IF(AI44=FALSE,0,AI44)</f>
        <v>0</v>
      </c>
      <c r="T44" s="12" t="s">
        <v>36</v>
      </c>
      <c r="U44" s="12">
        <f>IF(AJ44=FALSE,0,AJ44)</f>
        <v>0</v>
      </c>
      <c r="V44" s="12">
        <f>IF(AK44=FALSE,0,AK44)</f>
        <v>0</v>
      </c>
      <c r="W44" s="12">
        <f>IF(AL44=FALSE,0,AL44)</f>
        <v>0</v>
      </c>
      <c r="X44" s="12" t="s">
        <v>36</v>
      </c>
      <c r="Y44" s="12">
        <f>IF(AM44=FALSE,0,AM44)</f>
        <v>0</v>
      </c>
      <c r="Z44" s="12" t="s">
        <v>36</v>
      </c>
      <c r="AA44" s="16">
        <v>9</v>
      </c>
      <c r="AB44" s="4" t="e">
        <f>IF(AB36=1,11,0)</f>
        <v>#VALUE!</v>
      </c>
      <c r="AC44" s="4">
        <f>IF(AC36=2,22,0)</f>
        <v>22</v>
      </c>
      <c r="AD44" s="52">
        <f>IF(AD43=3,948.15,IF(AD43=4,624.59,IF(AD43=5,238.38,IF(AD43=6,1987,IF(AD43=7,740.75,IF(AD43=8,283.91,IF(AD43=9,2682.35,IF(AD43=10,829.59,IF(AD43=11,586.15,IF(AD43=12,992.71,IF(AD43=13,653.95,IF(AD43=14,249.59,IF(AD43=15,2080.39,IF(AD43=16,775.57,IF(AD43=17,297.25,IF(AD43=18,2808.42,IF(AD43=19,868.59,IF(AD43=20,613.7))))))))))))))))))</f>
        <v>948.15</v>
      </c>
      <c r="AE44" s="52" t="b">
        <f>IF(AE43=5,1205.78,IF(AE43=8,1408.63,IF(AE43=11,1428.91,IF(AE43=14,1262.45,IF(AE43=17,1474.83,IF(AE43=20,1496.07))))))</f>
        <v>0</v>
      </c>
      <c r="AF44" s="52" t="b">
        <f>IF(AF43=3,487.32,IF(AF43=4,325.64,IF(AF43=5,287.99,IF(AF43=6,618.7,IF(AF43=7,412.3,IF(AF43=8,366.04,IF(AF43=9,798.54,IF(AF43=10,534.49,IF(AF43=11,476.86,IF(AF43=12,510.22,IF(AF43=13,340.94,IF(AF43=14,301.53,IF(AF43=15,647.78,IF(AF43=16,431.68,IF(AF43=17,383.24,IF(AF43=18,836.07,IF(AF43=19,559.61,IF(AF43=20,499.27))))))))))))))))))</f>
        <v>0</v>
      </c>
      <c r="AG44" s="52" t="b">
        <f>IF(AG43=3,498.89,IF(AG43=4,361.29,IF(AG43=5,250.38,IF(AG43=6,629.22,IF(AG43=7,456.21,IF(AG43=8,316.16,IF(AG43=9,815.35,IF(AG43=10,572.19,IF(AG43=11,402.59,IF(AG43=12,522.33,IF(AG43=13,378.28,IF(AG43=14,262.15,IF(AG43=15,658.8,IF(AG43=16,477.66,IF(AG43=17,331.01,IF(AG43=18,853.67,IF(AG43=19,599.08,IF(AG43=20,421.51))))))))))))))))))</f>
        <v>0</v>
      </c>
      <c r="AH44" s="52" t="b">
        <f>IF(AH43=3,359.85,IF(AH43=4,130.83,IF(AH43=5,78.61,IF(AH43=6,427.19,IF(AH43=7,160.77,IF(AH43=8,95.38,IF(AH43=9,568.37,IF(AH43=10,204.4,IF(AH43=11,132.96,IF(AH43=12,376.76,IF(AH43=13,136.98,IF(AH43=14,82.31,IF(AH43=15,447.27,IF(AH43=16,168.32,IF(AH43=17,99.86,IF(AH43=18,595.08,IF(AH43=19,214.01,IF(AH43=20,139.21))))))))))))))))))</f>
        <v>0</v>
      </c>
      <c r="AI44" s="52" t="b">
        <f>IF(AI43=3,196.17,IF(AI43=4,89.93,IF(AI43=5,48.88,IF(AI43=6,246.08,IF(AI43=7,112.07,IF(AI43=8,61.92,IF(AI43=9,297.11,IF(AI43=10,140.41,IF(AI43=11,79.67,IF(AI43=12,205.39,IF(AI43=13,94.16,IF(AI43=14,51.17,IF(AI43=15,257.64,IF(AI43=16,117.33,IF(AI43=17,64.83,IF(AI43=18,311.07,IF(AI43=19,147.01,IF(AI43=20,83.42))))))))))))))))))</f>
        <v>0</v>
      </c>
      <c r="AJ44" s="52" t="b">
        <f>IF(AJ43=3,108.35,IF(AJ43=4,64.65,IF(AJ43=5,45.75,IF(AJ43=6,144.27,IF(AJ43=7,86.58,IF(AJ43=8,61.46,IF(AJ43=9,195.16,IF(AJ43=10,118.24,IF(AJ43=11,83.88,IF(AJ43=12,113.44,IF(AJ43=13,67.69,IF(AJ43=14,47.9,IF(AJ43=15,151.05,IF(AJ43=16,90.65,IF(AJ43=17,64.34,IF(AJ43=18,204.34,IF(AJ43=19,123.8,IF(AJ43=20,87.83))))))))))))))))))</f>
        <v>0</v>
      </c>
      <c r="AK44" s="52" t="b">
        <f>IF(AK43=3,140.85,IF(AK43=4,104.84,IF(AK43=5,53.32,IF(AK43=6,286.46,IF(AK43=7,119.42,IF(AK43=8,63.42,IF(AK43=9,413.27,IF(AK43=10,141.33,IF(AK43=11,146,IF(AK43=12,147.47,IF(AK43=13,109.77,IF(AK43=14,55.82,IF(AK43=15,299.92,IF(AK43=16,125.03,IF(AK43=17,66.4,IF(AK43=18,432.69,IF(AK43=19,147.97,IF(AK43=20,152.86))))))))))))))))))</f>
        <v>0</v>
      </c>
      <c r="AL44" s="52" t="b">
        <f>IF(AL43=3,351.42,IF(AL43=4,547.22,IF(AL43=5,156.33,IF(AL43=6,722.99,IF(AL43=7,638.96,IF(AL43=8,188.79,IF(AL43=9,946.4,IF(AL43=10,699.46,IF(AL43=11,361.7,IF(AL43=12,367.94,IF(AL43=13,572.94,IF(AL43=14,163.68,IF(AL43=15,756.97,IF(AL43=16,668.99,IF(AL43=17,197.66,IF(AL43=18,990.88,IF(AL43=19,732.33,IF(AL43=20,378.7))))))))))))))))))</f>
        <v>0</v>
      </c>
      <c r="AM44" s="52" t="b">
        <f>IF(AM43=3,46.41,IF(AM43=4,19.01,IF(AM43=5,15.96,IF(AM43=6,78.9,IF(AM43=7,32.34,IF(AM43=8,27.09,IF(AM43=9,125.27,IF(AM43=10,48.48,IF(AM43=11,43.47,IF(AM43=12,48.59,IF(AM43=13,19.9,IF(AM43=14,16.71,IF(AM43=15,82.61,IF(AM43=16,33.86,IF(AM43=17,28.36,IF(AM43=18,131.15,IF(AM43=19,50.76,IF(AM43=20,45.51))))))))))))))))))</f>
        <v>0</v>
      </c>
      <c r="AO44" s="4">
        <f t="shared" si="0"/>
        <v>0</v>
      </c>
      <c r="AP44" s="4">
        <f t="shared" si="1"/>
        <v>0</v>
      </c>
      <c r="AQ44" s="4">
        <f t="shared" si="2"/>
        <v>0</v>
      </c>
      <c r="AU44" s="297"/>
      <c r="AV44" s="287"/>
      <c r="AW44" s="309"/>
      <c r="AX44" s="322" t="s">
        <v>54</v>
      </c>
      <c r="AY44" s="293"/>
      <c r="AZ44" s="10" t="s">
        <v>36</v>
      </c>
      <c r="BA44" s="12">
        <f>IF(BX44=FALSE,0,BX44)</f>
        <v>1896.3</v>
      </c>
      <c r="BB44" s="12" t="s">
        <v>36</v>
      </c>
      <c r="BC44" s="12">
        <f>IF(BY44=FALSE,0,BY44)</f>
        <v>0</v>
      </c>
      <c r="BD44" s="12">
        <f>IF(BZ44=FALSE,0,BZ44)</f>
        <v>0</v>
      </c>
      <c r="BE44" s="12" t="s">
        <v>36</v>
      </c>
      <c r="BF44" s="12">
        <f>IF(CA44=FALSE,0,CA44)</f>
        <v>0</v>
      </c>
      <c r="BG44" s="12" t="s">
        <v>36</v>
      </c>
      <c r="BH44" s="12" t="s">
        <v>36</v>
      </c>
      <c r="BI44" s="12" t="s">
        <v>36</v>
      </c>
      <c r="BJ44" s="12" t="s">
        <v>36</v>
      </c>
      <c r="BK44" s="12">
        <f>IF(CB44=FALSE,0,CB44)</f>
        <v>0</v>
      </c>
      <c r="BL44" s="12" t="s">
        <v>36</v>
      </c>
      <c r="BM44" s="12">
        <f>IF(CC44=FALSE,0,CC44)</f>
        <v>0</v>
      </c>
      <c r="BN44" s="12" t="s">
        <v>36</v>
      </c>
      <c r="BO44" s="12">
        <f>IF(CD44=FALSE,0,CD44)</f>
        <v>0</v>
      </c>
      <c r="BP44" s="12">
        <f>IF(CE44=FALSE,0,CE44)</f>
        <v>0</v>
      </c>
      <c r="BQ44" s="12">
        <f>IF(CF44=FALSE,0,CF44)</f>
        <v>0</v>
      </c>
      <c r="BR44" s="12" t="s">
        <v>36</v>
      </c>
      <c r="BS44" s="12">
        <f>IF(CG44=FALSE,0,CG44)</f>
        <v>0</v>
      </c>
      <c r="BT44" s="12" t="s">
        <v>36</v>
      </c>
      <c r="BU44" s="16">
        <v>9</v>
      </c>
      <c r="BV44" s="4" t="e">
        <f>IF(BV36=1,11,0)</f>
        <v>#VALUE!</v>
      </c>
      <c r="BW44" s="4">
        <f>IF(BW36=2,22,0)</f>
        <v>22</v>
      </c>
      <c r="BX44" s="52">
        <f>IF(AD43=3,1896.3,IF(AD43=4,1249.18,IF(AD43=5,476.76,IF(AD43=6,3974,IF(AD43=7,1481.5,IF(AD43=8,567.82,IF(AD43=9,5364.7,IF(AD43=10,1659.18,IF(AD43=11,1172.3)))))))))</f>
        <v>1896.3</v>
      </c>
      <c r="BY44" s="52" t="b">
        <f>IF(AE43=5,2411.56,IF(AE43=8,2817.26,IF(AE43=11,2857.82)))</f>
        <v>0</v>
      </c>
      <c r="BZ44" s="52" t="b">
        <f>IF(AF43=3,974.64,IF(AF43=4,651.28,IF(AF43=5,575.98,IF(AF43=6,1237.4,IF(AF43=7,824.6,IF(AF43=8,732.08,IF(AF43=9,1597.08,IF(AF43=10,1068.98,IF(AF43=11,953.72)))))))))</f>
        <v>0</v>
      </c>
      <c r="CA44" s="52" t="b">
        <f>IF(AG43=3,997.78,IF(AG43=4,722.58,IF(AG43=5,500.76,IF(AG43=6,1258.44,IF(AG43=7,912.42,IF(AG43=8,632.32,IF(AG43=9,1630.7,IF(AG43=10,1144.38,IF(AG43=11,805.18)))))))))</f>
        <v>0</v>
      </c>
      <c r="CB44" s="52" t="b">
        <f>IF(AH43=3,719.7,IF(AH43=4,261.66,IF(AH43=5,157.22,IF(AH43=6,854.38,IF(AH43=7,321.54,IF(AH43=8,190.76,IF(AH43=9,1136.74,IF(AH43=10,408.8,IF(AH43=11,265.92)))))))))</f>
        <v>0</v>
      </c>
      <c r="CC44" s="52" t="b">
        <f>IF(AI43=3,392.34,IF(AI43=4,179.86,IF(AI43=5,97.76,IF(AI43=6,492.16,IF(AI43=7,224.14,IF(AI43=8,123.84,IF(AI43=9,594.22,IF(AI43=10,280.82,IF(AI43=11,159.34)))))))))</f>
        <v>0</v>
      </c>
      <c r="CD44" s="52" t="b">
        <f>IF(AJ43=3,216.7,IF(AJ43=4,129.3,IF(AJ43=5,91.5,IF(AJ43=6,288.54,IF(AJ43=7,173.16,IF(AJ43=8,122.92,IF(AJ43=9,390.32,IF(AJ43=10,236.48,IF(AJ43=11,167.76)))))))))</f>
        <v>0</v>
      </c>
      <c r="CE44" s="52" t="b">
        <f>IF(AK43=3,281.7,IF(AK43=4,209.68,IF(AK43=5,106.64,IF(AK43=6,572.92,IF(AK43=7,238.84,IF(AK43=8,126.84,IF(AK43=9,826.54,IF(AK43=10,282.66,IF(AK43=11,292)))))))))</f>
        <v>0</v>
      </c>
      <c r="CF44" s="52" t="b">
        <f>IF(AL43=3,702.84,IF(AL43=4,1094.44,IF(AL43=5,312.66,IF(AL43=6,1445.98,IF(AL43=7,1277.92,IF(AL43=8,377.58,IF(AL43=9,1892.8,IF(AL43=10,1398.92,IF(AL43=11,723.4)))))))))</f>
        <v>0</v>
      </c>
      <c r="CG44" s="52" t="b">
        <f>IF(AM43=3,92.82,IF(AM43=4,38.02,IF(AM43=5,31.92,IF(AM43=6,157.8,IF(AM43=7,64.68,IF(AM43=8,54.18,IF(AM43=9,250.54,IF(AM43=10,96.96,IF(AM43=11,86.94)))))))))</f>
        <v>0</v>
      </c>
    </row>
    <row r="45" spans="1:88" ht="15">
      <c r="A45" s="81" t="s">
        <v>59</v>
      </c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71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>
        <f t="shared" ref="AO45:AO62" si="69">IF(ISERROR(FIND(2015,A45,1)),0,2015)</f>
        <v>2015</v>
      </c>
      <c r="AP45" s="8">
        <f t="shared" ref="AP45:AP62" si="70">IF(ISERROR(FIND(2016,A45,1)),0,2016)</f>
        <v>0</v>
      </c>
      <c r="AQ45" s="8">
        <f t="shared" ref="AQ45:AQ62" si="71">MAX(AO45:AP45)</f>
        <v>2015</v>
      </c>
      <c r="AU45" s="337" t="s">
        <v>59</v>
      </c>
      <c r="AV45" s="336"/>
      <c r="AW45" s="336"/>
      <c r="AX45" s="336"/>
      <c r="AY45" s="336"/>
      <c r="AZ45" s="336"/>
      <c r="BA45" s="336"/>
      <c r="BB45" s="336"/>
      <c r="BC45" s="336"/>
      <c r="BD45" s="336"/>
      <c r="BE45" s="336"/>
      <c r="BF45" s="336"/>
      <c r="BG45" s="336"/>
      <c r="BH45" s="336"/>
      <c r="BI45" s="336"/>
      <c r="BJ45" s="336"/>
      <c r="BK45" s="336"/>
      <c r="BL45" s="336"/>
      <c r="BM45" s="336"/>
      <c r="BN45" s="336"/>
      <c r="BO45" s="336"/>
      <c r="BP45" s="336"/>
      <c r="BQ45" s="336"/>
      <c r="BR45" s="336"/>
      <c r="BS45" s="336"/>
      <c r="BT45" s="338"/>
      <c r="BU45" s="71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</row>
    <row r="46" spans="1:88" ht="15">
      <c r="A46" s="84" t="s">
        <v>51</v>
      </c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6"/>
      <c r="AA46" s="53"/>
      <c r="AO46" s="4">
        <f t="shared" si="69"/>
        <v>0</v>
      </c>
      <c r="AP46" s="4">
        <f t="shared" si="70"/>
        <v>0</v>
      </c>
      <c r="AQ46" s="4">
        <f t="shared" si="71"/>
        <v>0</v>
      </c>
      <c r="AU46" s="337" t="s">
        <v>51</v>
      </c>
      <c r="AV46" s="336"/>
      <c r="AW46" s="336"/>
      <c r="AX46" s="336"/>
      <c r="AY46" s="336"/>
      <c r="AZ46" s="336"/>
      <c r="BA46" s="336"/>
      <c r="BB46" s="336"/>
      <c r="BC46" s="336"/>
      <c r="BD46" s="336"/>
      <c r="BE46" s="336"/>
      <c r="BF46" s="336"/>
      <c r="BG46" s="336"/>
      <c r="BH46" s="336"/>
      <c r="BI46" s="336"/>
      <c r="BJ46" s="336"/>
      <c r="BK46" s="336"/>
      <c r="BL46" s="336"/>
      <c r="BM46" s="336"/>
      <c r="BN46" s="336"/>
      <c r="BO46" s="336"/>
      <c r="BP46" s="336"/>
      <c r="BQ46" s="336"/>
      <c r="BR46" s="336"/>
      <c r="BS46" s="336"/>
      <c r="BT46" s="338"/>
      <c r="BU46" s="53"/>
    </row>
    <row r="47" spans="1:88" ht="30" customHeight="1">
      <c r="A47" s="318" t="s">
        <v>25</v>
      </c>
      <c r="B47" s="280" t="s">
        <v>60</v>
      </c>
      <c r="C47" s="284">
        <v>613.70000000000005</v>
      </c>
      <c r="D47" s="282" t="s">
        <v>27</v>
      </c>
      <c r="E47" s="2" t="s">
        <v>28</v>
      </c>
      <c r="F47" s="10">
        <f>G47+I47+J47+L47+Q47+S47+U47+V47+W47+Y47+Z47</f>
        <v>581879.66</v>
      </c>
      <c r="G47" s="45">
        <v>581879.66</v>
      </c>
      <c r="H47" s="10">
        <v>0</v>
      </c>
      <c r="I47" s="13">
        <v>0</v>
      </c>
      <c r="J47" s="13">
        <v>0</v>
      </c>
      <c r="K47" s="10">
        <v>0</v>
      </c>
      <c r="L47" s="10">
        <f>M47+O47</f>
        <v>0</v>
      </c>
      <c r="M47" s="46">
        <v>0</v>
      </c>
      <c r="N47" s="10">
        <v>0</v>
      </c>
      <c r="O47" s="46">
        <v>0</v>
      </c>
      <c r="P47" s="10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15">
        <v>1</v>
      </c>
      <c r="AO47" s="4">
        <f t="shared" si="69"/>
        <v>0</v>
      </c>
      <c r="AP47" s="4">
        <f t="shared" si="70"/>
        <v>0</v>
      </c>
      <c r="AQ47" s="4">
        <f t="shared" si="71"/>
        <v>0</v>
      </c>
      <c r="AU47" s="324" t="s">
        <v>25</v>
      </c>
      <c r="AV47" s="339" t="s">
        <v>60</v>
      </c>
      <c r="AW47" s="325">
        <v>613.70000000000005</v>
      </c>
      <c r="AX47" s="326" t="s">
        <v>27</v>
      </c>
      <c r="AY47" s="2" t="s">
        <v>28</v>
      </c>
      <c r="AZ47" s="10">
        <f>BA47+BC47+BD47+BF47+BK47+BM47+BO47+BP47+BQ47+BS47+BT47</f>
        <v>1163759.31</v>
      </c>
      <c r="BA47" s="44">
        <f>ROUND($C47*BA55,2)</f>
        <v>1163759.31</v>
      </c>
      <c r="BB47" s="10">
        <f>ROUND(H47*2,2)</f>
        <v>0</v>
      </c>
      <c r="BC47" s="44">
        <f>ROUND($C47*BC55,2)</f>
        <v>0</v>
      </c>
      <c r="BD47" s="44">
        <f>ROUND($C47*BD55,2)</f>
        <v>0</v>
      </c>
      <c r="BE47" s="10">
        <f>ROUND(K47*2,2)</f>
        <v>0</v>
      </c>
      <c r="BF47" s="44">
        <f>ROUND($C47*BF55,2)</f>
        <v>0</v>
      </c>
      <c r="BG47" s="10">
        <f>ROUND(M47*2,2)</f>
        <v>0</v>
      </c>
      <c r="BH47" s="10">
        <f>ROUND(N47*2,2)</f>
        <v>0</v>
      </c>
      <c r="BI47" s="10">
        <f>ROUND(O47*2,2)</f>
        <v>0</v>
      </c>
      <c r="BJ47" s="10">
        <f>ROUND(P47*2,2)</f>
        <v>0</v>
      </c>
      <c r="BK47" s="44">
        <f>ROUND($C47*BK55,2)</f>
        <v>0</v>
      </c>
      <c r="BL47" s="10">
        <f>ROUND(R47*2,2)</f>
        <v>0</v>
      </c>
      <c r="BM47" s="44">
        <f>ROUND($C47*BM55,2)</f>
        <v>0</v>
      </c>
      <c r="BN47" s="10">
        <f>ROUND(T47*2,2)</f>
        <v>0</v>
      </c>
      <c r="BO47" s="44">
        <f>ROUND($C47*BO55,2)</f>
        <v>0</v>
      </c>
      <c r="BP47" s="44">
        <f>ROUND(V47*2,2)</f>
        <v>0</v>
      </c>
      <c r="BQ47" s="44">
        <f>ROUND($C47*BQ55,2)</f>
        <v>0</v>
      </c>
      <c r="BR47" s="10">
        <f>ROUND(X47*2,2)</f>
        <v>0</v>
      </c>
      <c r="BS47" s="44">
        <f>ROUND(Y47*2,2)</f>
        <v>0</v>
      </c>
      <c r="BT47" s="10">
        <f>ROUND(Z47*2,2)</f>
        <v>0</v>
      </c>
      <c r="BU47" s="15">
        <v>1</v>
      </c>
      <c r="CI47" s="32">
        <f>BF47-BG47</f>
        <v>0</v>
      </c>
    </row>
    <row r="48" spans="1:88" ht="60" customHeight="1">
      <c r="A48" s="319"/>
      <c r="B48" s="281"/>
      <c r="C48" s="285"/>
      <c r="D48" s="342"/>
      <c r="E48" s="2" t="s">
        <v>29</v>
      </c>
      <c r="F48" s="10">
        <f t="shared" ref="F48:F52" si="72">G48+I48+J48+L48+Q48+S48+U48+V48+W48+Y48+Z48</f>
        <v>0</v>
      </c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15">
        <v>2</v>
      </c>
      <c r="AO48" s="4">
        <f t="shared" si="69"/>
        <v>0</v>
      </c>
      <c r="AP48" s="4">
        <f t="shared" si="70"/>
        <v>0</v>
      </c>
      <c r="AQ48" s="4">
        <f t="shared" si="71"/>
        <v>0</v>
      </c>
      <c r="AU48" s="324"/>
      <c r="AV48" s="339"/>
      <c r="AW48" s="325"/>
      <c r="AX48" s="326"/>
      <c r="AY48" s="2" t="s">
        <v>29</v>
      </c>
      <c r="AZ48" s="10">
        <f t="shared" ref="AZ48:AZ52" si="73">BA48+BC48+BD48+BF48+BK48+BM48+BO48+BP48+BQ48+BS48+BT48</f>
        <v>0</v>
      </c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5">
        <v>2</v>
      </c>
    </row>
    <row r="49" spans="1:88" ht="120" customHeight="1">
      <c r="A49" s="319"/>
      <c r="B49" s="281"/>
      <c r="C49" s="285"/>
      <c r="D49" s="282" t="s">
        <v>30</v>
      </c>
      <c r="E49" s="2" t="s">
        <v>52</v>
      </c>
      <c r="F49" s="10">
        <f t="shared" si="72"/>
        <v>0</v>
      </c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15">
        <v>3</v>
      </c>
      <c r="AO49" s="4">
        <f t="shared" si="69"/>
        <v>0</v>
      </c>
      <c r="AP49" s="4">
        <f t="shared" si="70"/>
        <v>0</v>
      </c>
      <c r="AQ49" s="4">
        <f t="shared" si="71"/>
        <v>0</v>
      </c>
      <c r="AT49" s="32">
        <f>AZ49-BC49</f>
        <v>0</v>
      </c>
      <c r="AU49" s="324"/>
      <c r="AV49" s="339"/>
      <c r="AW49" s="325"/>
      <c r="AX49" s="326" t="s">
        <v>30</v>
      </c>
      <c r="AY49" s="2" t="s">
        <v>52</v>
      </c>
      <c r="AZ49" s="10">
        <f t="shared" si="73"/>
        <v>0</v>
      </c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5">
        <v>3</v>
      </c>
    </row>
    <row r="50" spans="1:88" ht="30" customHeight="1">
      <c r="A50" s="319"/>
      <c r="B50" s="281"/>
      <c r="C50" s="285"/>
      <c r="D50" s="283"/>
      <c r="E50" s="2" t="s">
        <v>32</v>
      </c>
      <c r="F50" s="10">
        <f t="shared" si="72"/>
        <v>0</v>
      </c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15">
        <v>4</v>
      </c>
      <c r="AO50" s="4">
        <f t="shared" si="69"/>
        <v>0</v>
      </c>
      <c r="AP50" s="4">
        <f t="shared" si="70"/>
        <v>0</v>
      </c>
      <c r="AQ50" s="4">
        <f t="shared" si="71"/>
        <v>0</v>
      </c>
      <c r="AU50" s="324"/>
      <c r="AV50" s="339"/>
      <c r="AW50" s="325"/>
      <c r="AX50" s="326"/>
      <c r="AY50" s="2" t="s">
        <v>32</v>
      </c>
      <c r="AZ50" s="10">
        <f t="shared" si="73"/>
        <v>0</v>
      </c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5">
        <v>4</v>
      </c>
    </row>
    <row r="51" spans="1:88" ht="30" customHeight="1">
      <c r="A51" s="319"/>
      <c r="B51" s="281"/>
      <c r="C51" s="285"/>
      <c r="D51" s="283"/>
      <c r="E51" s="2" t="s">
        <v>33</v>
      </c>
      <c r="F51" s="10">
        <f t="shared" si="72"/>
        <v>0</v>
      </c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15">
        <v>5</v>
      </c>
      <c r="AO51" s="4">
        <f t="shared" si="69"/>
        <v>0</v>
      </c>
      <c r="AP51" s="4">
        <f t="shared" si="70"/>
        <v>0</v>
      </c>
      <c r="AQ51" s="4">
        <f t="shared" si="71"/>
        <v>0</v>
      </c>
      <c r="AU51" s="324"/>
      <c r="AV51" s="339"/>
      <c r="AW51" s="325"/>
      <c r="AX51" s="326"/>
      <c r="AY51" s="2" t="s">
        <v>33</v>
      </c>
      <c r="AZ51" s="10">
        <f t="shared" si="73"/>
        <v>0</v>
      </c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5">
        <v>5</v>
      </c>
    </row>
    <row r="52" spans="1:88" ht="30" customHeight="1">
      <c r="A52" s="319"/>
      <c r="B52" s="281"/>
      <c r="C52" s="285"/>
      <c r="D52" s="342"/>
      <c r="E52" s="2" t="s">
        <v>34</v>
      </c>
      <c r="F52" s="10">
        <f t="shared" si="72"/>
        <v>0</v>
      </c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15">
        <v>6</v>
      </c>
      <c r="AO52" s="4">
        <f t="shared" si="69"/>
        <v>0</v>
      </c>
      <c r="AP52" s="4">
        <f t="shared" si="70"/>
        <v>0</v>
      </c>
      <c r="AQ52" s="4">
        <f t="shared" si="71"/>
        <v>0</v>
      </c>
      <c r="AU52" s="324"/>
      <c r="AV52" s="339"/>
      <c r="AW52" s="325"/>
      <c r="AX52" s="326"/>
      <c r="AY52" s="2" t="s">
        <v>34</v>
      </c>
      <c r="AZ52" s="10">
        <f t="shared" si="73"/>
        <v>0</v>
      </c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5">
        <v>6</v>
      </c>
    </row>
    <row r="53" spans="1:88" ht="30" customHeight="1">
      <c r="A53" s="319"/>
      <c r="B53" s="281"/>
      <c r="C53" s="285"/>
      <c r="D53" s="292" t="s">
        <v>35</v>
      </c>
      <c r="E53" s="293"/>
      <c r="F53" s="10">
        <f>F47+F48+F49+F50+F51+F52</f>
        <v>581879.66</v>
      </c>
      <c r="G53" s="10">
        <f t="shared" ref="G53" si="74">G47+G48+G49+G50+G51+G52</f>
        <v>581879.66</v>
      </c>
      <c r="H53" s="10">
        <f t="shared" ref="H53" si="75">H47+H48+H49+H50+H51+H52</f>
        <v>0</v>
      </c>
      <c r="I53" s="10">
        <f t="shared" ref="I53" si="76">I47+I48+I49+I50+I51+I52</f>
        <v>0</v>
      </c>
      <c r="J53" s="10">
        <f t="shared" ref="J53" si="77">J47+J48+J49+J50+J51+J52</f>
        <v>0</v>
      </c>
      <c r="K53" s="10">
        <f t="shared" ref="K53" si="78">K47+K48+K49+K50+K51+K52</f>
        <v>0</v>
      </c>
      <c r="L53" s="10">
        <f t="shared" ref="L53" si="79">L47+L48+L49+L50+L51+L52</f>
        <v>0</v>
      </c>
      <c r="M53" s="10">
        <f t="shared" ref="M53" si="80">M47+M48+M49+M50+M51+M52</f>
        <v>0</v>
      </c>
      <c r="N53" s="10">
        <f t="shared" ref="N53" si="81">N47+N48+N49+N50+N51+N52</f>
        <v>0</v>
      </c>
      <c r="O53" s="10">
        <f t="shared" ref="O53" si="82">O47+O48+O49+O50+O51+O52</f>
        <v>0</v>
      </c>
      <c r="P53" s="10">
        <f t="shared" ref="P53" si="83">P47+P48+P49+P50+P51+P52</f>
        <v>0</v>
      </c>
      <c r="Q53" s="10">
        <f t="shared" ref="Q53" si="84">Q47+Q48+Q49+Q50+Q51+Q52</f>
        <v>0</v>
      </c>
      <c r="R53" s="10">
        <f t="shared" ref="R53" si="85">R47+R48+R49+R50+R51+R52</f>
        <v>0</v>
      </c>
      <c r="S53" s="10">
        <f t="shared" ref="S53" si="86">S47+S48+S49+S50+S51+S52</f>
        <v>0</v>
      </c>
      <c r="T53" s="10">
        <f t="shared" ref="T53" si="87">T47+T48+T49+T50+T51+T52</f>
        <v>0</v>
      </c>
      <c r="U53" s="10">
        <f t="shared" ref="U53" si="88">U47+U48+U49+U50+U51+U52</f>
        <v>0</v>
      </c>
      <c r="V53" s="10">
        <f t="shared" ref="V53" si="89">V47+V48+V49+V50+V51+V52</f>
        <v>0</v>
      </c>
      <c r="W53" s="10">
        <f t="shared" ref="W53" si="90">W47+W48+W49+W50+W51+W52</f>
        <v>0</v>
      </c>
      <c r="X53" s="10">
        <f t="shared" ref="X53" si="91">X47+X48+X49+X50+X51+X52</f>
        <v>0</v>
      </c>
      <c r="Y53" s="10">
        <f t="shared" ref="Y53" si="92">Y47+Y48+Y49+Y50+Y51+Y52</f>
        <v>0</v>
      </c>
      <c r="Z53" s="10">
        <f t="shared" ref="Z53" si="93">Z47+Z48+Z49+Z50+Z51+Z52</f>
        <v>0</v>
      </c>
      <c r="AA53" s="15">
        <v>7</v>
      </c>
      <c r="AO53" s="4">
        <f t="shared" si="69"/>
        <v>0</v>
      </c>
      <c r="AP53" s="4">
        <f t="shared" si="70"/>
        <v>0</v>
      </c>
      <c r="AQ53" s="4">
        <f t="shared" si="71"/>
        <v>0</v>
      </c>
      <c r="AU53" s="324"/>
      <c r="AV53" s="339"/>
      <c r="AW53" s="325"/>
      <c r="AX53" s="322" t="s">
        <v>35</v>
      </c>
      <c r="AY53" s="293"/>
      <c r="AZ53" s="10">
        <f>AZ47+AZ48+AZ49+AZ50+AZ51+AZ52</f>
        <v>1163759.31</v>
      </c>
      <c r="BA53" s="10">
        <f t="shared" ref="BA53:BT53" si="94">BA47+BA48+BA49+BA50+BA51+BA52</f>
        <v>1163759.31</v>
      </c>
      <c r="BB53" s="10">
        <f t="shared" si="94"/>
        <v>0</v>
      </c>
      <c r="BC53" s="10">
        <f t="shared" si="94"/>
        <v>0</v>
      </c>
      <c r="BD53" s="10">
        <f t="shared" si="94"/>
        <v>0</v>
      </c>
      <c r="BE53" s="10">
        <f t="shared" si="94"/>
        <v>0</v>
      </c>
      <c r="BF53" s="10">
        <f t="shared" si="94"/>
        <v>0</v>
      </c>
      <c r="BG53" s="10">
        <f t="shared" si="94"/>
        <v>0</v>
      </c>
      <c r="BH53" s="10">
        <f t="shared" si="94"/>
        <v>0</v>
      </c>
      <c r="BI53" s="10">
        <f t="shared" si="94"/>
        <v>0</v>
      </c>
      <c r="BJ53" s="10">
        <f t="shared" si="94"/>
        <v>0</v>
      </c>
      <c r="BK53" s="10">
        <f t="shared" si="94"/>
        <v>0</v>
      </c>
      <c r="BL53" s="10">
        <f t="shared" si="94"/>
        <v>0</v>
      </c>
      <c r="BM53" s="10">
        <f t="shared" si="94"/>
        <v>0</v>
      </c>
      <c r="BN53" s="10">
        <f t="shared" si="94"/>
        <v>0</v>
      </c>
      <c r="BO53" s="10">
        <f t="shared" si="94"/>
        <v>0</v>
      </c>
      <c r="BP53" s="10">
        <f t="shared" si="94"/>
        <v>0</v>
      </c>
      <c r="BQ53" s="10">
        <f t="shared" si="94"/>
        <v>0</v>
      </c>
      <c r="BR53" s="10">
        <f t="shared" si="94"/>
        <v>0</v>
      </c>
      <c r="BS53" s="10">
        <f t="shared" si="94"/>
        <v>0</v>
      </c>
      <c r="BT53" s="10">
        <f t="shared" si="94"/>
        <v>0</v>
      </c>
      <c r="BU53" s="15">
        <v>7</v>
      </c>
      <c r="CI53" s="32">
        <f>BF53-BG53</f>
        <v>0</v>
      </c>
      <c r="CJ53" s="123"/>
    </row>
    <row r="54" spans="1:88" ht="75" customHeight="1">
      <c r="A54" s="319"/>
      <c r="B54" s="281"/>
      <c r="C54" s="285"/>
      <c r="D54" s="292" t="s">
        <v>53</v>
      </c>
      <c r="E54" s="293"/>
      <c r="F54" s="11">
        <f>ROUND(F53/C47,2)</f>
        <v>948.15</v>
      </c>
      <c r="G54" s="11">
        <f>ROUND(G53/C47,2)</f>
        <v>948.15</v>
      </c>
      <c r="H54" s="11">
        <f>ROUND(H53/C47,2)</f>
        <v>0</v>
      </c>
      <c r="I54" s="11">
        <f>ROUND(I53/C47,2)</f>
        <v>0</v>
      </c>
      <c r="J54" s="11">
        <f>ROUND(J53/C47,2)</f>
        <v>0</v>
      </c>
      <c r="K54" s="11">
        <f>ROUND(K53/C47,2)</f>
        <v>0</v>
      </c>
      <c r="L54" s="11">
        <f>ROUND(L53/C47,2)</f>
        <v>0</v>
      </c>
      <c r="M54" s="11">
        <f>ROUND(M53/C47,2)</f>
        <v>0</v>
      </c>
      <c r="N54" s="11">
        <f>ROUND(N53/C47,2)</f>
        <v>0</v>
      </c>
      <c r="O54" s="11">
        <f>ROUND(O53/C47,2)</f>
        <v>0</v>
      </c>
      <c r="P54" s="11">
        <f>ROUND(P53/C47,2)</f>
        <v>0</v>
      </c>
      <c r="Q54" s="11">
        <f>ROUND(Q53/C47,2)</f>
        <v>0</v>
      </c>
      <c r="R54" s="11">
        <f>ROUND(R53/C47,2)</f>
        <v>0</v>
      </c>
      <c r="S54" s="11">
        <f>ROUND(S53/C47,2)</f>
        <v>0</v>
      </c>
      <c r="T54" s="11">
        <f>ROUND(T53/C47,2)</f>
        <v>0</v>
      </c>
      <c r="U54" s="11">
        <f>ROUND(U53/C47,2)</f>
        <v>0</v>
      </c>
      <c r="V54" s="11">
        <f>ROUND(V53/C47,2)</f>
        <v>0</v>
      </c>
      <c r="W54" s="11">
        <f>ROUND(W53/C47,2)</f>
        <v>0</v>
      </c>
      <c r="X54" s="11">
        <f>ROUND(X53/C47,2)</f>
        <v>0</v>
      </c>
      <c r="Y54" s="11">
        <f>ROUND(Y53/C47,2)</f>
        <v>0</v>
      </c>
      <c r="Z54" s="11">
        <f>ROUND(Z53/C47,2)</f>
        <v>0</v>
      </c>
      <c r="AA54" s="15">
        <v>8</v>
      </c>
      <c r="AD54" s="52">
        <f>IF(AND(G54&gt;947.15,G54&lt;949),3,IF(AND(G54&gt;623.59,G54&lt;625),4,IF(AND(G54&gt;237.38,G54&lt;239),5,IF(AND(G54&gt;1986,G54&lt;1988),6,IF(AND(G54&gt;739.75,G54&lt;741),7,IF(AND(G54&gt;282.91,G54&lt;284),8,IF(AND(G54&gt;2681.35,G54&lt;2683),9,IF(AND(G54&gt;828.59,G54&lt;830),10,IF(AND(G54&gt;585.15,G54&lt;587),11,IF(AND(G54&gt;991.71,G54&lt;993),12,IF(AND(G54&gt;652.95,G54&lt;654),13,IF(AND(G54&gt;248.59,G54&lt;250),14,IF(AND(G54&gt;2079.39,G54&lt;2081),15,IF(AND(G54&gt;774.57,G54&lt;776),16,IF(AND(G54&gt;296.25,G54&lt;298),17,IF(AND(G54&gt;2807.42,G54&lt;2809),18,IF(AND(G54&gt;867.59,G54&lt;869),19,IF(AND(G54&gt;612.7,G54&lt;614),20))))))))))))))))))</f>
        <v>3</v>
      </c>
      <c r="AE54" s="52" t="b">
        <f>IF(AND(I54&gt;1204.78,I54&lt;1206),5,IF(AND(I54&gt;1407.63,I54&lt;1409),8,IF(AND(I54&gt;1427.91,I54&lt;1429),11,IF(AND(I54&gt;1261.45,I54&lt;1263),14,IF(AND(I54&gt;1473.83,I54&lt;1475),17,IF(AND(I54&gt;1495.07,I54&lt;1497),20))))))</f>
        <v>0</v>
      </c>
      <c r="AF54" s="52" t="b">
        <f>IF(AND(J54&gt;486.32,J54&lt;488),3,IF(AND(J54&gt;324.64,J54&lt;326),4,IF(AND(J54&gt;286.99,J54&lt;288.5),5,IF(AND(J54&gt;617.7,J54&lt;618),6,IF(AND(J54&gt;411.3,J54&lt;413),7,IF(AND(J54&gt;365.04,J54&lt;367),8,IF(AND(J54&gt;797.54,J54&lt;799),9,IF(AND(J54&gt;533.49,J54&lt;535),10,IF(AND(J54&gt;475.86,J54&lt;477),11,IF(AND(J54&gt;509.22,J54&lt;511),12,IF(AND(J54&gt;339.94,J54&lt;341.2),13,IF(AND(J54&gt;300.53,J54&lt;302),14,IF(AND(J54&gt;646.78,J54&lt;648),15,IF(AND(J54&gt;430.68,J54&lt;432),16,IF(AND(J54&gt;382.24,J54&lt;384),17,IF(AND(J54&gt;835.07,J54&lt;837),18,IF(AND(J54&gt;558.61,J54&lt;560),19,IF(AND(J54&gt;498.27,J54&lt;500),20))))))))))))))))))</f>
        <v>0</v>
      </c>
      <c r="AG54" s="52" t="b">
        <f>IF(AND(L54&gt;497.89,L54&lt;499),3,IF(AND(L54&gt;360.29,L54&lt;362),4,IF(AND(L54&gt;249.38,L54&lt;251),5,IF(AND(L54&gt;628.22,L54&lt;630),6,IF(AND(L54&gt;455.21,L54&lt;457),7,IF(AND(L54&gt;315.16,L54&lt;317),8,IF(AND(L54&gt;814.35,L54&lt;816),9,IF(AND(L54&gt;571.19,L54&lt;573),10,IF(AND(L54&gt;401.59,L54&lt;403),11,IF(AND(L54&gt;521.33,L54&lt;523),12,IF(AND(L54&gt;377.28,L54&lt;379),13,IF(AND(L54&gt;261.15,L54&lt;263),14,IF(AND(L54&gt;657.8,L54&lt;659),15,IF(AND(L54&gt;476.66,L54&lt;478),16,IF(AND(L54&gt;330.01,L54&lt;332),17,IF(AND(L54&gt;852.67,L54&lt;854),18,IF(AND(L54&gt;598.08,L54&lt;600),19,IF(AND(L54&gt;420.51,L54&lt;422),20))))))))))))))))))</f>
        <v>0</v>
      </c>
      <c r="AH54" s="52" t="b">
        <f>IF(AND(Q54&gt;358.85,Q54&lt;360),3,IF(AND(Q54&gt;129.83,Q54&lt;131),4,IF(AND(Q54&gt;77.61,Q54&lt;79),5,IF(AND(Q54&gt;426.19,Q54&lt;428),6,IF(AND(Q54&gt;159.77,Q54&lt;161),7,IF(AND(Q54&gt;94.38,Q54&lt;96),8,IF(AND(Q54&gt;567.37,Q54&lt;569),9,IF(AND(Q54&gt;203.4,Q54&lt;205),10,IF(AND(Q54&gt;131.96,Q54&lt;133),11,IF(AND(Q54&gt;375.76,Q54&lt;377),12,IF(AND(Q54&gt;135.98,Q54&lt;137),13,IF(AND(Q54&gt;81.31,Q54&lt;83),14,IF(AND(Q54&gt;446.27,Q54&lt;448),15,IF(AND(Q54&gt;167.32,Q54&lt;169),16,IF(AND(Q54&gt;98.86,Q54&lt;100),17,IF(AND(Q54&gt;594.08,Q54&lt;596),18,IF(AND(Q54&gt;213.01,Q54&lt;215),19,IF(AND(Q54&gt;138.21,Q54&lt;140),20))))))))))))))))))</f>
        <v>0</v>
      </c>
      <c r="AI54" s="52" t="b">
        <f>IF(AND(S54&gt;195.17,S54&lt;197),3,IF(AND(S54&gt;88.93,S54&lt;90),4,IF(AND(S54&gt;47.88,S54&lt;49),5,IF(AND(S54&gt;245.08,S54&lt;247),6,IF(AND(S54&gt;111.07,S54&lt;113),7,IF(AND(S54&gt;60.92,S54&lt;62),8,IF(AND(S54&gt;296.11,S54&lt;298),9,IF(AND(S54&gt;139.41,S54&lt;141),10,IF(AND(S54&gt;78.67,S54&lt;80),11,IF(AND(S54&gt;204.39,S54&lt;206),12,IF(AND(S54&gt;93.16,S54&lt;95),13,IF(AND(S54&gt;50.17,S54&lt;52),14,IF(AND(S54&gt;256.64,S54&lt;258),15,IF(AND(S54&gt;116.33,S54&lt;118),16,IF(AND(S54&gt;63.83,S54&lt;65),17,IF(AND(S54&gt;310.07,S54&lt;312),18,IF(AND(S54&gt;146.01,S54&lt;148),19,IF(AND(S54&gt;82.42,S54&lt;84),20))))))))))))))))))</f>
        <v>0</v>
      </c>
      <c r="AJ54" s="52" t="b">
        <f>IF(AND(U54&gt;107.35,U54&lt;109),3,IF(AND(U54&gt;63.65,U54&lt;65),4,IF(AND(U54&gt;44.75,U54&lt;46),5,IF(AND(U54&gt;143.27,U54&lt;145),6,IF(AND(U54&gt;85.58,U54&lt;87),7,IF(AND(U54&gt;60.46,U54&lt;62),8,IF(AND(U54&gt;194.16,U54&lt;196),9,IF(AND(U54&gt;117.24,U54&lt;119),10,IF(AND(U54&gt;82.88,U54&lt;84),11,IF(AND(U54&gt;112.44,U54&lt;114),12,IF(AND(U54&gt;66.69,U54&lt;68),13,IF(AND(U54&gt;46.9,U54&lt;48),14,IF(AND(U54&gt;150.05,U54&lt;152),15,IF(AND(U54&gt;90.65,U54&lt;91),16,IF(AND(U54&gt;63.34,U54&lt;65),17,IF(AND(U54&gt;203.34,U54&lt;205),18,IF(AND(U54&gt;122.8,U54&lt;124),19,IF(AND(U54&gt;86.83,U54&lt;88),20))))))))))))))))))</f>
        <v>0</v>
      </c>
      <c r="AK54" s="52" t="b">
        <f>IF(AND(V54&gt;139.85,V54&lt;141),3,IF(AND(V54&gt;103.84,V54&lt;105),4,IF(AND(V54&gt;52.32,V54&lt;54),5,IF(AND(V54&gt;285.46,V54&lt;287),6,IF(AND(V54&gt;118.42,V54&lt;120),7,IF(AND(V54&gt;62.42,V54&lt;64),8,IF(AND(V54&gt;412.27,V54&lt;414),9,IF(AND(V54&gt;140.33,V54&lt;142),10,IF(AND(V54&gt;145,V54&lt;147),11,IF(AND(V54&gt;146.47,V54&lt;148),12,IF(AND(V54&gt;108.77,V54&lt;110),13,IF(AND(V54&gt;54.82,V54&lt;56),14,IF(AND(V54&gt;298.92,V54&lt;300),15,IF(AND(V54&gt;124.03,V54&lt;126),16,IF(AND(V54&gt;65.4,V54&lt;67),17,IF(AND(V54&gt;431.69,V54&lt;433),18,IF(AND(V54&gt;146.97,V54&lt;148),19,IF(AND(V54&gt;151.86,V54&lt;153),20))))))))))))))))))</f>
        <v>0</v>
      </c>
      <c r="AL54" s="52" t="b">
        <f>IF(AND(W54&gt;350.42,W54&lt;352),3,IF(AND(W54&gt;546.22,W54&lt;548),4,IF(AND(W54&gt;155.33,W54&lt;157),5,IF(AND(W54&gt;721.99,W54&lt;723),6,IF(AND(W54&gt;638.96,W54&lt;639),7,IF(AND(W54&gt;187.79,W54&lt;189),8,IF(AND(W54&gt;945.4,W54&lt;947),9,IF(AND(W54&gt;698.46,W54&lt;670),10,IF(AND(W54&gt;360.7,W54&lt;362),11,IF(AND(W54&gt;366.94,W54&lt;368),12,IF(AND(W54&gt;571.94,W54&lt;573),13,IF(AND(W54&gt;162.68,W54&lt;164),14,IF(AND(W54&gt;755.97,W54&lt;757),15,IF(AND(W54&gt;667.99,W54&lt;669),16,IF(AND(W54&gt;196.66,W54&lt;198),17,IF(AND(W54&gt;989.88,W54&lt;991),18,IF(AND(W54&gt;731.33,W54&lt;733),19,IF(AND(W54&gt;377.7,W54&lt;379),20))))))))))))))))))</f>
        <v>0</v>
      </c>
      <c r="AM54" s="52" t="b">
        <f>IF(AND(Y54&gt;46.2,Y54&lt;46.5),3,IF(AND(Y54&gt;18.8,Y54&lt;19.1),4,IF(AND(Y54&gt;15.8,Y54&lt;16),5,IF(AND(Y54&gt;78.7,Y54&lt;79),6,IF(AND(Y54&gt;32.1,Y54&lt;32.4),7,IF(AND(Y54&gt;26.9,Y54&lt;27.3),8,IF(AND(Y54&gt;125,Y54&lt;125.5),9,IF(AND(Y54&gt;48.2,Y54&lt;48.52),10,IF(AND(Y54&gt;43.1,Y54&lt;43.6),11,IF(AND(Y54&gt;48.53,Y54&lt;48.7),12,IF(AND(Y54&gt;19.6,Y54&lt;20.1),13,IF(AND(Y54&gt;16.5,Y54&lt;16.9),14,IF(AND(Y54&gt;82.4,Y54&lt;82.8),15,IF(AND(Y54&gt;33.6,Y54&lt;34),16,IF(AND(Y54&gt;28,Y54&lt;28.6),17,IF(AND(Y54&gt;130.8,Y54&lt;131.4),18,IF(AND(Y54&gt;50.5,Y54&lt;50.9),19,IF(AND(Y54&gt;45.2,Y54&lt;45.8),20))))))))))))))))))</f>
        <v>0</v>
      </c>
      <c r="AO54" s="4">
        <f t="shared" si="69"/>
        <v>0</v>
      </c>
      <c r="AP54" s="4">
        <f t="shared" si="70"/>
        <v>0</v>
      </c>
      <c r="AQ54" s="4">
        <f t="shared" si="71"/>
        <v>0</v>
      </c>
      <c r="AU54" s="324"/>
      <c r="AV54" s="339"/>
      <c r="AW54" s="325"/>
      <c r="AX54" s="322" t="s">
        <v>53</v>
      </c>
      <c r="AY54" s="293"/>
      <c r="AZ54" s="11">
        <f>ROUND(AZ53/AW47,2)</f>
        <v>1896.3</v>
      </c>
      <c r="BA54" s="11">
        <f>ROUND(BA53/AW47,2)</f>
        <v>1896.3</v>
      </c>
      <c r="BB54" s="11">
        <f>ROUND(BB53/AW47,2)</f>
        <v>0</v>
      </c>
      <c r="BC54" s="11">
        <f>ROUND(BC53/AW47,2)</f>
        <v>0</v>
      </c>
      <c r="BD54" s="11">
        <f>ROUND(BD53/AW47,2)</f>
        <v>0</v>
      </c>
      <c r="BE54" s="11">
        <f>ROUND(BE53/AW47,2)</f>
        <v>0</v>
      </c>
      <c r="BF54" s="11">
        <f>ROUND(BF53/AW47,2)</f>
        <v>0</v>
      </c>
      <c r="BG54" s="11">
        <f>ROUND(BG53/AW47,2)</f>
        <v>0</v>
      </c>
      <c r="BH54" s="11">
        <f>ROUND(BH53/AW47,2)</f>
        <v>0</v>
      </c>
      <c r="BI54" s="11">
        <f>ROUND(BI53/AW47,2)</f>
        <v>0</v>
      </c>
      <c r="BJ54" s="11">
        <f>ROUND(BJ53/AW47,2)</f>
        <v>0</v>
      </c>
      <c r="BK54" s="11">
        <f>ROUND(BK53/AW47,2)</f>
        <v>0</v>
      </c>
      <c r="BL54" s="11">
        <f>ROUND(BL53/AW47,2)</f>
        <v>0</v>
      </c>
      <c r="BM54" s="11">
        <f>ROUND(BM53/AW47,2)</f>
        <v>0</v>
      </c>
      <c r="BN54" s="11">
        <f>ROUND(BN53/AW47,2)</f>
        <v>0</v>
      </c>
      <c r="BO54" s="11">
        <f>ROUND(BO53/AW47,2)</f>
        <v>0</v>
      </c>
      <c r="BP54" s="11">
        <f>ROUND(BP53/AW47,2)</f>
        <v>0</v>
      </c>
      <c r="BQ54" s="11">
        <f>ROUND(BQ53/AW47,2)</f>
        <v>0</v>
      </c>
      <c r="BR54" s="11">
        <f>ROUND(BR53/AW47,2)</f>
        <v>0</v>
      </c>
      <c r="BS54" s="11">
        <f>ROUND(BS53/AW47,2)</f>
        <v>0</v>
      </c>
      <c r="BT54" s="11">
        <f>ROUND(BT53/AW47,2)</f>
        <v>0</v>
      </c>
      <c r="BU54" s="15">
        <v>8</v>
      </c>
      <c r="BX54" s="52" t="b">
        <f>IF(AND(BA54&gt;947.15,BA54&lt;949),3,IF(AND(BA54&gt;623.59,BA54&lt;625),4,IF(AND(BA54&gt;237.38,BA54&lt;239),5,IF(AND(BA54&gt;1986,BA54&lt;1988),6,IF(AND(BA54&gt;739.75,BA54&lt;741),7,IF(AND(BA54&gt;282.91,BA54&lt;284),8,IF(AND(BA54&gt;2681.35,BA54&lt;2683),9,IF(AND(BA54&gt;828.59,BA54&lt;830),10,IF(AND(BA54&gt;585.15,BA54&lt;587),11,IF(AND(BA54&gt;991.71,BA54&lt;993),12,IF(AND(BA54&gt;652.95,BA54&lt;654),13,IF(AND(BA54&gt;248.59,BA54&lt;250),14,IF(AND(BA54&gt;2079.39,BA54&lt;2081),15,IF(AND(BA54&gt;774.57,BA54&lt;776),16,IF(AND(BA54&gt;296.25,BA54&lt;298),17,IF(AND(BA54&gt;2807.42,BA54&lt;2809),18,IF(AND(BA54&gt;867.59,BA54&lt;869),19,IF(AND(BA54&gt;612.7,BA54&lt;614),20))))))))))))))))))</f>
        <v>0</v>
      </c>
      <c r="BY54" s="52" t="b">
        <f>IF(AND(BC54&gt;1204.78,BC54&lt;1206),5,IF(AND(BC54&gt;1407.63,BC54&lt;1409),8,IF(AND(BC54&gt;1427.91,BC54&lt;1429),11,IF(AND(BC54&gt;1261.45,BC54&lt;1263),14,IF(AND(BC54&gt;1473.83,BC54&lt;1475),17,IF(AND(BC54&gt;1495.07,BC54&lt;1497),20))))))</f>
        <v>0</v>
      </c>
      <c r="BZ54" s="52" t="b">
        <f>IF(AND(BD54&gt;486.32,BD54&lt;488),3,IF(AND(BD54&gt;324.64,BD54&lt;326),4,IF(AND(BD54&gt;286.99,BD54&lt;288.5),5,IF(AND(BD54&gt;617.7,BD54&lt;618),6,IF(AND(BD54&gt;411.3,BD54&lt;413),7,IF(AND(BD54&gt;365.04,BD54&lt;367),8,IF(AND(BD54&gt;797.54,BD54&lt;799),9,IF(AND(BD54&gt;533.49,BD54&lt;535),10,IF(AND(BD54&gt;475.86,BD54&lt;477),11,IF(AND(BD54&gt;509.22,BD54&lt;511),12,IF(AND(BD54&gt;339.94,BD54&lt;341.2),13,IF(AND(BD54&gt;300.53,BD54&lt;302),14,IF(AND(BD54&gt;646.78,BD54&lt;648),15,IF(AND(BD54&gt;430.68,BD54&lt;432),16,IF(AND(BD54&gt;382.24,BD54&lt;384),17,IF(AND(BD54&gt;835.07,BD54&lt;837),18,IF(AND(BD54&gt;558.61,BD54&lt;560),19,IF(AND(BD54&gt;498.27,BD54&lt;500),20))))))))))))))))))</f>
        <v>0</v>
      </c>
      <c r="CA54" s="52" t="b">
        <f>IF(AND(BF54&gt;497.89,BF54&lt;499),3,IF(AND(BF54&gt;360.29,BF54&lt;362),4,IF(AND(BF54&gt;249.38,BF54&lt;251),5,IF(AND(BF54&gt;628.22,BF54&lt;630),6,IF(AND(BF54&gt;455.21,BF54&lt;457),7,IF(AND(BF54&gt;315.16,BF54&lt;317),8,IF(AND(BF54&gt;814.35,BF54&lt;816),9,IF(AND(BF54&gt;571.19,BF54&lt;573),10,IF(AND(BF54&gt;401.59,BF54&lt;403),11,IF(AND(BF54&gt;521.33,BF54&lt;523),12,IF(AND(BF54&gt;377.28,BF54&lt;379),13,IF(AND(BF54&gt;261.15,BF54&lt;263),14,IF(AND(BF54&gt;657.8,BF54&lt;659),15,IF(AND(BF54&gt;476.66,BF54&lt;478),16,IF(AND(BF54&gt;330.01,BF54&lt;332),17,IF(AND(BF54&gt;852.67,BF54&lt;854),18,IF(AND(BF54&gt;598.08,BF54&lt;600),19,IF(AND(BF54&gt;420.51,BF54&lt;422),20))))))))))))))))))</f>
        <v>0</v>
      </c>
      <c r="CB54" s="52" t="b">
        <f>IF(AND(BK54&gt;358.85,BK54&lt;360),3,IF(AND(BK54&gt;129.83,BK54&lt;131),4,IF(AND(BK54&gt;77.61,BK54&lt;79),5,IF(AND(BK54&gt;426.19,BK54&lt;428),6,IF(AND(BK54&gt;159.77,BK54&lt;161),7,IF(AND(BK54&gt;94.38,BK54&lt;96),8,IF(AND(BK54&gt;567.37,BK54&lt;569),9,IF(AND(BK54&gt;203.4,BK54&lt;205),10,IF(AND(BK54&gt;131.96,BK54&lt;133),11,IF(AND(BK54&gt;375.76,BK54&lt;377),12,IF(AND(BK54&gt;135.98,BK54&lt;137),13,IF(AND(BK54&gt;81.31,BK54&lt;83),14,IF(AND(BK54&gt;446.27,BK54&lt;448),15,IF(AND(BK54&gt;167.32,BK54&lt;169),16,IF(AND(BK54&gt;98.86,BK54&lt;100),17,IF(AND(BK54&gt;594.08,BK54&lt;596),18,IF(AND(BK54&gt;213.01,BK54&lt;215),19,IF(AND(BK54&gt;138.21,BK54&lt;140),20))))))))))))))))))</f>
        <v>0</v>
      </c>
      <c r="CC54" s="52" t="b">
        <f>IF(AND(BM54&gt;195.17,BM54&lt;197),3,IF(AND(BM54&gt;88.93,BM54&lt;90),4,IF(AND(BM54&gt;47.88,BM54&lt;49),5,IF(AND(BM54&gt;245.08,BM54&lt;247),6,IF(AND(BM54&gt;111.07,BM54&lt;113),7,IF(AND(BM54&gt;60.92,BM54&lt;62),8,IF(AND(BM54&gt;296.11,BM54&lt;298),9,IF(AND(BM54&gt;139.41,BM54&lt;141),10,IF(AND(BM54&gt;78.67,BM54&lt;80),11,IF(AND(BM54&gt;204.39,BM54&lt;206),12,IF(AND(BM54&gt;93.16,BM54&lt;95),13,IF(AND(BM54&gt;50.17,BM54&lt;52),14,IF(AND(BM54&gt;256.64,BM54&lt;258),15,IF(AND(BM54&gt;116.33,BM54&lt;118),16,IF(AND(BM54&gt;63.83,BM54&lt;65),17,IF(AND(BM54&gt;310.07,BM54&lt;312),18,IF(AND(BM54&gt;146.01,BM54&lt;148),19,IF(AND(BM54&gt;82.42,BM54&lt;84),20))))))))))))))))))</f>
        <v>0</v>
      </c>
      <c r="CD54" s="52" t="b">
        <f>IF(AND(BO54&gt;107.35,BO54&lt;109),3,IF(AND(BO54&gt;63.65,BO54&lt;65),4,IF(AND(BO54&gt;44.75,BO54&lt;46),5,IF(AND(BO54&gt;143.27,BO54&lt;145),6,IF(AND(BO54&gt;85.58,BO54&lt;87),7,IF(AND(BO54&gt;60.46,BO54&lt;62),8,IF(AND(BO54&gt;194.16,BO54&lt;196),9,IF(AND(BO54&gt;117.24,BO54&lt;119),10,IF(AND(BO54&gt;82.88,BO54&lt;84),11,IF(AND(BO54&gt;112.44,BO54&lt;114),12,IF(AND(BO54&gt;66.69,BO54&lt;68),13,IF(AND(BO54&gt;46.9,BO54&lt;48),14,IF(AND(BO54&gt;150.05,BO54&lt;152),15,IF(AND(BO54&gt;90.65,BO54&lt;91),16,IF(AND(BO54&gt;63.34,BO54&lt;65),17,IF(AND(BO54&gt;203.34,BO54&lt;205),18,IF(AND(BO54&gt;122.8,BO54&lt;124),19,IF(AND(BO54&gt;86.83,BO54&lt;88),20))))))))))))))))))</f>
        <v>0</v>
      </c>
      <c r="CE54" s="52" t="b">
        <f>IF(AND(BP54&gt;139.85,BP54&lt;141),3,IF(AND(BP54&gt;103.84,BP54&lt;105),4,IF(AND(BP54&gt;52.32,BP54&lt;54),5,IF(AND(BP54&gt;285.46,BP54&lt;287),6,IF(AND(BP54&gt;118.42,BP54&lt;120),7,IF(AND(BP54&gt;62.42,BP54&lt;64),8,IF(AND(BP54&gt;412.27,BP54&lt;414),9,IF(AND(BP54&gt;140.33,BP54&lt;142),10,IF(AND(BP54&gt;145,BP54&lt;147),11,IF(AND(BP54&gt;146.47,BP54&lt;148),12,IF(AND(BP54&gt;108.77,BP54&lt;110),13,IF(AND(BP54&gt;54.82,BP54&lt;56),14,IF(AND(BP54&gt;298.92,BP54&lt;300),15,IF(AND(BP54&gt;124.03,BP54&lt;126),16,IF(AND(BP54&gt;65.4,BP54&lt;67),17,IF(AND(BP54&gt;431.69,BP54&lt;433),18,IF(AND(BP54&gt;146.97,BP54&lt;148),19,IF(AND(BP54&gt;151.86,BP54&lt;153),20))))))))))))))))))</f>
        <v>0</v>
      </c>
      <c r="CF54" s="52" t="b">
        <f>IF(AND(BQ54&gt;350.42,BQ54&lt;352),3,IF(AND(BQ54&gt;546.22,BQ54&lt;548),4,IF(AND(BQ54&gt;155.33,BQ54&lt;157),5,IF(AND(BQ54&gt;721.99,BQ54&lt;723),6,IF(AND(BQ54&gt;638.96,BQ54&lt;639),7,IF(AND(BQ54&gt;187.79,BQ54&lt;189),8,IF(AND(BQ54&gt;945.4,BQ54&lt;947),9,IF(AND(BQ54&gt;698.46,BQ54&lt;670),10,IF(AND(BQ54&gt;360.7,BQ54&lt;362),11,IF(AND(BQ54&gt;366.94,BQ54&lt;368),12,IF(AND(BQ54&gt;571.94,BQ54&lt;573),13,IF(AND(BQ54&gt;162.68,BQ54&lt;164),14,IF(AND(BQ54&gt;755.97,BQ54&lt;757),15,IF(AND(BQ54&gt;667.99,BQ54&lt;669),16,IF(AND(BQ54&gt;196.66,BQ54&lt;198),17,IF(AND(BQ54&gt;989.88,BQ54&lt;991),18,IF(AND(BQ54&gt;731.33,BQ54&lt;733),19,IF(AND(BQ54&gt;377.7,BQ54&lt;379),20))))))))))))))))))</f>
        <v>0</v>
      </c>
      <c r="CG54" s="52" t="b">
        <f>IF(AND(BS54&gt;46.2,BS54&lt;46.5),3,IF(AND(BS54&gt;18.8,BS54&lt;19.1),4,IF(AND(BS54&gt;15.8,BS54&lt;16),5,IF(AND(BS54&gt;78.7,BS54&lt;79),6,IF(AND(BS54&gt;32.1,BS54&lt;32.4),7,IF(AND(BS54&gt;26.9,BS54&lt;27.3),8,IF(AND(BS54&gt;125,BS54&lt;125.5),9,IF(AND(BS54&gt;48.2,BS54&lt;48.52),10,IF(AND(BS54&gt;43.1,BS54&lt;43.6),11,IF(AND(BS54&gt;48.53,BS54&lt;48.7),12,IF(AND(BS54&gt;19.6,BS54&lt;20.1),13,IF(AND(BS54&gt;16.5,BS54&lt;16.9),14,IF(AND(BS54&gt;82.4,BS54&lt;82.8),15,IF(AND(BS54&gt;33.6,BS54&lt;34),16,IF(AND(BS54&gt;28,BS54&lt;28.6),17,IF(AND(BS54&gt;130.8,BS54&lt;131.4),18,IF(AND(BS54&gt;50.5,BS54&lt;50.9),19,IF(AND(BS54&gt;45.2,BS54&lt;45.8),20))))))))))))))))))</f>
        <v>0</v>
      </c>
    </row>
    <row r="55" spans="1:88" ht="90" customHeight="1">
      <c r="A55" s="320"/>
      <c r="B55" s="288"/>
      <c r="C55" s="289"/>
      <c r="D55" s="292" t="s">
        <v>54</v>
      </c>
      <c r="E55" s="293"/>
      <c r="F55" s="10" t="s">
        <v>36</v>
      </c>
      <c r="G55" s="12">
        <f>IF(AD55=FALSE,0,AD55)</f>
        <v>948.15</v>
      </c>
      <c r="H55" s="12" t="s">
        <v>36</v>
      </c>
      <c r="I55" s="12">
        <f>IF(AE55=FALSE,0,AE55)</f>
        <v>0</v>
      </c>
      <c r="J55" s="12">
        <f>IF(AF55=FALSE,0,AF55)</f>
        <v>0</v>
      </c>
      <c r="K55" s="12" t="s">
        <v>36</v>
      </c>
      <c r="L55" s="12">
        <f>IF(AG55=FALSE,0,AG55)</f>
        <v>0</v>
      </c>
      <c r="M55" s="12" t="s">
        <v>36</v>
      </c>
      <c r="N55" s="12" t="s">
        <v>36</v>
      </c>
      <c r="O55" s="12" t="s">
        <v>36</v>
      </c>
      <c r="P55" s="12" t="s">
        <v>36</v>
      </c>
      <c r="Q55" s="12">
        <f>IF(AH55=FALSE,0,AH55)</f>
        <v>0</v>
      </c>
      <c r="R55" s="12" t="s">
        <v>36</v>
      </c>
      <c r="S55" s="12">
        <f>IF(AI55=FALSE,0,AI55)</f>
        <v>0</v>
      </c>
      <c r="T55" s="12" t="s">
        <v>36</v>
      </c>
      <c r="U55" s="12">
        <f>IF(AJ55=FALSE,0,AJ55)</f>
        <v>0</v>
      </c>
      <c r="V55" s="12">
        <f>IF(AK55=FALSE,0,AK55)</f>
        <v>0</v>
      </c>
      <c r="W55" s="12">
        <f>IF(AL55=FALSE,0,AL55)</f>
        <v>0</v>
      </c>
      <c r="X55" s="12" t="s">
        <v>36</v>
      </c>
      <c r="Y55" s="12">
        <f>IF(AM55=FALSE,0,AM55)</f>
        <v>0</v>
      </c>
      <c r="Z55" s="12" t="s">
        <v>36</v>
      </c>
      <c r="AA55" s="15">
        <v>9</v>
      </c>
      <c r="AD55" s="52">
        <f>IF(AD54=3,948.15,IF(AD54=4,624.59,IF(AD54=5,238.38,IF(AD54=6,1987,IF(AD54=7,740.75,IF(AD54=8,283.91,IF(AD54=9,2682.35,IF(AD54=10,829.59,IF(AD54=11,586.15,IF(AD54=12,992.71,IF(AD54=13,653.95,IF(AD54=14,249.59,IF(AD54=15,2080.39,IF(AD54=16,775.57,IF(AD54=17,297.25,IF(AD54=18,2808.42,IF(AD54=19,868.59,IF(AD54=20,613.7))))))))))))))))))</f>
        <v>948.15</v>
      </c>
      <c r="AE55" s="52" t="b">
        <f>IF(AE54=5,1205.78,IF(AE54=8,1408.63,IF(AE54=11,1428.91,IF(AE54=14,1262.45,IF(AE54=17,1474.83,IF(AE54=20,1496.07))))))</f>
        <v>0</v>
      </c>
      <c r="AF55" s="52" t="b">
        <f>IF(AF54=3,487.32,IF(AF54=4,325.64,IF(AF54=5,287.99,IF(AF54=6,618.7,IF(AF54=7,412.3,IF(AF54=8,366.04,IF(AF54=9,798.54,IF(AF54=10,534.49,IF(AF54=11,476.86,IF(AF54=12,510.22,IF(AF54=13,340.94,IF(AF54=14,301.53,IF(AF54=15,647.78,IF(AF54=16,431.68,IF(AF54=17,383.24,IF(AF54=18,836.07,IF(AF54=19,559.61,IF(AF54=20,499.27))))))))))))))))))</f>
        <v>0</v>
      </c>
      <c r="AG55" s="52" t="b">
        <f>IF(AG54=3,498.89,IF(AG54=4,361.29,IF(AG54=5,250.38,IF(AG54=6,629.22,IF(AG54=7,456.21,IF(AG54=8,316.16,IF(AG54=9,815.35,IF(AG54=10,572.19,IF(AG54=11,402.59,IF(AG54=12,522.33,IF(AG54=13,378.28,IF(AG54=14,262.15,IF(AG54=15,658.8,IF(AG54=16,477.66,IF(AG54=17,331.01,IF(AG54=18,853.67,IF(AG54=19,599.08,IF(AG54=20,421.51))))))))))))))))))</f>
        <v>0</v>
      </c>
      <c r="AH55" s="52" t="b">
        <f>IF(AH54=3,359.85,IF(AH54=4,130.83,IF(AH54=5,78.61,IF(AH54=6,427.19,IF(AH54=7,160.77,IF(AH54=8,95.38,IF(AH54=9,568.37,IF(AH54=10,204.4,IF(AH54=11,132.96,IF(AH54=12,376.76,IF(AH54=13,136.98,IF(AH54=14,82.31,IF(AH54=15,447.27,IF(AH54=16,168.32,IF(AH54=17,99.86,IF(AH54=18,595.08,IF(AH54=19,214.01,IF(AH54=20,139.21))))))))))))))))))</f>
        <v>0</v>
      </c>
      <c r="AI55" s="52" t="b">
        <f>IF(AI54=3,196.17,IF(AI54=4,89.93,IF(AI54=5,48.88,IF(AI54=6,246.08,IF(AI54=7,112.07,IF(AI54=8,61.92,IF(AI54=9,297.11,IF(AI54=10,140.41,IF(AI54=11,79.67,IF(AI54=12,205.39,IF(AI54=13,94.16,IF(AI54=14,51.17,IF(AI54=15,257.64,IF(AI54=16,117.33,IF(AI54=17,64.83,IF(AI54=18,311.07,IF(AI54=19,147.01,IF(AI54=20,83.42))))))))))))))))))</f>
        <v>0</v>
      </c>
      <c r="AJ55" s="52" t="b">
        <f>IF(AJ54=3,108.35,IF(AJ54=4,64.65,IF(AJ54=5,45.75,IF(AJ54=6,144.27,IF(AJ54=7,86.58,IF(AJ54=8,61.46,IF(AJ54=9,195.16,IF(AJ54=10,118.24,IF(AJ54=11,83.88,IF(AJ54=12,113.44,IF(AJ54=13,67.69,IF(AJ54=14,47.9,IF(AJ54=15,151.05,IF(AJ54=16,90.65,IF(AJ54=17,64.34,IF(AJ54=18,204.34,IF(AJ54=19,123.8,IF(AJ54=20,87.83))))))))))))))))))</f>
        <v>0</v>
      </c>
      <c r="AK55" s="52" t="b">
        <f>IF(AK54=3,140.85,IF(AK54=4,104.84,IF(AK54=5,53.32,IF(AK54=6,286.46,IF(AK54=7,119.42,IF(AK54=8,63.42,IF(AK54=9,413.27,IF(AK54=10,141.33,IF(AK54=11,146,IF(AK54=12,147.47,IF(AK54=13,109.77,IF(AK54=14,55.82,IF(AK54=15,299.92,IF(AK54=16,125.03,IF(AK54=17,66.4,IF(AK54=18,432.69,IF(AK54=19,147.97,IF(AK54=20,152.86))))))))))))))))))</f>
        <v>0</v>
      </c>
      <c r="AL55" s="52" t="b">
        <f>IF(AL54=3,351.42,IF(AL54=4,547.22,IF(AL54=5,156.33,IF(AL54=6,722.99,IF(AL54=7,638.96,IF(AL54=8,188.79,IF(AL54=9,946.4,IF(AL54=10,699.46,IF(AL54=11,361.7,IF(AL54=12,367.94,IF(AL54=13,572.94,IF(AL54=14,163.68,IF(AL54=15,756.97,IF(AL54=16,668.99,IF(AL54=17,197.66,IF(AL54=18,990.88,IF(AL54=19,732.33,IF(AL54=20,378.7))))))))))))))))))</f>
        <v>0</v>
      </c>
      <c r="AM55" s="52" t="b">
        <f>IF(AM54=3,46.41,IF(AM54=4,19.01,IF(AM54=5,15.96,IF(AM54=6,78.9,IF(AM54=7,32.34,IF(AM54=8,27.09,IF(AM54=9,125.27,IF(AM54=10,48.48,IF(AM54=11,43.47,IF(AM54=12,48.59,IF(AM54=13,19.9,IF(AM54=14,16.71,IF(AM54=15,82.61,IF(AM54=16,33.86,IF(AM54=17,28.36,IF(AM54=18,131.15,IF(AM54=19,50.76,IF(AM54=20,45.51))))))))))))))))))</f>
        <v>0</v>
      </c>
      <c r="AO55" s="4">
        <f t="shared" si="69"/>
        <v>0</v>
      </c>
      <c r="AP55" s="4">
        <f t="shared" si="70"/>
        <v>0</v>
      </c>
      <c r="AQ55" s="4">
        <f t="shared" si="71"/>
        <v>0</v>
      </c>
      <c r="AU55" s="324"/>
      <c r="AV55" s="339"/>
      <c r="AW55" s="325"/>
      <c r="AX55" s="322" t="s">
        <v>54</v>
      </c>
      <c r="AY55" s="293"/>
      <c r="AZ55" s="10" t="s">
        <v>36</v>
      </c>
      <c r="BA55" s="12">
        <f>IF(BX55=FALSE,0,BX55)</f>
        <v>1896.3</v>
      </c>
      <c r="BB55" s="12" t="s">
        <v>36</v>
      </c>
      <c r="BC55" s="12">
        <f>IF(BY55=FALSE,0,BY55)</f>
        <v>0</v>
      </c>
      <c r="BD55" s="12">
        <f>IF(BZ55=FALSE,0,BZ55)</f>
        <v>0</v>
      </c>
      <c r="BE55" s="12" t="s">
        <v>36</v>
      </c>
      <c r="BF55" s="12">
        <f>IF(CA55=FALSE,0,CA55)</f>
        <v>0</v>
      </c>
      <c r="BG55" s="12" t="s">
        <v>36</v>
      </c>
      <c r="BH55" s="12" t="s">
        <v>36</v>
      </c>
      <c r="BI55" s="12" t="s">
        <v>36</v>
      </c>
      <c r="BJ55" s="12" t="s">
        <v>36</v>
      </c>
      <c r="BK55" s="12">
        <f>IF(CB55=FALSE,0,CB55)</f>
        <v>0</v>
      </c>
      <c r="BL55" s="12" t="s">
        <v>36</v>
      </c>
      <c r="BM55" s="12">
        <f>IF(CC55=FALSE,0,CC55)</f>
        <v>0</v>
      </c>
      <c r="BN55" s="12" t="s">
        <v>36</v>
      </c>
      <c r="BO55" s="12">
        <f>IF(CD55=FALSE,0,CD55)</f>
        <v>0</v>
      </c>
      <c r="BP55" s="12">
        <f>IF(CE55=FALSE,0,CE55)</f>
        <v>0</v>
      </c>
      <c r="BQ55" s="12">
        <f>IF(CF55=FALSE,0,CF55)</f>
        <v>0</v>
      </c>
      <c r="BR55" s="12" t="s">
        <v>36</v>
      </c>
      <c r="BS55" s="12">
        <f>IF(CG55=FALSE,0,CG55)</f>
        <v>0</v>
      </c>
      <c r="BT55" s="12" t="s">
        <v>36</v>
      </c>
      <c r="BU55" s="15">
        <v>9</v>
      </c>
      <c r="BX55" s="52">
        <f>IF(AD54=3,1896.3,IF(AD54=4,1249.18,IF(AD54=5,476.76,IF(AD54=6,3974,IF(AD54=7,1481.5,IF(AD54=8,567.82,IF(AD54=9,5364.7,IF(AD54=10,1659.18,IF(AD54=11,1172.3)))))))))</f>
        <v>1896.3</v>
      </c>
      <c r="BY55" s="52" t="b">
        <f>IF(AE54=5,2411.56,IF(AE54=8,2817.26,IF(AE54=11,2857.82)))</f>
        <v>0</v>
      </c>
      <c r="BZ55" s="52" t="b">
        <f>IF(AF54=3,974.64,IF(AF54=4,651.28,IF(AF54=5,575.98,IF(AF54=6,1237.4,IF(AF54=7,824.6,IF(AF54=8,732.08,IF(AF54=9,1597.08,IF(AF54=10,1068.98,IF(AF54=11,953.72)))))))))</f>
        <v>0</v>
      </c>
      <c r="CA55" s="52" t="b">
        <f>IF(AG54=3,997.78,IF(AG54=4,722.58,IF(AG54=5,500.76,IF(AG54=6,1258.44,IF(AG54=7,912.42,IF(AG54=8,632.32,IF(AG54=9,1630.7,IF(AG54=10,1144.38,IF(AG54=11,805.18)))))))))</f>
        <v>0</v>
      </c>
      <c r="CB55" s="52" t="b">
        <f>IF(AH54=3,719.7,IF(AH54=4,261.66,IF(AH54=5,157.22,IF(AH54=6,854.38,IF(AH54=7,321.54,IF(AH54=8,190.76,IF(AH54=9,1136.74,IF(AH54=10,408.8,IF(AH54=11,265.92)))))))))</f>
        <v>0</v>
      </c>
      <c r="CC55" s="52" t="b">
        <f>IF(AI54=3,392.34,IF(AI54=4,179.86,IF(AI54=5,97.76,IF(AI54=6,492.16,IF(AI54=7,224.14,IF(AI54=8,123.84,IF(AI54=9,594.22,IF(AI54=10,280.82,IF(AI54=11,159.34)))))))))</f>
        <v>0</v>
      </c>
      <c r="CD55" s="52" t="b">
        <f>IF(AJ54=3,216.7,IF(AJ54=4,129.3,IF(AJ54=5,91.5,IF(AJ54=6,288.54,IF(AJ54=7,173.16,IF(AJ54=8,122.92,IF(AJ54=9,390.32,IF(AJ54=10,236.48,IF(AJ54=11,167.76)))))))))</f>
        <v>0</v>
      </c>
      <c r="CE55" s="52" t="b">
        <f>IF(AK54=3,281.7,IF(AK54=4,209.68,IF(AK54=5,106.64,IF(AK54=6,572.92,IF(AK54=7,238.84,IF(AK54=8,126.84,IF(AK54=9,826.54,IF(AK54=10,282.66,IF(AK54=11,292)))))))))</f>
        <v>0</v>
      </c>
      <c r="CF55" s="52" t="b">
        <f>IF(AL54=3,702.84,IF(AL54=4,1094.44,IF(AL54=5,312.66,IF(AL54=6,1445.98,IF(AL54=7,1277.92,IF(AL54=8,377.58,IF(AL54=9,1892.8,IF(AL54=10,1398.92,IF(AL54=11,723.4)))))))))</f>
        <v>0</v>
      </c>
      <c r="CG55" s="52" t="b">
        <f>IF(AM54=3,92.82,IF(AM54=4,38.02,IF(AM54=5,31.92,IF(AM54=6,157.8,IF(AM54=7,64.68,IF(AM54=8,54.18,IF(AM54=9,250.54,IF(AM54=10,96.96,IF(AM54=11,86.94)))))))))</f>
        <v>0</v>
      </c>
    </row>
    <row r="56" spans="1:88" ht="30" customHeight="1">
      <c r="A56" s="280"/>
      <c r="B56" s="280" t="s">
        <v>341</v>
      </c>
      <c r="C56" s="284">
        <f>C47</f>
        <v>613.70000000000005</v>
      </c>
      <c r="D56" s="282" t="s">
        <v>27</v>
      </c>
      <c r="E56" s="2" t="s">
        <v>28</v>
      </c>
      <c r="F56" s="10">
        <f>G56+I56+J56+L56+Q56+S56+U56+V56+W56+Y56+Z56</f>
        <v>581879.66</v>
      </c>
      <c r="G56" s="45">
        <f>G47</f>
        <v>581879.66</v>
      </c>
      <c r="H56" s="46">
        <f t="shared" ref="H56:Z61" si="95">H47</f>
        <v>0</v>
      </c>
      <c r="I56" s="46">
        <f t="shared" si="95"/>
        <v>0</v>
      </c>
      <c r="J56" s="46">
        <f t="shared" si="95"/>
        <v>0</v>
      </c>
      <c r="K56" s="46">
        <f t="shared" si="95"/>
        <v>0</v>
      </c>
      <c r="L56" s="46">
        <f t="shared" si="95"/>
        <v>0</v>
      </c>
      <c r="M56" s="46">
        <f t="shared" si="95"/>
        <v>0</v>
      </c>
      <c r="N56" s="46">
        <f t="shared" si="95"/>
        <v>0</v>
      </c>
      <c r="O56" s="46">
        <f t="shared" si="95"/>
        <v>0</v>
      </c>
      <c r="P56" s="46">
        <f t="shared" si="95"/>
        <v>0</v>
      </c>
      <c r="Q56" s="46">
        <f t="shared" si="95"/>
        <v>0</v>
      </c>
      <c r="R56" s="46">
        <f t="shared" si="95"/>
        <v>0</v>
      </c>
      <c r="S56" s="46">
        <f t="shared" si="95"/>
        <v>0</v>
      </c>
      <c r="T56" s="46">
        <f t="shared" si="95"/>
        <v>0</v>
      </c>
      <c r="U56" s="46">
        <f t="shared" si="95"/>
        <v>0</v>
      </c>
      <c r="V56" s="46">
        <f t="shared" si="95"/>
        <v>0</v>
      </c>
      <c r="W56" s="46">
        <f t="shared" si="95"/>
        <v>0</v>
      </c>
      <c r="X56" s="46">
        <f t="shared" si="95"/>
        <v>0</v>
      </c>
      <c r="Y56" s="46">
        <f t="shared" si="95"/>
        <v>0</v>
      </c>
      <c r="Z56" s="46">
        <f t="shared" si="95"/>
        <v>0</v>
      </c>
      <c r="AA56" s="15">
        <v>1</v>
      </c>
      <c r="AO56" s="4">
        <f t="shared" si="69"/>
        <v>0</v>
      </c>
      <c r="AP56" s="4">
        <f t="shared" si="70"/>
        <v>0</v>
      </c>
      <c r="AQ56" s="4">
        <f t="shared" si="71"/>
        <v>0</v>
      </c>
      <c r="AU56" s="339"/>
      <c r="AV56" s="339" t="s">
        <v>341</v>
      </c>
      <c r="AW56" s="325">
        <f>AW47</f>
        <v>613.70000000000005</v>
      </c>
      <c r="AX56" s="326" t="s">
        <v>27</v>
      </c>
      <c r="AY56" s="2" t="s">
        <v>28</v>
      </c>
      <c r="AZ56" s="10">
        <f>BA56+BC56+BD56+BF56+BK56+BM56+BO56+BP56+BQ56+BS56+BT56</f>
        <v>1163759.31</v>
      </c>
      <c r="BA56" s="45">
        <f>BA47</f>
        <v>1163759.31</v>
      </c>
      <c r="BB56" s="103">
        <f t="shared" ref="BB56:BT56" si="96">BB47</f>
        <v>0</v>
      </c>
      <c r="BC56" s="103">
        <f t="shared" si="96"/>
        <v>0</v>
      </c>
      <c r="BD56" s="103">
        <f t="shared" si="96"/>
        <v>0</v>
      </c>
      <c r="BE56" s="103">
        <f t="shared" si="96"/>
        <v>0</v>
      </c>
      <c r="BF56" s="103">
        <f t="shared" si="96"/>
        <v>0</v>
      </c>
      <c r="BG56" s="103">
        <f t="shared" si="96"/>
        <v>0</v>
      </c>
      <c r="BH56" s="103">
        <f t="shared" si="96"/>
        <v>0</v>
      </c>
      <c r="BI56" s="103">
        <f t="shared" si="96"/>
        <v>0</v>
      </c>
      <c r="BJ56" s="103">
        <f t="shared" si="96"/>
        <v>0</v>
      </c>
      <c r="BK56" s="103">
        <f t="shared" si="96"/>
        <v>0</v>
      </c>
      <c r="BL56" s="103">
        <f t="shared" si="96"/>
        <v>0</v>
      </c>
      <c r="BM56" s="103">
        <f t="shared" si="96"/>
        <v>0</v>
      </c>
      <c r="BN56" s="103">
        <f t="shared" si="96"/>
        <v>0</v>
      </c>
      <c r="BO56" s="103">
        <f t="shared" si="96"/>
        <v>0</v>
      </c>
      <c r="BP56" s="103">
        <f t="shared" si="96"/>
        <v>0</v>
      </c>
      <c r="BQ56" s="103">
        <f t="shared" si="96"/>
        <v>0</v>
      </c>
      <c r="BR56" s="103">
        <f t="shared" si="96"/>
        <v>0</v>
      </c>
      <c r="BS56" s="103">
        <f t="shared" si="96"/>
        <v>0</v>
      </c>
      <c r="BT56" s="103">
        <f t="shared" si="96"/>
        <v>0</v>
      </c>
      <c r="BU56" s="15">
        <v>1</v>
      </c>
      <c r="CI56" s="32">
        <f>BF56-BG56</f>
        <v>0</v>
      </c>
    </row>
    <row r="57" spans="1:88" ht="60" customHeight="1">
      <c r="A57" s="281"/>
      <c r="B57" s="281"/>
      <c r="C57" s="285"/>
      <c r="D57" s="342"/>
      <c r="E57" s="2" t="s">
        <v>29</v>
      </c>
      <c r="F57" s="10">
        <f t="shared" ref="F57:F61" si="97">G57+I57+J57+L57+Q57+S57+U57+V57+W57+Y57+Z57</f>
        <v>0</v>
      </c>
      <c r="G57" s="46">
        <f t="shared" ref="G57:V61" si="98">G48</f>
        <v>0</v>
      </c>
      <c r="H57" s="46">
        <f t="shared" si="98"/>
        <v>0</v>
      </c>
      <c r="I57" s="46">
        <f t="shared" si="98"/>
        <v>0</v>
      </c>
      <c r="J57" s="46">
        <f t="shared" si="98"/>
        <v>0</v>
      </c>
      <c r="K57" s="46">
        <f t="shared" si="98"/>
        <v>0</v>
      </c>
      <c r="L57" s="46">
        <f t="shared" si="98"/>
        <v>0</v>
      </c>
      <c r="M57" s="46">
        <f t="shared" si="98"/>
        <v>0</v>
      </c>
      <c r="N57" s="46">
        <f t="shared" si="98"/>
        <v>0</v>
      </c>
      <c r="O57" s="46">
        <f t="shared" si="98"/>
        <v>0</v>
      </c>
      <c r="P57" s="46">
        <f t="shared" si="98"/>
        <v>0</v>
      </c>
      <c r="Q57" s="46">
        <f t="shared" si="98"/>
        <v>0</v>
      </c>
      <c r="R57" s="46">
        <f t="shared" si="98"/>
        <v>0</v>
      </c>
      <c r="S57" s="46">
        <f t="shared" si="98"/>
        <v>0</v>
      </c>
      <c r="T57" s="46">
        <f t="shared" si="98"/>
        <v>0</v>
      </c>
      <c r="U57" s="46">
        <f t="shared" si="98"/>
        <v>0</v>
      </c>
      <c r="V57" s="46">
        <f t="shared" si="98"/>
        <v>0</v>
      </c>
      <c r="W57" s="46">
        <f t="shared" si="95"/>
        <v>0</v>
      </c>
      <c r="X57" s="46">
        <f t="shared" si="95"/>
        <v>0</v>
      </c>
      <c r="Y57" s="46">
        <f t="shared" si="95"/>
        <v>0</v>
      </c>
      <c r="Z57" s="46">
        <f t="shared" si="95"/>
        <v>0</v>
      </c>
      <c r="AA57" s="15">
        <v>2</v>
      </c>
      <c r="AO57" s="4">
        <f t="shared" si="69"/>
        <v>0</v>
      </c>
      <c r="AP57" s="4">
        <f t="shared" si="70"/>
        <v>0</v>
      </c>
      <c r="AQ57" s="4">
        <f t="shared" si="71"/>
        <v>0</v>
      </c>
      <c r="AU57" s="339"/>
      <c r="AV57" s="339"/>
      <c r="AW57" s="325"/>
      <c r="AX57" s="326"/>
      <c r="AY57" s="2" t="s">
        <v>29</v>
      </c>
      <c r="AZ57" s="10">
        <f t="shared" ref="AZ57:AZ61" si="99">BA57+BC57+BD57+BF57+BK57+BM57+BO57+BP57+BQ57+BS57+BT57</f>
        <v>0</v>
      </c>
      <c r="BA57" s="103">
        <f t="shared" ref="BA57:BT57" si="100">BA48</f>
        <v>0</v>
      </c>
      <c r="BB57" s="103">
        <f t="shared" si="100"/>
        <v>0</v>
      </c>
      <c r="BC57" s="103">
        <f t="shared" si="100"/>
        <v>0</v>
      </c>
      <c r="BD57" s="103">
        <f t="shared" si="100"/>
        <v>0</v>
      </c>
      <c r="BE57" s="103">
        <f t="shared" si="100"/>
        <v>0</v>
      </c>
      <c r="BF57" s="103">
        <f t="shared" si="100"/>
        <v>0</v>
      </c>
      <c r="BG57" s="103">
        <f t="shared" si="100"/>
        <v>0</v>
      </c>
      <c r="BH57" s="103">
        <f t="shared" si="100"/>
        <v>0</v>
      </c>
      <c r="BI57" s="103">
        <f t="shared" si="100"/>
        <v>0</v>
      </c>
      <c r="BJ57" s="103">
        <f t="shared" si="100"/>
        <v>0</v>
      </c>
      <c r="BK57" s="103">
        <f t="shared" si="100"/>
        <v>0</v>
      </c>
      <c r="BL57" s="103">
        <f t="shared" si="100"/>
        <v>0</v>
      </c>
      <c r="BM57" s="103">
        <f t="shared" si="100"/>
        <v>0</v>
      </c>
      <c r="BN57" s="103">
        <f t="shared" si="100"/>
        <v>0</v>
      </c>
      <c r="BO57" s="103">
        <f t="shared" si="100"/>
        <v>0</v>
      </c>
      <c r="BP57" s="103">
        <f t="shared" si="100"/>
        <v>0</v>
      </c>
      <c r="BQ57" s="103">
        <f t="shared" si="100"/>
        <v>0</v>
      </c>
      <c r="BR57" s="103">
        <f t="shared" si="100"/>
        <v>0</v>
      </c>
      <c r="BS57" s="103">
        <f t="shared" si="100"/>
        <v>0</v>
      </c>
      <c r="BT57" s="103">
        <f t="shared" si="100"/>
        <v>0</v>
      </c>
      <c r="BU57" s="15">
        <v>2</v>
      </c>
    </row>
    <row r="58" spans="1:88" ht="120" customHeight="1">
      <c r="A58" s="281"/>
      <c r="B58" s="281"/>
      <c r="C58" s="285"/>
      <c r="D58" s="282" t="s">
        <v>30</v>
      </c>
      <c r="E58" s="2" t="s">
        <v>52</v>
      </c>
      <c r="F58" s="10">
        <f t="shared" si="97"/>
        <v>0</v>
      </c>
      <c r="G58" s="46">
        <f t="shared" si="98"/>
        <v>0</v>
      </c>
      <c r="H58" s="46">
        <f t="shared" si="95"/>
        <v>0</v>
      </c>
      <c r="I58" s="46">
        <f t="shared" si="95"/>
        <v>0</v>
      </c>
      <c r="J58" s="46">
        <f t="shared" si="95"/>
        <v>0</v>
      </c>
      <c r="K58" s="46">
        <f t="shared" si="95"/>
        <v>0</v>
      </c>
      <c r="L58" s="46">
        <f t="shared" si="95"/>
        <v>0</v>
      </c>
      <c r="M58" s="46">
        <f t="shared" si="95"/>
        <v>0</v>
      </c>
      <c r="N58" s="46">
        <f t="shared" si="95"/>
        <v>0</v>
      </c>
      <c r="O58" s="46">
        <f t="shared" si="95"/>
        <v>0</v>
      </c>
      <c r="P58" s="46">
        <f t="shared" si="95"/>
        <v>0</v>
      </c>
      <c r="Q58" s="46">
        <f t="shared" si="95"/>
        <v>0</v>
      </c>
      <c r="R58" s="46">
        <f t="shared" si="95"/>
        <v>0</v>
      </c>
      <c r="S58" s="46">
        <f t="shared" si="95"/>
        <v>0</v>
      </c>
      <c r="T58" s="46">
        <f t="shared" si="95"/>
        <v>0</v>
      </c>
      <c r="U58" s="46">
        <f t="shared" si="95"/>
        <v>0</v>
      </c>
      <c r="V58" s="46">
        <f t="shared" si="95"/>
        <v>0</v>
      </c>
      <c r="W58" s="46">
        <f t="shared" si="95"/>
        <v>0</v>
      </c>
      <c r="X58" s="46">
        <f t="shared" si="95"/>
        <v>0</v>
      </c>
      <c r="Y58" s="46">
        <f t="shared" si="95"/>
        <v>0</v>
      </c>
      <c r="Z58" s="46">
        <f t="shared" si="95"/>
        <v>0</v>
      </c>
      <c r="AA58" s="15">
        <v>3</v>
      </c>
      <c r="AO58" s="4">
        <f t="shared" si="69"/>
        <v>0</v>
      </c>
      <c r="AP58" s="4">
        <f t="shared" si="70"/>
        <v>0</v>
      </c>
      <c r="AQ58" s="4">
        <f t="shared" si="71"/>
        <v>0</v>
      </c>
      <c r="AT58" s="32">
        <f>AZ58-BC58</f>
        <v>0</v>
      </c>
      <c r="AU58" s="339"/>
      <c r="AV58" s="339"/>
      <c r="AW58" s="325"/>
      <c r="AX58" s="326" t="s">
        <v>30</v>
      </c>
      <c r="AY58" s="2" t="s">
        <v>52</v>
      </c>
      <c r="AZ58" s="10">
        <f t="shared" si="99"/>
        <v>0</v>
      </c>
      <c r="BA58" s="103">
        <f t="shared" ref="BA58:BT58" si="101">BA49</f>
        <v>0</v>
      </c>
      <c r="BB58" s="103">
        <f t="shared" si="101"/>
        <v>0</v>
      </c>
      <c r="BC58" s="103">
        <f t="shared" si="101"/>
        <v>0</v>
      </c>
      <c r="BD58" s="103">
        <f t="shared" si="101"/>
        <v>0</v>
      </c>
      <c r="BE58" s="103">
        <f t="shared" si="101"/>
        <v>0</v>
      </c>
      <c r="BF58" s="103">
        <f t="shared" si="101"/>
        <v>0</v>
      </c>
      <c r="BG58" s="103">
        <f t="shared" si="101"/>
        <v>0</v>
      </c>
      <c r="BH58" s="103">
        <f t="shared" si="101"/>
        <v>0</v>
      </c>
      <c r="BI58" s="103">
        <f t="shared" si="101"/>
        <v>0</v>
      </c>
      <c r="BJ58" s="103">
        <f t="shared" si="101"/>
        <v>0</v>
      </c>
      <c r="BK58" s="103">
        <f t="shared" si="101"/>
        <v>0</v>
      </c>
      <c r="BL58" s="103">
        <f t="shared" si="101"/>
        <v>0</v>
      </c>
      <c r="BM58" s="103">
        <f t="shared" si="101"/>
        <v>0</v>
      </c>
      <c r="BN58" s="103">
        <f t="shared" si="101"/>
        <v>0</v>
      </c>
      <c r="BO58" s="103">
        <f t="shared" si="101"/>
        <v>0</v>
      </c>
      <c r="BP58" s="103">
        <f t="shared" si="101"/>
        <v>0</v>
      </c>
      <c r="BQ58" s="103">
        <f t="shared" si="101"/>
        <v>0</v>
      </c>
      <c r="BR58" s="103">
        <f t="shared" si="101"/>
        <v>0</v>
      </c>
      <c r="BS58" s="103">
        <f t="shared" si="101"/>
        <v>0</v>
      </c>
      <c r="BT58" s="103">
        <f t="shared" si="101"/>
        <v>0</v>
      </c>
      <c r="BU58" s="15">
        <v>3</v>
      </c>
    </row>
    <row r="59" spans="1:88" ht="30" customHeight="1">
      <c r="A59" s="281"/>
      <c r="B59" s="281"/>
      <c r="C59" s="285"/>
      <c r="D59" s="283"/>
      <c r="E59" s="2" t="s">
        <v>32</v>
      </c>
      <c r="F59" s="10">
        <f t="shared" si="97"/>
        <v>0</v>
      </c>
      <c r="G59" s="46">
        <f t="shared" si="98"/>
        <v>0</v>
      </c>
      <c r="H59" s="46">
        <f t="shared" si="95"/>
        <v>0</v>
      </c>
      <c r="I59" s="46">
        <f t="shared" si="95"/>
        <v>0</v>
      </c>
      <c r="J59" s="46">
        <f t="shared" si="95"/>
        <v>0</v>
      </c>
      <c r="K59" s="46">
        <f t="shared" si="95"/>
        <v>0</v>
      </c>
      <c r="L59" s="46">
        <f t="shared" si="95"/>
        <v>0</v>
      </c>
      <c r="M59" s="46">
        <f t="shared" si="95"/>
        <v>0</v>
      </c>
      <c r="N59" s="46">
        <f t="shared" si="95"/>
        <v>0</v>
      </c>
      <c r="O59" s="46">
        <f t="shared" si="95"/>
        <v>0</v>
      </c>
      <c r="P59" s="46">
        <f t="shared" si="95"/>
        <v>0</v>
      </c>
      <c r="Q59" s="46">
        <f t="shared" si="95"/>
        <v>0</v>
      </c>
      <c r="R59" s="46">
        <f t="shared" si="95"/>
        <v>0</v>
      </c>
      <c r="S59" s="46">
        <f t="shared" si="95"/>
        <v>0</v>
      </c>
      <c r="T59" s="46">
        <f t="shared" si="95"/>
        <v>0</v>
      </c>
      <c r="U59" s="46">
        <f t="shared" si="95"/>
        <v>0</v>
      </c>
      <c r="V59" s="46">
        <f t="shared" si="95"/>
        <v>0</v>
      </c>
      <c r="W59" s="46">
        <f t="shared" si="95"/>
        <v>0</v>
      </c>
      <c r="X59" s="46">
        <f t="shared" si="95"/>
        <v>0</v>
      </c>
      <c r="Y59" s="46">
        <f t="shared" si="95"/>
        <v>0</v>
      </c>
      <c r="Z59" s="46">
        <f t="shared" si="95"/>
        <v>0</v>
      </c>
      <c r="AA59" s="15">
        <v>4</v>
      </c>
      <c r="AO59" s="4">
        <f t="shared" si="69"/>
        <v>0</v>
      </c>
      <c r="AP59" s="4">
        <f t="shared" si="70"/>
        <v>0</v>
      </c>
      <c r="AQ59" s="4">
        <f t="shared" si="71"/>
        <v>0</v>
      </c>
      <c r="AU59" s="339"/>
      <c r="AV59" s="339"/>
      <c r="AW59" s="325"/>
      <c r="AX59" s="326"/>
      <c r="AY59" s="2" t="s">
        <v>32</v>
      </c>
      <c r="AZ59" s="10">
        <f t="shared" si="99"/>
        <v>0</v>
      </c>
      <c r="BA59" s="103">
        <f t="shared" ref="BA59:BT59" si="102">BA50</f>
        <v>0</v>
      </c>
      <c r="BB59" s="103">
        <f t="shared" si="102"/>
        <v>0</v>
      </c>
      <c r="BC59" s="103">
        <f t="shared" si="102"/>
        <v>0</v>
      </c>
      <c r="BD59" s="103">
        <f t="shared" si="102"/>
        <v>0</v>
      </c>
      <c r="BE59" s="103">
        <f t="shared" si="102"/>
        <v>0</v>
      </c>
      <c r="BF59" s="103">
        <f t="shared" si="102"/>
        <v>0</v>
      </c>
      <c r="BG59" s="103">
        <f t="shared" si="102"/>
        <v>0</v>
      </c>
      <c r="BH59" s="103">
        <f t="shared" si="102"/>
        <v>0</v>
      </c>
      <c r="BI59" s="103">
        <f t="shared" si="102"/>
        <v>0</v>
      </c>
      <c r="BJ59" s="103">
        <f t="shared" si="102"/>
        <v>0</v>
      </c>
      <c r="BK59" s="103">
        <f t="shared" si="102"/>
        <v>0</v>
      </c>
      <c r="BL59" s="103">
        <f t="shared" si="102"/>
        <v>0</v>
      </c>
      <c r="BM59" s="103">
        <f t="shared" si="102"/>
        <v>0</v>
      </c>
      <c r="BN59" s="103">
        <f t="shared" si="102"/>
        <v>0</v>
      </c>
      <c r="BO59" s="103">
        <f t="shared" si="102"/>
        <v>0</v>
      </c>
      <c r="BP59" s="103">
        <f t="shared" si="102"/>
        <v>0</v>
      </c>
      <c r="BQ59" s="103">
        <f t="shared" si="102"/>
        <v>0</v>
      </c>
      <c r="BR59" s="103">
        <f t="shared" si="102"/>
        <v>0</v>
      </c>
      <c r="BS59" s="103">
        <f t="shared" si="102"/>
        <v>0</v>
      </c>
      <c r="BT59" s="103">
        <f t="shared" si="102"/>
        <v>0</v>
      </c>
      <c r="BU59" s="15">
        <v>4</v>
      </c>
    </row>
    <row r="60" spans="1:88" ht="30" customHeight="1">
      <c r="A60" s="281"/>
      <c r="B60" s="281"/>
      <c r="C60" s="285"/>
      <c r="D60" s="283"/>
      <c r="E60" s="2" t="s">
        <v>33</v>
      </c>
      <c r="F60" s="10">
        <f t="shared" si="97"/>
        <v>0</v>
      </c>
      <c r="G60" s="46">
        <f t="shared" si="98"/>
        <v>0</v>
      </c>
      <c r="H60" s="46">
        <f t="shared" si="95"/>
        <v>0</v>
      </c>
      <c r="I60" s="46">
        <f t="shared" si="95"/>
        <v>0</v>
      </c>
      <c r="J60" s="46">
        <f t="shared" si="95"/>
        <v>0</v>
      </c>
      <c r="K60" s="46">
        <f t="shared" si="95"/>
        <v>0</v>
      </c>
      <c r="L60" s="46">
        <f t="shared" si="95"/>
        <v>0</v>
      </c>
      <c r="M60" s="46">
        <f t="shared" si="95"/>
        <v>0</v>
      </c>
      <c r="N60" s="46">
        <f t="shared" si="95"/>
        <v>0</v>
      </c>
      <c r="O60" s="46">
        <f t="shared" si="95"/>
        <v>0</v>
      </c>
      <c r="P60" s="46">
        <f t="shared" si="95"/>
        <v>0</v>
      </c>
      <c r="Q60" s="46">
        <f t="shared" si="95"/>
        <v>0</v>
      </c>
      <c r="R60" s="46">
        <f t="shared" si="95"/>
        <v>0</v>
      </c>
      <c r="S60" s="46">
        <f t="shared" si="95"/>
        <v>0</v>
      </c>
      <c r="T60" s="46">
        <f t="shared" si="95"/>
        <v>0</v>
      </c>
      <c r="U60" s="46">
        <f t="shared" si="95"/>
        <v>0</v>
      </c>
      <c r="V60" s="46">
        <f t="shared" si="95"/>
        <v>0</v>
      </c>
      <c r="W60" s="46">
        <f t="shared" si="95"/>
        <v>0</v>
      </c>
      <c r="X60" s="46">
        <f t="shared" si="95"/>
        <v>0</v>
      </c>
      <c r="Y60" s="46">
        <f t="shared" si="95"/>
        <v>0</v>
      </c>
      <c r="Z60" s="46">
        <f t="shared" si="95"/>
        <v>0</v>
      </c>
      <c r="AA60" s="15">
        <v>5</v>
      </c>
      <c r="AO60" s="4">
        <f t="shared" si="69"/>
        <v>0</v>
      </c>
      <c r="AP60" s="4">
        <f t="shared" si="70"/>
        <v>0</v>
      </c>
      <c r="AQ60" s="4">
        <f t="shared" si="71"/>
        <v>0</v>
      </c>
      <c r="AU60" s="339"/>
      <c r="AV60" s="339"/>
      <c r="AW60" s="325"/>
      <c r="AX60" s="326"/>
      <c r="AY60" s="2" t="s">
        <v>33</v>
      </c>
      <c r="AZ60" s="10">
        <f t="shared" si="99"/>
        <v>0</v>
      </c>
      <c r="BA60" s="103">
        <f t="shared" ref="BA60:BT60" si="103">BA51</f>
        <v>0</v>
      </c>
      <c r="BB60" s="103">
        <f t="shared" si="103"/>
        <v>0</v>
      </c>
      <c r="BC60" s="103">
        <f t="shared" si="103"/>
        <v>0</v>
      </c>
      <c r="BD60" s="103">
        <f t="shared" si="103"/>
        <v>0</v>
      </c>
      <c r="BE60" s="103">
        <f t="shared" si="103"/>
        <v>0</v>
      </c>
      <c r="BF60" s="103">
        <f t="shared" si="103"/>
        <v>0</v>
      </c>
      <c r="BG60" s="103">
        <f t="shared" si="103"/>
        <v>0</v>
      </c>
      <c r="BH60" s="103">
        <f t="shared" si="103"/>
        <v>0</v>
      </c>
      <c r="BI60" s="103">
        <f t="shared" si="103"/>
        <v>0</v>
      </c>
      <c r="BJ60" s="103">
        <f t="shared" si="103"/>
        <v>0</v>
      </c>
      <c r="BK60" s="103">
        <f t="shared" si="103"/>
        <v>0</v>
      </c>
      <c r="BL60" s="103">
        <f t="shared" si="103"/>
        <v>0</v>
      </c>
      <c r="BM60" s="103">
        <f t="shared" si="103"/>
        <v>0</v>
      </c>
      <c r="BN60" s="103">
        <f t="shared" si="103"/>
        <v>0</v>
      </c>
      <c r="BO60" s="103">
        <f t="shared" si="103"/>
        <v>0</v>
      </c>
      <c r="BP60" s="103">
        <f t="shared" si="103"/>
        <v>0</v>
      </c>
      <c r="BQ60" s="103">
        <f t="shared" si="103"/>
        <v>0</v>
      </c>
      <c r="BR60" s="103">
        <f t="shared" si="103"/>
        <v>0</v>
      </c>
      <c r="BS60" s="103">
        <f t="shared" si="103"/>
        <v>0</v>
      </c>
      <c r="BT60" s="103">
        <f t="shared" si="103"/>
        <v>0</v>
      </c>
      <c r="BU60" s="15">
        <v>5</v>
      </c>
    </row>
    <row r="61" spans="1:88" ht="30" customHeight="1">
      <c r="A61" s="281"/>
      <c r="B61" s="281"/>
      <c r="C61" s="285"/>
      <c r="D61" s="342"/>
      <c r="E61" s="2" t="s">
        <v>34</v>
      </c>
      <c r="F61" s="10">
        <f t="shared" si="97"/>
        <v>0</v>
      </c>
      <c r="G61" s="46">
        <f t="shared" si="98"/>
        <v>0</v>
      </c>
      <c r="H61" s="46">
        <f t="shared" si="95"/>
        <v>0</v>
      </c>
      <c r="I61" s="46">
        <f t="shared" si="95"/>
        <v>0</v>
      </c>
      <c r="J61" s="46">
        <f t="shared" si="95"/>
        <v>0</v>
      </c>
      <c r="K61" s="46">
        <f t="shared" si="95"/>
        <v>0</v>
      </c>
      <c r="L61" s="46">
        <f t="shared" si="95"/>
        <v>0</v>
      </c>
      <c r="M61" s="46">
        <f t="shared" si="95"/>
        <v>0</v>
      </c>
      <c r="N61" s="46">
        <f t="shared" si="95"/>
        <v>0</v>
      </c>
      <c r="O61" s="46">
        <f t="shared" si="95"/>
        <v>0</v>
      </c>
      <c r="P61" s="46">
        <f t="shared" si="95"/>
        <v>0</v>
      </c>
      <c r="Q61" s="46">
        <f t="shared" si="95"/>
        <v>0</v>
      </c>
      <c r="R61" s="46">
        <f t="shared" si="95"/>
        <v>0</v>
      </c>
      <c r="S61" s="46">
        <f t="shared" si="95"/>
        <v>0</v>
      </c>
      <c r="T61" s="46">
        <f t="shared" si="95"/>
        <v>0</v>
      </c>
      <c r="U61" s="46">
        <f t="shared" si="95"/>
        <v>0</v>
      </c>
      <c r="V61" s="46">
        <f t="shared" si="95"/>
        <v>0</v>
      </c>
      <c r="W61" s="46">
        <f t="shared" si="95"/>
        <v>0</v>
      </c>
      <c r="X61" s="46">
        <f t="shared" si="95"/>
        <v>0</v>
      </c>
      <c r="Y61" s="46">
        <f t="shared" si="95"/>
        <v>0</v>
      </c>
      <c r="Z61" s="46">
        <f t="shared" si="95"/>
        <v>0</v>
      </c>
      <c r="AA61" s="15">
        <v>6</v>
      </c>
      <c r="AO61" s="4">
        <f t="shared" si="69"/>
        <v>0</v>
      </c>
      <c r="AP61" s="4">
        <f t="shared" si="70"/>
        <v>0</v>
      </c>
      <c r="AQ61" s="4">
        <f t="shared" si="71"/>
        <v>0</v>
      </c>
      <c r="AU61" s="339"/>
      <c r="AV61" s="339"/>
      <c r="AW61" s="325"/>
      <c r="AX61" s="326"/>
      <c r="AY61" s="2" t="s">
        <v>34</v>
      </c>
      <c r="AZ61" s="10">
        <f t="shared" si="99"/>
        <v>0</v>
      </c>
      <c r="BA61" s="103">
        <f t="shared" ref="BA61:BT61" si="104">BA52</f>
        <v>0</v>
      </c>
      <c r="BB61" s="103">
        <f t="shared" si="104"/>
        <v>0</v>
      </c>
      <c r="BC61" s="103">
        <f t="shared" si="104"/>
        <v>0</v>
      </c>
      <c r="BD61" s="103">
        <f t="shared" si="104"/>
        <v>0</v>
      </c>
      <c r="BE61" s="103">
        <f t="shared" si="104"/>
        <v>0</v>
      </c>
      <c r="BF61" s="103">
        <f t="shared" si="104"/>
        <v>0</v>
      </c>
      <c r="BG61" s="103">
        <f t="shared" si="104"/>
        <v>0</v>
      </c>
      <c r="BH61" s="103">
        <f t="shared" si="104"/>
        <v>0</v>
      </c>
      <c r="BI61" s="103">
        <f t="shared" si="104"/>
        <v>0</v>
      </c>
      <c r="BJ61" s="103">
        <f t="shared" si="104"/>
        <v>0</v>
      </c>
      <c r="BK61" s="103">
        <f t="shared" si="104"/>
        <v>0</v>
      </c>
      <c r="BL61" s="103">
        <f t="shared" si="104"/>
        <v>0</v>
      </c>
      <c r="BM61" s="103">
        <f t="shared" si="104"/>
        <v>0</v>
      </c>
      <c r="BN61" s="103">
        <f t="shared" si="104"/>
        <v>0</v>
      </c>
      <c r="BO61" s="103">
        <f t="shared" si="104"/>
        <v>0</v>
      </c>
      <c r="BP61" s="103">
        <f t="shared" si="104"/>
        <v>0</v>
      </c>
      <c r="BQ61" s="103">
        <f t="shared" si="104"/>
        <v>0</v>
      </c>
      <c r="BR61" s="103">
        <f t="shared" si="104"/>
        <v>0</v>
      </c>
      <c r="BS61" s="103">
        <f t="shared" si="104"/>
        <v>0</v>
      </c>
      <c r="BT61" s="103">
        <f t="shared" si="104"/>
        <v>0</v>
      </c>
      <c r="BU61" s="15">
        <v>6</v>
      </c>
    </row>
    <row r="62" spans="1:88" s="5" customFormat="1" ht="30" customHeight="1">
      <c r="A62" s="281"/>
      <c r="B62" s="281"/>
      <c r="C62" s="285"/>
      <c r="D62" s="292" t="s">
        <v>35</v>
      </c>
      <c r="E62" s="293"/>
      <c r="F62" s="10">
        <f>F56+F57+F58+F59+F60+F61</f>
        <v>581879.66</v>
      </c>
      <c r="G62" s="10">
        <f t="shared" ref="G62" si="105">G56+G57+G58+G59+G60+G61</f>
        <v>581879.66</v>
      </c>
      <c r="H62" s="10">
        <f t="shared" ref="H62" si="106">H56+H57+H58+H59+H60+H61</f>
        <v>0</v>
      </c>
      <c r="I62" s="10">
        <f t="shared" ref="I62" si="107">I56+I57+I58+I59+I60+I61</f>
        <v>0</v>
      </c>
      <c r="J62" s="10">
        <f t="shared" ref="J62" si="108">J56+J57+J58+J59+J60+J61</f>
        <v>0</v>
      </c>
      <c r="K62" s="10">
        <f t="shared" ref="K62" si="109">K56+K57+K58+K59+K60+K61</f>
        <v>0</v>
      </c>
      <c r="L62" s="10">
        <f t="shared" ref="L62" si="110">L56+L57+L58+L59+L60+L61</f>
        <v>0</v>
      </c>
      <c r="M62" s="10">
        <f t="shared" ref="M62" si="111">M56+M57+M58+M59+M60+M61</f>
        <v>0</v>
      </c>
      <c r="N62" s="10">
        <f t="shared" ref="N62" si="112">N56+N57+N58+N59+N60+N61</f>
        <v>0</v>
      </c>
      <c r="O62" s="10">
        <f t="shared" ref="O62" si="113">O56+O57+O58+O59+O60+O61</f>
        <v>0</v>
      </c>
      <c r="P62" s="10">
        <f t="shared" ref="P62" si="114">P56+P57+P58+P59+P60+P61</f>
        <v>0</v>
      </c>
      <c r="Q62" s="10">
        <f t="shared" ref="Q62" si="115">Q56+Q57+Q58+Q59+Q60+Q61</f>
        <v>0</v>
      </c>
      <c r="R62" s="10">
        <f t="shared" ref="R62" si="116">R56+R57+R58+R59+R60+R61</f>
        <v>0</v>
      </c>
      <c r="S62" s="10">
        <f t="shared" ref="S62" si="117">S56+S57+S58+S59+S60+S61</f>
        <v>0</v>
      </c>
      <c r="T62" s="10">
        <f t="shared" ref="T62" si="118">T56+T57+T58+T59+T60+T61</f>
        <v>0</v>
      </c>
      <c r="U62" s="10">
        <f t="shared" ref="U62" si="119">U56+U57+U58+U59+U60+U61</f>
        <v>0</v>
      </c>
      <c r="V62" s="10">
        <f t="shared" ref="V62" si="120">V56+V57+V58+V59+V60+V61</f>
        <v>0</v>
      </c>
      <c r="W62" s="10">
        <f t="shared" ref="W62" si="121">W56+W57+W58+W59+W60+W61</f>
        <v>0</v>
      </c>
      <c r="X62" s="10">
        <f t="shared" ref="X62" si="122">X56+X57+X58+X59+X60+X61</f>
        <v>0</v>
      </c>
      <c r="Y62" s="10">
        <f t="shared" ref="Y62" si="123">Y56+Y57+Y58+Y59+Y60+Y61</f>
        <v>0</v>
      </c>
      <c r="Z62" s="10">
        <f t="shared" ref="Z62" si="124">Z56+Z57+Z58+Z59+Z60+Z61</f>
        <v>0</v>
      </c>
      <c r="AA62" s="15">
        <v>7</v>
      </c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>
        <f t="shared" si="69"/>
        <v>0</v>
      </c>
      <c r="AP62" s="4">
        <f t="shared" si="70"/>
        <v>0</v>
      </c>
      <c r="AQ62" s="4">
        <f t="shared" si="71"/>
        <v>0</v>
      </c>
      <c r="AR62" s="4"/>
      <c r="AU62" s="339"/>
      <c r="AV62" s="339"/>
      <c r="AW62" s="325"/>
      <c r="AX62" s="322" t="s">
        <v>35</v>
      </c>
      <c r="AY62" s="293"/>
      <c r="AZ62" s="10">
        <f>AZ56+AZ57+AZ58+AZ59+AZ60+AZ61</f>
        <v>1163759.31</v>
      </c>
      <c r="BA62" s="10">
        <f t="shared" ref="BA62:BT62" si="125">BA56+BA57+BA58+BA59+BA60+BA61</f>
        <v>1163759.31</v>
      </c>
      <c r="BB62" s="10">
        <f t="shared" si="125"/>
        <v>0</v>
      </c>
      <c r="BC62" s="10">
        <f t="shared" si="125"/>
        <v>0</v>
      </c>
      <c r="BD62" s="10">
        <f t="shared" si="125"/>
        <v>0</v>
      </c>
      <c r="BE62" s="10">
        <f t="shared" si="125"/>
        <v>0</v>
      </c>
      <c r="BF62" s="10">
        <f t="shared" si="125"/>
        <v>0</v>
      </c>
      <c r="BG62" s="10">
        <f t="shared" si="125"/>
        <v>0</v>
      </c>
      <c r="BH62" s="10">
        <f t="shared" si="125"/>
        <v>0</v>
      </c>
      <c r="BI62" s="10">
        <f t="shared" si="125"/>
        <v>0</v>
      </c>
      <c r="BJ62" s="10">
        <f t="shared" si="125"/>
        <v>0</v>
      </c>
      <c r="BK62" s="10">
        <f t="shared" si="125"/>
        <v>0</v>
      </c>
      <c r="BL62" s="10">
        <f t="shared" si="125"/>
        <v>0</v>
      </c>
      <c r="BM62" s="10">
        <f t="shared" si="125"/>
        <v>0</v>
      </c>
      <c r="BN62" s="10">
        <f t="shared" si="125"/>
        <v>0</v>
      </c>
      <c r="BO62" s="10">
        <f t="shared" si="125"/>
        <v>0</v>
      </c>
      <c r="BP62" s="10">
        <f t="shared" si="125"/>
        <v>0</v>
      </c>
      <c r="BQ62" s="10">
        <f t="shared" si="125"/>
        <v>0</v>
      </c>
      <c r="BR62" s="10">
        <f t="shared" si="125"/>
        <v>0</v>
      </c>
      <c r="BS62" s="10">
        <f t="shared" si="125"/>
        <v>0</v>
      </c>
      <c r="BT62" s="10">
        <f t="shared" si="125"/>
        <v>0</v>
      </c>
      <c r="BU62" s="15">
        <v>7</v>
      </c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I62" s="32">
        <f>BF62-BG62</f>
        <v>0</v>
      </c>
      <c r="CJ62" s="123"/>
    </row>
    <row r="63" spans="1:88" ht="75" customHeight="1">
      <c r="A63" s="281"/>
      <c r="B63" s="281"/>
      <c r="C63" s="285"/>
      <c r="D63" s="292" t="s">
        <v>53</v>
      </c>
      <c r="E63" s="293"/>
      <c r="F63" s="11">
        <f>ROUND(F62/C56,2)</f>
        <v>948.15</v>
      </c>
      <c r="G63" s="11">
        <f>ROUND(G62/C56,2)</f>
        <v>948.15</v>
      </c>
      <c r="H63" s="11">
        <f>ROUND(H62/C56,2)</f>
        <v>0</v>
      </c>
      <c r="I63" s="11">
        <f>ROUND(I62/C56,2)</f>
        <v>0</v>
      </c>
      <c r="J63" s="11">
        <f>ROUND(J62/C56,2)</f>
        <v>0</v>
      </c>
      <c r="K63" s="11">
        <f>ROUND(K62/C56,2)</f>
        <v>0</v>
      </c>
      <c r="L63" s="11">
        <f>ROUND(L62/C56,2)</f>
        <v>0</v>
      </c>
      <c r="M63" s="11">
        <f>ROUND(M62/C56,2)</f>
        <v>0</v>
      </c>
      <c r="N63" s="11">
        <f>ROUND(N62/C56,2)</f>
        <v>0</v>
      </c>
      <c r="O63" s="11">
        <f>ROUND(O62/C56,2)</f>
        <v>0</v>
      </c>
      <c r="P63" s="11">
        <f>ROUND(P62/C56,2)</f>
        <v>0</v>
      </c>
      <c r="Q63" s="11">
        <f>ROUND(Q62/C56,2)</f>
        <v>0</v>
      </c>
      <c r="R63" s="11">
        <f>ROUND(R62/C56,2)</f>
        <v>0</v>
      </c>
      <c r="S63" s="11">
        <f>ROUND(S62/C56,2)</f>
        <v>0</v>
      </c>
      <c r="T63" s="11">
        <f>ROUND(T62/C56,2)</f>
        <v>0</v>
      </c>
      <c r="U63" s="11">
        <f>ROUND(U62/C56,2)</f>
        <v>0</v>
      </c>
      <c r="V63" s="11">
        <f>ROUND(V62/C56,2)</f>
        <v>0</v>
      </c>
      <c r="W63" s="11">
        <f>ROUND(W62/C56,2)</f>
        <v>0</v>
      </c>
      <c r="X63" s="11">
        <f>ROUND(X62/C56,2)</f>
        <v>0</v>
      </c>
      <c r="Y63" s="11">
        <f>ROUND(Y62/C56,2)</f>
        <v>0</v>
      </c>
      <c r="Z63" s="11">
        <f>ROUND(Z62/C56,2)</f>
        <v>0</v>
      </c>
      <c r="AA63" s="15">
        <v>8</v>
      </c>
      <c r="AD63" s="52">
        <f>IF(AND(G63&gt;947.15,G63&lt;949),3,IF(AND(G63&gt;623.59,G63&lt;625),4,IF(AND(G63&gt;237.38,G63&lt;239),5,IF(AND(G63&gt;1986,G63&lt;1988),6,IF(AND(G63&gt;739.75,G63&lt;741),7,IF(AND(G63&gt;282.91,G63&lt;284),8,IF(AND(G63&gt;2681.35,G63&lt;2683),9,IF(AND(G63&gt;828.59,G63&lt;830),10,IF(AND(G63&gt;585.15,G63&lt;587),11,IF(AND(G63&gt;991.71,G63&lt;993),12,IF(AND(G63&gt;652.95,G63&lt;654),13,IF(AND(G63&gt;248.59,G63&lt;250),14,IF(AND(G63&gt;2079.39,G63&lt;2081),15,IF(AND(G63&gt;774.57,G63&lt;776),16,IF(AND(G63&gt;296.25,G63&lt;298),17,IF(AND(G63&gt;2807.42,G63&lt;2809),18,IF(AND(G63&gt;867.59,G63&lt;869),19,IF(AND(G63&gt;612.7,G63&lt;614),20))))))))))))))))))</f>
        <v>3</v>
      </c>
      <c r="AE63" s="52" t="b">
        <f>IF(AND(I63&gt;1204.78,I63&lt;1206),5,IF(AND(I63&gt;1407.63,I63&lt;1409),8,IF(AND(I63&gt;1427.91,I63&lt;1429),11,IF(AND(I63&gt;1261.45,I63&lt;1263),14,IF(AND(I63&gt;1473.83,I63&lt;1475),17,IF(AND(I63&gt;1495.07,I63&lt;1497),20))))))</f>
        <v>0</v>
      </c>
      <c r="AF63" s="52" t="b">
        <f>IF(AND(J63&gt;486.32,J63&lt;488),3,IF(AND(J63&gt;324.64,J63&lt;326),4,IF(AND(J63&gt;286.99,J63&lt;288.5),5,IF(AND(J63&gt;617.7,J63&lt;618),6,IF(AND(J63&gt;411.3,J63&lt;413),7,IF(AND(J63&gt;365.04,J63&lt;367),8,IF(AND(J63&gt;797.54,J63&lt;799),9,IF(AND(J63&gt;533.49,J63&lt;535),10,IF(AND(J63&gt;475.86,J63&lt;477),11,IF(AND(J63&gt;509.22,J63&lt;511),12,IF(AND(J63&gt;339.94,J63&lt;341.2),13,IF(AND(J63&gt;300.53,J63&lt;302),14,IF(AND(J63&gt;646.78,J63&lt;648),15,IF(AND(J63&gt;430.68,J63&lt;432),16,IF(AND(J63&gt;382.24,J63&lt;384),17,IF(AND(J63&gt;835.07,J63&lt;837),18,IF(AND(J63&gt;558.61,J63&lt;560),19,IF(AND(J63&gt;498.27,J63&lt;500),20))))))))))))))))))</f>
        <v>0</v>
      </c>
      <c r="AG63" s="52" t="b">
        <f>IF(AND(L63&gt;497.89,L63&lt;499),3,IF(AND(L63&gt;360.29,L63&lt;362),4,IF(AND(L63&gt;249.38,L63&lt;251),5,IF(AND(L63&gt;628.22,L63&lt;630),6,IF(AND(L63&gt;455.21,L63&lt;457),7,IF(AND(L63&gt;315.16,L63&lt;317),8,IF(AND(L63&gt;814.35,L63&lt;816),9,IF(AND(L63&gt;571.19,L63&lt;573),10,IF(AND(L63&gt;401.59,L63&lt;403),11,IF(AND(L63&gt;521.33,L63&lt;523),12,IF(AND(L63&gt;377.28,L63&lt;379),13,IF(AND(L63&gt;261.15,L63&lt;263),14,IF(AND(L63&gt;657.8,L63&lt;659),15,IF(AND(L63&gt;476.66,L63&lt;478),16,IF(AND(L63&gt;330.01,L63&lt;332),17,IF(AND(L63&gt;852.67,L63&lt;854),18,IF(AND(L63&gt;598.08,L63&lt;600),19,IF(AND(L63&gt;420.51,L63&lt;422),20))))))))))))))))))</f>
        <v>0</v>
      </c>
      <c r="AH63" s="52" t="b">
        <f>IF(AND(Q63&gt;358.85,Q63&lt;360),3,IF(AND(Q63&gt;129.83,Q63&lt;131),4,IF(AND(Q63&gt;77.61,Q63&lt;79),5,IF(AND(Q63&gt;426.19,Q63&lt;428),6,IF(AND(Q63&gt;159.77,Q63&lt;161),7,IF(AND(Q63&gt;94.38,Q63&lt;96),8,IF(AND(Q63&gt;567.37,Q63&lt;569),9,IF(AND(Q63&gt;203.4,Q63&lt;205),10,IF(AND(Q63&gt;131.96,Q63&lt;133),11,IF(AND(Q63&gt;375.76,Q63&lt;377),12,IF(AND(Q63&gt;135.98,Q63&lt;137),13,IF(AND(Q63&gt;81.31,Q63&lt;83),14,IF(AND(Q63&gt;446.27,Q63&lt;448),15,IF(AND(Q63&gt;167.32,Q63&lt;169),16,IF(AND(Q63&gt;98.86,Q63&lt;100),17,IF(AND(Q63&gt;594.08,Q63&lt;596),18,IF(AND(Q63&gt;213.01,Q63&lt;215),19,IF(AND(Q63&gt;138.21,Q63&lt;140),20))))))))))))))))))</f>
        <v>0</v>
      </c>
      <c r="AI63" s="52" t="b">
        <f>IF(AND(S63&gt;195.17,S63&lt;197),3,IF(AND(S63&gt;88.93,S63&lt;90),4,IF(AND(S63&gt;47.88,S63&lt;49),5,IF(AND(S63&gt;245.08,S63&lt;247),6,IF(AND(S63&gt;111.07,S63&lt;113),7,IF(AND(S63&gt;60.92,S63&lt;62),8,IF(AND(S63&gt;296.11,S63&lt;298),9,IF(AND(S63&gt;139.41,S63&lt;141),10,IF(AND(S63&gt;78.67,S63&lt;80),11,IF(AND(S63&gt;204.39,S63&lt;206),12,IF(AND(S63&gt;93.16,S63&lt;95),13,IF(AND(S63&gt;50.17,S63&lt;52),14,IF(AND(S63&gt;256.64,S63&lt;258),15,IF(AND(S63&gt;116.33,S63&lt;118),16,IF(AND(S63&gt;63.83,S63&lt;65),17,IF(AND(S63&gt;310.07,S63&lt;312),18,IF(AND(S63&gt;146.01,S63&lt;148),19,IF(AND(S63&gt;82.42,S63&lt;84),20))))))))))))))))))</f>
        <v>0</v>
      </c>
      <c r="AJ63" s="52" t="b">
        <f>IF(AND(U63&gt;107.35,U63&lt;109),3,IF(AND(U63&gt;63.65,U63&lt;65),4,IF(AND(U63&gt;44.75,U63&lt;46),5,IF(AND(U63&gt;143.27,U63&lt;145),6,IF(AND(U63&gt;85.58,U63&lt;87),7,IF(AND(U63&gt;60.46,U63&lt;62),8,IF(AND(U63&gt;194.16,U63&lt;196),9,IF(AND(U63&gt;117.24,U63&lt;119),10,IF(AND(U63&gt;82.88,U63&lt;84),11,IF(AND(U63&gt;112.44,U63&lt;114),12,IF(AND(U63&gt;66.69,U63&lt;68),13,IF(AND(U63&gt;46.9,U63&lt;48),14,IF(AND(U63&gt;150.05,U63&lt;152),15,IF(AND(U63&gt;90.65,U63&lt;91),16,IF(AND(U63&gt;63.34,U63&lt;65),17,IF(AND(U63&gt;203.34,U63&lt;205),18,IF(AND(U63&gt;122.8,U63&lt;124),19,IF(AND(U63&gt;86.83,U63&lt;88),20))))))))))))))))))</f>
        <v>0</v>
      </c>
      <c r="AK63" s="52" t="b">
        <f>IF(AND(V63&gt;139.85,V63&lt;141),3,IF(AND(V63&gt;103.84,V63&lt;105),4,IF(AND(V63&gt;52.32,V63&lt;54),5,IF(AND(V63&gt;285.46,V63&lt;287),6,IF(AND(V63&gt;118.42,V63&lt;120),7,IF(AND(V63&gt;62.42,V63&lt;64),8,IF(AND(V63&gt;412.27,V63&lt;414),9,IF(AND(V63&gt;140.33,V63&lt;142),10,IF(AND(V63&gt;145,V63&lt;147),11,IF(AND(V63&gt;146.47,V63&lt;148),12,IF(AND(V63&gt;108.77,V63&lt;110),13,IF(AND(V63&gt;54.82,V63&lt;56),14,IF(AND(V63&gt;298.92,V63&lt;300),15,IF(AND(V63&gt;124.03,V63&lt;126),16,IF(AND(V63&gt;65.4,V63&lt;67),17,IF(AND(V63&gt;431.69,V63&lt;433),18,IF(AND(V63&gt;146.97,V63&lt;148),19,IF(AND(V63&gt;151.86,V63&lt;153),20))))))))))))))))))</f>
        <v>0</v>
      </c>
      <c r="AL63" s="52" t="b">
        <f>IF(AND(W63&gt;350.42,W63&lt;352),3,IF(AND(W63&gt;546.22,W63&lt;548),4,IF(AND(W63&gt;155.33,W63&lt;157),5,IF(AND(W63&gt;721.99,W63&lt;723),6,IF(AND(W63&gt;638.96,W63&lt;639),7,IF(AND(W63&gt;187.79,W63&lt;189),8,IF(AND(W63&gt;945.4,W63&lt;947),9,IF(AND(W63&gt;698.46,W63&lt;670),10,IF(AND(W63&gt;360.7,W63&lt;362),11,IF(AND(W63&gt;366.94,W63&lt;368),12,IF(AND(W63&gt;571.94,W63&lt;573),13,IF(AND(W63&gt;162.68,W63&lt;164),14,IF(AND(W63&gt;755.97,W63&lt;757),15,IF(AND(W63&gt;667.99,W63&lt;669),16,IF(AND(W63&gt;196.66,W63&lt;198),17,IF(AND(W63&gt;989.88,W63&lt;991),18,IF(AND(W63&gt;731.33,W63&lt;733),19,IF(AND(W63&gt;377.7,W63&lt;379),20))))))))))))))))))</f>
        <v>0</v>
      </c>
      <c r="AM63" s="52" t="b">
        <f>IF(AND(Y63&gt;46.2,Y63&lt;46.5),3,IF(AND(Y63&gt;18.8,Y63&lt;19.1),4,IF(AND(Y63&gt;15.8,Y63&lt;16),5,IF(AND(Y63&gt;78.7,Y63&lt;79),6,IF(AND(Y63&gt;32.1,Y63&lt;32.4),7,IF(AND(Y63&gt;26.9,Y63&lt;27.3),8,IF(AND(Y63&gt;125,Y63&lt;125.5),9,IF(AND(Y63&gt;48.2,Y63&lt;48.52),10,IF(AND(Y63&gt;43.1,Y63&lt;43.6),11,IF(AND(Y63&gt;48.53,Y63&lt;48.7),12,IF(AND(Y63&gt;19.6,Y63&lt;20.1),13,IF(AND(Y63&gt;16.5,Y63&lt;16.9),14,IF(AND(Y63&gt;82.4,Y63&lt;82.8),15,IF(AND(Y63&gt;33.6,Y63&lt;34),16,IF(AND(Y63&gt;28,Y63&lt;28.6),17,IF(AND(Y63&gt;130.8,Y63&lt;131.4),18,IF(AND(Y63&gt;50.5,Y63&lt;50.9),19,IF(AND(Y63&gt;45.2,Y63&lt;45.8),20))))))))))))))))))</f>
        <v>0</v>
      </c>
      <c r="AO63" s="4">
        <f t="shared" ref="AO63:AO73" si="126">IF(ISERROR(FIND(2015,A63,1)),0,2015)</f>
        <v>0</v>
      </c>
      <c r="AP63" s="4">
        <f t="shared" ref="AP63:AP73" si="127">IF(ISERROR(FIND(2016,A63,1)),0,2016)</f>
        <v>0</v>
      </c>
      <c r="AQ63" s="4">
        <f t="shared" ref="AQ63:AQ73" si="128">MAX(AO63:AP63)</f>
        <v>0</v>
      </c>
      <c r="AU63" s="339"/>
      <c r="AV63" s="339"/>
      <c r="AW63" s="325"/>
      <c r="AX63" s="322" t="s">
        <v>53</v>
      </c>
      <c r="AY63" s="293"/>
      <c r="AZ63" s="11">
        <f>ROUND(AZ62/AW56,2)</f>
        <v>1896.3</v>
      </c>
      <c r="BA63" s="11">
        <f>ROUND(BA62/AW56,2)</f>
        <v>1896.3</v>
      </c>
      <c r="BB63" s="11">
        <f>ROUND(BB62/AW56,2)</f>
        <v>0</v>
      </c>
      <c r="BC63" s="11">
        <f>ROUND(BC62/AW56,2)</f>
        <v>0</v>
      </c>
      <c r="BD63" s="11">
        <f>ROUND(BD62/AW56,2)</f>
        <v>0</v>
      </c>
      <c r="BE63" s="11">
        <f>ROUND(BE62/AW56,2)</f>
        <v>0</v>
      </c>
      <c r="BF63" s="11">
        <f>ROUND(BF62/AW56,2)</f>
        <v>0</v>
      </c>
      <c r="BG63" s="11">
        <f>ROUND(BG62/AW56,2)</f>
        <v>0</v>
      </c>
      <c r="BH63" s="11">
        <f>ROUND(BH62/AW56,2)</f>
        <v>0</v>
      </c>
      <c r="BI63" s="11">
        <f>ROUND(BI62/AW56,2)</f>
        <v>0</v>
      </c>
      <c r="BJ63" s="11">
        <f>ROUND(BJ62/AW56,2)</f>
        <v>0</v>
      </c>
      <c r="BK63" s="11">
        <f>ROUND(BK62/AW56,2)</f>
        <v>0</v>
      </c>
      <c r="BL63" s="11">
        <f>ROUND(BL62/AW56,2)</f>
        <v>0</v>
      </c>
      <c r="BM63" s="11">
        <f>ROUND(BM62/AW56,2)</f>
        <v>0</v>
      </c>
      <c r="BN63" s="11">
        <f>ROUND(BN62/AW56,2)</f>
        <v>0</v>
      </c>
      <c r="BO63" s="11">
        <f>ROUND(BO62/AW56,2)</f>
        <v>0</v>
      </c>
      <c r="BP63" s="11">
        <f>ROUND(BP62/AW56,2)</f>
        <v>0</v>
      </c>
      <c r="BQ63" s="11">
        <f>ROUND(BQ62/AW56,2)</f>
        <v>0</v>
      </c>
      <c r="BR63" s="11">
        <f>ROUND(BR62/AW56,2)</f>
        <v>0</v>
      </c>
      <c r="BS63" s="11">
        <f>ROUND(BS62/AW56,2)</f>
        <v>0</v>
      </c>
      <c r="BT63" s="11">
        <f>ROUND(BT62/AW56,2)</f>
        <v>0</v>
      </c>
      <c r="BU63" s="15">
        <v>8</v>
      </c>
      <c r="BX63" s="52" t="b">
        <f>IF(AND(BA63&gt;947.15,BA63&lt;949),3,IF(AND(BA63&gt;623.59,BA63&lt;625),4,IF(AND(BA63&gt;237.38,BA63&lt;239),5,IF(AND(BA63&gt;1986,BA63&lt;1988),6,IF(AND(BA63&gt;739.75,BA63&lt;741),7,IF(AND(BA63&gt;282.91,BA63&lt;284),8,IF(AND(BA63&gt;2681.35,BA63&lt;2683),9,IF(AND(BA63&gt;828.59,BA63&lt;830),10,IF(AND(BA63&gt;585.15,BA63&lt;587),11,IF(AND(BA63&gt;991.71,BA63&lt;993),12,IF(AND(BA63&gt;652.95,BA63&lt;654),13,IF(AND(BA63&gt;248.59,BA63&lt;250),14,IF(AND(BA63&gt;2079.39,BA63&lt;2081),15,IF(AND(BA63&gt;774.57,BA63&lt;776),16,IF(AND(BA63&gt;296.25,BA63&lt;298),17,IF(AND(BA63&gt;2807.42,BA63&lt;2809),18,IF(AND(BA63&gt;867.59,BA63&lt;869),19,IF(AND(BA63&gt;612.7,BA63&lt;614),20))))))))))))))))))</f>
        <v>0</v>
      </c>
      <c r="BY63" s="52" t="b">
        <f>IF(AND(BC63&gt;1204.78,BC63&lt;1206),5,IF(AND(BC63&gt;1407.63,BC63&lt;1409),8,IF(AND(BC63&gt;1427.91,BC63&lt;1429),11,IF(AND(BC63&gt;1261.45,BC63&lt;1263),14,IF(AND(BC63&gt;1473.83,BC63&lt;1475),17,IF(AND(BC63&gt;1495.07,BC63&lt;1497),20))))))</f>
        <v>0</v>
      </c>
      <c r="BZ63" s="52" t="b">
        <f>IF(AND(BD63&gt;486.32,BD63&lt;488),3,IF(AND(BD63&gt;324.64,BD63&lt;326),4,IF(AND(BD63&gt;286.99,BD63&lt;288.5),5,IF(AND(BD63&gt;617.7,BD63&lt;618),6,IF(AND(BD63&gt;411.3,BD63&lt;413),7,IF(AND(BD63&gt;365.04,BD63&lt;367),8,IF(AND(BD63&gt;797.54,BD63&lt;799),9,IF(AND(BD63&gt;533.49,BD63&lt;535),10,IF(AND(BD63&gt;475.86,BD63&lt;477),11,IF(AND(BD63&gt;509.22,BD63&lt;511),12,IF(AND(BD63&gt;339.94,BD63&lt;341.2),13,IF(AND(BD63&gt;300.53,BD63&lt;302),14,IF(AND(BD63&gt;646.78,BD63&lt;648),15,IF(AND(BD63&gt;430.68,BD63&lt;432),16,IF(AND(BD63&gt;382.24,BD63&lt;384),17,IF(AND(BD63&gt;835.07,BD63&lt;837),18,IF(AND(BD63&gt;558.61,BD63&lt;560),19,IF(AND(BD63&gt;498.27,BD63&lt;500),20))))))))))))))))))</f>
        <v>0</v>
      </c>
      <c r="CA63" s="52" t="b">
        <f>IF(AND(BF63&gt;497.89,BF63&lt;499),3,IF(AND(BF63&gt;360.29,BF63&lt;362),4,IF(AND(BF63&gt;249.38,BF63&lt;251),5,IF(AND(BF63&gt;628.22,BF63&lt;630),6,IF(AND(BF63&gt;455.21,BF63&lt;457),7,IF(AND(BF63&gt;315.16,BF63&lt;317),8,IF(AND(BF63&gt;814.35,BF63&lt;816),9,IF(AND(BF63&gt;571.19,BF63&lt;573),10,IF(AND(BF63&gt;401.59,BF63&lt;403),11,IF(AND(BF63&gt;521.33,BF63&lt;523),12,IF(AND(BF63&gt;377.28,BF63&lt;379),13,IF(AND(BF63&gt;261.15,BF63&lt;263),14,IF(AND(BF63&gt;657.8,BF63&lt;659),15,IF(AND(BF63&gt;476.66,BF63&lt;478),16,IF(AND(BF63&gt;330.01,BF63&lt;332),17,IF(AND(BF63&gt;852.67,BF63&lt;854),18,IF(AND(BF63&gt;598.08,BF63&lt;600),19,IF(AND(BF63&gt;420.51,BF63&lt;422),20))))))))))))))))))</f>
        <v>0</v>
      </c>
      <c r="CB63" s="52" t="b">
        <f>IF(AND(BK63&gt;358.85,BK63&lt;360),3,IF(AND(BK63&gt;129.83,BK63&lt;131),4,IF(AND(BK63&gt;77.61,BK63&lt;79),5,IF(AND(BK63&gt;426.19,BK63&lt;428),6,IF(AND(BK63&gt;159.77,BK63&lt;161),7,IF(AND(BK63&gt;94.38,BK63&lt;96),8,IF(AND(BK63&gt;567.37,BK63&lt;569),9,IF(AND(BK63&gt;203.4,BK63&lt;205),10,IF(AND(BK63&gt;131.96,BK63&lt;133),11,IF(AND(BK63&gt;375.76,BK63&lt;377),12,IF(AND(BK63&gt;135.98,BK63&lt;137),13,IF(AND(BK63&gt;81.31,BK63&lt;83),14,IF(AND(BK63&gt;446.27,BK63&lt;448),15,IF(AND(BK63&gt;167.32,BK63&lt;169),16,IF(AND(BK63&gt;98.86,BK63&lt;100),17,IF(AND(BK63&gt;594.08,BK63&lt;596),18,IF(AND(BK63&gt;213.01,BK63&lt;215),19,IF(AND(BK63&gt;138.21,BK63&lt;140),20))))))))))))))))))</f>
        <v>0</v>
      </c>
      <c r="CC63" s="52" t="b">
        <f>IF(AND(BM63&gt;195.17,BM63&lt;197),3,IF(AND(BM63&gt;88.93,BM63&lt;90),4,IF(AND(BM63&gt;47.88,BM63&lt;49),5,IF(AND(BM63&gt;245.08,BM63&lt;247),6,IF(AND(BM63&gt;111.07,BM63&lt;113),7,IF(AND(BM63&gt;60.92,BM63&lt;62),8,IF(AND(BM63&gt;296.11,BM63&lt;298),9,IF(AND(BM63&gt;139.41,BM63&lt;141),10,IF(AND(BM63&gt;78.67,BM63&lt;80),11,IF(AND(BM63&gt;204.39,BM63&lt;206),12,IF(AND(BM63&gt;93.16,BM63&lt;95),13,IF(AND(BM63&gt;50.17,BM63&lt;52),14,IF(AND(BM63&gt;256.64,BM63&lt;258),15,IF(AND(BM63&gt;116.33,BM63&lt;118),16,IF(AND(BM63&gt;63.83,BM63&lt;65),17,IF(AND(BM63&gt;310.07,BM63&lt;312),18,IF(AND(BM63&gt;146.01,BM63&lt;148),19,IF(AND(BM63&gt;82.42,BM63&lt;84),20))))))))))))))))))</f>
        <v>0</v>
      </c>
      <c r="CD63" s="52" t="b">
        <f>IF(AND(BO63&gt;107.35,BO63&lt;109),3,IF(AND(BO63&gt;63.65,BO63&lt;65),4,IF(AND(BO63&gt;44.75,BO63&lt;46),5,IF(AND(BO63&gt;143.27,BO63&lt;145),6,IF(AND(BO63&gt;85.58,BO63&lt;87),7,IF(AND(BO63&gt;60.46,BO63&lt;62),8,IF(AND(BO63&gt;194.16,BO63&lt;196),9,IF(AND(BO63&gt;117.24,BO63&lt;119),10,IF(AND(BO63&gt;82.88,BO63&lt;84),11,IF(AND(BO63&gt;112.44,BO63&lt;114),12,IF(AND(BO63&gt;66.69,BO63&lt;68),13,IF(AND(BO63&gt;46.9,BO63&lt;48),14,IF(AND(BO63&gt;150.05,BO63&lt;152),15,IF(AND(BO63&gt;90.65,BO63&lt;91),16,IF(AND(BO63&gt;63.34,BO63&lt;65),17,IF(AND(BO63&gt;203.34,BO63&lt;205),18,IF(AND(BO63&gt;122.8,BO63&lt;124),19,IF(AND(BO63&gt;86.83,BO63&lt;88),20))))))))))))))))))</f>
        <v>0</v>
      </c>
      <c r="CE63" s="52" t="b">
        <f>IF(AND(BP63&gt;139.85,BP63&lt;141),3,IF(AND(BP63&gt;103.84,BP63&lt;105),4,IF(AND(BP63&gt;52.32,BP63&lt;54),5,IF(AND(BP63&gt;285.46,BP63&lt;287),6,IF(AND(BP63&gt;118.42,BP63&lt;120),7,IF(AND(BP63&gt;62.42,BP63&lt;64),8,IF(AND(BP63&gt;412.27,BP63&lt;414),9,IF(AND(BP63&gt;140.33,BP63&lt;142),10,IF(AND(BP63&gt;145,BP63&lt;147),11,IF(AND(BP63&gt;146.47,BP63&lt;148),12,IF(AND(BP63&gt;108.77,BP63&lt;110),13,IF(AND(BP63&gt;54.82,BP63&lt;56),14,IF(AND(BP63&gt;298.92,BP63&lt;300),15,IF(AND(BP63&gt;124.03,BP63&lt;126),16,IF(AND(BP63&gt;65.4,BP63&lt;67),17,IF(AND(BP63&gt;431.69,BP63&lt;433),18,IF(AND(BP63&gt;146.97,BP63&lt;148),19,IF(AND(BP63&gt;151.86,BP63&lt;153),20))))))))))))))))))</f>
        <v>0</v>
      </c>
      <c r="CF63" s="52" t="b">
        <f>IF(AND(BQ63&gt;350.42,BQ63&lt;352),3,IF(AND(BQ63&gt;546.22,BQ63&lt;548),4,IF(AND(BQ63&gt;155.33,BQ63&lt;157),5,IF(AND(BQ63&gt;721.99,BQ63&lt;723),6,IF(AND(BQ63&gt;638.96,BQ63&lt;639),7,IF(AND(BQ63&gt;187.79,BQ63&lt;189),8,IF(AND(BQ63&gt;945.4,BQ63&lt;947),9,IF(AND(BQ63&gt;698.46,BQ63&lt;670),10,IF(AND(BQ63&gt;360.7,BQ63&lt;362),11,IF(AND(BQ63&gt;366.94,BQ63&lt;368),12,IF(AND(BQ63&gt;571.94,BQ63&lt;573),13,IF(AND(BQ63&gt;162.68,BQ63&lt;164),14,IF(AND(BQ63&gt;755.97,BQ63&lt;757),15,IF(AND(BQ63&gt;667.99,BQ63&lt;669),16,IF(AND(BQ63&gt;196.66,BQ63&lt;198),17,IF(AND(BQ63&gt;989.88,BQ63&lt;991),18,IF(AND(BQ63&gt;731.33,BQ63&lt;733),19,IF(AND(BQ63&gt;377.7,BQ63&lt;379),20))))))))))))))))))</f>
        <v>0</v>
      </c>
      <c r="CG63" s="52" t="b">
        <f>IF(AND(BS63&gt;46.2,BS63&lt;46.5),3,IF(AND(BS63&gt;18.8,BS63&lt;19.1),4,IF(AND(BS63&gt;15.8,BS63&lt;16),5,IF(AND(BS63&gt;78.7,BS63&lt;79),6,IF(AND(BS63&gt;32.1,BS63&lt;32.4),7,IF(AND(BS63&gt;26.9,BS63&lt;27.3),8,IF(AND(BS63&gt;125,BS63&lt;125.5),9,IF(AND(BS63&gt;48.2,BS63&lt;48.52),10,IF(AND(BS63&gt;43.1,BS63&lt;43.6),11,IF(AND(BS63&gt;48.53,BS63&lt;48.7),12,IF(AND(BS63&gt;19.6,BS63&lt;20.1),13,IF(AND(BS63&gt;16.5,BS63&lt;16.9),14,IF(AND(BS63&gt;82.4,BS63&lt;82.8),15,IF(AND(BS63&gt;33.6,BS63&lt;34),16,IF(AND(BS63&gt;28,BS63&lt;28.6),17,IF(AND(BS63&gt;130.8,BS63&lt;131.4),18,IF(AND(BS63&gt;50.5,BS63&lt;50.9),19,IF(AND(BS63&gt;45.2,BS63&lt;45.8),20))))))))))))))))))</f>
        <v>0</v>
      </c>
    </row>
    <row r="64" spans="1:88" ht="90" customHeight="1">
      <c r="A64" s="288"/>
      <c r="B64" s="288"/>
      <c r="C64" s="289"/>
      <c r="D64" s="292" t="s">
        <v>54</v>
      </c>
      <c r="E64" s="293"/>
      <c r="F64" s="10" t="s">
        <v>36</v>
      </c>
      <c r="G64" s="12">
        <f>IF(AD64=FALSE,0,AD64)</f>
        <v>948.15</v>
      </c>
      <c r="H64" s="12" t="s">
        <v>36</v>
      </c>
      <c r="I64" s="12">
        <f>IF(AE64=FALSE,0,AE64)</f>
        <v>0</v>
      </c>
      <c r="J64" s="12">
        <f>IF(AF64=FALSE,0,AF64)</f>
        <v>0</v>
      </c>
      <c r="K64" s="12" t="s">
        <v>36</v>
      </c>
      <c r="L64" s="12">
        <f>IF(AG64=FALSE,0,AG64)</f>
        <v>0</v>
      </c>
      <c r="M64" s="12" t="s">
        <v>36</v>
      </c>
      <c r="N64" s="12" t="s">
        <v>36</v>
      </c>
      <c r="O64" s="12" t="s">
        <v>36</v>
      </c>
      <c r="P64" s="12" t="s">
        <v>36</v>
      </c>
      <c r="Q64" s="12">
        <f>IF(AH64=FALSE,0,AH64)</f>
        <v>0</v>
      </c>
      <c r="R64" s="12" t="s">
        <v>36</v>
      </c>
      <c r="S64" s="12">
        <f>IF(AI64=FALSE,0,AI64)</f>
        <v>0</v>
      </c>
      <c r="T64" s="12" t="s">
        <v>36</v>
      </c>
      <c r="U64" s="12">
        <f>IF(AJ64=FALSE,0,AJ64)</f>
        <v>0</v>
      </c>
      <c r="V64" s="12">
        <f>IF(AK64=FALSE,0,AK64)</f>
        <v>0</v>
      </c>
      <c r="W64" s="12">
        <f>IF(AL64=FALSE,0,AL64)</f>
        <v>0</v>
      </c>
      <c r="X64" s="12" t="s">
        <v>36</v>
      </c>
      <c r="Y64" s="12">
        <f>IF(AM64=FALSE,0,AM64)</f>
        <v>0</v>
      </c>
      <c r="Z64" s="12" t="s">
        <v>36</v>
      </c>
      <c r="AA64" s="15">
        <v>9</v>
      </c>
      <c r="AD64" s="52">
        <f>IF(AD63=3,948.15,IF(AD63=4,624.59,IF(AD63=5,238.38,IF(AD63=6,1987,IF(AD63=7,740.75,IF(AD63=8,283.91,IF(AD63=9,2682.35,IF(AD63=10,829.59,IF(AD63=11,586.15,IF(AD63=12,992.71,IF(AD63=13,653.95,IF(AD63=14,249.59,IF(AD63=15,2080.39,IF(AD63=16,775.57,IF(AD63=17,297.25,IF(AD63=18,2808.42,IF(AD63=19,868.59,IF(AD63=20,613.7))))))))))))))))))</f>
        <v>948.15</v>
      </c>
      <c r="AE64" s="52" t="b">
        <f>IF(AE63=5,1205.78,IF(AE63=8,1408.63,IF(AE63=11,1428.91,IF(AE63=14,1262.45,IF(AE63=17,1474.83,IF(AE63=20,1496.07))))))</f>
        <v>0</v>
      </c>
      <c r="AF64" s="52" t="b">
        <f>IF(AF63=3,487.32,IF(AF63=4,325.64,IF(AF63=5,287.99,IF(AF63=6,618.7,IF(AF63=7,412.3,IF(AF63=8,366.04,IF(AF63=9,798.54,IF(AF63=10,534.49,IF(AF63=11,476.86,IF(AF63=12,510.22,IF(AF63=13,340.94,IF(AF63=14,301.53,IF(AF63=15,647.78,IF(AF63=16,431.68,IF(AF63=17,383.24,IF(AF63=18,836.07,IF(AF63=19,559.61,IF(AF63=20,499.27))))))))))))))))))</f>
        <v>0</v>
      </c>
      <c r="AG64" s="52" t="b">
        <f>IF(AG63=3,498.89,IF(AG63=4,361.29,IF(AG63=5,250.38,IF(AG63=6,629.22,IF(AG63=7,456.21,IF(AG63=8,316.16,IF(AG63=9,815.35,IF(AG63=10,572.19,IF(AG63=11,402.59,IF(AG63=12,522.33,IF(AG63=13,378.28,IF(AG63=14,262.15,IF(AG63=15,658.8,IF(AG63=16,477.66,IF(AG63=17,331.01,IF(AG63=18,853.67,IF(AG63=19,599.08,IF(AG63=20,421.51))))))))))))))))))</f>
        <v>0</v>
      </c>
      <c r="AH64" s="52" t="b">
        <f>IF(AH63=3,359.85,IF(AH63=4,130.83,IF(AH63=5,78.61,IF(AH63=6,427.19,IF(AH63=7,160.77,IF(AH63=8,95.38,IF(AH63=9,568.37,IF(AH63=10,204.4,IF(AH63=11,132.96,IF(AH63=12,376.76,IF(AH63=13,136.98,IF(AH63=14,82.31,IF(AH63=15,447.27,IF(AH63=16,168.32,IF(AH63=17,99.86,IF(AH63=18,595.08,IF(AH63=19,214.01,IF(AH63=20,139.21))))))))))))))))))</f>
        <v>0</v>
      </c>
      <c r="AI64" s="52" t="b">
        <f>IF(AI63=3,196.17,IF(AI63=4,89.93,IF(AI63=5,48.88,IF(AI63=6,246.08,IF(AI63=7,112.07,IF(AI63=8,61.92,IF(AI63=9,297.11,IF(AI63=10,140.41,IF(AI63=11,79.67,IF(AI63=12,205.39,IF(AI63=13,94.16,IF(AI63=14,51.17,IF(AI63=15,257.64,IF(AI63=16,117.33,IF(AI63=17,64.83,IF(AI63=18,311.07,IF(AI63=19,147.01,IF(AI63=20,83.42))))))))))))))))))</f>
        <v>0</v>
      </c>
      <c r="AJ64" s="52" t="b">
        <f>IF(AJ63=3,108.35,IF(AJ63=4,64.65,IF(AJ63=5,45.75,IF(AJ63=6,144.27,IF(AJ63=7,86.58,IF(AJ63=8,61.46,IF(AJ63=9,195.16,IF(AJ63=10,118.24,IF(AJ63=11,83.88,IF(AJ63=12,113.44,IF(AJ63=13,67.69,IF(AJ63=14,47.9,IF(AJ63=15,151.05,IF(AJ63=16,90.65,IF(AJ63=17,64.34,IF(AJ63=18,204.34,IF(AJ63=19,123.8,IF(AJ63=20,87.83))))))))))))))))))</f>
        <v>0</v>
      </c>
      <c r="AK64" s="52" t="b">
        <f>IF(AK63=3,140.85,IF(AK63=4,104.84,IF(AK63=5,53.32,IF(AK63=6,286.46,IF(AK63=7,119.42,IF(AK63=8,63.42,IF(AK63=9,413.27,IF(AK63=10,141.33,IF(AK63=11,146,IF(AK63=12,147.47,IF(AK63=13,109.77,IF(AK63=14,55.82,IF(AK63=15,299.92,IF(AK63=16,125.03,IF(AK63=17,66.4,IF(AK63=18,432.69,IF(AK63=19,147.97,IF(AK63=20,152.86))))))))))))))))))</f>
        <v>0</v>
      </c>
      <c r="AL64" s="52" t="b">
        <f>IF(AL63=3,351.42,IF(AL63=4,547.22,IF(AL63=5,156.33,IF(AL63=6,722.99,IF(AL63=7,638.96,IF(AL63=8,188.79,IF(AL63=9,946.4,IF(AL63=10,699.46,IF(AL63=11,361.7,IF(AL63=12,367.94,IF(AL63=13,572.94,IF(AL63=14,163.68,IF(AL63=15,756.97,IF(AL63=16,668.99,IF(AL63=17,197.66,IF(AL63=18,990.88,IF(AL63=19,732.33,IF(AL63=20,378.7))))))))))))))))))</f>
        <v>0</v>
      </c>
      <c r="AM64" s="52" t="b">
        <f>IF(AM63=3,46.41,IF(AM63=4,19.01,IF(AM63=5,15.96,IF(AM63=6,78.9,IF(AM63=7,32.34,IF(AM63=8,27.09,IF(AM63=9,125.27,IF(AM63=10,48.48,IF(AM63=11,43.47,IF(AM63=12,48.59,IF(AM63=13,19.9,IF(AM63=14,16.71,IF(AM63=15,82.61,IF(AM63=16,33.86,IF(AM63=17,28.36,IF(AM63=18,131.15,IF(AM63=19,50.76,IF(AM63=20,45.51))))))))))))))))))</f>
        <v>0</v>
      </c>
      <c r="AO64" s="4">
        <f t="shared" si="126"/>
        <v>0</v>
      </c>
      <c r="AP64" s="4">
        <f t="shared" si="127"/>
        <v>0</v>
      </c>
      <c r="AQ64" s="4">
        <f t="shared" si="128"/>
        <v>0</v>
      </c>
      <c r="AU64" s="339"/>
      <c r="AV64" s="339"/>
      <c r="AW64" s="325"/>
      <c r="AX64" s="322" t="s">
        <v>54</v>
      </c>
      <c r="AY64" s="293"/>
      <c r="AZ64" s="10" t="s">
        <v>36</v>
      </c>
      <c r="BA64" s="12">
        <f>IF(BX64=FALSE,0,BX64)</f>
        <v>1896.3</v>
      </c>
      <c r="BB64" s="12" t="s">
        <v>36</v>
      </c>
      <c r="BC64" s="12">
        <f>IF(BY64=FALSE,0,BY64)</f>
        <v>0</v>
      </c>
      <c r="BD64" s="12">
        <f>IF(BZ64=FALSE,0,BZ64)</f>
        <v>0</v>
      </c>
      <c r="BE64" s="12" t="s">
        <v>36</v>
      </c>
      <c r="BF64" s="12">
        <f>IF(CA64=FALSE,0,CA64)</f>
        <v>0</v>
      </c>
      <c r="BG64" s="12" t="s">
        <v>36</v>
      </c>
      <c r="BH64" s="12" t="s">
        <v>36</v>
      </c>
      <c r="BI64" s="12" t="s">
        <v>36</v>
      </c>
      <c r="BJ64" s="12" t="s">
        <v>36</v>
      </c>
      <c r="BK64" s="12">
        <f>IF(CB64=FALSE,0,CB64)</f>
        <v>0</v>
      </c>
      <c r="BL64" s="12" t="s">
        <v>36</v>
      </c>
      <c r="BM64" s="12">
        <f>IF(CC64=FALSE,0,CC64)</f>
        <v>0</v>
      </c>
      <c r="BN64" s="12" t="s">
        <v>36</v>
      </c>
      <c r="BO64" s="12">
        <f>IF(CD64=FALSE,0,CD64)</f>
        <v>0</v>
      </c>
      <c r="BP64" s="12">
        <f>IF(CE64=FALSE,0,CE64)</f>
        <v>0</v>
      </c>
      <c r="BQ64" s="12">
        <f>IF(CF64=FALSE,0,CF64)</f>
        <v>0</v>
      </c>
      <c r="BR64" s="12" t="s">
        <v>36</v>
      </c>
      <c r="BS64" s="12">
        <f>IF(CG64=FALSE,0,CG64)</f>
        <v>0</v>
      </c>
      <c r="BT64" s="12" t="s">
        <v>36</v>
      </c>
      <c r="BU64" s="15">
        <v>9</v>
      </c>
      <c r="BX64" s="52">
        <f>IF(AD63=3,1896.3,IF(AD63=4,1249.18,IF(AD63=5,476.76,IF(AD63=6,3974,IF(AD63=7,1481.5,IF(AD63=8,567.82,IF(AD63=9,5364.7,IF(AD63=10,1659.18,IF(AD63=11,1172.3)))))))))</f>
        <v>1896.3</v>
      </c>
      <c r="BY64" s="52" t="b">
        <f>IF(AE63=5,2411.56,IF(AE63=8,2817.26,IF(AE63=11,2857.82)))</f>
        <v>0</v>
      </c>
      <c r="BZ64" s="52" t="b">
        <f>IF(AF63=3,974.64,IF(AF63=4,651.28,IF(AF63=5,575.98,IF(AF63=6,1237.4,IF(AF63=7,824.6,IF(AF63=8,732.08,IF(AF63=9,1597.08,IF(AF63=10,1068.98,IF(AF63=11,953.72)))))))))</f>
        <v>0</v>
      </c>
      <c r="CA64" s="52" t="b">
        <f>IF(AG63=3,997.78,IF(AG63=4,722.58,IF(AG63=5,500.76,IF(AG63=6,1258.44,IF(AG63=7,912.42,IF(AG63=8,632.32,IF(AG63=9,1630.7,IF(AG63=10,1144.38,IF(AG63=11,805.18)))))))))</f>
        <v>0</v>
      </c>
      <c r="CB64" s="52" t="b">
        <f>IF(AH63=3,719.7,IF(AH63=4,261.66,IF(AH63=5,157.22,IF(AH63=6,854.38,IF(AH63=7,321.54,IF(AH63=8,190.76,IF(AH63=9,1136.74,IF(AH63=10,408.8,IF(AH63=11,265.92)))))))))</f>
        <v>0</v>
      </c>
      <c r="CC64" s="52" t="b">
        <f>IF(AI63=3,392.34,IF(AI63=4,179.86,IF(AI63=5,97.76,IF(AI63=6,492.16,IF(AI63=7,224.14,IF(AI63=8,123.84,IF(AI63=9,594.22,IF(AI63=10,280.82,IF(AI63=11,159.34)))))))))</f>
        <v>0</v>
      </c>
      <c r="CD64" s="52" t="b">
        <f>IF(AJ63=3,216.7,IF(AJ63=4,129.3,IF(AJ63=5,91.5,IF(AJ63=6,288.54,IF(AJ63=7,173.16,IF(AJ63=8,122.92,IF(AJ63=9,390.32,IF(AJ63=10,236.48,IF(AJ63=11,167.76)))))))))</f>
        <v>0</v>
      </c>
      <c r="CE64" s="52" t="b">
        <f>IF(AK63=3,281.7,IF(AK63=4,209.68,IF(AK63=5,106.64,IF(AK63=6,572.92,IF(AK63=7,238.84,IF(AK63=8,126.84,IF(AK63=9,826.54,IF(AK63=10,282.66,IF(AK63=11,292)))))))))</f>
        <v>0</v>
      </c>
      <c r="CF64" s="52" t="b">
        <f>IF(AL63=3,702.84,IF(AL63=4,1094.44,IF(AL63=5,312.66,IF(AL63=6,1445.98,IF(AL63=7,1277.92,IF(AL63=8,377.58,IF(AL63=9,1892.8,IF(AL63=10,1398.92,IF(AL63=11,723.4)))))))))</f>
        <v>0</v>
      </c>
      <c r="CG64" s="52" t="b">
        <f>IF(AM63=3,92.82,IF(AM63=4,38.02,IF(AM63=5,31.92,IF(AM63=6,157.8,IF(AM63=7,64.68,IF(AM63=8,54.18,IF(AM63=9,250.54,IF(AM63=10,96.96,IF(AM63=11,86.94)))))))))</f>
        <v>0</v>
      </c>
    </row>
    <row r="65" spans="1:88" ht="30" customHeight="1">
      <c r="A65" s="280"/>
      <c r="B65" s="280" t="s">
        <v>343</v>
      </c>
      <c r="C65" s="284">
        <f>C56</f>
        <v>613.70000000000005</v>
      </c>
      <c r="D65" s="282" t="s">
        <v>27</v>
      </c>
      <c r="E65" s="2" t="s">
        <v>28</v>
      </c>
      <c r="F65" s="10">
        <f>G65+I65+J65+L65+Q65+S65+U65+V65+W65+Y65+Z65</f>
        <v>581879.66</v>
      </c>
      <c r="G65" s="44">
        <f>G47</f>
        <v>581879.66</v>
      </c>
      <c r="H65" s="10">
        <f t="shared" ref="H65:Z70" si="129">H47</f>
        <v>0</v>
      </c>
      <c r="I65" s="10">
        <f t="shared" si="129"/>
        <v>0</v>
      </c>
      <c r="J65" s="10">
        <f t="shared" si="129"/>
        <v>0</v>
      </c>
      <c r="K65" s="10">
        <f t="shared" si="129"/>
        <v>0</v>
      </c>
      <c r="L65" s="10">
        <f t="shared" si="129"/>
        <v>0</v>
      </c>
      <c r="M65" s="10">
        <f t="shared" si="129"/>
        <v>0</v>
      </c>
      <c r="N65" s="10">
        <f t="shared" si="129"/>
        <v>0</v>
      </c>
      <c r="O65" s="10">
        <f t="shared" si="129"/>
        <v>0</v>
      </c>
      <c r="P65" s="10">
        <f t="shared" si="129"/>
        <v>0</v>
      </c>
      <c r="Q65" s="10">
        <f t="shared" si="129"/>
        <v>0</v>
      </c>
      <c r="R65" s="10">
        <f t="shared" si="129"/>
        <v>0</v>
      </c>
      <c r="S65" s="10">
        <f t="shared" si="129"/>
        <v>0</v>
      </c>
      <c r="T65" s="10">
        <f t="shared" si="129"/>
        <v>0</v>
      </c>
      <c r="U65" s="10">
        <f t="shared" si="129"/>
        <v>0</v>
      </c>
      <c r="V65" s="10">
        <f t="shared" si="129"/>
        <v>0</v>
      </c>
      <c r="W65" s="10">
        <f t="shared" si="129"/>
        <v>0</v>
      </c>
      <c r="X65" s="10">
        <f t="shared" si="129"/>
        <v>0</v>
      </c>
      <c r="Y65" s="10">
        <f t="shared" si="129"/>
        <v>0</v>
      </c>
      <c r="Z65" s="10">
        <f t="shared" si="129"/>
        <v>0</v>
      </c>
      <c r="AA65" s="15">
        <v>1</v>
      </c>
      <c r="AO65" s="4">
        <f t="shared" si="126"/>
        <v>0</v>
      </c>
      <c r="AP65" s="4">
        <f t="shared" si="127"/>
        <v>0</v>
      </c>
      <c r="AQ65" s="4">
        <f t="shared" si="128"/>
        <v>0</v>
      </c>
      <c r="AU65" s="339"/>
      <c r="AV65" s="339" t="s">
        <v>343</v>
      </c>
      <c r="AW65" s="325">
        <f>AW56</f>
        <v>613.70000000000005</v>
      </c>
      <c r="AX65" s="326" t="s">
        <v>27</v>
      </c>
      <c r="AY65" s="2" t="s">
        <v>28</v>
      </c>
      <c r="AZ65" s="10">
        <f>BA65+BC65+BD65+BF65+BK65+BM65+BO65+BP65+BQ65+BS65+BT65</f>
        <v>1163759.31</v>
      </c>
      <c r="BA65" s="44">
        <f>BA47</f>
        <v>1163759.31</v>
      </c>
      <c r="BB65" s="10">
        <f t="shared" ref="BB65:BT65" si="130">BB47</f>
        <v>0</v>
      </c>
      <c r="BC65" s="10">
        <f t="shared" si="130"/>
        <v>0</v>
      </c>
      <c r="BD65" s="10">
        <f t="shared" si="130"/>
        <v>0</v>
      </c>
      <c r="BE65" s="10">
        <f t="shared" si="130"/>
        <v>0</v>
      </c>
      <c r="BF65" s="10">
        <f t="shared" si="130"/>
        <v>0</v>
      </c>
      <c r="BG65" s="10">
        <f t="shared" si="130"/>
        <v>0</v>
      </c>
      <c r="BH65" s="10">
        <f t="shared" si="130"/>
        <v>0</v>
      </c>
      <c r="BI65" s="10">
        <f t="shared" si="130"/>
        <v>0</v>
      </c>
      <c r="BJ65" s="10">
        <f t="shared" si="130"/>
        <v>0</v>
      </c>
      <c r="BK65" s="10">
        <f t="shared" si="130"/>
        <v>0</v>
      </c>
      <c r="BL65" s="10">
        <f t="shared" si="130"/>
        <v>0</v>
      </c>
      <c r="BM65" s="10">
        <f t="shared" si="130"/>
        <v>0</v>
      </c>
      <c r="BN65" s="10">
        <f t="shared" si="130"/>
        <v>0</v>
      </c>
      <c r="BO65" s="10">
        <f t="shared" si="130"/>
        <v>0</v>
      </c>
      <c r="BP65" s="10">
        <f t="shared" si="130"/>
        <v>0</v>
      </c>
      <c r="BQ65" s="10">
        <f t="shared" si="130"/>
        <v>0</v>
      </c>
      <c r="BR65" s="10">
        <f t="shared" si="130"/>
        <v>0</v>
      </c>
      <c r="BS65" s="10">
        <f t="shared" si="130"/>
        <v>0</v>
      </c>
      <c r="BT65" s="10">
        <f t="shared" si="130"/>
        <v>0</v>
      </c>
      <c r="BU65" s="15">
        <v>1</v>
      </c>
      <c r="CI65" s="32">
        <f>BF65-BG65</f>
        <v>0</v>
      </c>
    </row>
    <row r="66" spans="1:88" ht="60" customHeight="1">
      <c r="A66" s="281"/>
      <c r="B66" s="281"/>
      <c r="C66" s="285"/>
      <c r="D66" s="342"/>
      <c r="E66" s="2" t="s">
        <v>29</v>
      </c>
      <c r="F66" s="10">
        <f t="shared" ref="F66:F70" si="131">G66+I66+J66+L66+Q66+S66+U66+V66+W66+Y66+Z66</f>
        <v>0</v>
      </c>
      <c r="G66" s="10">
        <f t="shared" ref="G66:V70" si="132">G48</f>
        <v>0</v>
      </c>
      <c r="H66" s="10">
        <f t="shared" si="132"/>
        <v>0</v>
      </c>
      <c r="I66" s="10">
        <f t="shared" si="132"/>
        <v>0</v>
      </c>
      <c r="J66" s="10">
        <f t="shared" si="132"/>
        <v>0</v>
      </c>
      <c r="K66" s="10">
        <f t="shared" si="132"/>
        <v>0</v>
      </c>
      <c r="L66" s="10">
        <f t="shared" si="132"/>
        <v>0</v>
      </c>
      <c r="M66" s="10">
        <f t="shared" si="132"/>
        <v>0</v>
      </c>
      <c r="N66" s="10">
        <f t="shared" si="132"/>
        <v>0</v>
      </c>
      <c r="O66" s="10">
        <f t="shared" si="132"/>
        <v>0</v>
      </c>
      <c r="P66" s="10">
        <f t="shared" si="132"/>
        <v>0</v>
      </c>
      <c r="Q66" s="10">
        <f t="shared" si="132"/>
        <v>0</v>
      </c>
      <c r="R66" s="10">
        <f t="shared" si="132"/>
        <v>0</v>
      </c>
      <c r="S66" s="10">
        <f t="shared" si="132"/>
        <v>0</v>
      </c>
      <c r="T66" s="10">
        <f t="shared" si="132"/>
        <v>0</v>
      </c>
      <c r="U66" s="10">
        <f t="shared" si="132"/>
        <v>0</v>
      </c>
      <c r="V66" s="10">
        <f t="shared" si="132"/>
        <v>0</v>
      </c>
      <c r="W66" s="10">
        <f t="shared" si="129"/>
        <v>0</v>
      </c>
      <c r="X66" s="10">
        <f t="shared" si="129"/>
        <v>0</v>
      </c>
      <c r="Y66" s="10">
        <f t="shared" si="129"/>
        <v>0</v>
      </c>
      <c r="Z66" s="10">
        <f t="shared" si="129"/>
        <v>0</v>
      </c>
      <c r="AA66" s="15">
        <v>2</v>
      </c>
      <c r="AO66" s="4">
        <f t="shared" si="126"/>
        <v>0</v>
      </c>
      <c r="AP66" s="4">
        <f t="shared" si="127"/>
        <v>0</v>
      </c>
      <c r="AQ66" s="4">
        <f t="shared" si="128"/>
        <v>0</v>
      </c>
      <c r="AU66" s="339"/>
      <c r="AV66" s="339"/>
      <c r="AW66" s="325"/>
      <c r="AX66" s="326"/>
      <c r="AY66" s="2" t="s">
        <v>29</v>
      </c>
      <c r="AZ66" s="10">
        <f t="shared" ref="AZ66:AZ70" si="133">BA66+BC66+BD66+BF66+BK66+BM66+BO66+BP66+BQ66+BS66+BT66</f>
        <v>0</v>
      </c>
      <c r="BA66" s="10">
        <f t="shared" ref="BA66:BT66" si="134">BA48</f>
        <v>0</v>
      </c>
      <c r="BB66" s="10">
        <f t="shared" si="134"/>
        <v>0</v>
      </c>
      <c r="BC66" s="10">
        <f t="shared" si="134"/>
        <v>0</v>
      </c>
      <c r="BD66" s="10">
        <f t="shared" si="134"/>
        <v>0</v>
      </c>
      <c r="BE66" s="10">
        <f t="shared" si="134"/>
        <v>0</v>
      </c>
      <c r="BF66" s="10">
        <f t="shared" si="134"/>
        <v>0</v>
      </c>
      <c r="BG66" s="10">
        <f t="shared" si="134"/>
        <v>0</v>
      </c>
      <c r="BH66" s="10">
        <f t="shared" si="134"/>
        <v>0</v>
      </c>
      <c r="BI66" s="10">
        <f t="shared" si="134"/>
        <v>0</v>
      </c>
      <c r="BJ66" s="10">
        <f t="shared" si="134"/>
        <v>0</v>
      </c>
      <c r="BK66" s="10">
        <f t="shared" si="134"/>
        <v>0</v>
      </c>
      <c r="BL66" s="10">
        <f t="shared" si="134"/>
        <v>0</v>
      </c>
      <c r="BM66" s="10">
        <f t="shared" si="134"/>
        <v>0</v>
      </c>
      <c r="BN66" s="10">
        <f t="shared" si="134"/>
        <v>0</v>
      </c>
      <c r="BO66" s="10">
        <f t="shared" si="134"/>
        <v>0</v>
      </c>
      <c r="BP66" s="10">
        <f t="shared" si="134"/>
        <v>0</v>
      </c>
      <c r="BQ66" s="10">
        <f t="shared" si="134"/>
        <v>0</v>
      </c>
      <c r="BR66" s="10">
        <f t="shared" si="134"/>
        <v>0</v>
      </c>
      <c r="BS66" s="10">
        <f t="shared" si="134"/>
        <v>0</v>
      </c>
      <c r="BT66" s="10">
        <f t="shared" si="134"/>
        <v>0</v>
      </c>
      <c r="BU66" s="15">
        <v>2</v>
      </c>
    </row>
    <row r="67" spans="1:88" ht="120" customHeight="1">
      <c r="A67" s="281"/>
      <c r="B67" s="281"/>
      <c r="C67" s="285"/>
      <c r="D67" s="282" t="s">
        <v>30</v>
      </c>
      <c r="E67" s="2" t="s">
        <v>52</v>
      </c>
      <c r="F67" s="10">
        <f t="shared" si="131"/>
        <v>0</v>
      </c>
      <c r="G67" s="10">
        <f t="shared" si="132"/>
        <v>0</v>
      </c>
      <c r="H67" s="10">
        <f t="shared" si="129"/>
        <v>0</v>
      </c>
      <c r="I67" s="10">
        <f t="shared" si="129"/>
        <v>0</v>
      </c>
      <c r="J67" s="10">
        <f t="shared" si="129"/>
        <v>0</v>
      </c>
      <c r="K67" s="10">
        <f t="shared" si="129"/>
        <v>0</v>
      </c>
      <c r="L67" s="10">
        <f t="shared" si="129"/>
        <v>0</v>
      </c>
      <c r="M67" s="10">
        <f t="shared" si="129"/>
        <v>0</v>
      </c>
      <c r="N67" s="10">
        <f t="shared" si="129"/>
        <v>0</v>
      </c>
      <c r="O67" s="10">
        <f t="shared" si="129"/>
        <v>0</v>
      </c>
      <c r="P67" s="10">
        <f t="shared" si="129"/>
        <v>0</v>
      </c>
      <c r="Q67" s="10">
        <f t="shared" si="129"/>
        <v>0</v>
      </c>
      <c r="R67" s="10">
        <f t="shared" si="129"/>
        <v>0</v>
      </c>
      <c r="S67" s="10">
        <f t="shared" si="129"/>
        <v>0</v>
      </c>
      <c r="T67" s="10">
        <f t="shared" si="129"/>
        <v>0</v>
      </c>
      <c r="U67" s="10">
        <f t="shared" si="129"/>
        <v>0</v>
      </c>
      <c r="V67" s="10">
        <f t="shared" si="129"/>
        <v>0</v>
      </c>
      <c r="W67" s="10">
        <f t="shared" si="129"/>
        <v>0</v>
      </c>
      <c r="X67" s="10">
        <f t="shared" si="129"/>
        <v>0</v>
      </c>
      <c r="Y67" s="10">
        <f t="shared" si="129"/>
        <v>0</v>
      </c>
      <c r="Z67" s="10">
        <f t="shared" si="129"/>
        <v>0</v>
      </c>
      <c r="AA67" s="15">
        <v>3</v>
      </c>
      <c r="AO67" s="4">
        <f t="shared" si="126"/>
        <v>0</v>
      </c>
      <c r="AP67" s="4">
        <f t="shared" si="127"/>
        <v>0</v>
      </c>
      <c r="AQ67" s="4">
        <f t="shared" si="128"/>
        <v>0</v>
      </c>
      <c r="AT67" s="32">
        <f>AZ67-BC67</f>
        <v>0</v>
      </c>
      <c r="AU67" s="339"/>
      <c r="AV67" s="339"/>
      <c r="AW67" s="325"/>
      <c r="AX67" s="326" t="s">
        <v>30</v>
      </c>
      <c r="AY67" s="2" t="s">
        <v>52</v>
      </c>
      <c r="AZ67" s="10">
        <f t="shared" si="133"/>
        <v>0</v>
      </c>
      <c r="BA67" s="10">
        <f t="shared" ref="BA67:BT67" si="135">BA49</f>
        <v>0</v>
      </c>
      <c r="BB67" s="10">
        <f t="shared" si="135"/>
        <v>0</v>
      </c>
      <c r="BC67" s="10">
        <f t="shared" si="135"/>
        <v>0</v>
      </c>
      <c r="BD67" s="10">
        <f t="shared" si="135"/>
        <v>0</v>
      </c>
      <c r="BE67" s="10">
        <f t="shared" si="135"/>
        <v>0</v>
      </c>
      <c r="BF67" s="10">
        <f t="shared" si="135"/>
        <v>0</v>
      </c>
      <c r="BG67" s="10">
        <f t="shared" si="135"/>
        <v>0</v>
      </c>
      <c r="BH67" s="10">
        <f t="shared" si="135"/>
        <v>0</v>
      </c>
      <c r="BI67" s="10">
        <f t="shared" si="135"/>
        <v>0</v>
      </c>
      <c r="BJ67" s="10">
        <f t="shared" si="135"/>
        <v>0</v>
      </c>
      <c r="BK67" s="10">
        <f t="shared" si="135"/>
        <v>0</v>
      </c>
      <c r="BL67" s="10">
        <f t="shared" si="135"/>
        <v>0</v>
      </c>
      <c r="BM67" s="10">
        <f t="shared" si="135"/>
        <v>0</v>
      </c>
      <c r="BN67" s="10">
        <f t="shared" si="135"/>
        <v>0</v>
      </c>
      <c r="BO67" s="10">
        <f t="shared" si="135"/>
        <v>0</v>
      </c>
      <c r="BP67" s="10">
        <f t="shared" si="135"/>
        <v>0</v>
      </c>
      <c r="BQ67" s="10">
        <f t="shared" si="135"/>
        <v>0</v>
      </c>
      <c r="BR67" s="10">
        <f t="shared" si="135"/>
        <v>0</v>
      </c>
      <c r="BS67" s="10">
        <f t="shared" si="135"/>
        <v>0</v>
      </c>
      <c r="BT67" s="10">
        <f t="shared" si="135"/>
        <v>0</v>
      </c>
      <c r="BU67" s="15">
        <v>3</v>
      </c>
    </row>
    <row r="68" spans="1:88" ht="30" customHeight="1">
      <c r="A68" s="281"/>
      <c r="B68" s="281"/>
      <c r="C68" s="285"/>
      <c r="D68" s="283"/>
      <c r="E68" s="2" t="s">
        <v>32</v>
      </c>
      <c r="F68" s="10">
        <f t="shared" si="131"/>
        <v>0</v>
      </c>
      <c r="G68" s="10">
        <f t="shared" si="132"/>
        <v>0</v>
      </c>
      <c r="H68" s="10">
        <f t="shared" si="129"/>
        <v>0</v>
      </c>
      <c r="I68" s="10">
        <f t="shared" si="129"/>
        <v>0</v>
      </c>
      <c r="J68" s="10">
        <f t="shared" si="129"/>
        <v>0</v>
      </c>
      <c r="K68" s="10">
        <f t="shared" si="129"/>
        <v>0</v>
      </c>
      <c r="L68" s="10">
        <f t="shared" si="129"/>
        <v>0</v>
      </c>
      <c r="M68" s="10">
        <f t="shared" si="129"/>
        <v>0</v>
      </c>
      <c r="N68" s="10">
        <f t="shared" si="129"/>
        <v>0</v>
      </c>
      <c r="O68" s="10">
        <f t="shared" si="129"/>
        <v>0</v>
      </c>
      <c r="P68" s="10">
        <f t="shared" si="129"/>
        <v>0</v>
      </c>
      <c r="Q68" s="10">
        <f t="shared" si="129"/>
        <v>0</v>
      </c>
      <c r="R68" s="10">
        <f t="shared" si="129"/>
        <v>0</v>
      </c>
      <c r="S68" s="10">
        <f t="shared" si="129"/>
        <v>0</v>
      </c>
      <c r="T68" s="10">
        <f t="shared" si="129"/>
        <v>0</v>
      </c>
      <c r="U68" s="10">
        <f t="shared" si="129"/>
        <v>0</v>
      </c>
      <c r="V68" s="10">
        <f t="shared" si="129"/>
        <v>0</v>
      </c>
      <c r="W68" s="10">
        <f t="shared" si="129"/>
        <v>0</v>
      </c>
      <c r="X68" s="10">
        <f t="shared" si="129"/>
        <v>0</v>
      </c>
      <c r="Y68" s="10">
        <f t="shared" si="129"/>
        <v>0</v>
      </c>
      <c r="Z68" s="10">
        <f t="shared" si="129"/>
        <v>0</v>
      </c>
      <c r="AA68" s="15">
        <v>4</v>
      </c>
      <c r="AO68" s="4">
        <f t="shared" si="126"/>
        <v>0</v>
      </c>
      <c r="AP68" s="4">
        <f t="shared" si="127"/>
        <v>0</v>
      </c>
      <c r="AQ68" s="4">
        <f t="shared" si="128"/>
        <v>0</v>
      </c>
      <c r="AU68" s="339"/>
      <c r="AV68" s="339"/>
      <c r="AW68" s="325"/>
      <c r="AX68" s="326"/>
      <c r="AY68" s="2" t="s">
        <v>32</v>
      </c>
      <c r="AZ68" s="10">
        <f t="shared" si="133"/>
        <v>0</v>
      </c>
      <c r="BA68" s="10">
        <f t="shared" ref="BA68:BT68" si="136">BA50</f>
        <v>0</v>
      </c>
      <c r="BB68" s="10">
        <f t="shared" si="136"/>
        <v>0</v>
      </c>
      <c r="BC68" s="10">
        <f t="shared" si="136"/>
        <v>0</v>
      </c>
      <c r="BD68" s="10">
        <f t="shared" si="136"/>
        <v>0</v>
      </c>
      <c r="BE68" s="10">
        <f t="shared" si="136"/>
        <v>0</v>
      </c>
      <c r="BF68" s="10">
        <f t="shared" si="136"/>
        <v>0</v>
      </c>
      <c r="BG68" s="10">
        <f t="shared" si="136"/>
        <v>0</v>
      </c>
      <c r="BH68" s="10">
        <f t="shared" si="136"/>
        <v>0</v>
      </c>
      <c r="BI68" s="10">
        <f t="shared" si="136"/>
        <v>0</v>
      </c>
      <c r="BJ68" s="10">
        <f t="shared" si="136"/>
        <v>0</v>
      </c>
      <c r="BK68" s="10">
        <f t="shared" si="136"/>
        <v>0</v>
      </c>
      <c r="BL68" s="10">
        <f t="shared" si="136"/>
        <v>0</v>
      </c>
      <c r="BM68" s="10">
        <f t="shared" si="136"/>
        <v>0</v>
      </c>
      <c r="BN68" s="10">
        <f t="shared" si="136"/>
        <v>0</v>
      </c>
      <c r="BO68" s="10">
        <f t="shared" si="136"/>
        <v>0</v>
      </c>
      <c r="BP68" s="10">
        <f t="shared" si="136"/>
        <v>0</v>
      </c>
      <c r="BQ68" s="10">
        <f t="shared" si="136"/>
        <v>0</v>
      </c>
      <c r="BR68" s="10">
        <f t="shared" si="136"/>
        <v>0</v>
      </c>
      <c r="BS68" s="10">
        <f t="shared" si="136"/>
        <v>0</v>
      </c>
      <c r="BT68" s="10">
        <f t="shared" si="136"/>
        <v>0</v>
      </c>
      <c r="BU68" s="15">
        <v>4</v>
      </c>
    </row>
    <row r="69" spans="1:88" ht="30" customHeight="1">
      <c r="A69" s="281"/>
      <c r="B69" s="281"/>
      <c r="C69" s="285"/>
      <c r="D69" s="283"/>
      <c r="E69" s="2" t="s">
        <v>33</v>
      </c>
      <c r="F69" s="10">
        <f t="shared" si="131"/>
        <v>0</v>
      </c>
      <c r="G69" s="10">
        <f t="shared" si="132"/>
        <v>0</v>
      </c>
      <c r="H69" s="10">
        <f t="shared" si="129"/>
        <v>0</v>
      </c>
      <c r="I69" s="10">
        <f t="shared" si="129"/>
        <v>0</v>
      </c>
      <c r="J69" s="10">
        <f t="shared" si="129"/>
        <v>0</v>
      </c>
      <c r="K69" s="10">
        <f t="shared" si="129"/>
        <v>0</v>
      </c>
      <c r="L69" s="10">
        <f t="shared" si="129"/>
        <v>0</v>
      </c>
      <c r="M69" s="10">
        <f t="shared" si="129"/>
        <v>0</v>
      </c>
      <c r="N69" s="10">
        <f t="shared" si="129"/>
        <v>0</v>
      </c>
      <c r="O69" s="10">
        <f t="shared" si="129"/>
        <v>0</v>
      </c>
      <c r="P69" s="10">
        <f t="shared" si="129"/>
        <v>0</v>
      </c>
      <c r="Q69" s="10">
        <f t="shared" si="129"/>
        <v>0</v>
      </c>
      <c r="R69" s="10">
        <f t="shared" si="129"/>
        <v>0</v>
      </c>
      <c r="S69" s="10">
        <f t="shared" si="129"/>
        <v>0</v>
      </c>
      <c r="T69" s="10">
        <f t="shared" si="129"/>
        <v>0</v>
      </c>
      <c r="U69" s="10">
        <f t="shared" si="129"/>
        <v>0</v>
      </c>
      <c r="V69" s="10">
        <f t="shared" si="129"/>
        <v>0</v>
      </c>
      <c r="W69" s="10">
        <f t="shared" si="129"/>
        <v>0</v>
      </c>
      <c r="X69" s="10">
        <f t="shared" si="129"/>
        <v>0</v>
      </c>
      <c r="Y69" s="10">
        <f t="shared" si="129"/>
        <v>0</v>
      </c>
      <c r="Z69" s="10">
        <f t="shared" si="129"/>
        <v>0</v>
      </c>
      <c r="AA69" s="15">
        <v>5</v>
      </c>
      <c r="AO69" s="4">
        <f t="shared" si="126"/>
        <v>0</v>
      </c>
      <c r="AP69" s="4">
        <f t="shared" si="127"/>
        <v>0</v>
      </c>
      <c r="AQ69" s="4">
        <f t="shared" si="128"/>
        <v>0</v>
      </c>
      <c r="AU69" s="339"/>
      <c r="AV69" s="339"/>
      <c r="AW69" s="325"/>
      <c r="AX69" s="326"/>
      <c r="AY69" s="2" t="s">
        <v>33</v>
      </c>
      <c r="AZ69" s="10">
        <f t="shared" si="133"/>
        <v>0</v>
      </c>
      <c r="BA69" s="10">
        <f t="shared" ref="BA69:BT69" si="137">BA51</f>
        <v>0</v>
      </c>
      <c r="BB69" s="10">
        <f t="shared" si="137"/>
        <v>0</v>
      </c>
      <c r="BC69" s="10">
        <f t="shared" si="137"/>
        <v>0</v>
      </c>
      <c r="BD69" s="10">
        <f t="shared" si="137"/>
        <v>0</v>
      </c>
      <c r="BE69" s="10">
        <f t="shared" si="137"/>
        <v>0</v>
      </c>
      <c r="BF69" s="10">
        <f t="shared" si="137"/>
        <v>0</v>
      </c>
      <c r="BG69" s="10">
        <f t="shared" si="137"/>
        <v>0</v>
      </c>
      <c r="BH69" s="10">
        <f t="shared" si="137"/>
        <v>0</v>
      </c>
      <c r="BI69" s="10">
        <f t="shared" si="137"/>
        <v>0</v>
      </c>
      <c r="BJ69" s="10">
        <f t="shared" si="137"/>
        <v>0</v>
      </c>
      <c r="BK69" s="10">
        <f t="shared" si="137"/>
        <v>0</v>
      </c>
      <c r="BL69" s="10">
        <f t="shared" si="137"/>
        <v>0</v>
      </c>
      <c r="BM69" s="10">
        <f t="shared" si="137"/>
        <v>0</v>
      </c>
      <c r="BN69" s="10">
        <f t="shared" si="137"/>
        <v>0</v>
      </c>
      <c r="BO69" s="10">
        <f t="shared" si="137"/>
        <v>0</v>
      </c>
      <c r="BP69" s="10">
        <f t="shared" si="137"/>
        <v>0</v>
      </c>
      <c r="BQ69" s="10">
        <f t="shared" si="137"/>
        <v>0</v>
      </c>
      <c r="BR69" s="10">
        <f t="shared" si="137"/>
        <v>0</v>
      </c>
      <c r="BS69" s="10">
        <f t="shared" si="137"/>
        <v>0</v>
      </c>
      <c r="BT69" s="10">
        <f t="shared" si="137"/>
        <v>0</v>
      </c>
      <c r="BU69" s="15">
        <v>5</v>
      </c>
    </row>
    <row r="70" spans="1:88" ht="30" customHeight="1">
      <c r="A70" s="281"/>
      <c r="B70" s="281"/>
      <c r="C70" s="285"/>
      <c r="D70" s="342"/>
      <c r="E70" s="2" t="s">
        <v>34</v>
      </c>
      <c r="F70" s="10">
        <f t="shared" si="131"/>
        <v>0</v>
      </c>
      <c r="G70" s="10">
        <f t="shared" si="132"/>
        <v>0</v>
      </c>
      <c r="H70" s="10">
        <f t="shared" si="129"/>
        <v>0</v>
      </c>
      <c r="I70" s="10">
        <f t="shared" si="129"/>
        <v>0</v>
      </c>
      <c r="J70" s="10">
        <f t="shared" si="129"/>
        <v>0</v>
      </c>
      <c r="K70" s="10">
        <f t="shared" si="129"/>
        <v>0</v>
      </c>
      <c r="L70" s="10">
        <f t="shared" si="129"/>
        <v>0</v>
      </c>
      <c r="M70" s="10">
        <f t="shared" si="129"/>
        <v>0</v>
      </c>
      <c r="N70" s="10">
        <f t="shared" si="129"/>
        <v>0</v>
      </c>
      <c r="O70" s="10">
        <f t="shared" si="129"/>
        <v>0</v>
      </c>
      <c r="P70" s="10">
        <f t="shared" si="129"/>
        <v>0</v>
      </c>
      <c r="Q70" s="10">
        <f t="shared" si="129"/>
        <v>0</v>
      </c>
      <c r="R70" s="10">
        <f t="shared" si="129"/>
        <v>0</v>
      </c>
      <c r="S70" s="10">
        <f t="shared" si="129"/>
        <v>0</v>
      </c>
      <c r="T70" s="10">
        <f t="shared" si="129"/>
        <v>0</v>
      </c>
      <c r="U70" s="10">
        <f t="shared" si="129"/>
        <v>0</v>
      </c>
      <c r="V70" s="10">
        <f t="shared" si="129"/>
        <v>0</v>
      </c>
      <c r="W70" s="10">
        <f t="shared" si="129"/>
        <v>0</v>
      </c>
      <c r="X70" s="10">
        <f t="shared" si="129"/>
        <v>0</v>
      </c>
      <c r="Y70" s="10">
        <f t="shared" si="129"/>
        <v>0</v>
      </c>
      <c r="Z70" s="10">
        <f t="shared" si="129"/>
        <v>0</v>
      </c>
      <c r="AA70" s="15">
        <v>6</v>
      </c>
      <c r="AO70" s="4">
        <f t="shared" si="126"/>
        <v>0</v>
      </c>
      <c r="AP70" s="4">
        <f t="shared" si="127"/>
        <v>0</v>
      </c>
      <c r="AQ70" s="4">
        <f t="shared" si="128"/>
        <v>0</v>
      </c>
      <c r="AU70" s="339"/>
      <c r="AV70" s="339"/>
      <c r="AW70" s="325"/>
      <c r="AX70" s="326"/>
      <c r="AY70" s="2" t="s">
        <v>34</v>
      </c>
      <c r="AZ70" s="10">
        <f t="shared" si="133"/>
        <v>0</v>
      </c>
      <c r="BA70" s="10">
        <f t="shared" ref="BA70:BT70" si="138">BA52</f>
        <v>0</v>
      </c>
      <c r="BB70" s="10">
        <f t="shared" si="138"/>
        <v>0</v>
      </c>
      <c r="BC70" s="10">
        <f t="shared" si="138"/>
        <v>0</v>
      </c>
      <c r="BD70" s="10">
        <f t="shared" si="138"/>
        <v>0</v>
      </c>
      <c r="BE70" s="10">
        <f t="shared" si="138"/>
        <v>0</v>
      </c>
      <c r="BF70" s="10">
        <f t="shared" si="138"/>
        <v>0</v>
      </c>
      <c r="BG70" s="10">
        <f t="shared" si="138"/>
        <v>0</v>
      </c>
      <c r="BH70" s="10">
        <f t="shared" si="138"/>
        <v>0</v>
      </c>
      <c r="BI70" s="10">
        <f t="shared" si="138"/>
        <v>0</v>
      </c>
      <c r="BJ70" s="10">
        <f t="shared" si="138"/>
        <v>0</v>
      </c>
      <c r="BK70" s="10">
        <f t="shared" si="138"/>
        <v>0</v>
      </c>
      <c r="BL70" s="10">
        <f t="shared" si="138"/>
        <v>0</v>
      </c>
      <c r="BM70" s="10">
        <f t="shared" si="138"/>
        <v>0</v>
      </c>
      <c r="BN70" s="10">
        <f t="shared" si="138"/>
        <v>0</v>
      </c>
      <c r="BO70" s="10">
        <f t="shared" si="138"/>
        <v>0</v>
      </c>
      <c r="BP70" s="10">
        <f t="shared" si="138"/>
        <v>0</v>
      </c>
      <c r="BQ70" s="10">
        <f t="shared" si="138"/>
        <v>0</v>
      </c>
      <c r="BR70" s="10">
        <f t="shared" si="138"/>
        <v>0</v>
      </c>
      <c r="BS70" s="10">
        <f t="shared" si="138"/>
        <v>0</v>
      </c>
      <c r="BT70" s="10">
        <f t="shared" si="138"/>
        <v>0</v>
      </c>
      <c r="BU70" s="15">
        <v>6</v>
      </c>
    </row>
    <row r="71" spans="1:88" s="5" customFormat="1" ht="30" customHeight="1">
      <c r="A71" s="281"/>
      <c r="B71" s="281"/>
      <c r="C71" s="285"/>
      <c r="D71" s="292" t="s">
        <v>35</v>
      </c>
      <c r="E71" s="293"/>
      <c r="F71" s="10">
        <f>F65+F66+F67+F68+F69+F70</f>
        <v>581879.66</v>
      </c>
      <c r="G71" s="10">
        <f t="shared" ref="G71" si="139">G65+G66+G67+G68+G69+G70</f>
        <v>581879.66</v>
      </c>
      <c r="H71" s="10">
        <f t="shared" ref="H71" si="140">H65+H66+H67+H68+H69+H70</f>
        <v>0</v>
      </c>
      <c r="I71" s="10">
        <f t="shared" ref="I71" si="141">I65+I66+I67+I68+I69+I70</f>
        <v>0</v>
      </c>
      <c r="J71" s="10">
        <f t="shared" ref="J71" si="142">J65+J66+J67+J68+J69+J70</f>
        <v>0</v>
      </c>
      <c r="K71" s="10">
        <f t="shared" ref="K71" si="143">K65+K66+K67+K68+K69+K70</f>
        <v>0</v>
      </c>
      <c r="L71" s="10">
        <f t="shared" ref="L71" si="144">L65+L66+L67+L68+L69+L70</f>
        <v>0</v>
      </c>
      <c r="M71" s="10">
        <f t="shared" ref="M71" si="145">M65+M66+M67+M68+M69+M70</f>
        <v>0</v>
      </c>
      <c r="N71" s="10">
        <f t="shared" ref="N71" si="146">N65+N66+N67+N68+N69+N70</f>
        <v>0</v>
      </c>
      <c r="O71" s="10">
        <f t="shared" ref="O71" si="147">O65+O66+O67+O68+O69+O70</f>
        <v>0</v>
      </c>
      <c r="P71" s="10">
        <f t="shared" ref="P71" si="148">P65+P66+P67+P68+P69+P70</f>
        <v>0</v>
      </c>
      <c r="Q71" s="10">
        <f t="shared" ref="Q71" si="149">Q65+Q66+Q67+Q68+Q69+Q70</f>
        <v>0</v>
      </c>
      <c r="R71" s="10">
        <f t="shared" ref="R71" si="150">R65+R66+R67+R68+R69+R70</f>
        <v>0</v>
      </c>
      <c r="S71" s="10">
        <f t="shared" ref="S71" si="151">S65+S66+S67+S68+S69+S70</f>
        <v>0</v>
      </c>
      <c r="T71" s="10">
        <f t="shared" ref="T71" si="152">T65+T66+T67+T68+T69+T70</f>
        <v>0</v>
      </c>
      <c r="U71" s="10">
        <f t="shared" ref="U71" si="153">U65+U66+U67+U68+U69+U70</f>
        <v>0</v>
      </c>
      <c r="V71" s="10">
        <f t="shared" ref="V71" si="154">V65+V66+V67+V68+V69+V70</f>
        <v>0</v>
      </c>
      <c r="W71" s="10">
        <f t="shared" ref="W71" si="155">W65+W66+W67+W68+W69+W70</f>
        <v>0</v>
      </c>
      <c r="X71" s="10">
        <f t="shared" ref="X71" si="156">X65+X66+X67+X68+X69+X70</f>
        <v>0</v>
      </c>
      <c r="Y71" s="10">
        <f t="shared" ref="Y71" si="157">Y65+Y66+Y67+Y68+Y69+Y70</f>
        <v>0</v>
      </c>
      <c r="Z71" s="10">
        <f t="shared" ref="Z71" si="158">Z65+Z66+Z67+Z68+Z69+Z70</f>
        <v>0</v>
      </c>
      <c r="AA71" s="15">
        <v>7</v>
      </c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>
        <f t="shared" si="126"/>
        <v>0</v>
      </c>
      <c r="AP71" s="4">
        <f t="shared" si="127"/>
        <v>0</v>
      </c>
      <c r="AQ71" s="4">
        <f t="shared" si="128"/>
        <v>0</v>
      </c>
      <c r="AR71" s="4"/>
      <c r="AU71" s="339"/>
      <c r="AV71" s="339"/>
      <c r="AW71" s="325"/>
      <c r="AX71" s="322" t="s">
        <v>35</v>
      </c>
      <c r="AY71" s="293"/>
      <c r="AZ71" s="10">
        <f>AZ65+AZ66+AZ67+AZ68+AZ69+AZ70</f>
        <v>1163759.31</v>
      </c>
      <c r="BA71" s="10">
        <f t="shared" ref="BA71:BT71" si="159">BA65+BA66+BA67+BA68+BA69+BA70</f>
        <v>1163759.31</v>
      </c>
      <c r="BB71" s="10">
        <f t="shared" si="159"/>
        <v>0</v>
      </c>
      <c r="BC71" s="10">
        <f t="shared" si="159"/>
        <v>0</v>
      </c>
      <c r="BD71" s="10">
        <f t="shared" si="159"/>
        <v>0</v>
      </c>
      <c r="BE71" s="10">
        <f t="shared" si="159"/>
        <v>0</v>
      </c>
      <c r="BF71" s="10">
        <f t="shared" si="159"/>
        <v>0</v>
      </c>
      <c r="BG71" s="10">
        <f t="shared" si="159"/>
        <v>0</v>
      </c>
      <c r="BH71" s="10">
        <f t="shared" si="159"/>
        <v>0</v>
      </c>
      <c r="BI71" s="10">
        <f t="shared" si="159"/>
        <v>0</v>
      </c>
      <c r="BJ71" s="10">
        <f t="shared" si="159"/>
        <v>0</v>
      </c>
      <c r="BK71" s="10">
        <f t="shared" si="159"/>
        <v>0</v>
      </c>
      <c r="BL71" s="10">
        <f t="shared" si="159"/>
        <v>0</v>
      </c>
      <c r="BM71" s="10">
        <f t="shared" si="159"/>
        <v>0</v>
      </c>
      <c r="BN71" s="10">
        <f t="shared" si="159"/>
        <v>0</v>
      </c>
      <c r="BO71" s="10">
        <f t="shared" si="159"/>
        <v>0</v>
      </c>
      <c r="BP71" s="10">
        <f t="shared" si="159"/>
        <v>0</v>
      </c>
      <c r="BQ71" s="10">
        <f t="shared" si="159"/>
        <v>0</v>
      </c>
      <c r="BR71" s="10">
        <f t="shared" si="159"/>
        <v>0</v>
      </c>
      <c r="BS71" s="10">
        <f t="shared" si="159"/>
        <v>0</v>
      </c>
      <c r="BT71" s="10">
        <f t="shared" si="159"/>
        <v>0</v>
      </c>
      <c r="BU71" s="15">
        <v>7</v>
      </c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I71" s="32">
        <f>BF71-BG71</f>
        <v>0</v>
      </c>
      <c r="CJ71" s="123"/>
    </row>
    <row r="72" spans="1:88" ht="75" customHeight="1">
      <c r="A72" s="281"/>
      <c r="B72" s="281"/>
      <c r="C72" s="285"/>
      <c r="D72" s="292" t="s">
        <v>53</v>
      </c>
      <c r="E72" s="293"/>
      <c r="F72" s="11">
        <f>ROUND(F71/C65,2)</f>
        <v>948.15</v>
      </c>
      <c r="G72" s="11">
        <f>ROUND(G71/C65,2)</f>
        <v>948.15</v>
      </c>
      <c r="H72" s="11">
        <f>ROUND(H71/C65,2)</f>
        <v>0</v>
      </c>
      <c r="I72" s="11">
        <f>ROUND(I71/C65,2)</f>
        <v>0</v>
      </c>
      <c r="J72" s="11">
        <f>ROUND(J71/C65,2)</f>
        <v>0</v>
      </c>
      <c r="K72" s="11">
        <f>ROUND(K71/C65,2)</f>
        <v>0</v>
      </c>
      <c r="L72" s="11">
        <f>ROUND(L71/C65,2)</f>
        <v>0</v>
      </c>
      <c r="M72" s="11">
        <f>ROUND(M71/C65,2)</f>
        <v>0</v>
      </c>
      <c r="N72" s="11">
        <f>ROUND(N71/C65,2)</f>
        <v>0</v>
      </c>
      <c r="O72" s="11">
        <f>ROUND(O71/C65,2)</f>
        <v>0</v>
      </c>
      <c r="P72" s="11">
        <f>ROUND(P71/C65,2)</f>
        <v>0</v>
      </c>
      <c r="Q72" s="11">
        <f>ROUND(Q71/C65,2)</f>
        <v>0</v>
      </c>
      <c r="R72" s="11">
        <f>ROUND(R71/C65,2)</f>
        <v>0</v>
      </c>
      <c r="S72" s="11">
        <f>ROUND(S71/C65,2)</f>
        <v>0</v>
      </c>
      <c r="T72" s="11">
        <f>ROUND(T71/C65,2)</f>
        <v>0</v>
      </c>
      <c r="U72" s="11">
        <f>ROUND(U71/C65,2)</f>
        <v>0</v>
      </c>
      <c r="V72" s="11">
        <f>ROUND(V71/C65,2)</f>
        <v>0</v>
      </c>
      <c r="W72" s="11">
        <f>ROUND(W71/C65,2)</f>
        <v>0</v>
      </c>
      <c r="X72" s="11">
        <f>ROUND(X71/C65,2)</f>
        <v>0</v>
      </c>
      <c r="Y72" s="11">
        <f>ROUND(Y71/C65,2)</f>
        <v>0</v>
      </c>
      <c r="Z72" s="11">
        <f>ROUND(Z71/C65,2)</f>
        <v>0</v>
      </c>
      <c r="AA72" s="15">
        <v>8</v>
      </c>
      <c r="AD72" s="52">
        <f>IF(AND(G72&gt;947.15,G72&lt;949),3,IF(AND(G72&gt;623.59,G72&lt;625),4,IF(AND(G72&gt;237.38,G72&lt;239),5,IF(AND(G72&gt;1986,G72&lt;1988),6,IF(AND(G72&gt;739.75,G72&lt;741),7,IF(AND(G72&gt;282.91,G72&lt;284),8,IF(AND(G72&gt;2681.35,G72&lt;2683),9,IF(AND(G72&gt;828.59,G72&lt;830),10,IF(AND(G72&gt;585.15,G72&lt;587),11,IF(AND(G72&gt;991.71,G72&lt;993),12,IF(AND(G72&gt;652.95,G72&lt;654),13,IF(AND(G72&gt;248.59,G72&lt;250),14,IF(AND(G72&gt;2079.39,G72&lt;2081),15,IF(AND(G72&gt;774.57,G72&lt;776),16,IF(AND(G72&gt;296.25,G72&lt;298),17,IF(AND(G72&gt;2807.42,G72&lt;2809),18,IF(AND(G72&gt;867.59,G72&lt;869),19,IF(AND(G72&gt;612.7,G72&lt;614),20))))))))))))))))))</f>
        <v>3</v>
      </c>
      <c r="AE72" s="52" t="b">
        <f>IF(AND(I72&gt;1204.78,I72&lt;1206),5,IF(AND(I72&gt;1407.63,I72&lt;1409),8,IF(AND(I72&gt;1427.91,I72&lt;1429),11,IF(AND(I72&gt;1261.45,I72&lt;1263),14,IF(AND(I72&gt;1473.83,I72&lt;1475),17,IF(AND(I72&gt;1495.07,I72&lt;1497),20))))))</f>
        <v>0</v>
      </c>
      <c r="AF72" s="52" t="b">
        <f>IF(AND(J72&gt;486.32,J72&lt;488),3,IF(AND(J72&gt;324.64,J72&lt;326),4,IF(AND(J72&gt;286.99,J72&lt;288.5),5,IF(AND(J72&gt;617.7,J72&lt;618),6,IF(AND(J72&gt;411.3,J72&lt;413),7,IF(AND(J72&gt;365.04,J72&lt;367),8,IF(AND(J72&gt;797.54,J72&lt;799),9,IF(AND(J72&gt;533.49,J72&lt;535),10,IF(AND(J72&gt;475.86,J72&lt;477),11,IF(AND(J72&gt;509.22,J72&lt;511),12,IF(AND(J72&gt;339.94,J72&lt;341.2),13,IF(AND(J72&gt;300.53,J72&lt;302),14,IF(AND(J72&gt;646.78,J72&lt;648),15,IF(AND(J72&gt;430.68,J72&lt;432),16,IF(AND(J72&gt;382.24,J72&lt;384),17,IF(AND(J72&gt;835.07,J72&lt;837),18,IF(AND(J72&gt;558.61,J72&lt;560),19,IF(AND(J72&gt;498.27,J72&lt;500),20))))))))))))))))))</f>
        <v>0</v>
      </c>
      <c r="AG72" s="52" t="b">
        <f>IF(AND(L72&gt;497.89,L72&lt;499),3,IF(AND(L72&gt;360.29,L72&lt;362),4,IF(AND(L72&gt;249.38,L72&lt;251),5,IF(AND(L72&gt;628.22,L72&lt;630),6,IF(AND(L72&gt;455.21,L72&lt;457),7,IF(AND(L72&gt;315.16,L72&lt;317),8,IF(AND(L72&gt;814.35,L72&lt;816),9,IF(AND(L72&gt;571.19,L72&lt;573),10,IF(AND(L72&gt;401.59,L72&lt;403),11,IF(AND(L72&gt;521.33,L72&lt;523),12,IF(AND(L72&gt;377.28,L72&lt;379),13,IF(AND(L72&gt;261.15,L72&lt;263),14,IF(AND(L72&gt;657.8,L72&lt;659),15,IF(AND(L72&gt;476.66,L72&lt;478),16,IF(AND(L72&gt;330.01,L72&lt;332),17,IF(AND(L72&gt;852.67,L72&lt;854),18,IF(AND(L72&gt;598.08,L72&lt;600),19,IF(AND(L72&gt;420.51,L72&lt;422),20))))))))))))))))))</f>
        <v>0</v>
      </c>
      <c r="AH72" s="52" t="b">
        <f>IF(AND(Q72&gt;358.85,Q72&lt;360),3,IF(AND(Q72&gt;129.83,Q72&lt;131),4,IF(AND(Q72&gt;77.61,Q72&lt;79),5,IF(AND(Q72&gt;426.19,Q72&lt;428),6,IF(AND(Q72&gt;159.77,Q72&lt;161),7,IF(AND(Q72&gt;94.38,Q72&lt;96),8,IF(AND(Q72&gt;567.37,Q72&lt;569),9,IF(AND(Q72&gt;203.4,Q72&lt;205),10,IF(AND(Q72&gt;131.96,Q72&lt;133),11,IF(AND(Q72&gt;375.76,Q72&lt;377),12,IF(AND(Q72&gt;135.98,Q72&lt;137),13,IF(AND(Q72&gt;81.31,Q72&lt;83),14,IF(AND(Q72&gt;446.27,Q72&lt;448),15,IF(AND(Q72&gt;167.32,Q72&lt;169),16,IF(AND(Q72&gt;98.86,Q72&lt;100),17,IF(AND(Q72&gt;594.08,Q72&lt;596),18,IF(AND(Q72&gt;213.01,Q72&lt;215),19,IF(AND(Q72&gt;138.21,Q72&lt;140),20))))))))))))))))))</f>
        <v>0</v>
      </c>
      <c r="AI72" s="52" t="b">
        <f>IF(AND(S72&gt;195.17,S72&lt;197),3,IF(AND(S72&gt;88.93,S72&lt;90),4,IF(AND(S72&gt;47.88,S72&lt;49),5,IF(AND(S72&gt;245.08,S72&lt;247),6,IF(AND(S72&gt;111.07,S72&lt;113),7,IF(AND(S72&gt;60.92,S72&lt;62),8,IF(AND(S72&gt;296.11,S72&lt;298),9,IF(AND(S72&gt;139.41,S72&lt;141),10,IF(AND(S72&gt;78.67,S72&lt;80),11,IF(AND(S72&gt;204.39,S72&lt;206),12,IF(AND(S72&gt;93.16,S72&lt;95),13,IF(AND(S72&gt;50.17,S72&lt;52),14,IF(AND(S72&gt;256.64,S72&lt;258),15,IF(AND(S72&gt;116.33,S72&lt;118),16,IF(AND(S72&gt;63.83,S72&lt;65),17,IF(AND(S72&gt;310.07,S72&lt;312),18,IF(AND(S72&gt;146.01,S72&lt;148),19,IF(AND(S72&gt;82.42,S72&lt;84),20))))))))))))))))))</f>
        <v>0</v>
      </c>
      <c r="AJ72" s="52" t="b">
        <f>IF(AND(U72&gt;107.35,U72&lt;109),3,IF(AND(U72&gt;63.65,U72&lt;65),4,IF(AND(U72&gt;44.75,U72&lt;46),5,IF(AND(U72&gt;143.27,U72&lt;145),6,IF(AND(U72&gt;85.58,U72&lt;87),7,IF(AND(U72&gt;60.46,U72&lt;62),8,IF(AND(U72&gt;194.16,U72&lt;196),9,IF(AND(U72&gt;117.24,U72&lt;119),10,IF(AND(U72&gt;82.88,U72&lt;84),11,IF(AND(U72&gt;112.44,U72&lt;114),12,IF(AND(U72&gt;66.69,U72&lt;68),13,IF(AND(U72&gt;46.9,U72&lt;48),14,IF(AND(U72&gt;150.05,U72&lt;152),15,IF(AND(U72&gt;90.65,U72&lt;91),16,IF(AND(U72&gt;63.34,U72&lt;65),17,IF(AND(U72&gt;203.34,U72&lt;205),18,IF(AND(U72&gt;122.8,U72&lt;124),19,IF(AND(U72&gt;86.83,U72&lt;88),20))))))))))))))))))</f>
        <v>0</v>
      </c>
      <c r="AK72" s="52" t="b">
        <f>IF(AND(V72&gt;139.85,V72&lt;141),3,IF(AND(V72&gt;103.84,V72&lt;105),4,IF(AND(V72&gt;52.32,V72&lt;54),5,IF(AND(V72&gt;285.46,V72&lt;287),6,IF(AND(V72&gt;118.42,V72&lt;120),7,IF(AND(V72&gt;62.42,V72&lt;64),8,IF(AND(V72&gt;412.27,V72&lt;414),9,IF(AND(V72&gt;140.33,V72&lt;142),10,IF(AND(V72&gt;145,V72&lt;147),11,IF(AND(V72&gt;146.47,V72&lt;148),12,IF(AND(V72&gt;108.77,V72&lt;110),13,IF(AND(V72&gt;54.82,V72&lt;56),14,IF(AND(V72&gt;298.92,V72&lt;300),15,IF(AND(V72&gt;124.03,V72&lt;126),16,IF(AND(V72&gt;65.4,V72&lt;67),17,IF(AND(V72&gt;431.69,V72&lt;433),18,IF(AND(V72&gt;146.97,V72&lt;148),19,IF(AND(V72&gt;151.86,V72&lt;153),20))))))))))))))))))</f>
        <v>0</v>
      </c>
      <c r="AL72" s="52" t="b">
        <f>IF(AND(W72&gt;350.42,W72&lt;352),3,IF(AND(W72&gt;546.22,W72&lt;548),4,IF(AND(W72&gt;155.33,W72&lt;157),5,IF(AND(W72&gt;721.99,W72&lt;723),6,IF(AND(W72&gt;638.96,W72&lt;639),7,IF(AND(W72&gt;187.79,W72&lt;189),8,IF(AND(W72&gt;945.4,W72&lt;947),9,IF(AND(W72&gt;698.46,W72&lt;670),10,IF(AND(W72&gt;360.7,W72&lt;362),11,IF(AND(W72&gt;366.94,W72&lt;368),12,IF(AND(W72&gt;571.94,W72&lt;573),13,IF(AND(W72&gt;162.68,W72&lt;164),14,IF(AND(W72&gt;755.97,W72&lt;757),15,IF(AND(W72&gt;667.99,W72&lt;669),16,IF(AND(W72&gt;196.66,W72&lt;198),17,IF(AND(W72&gt;989.88,W72&lt;991),18,IF(AND(W72&gt;731.33,W72&lt;733),19,IF(AND(W72&gt;377.7,W72&lt;379),20))))))))))))))))))</f>
        <v>0</v>
      </c>
      <c r="AM72" s="52" t="b">
        <f>IF(AND(Y72&gt;46.2,Y72&lt;46.5),3,IF(AND(Y72&gt;18.8,Y72&lt;19.1),4,IF(AND(Y72&gt;15.8,Y72&lt;16),5,IF(AND(Y72&gt;78.7,Y72&lt;79),6,IF(AND(Y72&gt;32.1,Y72&lt;32.4),7,IF(AND(Y72&gt;26.9,Y72&lt;27.3),8,IF(AND(Y72&gt;125,Y72&lt;125.5),9,IF(AND(Y72&gt;48.2,Y72&lt;48.52),10,IF(AND(Y72&gt;43.1,Y72&lt;43.6),11,IF(AND(Y72&gt;48.53,Y72&lt;48.7),12,IF(AND(Y72&gt;19.6,Y72&lt;20.1),13,IF(AND(Y72&gt;16.5,Y72&lt;16.9),14,IF(AND(Y72&gt;82.4,Y72&lt;82.8),15,IF(AND(Y72&gt;33.6,Y72&lt;34),16,IF(AND(Y72&gt;28,Y72&lt;28.6),17,IF(AND(Y72&gt;130.8,Y72&lt;131.4),18,IF(AND(Y72&gt;50.5,Y72&lt;50.9),19,IF(AND(Y72&gt;45.2,Y72&lt;45.8),20))))))))))))))))))</f>
        <v>0</v>
      </c>
      <c r="AO72" s="4">
        <f t="shared" si="126"/>
        <v>0</v>
      </c>
      <c r="AP72" s="4">
        <f t="shared" si="127"/>
        <v>0</v>
      </c>
      <c r="AQ72" s="4">
        <f t="shared" si="128"/>
        <v>0</v>
      </c>
      <c r="AU72" s="339"/>
      <c r="AV72" s="339"/>
      <c r="AW72" s="325"/>
      <c r="AX72" s="322" t="s">
        <v>53</v>
      </c>
      <c r="AY72" s="293"/>
      <c r="AZ72" s="11">
        <f>ROUND(AZ71/AW65,2)</f>
        <v>1896.3</v>
      </c>
      <c r="BA72" s="11">
        <f>ROUND(BA71/AW65,2)</f>
        <v>1896.3</v>
      </c>
      <c r="BB72" s="11">
        <f>ROUND(BB71/AW65,2)</f>
        <v>0</v>
      </c>
      <c r="BC72" s="11">
        <f>ROUND(BC71/AW65,2)</f>
        <v>0</v>
      </c>
      <c r="BD72" s="11">
        <f>ROUND(BD71/AW65,2)</f>
        <v>0</v>
      </c>
      <c r="BE72" s="11">
        <f>ROUND(BE71/AW65,2)</f>
        <v>0</v>
      </c>
      <c r="BF72" s="11">
        <f>ROUND(BF71/AW65,2)</f>
        <v>0</v>
      </c>
      <c r="BG72" s="11">
        <f>ROUND(BG71/AW65,2)</f>
        <v>0</v>
      </c>
      <c r="BH72" s="11">
        <f>ROUND(BH71/AW65,2)</f>
        <v>0</v>
      </c>
      <c r="BI72" s="11">
        <f>ROUND(BI71/AW65,2)</f>
        <v>0</v>
      </c>
      <c r="BJ72" s="11">
        <f>ROUND(BJ71/AW65,2)</f>
        <v>0</v>
      </c>
      <c r="BK72" s="11">
        <f>ROUND(BK71/AW65,2)</f>
        <v>0</v>
      </c>
      <c r="BL72" s="11">
        <f>ROUND(BL71/AW65,2)</f>
        <v>0</v>
      </c>
      <c r="BM72" s="11">
        <f>ROUND(BM71/AW65,2)</f>
        <v>0</v>
      </c>
      <c r="BN72" s="11">
        <f>ROUND(BN71/AW65,2)</f>
        <v>0</v>
      </c>
      <c r="BO72" s="11">
        <f>ROUND(BO71/AW65,2)</f>
        <v>0</v>
      </c>
      <c r="BP72" s="11">
        <f>ROUND(BP71/AW65,2)</f>
        <v>0</v>
      </c>
      <c r="BQ72" s="11">
        <f>ROUND(BQ71/AW65,2)</f>
        <v>0</v>
      </c>
      <c r="BR72" s="11">
        <f>ROUND(BR71/AW65,2)</f>
        <v>0</v>
      </c>
      <c r="BS72" s="11">
        <f>ROUND(BS71/AW65,2)</f>
        <v>0</v>
      </c>
      <c r="BT72" s="11">
        <f>ROUND(BT71/AW65,2)</f>
        <v>0</v>
      </c>
      <c r="BU72" s="15">
        <v>8</v>
      </c>
      <c r="BX72" s="52" t="b">
        <f>IF(AND(BA72&gt;947.15,BA72&lt;949),3,IF(AND(BA72&gt;623.59,BA72&lt;625),4,IF(AND(BA72&gt;237.38,BA72&lt;239),5,IF(AND(BA72&gt;1986,BA72&lt;1988),6,IF(AND(BA72&gt;739.75,BA72&lt;741),7,IF(AND(BA72&gt;282.91,BA72&lt;284),8,IF(AND(BA72&gt;2681.35,BA72&lt;2683),9,IF(AND(BA72&gt;828.59,BA72&lt;830),10,IF(AND(BA72&gt;585.15,BA72&lt;587),11,IF(AND(BA72&gt;991.71,BA72&lt;993),12,IF(AND(BA72&gt;652.95,BA72&lt;654),13,IF(AND(BA72&gt;248.59,BA72&lt;250),14,IF(AND(BA72&gt;2079.39,BA72&lt;2081),15,IF(AND(BA72&gt;774.57,BA72&lt;776),16,IF(AND(BA72&gt;296.25,BA72&lt;298),17,IF(AND(BA72&gt;2807.42,BA72&lt;2809),18,IF(AND(BA72&gt;867.59,BA72&lt;869),19,IF(AND(BA72&gt;612.7,BA72&lt;614),20))))))))))))))))))</f>
        <v>0</v>
      </c>
      <c r="BY72" s="52" t="b">
        <f>IF(AND(BC72&gt;1204.78,BC72&lt;1206),5,IF(AND(BC72&gt;1407.63,BC72&lt;1409),8,IF(AND(BC72&gt;1427.91,BC72&lt;1429),11,IF(AND(BC72&gt;1261.45,BC72&lt;1263),14,IF(AND(BC72&gt;1473.83,BC72&lt;1475),17,IF(AND(BC72&gt;1495.07,BC72&lt;1497),20))))))</f>
        <v>0</v>
      </c>
      <c r="BZ72" s="52" t="b">
        <f>IF(AND(BD72&gt;486.32,BD72&lt;488),3,IF(AND(BD72&gt;324.64,BD72&lt;326),4,IF(AND(BD72&gt;286.99,BD72&lt;288.5),5,IF(AND(BD72&gt;617.7,BD72&lt;618),6,IF(AND(BD72&gt;411.3,BD72&lt;413),7,IF(AND(BD72&gt;365.04,BD72&lt;367),8,IF(AND(BD72&gt;797.54,BD72&lt;799),9,IF(AND(BD72&gt;533.49,BD72&lt;535),10,IF(AND(BD72&gt;475.86,BD72&lt;477),11,IF(AND(BD72&gt;509.22,BD72&lt;511),12,IF(AND(BD72&gt;339.94,BD72&lt;341.2),13,IF(AND(BD72&gt;300.53,BD72&lt;302),14,IF(AND(BD72&gt;646.78,BD72&lt;648),15,IF(AND(BD72&gt;430.68,BD72&lt;432),16,IF(AND(BD72&gt;382.24,BD72&lt;384),17,IF(AND(BD72&gt;835.07,BD72&lt;837),18,IF(AND(BD72&gt;558.61,BD72&lt;560),19,IF(AND(BD72&gt;498.27,BD72&lt;500),20))))))))))))))))))</f>
        <v>0</v>
      </c>
      <c r="CA72" s="52" t="b">
        <f>IF(AND(BF72&gt;497.89,BF72&lt;499),3,IF(AND(BF72&gt;360.29,BF72&lt;362),4,IF(AND(BF72&gt;249.38,BF72&lt;251),5,IF(AND(BF72&gt;628.22,BF72&lt;630),6,IF(AND(BF72&gt;455.21,BF72&lt;457),7,IF(AND(BF72&gt;315.16,BF72&lt;317),8,IF(AND(BF72&gt;814.35,BF72&lt;816),9,IF(AND(BF72&gt;571.19,BF72&lt;573),10,IF(AND(BF72&gt;401.59,BF72&lt;403),11,IF(AND(BF72&gt;521.33,BF72&lt;523),12,IF(AND(BF72&gt;377.28,BF72&lt;379),13,IF(AND(BF72&gt;261.15,BF72&lt;263),14,IF(AND(BF72&gt;657.8,BF72&lt;659),15,IF(AND(BF72&gt;476.66,BF72&lt;478),16,IF(AND(BF72&gt;330.01,BF72&lt;332),17,IF(AND(BF72&gt;852.67,BF72&lt;854),18,IF(AND(BF72&gt;598.08,BF72&lt;600),19,IF(AND(BF72&gt;420.51,BF72&lt;422),20))))))))))))))))))</f>
        <v>0</v>
      </c>
      <c r="CB72" s="52" t="b">
        <f>IF(AND(BK72&gt;358.85,BK72&lt;360),3,IF(AND(BK72&gt;129.83,BK72&lt;131),4,IF(AND(BK72&gt;77.61,BK72&lt;79),5,IF(AND(BK72&gt;426.19,BK72&lt;428),6,IF(AND(BK72&gt;159.77,BK72&lt;161),7,IF(AND(BK72&gt;94.38,BK72&lt;96),8,IF(AND(BK72&gt;567.37,BK72&lt;569),9,IF(AND(BK72&gt;203.4,BK72&lt;205),10,IF(AND(BK72&gt;131.96,BK72&lt;133),11,IF(AND(BK72&gt;375.76,BK72&lt;377),12,IF(AND(BK72&gt;135.98,BK72&lt;137),13,IF(AND(BK72&gt;81.31,BK72&lt;83),14,IF(AND(BK72&gt;446.27,BK72&lt;448),15,IF(AND(BK72&gt;167.32,BK72&lt;169),16,IF(AND(BK72&gt;98.86,BK72&lt;100),17,IF(AND(BK72&gt;594.08,BK72&lt;596),18,IF(AND(BK72&gt;213.01,BK72&lt;215),19,IF(AND(BK72&gt;138.21,BK72&lt;140),20))))))))))))))))))</f>
        <v>0</v>
      </c>
      <c r="CC72" s="52" t="b">
        <f>IF(AND(BM72&gt;195.17,BM72&lt;197),3,IF(AND(BM72&gt;88.93,BM72&lt;90),4,IF(AND(BM72&gt;47.88,BM72&lt;49),5,IF(AND(BM72&gt;245.08,BM72&lt;247),6,IF(AND(BM72&gt;111.07,BM72&lt;113),7,IF(AND(BM72&gt;60.92,BM72&lt;62),8,IF(AND(BM72&gt;296.11,BM72&lt;298),9,IF(AND(BM72&gt;139.41,BM72&lt;141),10,IF(AND(BM72&gt;78.67,BM72&lt;80),11,IF(AND(BM72&gt;204.39,BM72&lt;206),12,IF(AND(BM72&gt;93.16,BM72&lt;95),13,IF(AND(BM72&gt;50.17,BM72&lt;52),14,IF(AND(BM72&gt;256.64,BM72&lt;258),15,IF(AND(BM72&gt;116.33,BM72&lt;118),16,IF(AND(BM72&gt;63.83,BM72&lt;65),17,IF(AND(BM72&gt;310.07,BM72&lt;312),18,IF(AND(BM72&gt;146.01,BM72&lt;148),19,IF(AND(BM72&gt;82.42,BM72&lt;84),20))))))))))))))))))</f>
        <v>0</v>
      </c>
      <c r="CD72" s="52" t="b">
        <f>IF(AND(BO72&gt;107.35,BO72&lt;109),3,IF(AND(BO72&gt;63.65,BO72&lt;65),4,IF(AND(BO72&gt;44.75,BO72&lt;46),5,IF(AND(BO72&gt;143.27,BO72&lt;145),6,IF(AND(BO72&gt;85.58,BO72&lt;87),7,IF(AND(BO72&gt;60.46,BO72&lt;62),8,IF(AND(BO72&gt;194.16,BO72&lt;196),9,IF(AND(BO72&gt;117.24,BO72&lt;119),10,IF(AND(BO72&gt;82.88,BO72&lt;84),11,IF(AND(BO72&gt;112.44,BO72&lt;114),12,IF(AND(BO72&gt;66.69,BO72&lt;68),13,IF(AND(BO72&gt;46.9,BO72&lt;48),14,IF(AND(BO72&gt;150.05,BO72&lt;152),15,IF(AND(BO72&gt;90.65,BO72&lt;91),16,IF(AND(BO72&gt;63.34,BO72&lt;65),17,IF(AND(BO72&gt;203.34,BO72&lt;205),18,IF(AND(BO72&gt;122.8,BO72&lt;124),19,IF(AND(BO72&gt;86.83,BO72&lt;88),20))))))))))))))))))</f>
        <v>0</v>
      </c>
      <c r="CE72" s="52" t="b">
        <f>IF(AND(BP72&gt;139.85,BP72&lt;141),3,IF(AND(BP72&gt;103.84,BP72&lt;105),4,IF(AND(BP72&gt;52.32,BP72&lt;54),5,IF(AND(BP72&gt;285.46,BP72&lt;287),6,IF(AND(BP72&gt;118.42,BP72&lt;120),7,IF(AND(BP72&gt;62.42,BP72&lt;64),8,IF(AND(BP72&gt;412.27,BP72&lt;414),9,IF(AND(BP72&gt;140.33,BP72&lt;142),10,IF(AND(BP72&gt;145,BP72&lt;147),11,IF(AND(BP72&gt;146.47,BP72&lt;148),12,IF(AND(BP72&gt;108.77,BP72&lt;110),13,IF(AND(BP72&gt;54.82,BP72&lt;56),14,IF(AND(BP72&gt;298.92,BP72&lt;300),15,IF(AND(BP72&gt;124.03,BP72&lt;126),16,IF(AND(BP72&gt;65.4,BP72&lt;67),17,IF(AND(BP72&gt;431.69,BP72&lt;433),18,IF(AND(BP72&gt;146.97,BP72&lt;148),19,IF(AND(BP72&gt;151.86,BP72&lt;153),20))))))))))))))))))</f>
        <v>0</v>
      </c>
      <c r="CF72" s="52" t="b">
        <f>IF(AND(BQ72&gt;350.42,BQ72&lt;352),3,IF(AND(BQ72&gt;546.22,BQ72&lt;548),4,IF(AND(BQ72&gt;155.33,BQ72&lt;157),5,IF(AND(BQ72&gt;721.99,BQ72&lt;723),6,IF(AND(BQ72&gt;638.96,BQ72&lt;639),7,IF(AND(BQ72&gt;187.79,BQ72&lt;189),8,IF(AND(BQ72&gt;945.4,BQ72&lt;947),9,IF(AND(BQ72&gt;698.46,BQ72&lt;670),10,IF(AND(BQ72&gt;360.7,BQ72&lt;362),11,IF(AND(BQ72&gt;366.94,BQ72&lt;368),12,IF(AND(BQ72&gt;571.94,BQ72&lt;573),13,IF(AND(BQ72&gt;162.68,BQ72&lt;164),14,IF(AND(BQ72&gt;755.97,BQ72&lt;757),15,IF(AND(BQ72&gt;667.99,BQ72&lt;669),16,IF(AND(BQ72&gt;196.66,BQ72&lt;198),17,IF(AND(BQ72&gt;989.88,BQ72&lt;991),18,IF(AND(BQ72&gt;731.33,BQ72&lt;733),19,IF(AND(BQ72&gt;377.7,BQ72&lt;379),20))))))))))))))))))</f>
        <v>0</v>
      </c>
      <c r="CG72" s="52" t="b">
        <f>IF(AND(BS72&gt;46.2,BS72&lt;46.5),3,IF(AND(BS72&gt;18.8,BS72&lt;19.1),4,IF(AND(BS72&gt;15.8,BS72&lt;16),5,IF(AND(BS72&gt;78.7,BS72&lt;79),6,IF(AND(BS72&gt;32.1,BS72&lt;32.4),7,IF(AND(BS72&gt;26.9,BS72&lt;27.3),8,IF(AND(BS72&gt;125,BS72&lt;125.5),9,IF(AND(BS72&gt;48.2,BS72&lt;48.52),10,IF(AND(BS72&gt;43.1,BS72&lt;43.6),11,IF(AND(BS72&gt;48.53,BS72&lt;48.7),12,IF(AND(BS72&gt;19.6,BS72&lt;20.1),13,IF(AND(BS72&gt;16.5,BS72&lt;16.9),14,IF(AND(BS72&gt;82.4,BS72&lt;82.8),15,IF(AND(BS72&gt;33.6,BS72&lt;34),16,IF(AND(BS72&gt;28,BS72&lt;28.6),17,IF(AND(BS72&gt;130.8,BS72&lt;131.4),18,IF(AND(BS72&gt;50.5,BS72&lt;50.9),19,IF(AND(BS72&gt;45.2,BS72&lt;45.8),20))))))))))))))))))</f>
        <v>0</v>
      </c>
    </row>
    <row r="73" spans="1:88" ht="90" customHeight="1">
      <c r="A73" s="288"/>
      <c r="B73" s="288"/>
      <c r="C73" s="289"/>
      <c r="D73" s="292" t="s">
        <v>54</v>
      </c>
      <c r="E73" s="293"/>
      <c r="F73" s="10" t="s">
        <v>36</v>
      </c>
      <c r="G73" s="12">
        <f>IF(AD73=FALSE,0,AD73)</f>
        <v>948.15</v>
      </c>
      <c r="H73" s="12" t="s">
        <v>36</v>
      </c>
      <c r="I73" s="12">
        <f>IF(AE73=FALSE,0,AE73)</f>
        <v>0</v>
      </c>
      <c r="J73" s="12">
        <f>IF(AF73=FALSE,0,AF73)</f>
        <v>0</v>
      </c>
      <c r="K73" s="12" t="s">
        <v>36</v>
      </c>
      <c r="L73" s="12">
        <f>IF(AG73=FALSE,0,AG73)</f>
        <v>0</v>
      </c>
      <c r="M73" s="12" t="s">
        <v>36</v>
      </c>
      <c r="N73" s="12" t="s">
        <v>36</v>
      </c>
      <c r="O73" s="12" t="s">
        <v>36</v>
      </c>
      <c r="P73" s="12" t="s">
        <v>36</v>
      </c>
      <c r="Q73" s="12">
        <f>IF(AH73=FALSE,0,AH73)</f>
        <v>0</v>
      </c>
      <c r="R73" s="12" t="s">
        <v>36</v>
      </c>
      <c r="S73" s="12">
        <f>IF(AI73=FALSE,0,AI73)</f>
        <v>0</v>
      </c>
      <c r="T73" s="12" t="s">
        <v>36</v>
      </c>
      <c r="U73" s="12">
        <f>IF(AJ73=FALSE,0,AJ73)</f>
        <v>0</v>
      </c>
      <c r="V73" s="12">
        <f>IF(AK73=FALSE,0,AK73)</f>
        <v>0</v>
      </c>
      <c r="W73" s="12">
        <f>IF(AL73=FALSE,0,AL73)</f>
        <v>0</v>
      </c>
      <c r="X73" s="12" t="s">
        <v>36</v>
      </c>
      <c r="Y73" s="12">
        <f>IF(AM73=FALSE,0,AM73)</f>
        <v>0</v>
      </c>
      <c r="Z73" s="12" t="s">
        <v>36</v>
      </c>
      <c r="AA73" s="15">
        <v>9</v>
      </c>
      <c r="AD73" s="52">
        <f>IF(AD72=3,948.15,IF(AD72=4,624.59,IF(AD72=5,238.38,IF(AD72=6,1987,IF(AD72=7,740.75,IF(AD72=8,283.91,IF(AD72=9,2682.35,IF(AD72=10,829.59,IF(AD72=11,586.15,IF(AD72=12,992.71,IF(AD72=13,653.95,IF(AD72=14,249.59,IF(AD72=15,2080.39,IF(AD72=16,775.57,IF(AD72=17,297.25,IF(AD72=18,2808.42,IF(AD72=19,868.59,IF(AD72=20,613.7))))))))))))))))))</f>
        <v>948.15</v>
      </c>
      <c r="AE73" s="52" t="b">
        <f>IF(AE72=5,1205.78,IF(AE72=8,1408.63,IF(AE72=11,1428.91,IF(AE72=14,1262.45,IF(AE72=17,1474.83,IF(AE72=20,1496.07))))))</f>
        <v>0</v>
      </c>
      <c r="AF73" s="52" t="b">
        <f>IF(AF72=3,487.32,IF(AF72=4,325.64,IF(AF72=5,287.99,IF(AF72=6,618.7,IF(AF72=7,412.3,IF(AF72=8,366.04,IF(AF72=9,798.54,IF(AF72=10,534.49,IF(AF72=11,476.86,IF(AF72=12,510.22,IF(AF72=13,340.94,IF(AF72=14,301.53,IF(AF72=15,647.78,IF(AF72=16,431.68,IF(AF72=17,383.24,IF(AF72=18,836.07,IF(AF72=19,559.61,IF(AF72=20,499.27))))))))))))))))))</f>
        <v>0</v>
      </c>
      <c r="AG73" s="52" t="b">
        <f>IF(AG72=3,498.89,IF(AG72=4,361.29,IF(AG72=5,250.38,IF(AG72=6,629.22,IF(AG72=7,456.21,IF(AG72=8,316.16,IF(AG72=9,815.35,IF(AG72=10,572.19,IF(AG72=11,402.59,IF(AG72=12,522.33,IF(AG72=13,378.28,IF(AG72=14,262.15,IF(AG72=15,658.8,IF(AG72=16,477.66,IF(AG72=17,331.01,IF(AG72=18,853.67,IF(AG72=19,599.08,IF(AG72=20,421.51))))))))))))))))))</f>
        <v>0</v>
      </c>
      <c r="AH73" s="52" t="b">
        <f>IF(AH72=3,359.85,IF(AH72=4,130.83,IF(AH72=5,78.61,IF(AH72=6,427.19,IF(AH72=7,160.77,IF(AH72=8,95.38,IF(AH72=9,568.37,IF(AH72=10,204.4,IF(AH72=11,132.96,IF(AH72=12,376.76,IF(AH72=13,136.98,IF(AH72=14,82.31,IF(AH72=15,447.27,IF(AH72=16,168.32,IF(AH72=17,99.86,IF(AH72=18,595.08,IF(AH72=19,214.01,IF(AH72=20,139.21))))))))))))))))))</f>
        <v>0</v>
      </c>
      <c r="AI73" s="52" t="b">
        <f>IF(AI72=3,196.17,IF(AI72=4,89.93,IF(AI72=5,48.88,IF(AI72=6,246.08,IF(AI72=7,112.07,IF(AI72=8,61.92,IF(AI72=9,297.11,IF(AI72=10,140.41,IF(AI72=11,79.67,IF(AI72=12,205.39,IF(AI72=13,94.16,IF(AI72=14,51.17,IF(AI72=15,257.64,IF(AI72=16,117.33,IF(AI72=17,64.83,IF(AI72=18,311.07,IF(AI72=19,147.01,IF(AI72=20,83.42))))))))))))))))))</f>
        <v>0</v>
      </c>
      <c r="AJ73" s="52" t="b">
        <f>IF(AJ72=3,108.35,IF(AJ72=4,64.65,IF(AJ72=5,45.75,IF(AJ72=6,144.27,IF(AJ72=7,86.58,IF(AJ72=8,61.46,IF(AJ72=9,195.16,IF(AJ72=10,118.24,IF(AJ72=11,83.88,IF(AJ72=12,113.44,IF(AJ72=13,67.69,IF(AJ72=14,47.9,IF(AJ72=15,151.05,IF(AJ72=16,90.65,IF(AJ72=17,64.34,IF(AJ72=18,204.34,IF(AJ72=19,123.8,IF(AJ72=20,87.83))))))))))))))))))</f>
        <v>0</v>
      </c>
      <c r="AK73" s="52" t="b">
        <f>IF(AK72=3,140.85,IF(AK72=4,104.84,IF(AK72=5,53.32,IF(AK72=6,286.46,IF(AK72=7,119.42,IF(AK72=8,63.42,IF(AK72=9,413.27,IF(AK72=10,141.33,IF(AK72=11,146,IF(AK72=12,147.47,IF(AK72=13,109.77,IF(AK72=14,55.82,IF(AK72=15,299.92,IF(AK72=16,125.03,IF(AK72=17,66.4,IF(AK72=18,432.69,IF(AK72=19,147.97,IF(AK72=20,152.86))))))))))))))))))</f>
        <v>0</v>
      </c>
      <c r="AL73" s="52" t="b">
        <f>IF(AL72=3,351.42,IF(AL72=4,547.22,IF(AL72=5,156.33,IF(AL72=6,722.99,IF(AL72=7,638.96,IF(AL72=8,188.79,IF(AL72=9,946.4,IF(AL72=10,699.46,IF(AL72=11,361.7,IF(AL72=12,367.94,IF(AL72=13,572.94,IF(AL72=14,163.68,IF(AL72=15,756.97,IF(AL72=16,668.99,IF(AL72=17,197.66,IF(AL72=18,990.88,IF(AL72=19,732.33,IF(AL72=20,378.7))))))))))))))))))</f>
        <v>0</v>
      </c>
      <c r="AM73" s="52" t="b">
        <f>IF(AM72=3,46.41,IF(AM72=4,19.01,IF(AM72=5,15.96,IF(AM72=6,78.9,IF(AM72=7,32.34,IF(AM72=8,27.09,IF(AM72=9,125.27,IF(AM72=10,48.48,IF(AM72=11,43.47,IF(AM72=12,48.59,IF(AM72=13,19.9,IF(AM72=14,16.71,IF(AM72=15,82.61,IF(AM72=16,33.86,IF(AM72=17,28.36,IF(AM72=18,131.15,IF(AM72=19,50.76,IF(AM72=20,45.51))))))))))))))))))</f>
        <v>0</v>
      </c>
      <c r="AO73" s="4">
        <f t="shared" si="126"/>
        <v>0</v>
      </c>
      <c r="AP73" s="4">
        <f t="shared" si="127"/>
        <v>0</v>
      </c>
      <c r="AQ73" s="4">
        <f t="shared" si="128"/>
        <v>0</v>
      </c>
      <c r="AU73" s="339"/>
      <c r="AV73" s="339"/>
      <c r="AW73" s="325"/>
      <c r="AX73" s="322" t="s">
        <v>54</v>
      </c>
      <c r="AY73" s="293"/>
      <c r="AZ73" s="10" t="s">
        <v>36</v>
      </c>
      <c r="BA73" s="12">
        <f>IF(BX73=FALSE,0,BX73)</f>
        <v>1896.3</v>
      </c>
      <c r="BB73" s="12" t="s">
        <v>36</v>
      </c>
      <c r="BC73" s="12">
        <f>IF(BY73=FALSE,0,BY73)</f>
        <v>0</v>
      </c>
      <c r="BD73" s="12">
        <f>IF(BZ73=FALSE,0,BZ73)</f>
        <v>0</v>
      </c>
      <c r="BE73" s="12" t="s">
        <v>36</v>
      </c>
      <c r="BF73" s="12">
        <f>IF(CA73=FALSE,0,CA73)</f>
        <v>0</v>
      </c>
      <c r="BG73" s="12" t="s">
        <v>36</v>
      </c>
      <c r="BH73" s="12" t="s">
        <v>36</v>
      </c>
      <c r="BI73" s="12" t="s">
        <v>36</v>
      </c>
      <c r="BJ73" s="12" t="s">
        <v>36</v>
      </c>
      <c r="BK73" s="12">
        <f>IF(CB73=FALSE,0,CB73)</f>
        <v>0</v>
      </c>
      <c r="BL73" s="12" t="s">
        <v>36</v>
      </c>
      <c r="BM73" s="12">
        <f>IF(CC73=FALSE,0,CC73)</f>
        <v>0</v>
      </c>
      <c r="BN73" s="12" t="s">
        <v>36</v>
      </c>
      <c r="BO73" s="12">
        <f>IF(CD73=FALSE,0,CD73)</f>
        <v>0</v>
      </c>
      <c r="BP73" s="12">
        <f>IF(CE73=FALSE,0,CE73)</f>
        <v>0</v>
      </c>
      <c r="BQ73" s="12">
        <f>IF(CF73=FALSE,0,CF73)</f>
        <v>0</v>
      </c>
      <c r="BR73" s="12" t="s">
        <v>36</v>
      </c>
      <c r="BS73" s="12">
        <f>IF(CG73=FALSE,0,CG73)</f>
        <v>0</v>
      </c>
      <c r="BT73" s="12" t="s">
        <v>36</v>
      </c>
      <c r="BU73" s="15">
        <v>9</v>
      </c>
      <c r="BX73" s="52">
        <f>IF(AD72=3,1896.3,IF(AD72=4,1249.18,IF(AD72=5,476.76,IF(AD72=6,3974,IF(AD72=7,1481.5,IF(AD72=8,567.82,IF(AD72=9,5364.7,IF(AD72=10,1659.18,IF(AD72=11,1172.3)))))))))</f>
        <v>1896.3</v>
      </c>
      <c r="BY73" s="52" t="b">
        <f>IF(AE72=5,2411.56,IF(AE72=8,2817.26,IF(AE72=11,2857.82)))</f>
        <v>0</v>
      </c>
      <c r="BZ73" s="52" t="b">
        <f>IF(AF72=3,974.64,IF(AF72=4,651.28,IF(AF72=5,575.98,IF(AF72=6,1237.4,IF(AF72=7,824.6,IF(AF72=8,732.08,IF(AF72=9,1597.08,IF(AF72=10,1068.98,IF(AF72=11,953.72)))))))))</f>
        <v>0</v>
      </c>
      <c r="CA73" s="52" t="b">
        <f>IF(AG72=3,997.78,IF(AG72=4,722.58,IF(AG72=5,500.76,IF(AG72=6,1258.44,IF(AG72=7,912.42,IF(AG72=8,632.32,IF(AG72=9,1630.7,IF(AG72=10,1144.38,IF(AG72=11,805.18)))))))))</f>
        <v>0</v>
      </c>
      <c r="CB73" s="52" t="b">
        <f>IF(AH72=3,719.7,IF(AH72=4,261.66,IF(AH72=5,157.22,IF(AH72=6,854.38,IF(AH72=7,321.54,IF(AH72=8,190.76,IF(AH72=9,1136.74,IF(AH72=10,408.8,IF(AH72=11,265.92)))))))))</f>
        <v>0</v>
      </c>
      <c r="CC73" s="52" t="b">
        <f>IF(AI72=3,392.34,IF(AI72=4,179.86,IF(AI72=5,97.76,IF(AI72=6,492.16,IF(AI72=7,224.14,IF(AI72=8,123.84,IF(AI72=9,594.22,IF(AI72=10,280.82,IF(AI72=11,159.34)))))))))</f>
        <v>0</v>
      </c>
      <c r="CD73" s="52" t="b">
        <f>IF(AJ72=3,216.7,IF(AJ72=4,129.3,IF(AJ72=5,91.5,IF(AJ72=6,288.54,IF(AJ72=7,173.16,IF(AJ72=8,122.92,IF(AJ72=9,390.32,IF(AJ72=10,236.48,IF(AJ72=11,167.76)))))))))</f>
        <v>0</v>
      </c>
      <c r="CE73" s="52" t="b">
        <f>IF(AK72=3,281.7,IF(AK72=4,209.68,IF(AK72=5,106.64,IF(AK72=6,572.92,IF(AK72=7,238.84,IF(AK72=8,126.84,IF(AK72=9,826.54,IF(AK72=10,282.66,IF(AK72=11,292)))))))))</f>
        <v>0</v>
      </c>
      <c r="CF73" s="52" t="b">
        <f>IF(AL72=3,702.84,IF(AL72=4,1094.44,IF(AL72=5,312.66,IF(AL72=6,1445.98,IF(AL72=7,1277.92,IF(AL72=8,377.58,IF(AL72=9,1892.8,IF(AL72=10,1398.92,IF(AL72=11,723.4)))))))))</f>
        <v>0</v>
      </c>
      <c r="CG73" s="52" t="b">
        <f>IF(AM72=3,92.82,IF(AM72=4,38.02,IF(AM72=5,31.92,IF(AM72=6,157.8,IF(AM72=7,64.68,IF(AM72=8,54.18,IF(AM72=9,250.54,IF(AM72=10,96.96,IF(AM72=11,86.94)))))))))</f>
        <v>0</v>
      </c>
    </row>
    <row r="74" spans="1:88" ht="15" customHeight="1">
      <c r="A74" s="77" t="s">
        <v>310</v>
      </c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87"/>
      <c r="AA74" s="72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>
        <f t="shared" ref="AO74:AO102" si="160">IF(ISERROR(FIND(2015,A74,1)),0,2015)</f>
        <v>2015</v>
      </c>
      <c r="AP74" s="8">
        <f t="shared" ref="AP74:AP102" si="161">IF(ISERROR(FIND(2016,A74,1)),0,2016)</f>
        <v>0</v>
      </c>
      <c r="AQ74" s="8">
        <f t="shared" ref="AQ74:AQ102" si="162">MAX(AO74:AP74)</f>
        <v>2015</v>
      </c>
      <c r="AU74" s="311" t="s">
        <v>310</v>
      </c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12"/>
      <c r="BU74" s="72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</row>
    <row r="75" spans="1:88" ht="15" customHeight="1">
      <c r="A75" s="88" t="s">
        <v>185</v>
      </c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90"/>
      <c r="AA75" s="24"/>
      <c r="AO75" s="4">
        <f t="shared" si="160"/>
        <v>0</v>
      </c>
      <c r="AP75" s="4">
        <f t="shared" si="161"/>
        <v>0</v>
      </c>
      <c r="AQ75" s="4">
        <f t="shared" si="162"/>
        <v>0</v>
      </c>
      <c r="AU75" s="304" t="s">
        <v>185</v>
      </c>
      <c r="AV75" s="305"/>
      <c r="AW75" s="305"/>
      <c r="AX75" s="305"/>
      <c r="AY75" s="305"/>
      <c r="AZ75" s="305"/>
      <c r="BA75" s="305"/>
      <c r="BB75" s="305"/>
      <c r="BC75" s="305"/>
      <c r="BD75" s="305"/>
      <c r="BE75" s="305"/>
      <c r="BF75" s="305"/>
      <c r="BG75" s="305"/>
      <c r="BH75" s="305"/>
      <c r="BI75" s="305"/>
      <c r="BJ75" s="305"/>
      <c r="BK75" s="305"/>
      <c r="BL75" s="305"/>
      <c r="BM75" s="305"/>
      <c r="BN75" s="305"/>
      <c r="BO75" s="305"/>
      <c r="BP75" s="305"/>
      <c r="BQ75" s="305"/>
      <c r="BR75" s="305"/>
      <c r="BS75" s="305"/>
      <c r="BT75" s="306"/>
      <c r="BU75" s="24"/>
    </row>
    <row r="76" spans="1:88" ht="30" customHeight="1">
      <c r="A76" s="295" t="s">
        <v>25</v>
      </c>
      <c r="B76" s="286" t="s">
        <v>64</v>
      </c>
      <c r="C76" s="298">
        <v>138.66999999999999</v>
      </c>
      <c r="D76" s="286" t="s">
        <v>27</v>
      </c>
      <c r="E76" s="3" t="s">
        <v>28</v>
      </c>
      <c r="F76" s="10">
        <f>G76+I76+J76+L76+Q76+S76+U76+V76+W76+Y76+Z76</f>
        <v>131479.96049999999</v>
      </c>
      <c r="G76" s="44">
        <v>131479.96049999999</v>
      </c>
      <c r="H76" s="10">
        <v>0</v>
      </c>
      <c r="I76" s="46">
        <v>0</v>
      </c>
      <c r="J76" s="46">
        <v>0</v>
      </c>
      <c r="K76" s="10">
        <v>0</v>
      </c>
      <c r="L76" s="10">
        <f>M76+O76</f>
        <v>0</v>
      </c>
      <c r="M76" s="46">
        <v>0</v>
      </c>
      <c r="N76" s="10">
        <v>0</v>
      </c>
      <c r="O76" s="46">
        <v>0</v>
      </c>
      <c r="P76" s="10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15">
        <v>1</v>
      </c>
      <c r="AO76" s="4">
        <f t="shared" si="160"/>
        <v>0</v>
      </c>
      <c r="AP76" s="4">
        <f t="shared" si="161"/>
        <v>0</v>
      </c>
      <c r="AQ76" s="4">
        <f t="shared" si="162"/>
        <v>0</v>
      </c>
      <c r="AU76" s="310" t="s">
        <v>25</v>
      </c>
      <c r="AV76" s="286" t="s">
        <v>64</v>
      </c>
      <c r="AW76" s="316">
        <v>138.66999999999999</v>
      </c>
      <c r="AX76" s="290" t="s">
        <v>27</v>
      </c>
      <c r="AY76" s="3" t="s">
        <v>28</v>
      </c>
      <c r="AZ76" s="10">
        <f>BA76+BC76+BD76+BF76+BK76+BM76+BO76+BP76+BQ76+BS76+BT76</f>
        <v>262959.92</v>
      </c>
      <c r="BA76" s="44">
        <f>ROUND($C76*BA84,2)</f>
        <v>262959.92</v>
      </c>
      <c r="BB76" s="10">
        <f>ROUND(H76*2,2)</f>
        <v>0</v>
      </c>
      <c r="BC76" s="44">
        <f>ROUND($C76*BC84,2)</f>
        <v>0</v>
      </c>
      <c r="BD76" s="44">
        <f>ROUND($C76*BD84,2)</f>
        <v>0</v>
      </c>
      <c r="BE76" s="10">
        <f>ROUND(K76*2,2)</f>
        <v>0</v>
      </c>
      <c r="BF76" s="44">
        <f>ROUND($C76*BF84,2)</f>
        <v>0</v>
      </c>
      <c r="BG76" s="10">
        <f>ROUND(M76*2,2)</f>
        <v>0</v>
      </c>
      <c r="BH76" s="10">
        <f>ROUND(N76*2,2)</f>
        <v>0</v>
      </c>
      <c r="BI76" s="10">
        <f>ROUND(O76*2,2)</f>
        <v>0</v>
      </c>
      <c r="BJ76" s="10">
        <f>ROUND(P76*2,2)</f>
        <v>0</v>
      </c>
      <c r="BK76" s="44">
        <f>ROUND($C76*BK84,2)</f>
        <v>0</v>
      </c>
      <c r="BL76" s="10">
        <f>ROUND(R76*2,2)</f>
        <v>0</v>
      </c>
      <c r="BM76" s="44">
        <f>ROUND($C76*BM84,2)</f>
        <v>0</v>
      </c>
      <c r="BN76" s="10">
        <f>ROUND(T76*2,2)</f>
        <v>0</v>
      </c>
      <c r="BO76" s="44">
        <f>ROUND($C76*BO84,2)</f>
        <v>0</v>
      </c>
      <c r="BP76" s="44">
        <f>ROUND(V76*2,2)</f>
        <v>0</v>
      </c>
      <c r="BQ76" s="44">
        <f>ROUND($C76*BQ84,2)</f>
        <v>0</v>
      </c>
      <c r="BR76" s="10">
        <f>ROUND(X76*2,2)</f>
        <v>0</v>
      </c>
      <c r="BS76" s="44">
        <f>ROUND(Y76*2,2)</f>
        <v>0</v>
      </c>
      <c r="BT76" s="10">
        <f>ROUND(Z76*2,2)</f>
        <v>0</v>
      </c>
      <c r="BU76" s="15">
        <v>1</v>
      </c>
      <c r="CI76" s="32">
        <f>BF76-BG76</f>
        <v>0</v>
      </c>
    </row>
    <row r="77" spans="1:88" ht="60" customHeight="1">
      <c r="A77" s="296"/>
      <c r="B77" s="291"/>
      <c r="C77" s="299"/>
      <c r="D77" s="287"/>
      <c r="E77" s="3" t="s">
        <v>29</v>
      </c>
      <c r="F77" s="10">
        <f t="shared" ref="F77:F81" si="163">G77+I77+J77+L77+Q77+S77+U77+V77+W77+Y77+Z77</f>
        <v>0</v>
      </c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6">
        <v>2</v>
      </c>
      <c r="AO77" s="4">
        <f t="shared" si="160"/>
        <v>0</v>
      </c>
      <c r="AP77" s="4">
        <f t="shared" si="161"/>
        <v>0</v>
      </c>
      <c r="AQ77" s="4">
        <f t="shared" si="162"/>
        <v>0</v>
      </c>
      <c r="AU77" s="310"/>
      <c r="AV77" s="291"/>
      <c r="AW77" s="316"/>
      <c r="AX77" s="290"/>
      <c r="AY77" s="3" t="s">
        <v>29</v>
      </c>
      <c r="AZ77" s="10">
        <f t="shared" ref="AZ77:AZ81" si="164">BA77+BC77+BD77+BF77+BK77+BM77+BO77+BP77+BQ77+BS77+BT77</f>
        <v>0</v>
      </c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6">
        <v>2</v>
      </c>
    </row>
    <row r="78" spans="1:88" ht="120" customHeight="1">
      <c r="A78" s="296"/>
      <c r="B78" s="291"/>
      <c r="C78" s="299"/>
      <c r="D78" s="286" t="s">
        <v>30</v>
      </c>
      <c r="E78" s="3" t="s">
        <v>31</v>
      </c>
      <c r="F78" s="10">
        <f t="shared" si="163"/>
        <v>0</v>
      </c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5">
        <v>3</v>
      </c>
      <c r="AO78" s="4">
        <f t="shared" si="160"/>
        <v>0</v>
      </c>
      <c r="AP78" s="4">
        <f t="shared" si="161"/>
        <v>0</v>
      </c>
      <c r="AQ78" s="4">
        <f t="shared" si="162"/>
        <v>0</v>
      </c>
      <c r="AT78" s="32">
        <f>AZ78-BC78</f>
        <v>0</v>
      </c>
      <c r="AU78" s="310"/>
      <c r="AV78" s="291"/>
      <c r="AW78" s="316"/>
      <c r="AX78" s="290" t="s">
        <v>30</v>
      </c>
      <c r="AY78" s="3" t="s">
        <v>31</v>
      </c>
      <c r="AZ78" s="10">
        <f t="shared" si="164"/>
        <v>0</v>
      </c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5">
        <v>3</v>
      </c>
    </row>
    <row r="79" spans="1:88" ht="30" customHeight="1">
      <c r="A79" s="296"/>
      <c r="B79" s="291"/>
      <c r="C79" s="299"/>
      <c r="D79" s="291"/>
      <c r="E79" s="3" t="s">
        <v>32</v>
      </c>
      <c r="F79" s="10">
        <f t="shared" si="163"/>
        <v>0</v>
      </c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6">
        <v>4</v>
      </c>
      <c r="AO79" s="4">
        <f t="shared" si="160"/>
        <v>0</v>
      </c>
      <c r="AP79" s="4">
        <f t="shared" si="161"/>
        <v>0</v>
      </c>
      <c r="AQ79" s="4">
        <f t="shared" si="162"/>
        <v>0</v>
      </c>
      <c r="AU79" s="310"/>
      <c r="AV79" s="291"/>
      <c r="AW79" s="316"/>
      <c r="AX79" s="290"/>
      <c r="AY79" s="3" t="s">
        <v>32</v>
      </c>
      <c r="AZ79" s="10">
        <f t="shared" si="164"/>
        <v>0</v>
      </c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6">
        <v>4</v>
      </c>
    </row>
    <row r="80" spans="1:88" ht="30" customHeight="1">
      <c r="A80" s="296"/>
      <c r="B80" s="291"/>
      <c r="C80" s="299"/>
      <c r="D80" s="291"/>
      <c r="E80" s="3" t="s">
        <v>33</v>
      </c>
      <c r="F80" s="10">
        <f t="shared" si="163"/>
        <v>0</v>
      </c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5">
        <v>5</v>
      </c>
      <c r="AO80" s="4">
        <f t="shared" si="160"/>
        <v>0</v>
      </c>
      <c r="AP80" s="4">
        <f t="shared" si="161"/>
        <v>0</v>
      </c>
      <c r="AQ80" s="4">
        <f t="shared" si="162"/>
        <v>0</v>
      </c>
      <c r="AU80" s="310"/>
      <c r="AV80" s="291"/>
      <c r="AW80" s="316"/>
      <c r="AX80" s="290"/>
      <c r="AY80" s="3" t="s">
        <v>33</v>
      </c>
      <c r="AZ80" s="10">
        <f t="shared" si="164"/>
        <v>0</v>
      </c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5">
        <v>5</v>
      </c>
    </row>
    <row r="81" spans="1:88" ht="30" customHeight="1">
      <c r="A81" s="296"/>
      <c r="B81" s="291"/>
      <c r="C81" s="299"/>
      <c r="D81" s="287"/>
      <c r="E81" s="3" t="s">
        <v>34</v>
      </c>
      <c r="F81" s="10">
        <f t="shared" si="163"/>
        <v>0</v>
      </c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6">
        <v>6</v>
      </c>
      <c r="AO81" s="4">
        <f t="shared" si="160"/>
        <v>0</v>
      </c>
      <c r="AP81" s="4">
        <f t="shared" si="161"/>
        <v>0</v>
      </c>
      <c r="AQ81" s="4">
        <f t="shared" si="162"/>
        <v>0</v>
      </c>
      <c r="AU81" s="310"/>
      <c r="AV81" s="291"/>
      <c r="AW81" s="316"/>
      <c r="AX81" s="290"/>
      <c r="AY81" s="3" t="s">
        <v>34</v>
      </c>
      <c r="AZ81" s="10">
        <f t="shared" si="164"/>
        <v>0</v>
      </c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6">
        <v>6</v>
      </c>
    </row>
    <row r="82" spans="1:88" ht="30" customHeight="1">
      <c r="A82" s="296"/>
      <c r="B82" s="291"/>
      <c r="C82" s="299"/>
      <c r="D82" s="292" t="s">
        <v>35</v>
      </c>
      <c r="E82" s="293"/>
      <c r="F82" s="10">
        <f>F76+F77+F78+F79+F80+F81</f>
        <v>131479.96049999999</v>
      </c>
      <c r="G82" s="10">
        <f t="shared" ref="G82" si="165">G76+G77+G78+G79+G80+G81</f>
        <v>131479.96049999999</v>
      </c>
      <c r="H82" s="10">
        <f t="shared" ref="H82" si="166">H76+H77+H78+H79+H80+H81</f>
        <v>0</v>
      </c>
      <c r="I82" s="10">
        <f t="shared" ref="I82" si="167">I76+I77+I78+I79+I80+I81</f>
        <v>0</v>
      </c>
      <c r="J82" s="10">
        <f t="shared" ref="J82" si="168">J76+J77+J78+J79+J80+J81</f>
        <v>0</v>
      </c>
      <c r="K82" s="10">
        <f t="shared" ref="K82" si="169">K76+K77+K78+K79+K80+K81</f>
        <v>0</v>
      </c>
      <c r="L82" s="10">
        <f t="shared" ref="L82" si="170">L76+L77+L78+L79+L80+L81</f>
        <v>0</v>
      </c>
      <c r="M82" s="10">
        <f t="shared" ref="M82" si="171">M76+M77+M78+M79+M80+M81</f>
        <v>0</v>
      </c>
      <c r="N82" s="10">
        <f t="shared" ref="N82" si="172">N76+N77+N78+N79+N80+N81</f>
        <v>0</v>
      </c>
      <c r="O82" s="10">
        <f t="shared" ref="O82" si="173">O76+O77+O78+O79+O80+O81</f>
        <v>0</v>
      </c>
      <c r="P82" s="10">
        <f t="shared" ref="P82" si="174">P76+P77+P78+P79+P80+P81</f>
        <v>0</v>
      </c>
      <c r="Q82" s="10">
        <f t="shared" ref="Q82" si="175">Q76+Q77+Q78+Q79+Q80+Q81</f>
        <v>0</v>
      </c>
      <c r="R82" s="10">
        <f t="shared" ref="R82" si="176">R76+R77+R78+R79+R80+R81</f>
        <v>0</v>
      </c>
      <c r="S82" s="10">
        <f t="shared" ref="S82" si="177">S76+S77+S78+S79+S80+S81</f>
        <v>0</v>
      </c>
      <c r="T82" s="10">
        <f t="shared" ref="T82" si="178">T76+T77+T78+T79+T80+T81</f>
        <v>0</v>
      </c>
      <c r="U82" s="10">
        <f t="shared" ref="U82" si="179">U76+U77+U78+U79+U80+U81</f>
        <v>0</v>
      </c>
      <c r="V82" s="10">
        <f t="shared" ref="V82" si="180">V76+V77+V78+V79+V80+V81</f>
        <v>0</v>
      </c>
      <c r="W82" s="10">
        <f t="shared" ref="W82" si="181">W76+W77+W78+W79+W80+W81</f>
        <v>0</v>
      </c>
      <c r="X82" s="10">
        <f t="shared" ref="X82" si="182">X76+X77+X78+X79+X80+X81</f>
        <v>0</v>
      </c>
      <c r="Y82" s="10">
        <f t="shared" ref="Y82" si="183">Y76+Y77+Y78+Y79+Y80+Y81</f>
        <v>0</v>
      </c>
      <c r="Z82" s="10">
        <f t="shared" ref="Z82" si="184">Z76+Z77+Z78+Z79+Z80+Z81</f>
        <v>0</v>
      </c>
      <c r="AA82" s="15">
        <v>7</v>
      </c>
      <c r="AO82" s="4">
        <f t="shared" si="160"/>
        <v>0</v>
      </c>
      <c r="AP82" s="4">
        <f t="shared" si="161"/>
        <v>0</v>
      </c>
      <c r="AQ82" s="4">
        <f t="shared" si="162"/>
        <v>0</v>
      </c>
      <c r="AU82" s="310"/>
      <c r="AV82" s="291"/>
      <c r="AW82" s="316"/>
      <c r="AX82" s="322" t="s">
        <v>35</v>
      </c>
      <c r="AY82" s="293"/>
      <c r="AZ82" s="10">
        <f>AZ76+AZ77+AZ78+AZ79+AZ80+AZ81</f>
        <v>262959.92</v>
      </c>
      <c r="BA82" s="10">
        <f t="shared" ref="BA82:BT82" si="185">BA76+BA77+BA78+BA79+BA80+BA81</f>
        <v>262959.92</v>
      </c>
      <c r="BB82" s="10">
        <f t="shared" si="185"/>
        <v>0</v>
      </c>
      <c r="BC82" s="10">
        <f t="shared" si="185"/>
        <v>0</v>
      </c>
      <c r="BD82" s="10">
        <f t="shared" si="185"/>
        <v>0</v>
      </c>
      <c r="BE82" s="10">
        <f t="shared" si="185"/>
        <v>0</v>
      </c>
      <c r="BF82" s="10">
        <f t="shared" si="185"/>
        <v>0</v>
      </c>
      <c r="BG82" s="10">
        <f t="shared" si="185"/>
        <v>0</v>
      </c>
      <c r="BH82" s="10">
        <f t="shared" si="185"/>
        <v>0</v>
      </c>
      <c r="BI82" s="10">
        <f t="shared" si="185"/>
        <v>0</v>
      </c>
      <c r="BJ82" s="10">
        <f t="shared" si="185"/>
        <v>0</v>
      </c>
      <c r="BK82" s="10">
        <f t="shared" si="185"/>
        <v>0</v>
      </c>
      <c r="BL82" s="10">
        <f t="shared" si="185"/>
        <v>0</v>
      </c>
      <c r="BM82" s="10">
        <f t="shared" si="185"/>
        <v>0</v>
      </c>
      <c r="BN82" s="10">
        <f t="shared" si="185"/>
        <v>0</v>
      </c>
      <c r="BO82" s="10">
        <f t="shared" si="185"/>
        <v>0</v>
      </c>
      <c r="BP82" s="10">
        <f t="shared" si="185"/>
        <v>0</v>
      </c>
      <c r="BQ82" s="10">
        <f t="shared" si="185"/>
        <v>0</v>
      </c>
      <c r="BR82" s="10">
        <f t="shared" si="185"/>
        <v>0</v>
      </c>
      <c r="BS82" s="10">
        <f t="shared" si="185"/>
        <v>0</v>
      </c>
      <c r="BT82" s="10">
        <f t="shared" si="185"/>
        <v>0</v>
      </c>
      <c r="BU82" s="15">
        <v>7</v>
      </c>
      <c r="CI82" s="32">
        <f>BF82-BG82</f>
        <v>0</v>
      </c>
      <c r="CJ82" s="123"/>
    </row>
    <row r="83" spans="1:88" ht="75" customHeight="1">
      <c r="A83" s="296"/>
      <c r="B83" s="291"/>
      <c r="C83" s="299"/>
      <c r="D83" s="292" t="s">
        <v>53</v>
      </c>
      <c r="E83" s="293"/>
      <c r="F83" s="11">
        <f>ROUND(F82/C76,2)</f>
        <v>948.15</v>
      </c>
      <c r="G83" s="11">
        <f>ROUND(G82/C76,2)</f>
        <v>948.15</v>
      </c>
      <c r="H83" s="11">
        <f>ROUND(H82/C76,2)</f>
        <v>0</v>
      </c>
      <c r="I83" s="11">
        <f>ROUND(I82/C76,2)</f>
        <v>0</v>
      </c>
      <c r="J83" s="11">
        <f>ROUND(J82/C76,2)</f>
        <v>0</v>
      </c>
      <c r="K83" s="11">
        <f>ROUND(K82/C76,2)</f>
        <v>0</v>
      </c>
      <c r="L83" s="11">
        <f>ROUND(L82/C76,2)</f>
        <v>0</v>
      </c>
      <c r="M83" s="11">
        <f>ROUND(M82/C76,2)</f>
        <v>0</v>
      </c>
      <c r="N83" s="11">
        <f>ROUND(N82/C76,2)</f>
        <v>0</v>
      </c>
      <c r="O83" s="11">
        <f>ROUND(O82/C76,2)</f>
        <v>0</v>
      </c>
      <c r="P83" s="11">
        <f>ROUND(P82/C76,2)</f>
        <v>0</v>
      </c>
      <c r="Q83" s="11">
        <f>ROUND(Q82/C76,2)</f>
        <v>0</v>
      </c>
      <c r="R83" s="11">
        <f>ROUND(R82/C76,2)</f>
        <v>0</v>
      </c>
      <c r="S83" s="11">
        <f>ROUND(S82/C76,2)</f>
        <v>0</v>
      </c>
      <c r="T83" s="11">
        <f>ROUND(T82/C76,2)</f>
        <v>0</v>
      </c>
      <c r="U83" s="11">
        <f>ROUND(U82/C76,2)</f>
        <v>0</v>
      </c>
      <c r="V83" s="11">
        <f>ROUND(V82/C76,2)</f>
        <v>0</v>
      </c>
      <c r="W83" s="11">
        <f>ROUND(W82/C76,2)</f>
        <v>0</v>
      </c>
      <c r="X83" s="11">
        <f>ROUND(X82/C76,2)</f>
        <v>0</v>
      </c>
      <c r="Y83" s="11">
        <f>ROUND(Y82/C76,2)</f>
        <v>0</v>
      </c>
      <c r="Z83" s="11">
        <f>ROUND(Z82/C76,2)</f>
        <v>0</v>
      </c>
      <c r="AA83" s="16">
        <v>8</v>
      </c>
      <c r="AD83" s="52">
        <f>IF(AND(G83&gt;947.15,G83&lt;949),3,IF(AND(G83&gt;623.59,G83&lt;625),4,IF(AND(G83&gt;237.38,G83&lt;239),5,IF(AND(G83&gt;1986,G83&lt;1988),6,IF(AND(G83&gt;739.75,G83&lt;741),7,IF(AND(G83&gt;282.91,G83&lt;284),8,IF(AND(G83&gt;2681.35,G83&lt;2683),9,IF(AND(G83&gt;828.59,G83&lt;830),10,IF(AND(G83&gt;585.15,G83&lt;587),11,IF(AND(G83&gt;991.71,G83&lt;993),12,IF(AND(G83&gt;652.95,G83&lt;654),13,IF(AND(G83&gt;248.59,G83&lt;250),14,IF(AND(G83&gt;2079.39,G83&lt;2081),15,IF(AND(G83&gt;774.57,G83&lt;776),16,IF(AND(G83&gt;296.25,G83&lt;298),17,IF(AND(G83&gt;2807.42,G83&lt;2809),18,IF(AND(G83&gt;867.59,G83&lt;869),19,IF(AND(G83&gt;612.7,G83&lt;614),20))))))))))))))))))</f>
        <v>3</v>
      </c>
      <c r="AE83" s="52" t="b">
        <f>IF(AND(I83&gt;1204.78,I83&lt;1206),5,IF(AND(I83&gt;1407.63,I83&lt;1409),8,IF(AND(I83&gt;1427.91,I83&lt;1429),11,IF(AND(I83&gt;1261.45,I83&lt;1263),14,IF(AND(I83&gt;1473.83,I83&lt;1475),17,IF(AND(I83&gt;1495.07,I83&lt;1497),20))))))</f>
        <v>0</v>
      </c>
      <c r="AF83" s="52" t="b">
        <f>IF(AND(J83&gt;486.32,J83&lt;488),3,IF(AND(J83&gt;324.64,J83&lt;326),4,IF(AND(J83&gt;286.99,J83&lt;288.5),5,IF(AND(J83&gt;617.7,J83&lt;618),6,IF(AND(J83&gt;411.3,J83&lt;413),7,IF(AND(J83&gt;365.04,J83&lt;367),8,IF(AND(J83&gt;797.54,J83&lt;799),9,IF(AND(J83&gt;533.49,J83&lt;535),10,IF(AND(J83&gt;475.86,J83&lt;477),11,IF(AND(J83&gt;509.22,J83&lt;511),12,IF(AND(J83&gt;339.94,J83&lt;341.2),13,IF(AND(J83&gt;300.53,J83&lt;302),14,IF(AND(J83&gt;646.78,J83&lt;648),15,IF(AND(J83&gt;430.68,J83&lt;432),16,IF(AND(J83&gt;382.24,J83&lt;384),17,IF(AND(J83&gt;835.07,J83&lt;837),18,IF(AND(J83&gt;558.61,J83&lt;560),19,IF(AND(J83&gt;498.27,J83&lt;500),20))))))))))))))))))</f>
        <v>0</v>
      </c>
      <c r="AG83" s="52" t="b">
        <f>IF(AND(L83&gt;497.89,L83&lt;499),3,IF(AND(L83&gt;360.29,L83&lt;362),4,IF(AND(L83&gt;249.38,L83&lt;251),5,IF(AND(L83&gt;628.22,L83&lt;630),6,IF(AND(L83&gt;455.21,L83&lt;457),7,IF(AND(L83&gt;315.16,L83&lt;317),8,IF(AND(L83&gt;814.35,L83&lt;816),9,IF(AND(L83&gt;571.19,L83&lt;573),10,IF(AND(L83&gt;401.59,L83&lt;403),11,IF(AND(L83&gt;521.33,L83&lt;523),12,IF(AND(L83&gt;377.28,L83&lt;379),13,IF(AND(L83&gt;261.15,L83&lt;263),14,IF(AND(L83&gt;657.8,L83&lt;659),15,IF(AND(L83&gt;476.66,L83&lt;478),16,IF(AND(L83&gt;330.01,L83&lt;332),17,IF(AND(L83&gt;852.67,L83&lt;854),18,IF(AND(L83&gt;598.08,L83&lt;600),19,IF(AND(L83&gt;420.51,L83&lt;422),20))))))))))))))))))</f>
        <v>0</v>
      </c>
      <c r="AH83" s="52" t="b">
        <f>IF(AND(Q83&gt;358.85,Q83&lt;360),3,IF(AND(Q83&gt;129.83,Q83&lt;131),4,IF(AND(Q83&gt;77.61,Q83&lt;79),5,IF(AND(Q83&gt;426.19,Q83&lt;428),6,IF(AND(Q83&gt;159.77,Q83&lt;161),7,IF(AND(Q83&gt;94.38,Q83&lt;96),8,IF(AND(Q83&gt;567.37,Q83&lt;569),9,IF(AND(Q83&gt;203.4,Q83&lt;205),10,IF(AND(Q83&gt;131.96,Q83&lt;133),11,IF(AND(Q83&gt;375.76,Q83&lt;377),12,IF(AND(Q83&gt;135.98,Q83&lt;137),13,IF(AND(Q83&gt;81.31,Q83&lt;83),14,IF(AND(Q83&gt;446.27,Q83&lt;448),15,IF(AND(Q83&gt;167.32,Q83&lt;169),16,IF(AND(Q83&gt;98.86,Q83&lt;100),17,IF(AND(Q83&gt;594.08,Q83&lt;596),18,IF(AND(Q83&gt;213.01,Q83&lt;215),19,IF(AND(Q83&gt;138.21,Q83&lt;140),20))))))))))))))))))</f>
        <v>0</v>
      </c>
      <c r="AI83" s="52" t="b">
        <f>IF(AND(S83&gt;195.17,S83&lt;197),3,IF(AND(S83&gt;88.93,S83&lt;90),4,IF(AND(S83&gt;47.88,S83&lt;49),5,IF(AND(S83&gt;245.08,S83&lt;247),6,IF(AND(S83&gt;111.07,S83&lt;113),7,IF(AND(S83&gt;60.92,S83&lt;62),8,IF(AND(S83&gt;296.11,S83&lt;298),9,IF(AND(S83&gt;139.41,S83&lt;141),10,IF(AND(S83&gt;78.67,S83&lt;80),11,IF(AND(S83&gt;204.39,S83&lt;206),12,IF(AND(S83&gt;93.16,S83&lt;95),13,IF(AND(S83&gt;50.17,S83&lt;52),14,IF(AND(S83&gt;256.64,S83&lt;258),15,IF(AND(S83&gt;116.33,S83&lt;118),16,IF(AND(S83&gt;63.83,S83&lt;65),17,IF(AND(S83&gt;310.07,S83&lt;312),18,IF(AND(S83&gt;146.01,S83&lt;148),19,IF(AND(S83&gt;82.42,S83&lt;84),20))))))))))))))))))</f>
        <v>0</v>
      </c>
      <c r="AJ83" s="52" t="b">
        <f>IF(AND(U83&gt;107.35,U83&lt;109),3,IF(AND(U83&gt;63.65,U83&lt;65),4,IF(AND(U83&gt;44.75,U83&lt;46),5,IF(AND(U83&gt;143.27,U83&lt;145),6,IF(AND(U83&gt;85.58,U83&lt;87),7,IF(AND(U83&gt;60.46,U83&lt;62),8,IF(AND(U83&gt;194.16,U83&lt;196),9,IF(AND(U83&gt;117.24,U83&lt;119),10,IF(AND(U83&gt;82.88,U83&lt;84),11,IF(AND(U83&gt;112.44,U83&lt;114),12,IF(AND(U83&gt;66.69,U83&lt;68),13,IF(AND(U83&gt;46.9,U83&lt;48),14,IF(AND(U83&gt;150.05,U83&lt;152),15,IF(AND(U83&gt;90.65,U83&lt;91),16,IF(AND(U83&gt;63.34,U83&lt;65),17,IF(AND(U83&gt;203.34,U83&lt;205),18,IF(AND(U83&gt;122.8,U83&lt;124),19,IF(AND(U83&gt;86.83,U83&lt;88),20))))))))))))))))))</f>
        <v>0</v>
      </c>
      <c r="AK83" s="52" t="b">
        <f>IF(AND(V83&gt;139.85,V83&lt;141),3,IF(AND(V83&gt;103.84,V83&lt;105),4,IF(AND(V83&gt;52.32,V83&lt;54),5,IF(AND(V83&gt;285.46,V83&lt;287),6,IF(AND(V83&gt;118.42,V83&lt;120),7,IF(AND(V83&gt;62.42,V83&lt;64),8,IF(AND(V83&gt;412.27,V83&lt;414),9,IF(AND(V83&gt;140.33,V83&lt;142),10,IF(AND(V83&gt;145,V83&lt;147),11,IF(AND(V83&gt;146.47,V83&lt;148),12,IF(AND(V83&gt;108.77,V83&lt;110),13,IF(AND(V83&gt;54.82,V83&lt;56),14,IF(AND(V83&gt;298.92,V83&lt;300),15,IF(AND(V83&gt;124.03,V83&lt;126),16,IF(AND(V83&gt;65.4,V83&lt;67),17,IF(AND(V83&gt;431.69,V83&lt;433),18,IF(AND(V83&gt;146.97,V83&lt;148),19,IF(AND(V83&gt;151.86,V83&lt;153),20))))))))))))))))))</f>
        <v>0</v>
      </c>
      <c r="AL83" s="52" t="b">
        <f>IF(AND(W83&gt;350.42,W83&lt;352),3,IF(AND(W83&gt;546.22,W83&lt;548),4,IF(AND(W83&gt;155.33,W83&lt;157),5,IF(AND(W83&gt;721.99,W83&lt;723),6,IF(AND(W83&gt;638.96,W83&lt;639),7,IF(AND(W83&gt;187.79,W83&lt;189),8,IF(AND(W83&gt;945.4,W83&lt;947),9,IF(AND(W83&gt;698.46,W83&lt;670),10,IF(AND(W83&gt;360.7,W83&lt;362),11,IF(AND(W83&gt;366.94,W83&lt;368),12,IF(AND(W83&gt;571.94,W83&lt;573),13,IF(AND(W83&gt;162.68,W83&lt;164),14,IF(AND(W83&gt;755.97,W83&lt;757),15,IF(AND(W83&gt;667.99,W83&lt;669),16,IF(AND(W83&gt;196.66,W83&lt;198),17,IF(AND(W83&gt;989.88,W83&lt;991),18,IF(AND(W83&gt;731.33,W83&lt;733),19,IF(AND(W83&gt;377.7,W83&lt;379),20))))))))))))))))))</f>
        <v>0</v>
      </c>
      <c r="AM83" s="52" t="b">
        <f>IF(AND(Y83&gt;46.2,Y83&lt;46.5),3,IF(AND(Y83&gt;18.8,Y83&lt;19.1),4,IF(AND(Y83&gt;15.8,Y83&lt;16),5,IF(AND(Y83&gt;78.7,Y83&lt;79),6,IF(AND(Y83&gt;32.1,Y83&lt;32.4),7,IF(AND(Y83&gt;26.9,Y83&lt;27.3),8,IF(AND(Y83&gt;125,Y83&lt;125.5),9,IF(AND(Y83&gt;48.2,Y83&lt;48.52),10,IF(AND(Y83&gt;43.1,Y83&lt;43.6),11,IF(AND(Y83&gt;48.53,Y83&lt;48.7),12,IF(AND(Y83&gt;19.6,Y83&lt;20.1),13,IF(AND(Y83&gt;16.5,Y83&lt;16.9),14,IF(AND(Y83&gt;82.4,Y83&lt;82.8),15,IF(AND(Y83&gt;33.6,Y83&lt;34),16,IF(AND(Y83&gt;28,Y83&lt;28.6),17,IF(AND(Y83&gt;130.8,Y83&lt;131.4),18,IF(AND(Y83&gt;50.5,Y83&lt;50.9),19,IF(AND(Y83&gt;45.2,Y83&lt;45.8),20))))))))))))))))))</f>
        <v>0</v>
      </c>
      <c r="AO83" s="4">
        <f t="shared" si="160"/>
        <v>0</v>
      </c>
      <c r="AP83" s="4">
        <f t="shared" si="161"/>
        <v>0</v>
      </c>
      <c r="AQ83" s="4">
        <f t="shared" si="162"/>
        <v>0</v>
      </c>
      <c r="AU83" s="310"/>
      <c r="AV83" s="291"/>
      <c r="AW83" s="316"/>
      <c r="AX83" s="322" t="s">
        <v>53</v>
      </c>
      <c r="AY83" s="293"/>
      <c r="AZ83" s="11">
        <f>ROUND(AZ82/AW76,2)</f>
        <v>1896.3</v>
      </c>
      <c r="BA83" s="11">
        <f>ROUND(BA82/AW76,2)</f>
        <v>1896.3</v>
      </c>
      <c r="BB83" s="11">
        <f>ROUND(BB82/AW76,2)</f>
        <v>0</v>
      </c>
      <c r="BC83" s="11">
        <f>ROUND(BC82/AW76,2)</f>
        <v>0</v>
      </c>
      <c r="BD83" s="11">
        <f>ROUND(BD82/AW76,2)</f>
        <v>0</v>
      </c>
      <c r="BE83" s="11">
        <f>ROUND(BE82/AW76,2)</f>
        <v>0</v>
      </c>
      <c r="BF83" s="11">
        <f>ROUND(BF82/AW76,2)</f>
        <v>0</v>
      </c>
      <c r="BG83" s="11">
        <f>ROUND(BG82/AW76,2)</f>
        <v>0</v>
      </c>
      <c r="BH83" s="11">
        <f>ROUND(BH82/AW76,2)</f>
        <v>0</v>
      </c>
      <c r="BI83" s="11">
        <f>ROUND(BI82/AW76,2)</f>
        <v>0</v>
      </c>
      <c r="BJ83" s="11">
        <f>ROUND(BJ82/AW76,2)</f>
        <v>0</v>
      </c>
      <c r="BK83" s="11">
        <f>ROUND(BK82/AW76,2)</f>
        <v>0</v>
      </c>
      <c r="BL83" s="11">
        <f>ROUND(BL82/AW76,2)</f>
        <v>0</v>
      </c>
      <c r="BM83" s="11">
        <f>ROUND(BM82/AW76,2)</f>
        <v>0</v>
      </c>
      <c r="BN83" s="11">
        <f>ROUND(BN82/AW76,2)</f>
        <v>0</v>
      </c>
      <c r="BO83" s="11">
        <f>ROUND(BO82/AW76,2)</f>
        <v>0</v>
      </c>
      <c r="BP83" s="11">
        <f>ROUND(BP82/AW76,2)</f>
        <v>0</v>
      </c>
      <c r="BQ83" s="11">
        <f>ROUND(BQ82/AW76,2)</f>
        <v>0</v>
      </c>
      <c r="BR83" s="11">
        <f>ROUND(BR82/AW76,2)</f>
        <v>0</v>
      </c>
      <c r="BS83" s="11">
        <f>ROUND(BS82/AW76,2)</f>
        <v>0</v>
      </c>
      <c r="BT83" s="11">
        <f>ROUND(BT82/AW76,2)</f>
        <v>0</v>
      </c>
      <c r="BU83" s="16">
        <v>8</v>
      </c>
      <c r="BX83" s="52" t="b">
        <f>IF(AND(BA83&gt;947.15,BA83&lt;949),3,IF(AND(BA83&gt;623.59,BA83&lt;625),4,IF(AND(BA83&gt;237.38,BA83&lt;239),5,IF(AND(BA83&gt;1986,BA83&lt;1988),6,IF(AND(BA83&gt;739.75,BA83&lt;741),7,IF(AND(BA83&gt;282.91,BA83&lt;284),8,IF(AND(BA83&gt;2681.35,BA83&lt;2683),9,IF(AND(BA83&gt;828.59,BA83&lt;830),10,IF(AND(BA83&gt;585.15,BA83&lt;587),11,IF(AND(BA83&gt;991.71,BA83&lt;993),12,IF(AND(BA83&gt;652.95,BA83&lt;654),13,IF(AND(BA83&gt;248.59,BA83&lt;250),14,IF(AND(BA83&gt;2079.39,BA83&lt;2081),15,IF(AND(BA83&gt;774.57,BA83&lt;776),16,IF(AND(BA83&gt;296.25,BA83&lt;298),17,IF(AND(BA83&gt;2807.42,BA83&lt;2809),18,IF(AND(BA83&gt;867.59,BA83&lt;869),19,IF(AND(BA83&gt;612.7,BA83&lt;614),20))))))))))))))))))</f>
        <v>0</v>
      </c>
      <c r="BY83" s="52" t="b">
        <f>IF(AND(BC83&gt;1204.78,BC83&lt;1206),5,IF(AND(BC83&gt;1407.63,BC83&lt;1409),8,IF(AND(BC83&gt;1427.91,BC83&lt;1429),11,IF(AND(BC83&gt;1261.45,BC83&lt;1263),14,IF(AND(BC83&gt;1473.83,BC83&lt;1475),17,IF(AND(BC83&gt;1495.07,BC83&lt;1497),20))))))</f>
        <v>0</v>
      </c>
      <c r="BZ83" s="52" t="b">
        <f>IF(AND(BD83&gt;486.32,BD83&lt;488),3,IF(AND(BD83&gt;324.64,BD83&lt;326),4,IF(AND(BD83&gt;286.99,BD83&lt;288.5),5,IF(AND(BD83&gt;617.7,BD83&lt;618),6,IF(AND(BD83&gt;411.3,BD83&lt;413),7,IF(AND(BD83&gt;365.04,BD83&lt;367),8,IF(AND(BD83&gt;797.54,BD83&lt;799),9,IF(AND(BD83&gt;533.49,BD83&lt;535),10,IF(AND(BD83&gt;475.86,BD83&lt;477),11,IF(AND(BD83&gt;509.22,BD83&lt;511),12,IF(AND(BD83&gt;339.94,BD83&lt;341.2),13,IF(AND(BD83&gt;300.53,BD83&lt;302),14,IF(AND(BD83&gt;646.78,BD83&lt;648),15,IF(AND(BD83&gt;430.68,BD83&lt;432),16,IF(AND(BD83&gt;382.24,BD83&lt;384),17,IF(AND(BD83&gt;835.07,BD83&lt;837),18,IF(AND(BD83&gt;558.61,BD83&lt;560),19,IF(AND(BD83&gt;498.27,BD83&lt;500),20))))))))))))))))))</f>
        <v>0</v>
      </c>
      <c r="CA83" s="52" t="b">
        <f>IF(AND(BF83&gt;497.89,BF83&lt;499),3,IF(AND(BF83&gt;360.29,BF83&lt;362),4,IF(AND(BF83&gt;249.38,BF83&lt;251),5,IF(AND(BF83&gt;628.22,BF83&lt;630),6,IF(AND(BF83&gt;455.21,BF83&lt;457),7,IF(AND(BF83&gt;315.16,BF83&lt;317),8,IF(AND(BF83&gt;814.35,BF83&lt;816),9,IF(AND(BF83&gt;571.19,BF83&lt;573),10,IF(AND(BF83&gt;401.59,BF83&lt;403),11,IF(AND(BF83&gt;521.33,BF83&lt;523),12,IF(AND(BF83&gt;377.28,BF83&lt;379),13,IF(AND(BF83&gt;261.15,BF83&lt;263),14,IF(AND(BF83&gt;657.8,BF83&lt;659),15,IF(AND(BF83&gt;476.66,BF83&lt;478),16,IF(AND(BF83&gt;330.01,BF83&lt;332),17,IF(AND(BF83&gt;852.67,BF83&lt;854),18,IF(AND(BF83&gt;598.08,BF83&lt;600),19,IF(AND(BF83&gt;420.51,BF83&lt;422),20))))))))))))))))))</f>
        <v>0</v>
      </c>
      <c r="CB83" s="52" t="b">
        <f>IF(AND(BK83&gt;358.85,BK83&lt;360),3,IF(AND(BK83&gt;129.83,BK83&lt;131),4,IF(AND(BK83&gt;77.61,BK83&lt;79),5,IF(AND(BK83&gt;426.19,BK83&lt;428),6,IF(AND(BK83&gt;159.77,BK83&lt;161),7,IF(AND(BK83&gt;94.38,BK83&lt;96),8,IF(AND(BK83&gt;567.37,BK83&lt;569),9,IF(AND(BK83&gt;203.4,BK83&lt;205),10,IF(AND(BK83&gt;131.96,BK83&lt;133),11,IF(AND(BK83&gt;375.76,BK83&lt;377),12,IF(AND(BK83&gt;135.98,BK83&lt;137),13,IF(AND(BK83&gt;81.31,BK83&lt;83),14,IF(AND(BK83&gt;446.27,BK83&lt;448),15,IF(AND(BK83&gt;167.32,BK83&lt;169),16,IF(AND(BK83&gt;98.86,BK83&lt;100),17,IF(AND(BK83&gt;594.08,BK83&lt;596),18,IF(AND(BK83&gt;213.01,BK83&lt;215),19,IF(AND(BK83&gt;138.21,BK83&lt;140),20))))))))))))))))))</f>
        <v>0</v>
      </c>
      <c r="CC83" s="52" t="b">
        <f>IF(AND(BM83&gt;195.17,BM83&lt;197),3,IF(AND(BM83&gt;88.93,BM83&lt;90),4,IF(AND(BM83&gt;47.88,BM83&lt;49),5,IF(AND(BM83&gt;245.08,BM83&lt;247),6,IF(AND(BM83&gt;111.07,BM83&lt;113),7,IF(AND(BM83&gt;60.92,BM83&lt;62),8,IF(AND(BM83&gt;296.11,BM83&lt;298),9,IF(AND(BM83&gt;139.41,BM83&lt;141),10,IF(AND(BM83&gt;78.67,BM83&lt;80),11,IF(AND(BM83&gt;204.39,BM83&lt;206),12,IF(AND(BM83&gt;93.16,BM83&lt;95),13,IF(AND(BM83&gt;50.17,BM83&lt;52),14,IF(AND(BM83&gt;256.64,BM83&lt;258),15,IF(AND(BM83&gt;116.33,BM83&lt;118),16,IF(AND(BM83&gt;63.83,BM83&lt;65),17,IF(AND(BM83&gt;310.07,BM83&lt;312),18,IF(AND(BM83&gt;146.01,BM83&lt;148),19,IF(AND(BM83&gt;82.42,BM83&lt;84),20))))))))))))))))))</f>
        <v>0</v>
      </c>
      <c r="CD83" s="52" t="b">
        <f>IF(AND(BO83&gt;107.35,BO83&lt;109),3,IF(AND(BO83&gt;63.65,BO83&lt;65),4,IF(AND(BO83&gt;44.75,BO83&lt;46),5,IF(AND(BO83&gt;143.27,BO83&lt;145),6,IF(AND(BO83&gt;85.58,BO83&lt;87),7,IF(AND(BO83&gt;60.46,BO83&lt;62),8,IF(AND(BO83&gt;194.16,BO83&lt;196),9,IF(AND(BO83&gt;117.24,BO83&lt;119),10,IF(AND(BO83&gt;82.88,BO83&lt;84),11,IF(AND(BO83&gt;112.44,BO83&lt;114),12,IF(AND(BO83&gt;66.69,BO83&lt;68),13,IF(AND(BO83&gt;46.9,BO83&lt;48),14,IF(AND(BO83&gt;150.05,BO83&lt;152),15,IF(AND(BO83&gt;90.65,BO83&lt;91),16,IF(AND(BO83&gt;63.34,BO83&lt;65),17,IF(AND(BO83&gt;203.34,BO83&lt;205),18,IF(AND(BO83&gt;122.8,BO83&lt;124),19,IF(AND(BO83&gt;86.83,BO83&lt;88),20))))))))))))))))))</f>
        <v>0</v>
      </c>
      <c r="CE83" s="52" t="b">
        <f>IF(AND(BP83&gt;139.85,BP83&lt;141),3,IF(AND(BP83&gt;103.84,BP83&lt;105),4,IF(AND(BP83&gt;52.32,BP83&lt;54),5,IF(AND(BP83&gt;285.46,BP83&lt;287),6,IF(AND(BP83&gt;118.42,BP83&lt;120),7,IF(AND(BP83&gt;62.42,BP83&lt;64),8,IF(AND(BP83&gt;412.27,BP83&lt;414),9,IF(AND(BP83&gt;140.33,BP83&lt;142),10,IF(AND(BP83&gt;145,BP83&lt;147),11,IF(AND(BP83&gt;146.47,BP83&lt;148),12,IF(AND(BP83&gt;108.77,BP83&lt;110),13,IF(AND(BP83&gt;54.82,BP83&lt;56),14,IF(AND(BP83&gt;298.92,BP83&lt;300),15,IF(AND(BP83&gt;124.03,BP83&lt;126),16,IF(AND(BP83&gt;65.4,BP83&lt;67),17,IF(AND(BP83&gt;431.69,BP83&lt;433),18,IF(AND(BP83&gt;146.97,BP83&lt;148),19,IF(AND(BP83&gt;151.86,BP83&lt;153),20))))))))))))))))))</f>
        <v>0</v>
      </c>
      <c r="CF83" s="52" t="b">
        <f>IF(AND(BQ83&gt;350.42,BQ83&lt;352),3,IF(AND(BQ83&gt;546.22,BQ83&lt;548),4,IF(AND(BQ83&gt;155.33,BQ83&lt;157),5,IF(AND(BQ83&gt;721.99,BQ83&lt;723),6,IF(AND(BQ83&gt;638.96,BQ83&lt;639),7,IF(AND(BQ83&gt;187.79,BQ83&lt;189),8,IF(AND(BQ83&gt;945.4,BQ83&lt;947),9,IF(AND(BQ83&gt;698.46,BQ83&lt;670),10,IF(AND(BQ83&gt;360.7,BQ83&lt;362),11,IF(AND(BQ83&gt;366.94,BQ83&lt;368),12,IF(AND(BQ83&gt;571.94,BQ83&lt;573),13,IF(AND(BQ83&gt;162.68,BQ83&lt;164),14,IF(AND(BQ83&gt;755.97,BQ83&lt;757),15,IF(AND(BQ83&gt;667.99,BQ83&lt;669),16,IF(AND(BQ83&gt;196.66,BQ83&lt;198),17,IF(AND(BQ83&gt;989.88,BQ83&lt;991),18,IF(AND(BQ83&gt;731.33,BQ83&lt;733),19,IF(AND(BQ83&gt;377.7,BQ83&lt;379),20))))))))))))))))))</f>
        <v>0</v>
      </c>
      <c r="CG83" s="52" t="b">
        <f>IF(AND(BS83&gt;46.2,BS83&lt;46.5),3,IF(AND(BS83&gt;18.8,BS83&lt;19.1),4,IF(AND(BS83&gt;15.8,BS83&lt;16),5,IF(AND(BS83&gt;78.7,BS83&lt;79),6,IF(AND(BS83&gt;32.1,BS83&lt;32.4),7,IF(AND(BS83&gt;26.9,BS83&lt;27.3),8,IF(AND(BS83&gt;125,BS83&lt;125.5),9,IF(AND(BS83&gt;48.2,BS83&lt;48.52),10,IF(AND(BS83&gt;43.1,BS83&lt;43.6),11,IF(AND(BS83&gt;48.53,BS83&lt;48.7),12,IF(AND(BS83&gt;19.6,BS83&lt;20.1),13,IF(AND(BS83&gt;16.5,BS83&lt;16.9),14,IF(AND(BS83&gt;82.4,BS83&lt;82.8),15,IF(AND(BS83&gt;33.6,BS83&lt;34),16,IF(AND(BS83&gt;28,BS83&lt;28.6),17,IF(AND(BS83&gt;130.8,BS83&lt;131.4),18,IF(AND(BS83&gt;50.5,BS83&lt;50.9),19,IF(AND(BS83&gt;45.2,BS83&lt;45.8),20))))))))))))))))))</f>
        <v>0</v>
      </c>
    </row>
    <row r="84" spans="1:88" ht="90" customHeight="1">
      <c r="A84" s="297"/>
      <c r="B84" s="287"/>
      <c r="C84" s="300"/>
      <c r="D84" s="292" t="s">
        <v>54</v>
      </c>
      <c r="E84" s="293"/>
      <c r="F84" s="10" t="s">
        <v>36</v>
      </c>
      <c r="G84" s="12">
        <f>IF(AD84=FALSE,0,AD84)</f>
        <v>948.15</v>
      </c>
      <c r="H84" s="12" t="s">
        <v>36</v>
      </c>
      <c r="I84" s="12">
        <f>IF(AE84=FALSE,0,AE84)</f>
        <v>0</v>
      </c>
      <c r="J84" s="12">
        <f>IF(AF84=FALSE,0,AF84)</f>
        <v>0</v>
      </c>
      <c r="K84" s="12" t="s">
        <v>36</v>
      </c>
      <c r="L84" s="12">
        <f>IF(AG84=FALSE,0,AG84)</f>
        <v>0</v>
      </c>
      <c r="M84" s="12" t="s">
        <v>36</v>
      </c>
      <c r="N84" s="12" t="s">
        <v>36</v>
      </c>
      <c r="O84" s="12" t="s">
        <v>36</v>
      </c>
      <c r="P84" s="12" t="s">
        <v>36</v>
      </c>
      <c r="Q84" s="12">
        <f>IF(AH84=FALSE,0,AH84)</f>
        <v>0</v>
      </c>
      <c r="R84" s="12" t="s">
        <v>36</v>
      </c>
      <c r="S84" s="12">
        <f>IF(AI84=FALSE,0,AI84)</f>
        <v>0</v>
      </c>
      <c r="T84" s="12" t="s">
        <v>36</v>
      </c>
      <c r="U84" s="12">
        <f>IF(AJ84=FALSE,0,AJ84)</f>
        <v>0</v>
      </c>
      <c r="V84" s="12">
        <f>IF(AK84=FALSE,0,AK84)</f>
        <v>0</v>
      </c>
      <c r="W84" s="12">
        <f>IF(AL84=FALSE,0,AL84)</f>
        <v>0</v>
      </c>
      <c r="X84" s="12" t="s">
        <v>36</v>
      </c>
      <c r="Y84" s="12">
        <f>IF(AM84=FALSE,0,AM84)</f>
        <v>0</v>
      </c>
      <c r="Z84" s="12" t="s">
        <v>36</v>
      </c>
      <c r="AA84" s="15">
        <v>9</v>
      </c>
      <c r="AD84" s="52">
        <f>IF(AD83=3,948.15,IF(AD83=4,624.59,IF(AD83=5,238.38,IF(AD83=6,1987,IF(AD83=7,740.75,IF(AD83=8,283.91,IF(AD83=9,2682.35,IF(AD83=10,829.59,IF(AD83=11,586.15,IF(AD83=12,992.71,IF(AD83=13,653.95,IF(AD83=14,249.59,IF(AD83=15,2080.39,IF(AD83=16,775.57,IF(AD83=17,297.25,IF(AD83=18,2808.42,IF(AD83=19,868.59,IF(AD83=20,613.7))))))))))))))))))</f>
        <v>948.15</v>
      </c>
      <c r="AE84" s="52" t="b">
        <f>IF(AE83=5,1205.78,IF(AE83=8,1408.63,IF(AE83=11,1428.91,IF(AE83=14,1262.45,IF(AE83=17,1474.83,IF(AE83=20,1496.07))))))</f>
        <v>0</v>
      </c>
      <c r="AF84" s="52" t="b">
        <f>IF(AF83=3,487.32,IF(AF83=4,325.64,IF(AF83=5,287.99,IF(AF83=6,618.7,IF(AF83=7,412.3,IF(AF83=8,366.04,IF(AF83=9,798.54,IF(AF83=10,534.49,IF(AF83=11,476.86,IF(AF83=12,510.22,IF(AF83=13,340.94,IF(AF83=14,301.53,IF(AF83=15,647.78,IF(AF83=16,431.68,IF(AF83=17,383.24,IF(AF83=18,836.07,IF(AF83=19,559.61,IF(AF83=20,499.27))))))))))))))))))</f>
        <v>0</v>
      </c>
      <c r="AG84" s="52" t="b">
        <f>IF(AG83=3,498.89,IF(AG83=4,361.29,IF(AG83=5,250.38,IF(AG83=6,629.22,IF(AG83=7,456.21,IF(AG83=8,316.16,IF(AG83=9,815.35,IF(AG83=10,572.19,IF(AG83=11,402.59,IF(AG83=12,522.33,IF(AG83=13,378.28,IF(AG83=14,262.15,IF(AG83=15,658.8,IF(AG83=16,477.66,IF(AG83=17,331.01,IF(AG83=18,853.67,IF(AG83=19,599.08,IF(AG83=20,421.51))))))))))))))))))</f>
        <v>0</v>
      </c>
      <c r="AH84" s="52" t="b">
        <f>IF(AH83=3,359.85,IF(AH83=4,130.83,IF(AH83=5,78.61,IF(AH83=6,427.19,IF(AH83=7,160.77,IF(AH83=8,95.38,IF(AH83=9,568.37,IF(AH83=10,204.4,IF(AH83=11,132.96,IF(AH83=12,376.76,IF(AH83=13,136.98,IF(AH83=14,82.31,IF(AH83=15,447.27,IF(AH83=16,168.32,IF(AH83=17,99.86,IF(AH83=18,595.08,IF(AH83=19,214.01,IF(AH83=20,139.21))))))))))))))))))</f>
        <v>0</v>
      </c>
      <c r="AI84" s="52" t="b">
        <f>IF(AI83=3,196.17,IF(AI83=4,89.93,IF(AI83=5,48.88,IF(AI83=6,246.08,IF(AI83=7,112.07,IF(AI83=8,61.92,IF(AI83=9,297.11,IF(AI83=10,140.41,IF(AI83=11,79.67,IF(AI83=12,205.39,IF(AI83=13,94.16,IF(AI83=14,51.17,IF(AI83=15,257.64,IF(AI83=16,117.33,IF(AI83=17,64.83,IF(AI83=18,311.07,IF(AI83=19,147.01,IF(AI83=20,83.42))))))))))))))))))</f>
        <v>0</v>
      </c>
      <c r="AJ84" s="52" t="b">
        <f>IF(AJ83=3,108.35,IF(AJ83=4,64.65,IF(AJ83=5,45.75,IF(AJ83=6,144.27,IF(AJ83=7,86.58,IF(AJ83=8,61.46,IF(AJ83=9,195.16,IF(AJ83=10,118.24,IF(AJ83=11,83.88,IF(AJ83=12,113.44,IF(AJ83=13,67.69,IF(AJ83=14,47.9,IF(AJ83=15,151.05,IF(AJ83=16,90.65,IF(AJ83=17,64.34,IF(AJ83=18,204.34,IF(AJ83=19,123.8,IF(AJ83=20,87.83))))))))))))))))))</f>
        <v>0</v>
      </c>
      <c r="AK84" s="52" t="b">
        <f>IF(AK83=3,140.85,IF(AK83=4,104.84,IF(AK83=5,53.32,IF(AK83=6,286.46,IF(AK83=7,119.42,IF(AK83=8,63.42,IF(AK83=9,413.27,IF(AK83=10,141.33,IF(AK83=11,146,IF(AK83=12,147.47,IF(AK83=13,109.77,IF(AK83=14,55.82,IF(AK83=15,299.92,IF(AK83=16,125.03,IF(AK83=17,66.4,IF(AK83=18,432.69,IF(AK83=19,147.97,IF(AK83=20,152.86))))))))))))))))))</f>
        <v>0</v>
      </c>
      <c r="AL84" s="52" t="b">
        <f>IF(AL83=3,351.42,IF(AL83=4,547.22,IF(AL83=5,156.33,IF(AL83=6,722.99,IF(AL83=7,638.96,IF(AL83=8,188.79,IF(AL83=9,946.4,IF(AL83=10,699.46,IF(AL83=11,361.7,IF(AL83=12,367.94,IF(AL83=13,572.94,IF(AL83=14,163.68,IF(AL83=15,756.97,IF(AL83=16,668.99,IF(AL83=17,197.66,IF(AL83=18,990.88,IF(AL83=19,732.33,IF(AL83=20,378.7))))))))))))))))))</f>
        <v>0</v>
      </c>
      <c r="AM84" s="52" t="b">
        <f>IF(AM83=3,46.41,IF(AM83=4,19.01,IF(AM83=5,15.96,IF(AM83=6,78.9,IF(AM83=7,32.34,IF(AM83=8,27.09,IF(AM83=9,125.27,IF(AM83=10,48.48,IF(AM83=11,43.47,IF(AM83=12,48.59,IF(AM83=13,19.9,IF(AM83=14,16.71,IF(AM83=15,82.61,IF(AM83=16,33.86,IF(AM83=17,28.36,IF(AM83=18,131.15,IF(AM83=19,50.76,IF(AM83=20,45.51))))))))))))))))))</f>
        <v>0</v>
      </c>
      <c r="AO84" s="4">
        <f t="shared" si="160"/>
        <v>0</v>
      </c>
      <c r="AP84" s="4">
        <f t="shared" si="161"/>
        <v>0</v>
      </c>
      <c r="AQ84" s="4">
        <f t="shared" si="162"/>
        <v>0</v>
      </c>
      <c r="AU84" s="310"/>
      <c r="AV84" s="287"/>
      <c r="AW84" s="316"/>
      <c r="AX84" s="322" t="s">
        <v>54</v>
      </c>
      <c r="AY84" s="293"/>
      <c r="AZ84" s="10" t="s">
        <v>36</v>
      </c>
      <c r="BA84" s="12">
        <f>IF(BX84=FALSE,0,BX84)</f>
        <v>1896.3</v>
      </c>
      <c r="BB84" s="12" t="s">
        <v>36</v>
      </c>
      <c r="BC84" s="12">
        <f>IF(BY84=FALSE,0,BY84)</f>
        <v>0</v>
      </c>
      <c r="BD84" s="12">
        <f>IF(BZ84=FALSE,0,BZ84)</f>
        <v>0</v>
      </c>
      <c r="BE84" s="12" t="s">
        <v>36</v>
      </c>
      <c r="BF84" s="12">
        <f>IF(CA84=FALSE,0,CA84)</f>
        <v>0</v>
      </c>
      <c r="BG84" s="12" t="s">
        <v>36</v>
      </c>
      <c r="BH84" s="12" t="s">
        <v>36</v>
      </c>
      <c r="BI84" s="12" t="s">
        <v>36</v>
      </c>
      <c r="BJ84" s="12" t="s">
        <v>36</v>
      </c>
      <c r="BK84" s="12">
        <f>IF(CB84=FALSE,0,CB84)</f>
        <v>0</v>
      </c>
      <c r="BL84" s="12" t="s">
        <v>36</v>
      </c>
      <c r="BM84" s="12">
        <f>IF(CC84=FALSE,0,CC84)</f>
        <v>0</v>
      </c>
      <c r="BN84" s="12" t="s">
        <v>36</v>
      </c>
      <c r="BO84" s="12">
        <f>IF(CD84=FALSE,0,CD84)</f>
        <v>0</v>
      </c>
      <c r="BP84" s="12">
        <f>IF(CE84=FALSE,0,CE84)</f>
        <v>0</v>
      </c>
      <c r="BQ84" s="12">
        <f>IF(CF84=FALSE,0,CF84)</f>
        <v>0</v>
      </c>
      <c r="BR84" s="12" t="s">
        <v>36</v>
      </c>
      <c r="BS84" s="12">
        <f>IF(CG84=FALSE,0,CG84)</f>
        <v>0</v>
      </c>
      <c r="BT84" s="12" t="s">
        <v>36</v>
      </c>
      <c r="BU84" s="15">
        <v>9</v>
      </c>
      <c r="BX84" s="52">
        <f>IF(AD83=3,1896.3,IF(AD83=4,1249.18,IF(AD83=5,476.76,IF(AD83=6,3974,IF(AD83=7,1481.5,IF(AD83=8,567.82,IF(AD83=9,5364.7,IF(AD83=10,1659.18,IF(AD83=11,1172.3)))))))))</f>
        <v>1896.3</v>
      </c>
      <c r="BY84" s="52" t="b">
        <f>IF(AE83=5,2411.56,IF(AE83=8,2817.26,IF(AE83=11,2857.82)))</f>
        <v>0</v>
      </c>
      <c r="BZ84" s="52" t="b">
        <f>IF(AF83=3,974.64,IF(AF83=4,651.28,IF(AF83=5,575.98,IF(AF83=6,1237.4,IF(AF83=7,824.6,IF(AF83=8,732.08,IF(AF83=9,1597.08,IF(AF83=10,1068.98,IF(AF83=11,953.72)))))))))</f>
        <v>0</v>
      </c>
      <c r="CA84" s="52" t="b">
        <f>IF(AG83=3,997.78,IF(AG83=4,722.58,IF(AG83=5,500.76,IF(AG83=6,1258.44,IF(AG83=7,912.42,IF(AG83=8,632.32,IF(AG83=9,1630.7,IF(AG83=10,1144.38,IF(AG83=11,805.18)))))))))</f>
        <v>0</v>
      </c>
      <c r="CB84" s="52" t="b">
        <f>IF(AH83=3,719.7,IF(AH83=4,261.66,IF(AH83=5,157.22,IF(AH83=6,854.38,IF(AH83=7,321.54,IF(AH83=8,190.76,IF(AH83=9,1136.74,IF(AH83=10,408.8,IF(AH83=11,265.92)))))))))</f>
        <v>0</v>
      </c>
      <c r="CC84" s="52" t="b">
        <f>IF(AI83=3,392.34,IF(AI83=4,179.86,IF(AI83=5,97.76,IF(AI83=6,492.16,IF(AI83=7,224.14,IF(AI83=8,123.84,IF(AI83=9,594.22,IF(AI83=10,280.82,IF(AI83=11,159.34)))))))))</f>
        <v>0</v>
      </c>
      <c r="CD84" s="52" t="b">
        <f>IF(AJ83=3,216.7,IF(AJ83=4,129.3,IF(AJ83=5,91.5,IF(AJ83=6,288.54,IF(AJ83=7,173.16,IF(AJ83=8,122.92,IF(AJ83=9,390.32,IF(AJ83=10,236.48,IF(AJ83=11,167.76)))))))))</f>
        <v>0</v>
      </c>
      <c r="CE84" s="52" t="b">
        <f>IF(AK83=3,281.7,IF(AK83=4,209.68,IF(AK83=5,106.64,IF(AK83=6,572.92,IF(AK83=7,238.84,IF(AK83=8,126.84,IF(AK83=9,826.54,IF(AK83=10,282.66,IF(AK83=11,292)))))))))</f>
        <v>0</v>
      </c>
      <c r="CF84" s="52" t="b">
        <f>IF(AL83=3,702.84,IF(AL83=4,1094.44,IF(AL83=5,312.66,IF(AL83=6,1445.98,IF(AL83=7,1277.92,IF(AL83=8,377.58,IF(AL83=9,1892.8,IF(AL83=10,1398.92,IF(AL83=11,723.4)))))))))</f>
        <v>0</v>
      </c>
      <c r="CG84" s="52" t="b">
        <f>IF(AM83=3,92.82,IF(AM83=4,38.02,IF(AM83=5,31.92,IF(AM83=6,157.8,IF(AM83=7,64.68,IF(AM83=8,54.18,IF(AM83=9,250.54,IF(AM83=10,96.96,IF(AM83=11,86.94)))))))))</f>
        <v>0</v>
      </c>
    </row>
    <row r="85" spans="1:88" ht="30" customHeight="1">
      <c r="A85" s="295" t="s">
        <v>48</v>
      </c>
      <c r="B85" s="286" t="s">
        <v>344</v>
      </c>
      <c r="C85" s="298">
        <f>C76</f>
        <v>138.66999999999999</v>
      </c>
      <c r="D85" s="286" t="s">
        <v>27</v>
      </c>
      <c r="E85" s="3" t="s">
        <v>28</v>
      </c>
      <c r="F85" s="10">
        <f>G85+I85+J85+L85+Q85+S85+U85+V85+W85+Y85+Z85</f>
        <v>131479.96049999999</v>
      </c>
      <c r="G85" s="44">
        <f>G76</f>
        <v>131479.96049999999</v>
      </c>
      <c r="H85" s="10">
        <f t="shared" ref="H85:Z90" si="186">H76</f>
        <v>0</v>
      </c>
      <c r="I85" s="10">
        <f t="shared" si="186"/>
        <v>0</v>
      </c>
      <c r="J85" s="10">
        <f t="shared" si="186"/>
        <v>0</v>
      </c>
      <c r="K85" s="10">
        <f t="shared" si="186"/>
        <v>0</v>
      </c>
      <c r="L85" s="10">
        <f t="shared" si="186"/>
        <v>0</v>
      </c>
      <c r="M85" s="10">
        <f t="shared" si="186"/>
        <v>0</v>
      </c>
      <c r="N85" s="10">
        <f t="shared" si="186"/>
        <v>0</v>
      </c>
      <c r="O85" s="10">
        <f t="shared" si="186"/>
        <v>0</v>
      </c>
      <c r="P85" s="10">
        <f t="shared" si="186"/>
        <v>0</v>
      </c>
      <c r="Q85" s="10">
        <f t="shared" si="186"/>
        <v>0</v>
      </c>
      <c r="R85" s="10">
        <f t="shared" si="186"/>
        <v>0</v>
      </c>
      <c r="S85" s="10">
        <f t="shared" si="186"/>
        <v>0</v>
      </c>
      <c r="T85" s="10">
        <f t="shared" si="186"/>
        <v>0</v>
      </c>
      <c r="U85" s="10">
        <f t="shared" si="186"/>
        <v>0</v>
      </c>
      <c r="V85" s="10">
        <f t="shared" si="186"/>
        <v>0</v>
      </c>
      <c r="W85" s="10">
        <f t="shared" si="186"/>
        <v>0</v>
      </c>
      <c r="X85" s="10">
        <f t="shared" si="186"/>
        <v>0</v>
      </c>
      <c r="Y85" s="10">
        <f t="shared" si="186"/>
        <v>0</v>
      </c>
      <c r="Z85" s="10">
        <f t="shared" si="186"/>
        <v>0</v>
      </c>
      <c r="AA85" s="15">
        <v>1</v>
      </c>
      <c r="AO85" s="4">
        <f t="shared" si="160"/>
        <v>0</v>
      </c>
      <c r="AP85" s="4">
        <f t="shared" si="161"/>
        <v>0</v>
      </c>
      <c r="AQ85" s="4">
        <f t="shared" si="162"/>
        <v>0</v>
      </c>
      <c r="AU85" s="310" t="s">
        <v>48</v>
      </c>
      <c r="AV85" s="286" t="s">
        <v>344</v>
      </c>
      <c r="AW85" s="316">
        <f>AW76</f>
        <v>138.66999999999999</v>
      </c>
      <c r="AX85" s="290" t="s">
        <v>27</v>
      </c>
      <c r="AY85" s="3" t="s">
        <v>28</v>
      </c>
      <c r="AZ85" s="10">
        <f>BA85+BC85+BD85+BF85+BK85+BM85+BO85+BP85+BQ85+BS85+BT85</f>
        <v>262959.92</v>
      </c>
      <c r="BA85" s="44">
        <f>BA76</f>
        <v>262959.92</v>
      </c>
      <c r="BB85" s="10">
        <f t="shared" ref="BB85:BT85" si="187">BB76</f>
        <v>0</v>
      </c>
      <c r="BC85" s="10">
        <f t="shared" si="187"/>
        <v>0</v>
      </c>
      <c r="BD85" s="10">
        <f t="shared" si="187"/>
        <v>0</v>
      </c>
      <c r="BE85" s="10">
        <f t="shared" si="187"/>
        <v>0</v>
      </c>
      <c r="BF85" s="10">
        <f t="shared" si="187"/>
        <v>0</v>
      </c>
      <c r="BG85" s="10">
        <f t="shared" si="187"/>
        <v>0</v>
      </c>
      <c r="BH85" s="10">
        <f t="shared" si="187"/>
        <v>0</v>
      </c>
      <c r="BI85" s="10">
        <f t="shared" si="187"/>
        <v>0</v>
      </c>
      <c r="BJ85" s="10">
        <f t="shared" si="187"/>
        <v>0</v>
      </c>
      <c r="BK85" s="10">
        <f t="shared" si="187"/>
        <v>0</v>
      </c>
      <c r="BL85" s="10">
        <f t="shared" si="187"/>
        <v>0</v>
      </c>
      <c r="BM85" s="10">
        <f t="shared" si="187"/>
        <v>0</v>
      </c>
      <c r="BN85" s="10">
        <f t="shared" si="187"/>
        <v>0</v>
      </c>
      <c r="BO85" s="10">
        <f t="shared" si="187"/>
        <v>0</v>
      </c>
      <c r="BP85" s="10">
        <f t="shared" si="187"/>
        <v>0</v>
      </c>
      <c r="BQ85" s="10">
        <f t="shared" si="187"/>
        <v>0</v>
      </c>
      <c r="BR85" s="10">
        <f t="shared" si="187"/>
        <v>0</v>
      </c>
      <c r="BS85" s="10">
        <f t="shared" si="187"/>
        <v>0</v>
      </c>
      <c r="BT85" s="10">
        <f t="shared" si="187"/>
        <v>0</v>
      </c>
      <c r="BU85" s="15">
        <v>1</v>
      </c>
      <c r="CI85" s="32">
        <f>BF85-BG85</f>
        <v>0</v>
      </c>
    </row>
    <row r="86" spans="1:88" ht="60" customHeight="1">
      <c r="A86" s="296"/>
      <c r="B86" s="291"/>
      <c r="C86" s="299"/>
      <c r="D86" s="287"/>
      <c r="E86" s="3" t="s">
        <v>29</v>
      </c>
      <c r="F86" s="10">
        <f t="shared" ref="F86:F90" si="188">G86+I86+J86+L86+Q86+S86+U86+V86+W86+Y86+Z86</f>
        <v>0</v>
      </c>
      <c r="G86" s="10">
        <f t="shared" ref="G86:V90" si="189">G77</f>
        <v>0</v>
      </c>
      <c r="H86" s="10">
        <f t="shared" si="189"/>
        <v>0</v>
      </c>
      <c r="I86" s="10">
        <f t="shared" si="189"/>
        <v>0</v>
      </c>
      <c r="J86" s="10">
        <f t="shared" si="189"/>
        <v>0</v>
      </c>
      <c r="K86" s="10">
        <f t="shared" si="189"/>
        <v>0</v>
      </c>
      <c r="L86" s="10">
        <f t="shared" si="189"/>
        <v>0</v>
      </c>
      <c r="M86" s="10">
        <f t="shared" si="189"/>
        <v>0</v>
      </c>
      <c r="N86" s="10">
        <f t="shared" si="189"/>
        <v>0</v>
      </c>
      <c r="O86" s="10">
        <f t="shared" si="189"/>
        <v>0</v>
      </c>
      <c r="P86" s="10">
        <f t="shared" si="189"/>
        <v>0</v>
      </c>
      <c r="Q86" s="10">
        <f t="shared" si="189"/>
        <v>0</v>
      </c>
      <c r="R86" s="10">
        <f t="shared" si="189"/>
        <v>0</v>
      </c>
      <c r="S86" s="10">
        <f t="shared" si="189"/>
        <v>0</v>
      </c>
      <c r="T86" s="10">
        <f t="shared" si="189"/>
        <v>0</v>
      </c>
      <c r="U86" s="10">
        <f t="shared" si="189"/>
        <v>0</v>
      </c>
      <c r="V86" s="10">
        <f t="shared" si="189"/>
        <v>0</v>
      </c>
      <c r="W86" s="10">
        <f t="shared" si="186"/>
        <v>0</v>
      </c>
      <c r="X86" s="10">
        <f t="shared" si="186"/>
        <v>0</v>
      </c>
      <c r="Y86" s="10">
        <f t="shared" si="186"/>
        <v>0</v>
      </c>
      <c r="Z86" s="10">
        <f t="shared" si="186"/>
        <v>0</v>
      </c>
      <c r="AA86" s="16">
        <v>2</v>
      </c>
      <c r="AO86" s="4">
        <f t="shared" si="160"/>
        <v>0</v>
      </c>
      <c r="AP86" s="4">
        <f t="shared" si="161"/>
        <v>0</v>
      </c>
      <c r="AQ86" s="4">
        <f t="shared" si="162"/>
        <v>0</v>
      </c>
      <c r="AU86" s="310"/>
      <c r="AV86" s="291"/>
      <c r="AW86" s="316"/>
      <c r="AX86" s="290"/>
      <c r="AY86" s="3" t="s">
        <v>29</v>
      </c>
      <c r="AZ86" s="10">
        <f t="shared" ref="AZ86:AZ90" si="190">BA86+BC86+BD86+BF86+BK86+BM86+BO86+BP86+BQ86+BS86+BT86</f>
        <v>0</v>
      </c>
      <c r="BA86" s="10">
        <f t="shared" ref="BA86:BT86" si="191">BA77</f>
        <v>0</v>
      </c>
      <c r="BB86" s="10">
        <f t="shared" si="191"/>
        <v>0</v>
      </c>
      <c r="BC86" s="10">
        <f t="shared" si="191"/>
        <v>0</v>
      </c>
      <c r="BD86" s="10">
        <f t="shared" si="191"/>
        <v>0</v>
      </c>
      <c r="BE86" s="10">
        <f t="shared" si="191"/>
        <v>0</v>
      </c>
      <c r="BF86" s="10">
        <f t="shared" si="191"/>
        <v>0</v>
      </c>
      <c r="BG86" s="10">
        <f t="shared" si="191"/>
        <v>0</v>
      </c>
      <c r="BH86" s="10">
        <f t="shared" si="191"/>
        <v>0</v>
      </c>
      <c r="BI86" s="10">
        <f t="shared" si="191"/>
        <v>0</v>
      </c>
      <c r="BJ86" s="10">
        <f t="shared" si="191"/>
        <v>0</v>
      </c>
      <c r="BK86" s="10">
        <f t="shared" si="191"/>
        <v>0</v>
      </c>
      <c r="BL86" s="10">
        <f t="shared" si="191"/>
        <v>0</v>
      </c>
      <c r="BM86" s="10">
        <f t="shared" si="191"/>
        <v>0</v>
      </c>
      <c r="BN86" s="10">
        <f t="shared" si="191"/>
        <v>0</v>
      </c>
      <c r="BO86" s="10">
        <f t="shared" si="191"/>
        <v>0</v>
      </c>
      <c r="BP86" s="10">
        <f t="shared" si="191"/>
        <v>0</v>
      </c>
      <c r="BQ86" s="10">
        <f t="shared" si="191"/>
        <v>0</v>
      </c>
      <c r="BR86" s="10">
        <f t="shared" si="191"/>
        <v>0</v>
      </c>
      <c r="BS86" s="10">
        <f t="shared" si="191"/>
        <v>0</v>
      </c>
      <c r="BT86" s="10">
        <f t="shared" si="191"/>
        <v>0</v>
      </c>
      <c r="BU86" s="16">
        <v>2</v>
      </c>
    </row>
    <row r="87" spans="1:88" ht="120" customHeight="1">
      <c r="A87" s="296"/>
      <c r="B87" s="291"/>
      <c r="C87" s="299"/>
      <c r="D87" s="286" t="s">
        <v>30</v>
      </c>
      <c r="E87" s="3" t="s">
        <v>49</v>
      </c>
      <c r="F87" s="10">
        <f t="shared" si="188"/>
        <v>0</v>
      </c>
      <c r="G87" s="10">
        <f t="shared" si="189"/>
        <v>0</v>
      </c>
      <c r="H87" s="10">
        <f t="shared" si="186"/>
        <v>0</v>
      </c>
      <c r="I87" s="10">
        <f t="shared" si="186"/>
        <v>0</v>
      </c>
      <c r="J87" s="10">
        <f t="shared" si="186"/>
        <v>0</v>
      </c>
      <c r="K87" s="10">
        <f t="shared" si="186"/>
        <v>0</v>
      </c>
      <c r="L87" s="10">
        <f t="shared" si="186"/>
        <v>0</v>
      </c>
      <c r="M87" s="10">
        <f t="shared" si="186"/>
        <v>0</v>
      </c>
      <c r="N87" s="10">
        <f t="shared" si="186"/>
        <v>0</v>
      </c>
      <c r="O87" s="10">
        <f t="shared" si="186"/>
        <v>0</v>
      </c>
      <c r="P87" s="10">
        <f t="shared" si="186"/>
        <v>0</v>
      </c>
      <c r="Q87" s="10">
        <f t="shared" si="186"/>
        <v>0</v>
      </c>
      <c r="R87" s="10">
        <f t="shared" si="186"/>
        <v>0</v>
      </c>
      <c r="S87" s="10">
        <f t="shared" si="186"/>
        <v>0</v>
      </c>
      <c r="T87" s="10">
        <f t="shared" si="186"/>
        <v>0</v>
      </c>
      <c r="U87" s="10">
        <f t="shared" si="186"/>
        <v>0</v>
      </c>
      <c r="V87" s="10">
        <f t="shared" si="186"/>
        <v>0</v>
      </c>
      <c r="W87" s="10">
        <f t="shared" si="186"/>
        <v>0</v>
      </c>
      <c r="X87" s="10">
        <f t="shared" si="186"/>
        <v>0</v>
      </c>
      <c r="Y87" s="10">
        <f t="shared" si="186"/>
        <v>0</v>
      </c>
      <c r="Z87" s="10">
        <f t="shared" si="186"/>
        <v>0</v>
      </c>
      <c r="AA87" s="15">
        <v>3</v>
      </c>
      <c r="AO87" s="4">
        <f t="shared" si="160"/>
        <v>0</v>
      </c>
      <c r="AP87" s="4">
        <f t="shared" si="161"/>
        <v>0</v>
      </c>
      <c r="AQ87" s="4">
        <f t="shared" si="162"/>
        <v>0</v>
      </c>
      <c r="AT87" s="32">
        <f>AZ87-BC87</f>
        <v>0</v>
      </c>
      <c r="AU87" s="310"/>
      <c r="AV87" s="291"/>
      <c r="AW87" s="316"/>
      <c r="AX87" s="290" t="s">
        <v>30</v>
      </c>
      <c r="AY87" s="3" t="s">
        <v>49</v>
      </c>
      <c r="AZ87" s="10">
        <f t="shared" si="190"/>
        <v>0</v>
      </c>
      <c r="BA87" s="10">
        <f t="shared" ref="BA87:BT87" si="192">BA78</f>
        <v>0</v>
      </c>
      <c r="BB87" s="10">
        <f t="shared" si="192"/>
        <v>0</v>
      </c>
      <c r="BC87" s="10">
        <f t="shared" si="192"/>
        <v>0</v>
      </c>
      <c r="BD87" s="10">
        <f t="shared" si="192"/>
        <v>0</v>
      </c>
      <c r="BE87" s="10">
        <f t="shared" si="192"/>
        <v>0</v>
      </c>
      <c r="BF87" s="10">
        <f t="shared" si="192"/>
        <v>0</v>
      </c>
      <c r="BG87" s="10">
        <f t="shared" si="192"/>
        <v>0</v>
      </c>
      <c r="BH87" s="10">
        <f t="shared" si="192"/>
        <v>0</v>
      </c>
      <c r="BI87" s="10">
        <f t="shared" si="192"/>
        <v>0</v>
      </c>
      <c r="BJ87" s="10">
        <f t="shared" si="192"/>
        <v>0</v>
      </c>
      <c r="BK87" s="10">
        <f t="shared" si="192"/>
        <v>0</v>
      </c>
      <c r="BL87" s="10">
        <f t="shared" si="192"/>
        <v>0</v>
      </c>
      <c r="BM87" s="10">
        <f t="shared" si="192"/>
        <v>0</v>
      </c>
      <c r="BN87" s="10">
        <f t="shared" si="192"/>
        <v>0</v>
      </c>
      <c r="BO87" s="10">
        <f t="shared" si="192"/>
        <v>0</v>
      </c>
      <c r="BP87" s="10">
        <f t="shared" si="192"/>
        <v>0</v>
      </c>
      <c r="BQ87" s="10">
        <f t="shared" si="192"/>
        <v>0</v>
      </c>
      <c r="BR87" s="10">
        <f t="shared" si="192"/>
        <v>0</v>
      </c>
      <c r="BS87" s="10">
        <f t="shared" si="192"/>
        <v>0</v>
      </c>
      <c r="BT87" s="10">
        <f t="shared" si="192"/>
        <v>0</v>
      </c>
      <c r="BU87" s="15">
        <v>3</v>
      </c>
    </row>
    <row r="88" spans="1:88" ht="30" customHeight="1">
      <c r="A88" s="296"/>
      <c r="B88" s="291"/>
      <c r="C88" s="299"/>
      <c r="D88" s="291"/>
      <c r="E88" s="3" t="s">
        <v>32</v>
      </c>
      <c r="F88" s="10">
        <f t="shared" si="188"/>
        <v>0</v>
      </c>
      <c r="G88" s="10">
        <f t="shared" si="189"/>
        <v>0</v>
      </c>
      <c r="H88" s="10">
        <f t="shared" si="186"/>
        <v>0</v>
      </c>
      <c r="I88" s="10">
        <f t="shared" si="186"/>
        <v>0</v>
      </c>
      <c r="J88" s="10">
        <f t="shared" si="186"/>
        <v>0</v>
      </c>
      <c r="K88" s="10">
        <f t="shared" si="186"/>
        <v>0</v>
      </c>
      <c r="L88" s="10">
        <f t="shared" si="186"/>
        <v>0</v>
      </c>
      <c r="M88" s="10">
        <f t="shared" si="186"/>
        <v>0</v>
      </c>
      <c r="N88" s="10">
        <f t="shared" si="186"/>
        <v>0</v>
      </c>
      <c r="O88" s="10">
        <f t="shared" si="186"/>
        <v>0</v>
      </c>
      <c r="P88" s="10">
        <f t="shared" si="186"/>
        <v>0</v>
      </c>
      <c r="Q88" s="10">
        <f t="shared" si="186"/>
        <v>0</v>
      </c>
      <c r="R88" s="10">
        <f t="shared" si="186"/>
        <v>0</v>
      </c>
      <c r="S88" s="10">
        <f t="shared" si="186"/>
        <v>0</v>
      </c>
      <c r="T88" s="10">
        <f t="shared" si="186"/>
        <v>0</v>
      </c>
      <c r="U88" s="10">
        <f t="shared" si="186"/>
        <v>0</v>
      </c>
      <c r="V88" s="10">
        <f t="shared" si="186"/>
        <v>0</v>
      </c>
      <c r="W88" s="10">
        <f t="shared" si="186"/>
        <v>0</v>
      </c>
      <c r="X88" s="10">
        <f t="shared" si="186"/>
        <v>0</v>
      </c>
      <c r="Y88" s="10">
        <f t="shared" si="186"/>
        <v>0</v>
      </c>
      <c r="Z88" s="10">
        <f t="shared" si="186"/>
        <v>0</v>
      </c>
      <c r="AA88" s="16">
        <v>4</v>
      </c>
      <c r="AO88" s="4">
        <f t="shared" si="160"/>
        <v>0</v>
      </c>
      <c r="AP88" s="4">
        <f t="shared" si="161"/>
        <v>0</v>
      </c>
      <c r="AQ88" s="4">
        <f t="shared" si="162"/>
        <v>0</v>
      </c>
      <c r="AU88" s="310"/>
      <c r="AV88" s="291"/>
      <c r="AW88" s="316"/>
      <c r="AX88" s="290"/>
      <c r="AY88" s="3" t="s">
        <v>32</v>
      </c>
      <c r="AZ88" s="10">
        <f t="shared" si="190"/>
        <v>0</v>
      </c>
      <c r="BA88" s="10">
        <f t="shared" ref="BA88:BT88" si="193">BA79</f>
        <v>0</v>
      </c>
      <c r="BB88" s="10">
        <f t="shared" si="193"/>
        <v>0</v>
      </c>
      <c r="BC88" s="10">
        <f t="shared" si="193"/>
        <v>0</v>
      </c>
      <c r="BD88" s="10">
        <f t="shared" si="193"/>
        <v>0</v>
      </c>
      <c r="BE88" s="10">
        <f t="shared" si="193"/>
        <v>0</v>
      </c>
      <c r="BF88" s="10">
        <f t="shared" si="193"/>
        <v>0</v>
      </c>
      <c r="BG88" s="10">
        <f t="shared" si="193"/>
        <v>0</v>
      </c>
      <c r="BH88" s="10">
        <f t="shared" si="193"/>
        <v>0</v>
      </c>
      <c r="BI88" s="10">
        <f t="shared" si="193"/>
        <v>0</v>
      </c>
      <c r="BJ88" s="10">
        <f t="shared" si="193"/>
        <v>0</v>
      </c>
      <c r="BK88" s="10">
        <f t="shared" si="193"/>
        <v>0</v>
      </c>
      <c r="BL88" s="10">
        <f t="shared" si="193"/>
        <v>0</v>
      </c>
      <c r="BM88" s="10">
        <f t="shared" si="193"/>
        <v>0</v>
      </c>
      <c r="BN88" s="10">
        <f t="shared" si="193"/>
        <v>0</v>
      </c>
      <c r="BO88" s="10">
        <f t="shared" si="193"/>
        <v>0</v>
      </c>
      <c r="BP88" s="10">
        <f t="shared" si="193"/>
        <v>0</v>
      </c>
      <c r="BQ88" s="10">
        <f t="shared" si="193"/>
        <v>0</v>
      </c>
      <c r="BR88" s="10">
        <f t="shared" si="193"/>
        <v>0</v>
      </c>
      <c r="BS88" s="10">
        <f t="shared" si="193"/>
        <v>0</v>
      </c>
      <c r="BT88" s="10">
        <f t="shared" si="193"/>
        <v>0</v>
      </c>
      <c r="BU88" s="16">
        <v>4</v>
      </c>
    </row>
    <row r="89" spans="1:88" ht="30" customHeight="1">
      <c r="A89" s="296"/>
      <c r="B89" s="291"/>
      <c r="C89" s="299"/>
      <c r="D89" s="291"/>
      <c r="E89" s="3" t="s">
        <v>33</v>
      </c>
      <c r="F89" s="10">
        <f t="shared" si="188"/>
        <v>0</v>
      </c>
      <c r="G89" s="10">
        <f t="shared" si="189"/>
        <v>0</v>
      </c>
      <c r="H89" s="10">
        <f t="shared" si="186"/>
        <v>0</v>
      </c>
      <c r="I89" s="10">
        <f t="shared" si="186"/>
        <v>0</v>
      </c>
      <c r="J89" s="10">
        <f t="shared" si="186"/>
        <v>0</v>
      </c>
      <c r="K89" s="10">
        <f t="shared" si="186"/>
        <v>0</v>
      </c>
      <c r="L89" s="10">
        <f t="shared" si="186"/>
        <v>0</v>
      </c>
      <c r="M89" s="10">
        <f t="shared" si="186"/>
        <v>0</v>
      </c>
      <c r="N89" s="10">
        <f t="shared" si="186"/>
        <v>0</v>
      </c>
      <c r="O89" s="10">
        <f t="shared" si="186"/>
        <v>0</v>
      </c>
      <c r="P89" s="10">
        <f t="shared" si="186"/>
        <v>0</v>
      </c>
      <c r="Q89" s="10">
        <f t="shared" si="186"/>
        <v>0</v>
      </c>
      <c r="R89" s="10">
        <f t="shared" si="186"/>
        <v>0</v>
      </c>
      <c r="S89" s="10">
        <f t="shared" si="186"/>
        <v>0</v>
      </c>
      <c r="T89" s="10">
        <f t="shared" si="186"/>
        <v>0</v>
      </c>
      <c r="U89" s="10">
        <f t="shared" si="186"/>
        <v>0</v>
      </c>
      <c r="V89" s="10">
        <f t="shared" si="186"/>
        <v>0</v>
      </c>
      <c r="W89" s="10">
        <f t="shared" si="186"/>
        <v>0</v>
      </c>
      <c r="X89" s="10">
        <f t="shared" si="186"/>
        <v>0</v>
      </c>
      <c r="Y89" s="10">
        <f t="shared" si="186"/>
        <v>0</v>
      </c>
      <c r="Z89" s="10">
        <f t="shared" si="186"/>
        <v>0</v>
      </c>
      <c r="AA89" s="15">
        <v>5</v>
      </c>
      <c r="AO89" s="4">
        <f t="shared" si="160"/>
        <v>0</v>
      </c>
      <c r="AP89" s="4">
        <f t="shared" si="161"/>
        <v>0</v>
      </c>
      <c r="AQ89" s="4">
        <f t="shared" si="162"/>
        <v>0</v>
      </c>
      <c r="AU89" s="310"/>
      <c r="AV89" s="291"/>
      <c r="AW89" s="316"/>
      <c r="AX89" s="290"/>
      <c r="AY89" s="3" t="s">
        <v>33</v>
      </c>
      <c r="AZ89" s="10">
        <f t="shared" si="190"/>
        <v>0</v>
      </c>
      <c r="BA89" s="10">
        <f t="shared" ref="BA89:BT89" si="194">BA80</f>
        <v>0</v>
      </c>
      <c r="BB89" s="10">
        <f t="shared" si="194"/>
        <v>0</v>
      </c>
      <c r="BC89" s="10">
        <f t="shared" si="194"/>
        <v>0</v>
      </c>
      <c r="BD89" s="10">
        <f t="shared" si="194"/>
        <v>0</v>
      </c>
      <c r="BE89" s="10">
        <f t="shared" si="194"/>
        <v>0</v>
      </c>
      <c r="BF89" s="10">
        <f t="shared" si="194"/>
        <v>0</v>
      </c>
      <c r="BG89" s="10">
        <f t="shared" si="194"/>
        <v>0</v>
      </c>
      <c r="BH89" s="10">
        <f t="shared" si="194"/>
        <v>0</v>
      </c>
      <c r="BI89" s="10">
        <f t="shared" si="194"/>
        <v>0</v>
      </c>
      <c r="BJ89" s="10">
        <f t="shared" si="194"/>
        <v>0</v>
      </c>
      <c r="BK89" s="10">
        <f t="shared" si="194"/>
        <v>0</v>
      </c>
      <c r="BL89" s="10">
        <f t="shared" si="194"/>
        <v>0</v>
      </c>
      <c r="BM89" s="10">
        <f t="shared" si="194"/>
        <v>0</v>
      </c>
      <c r="BN89" s="10">
        <f t="shared" si="194"/>
        <v>0</v>
      </c>
      <c r="BO89" s="10">
        <f t="shared" si="194"/>
        <v>0</v>
      </c>
      <c r="BP89" s="10">
        <f t="shared" si="194"/>
        <v>0</v>
      </c>
      <c r="BQ89" s="10">
        <f t="shared" si="194"/>
        <v>0</v>
      </c>
      <c r="BR89" s="10">
        <f t="shared" si="194"/>
        <v>0</v>
      </c>
      <c r="BS89" s="10">
        <f t="shared" si="194"/>
        <v>0</v>
      </c>
      <c r="BT89" s="10">
        <f t="shared" si="194"/>
        <v>0</v>
      </c>
      <c r="BU89" s="15">
        <v>5</v>
      </c>
    </row>
    <row r="90" spans="1:88" ht="30" customHeight="1">
      <c r="A90" s="296"/>
      <c r="B90" s="291"/>
      <c r="C90" s="299"/>
      <c r="D90" s="287"/>
      <c r="E90" s="3" t="s">
        <v>34</v>
      </c>
      <c r="F90" s="10">
        <f t="shared" si="188"/>
        <v>0</v>
      </c>
      <c r="G90" s="10">
        <f t="shared" si="189"/>
        <v>0</v>
      </c>
      <c r="H90" s="10">
        <f t="shared" si="186"/>
        <v>0</v>
      </c>
      <c r="I90" s="10">
        <f t="shared" si="186"/>
        <v>0</v>
      </c>
      <c r="J90" s="10">
        <f t="shared" si="186"/>
        <v>0</v>
      </c>
      <c r="K90" s="10">
        <f t="shared" si="186"/>
        <v>0</v>
      </c>
      <c r="L90" s="10">
        <f t="shared" si="186"/>
        <v>0</v>
      </c>
      <c r="M90" s="10">
        <f t="shared" si="186"/>
        <v>0</v>
      </c>
      <c r="N90" s="10">
        <f t="shared" si="186"/>
        <v>0</v>
      </c>
      <c r="O90" s="10">
        <f t="shared" si="186"/>
        <v>0</v>
      </c>
      <c r="P90" s="10">
        <f t="shared" si="186"/>
        <v>0</v>
      </c>
      <c r="Q90" s="10">
        <f t="shared" si="186"/>
        <v>0</v>
      </c>
      <c r="R90" s="10">
        <f t="shared" si="186"/>
        <v>0</v>
      </c>
      <c r="S90" s="10">
        <f t="shared" si="186"/>
        <v>0</v>
      </c>
      <c r="T90" s="10">
        <f t="shared" si="186"/>
        <v>0</v>
      </c>
      <c r="U90" s="10">
        <f t="shared" si="186"/>
        <v>0</v>
      </c>
      <c r="V90" s="10">
        <f t="shared" si="186"/>
        <v>0</v>
      </c>
      <c r="W90" s="10">
        <f t="shared" si="186"/>
        <v>0</v>
      </c>
      <c r="X90" s="10">
        <f t="shared" si="186"/>
        <v>0</v>
      </c>
      <c r="Y90" s="10">
        <f t="shared" si="186"/>
        <v>0</v>
      </c>
      <c r="Z90" s="10">
        <f t="shared" si="186"/>
        <v>0</v>
      </c>
      <c r="AA90" s="16">
        <v>6</v>
      </c>
      <c r="AO90" s="4">
        <f t="shared" si="160"/>
        <v>0</v>
      </c>
      <c r="AP90" s="4">
        <f t="shared" si="161"/>
        <v>0</v>
      </c>
      <c r="AQ90" s="4">
        <f t="shared" si="162"/>
        <v>0</v>
      </c>
      <c r="AU90" s="310"/>
      <c r="AV90" s="291"/>
      <c r="AW90" s="316"/>
      <c r="AX90" s="290"/>
      <c r="AY90" s="3" t="s">
        <v>34</v>
      </c>
      <c r="AZ90" s="10">
        <f t="shared" si="190"/>
        <v>0</v>
      </c>
      <c r="BA90" s="10">
        <f t="shared" ref="BA90:BT90" si="195">BA81</f>
        <v>0</v>
      </c>
      <c r="BB90" s="10">
        <f t="shared" si="195"/>
        <v>0</v>
      </c>
      <c r="BC90" s="10">
        <f t="shared" si="195"/>
        <v>0</v>
      </c>
      <c r="BD90" s="10">
        <f t="shared" si="195"/>
        <v>0</v>
      </c>
      <c r="BE90" s="10">
        <f t="shared" si="195"/>
        <v>0</v>
      </c>
      <c r="BF90" s="10">
        <f t="shared" si="195"/>
        <v>0</v>
      </c>
      <c r="BG90" s="10">
        <f t="shared" si="195"/>
        <v>0</v>
      </c>
      <c r="BH90" s="10">
        <f t="shared" si="195"/>
        <v>0</v>
      </c>
      <c r="BI90" s="10">
        <f t="shared" si="195"/>
        <v>0</v>
      </c>
      <c r="BJ90" s="10">
        <f t="shared" si="195"/>
        <v>0</v>
      </c>
      <c r="BK90" s="10">
        <f t="shared" si="195"/>
        <v>0</v>
      </c>
      <c r="BL90" s="10">
        <f t="shared" si="195"/>
        <v>0</v>
      </c>
      <c r="BM90" s="10">
        <f t="shared" si="195"/>
        <v>0</v>
      </c>
      <c r="BN90" s="10">
        <f t="shared" si="195"/>
        <v>0</v>
      </c>
      <c r="BO90" s="10">
        <f t="shared" si="195"/>
        <v>0</v>
      </c>
      <c r="BP90" s="10">
        <f t="shared" si="195"/>
        <v>0</v>
      </c>
      <c r="BQ90" s="10">
        <f t="shared" si="195"/>
        <v>0</v>
      </c>
      <c r="BR90" s="10">
        <f t="shared" si="195"/>
        <v>0</v>
      </c>
      <c r="BS90" s="10">
        <f t="shared" si="195"/>
        <v>0</v>
      </c>
      <c r="BT90" s="10">
        <f t="shared" si="195"/>
        <v>0</v>
      </c>
      <c r="BU90" s="16">
        <v>6</v>
      </c>
    </row>
    <row r="91" spans="1:88" s="5" customFormat="1" ht="30" customHeight="1">
      <c r="A91" s="296"/>
      <c r="B91" s="291"/>
      <c r="C91" s="299"/>
      <c r="D91" s="292" t="s">
        <v>35</v>
      </c>
      <c r="E91" s="293"/>
      <c r="F91" s="10">
        <f>F85+F86+F87+F88+F89+F90</f>
        <v>131479.96049999999</v>
      </c>
      <c r="G91" s="10">
        <f t="shared" ref="G91" si="196">G85+G86+G87+G88+G89+G90</f>
        <v>131479.96049999999</v>
      </c>
      <c r="H91" s="10">
        <f t="shared" ref="H91" si="197">H85+H86+H87+H88+H89+H90</f>
        <v>0</v>
      </c>
      <c r="I91" s="10">
        <f t="shared" ref="I91" si="198">I85+I86+I87+I88+I89+I90</f>
        <v>0</v>
      </c>
      <c r="J91" s="10">
        <f t="shared" ref="J91" si="199">J85+J86+J87+J88+J89+J90</f>
        <v>0</v>
      </c>
      <c r="K91" s="10">
        <f t="shared" ref="K91" si="200">K85+K86+K87+K88+K89+K90</f>
        <v>0</v>
      </c>
      <c r="L91" s="10">
        <f t="shared" ref="L91" si="201">L85+L86+L87+L88+L89+L90</f>
        <v>0</v>
      </c>
      <c r="M91" s="10">
        <f t="shared" ref="M91" si="202">M85+M86+M87+M88+M89+M90</f>
        <v>0</v>
      </c>
      <c r="N91" s="10">
        <f t="shared" ref="N91" si="203">N85+N86+N87+N88+N89+N90</f>
        <v>0</v>
      </c>
      <c r="O91" s="10">
        <f t="shared" ref="O91" si="204">O85+O86+O87+O88+O89+O90</f>
        <v>0</v>
      </c>
      <c r="P91" s="10">
        <f t="shared" ref="P91" si="205">P85+P86+P87+P88+P89+P90</f>
        <v>0</v>
      </c>
      <c r="Q91" s="10">
        <f t="shared" ref="Q91" si="206">Q85+Q86+Q87+Q88+Q89+Q90</f>
        <v>0</v>
      </c>
      <c r="R91" s="10">
        <f t="shared" ref="R91" si="207">R85+R86+R87+R88+R89+R90</f>
        <v>0</v>
      </c>
      <c r="S91" s="10">
        <f t="shared" ref="S91" si="208">S85+S86+S87+S88+S89+S90</f>
        <v>0</v>
      </c>
      <c r="T91" s="10">
        <f t="shared" ref="T91" si="209">T85+T86+T87+T88+T89+T90</f>
        <v>0</v>
      </c>
      <c r="U91" s="10">
        <f t="shared" ref="U91" si="210">U85+U86+U87+U88+U89+U90</f>
        <v>0</v>
      </c>
      <c r="V91" s="10">
        <f t="shared" ref="V91" si="211">V85+V86+V87+V88+V89+V90</f>
        <v>0</v>
      </c>
      <c r="W91" s="10">
        <f t="shared" ref="W91" si="212">W85+W86+W87+W88+W89+W90</f>
        <v>0</v>
      </c>
      <c r="X91" s="10">
        <f t="shared" ref="X91" si="213">X85+X86+X87+X88+X89+X90</f>
        <v>0</v>
      </c>
      <c r="Y91" s="10">
        <f t="shared" ref="Y91" si="214">Y85+Y86+Y87+Y88+Y89+Y90</f>
        <v>0</v>
      </c>
      <c r="Z91" s="10">
        <f t="shared" ref="Z91" si="215">Z85+Z86+Z87+Z88+Z89+Z90</f>
        <v>0</v>
      </c>
      <c r="AA91" s="15">
        <v>7</v>
      </c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>
        <f t="shared" si="160"/>
        <v>0</v>
      </c>
      <c r="AP91" s="4">
        <f t="shared" si="161"/>
        <v>0</v>
      </c>
      <c r="AQ91" s="4">
        <f t="shared" si="162"/>
        <v>0</v>
      </c>
      <c r="AR91" s="4"/>
      <c r="AU91" s="310"/>
      <c r="AV91" s="291"/>
      <c r="AW91" s="316"/>
      <c r="AX91" s="322" t="s">
        <v>35</v>
      </c>
      <c r="AY91" s="293"/>
      <c r="AZ91" s="10">
        <f>AZ85+AZ86+AZ87+AZ88+AZ89+AZ90</f>
        <v>262959.92</v>
      </c>
      <c r="BA91" s="10">
        <f t="shared" ref="BA91:BT91" si="216">BA85+BA86+BA87+BA88+BA89+BA90</f>
        <v>262959.92</v>
      </c>
      <c r="BB91" s="10">
        <f t="shared" si="216"/>
        <v>0</v>
      </c>
      <c r="BC91" s="10">
        <f t="shared" si="216"/>
        <v>0</v>
      </c>
      <c r="BD91" s="10">
        <f t="shared" si="216"/>
        <v>0</v>
      </c>
      <c r="BE91" s="10">
        <f t="shared" si="216"/>
        <v>0</v>
      </c>
      <c r="BF91" s="10">
        <f t="shared" si="216"/>
        <v>0</v>
      </c>
      <c r="BG91" s="10">
        <f t="shared" si="216"/>
        <v>0</v>
      </c>
      <c r="BH91" s="10">
        <f t="shared" si="216"/>
        <v>0</v>
      </c>
      <c r="BI91" s="10">
        <f t="shared" si="216"/>
        <v>0</v>
      </c>
      <c r="BJ91" s="10">
        <f t="shared" si="216"/>
        <v>0</v>
      </c>
      <c r="BK91" s="10">
        <f t="shared" si="216"/>
        <v>0</v>
      </c>
      <c r="BL91" s="10">
        <f t="shared" si="216"/>
        <v>0</v>
      </c>
      <c r="BM91" s="10">
        <f t="shared" si="216"/>
        <v>0</v>
      </c>
      <c r="BN91" s="10">
        <f t="shared" si="216"/>
        <v>0</v>
      </c>
      <c r="BO91" s="10">
        <f t="shared" si="216"/>
        <v>0</v>
      </c>
      <c r="BP91" s="10">
        <f t="shared" si="216"/>
        <v>0</v>
      </c>
      <c r="BQ91" s="10">
        <f t="shared" si="216"/>
        <v>0</v>
      </c>
      <c r="BR91" s="10">
        <f t="shared" si="216"/>
        <v>0</v>
      </c>
      <c r="BS91" s="10">
        <f t="shared" si="216"/>
        <v>0</v>
      </c>
      <c r="BT91" s="10">
        <f t="shared" si="216"/>
        <v>0</v>
      </c>
      <c r="BU91" s="15">
        <v>7</v>
      </c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I91" s="32">
        <f>BF91-BG91</f>
        <v>0</v>
      </c>
      <c r="CJ91" s="123"/>
    </row>
    <row r="92" spans="1:88" ht="75" customHeight="1">
      <c r="A92" s="296"/>
      <c r="B92" s="291"/>
      <c r="C92" s="299"/>
      <c r="D92" s="292" t="s">
        <v>53</v>
      </c>
      <c r="E92" s="293"/>
      <c r="F92" s="11">
        <f>ROUND(F91/C85,2)</f>
        <v>948.15</v>
      </c>
      <c r="G92" s="11">
        <f>ROUND(G91/C85,2)</f>
        <v>948.15</v>
      </c>
      <c r="H92" s="11">
        <f>ROUND(H91/C85,2)</f>
        <v>0</v>
      </c>
      <c r="I92" s="11">
        <f>ROUND(I91/C85,2)</f>
        <v>0</v>
      </c>
      <c r="J92" s="11">
        <f>ROUND(J91/C85,2)</f>
        <v>0</v>
      </c>
      <c r="K92" s="11">
        <f>ROUND(K91/C85,2)</f>
        <v>0</v>
      </c>
      <c r="L92" s="11">
        <f>ROUND(L91/C85,2)</f>
        <v>0</v>
      </c>
      <c r="M92" s="11">
        <f>ROUND(M91/C85,2)</f>
        <v>0</v>
      </c>
      <c r="N92" s="11">
        <f>ROUND(N91/C85,2)</f>
        <v>0</v>
      </c>
      <c r="O92" s="11">
        <f>ROUND(O91/C85,2)</f>
        <v>0</v>
      </c>
      <c r="P92" s="11">
        <f>ROUND(P91/C85,2)</f>
        <v>0</v>
      </c>
      <c r="Q92" s="11">
        <f>ROUND(Q91/C85,2)</f>
        <v>0</v>
      </c>
      <c r="R92" s="11">
        <f>ROUND(R91/C85,2)</f>
        <v>0</v>
      </c>
      <c r="S92" s="11">
        <f>ROUND(S91/C85,2)</f>
        <v>0</v>
      </c>
      <c r="T92" s="11">
        <f>ROUND(T91/C85,2)</f>
        <v>0</v>
      </c>
      <c r="U92" s="11">
        <f>ROUND(U91/C85,2)</f>
        <v>0</v>
      </c>
      <c r="V92" s="11">
        <f>ROUND(V91/C85,2)</f>
        <v>0</v>
      </c>
      <c r="W92" s="11">
        <f>ROUND(W91/C85,2)</f>
        <v>0</v>
      </c>
      <c r="X92" s="11">
        <f>ROUND(X91/C85,2)</f>
        <v>0</v>
      </c>
      <c r="Y92" s="11">
        <f>ROUND(Y91/C85,2)</f>
        <v>0</v>
      </c>
      <c r="Z92" s="11">
        <f>ROUND(Z91/C85,2)</f>
        <v>0</v>
      </c>
      <c r="AA92" s="16">
        <v>8</v>
      </c>
      <c r="AD92" s="52">
        <f>IF(AND(G92&gt;947.15,G92&lt;949),3,IF(AND(G92&gt;623.59,G92&lt;625),4,IF(AND(G92&gt;237.38,G92&lt;239),5,IF(AND(G92&gt;1986,G92&lt;1988),6,IF(AND(G92&gt;739.75,G92&lt;741),7,IF(AND(G92&gt;282.91,G92&lt;284),8,IF(AND(G92&gt;2681.35,G92&lt;2683),9,IF(AND(G92&gt;828.59,G92&lt;830),10,IF(AND(G92&gt;585.15,G92&lt;587),11,IF(AND(G92&gt;991.71,G92&lt;993),12,IF(AND(G92&gt;652.95,G92&lt;654),13,IF(AND(G92&gt;248.59,G92&lt;250),14,IF(AND(G92&gt;2079.39,G92&lt;2081),15,IF(AND(G92&gt;774.57,G92&lt;776),16,IF(AND(G92&gt;296.25,G92&lt;298),17,IF(AND(G92&gt;2807.42,G92&lt;2809),18,IF(AND(G92&gt;867.59,G92&lt;869),19,IF(AND(G92&gt;612.7,G92&lt;614),20))))))))))))))))))</f>
        <v>3</v>
      </c>
      <c r="AE92" s="52" t="b">
        <f>IF(AND(I92&gt;1204.78,I92&lt;1206),5,IF(AND(I92&gt;1407.63,I92&lt;1409),8,IF(AND(I92&gt;1427.91,I92&lt;1429),11,IF(AND(I92&gt;1261.45,I92&lt;1263),14,IF(AND(I92&gt;1473.83,I92&lt;1475),17,IF(AND(I92&gt;1495.07,I92&lt;1497),20))))))</f>
        <v>0</v>
      </c>
      <c r="AF92" s="52" t="b">
        <f>IF(AND(J92&gt;486.32,J92&lt;488),3,IF(AND(J92&gt;324.64,J92&lt;326),4,IF(AND(J92&gt;286.99,J92&lt;288.5),5,IF(AND(J92&gt;617.7,J92&lt;618),6,IF(AND(J92&gt;411.3,J92&lt;413),7,IF(AND(J92&gt;365.04,J92&lt;367),8,IF(AND(J92&gt;797.54,J92&lt;799),9,IF(AND(J92&gt;533.49,J92&lt;535),10,IF(AND(J92&gt;475.86,J92&lt;477),11,IF(AND(J92&gt;509.22,J92&lt;511),12,IF(AND(J92&gt;339.94,J92&lt;341.2),13,IF(AND(J92&gt;300.53,J92&lt;302),14,IF(AND(J92&gt;646.78,J92&lt;648),15,IF(AND(J92&gt;430.68,J92&lt;432),16,IF(AND(J92&gt;382.24,J92&lt;384),17,IF(AND(J92&gt;835.07,J92&lt;837),18,IF(AND(J92&gt;558.61,J92&lt;560),19,IF(AND(J92&gt;498.27,J92&lt;500),20))))))))))))))))))</f>
        <v>0</v>
      </c>
      <c r="AG92" s="52" t="b">
        <f>IF(AND(L92&gt;497.89,L92&lt;499),3,IF(AND(L92&gt;360.29,L92&lt;362),4,IF(AND(L92&gt;249.38,L92&lt;251),5,IF(AND(L92&gt;628.22,L92&lt;630),6,IF(AND(L92&gt;455.21,L92&lt;457),7,IF(AND(L92&gt;315.16,L92&lt;317),8,IF(AND(L92&gt;814.35,L92&lt;816),9,IF(AND(L92&gt;571.19,L92&lt;573),10,IF(AND(L92&gt;401.59,L92&lt;403),11,IF(AND(L92&gt;521.33,L92&lt;523),12,IF(AND(L92&gt;377.28,L92&lt;379),13,IF(AND(L92&gt;261.15,L92&lt;263),14,IF(AND(L92&gt;657.8,L92&lt;659),15,IF(AND(L92&gt;476.66,L92&lt;478),16,IF(AND(L92&gt;330.01,L92&lt;332),17,IF(AND(L92&gt;852.67,L92&lt;854),18,IF(AND(L92&gt;598.08,L92&lt;600),19,IF(AND(L92&gt;420.51,L92&lt;422),20))))))))))))))))))</f>
        <v>0</v>
      </c>
      <c r="AH92" s="52" t="b">
        <f>IF(AND(Q92&gt;358.85,Q92&lt;360),3,IF(AND(Q92&gt;129.83,Q92&lt;131),4,IF(AND(Q92&gt;77.61,Q92&lt;79),5,IF(AND(Q92&gt;426.19,Q92&lt;428),6,IF(AND(Q92&gt;159.77,Q92&lt;161),7,IF(AND(Q92&gt;94.38,Q92&lt;96),8,IF(AND(Q92&gt;567.37,Q92&lt;569),9,IF(AND(Q92&gt;203.4,Q92&lt;205),10,IF(AND(Q92&gt;131.96,Q92&lt;133),11,IF(AND(Q92&gt;375.76,Q92&lt;377),12,IF(AND(Q92&gt;135.98,Q92&lt;137),13,IF(AND(Q92&gt;81.31,Q92&lt;83),14,IF(AND(Q92&gt;446.27,Q92&lt;448),15,IF(AND(Q92&gt;167.32,Q92&lt;169),16,IF(AND(Q92&gt;98.86,Q92&lt;100),17,IF(AND(Q92&gt;594.08,Q92&lt;596),18,IF(AND(Q92&gt;213.01,Q92&lt;215),19,IF(AND(Q92&gt;138.21,Q92&lt;140),20))))))))))))))))))</f>
        <v>0</v>
      </c>
      <c r="AI92" s="52" t="b">
        <f>IF(AND(S92&gt;195.17,S92&lt;197),3,IF(AND(S92&gt;88.93,S92&lt;90),4,IF(AND(S92&gt;47.88,S92&lt;49),5,IF(AND(S92&gt;245.08,S92&lt;247),6,IF(AND(S92&gt;111.07,S92&lt;113),7,IF(AND(S92&gt;60.92,S92&lt;62),8,IF(AND(S92&gt;296.11,S92&lt;298),9,IF(AND(S92&gt;139.41,S92&lt;141),10,IF(AND(S92&gt;78.67,S92&lt;80),11,IF(AND(S92&gt;204.39,S92&lt;206),12,IF(AND(S92&gt;93.16,S92&lt;95),13,IF(AND(S92&gt;50.17,S92&lt;52),14,IF(AND(S92&gt;256.64,S92&lt;258),15,IF(AND(S92&gt;116.33,S92&lt;118),16,IF(AND(S92&gt;63.83,S92&lt;65),17,IF(AND(S92&gt;310.07,S92&lt;312),18,IF(AND(S92&gt;146.01,S92&lt;148),19,IF(AND(S92&gt;82.42,S92&lt;84),20))))))))))))))))))</f>
        <v>0</v>
      </c>
      <c r="AJ92" s="52" t="b">
        <f>IF(AND(U92&gt;107.35,U92&lt;109),3,IF(AND(U92&gt;63.65,U92&lt;65),4,IF(AND(U92&gt;44.75,U92&lt;46),5,IF(AND(U92&gt;143.27,U92&lt;145),6,IF(AND(U92&gt;85.58,U92&lt;87),7,IF(AND(U92&gt;60.46,U92&lt;62),8,IF(AND(U92&gt;194.16,U92&lt;196),9,IF(AND(U92&gt;117.24,U92&lt;119),10,IF(AND(U92&gt;82.88,U92&lt;84),11,IF(AND(U92&gt;112.44,U92&lt;114),12,IF(AND(U92&gt;66.69,U92&lt;68),13,IF(AND(U92&gt;46.9,U92&lt;48),14,IF(AND(U92&gt;150.05,U92&lt;152),15,IF(AND(U92&gt;90.65,U92&lt;91),16,IF(AND(U92&gt;63.34,U92&lt;65),17,IF(AND(U92&gt;203.34,U92&lt;205),18,IF(AND(U92&gt;122.8,U92&lt;124),19,IF(AND(U92&gt;86.83,U92&lt;88),20))))))))))))))))))</f>
        <v>0</v>
      </c>
      <c r="AK92" s="52" t="b">
        <f>IF(AND(V92&gt;139.85,V92&lt;141),3,IF(AND(V92&gt;103.84,V92&lt;105),4,IF(AND(V92&gt;52.32,V92&lt;54),5,IF(AND(V92&gt;285.46,V92&lt;287),6,IF(AND(V92&gt;118.42,V92&lt;120),7,IF(AND(V92&gt;62.42,V92&lt;64),8,IF(AND(V92&gt;412.27,V92&lt;414),9,IF(AND(V92&gt;140.33,V92&lt;142),10,IF(AND(V92&gt;145,V92&lt;147),11,IF(AND(V92&gt;146.47,V92&lt;148),12,IF(AND(V92&gt;108.77,V92&lt;110),13,IF(AND(V92&gt;54.82,V92&lt;56),14,IF(AND(V92&gt;298.92,V92&lt;300),15,IF(AND(V92&gt;124.03,V92&lt;126),16,IF(AND(V92&gt;65.4,V92&lt;67),17,IF(AND(V92&gt;431.69,V92&lt;433),18,IF(AND(V92&gt;146.97,V92&lt;148),19,IF(AND(V92&gt;151.86,V92&lt;153),20))))))))))))))))))</f>
        <v>0</v>
      </c>
      <c r="AL92" s="52" t="b">
        <f>IF(AND(W92&gt;350.42,W92&lt;352),3,IF(AND(W92&gt;546.22,W92&lt;548),4,IF(AND(W92&gt;155.33,W92&lt;157),5,IF(AND(W92&gt;721.99,W92&lt;723),6,IF(AND(W92&gt;638.96,W92&lt;639),7,IF(AND(W92&gt;187.79,W92&lt;189),8,IF(AND(W92&gt;945.4,W92&lt;947),9,IF(AND(W92&gt;698.46,W92&lt;670),10,IF(AND(W92&gt;360.7,W92&lt;362),11,IF(AND(W92&gt;366.94,W92&lt;368),12,IF(AND(W92&gt;571.94,W92&lt;573),13,IF(AND(W92&gt;162.68,W92&lt;164),14,IF(AND(W92&gt;755.97,W92&lt;757),15,IF(AND(W92&gt;667.99,W92&lt;669),16,IF(AND(W92&gt;196.66,W92&lt;198),17,IF(AND(W92&gt;989.88,W92&lt;991),18,IF(AND(W92&gt;731.33,W92&lt;733),19,IF(AND(W92&gt;377.7,W92&lt;379),20))))))))))))))))))</f>
        <v>0</v>
      </c>
      <c r="AM92" s="52" t="b">
        <f>IF(AND(Y92&gt;46.2,Y92&lt;46.5),3,IF(AND(Y92&gt;18.8,Y92&lt;19.1),4,IF(AND(Y92&gt;15.8,Y92&lt;16),5,IF(AND(Y92&gt;78.7,Y92&lt;79),6,IF(AND(Y92&gt;32.1,Y92&lt;32.4),7,IF(AND(Y92&gt;26.9,Y92&lt;27.3),8,IF(AND(Y92&gt;125,Y92&lt;125.5),9,IF(AND(Y92&gt;48.2,Y92&lt;48.52),10,IF(AND(Y92&gt;43.1,Y92&lt;43.6),11,IF(AND(Y92&gt;48.53,Y92&lt;48.7),12,IF(AND(Y92&gt;19.6,Y92&lt;20.1),13,IF(AND(Y92&gt;16.5,Y92&lt;16.9),14,IF(AND(Y92&gt;82.4,Y92&lt;82.8),15,IF(AND(Y92&gt;33.6,Y92&lt;34),16,IF(AND(Y92&gt;28,Y92&lt;28.6),17,IF(AND(Y92&gt;130.8,Y92&lt;131.4),18,IF(AND(Y92&gt;50.5,Y92&lt;50.9),19,IF(AND(Y92&gt;45.2,Y92&lt;45.8),20))))))))))))))))))</f>
        <v>0</v>
      </c>
      <c r="AO92" s="4">
        <f t="shared" si="160"/>
        <v>0</v>
      </c>
      <c r="AP92" s="4">
        <f t="shared" si="161"/>
        <v>0</v>
      </c>
      <c r="AQ92" s="4">
        <f t="shared" si="162"/>
        <v>0</v>
      </c>
      <c r="AU92" s="310"/>
      <c r="AV92" s="291"/>
      <c r="AW92" s="316"/>
      <c r="AX92" s="322" t="s">
        <v>53</v>
      </c>
      <c r="AY92" s="293"/>
      <c r="AZ92" s="11">
        <f>ROUND(AZ91/AW85,2)</f>
        <v>1896.3</v>
      </c>
      <c r="BA92" s="11">
        <f>ROUND(BA91/AW85,2)</f>
        <v>1896.3</v>
      </c>
      <c r="BB92" s="11">
        <f>ROUND(BB91/AW85,2)</f>
        <v>0</v>
      </c>
      <c r="BC92" s="11">
        <f>ROUND(BC91/AW85,2)</f>
        <v>0</v>
      </c>
      <c r="BD92" s="11">
        <f>ROUND(BD91/AW85,2)</f>
        <v>0</v>
      </c>
      <c r="BE92" s="11">
        <f>ROUND(BE91/AW85,2)</f>
        <v>0</v>
      </c>
      <c r="BF92" s="11">
        <f>ROUND(BF91/AW85,2)</f>
        <v>0</v>
      </c>
      <c r="BG92" s="11">
        <f>ROUND(BG91/AW85,2)</f>
        <v>0</v>
      </c>
      <c r="BH92" s="11">
        <f>ROUND(BH91/AW85,2)</f>
        <v>0</v>
      </c>
      <c r="BI92" s="11">
        <f>ROUND(BI91/AW85,2)</f>
        <v>0</v>
      </c>
      <c r="BJ92" s="11">
        <f>ROUND(BJ91/AW85,2)</f>
        <v>0</v>
      </c>
      <c r="BK92" s="11">
        <f>ROUND(BK91/AW85,2)</f>
        <v>0</v>
      </c>
      <c r="BL92" s="11">
        <f>ROUND(BL91/AW85,2)</f>
        <v>0</v>
      </c>
      <c r="BM92" s="11">
        <f>ROUND(BM91/AW85,2)</f>
        <v>0</v>
      </c>
      <c r="BN92" s="11">
        <f>ROUND(BN91/AW85,2)</f>
        <v>0</v>
      </c>
      <c r="BO92" s="11">
        <f>ROUND(BO91/AW85,2)</f>
        <v>0</v>
      </c>
      <c r="BP92" s="11">
        <f>ROUND(BP91/AW85,2)</f>
        <v>0</v>
      </c>
      <c r="BQ92" s="11">
        <f>ROUND(BQ91/AW85,2)</f>
        <v>0</v>
      </c>
      <c r="BR92" s="11">
        <f>ROUND(BR91/AW85,2)</f>
        <v>0</v>
      </c>
      <c r="BS92" s="11">
        <f>ROUND(BS91/AW85,2)</f>
        <v>0</v>
      </c>
      <c r="BT92" s="11">
        <f>ROUND(BT91/AW85,2)</f>
        <v>0</v>
      </c>
      <c r="BU92" s="16">
        <v>8</v>
      </c>
      <c r="BX92" s="52" t="b">
        <f>IF(AND(BA92&gt;947.15,BA92&lt;949),3,IF(AND(BA92&gt;623.59,BA92&lt;625),4,IF(AND(BA92&gt;237.38,BA92&lt;239),5,IF(AND(BA92&gt;1986,BA92&lt;1988),6,IF(AND(BA92&gt;739.75,BA92&lt;741),7,IF(AND(BA92&gt;282.91,BA92&lt;284),8,IF(AND(BA92&gt;2681.35,BA92&lt;2683),9,IF(AND(BA92&gt;828.59,BA92&lt;830),10,IF(AND(BA92&gt;585.15,BA92&lt;587),11,IF(AND(BA92&gt;991.71,BA92&lt;993),12,IF(AND(BA92&gt;652.95,BA92&lt;654),13,IF(AND(BA92&gt;248.59,BA92&lt;250),14,IF(AND(BA92&gt;2079.39,BA92&lt;2081),15,IF(AND(BA92&gt;774.57,BA92&lt;776),16,IF(AND(BA92&gt;296.25,BA92&lt;298),17,IF(AND(BA92&gt;2807.42,BA92&lt;2809),18,IF(AND(BA92&gt;867.59,BA92&lt;869),19,IF(AND(BA92&gt;612.7,BA92&lt;614),20))))))))))))))))))</f>
        <v>0</v>
      </c>
      <c r="BY92" s="52" t="b">
        <f>IF(AND(BC92&gt;1204.78,BC92&lt;1206),5,IF(AND(BC92&gt;1407.63,BC92&lt;1409),8,IF(AND(BC92&gt;1427.91,BC92&lt;1429),11,IF(AND(BC92&gt;1261.45,BC92&lt;1263),14,IF(AND(BC92&gt;1473.83,BC92&lt;1475),17,IF(AND(BC92&gt;1495.07,BC92&lt;1497),20))))))</f>
        <v>0</v>
      </c>
      <c r="BZ92" s="52" t="b">
        <f>IF(AND(BD92&gt;486.32,BD92&lt;488),3,IF(AND(BD92&gt;324.64,BD92&lt;326),4,IF(AND(BD92&gt;286.99,BD92&lt;288.5),5,IF(AND(BD92&gt;617.7,BD92&lt;618),6,IF(AND(BD92&gt;411.3,BD92&lt;413),7,IF(AND(BD92&gt;365.04,BD92&lt;367),8,IF(AND(BD92&gt;797.54,BD92&lt;799),9,IF(AND(BD92&gt;533.49,BD92&lt;535),10,IF(AND(BD92&gt;475.86,BD92&lt;477),11,IF(AND(BD92&gt;509.22,BD92&lt;511),12,IF(AND(BD92&gt;339.94,BD92&lt;341.2),13,IF(AND(BD92&gt;300.53,BD92&lt;302),14,IF(AND(BD92&gt;646.78,BD92&lt;648),15,IF(AND(BD92&gt;430.68,BD92&lt;432),16,IF(AND(BD92&gt;382.24,BD92&lt;384),17,IF(AND(BD92&gt;835.07,BD92&lt;837),18,IF(AND(BD92&gt;558.61,BD92&lt;560),19,IF(AND(BD92&gt;498.27,BD92&lt;500),20))))))))))))))))))</f>
        <v>0</v>
      </c>
      <c r="CA92" s="52" t="b">
        <f>IF(AND(BF92&gt;497.89,BF92&lt;499),3,IF(AND(BF92&gt;360.29,BF92&lt;362),4,IF(AND(BF92&gt;249.38,BF92&lt;251),5,IF(AND(BF92&gt;628.22,BF92&lt;630),6,IF(AND(BF92&gt;455.21,BF92&lt;457),7,IF(AND(BF92&gt;315.16,BF92&lt;317),8,IF(AND(BF92&gt;814.35,BF92&lt;816),9,IF(AND(BF92&gt;571.19,BF92&lt;573),10,IF(AND(BF92&gt;401.59,BF92&lt;403),11,IF(AND(BF92&gt;521.33,BF92&lt;523),12,IF(AND(BF92&gt;377.28,BF92&lt;379),13,IF(AND(BF92&gt;261.15,BF92&lt;263),14,IF(AND(BF92&gt;657.8,BF92&lt;659),15,IF(AND(BF92&gt;476.66,BF92&lt;478),16,IF(AND(BF92&gt;330.01,BF92&lt;332),17,IF(AND(BF92&gt;852.67,BF92&lt;854),18,IF(AND(BF92&gt;598.08,BF92&lt;600),19,IF(AND(BF92&gt;420.51,BF92&lt;422),20))))))))))))))))))</f>
        <v>0</v>
      </c>
      <c r="CB92" s="52" t="b">
        <f>IF(AND(BK92&gt;358.85,BK92&lt;360),3,IF(AND(BK92&gt;129.83,BK92&lt;131),4,IF(AND(BK92&gt;77.61,BK92&lt;79),5,IF(AND(BK92&gt;426.19,BK92&lt;428),6,IF(AND(BK92&gt;159.77,BK92&lt;161),7,IF(AND(BK92&gt;94.38,BK92&lt;96),8,IF(AND(BK92&gt;567.37,BK92&lt;569),9,IF(AND(BK92&gt;203.4,BK92&lt;205),10,IF(AND(BK92&gt;131.96,BK92&lt;133),11,IF(AND(BK92&gt;375.76,BK92&lt;377),12,IF(AND(BK92&gt;135.98,BK92&lt;137),13,IF(AND(BK92&gt;81.31,BK92&lt;83),14,IF(AND(BK92&gt;446.27,BK92&lt;448),15,IF(AND(BK92&gt;167.32,BK92&lt;169),16,IF(AND(BK92&gt;98.86,BK92&lt;100),17,IF(AND(BK92&gt;594.08,BK92&lt;596),18,IF(AND(BK92&gt;213.01,BK92&lt;215),19,IF(AND(BK92&gt;138.21,BK92&lt;140),20))))))))))))))))))</f>
        <v>0</v>
      </c>
      <c r="CC92" s="52" t="b">
        <f>IF(AND(BM92&gt;195.17,BM92&lt;197),3,IF(AND(BM92&gt;88.93,BM92&lt;90),4,IF(AND(BM92&gt;47.88,BM92&lt;49),5,IF(AND(BM92&gt;245.08,BM92&lt;247),6,IF(AND(BM92&gt;111.07,BM92&lt;113),7,IF(AND(BM92&gt;60.92,BM92&lt;62),8,IF(AND(BM92&gt;296.11,BM92&lt;298),9,IF(AND(BM92&gt;139.41,BM92&lt;141),10,IF(AND(BM92&gt;78.67,BM92&lt;80),11,IF(AND(BM92&gt;204.39,BM92&lt;206),12,IF(AND(BM92&gt;93.16,BM92&lt;95),13,IF(AND(BM92&gt;50.17,BM92&lt;52),14,IF(AND(BM92&gt;256.64,BM92&lt;258),15,IF(AND(BM92&gt;116.33,BM92&lt;118),16,IF(AND(BM92&gt;63.83,BM92&lt;65),17,IF(AND(BM92&gt;310.07,BM92&lt;312),18,IF(AND(BM92&gt;146.01,BM92&lt;148),19,IF(AND(BM92&gt;82.42,BM92&lt;84),20))))))))))))))))))</f>
        <v>0</v>
      </c>
      <c r="CD92" s="52" t="b">
        <f>IF(AND(BO92&gt;107.35,BO92&lt;109),3,IF(AND(BO92&gt;63.65,BO92&lt;65),4,IF(AND(BO92&gt;44.75,BO92&lt;46),5,IF(AND(BO92&gt;143.27,BO92&lt;145),6,IF(AND(BO92&gt;85.58,BO92&lt;87),7,IF(AND(BO92&gt;60.46,BO92&lt;62),8,IF(AND(BO92&gt;194.16,BO92&lt;196),9,IF(AND(BO92&gt;117.24,BO92&lt;119),10,IF(AND(BO92&gt;82.88,BO92&lt;84),11,IF(AND(BO92&gt;112.44,BO92&lt;114),12,IF(AND(BO92&gt;66.69,BO92&lt;68),13,IF(AND(BO92&gt;46.9,BO92&lt;48),14,IF(AND(BO92&gt;150.05,BO92&lt;152),15,IF(AND(BO92&gt;90.65,BO92&lt;91),16,IF(AND(BO92&gt;63.34,BO92&lt;65),17,IF(AND(BO92&gt;203.34,BO92&lt;205),18,IF(AND(BO92&gt;122.8,BO92&lt;124),19,IF(AND(BO92&gt;86.83,BO92&lt;88),20))))))))))))))))))</f>
        <v>0</v>
      </c>
      <c r="CE92" s="52" t="b">
        <f>IF(AND(BP92&gt;139.85,BP92&lt;141),3,IF(AND(BP92&gt;103.84,BP92&lt;105),4,IF(AND(BP92&gt;52.32,BP92&lt;54),5,IF(AND(BP92&gt;285.46,BP92&lt;287),6,IF(AND(BP92&gt;118.42,BP92&lt;120),7,IF(AND(BP92&gt;62.42,BP92&lt;64),8,IF(AND(BP92&gt;412.27,BP92&lt;414),9,IF(AND(BP92&gt;140.33,BP92&lt;142),10,IF(AND(BP92&gt;145,BP92&lt;147),11,IF(AND(BP92&gt;146.47,BP92&lt;148),12,IF(AND(BP92&gt;108.77,BP92&lt;110),13,IF(AND(BP92&gt;54.82,BP92&lt;56),14,IF(AND(BP92&gt;298.92,BP92&lt;300),15,IF(AND(BP92&gt;124.03,BP92&lt;126),16,IF(AND(BP92&gt;65.4,BP92&lt;67),17,IF(AND(BP92&gt;431.69,BP92&lt;433),18,IF(AND(BP92&gt;146.97,BP92&lt;148),19,IF(AND(BP92&gt;151.86,BP92&lt;153),20))))))))))))))))))</f>
        <v>0</v>
      </c>
      <c r="CF92" s="52" t="b">
        <f>IF(AND(BQ92&gt;350.42,BQ92&lt;352),3,IF(AND(BQ92&gt;546.22,BQ92&lt;548),4,IF(AND(BQ92&gt;155.33,BQ92&lt;157),5,IF(AND(BQ92&gt;721.99,BQ92&lt;723),6,IF(AND(BQ92&gt;638.96,BQ92&lt;639),7,IF(AND(BQ92&gt;187.79,BQ92&lt;189),8,IF(AND(BQ92&gt;945.4,BQ92&lt;947),9,IF(AND(BQ92&gt;698.46,BQ92&lt;670),10,IF(AND(BQ92&gt;360.7,BQ92&lt;362),11,IF(AND(BQ92&gt;366.94,BQ92&lt;368),12,IF(AND(BQ92&gt;571.94,BQ92&lt;573),13,IF(AND(BQ92&gt;162.68,BQ92&lt;164),14,IF(AND(BQ92&gt;755.97,BQ92&lt;757),15,IF(AND(BQ92&gt;667.99,BQ92&lt;669),16,IF(AND(BQ92&gt;196.66,BQ92&lt;198),17,IF(AND(BQ92&gt;989.88,BQ92&lt;991),18,IF(AND(BQ92&gt;731.33,BQ92&lt;733),19,IF(AND(BQ92&gt;377.7,BQ92&lt;379),20))))))))))))))))))</f>
        <v>0</v>
      </c>
      <c r="CG92" s="52" t="b">
        <f>IF(AND(BS92&gt;46.2,BS92&lt;46.5),3,IF(AND(BS92&gt;18.8,BS92&lt;19.1),4,IF(AND(BS92&gt;15.8,BS92&lt;16),5,IF(AND(BS92&gt;78.7,BS92&lt;79),6,IF(AND(BS92&gt;32.1,BS92&lt;32.4),7,IF(AND(BS92&gt;26.9,BS92&lt;27.3),8,IF(AND(BS92&gt;125,BS92&lt;125.5),9,IF(AND(BS92&gt;48.2,BS92&lt;48.52),10,IF(AND(BS92&gt;43.1,BS92&lt;43.6),11,IF(AND(BS92&gt;48.53,BS92&lt;48.7),12,IF(AND(BS92&gt;19.6,BS92&lt;20.1),13,IF(AND(BS92&gt;16.5,BS92&lt;16.9),14,IF(AND(BS92&gt;82.4,BS92&lt;82.8),15,IF(AND(BS92&gt;33.6,BS92&lt;34),16,IF(AND(BS92&gt;28,BS92&lt;28.6),17,IF(AND(BS92&gt;130.8,BS92&lt;131.4),18,IF(AND(BS92&gt;50.5,BS92&lt;50.9),19,IF(AND(BS92&gt;45.2,BS92&lt;45.8),20))))))))))))))))))</f>
        <v>0</v>
      </c>
    </row>
    <row r="93" spans="1:88" ht="90" customHeight="1">
      <c r="A93" s="297"/>
      <c r="B93" s="287"/>
      <c r="C93" s="300"/>
      <c r="D93" s="292" t="s">
        <v>54</v>
      </c>
      <c r="E93" s="293"/>
      <c r="F93" s="10" t="s">
        <v>36</v>
      </c>
      <c r="G93" s="12">
        <f>IF(AD93=FALSE,0,AD93)</f>
        <v>948.15</v>
      </c>
      <c r="H93" s="12" t="s">
        <v>36</v>
      </c>
      <c r="I93" s="12">
        <f>IF(AE93=FALSE,0,AE93)</f>
        <v>0</v>
      </c>
      <c r="J93" s="12">
        <f>IF(AF93=FALSE,0,AF93)</f>
        <v>0</v>
      </c>
      <c r="K93" s="12" t="s">
        <v>36</v>
      </c>
      <c r="L93" s="12">
        <f>IF(AG93=FALSE,0,AG93)</f>
        <v>0</v>
      </c>
      <c r="M93" s="12" t="s">
        <v>36</v>
      </c>
      <c r="N93" s="12" t="s">
        <v>36</v>
      </c>
      <c r="O93" s="12" t="s">
        <v>36</v>
      </c>
      <c r="P93" s="12" t="s">
        <v>36</v>
      </c>
      <c r="Q93" s="12">
        <f>IF(AH93=FALSE,0,AH93)</f>
        <v>0</v>
      </c>
      <c r="R93" s="12" t="s">
        <v>36</v>
      </c>
      <c r="S93" s="12">
        <f>IF(AI93=FALSE,0,AI93)</f>
        <v>0</v>
      </c>
      <c r="T93" s="12" t="s">
        <v>36</v>
      </c>
      <c r="U93" s="12">
        <f>IF(AJ93=FALSE,0,AJ93)</f>
        <v>0</v>
      </c>
      <c r="V93" s="12">
        <f>IF(AK93=FALSE,0,AK93)</f>
        <v>0</v>
      </c>
      <c r="W93" s="12">
        <f>IF(AL93=FALSE,0,AL93)</f>
        <v>0</v>
      </c>
      <c r="X93" s="12" t="s">
        <v>36</v>
      </c>
      <c r="Y93" s="12">
        <f>IF(AM93=FALSE,0,AM93)</f>
        <v>0</v>
      </c>
      <c r="Z93" s="12" t="s">
        <v>36</v>
      </c>
      <c r="AA93" s="15">
        <v>9</v>
      </c>
      <c r="AD93" s="52">
        <f>IF(AD92=3,948.15,IF(AD92=4,624.59,IF(AD92=5,238.38,IF(AD92=6,1987,IF(AD92=7,740.75,IF(AD92=8,283.91,IF(AD92=9,2682.35,IF(AD92=10,829.59,IF(AD92=11,586.15,IF(AD92=12,992.71,IF(AD92=13,653.95,IF(AD92=14,249.59,IF(AD92=15,2080.39,IF(AD92=16,775.57,IF(AD92=17,297.25,IF(AD92=18,2808.42,IF(AD92=19,868.59,IF(AD92=20,613.7))))))))))))))))))</f>
        <v>948.15</v>
      </c>
      <c r="AE93" s="52" t="b">
        <f>IF(AE92=5,1205.78,IF(AE92=8,1408.63,IF(AE92=11,1428.91,IF(AE92=14,1262.45,IF(AE92=17,1474.83,IF(AE92=20,1496.07))))))</f>
        <v>0</v>
      </c>
      <c r="AF93" s="52" t="b">
        <f>IF(AF92=3,487.32,IF(AF92=4,325.64,IF(AF92=5,287.99,IF(AF92=6,618.7,IF(AF92=7,412.3,IF(AF92=8,366.04,IF(AF92=9,798.54,IF(AF92=10,534.49,IF(AF92=11,476.86,IF(AF92=12,510.22,IF(AF92=13,340.94,IF(AF92=14,301.53,IF(AF92=15,647.78,IF(AF92=16,431.68,IF(AF92=17,383.24,IF(AF92=18,836.07,IF(AF92=19,559.61,IF(AF92=20,499.27))))))))))))))))))</f>
        <v>0</v>
      </c>
      <c r="AG93" s="52" t="b">
        <f>IF(AG92=3,498.89,IF(AG92=4,361.29,IF(AG92=5,250.38,IF(AG92=6,629.22,IF(AG92=7,456.21,IF(AG92=8,316.16,IF(AG92=9,815.35,IF(AG92=10,572.19,IF(AG92=11,402.59,IF(AG92=12,522.33,IF(AG92=13,378.28,IF(AG92=14,262.15,IF(AG92=15,658.8,IF(AG92=16,477.66,IF(AG92=17,331.01,IF(AG92=18,853.67,IF(AG92=19,599.08,IF(AG92=20,421.51))))))))))))))))))</f>
        <v>0</v>
      </c>
      <c r="AH93" s="52" t="b">
        <f>IF(AH92=3,359.85,IF(AH92=4,130.83,IF(AH92=5,78.61,IF(AH92=6,427.19,IF(AH92=7,160.77,IF(AH92=8,95.38,IF(AH92=9,568.37,IF(AH92=10,204.4,IF(AH92=11,132.96,IF(AH92=12,376.76,IF(AH92=13,136.98,IF(AH92=14,82.31,IF(AH92=15,447.27,IF(AH92=16,168.32,IF(AH92=17,99.86,IF(AH92=18,595.08,IF(AH92=19,214.01,IF(AH92=20,139.21))))))))))))))))))</f>
        <v>0</v>
      </c>
      <c r="AI93" s="52" t="b">
        <f>IF(AI92=3,196.17,IF(AI92=4,89.93,IF(AI92=5,48.88,IF(AI92=6,246.08,IF(AI92=7,112.07,IF(AI92=8,61.92,IF(AI92=9,297.11,IF(AI92=10,140.41,IF(AI92=11,79.67,IF(AI92=12,205.39,IF(AI92=13,94.16,IF(AI92=14,51.17,IF(AI92=15,257.64,IF(AI92=16,117.33,IF(AI92=17,64.83,IF(AI92=18,311.07,IF(AI92=19,147.01,IF(AI92=20,83.42))))))))))))))))))</f>
        <v>0</v>
      </c>
      <c r="AJ93" s="52" t="b">
        <f>IF(AJ92=3,108.35,IF(AJ92=4,64.65,IF(AJ92=5,45.75,IF(AJ92=6,144.27,IF(AJ92=7,86.58,IF(AJ92=8,61.46,IF(AJ92=9,195.16,IF(AJ92=10,118.24,IF(AJ92=11,83.88,IF(AJ92=12,113.44,IF(AJ92=13,67.69,IF(AJ92=14,47.9,IF(AJ92=15,151.05,IF(AJ92=16,90.65,IF(AJ92=17,64.34,IF(AJ92=18,204.34,IF(AJ92=19,123.8,IF(AJ92=20,87.83))))))))))))))))))</f>
        <v>0</v>
      </c>
      <c r="AK93" s="52" t="b">
        <f>IF(AK92=3,140.85,IF(AK92=4,104.84,IF(AK92=5,53.32,IF(AK92=6,286.46,IF(AK92=7,119.42,IF(AK92=8,63.42,IF(AK92=9,413.27,IF(AK92=10,141.33,IF(AK92=11,146,IF(AK92=12,147.47,IF(AK92=13,109.77,IF(AK92=14,55.82,IF(AK92=15,299.92,IF(AK92=16,125.03,IF(AK92=17,66.4,IF(AK92=18,432.69,IF(AK92=19,147.97,IF(AK92=20,152.86))))))))))))))))))</f>
        <v>0</v>
      </c>
      <c r="AL93" s="52" t="b">
        <f>IF(AL92=3,351.42,IF(AL92=4,547.22,IF(AL92=5,156.33,IF(AL92=6,722.99,IF(AL92=7,638.96,IF(AL92=8,188.79,IF(AL92=9,946.4,IF(AL92=10,699.46,IF(AL92=11,361.7,IF(AL92=12,367.94,IF(AL92=13,572.94,IF(AL92=14,163.68,IF(AL92=15,756.97,IF(AL92=16,668.99,IF(AL92=17,197.66,IF(AL92=18,990.88,IF(AL92=19,732.33,IF(AL92=20,378.7))))))))))))))))))</f>
        <v>0</v>
      </c>
      <c r="AM93" s="52" t="b">
        <f>IF(AM92=3,46.41,IF(AM92=4,19.01,IF(AM92=5,15.96,IF(AM92=6,78.9,IF(AM92=7,32.34,IF(AM92=8,27.09,IF(AM92=9,125.27,IF(AM92=10,48.48,IF(AM92=11,43.47,IF(AM92=12,48.59,IF(AM92=13,19.9,IF(AM92=14,16.71,IF(AM92=15,82.61,IF(AM92=16,33.86,IF(AM92=17,28.36,IF(AM92=18,131.15,IF(AM92=19,50.76,IF(AM92=20,45.51))))))))))))))))))</f>
        <v>0</v>
      </c>
      <c r="AO93" s="4">
        <f t="shared" si="160"/>
        <v>0</v>
      </c>
      <c r="AP93" s="4">
        <f t="shared" si="161"/>
        <v>0</v>
      </c>
      <c r="AQ93" s="4">
        <f t="shared" si="162"/>
        <v>0</v>
      </c>
      <c r="AU93" s="310"/>
      <c r="AV93" s="287"/>
      <c r="AW93" s="316"/>
      <c r="AX93" s="322" t="s">
        <v>54</v>
      </c>
      <c r="AY93" s="293"/>
      <c r="AZ93" s="10" t="s">
        <v>36</v>
      </c>
      <c r="BA93" s="12">
        <f>IF(BX93=FALSE,0,BX93)</f>
        <v>1896.3</v>
      </c>
      <c r="BB93" s="12" t="s">
        <v>36</v>
      </c>
      <c r="BC93" s="12">
        <f>IF(BY93=FALSE,0,BY93)</f>
        <v>0</v>
      </c>
      <c r="BD93" s="12">
        <f>IF(BZ93=FALSE,0,BZ93)</f>
        <v>0</v>
      </c>
      <c r="BE93" s="12" t="s">
        <v>36</v>
      </c>
      <c r="BF93" s="12">
        <f>IF(CA93=FALSE,0,CA93)</f>
        <v>0</v>
      </c>
      <c r="BG93" s="12" t="s">
        <v>36</v>
      </c>
      <c r="BH93" s="12" t="s">
        <v>36</v>
      </c>
      <c r="BI93" s="12" t="s">
        <v>36</v>
      </c>
      <c r="BJ93" s="12" t="s">
        <v>36</v>
      </c>
      <c r="BK93" s="12">
        <f>IF(CB93=FALSE,0,CB93)</f>
        <v>0</v>
      </c>
      <c r="BL93" s="12" t="s">
        <v>36</v>
      </c>
      <c r="BM93" s="12">
        <f>IF(CC93=FALSE,0,CC93)</f>
        <v>0</v>
      </c>
      <c r="BN93" s="12" t="s">
        <v>36</v>
      </c>
      <c r="BO93" s="12">
        <f>IF(CD93=FALSE,0,CD93)</f>
        <v>0</v>
      </c>
      <c r="BP93" s="12">
        <f>IF(CE93=FALSE,0,CE93)</f>
        <v>0</v>
      </c>
      <c r="BQ93" s="12">
        <f>IF(CF93=FALSE,0,CF93)</f>
        <v>0</v>
      </c>
      <c r="BR93" s="12" t="s">
        <v>36</v>
      </c>
      <c r="BS93" s="12">
        <f>IF(CG93=FALSE,0,CG93)</f>
        <v>0</v>
      </c>
      <c r="BT93" s="12" t="s">
        <v>36</v>
      </c>
      <c r="BU93" s="15">
        <v>9</v>
      </c>
      <c r="BX93" s="52">
        <f>IF(AD92=3,1896.3,IF(AD92=4,1249.18,IF(AD92=5,476.76,IF(AD92=6,3974,IF(AD92=7,1481.5,IF(AD92=8,567.82,IF(AD92=9,5364.7,IF(AD92=10,1659.18,IF(AD92=11,1172.3)))))))))</f>
        <v>1896.3</v>
      </c>
      <c r="BY93" s="52" t="b">
        <f>IF(AE92=5,2411.56,IF(AE92=8,2817.26,IF(AE92=11,2857.82)))</f>
        <v>0</v>
      </c>
      <c r="BZ93" s="52" t="b">
        <f>IF(AF92=3,974.64,IF(AF92=4,651.28,IF(AF92=5,575.98,IF(AF92=6,1237.4,IF(AF92=7,824.6,IF(AF92=8,732.08,IF(AF92=9,1597.08,IF(AF92=10,1068.98,IF(AF92=11,953.72)))))))))</f>
        <v>0</v>
      </c>
      <c r="CA93" s="52" t="b">
        <f>IF(AG92=3,997.78,IF(AG92=4,722.58,IF(AG92=5,500.76,IF(AG92=6,1258.44,IF(AG92=7,912.42,IF(AG92=8,632.32,IF(AG92=9,1630.7,IF(AG92=10,1144.38,IF(AG92=11,805.18)))))))))</f>
        <v>0</v>
      </c>
      <c r="CB93" s="52" t="b">
        <f>IF(AH92=3,719.7,IF(AH92=4,261.66,IF(AH92=5,157.22,IF(AH92=6,854.38,IF(AH92=7,321.54,IF(AH92=8,190.76,IF(AH92=9,1136.74,IF(AH92=10,408.8,IF(AH92=11,265.92)))))))))</f>
        <v>0</v>
      </c>
      <c r="CC93" s="52" t="b">
        <f>IF(AI92=3,392.34,IF(AI92=4,179.86,IF(AI92=5,97.76,IF(AI92=6,492.16,IF(AI92=7,224.14,IF(AI92=8,123.84,IF(AI92=9,594.22,IF(AI92=10,280.82,IF(AI92=11,159.34)))))))))</f>
        <v>0</v>
      </c>
      <c r="CD93" s="52" t="b">
        <f>IF(AJ92=3,216.7,IF(AJ92=4,129.3,IF(AJ92=5,91.5,IF(AJ92=6,288.54,IF(AJ92=7,173.16,IF(AJ92=8,122.92,IF(AJ92=9,390.32,IF(AJ92=10,236.48,IF(AJ92=11,167.76)))))))))</f>
        <v>0</v>
      </c>
      <c r="CE93" s="52" t="b">
        <f>IF(AK92=3,281.7,IF(AK92=4,209.68,IF(AK92=5,106.64,IF(AK92=6,572.92,IF(AK92=7,238.84,IF(AK92=8,126.84,IF(AK92=9,826.54,IF(AK92=10,282.66,IF(AK92=11,292)))))))))</f>
        <v>0</v>
      </c>
      <c r="CF93" s="52" t="b">
        <f>IF(AL92=3,702.84,IF(AL92=4,1094.44,IF(AL92=5,312.66,IF(AL92=6,1445.98,IF(AL92=7,1277.92,IF(AL92=8,377.58,IF(AL92=9,1892.8,IF(AL92=10,1398.92,IF(AL92=11,723.4)))))))))</f>
        <v>0</v>
      </c>
      <c r="CG93" s="52" t="b">
        <f>IF(AM92=3,92.82,IF(AM92=4,38.02,IF(AM92=5,31.92,IF(AM92=6,157.8,IF(AM92=7,64.68,IF(AM92=8,54.18,IF(AM92=9,250.54,IF(AM92=10,96.96,IF(AM92=11,86.94)))))))))</f>
        <v>0</v>
      </c>
    </row>
    <row r="94" spans="1:88" ht="30" customHeight="1">
      <c r="A94" s="295" t="s">
        <v>48</v>
      </c>
      <c r="B94" s="286" t="s">
        <v>345</v>
      </c>
      <c r="C94" s="298">
        <f>C85</f>
        <v>138.66999999999999</v>
      </c>
      <c r="D94" s="286" t="s">
        <v>27</v>
      </c>
      <c r="E94" s="3" t="s">
        <v>28</v>
      </c>
      <c r="F94" s="10">
        <f>G94+I94+J94+L94+Q94+S94+U94+V94+W94+Y94+Z94</f>
        <v>131479.96049999999</v>
      </c>
      <c r="G94" s="44">
        <f>G85</f>
        <v>131479.96049999999</v>
      </c>
      <c r="H94" s="10">
        <f t="shared" ref="H94:Z99" si="217">H85</f>
        <v>0</v>
      </c>
      <c r="I94" s="10">
        <f t="shared" si="217"/>
        <v>0</v>
      </c>
      <c r="J94" s="10">
        <f t="shared" si="217"/>
        <v>0</v>
      </c>
      <c r="K94" s="10">
        <f t="shared" si="217"/>
        <v>0</v>
      </c>
      <c r="L94" s="10">
        <f t="shared" si="217"/>
        <v>0</v>
      </c>
      <c r="M94" s="10">
        <f t="shared" si="217"/>
        <v>0</v>
      </c>
      <c r="N94" s="10">
        <f t="shared" si="217"/>
        <v>0</v>
      </c>
      <c r="O94" s="10">
        <f t="shared" si="217"/>
        <v>0</v>
      </c>
      <c r="P94" s="10">
        <f t="shared" si="217"/>
        <v>0</v>
      </c>
      <c r="Q94" s="10">
        <f t="shared" si="217"/>
        <v>0</v>
      </c>
      <c r="R94" s="10">
        <f t="shared" si="217"/>
        <v>0</v>
      </c>
      <c r="S94" s="10">
        <f t="shared" si="217"/>
        <v>0</v>
      </c>
      <c r="T94" s="10">
        <f t="shared" si="217"/>
        <v>0</v>
      </c>
      <c r="U94" s="10">
        <f t="shared" si="217"/>
        <v>0</v>
      </c>
      <c r="V94" s="10">
        <f t="shared" si="217"/>
        <v>0</v>
      </c>
      <c r="W94" s="10">
        <f t="shared" si="217"/>
        <v>0</v>
      </c>
      <c r="X94" s="10">
        <f t="shared" si="217"/>
        <v>0</v>
      </c>
      <c r="Y94" s="10">
        <f t="shared" si="217"/>
        <v>0</v>
      </c>
      <c r="Z94" s="10">
        <f t="shared" si="217"/>
        <v>0</v>
      </c>
      <c r="AA94" s="15">
        <v>1</v>
      </c>
      <c r="AO94" s="4">
        <f t="shared" si="160"/>
        <v>0</v>
      </c>
      <c r="AP94" s="4">
        <f t="shared" si="161"/>
        <v>0</v>
      </c>
      <c r="AQ94" s="4">
        <f t="shared" si="162"/>
        <v>0</v>
      </c>
      <c r="AU94" s="310" t="s">
        <v>48</v>
      </c>
      <c r="AV94" s="286" t="s">
        <v>345</v>
      </c>
      <c r="AW94" s="316">
        <f>AW85</f>
        <v>138.66999999999999</v>
      </c>
      <c r="AX94" s="290" t="s">
        <v>27</v>
      </c>
      <c r="AY94" s="3" t="s">
        <v>28</v>
      </c>
      <c r="AZ94" s="10">
        <f>BA94+BC94+BD94+BF94+BK94+BM94+BO94+BP94+BQ94+BS94+BT94</f>
        <v>262959.92</v>
      </c>
      <c r="BA94" s="44">
        <f>BA85</f>
        <v>262959.92</v>
      </c>
      <c r="BB94" s="10">
        <f t="shared" ref="BB94:BT94" si="218">BB85</f>
        <v>0</v>
      </c>
      <c r="BC94" s="10">
        <f t="shared" si="218"/>
        <v>0</v>
      </c>
      <c r="BD94" s="10">
        <f t="shared" si="218"/>
        <v>0</v>
      </c>
      <c r="BE94" s="10">
        <f t="shared" si="218"/>
        <v>0</v>
      </c>
      <c r="BF94" s="10">
        <f t="shared" si="218"/>
        <v>0</v>
      </c>
      <c r="BG94" s="10">
        <f t="shared" si="218"/>
        <v>0</v>
      </c>
      <c r="BH94" s="10">
        <f t="shared" si="218"/>
        <v>0</v>
      </c>
      <c r="BI94" s="10">
        <f t="shared" si="218"/>
        <v>0</v>
      </c>
      <c r="BJ94" s="10">
        <f t="shared" si="218"/>
        <v>0</v>
      </c>
      <c r="BK94" s="10">
        <f t="shared" si="218"/>
        <v>0</v>
      </c>
      <c r="BL94" s="10">
        <f t="shared" si="218"/>
        <v>0</v>
      </c>
      <c r="BM94" s="10">
        <f t="shared" si="218"/>
        <v>0</v>
      </c>
      <c r="BN94" s="10">
        <f t="shared" si="218"/>
        <v>0</v>
      </c>
      <c r="BO94" s="10">
        <f t="shared" si="218"/>
        <v>0</v>
      </c>
      <c r="BP94" s="10">
        <f t="shared" si="218"/>
        <v>0</v>
      </c>
      <c r="BQ94" s="10">
        <f t="shared" si="218"/>
        <v>0</v>
      </c>
      <c r="BR94" s="10">
        <f t="shared" si="218"/>
        <v>0</v>
      </c>
      <c r="BS94" s="10">
        <f t="shared" si="218"/>
        <v>0</v>
      </c>
      <c r="BT94" s="10">
        <f t="shared" si="218"/>
        <v>0</v>
      </c>
      <c r="BU94" s="15">
        <v>1</v>
      </c>
      <c r="CI94" s="32">
        <f>BF94-BG94</f>
        <v>0</v>
      </c>
    </row>
    <row r="95" spans="1:88" ht="60" customHeight="1">
      <c r="A95" s="296"/>
      <c r="B95" s="291"/>
      <c r="C95" s="299"/>
      <c r="D95" s="287"/>
      <c r="E95" s="3" t="s">
        <v>29</v>
      </c>
      <c r="F95" s="10">
        <f t="shared" ref="F95:F99" si="219">G95+I95+J95+L95+Q95+S95+U95+V95+W95+Y95+Z95</f>
        <v>0</v>
      </c>
      <c r="G95" s="10">
        <f t="shared" ref="G95:V99" si="220">G86</f>
        <v>0</v>
      </c>
      <c r="H95" s="10">
        <f t="shared" si="220"/>
        <v>0</v>
      </c>
      <c r="I95" s="10">
        <f t="shared" si="220"/>
        <v>0</v>
      </c>
      <c r="J95" s="10">
        <f t="shared" si="220"/>
        <v>0</v>
      </c>
      <c r="K95" s="10">
        <f t="shared" si="220"/>
        <v>0</v>
      </c>
      <c r="L95" s="10">
        <f t="shared" si="220"/>
        <v>0</v>
      </c>
      <c r="M95" s="10">
        <f t="shared" si="220"/>
        <v>0</v>
      </c>
      <c r="N95" s="10">
        <f t="shared" si="220"/>
        <v>0</v>
      </c>
      <c r="O95" s="10">
        <f t="shared" si="220"/>
        <v>0</v>
      </c>
      <c r="P95" s="10">
        <f t="shared" si="220"/>
        <v>0</v>
      </c>
      <c r="Q95" s="10">
        <f t="shared" si="220"/>
        <v>0</v>
      </c>
      <c r="R95" s="10">
        <f t="shared" si="220"/>
        <v>0</v>
      </c>
      <c r="S95" s="10">
        <f t="shared" si="220"/>
        <v>0</v>
      </c>
      <c r="T95" s="10">
        <f t="shared" si="220"/>
        <v>0</v>
      </c>
      <c r="U95" s="10">
        <f t="shared" si="220"/>
        <v>0</v>
      </c>
      <c r="V95" s="10">
        <f t="shared" si="220"/>
        <v>0</v>
      </c>
      <c r="W95" s="10">
        <f t="shared" si="217"/>
        <v>0</v>
      </c>
      <c r="X95" s="10">
        <f t="shared" si="217"/>
        <v>0</v>
      </c>
      <c r="Y95" s="10">
        <f t="shared" si="217"/>
        <v>0</v>
      </c>
      <c r="Z95" s="10">
        <f t="shared" si="217"/>
        <v>0</v>
      </c>
      <c r="AA95" s="16">
        <v>2</v>
      </c>
      <c r="AO95" s="4">
        <f t="shared" si="160"/>
        <v>0</v>
      </c>
      <c r="AP95" s="4">
        <f t="shared" si="161"/>
        <v>0</v>
      </c>
      <c r="AQ95" s="4">
        <f t="shared" si="162"/>
        <v>0</v>
      </c>
      <c r="AU95" s="310"/>
      <c r="AV95" s="291"/>
      <c r="AW95" s="316"/>
      <c r="AX95" s="290"/>
      <c r="AY95" s="3" t="s">
        <v>29</v>
      </c>
      <c r="AZ95" s="10">
        <f t="shared" ref="AZ95:AZ99" si="221">BA95+BC95+BD95+BF95+BK95+BM95+BO95+BP95+BQ95+BS95+BT95</f>
        <v>0</v>
      </c>
      <c r="BA95" s="10">
        <f t="shared" ref="BA95:BT95" si="222">BA86</f>
        <v>0</v>
      </c>
      <c r="BB95" s="10">
        <f t="shared" si="222"/>
        <v>0</v>
      </c>
      <c r="BC95" s="10">
        <f t="shared" si="222"/>
        <v>0</v>
      </c>
      <c r="BD95" s="10">
        <f t="shared" si="222"/>
        <v>0</v>
      </c>
      <c r="BE95" s="10">
        <f t="shared" si="222"/>
        <v>0</v>
      </c>
      <c r="BF95" s="10">
        <f t="shared" si="222"/>
        <v>0</v>
      </c>
      <c r="BG95" s="10">
        <f t="shared" si="222"/>
        <v>0</v>
      </c>
      <c r="BH95" s="10">
        <f t="shared" si="222"/>
        <v>0</v>
      </c>
      <c r="BI95" s="10">
        <f t="shared" si="222"/>
        <v>0</v>
      </c>
      <c r="BJ95" s="10">
        <f t="shared" si="222"/>
        <v>0</v>
      </c>
      <c r="BK95" s="10">
        <f t="shared" si="222"/>
        <v>0</v>
      </c>
      <c r="BL95" s="10">
        <f t="shared" si="222"/>
        <v>0</v>
      </c>
      <c r="BM95" s="10">
        <f t="shared" si="222"/>
        <v>0</v>
      </c>
      <c r="BN95" s="10">
        <f t="shared" si="222"/>
        <v>0</v>
      </c>
      <c r="BO95" s="10">
        <f t="shared" si="222"/>
        <v>0</v>
      </c>
      <c r="BP95" s="10">
        <f t="shared" si="222"/>
        <v>0</v>
      </c>
      <c r="BQ95" s="10">
        <f t="shared" si="222"/>
        <v>0</v>
      </c>
      <c r="BR95" s="10">
        <f t="shared" si="222"/>
        <v>0</v>
      </c>
      <c r="BS95" s="10">
        <f t="shared" si="222"/>
        <v>0</v>
      </c>
      <c r="BT95" s="10">
        <f t="shared" si="222"/>
        <v>0</v>
      </c>
      <c r="BU95" s="16">
        <v>2</v>
      </c>
    </row>
    <row r="96" spans="1:88" ht="120" customHeight="1">
      <c r="A96" s="296"/>
      <c r="B96" s="291"/>
      <c r="C96" s="299"/>
      <c r="D96" s="286" t="s">
        <v>30</v>
      </c>
      <c r="E96" s="3" t="s">
        <v>49</v>
      </c>
      <c r="F96" s="10">
        <f t="shared" si="219"/>
        <v>0</v>
      </c>
      <c r="G96" s="10">
        <f t="shared" si="220"/>
        <v>0</v>
      </c>
      <c r="H96" s="10">
        <f t="shared" si="217"/>
        <v>0</v>
      </c>
      <c r="I96" s="10">
        <f t="shared" si="217"/>
        <v>0</v>
      </c>
      <c r="J96" s="10">
        <f t="shared" si="217"/>
        <v>0</v>
      </c>
      <c r="K96" s="10">
        <f t="shared" si="217"/>
        <v>0</v>
      </c>
      <c r="L96" s="10">
        <f t="shared" si="217"/>
        <v>0</v>
      </c>
      <c r="M96" s="10">
        <f t="shared" si="217"/>
        <v>0</v>
      </c>
      <c r="N96" s="10">
        <f t="shared" si="217"/>
        <v>0</v>
      </c>
      <c r="O96" s="10">
        <f t="shared" si="217"/>
        <v>0</v>
      </c>
      <c r="P96" s="10">
        <f t="shared" si="217"/>
        <v>0</v>
      </c>
      <c r="Q96" s="10">
        <f t="shared" si="217"/>
        <v>0</v>
      </c>
      <c r="R96" s="10">
        <f t="shared" si="217"/>
        <v>0</v>
      </c>
      <c r="S96" s="10">
        <f t="shared" si="217"/>
        <v>0</v>
      </c>
      <c r="T96" s="10">
        <f t="shared" si="217"/>
        <v>0</v>
      </c>
      <c r="U96" s="10">
        <f t="shared" si="217"/>
        <v>0</v>
      </c>
      <c r="V96" s="10">
        <f t="shared" si="217"/>
        <v>0</v>
      </c>
      <c r="W96" s="10">
        <f t="shared" si="217"/>
        <v>0</v>
      </c>
      <c r="X96" s="10">
        <f t="shared" si="217"/>
        <v>0</v>
      </c>
      <c r="Y96" s="10">
        <f t="shared" si="217"/>
        <v>0</v>
      </c>
      <c r="Z96" s="10">
        <f t="shared" si="217"/>
        <v>0</v>
      </c>
      <c r="AA96" s="15">
        <v>3</v>
      </c>
      <c r="AO96" s="4">
        <f t="shared" si="160"/>
        <v>0</v>
      </c>
      <c r="AP96" s="4">
        <f t="shared" si="161"/>
        <v>0</v>
      </c>
      <c r="AQ96" s="4">
        <f t="shared" si="162"/>
        <v>0</v>
      </c>
      <c r="AT96" s="32">
        <f>AZ96-BC96</f>
        <v>0</v>
      </c>
      <c r="AU96" s="310"/>
      <c r="AV96" s="291"/>
      <c r="AW96" s="316"/>
      <c r="AX96" s="290" t="s">
        <v>30</v>
      </c>
      <c r="AY96" s="3" t="s">
        <v>49</v>
      </c>
      <c r="AZ96" s="10">
        <f t="shared" si="221"/>
        <v>0</v>
      </c>
      <c r="BA96" s="10">
        <f t="shared" ref="BA96:BT96" si="223">BA87</f>
        <v>0</v>
      </c>
      <c r="BB96" s="10">
        <f t="shared" si="223"/>
        <v>0</v>
      </c>
      <c r="BC96" s="10">
        <f t="shared" si="223"/>
        <v>0</v>
      </c>
      <c r="BD96" s="10">
        <f t="shared" si="223"/>
        <v>0</v>
      </c>
      <c r="BE96" s="10">
        <f t="shared" si="223"/>
        <v>0</v>
      </c>
      <c r="BF96" s="10">
        <f t="shared" si="223"/>
        <v>0</v>
      </c>
      <c r="BG96" s="10">
        <f t="shared" si="223"/>
        <v>0</v>
      </c>
      <c r="BH96" s="10">
        <f t="shared" si="223"/>
        <v>0</v>
      </c>
      <c r="BI96" s="10">
        <f t="shared" si="223"/>
        <v>0</v>
      </c>
      <c r="BJ96" s="10">
        <f t="shared" si="223"/>
        <v>0</v>
      </c>
      <c r="BK96" s="10">
        <f t="shared" si="223"/>
        <v>0</v>
      </c>
      <c r="BL96" s="10">
        <f t="shared" si="223"/>
        <v>0</v>
      </c>
      <c r="BM96" s="10">
        <f t="shared" si="223"/>
        <v>0</v>
      </c>
      <c r="BN96" s="10">
        <f t="shared" si="223"/>
        <v>0</v>
      </c>
      <c r="BO96" s="10">
        <f t="shared" si="223"/>
        <v>0</v>
      </c>
      <c r="BP96" s="10">
        <f t="shared" si="223"/>
        <v>0</v>
      </c>
      <c r="BQ96" s="10">
        <f t="shared" si="223"/>
        <v>0</v>
      </c>
      <c r="BR96" s="10">
        <f t="shared" si="223"/>
        <v>0</v>
      </c>
      <c r="BS96" s="10">
        <f t="shared" si="223"/>
        <v>0</v>
      </c>
      <c r="BT96" s="10">
        <f t="shared" si="223"/>
        <v>0</v>
      </c>
      <c r="BU96" s="15">
        <v>3</v>
      </c>
    </row>
    <row r="97" spans="1:88" ht="30" customHeight="1">
      <c r="A97" s="296"/>
      <c r="B97" s="291"/>
      <c r="C97" s="299"/>
      <c r="D97" s="291"/>
      <c r="E97" s="3" t="s">
        <v>32</v>
      </c>
      <c r="F97" s="10">
        <f t="shared" si="219"/>
        <v>0</v>
      </c>
      <c r="G97" s="10">
        <f t="shared" si="220"/>
        <v>0</v>
      </c>
      <c r="H97" s="10">
        <f t="shared" si="217"/>
        <v>0</v>
      </c>
      <c r="I97" s="10">
        <f t="shared" si="217"/>
        <v>0</v>
      </c>
      <c r="J97" s="10">
        <f t="shared" si="217"/>
        <v>0</v>
      </c>
      <c r="K97" s="10">
        <f t="shared" si="217"/>
        <v>0</v>
      </c>
      <c r="L97" s="10">
        <f t="shared" si="217"/>
        <v>0</v>
      </c>
      <c r="M97" s="10">
        <f t="shared" si="217"/>
        <v>0</v>
      </c>
      <c r="N97" s="10">
        <f t="shared" si="217"/>
        <v>0</v>
      </c>
      <c r="O97" s="10">
        <f t="shared" si="217"/>
        <v>0</v>
      </c>
      <c r="P97" s="10">
        <f t="shared" si="217"/>
        <v>0</v>
      </c>
      <c r="Q97" s="10">
        <f t="shared" si="217"/>
        <v>0</v>
      </c>
      <c r="R97" s="10">
        <f t="shared" si="217"/>
        <v>0</v>
      </c>
      <c r="S97" s="10">
        <f t="shared" si="217"/>
        <v>0</v>
      </c>
      <c r="T97" s="10">
        <f t="shared" si="217"/>
        <v>0</v>
      </c>
      <c r="U97" s="10">
        <f t="shared" si="217"/>
        <v>0</v>
      </c>
      <c r="V97" s="10">
        <f t="shared" si="217"/>
        <v>0</v>
      </c>
      <c r="W97" s="10">
        <f t="shared" si="217"/>
        <v>0</v>
      </c>
      <c r="X97" s="10">
        <f t="shared" si="217"/>
        <v>0</v>
      </c>
      <c r="Y97" s="10">
        <f t="shared" si="217"/>
        <v>0</v>
      </c>
      <c r="Z97" s="10">
        <f t="shared" si="217"/>
        <v>0</v>
      </c>
      <c r="AA97" s="16">
        <v>4</v>
      </c>
      <c r="AO97" s="4">
        <f t="shared" si="160"/>
        <v>0</v>
      </c>
      <c r="AP97" s="4">
        <f t="shared" si="161"/>
        <v>0</v>
      </c>
      <c r="AQ97" s="4">
        <f t="shared" si="162"/>
        <v>0</v>
      </c>
      <c r="AU97" s="310"/>
      <c r="AV97" s="291"/>
      <c r="AW97" s="316"/>
      <c r="AX97" s="290"/>
      <c r="AY97" s="3" t="s">
        <v>32</v>
      </c>
      <c r="AZ97" s="10">
        <f t="shared" si="221"/>
        <v>0</v>
      </c>
      <c r="BA97" s="10">
        <f t="shared" ref="BA97:BT97" si="224">BA88</f>
        <v>0</v>
      </c>
      <c r="BB97" s="10">
        <f t="shared" si="224"/>
        <v>0</v>
      </c>
      <c r="BC97" s="10">
        <f t="shared" si="224"/>
        <v>0</v>
      </c>
      <c r="BD97" s="10">
        <f t="shared" si="224"/>
        <v>0</v>
      </c>
      <c r="BE97" s="10">
        <f t="shared" si="224"/>
        <v>0</v>
      </c>
      <c r="BF97" s="10">
        <f t="shared" si="224"/>
        <v>0</v>
      </c>
      <c r="BG97" s="10">
        <f t="shared" si="224"/>
        <v>0</v>
      </c>
      <c r="BH97" s="10">
        <f t="shared" si="224"/>
        <v>0</v>
      </c>
      <c r="BI97" s="10">
        <f t="shared" si="224"/>
        <v>0</v>
      </c>
      <c r="BJ97" s="10">
        <f t="shared" si="224"/>
        <v>0</v>
      </c>
      <c r="BK97" s="10">
        <f t="shared" si="224"/>
        <v>0</v>
      </c>
      <c r="BL97" s="10">
        <f t="shared" si="224"/>
        <v>0</v>
      </c>
      <c r="BM97" s="10">
        <f t="shared" si="224"/>
        <v>0</v>
      </c>
      <c r="BN97" s="10">
        <f t="shared" si="224"/>
        <v>0</v>
      </c>
      <c r="BO97" s="10">
        <f t="shared" si="224"/>
        <v>0</v>
      </c>
      <c r="BP97" s="10">
        <f t="shared" si="224"/>
        <v>0</v>
      </c>
      <c r="BQ97" s="10">
        <f t="shared" si="224"/>
        <v>0</v>
      </c>
      <c r="BR97" s="10">
        <f t="shared" si="224"/>
        <v>0</v>
      </c>
      <c r="BS97" s="10">
        <f t="shared" si="224"/>
        <v>0</v>
      </c>
      <c r="BT97" s="10">
        <f t="shared" si="224"/>
        <v>0</v>
      </c>
      <c r="BU97" s="16">
        <v>4</v>
      </c>
    </row>
    <row r="98" spans="1:88" ht="30" customHeight="1">
      <c r="A98" s="296"/>
      <c r="B98" s="291"/>
      <c r="C98" s="299"/>
      <c r="D98" s="291"/>
      <c r="E98" s="3" t="s">
        <v>33</v>
      </c>
      <c r="F98" s="10">
        <f t="shared" si="219"/>
        <v>0</v>
      </c>
      <c r="G98" s="10">
        <f t="shared" si="220"/>
        <v>0</v>
      </c>
      <c r="H98" s="10">
        <f t="shared" si="217"/>
        <v>0</v>
      </c>
      <c r="I98" s="10">
        <f t="shared" si="217"/>
        <v>0</v>
      </c>
      <c r="J98" s="10">
        <f t="shared" si="217"/>
        <v>0</v>
      </c>
      <c r="K98" s="10">
        <f t="shared" si="217"/>
        <v>0</v>
      </c>
      <c r="L98" s="10">
        <f t="shared" si="217"/>
        <v>0</v>
      </c>
      <c r="M98" s="10">
        <f t="shared" si="217"/>
        <v>0</v>
      </c>
      <c r="N98" s="10">
        <f t="shared" si="217"/>
        <v>0</v>
      </c>
      <c r="O98" s="10">
        <f t="shared" si="217"/>
        <v>0</v>
      </c>
      <c r="P98" s="10">
        <f t="shared" si="217"/>
        <v>0</v>
      </c>
      <c r="Q98" s="10">
        <f t="shared" si="217"/>
        <v>0</v>
      </c>
      <c r="R98" s="10">
        <f t="shared" si="217"/>
        <v>0</v>
      </c>
      <c r="S98" s="10">
        <f t="shared" si="217"/>
        <v>0</v>
      </c>
      <c r="T98" s="10">
        <f t="shared" si="217"/>
        <v>0</v>
      </c>
      <c r="U98" s="10">
        <f t="shared" si="217"/>
        <v>0</v>
      </c>
      <c r="V98" s="10">
        <f t="shared" si="217"/>
        <v>0</v>
      </c>
      <c r="W98" s="10">
        <f t="shared" si="217"/>
        <v>0</v>
      </c>
      <c r="X98" s="10">
        <f t="shared" si="217"/>
        <v>0</v>
      </c>
      <c r="Y98" s="10">
        <f t="shared" si="217"/>
        <v>0</v>
      </c>
      <c r="Z98" s="10">
        <f t="shared" si="217"/>
        <v>0</v>
      </c>
      <c r="AA98" s="15">
        <v>5</v>
      </c>
      <c r="AO98" s="4">
        <f t="shared" si="160"/>
        <v>0</v>
      </c>
      <c r="AP98" s="4">
        <f t="shared" si="161"/>
        <v>0</v>
      </c>
      <c r="AQ98" s="4">
        <f t="shared" si="162"/>
        <v>0</v>
      </c>
      <c r="AU98" s="310"/>
      <c r="AV98" s="291"/>
      <c r="AW98" s="316"/>
      <c r="AX98" s="290"/>
      <c r="AY98" s="3" t="s">
        <v>33</v>
      </c>
      <c r="AZ98" s="10">
        <f t="shared" si="221"/>
        <v>0</v>
      </c>
      <c r="BA98" s="10">
        <f t="shared" ref="BA98:BT98" si="225">BA89</f>
        <v>0</v>
      </c>
      <c r="BB98" s="10">
        <f t="shared" si="225"/>
        <v>0</v>
      </c>
      <c r="BC98" s="10">
        <f t="shared" si="225"/>
        <v>0</v>
      </c>
      <c r="BD98" s="10">
        <f t="shared" si="225"/>
        <v>0</v>
      </c>
      <c r="BE98" s="10">
        <f t="shared" si="225"/>
        <v>0</v>
      </c>
      <c r="BF98" s="10">
        <f t="shared" si="225"/>
        <v>0</v>
      </c>
      <c r="BG98" s="10">
        <f t="shared" si="225"/>
        <v>0</v>
      </c>
      <c r="BH98" s="10">
        <f t="shared" si="225"/>
        <v>0</v>
      </c>
      <c r="BI98" s="10">
        <f t="shared" si="225"/>
        <v>0</v>
      </c>
      <c r="BJ98" s="10">
        <f t="shared" si="225"/>
        <v>0</v>
      </c>
      <c r="BK98" s="10">
        <f t="shared" si="225"/>
        <v>0</v>
      </c>
      <c r="BL98" s="10">
        <f t="shared" si="225"/>
        <v>0</v>
      </c>
      <c r="BM98" s="10">
        <f t="shared" si="225"/>
        <v>0</v>
      </c>
      <c r="BN98" s="10">
        <f t="shared" si="225"/>
        <v>0</v>
      </c>
      <c r="BO98" s="10">
        <f t="shared" si="225"/>
        <v>0</v>
      </c>
      <c r="BP98" s="10">
        <f t="shared" si="225"/>
        <v>0</v>
      </c>
      <c r="BQ98" s="10">
        <f t="shared" si="225"/>
        <v>0</v>
      </c>
      <c r="BR98" s="10">
        <f t="shared" si="225"/>
        <v>0</v>
      </c>
      <c r="BS98" s="10">
        <f t="shared" si="225"/>
        <v>0</v>
      </c>
      <c r="BT98" s="10">
        <f t="shared" si="225"/>
        <v>0</v>
      </c>
      <c r="BU98" s="15">
        <v>5</v>
      </c>
    </row>
    <row r="99" spans="1:88" ht="30" customHeight="1">
      <c r="A99" s="296"/>
      <c r="B99" s="291"/>
      <c r="C99" s="299"/>
      <c r="D99" s="287"/>
      <c r="E99" s="3" t="s">
        <v>34</v>
      </c>
      <c r="F99" s="10">
        <f t="shared" si="219"/>
        <v>0</v>
      </c>
      <c r="G99" s="10">
        <f t="shared" si="220"/>
        <v>0</v>
      </c>
      <c r="H99" s="10">
        <f t="shared" si="217"/>
        <v>0</v>
      </c>
      <c r="I99" s="10">
        <f t="shared" si="217"/>
        <v>0</v>
      </c>
      <c r="J99" s="10">
        <f t="shared" si="217"/>
        <v>0</v>
      </c>
      <c r="K99" s="10">
        <f t="shared" si="217"/>
        <v>0</v>
      </c>
      <c r="L99" s="10">
        <f t="shared" si="217"/>
        <v>0</v>
      </c>
      <c r="M99" s="10">
        <f t="shared" si="217"/>
        <v>0</v>
      </c>
      <c r="N99" s="10">
        <f t="shared" si="217"/>
        <v>0</v>
      </c>
      <c r="O99" s="10">
        <f t="shared" si="217"/>
        <v>0</v>
      </c>
      <c r="P99" s="10">
        <f t="shared" si="217"/>
        <v>0</v>
      </c>
      <c r="Q99" s="10">
        <f t="shared" si="217"/>
        <v>0</v>
      </c>
      <c r="R99" s="10">
        <f t="shared" si="217"/>
        <v>0</v>
      </c>
      <c r="S99" s="10">
        <f t="shared" si="217"/>
        <v>0</v>
      </c>
      <c r="T99" s="10">
        <f t="shared" si="217"/>
        <v>0</v>
      </c>
      <c r="U99" s="10">
        <f t="shared" si="217"/>
        <v>0</v>
      </c>
      <c r="V99" s="10">
        <f t="shared" si="217"/>
        <v>0</v>
      </c>
      <c r="W99" s="10">
        <f t="shared" si="217"/>
        <v>0</v>
      </c>
      <c r="X99" s="10">
        <f t="shared" si="217"/>
        <v>0</v>
      </c>
      <c r="Y99" s="10">
        <f t="shared" si="217"/>
        <v>0</v>
      </c>
      <c r="Z99" s="10">
        <f t="shared" si="217"/>
        <v>0</v>
      </c>
      <c r="AA99" s="16">
        <v>6</v>
      </c>
      <c r="AO99" s="4">
        <f t="shared" si="160"/>
        <v>0</v>
      </c>
      <c r="AP99" s="4">
        <f t="shared" si="161"/>
        <v>0</v>
      </c>
      <c r="AQ99" s="4">
        <f t="shared" si="162"/>
        <v>0</v>
      </c>
      <c r="AU99" s="310"/>
      <c r="AV99" s="291"/>
      <c r="AW99" s="316"/>
      <c r="AX99" s="290"/>
      <c r="AY99" s="3" t="s">
        <v>34</v>
      </c>
      <c r="AZ99" s="10">
        <f t="shared" si="221"/>
        <v>0</v>
      </c>
      <c r="BA99" s="10">
        <f t="shared" ref="BA99:BT99" si="226">BA90</f>
        <v>0</v>
      </c>
      <c r="BB99" s="10">
        <f t="shared" si="226"/>
        <v>0</v>
      </c>
      <c r="BC99" s="10">
        <f t="shared" si="226"/>
        <v>0</v>
      </c>
      <c r="BD99" s="10">
        <f t="shared" si="226"/>
        <v>0</v>
      </c>
      <c r="BE99" s="10">
        <f t="shared" si="226"/>
        <v>0</v>
      </c>
      <c r="BF99" s="10">
        <f t="shared" si="226"/>
        <v>0</v>
      </c>
      <c r="BG99" s="10">
        <f t="shared" si="226"/>
        <v>0</v>
      </c>
      <c r="BH99" s="10">
        <f t="shared" si="226"/>
        <v>0</v>
      </c>
      <c r="BI99" s="10">
        <f t="shared" si="226"/>
        <v>0</v>
      </c>
      <c r="BJ99" s="10">
        <f t="shared" si="226"/>
        <v>0</v>
      </c>
      <c r="BK99" s="10">
        <f t="shared" si="226"/>
        <v>0</v>
      </c>
      <c r="BL99" s="10">
        <f t="shared" si="226"/>
        <v>0</v>
      </c>
      <c r="BM99" s="10">
        <f t="shared" si="226"/>
        <v>0</v>
      </c>
      <c r="BN99" s="10">
        <f t="shared" si="226"/>
        <v>0</v>
      </c>
      <c r="BO99" s="10">
        <f t="shared" si="226"/>
        <v>0</v>
      </c>
      <c r="BP99" s="10">
        <f t="shared" si="226"/>
        <v>0</v>
      </c>
      <c r="BQ99" s="10">
        <f t="shared" si="226"/>
        <v>0</v>
      </c>
      <c r="BR99" s="10">
        <f t="shared" si="226"/>
        <v>0</v>
      </c>
      <c r="BS99" s="10">
        <f t="shared" si="226"/>
        <v>0</v>
      </c>
      <c r="BT99" s="10">
        <f t="shared" si="226"/>
        <v>0</v>
      </c>
      <c r="BU99" s="16">
        <v>6</v>
      </c>
    </row>
    <row r="100" spans="1:88" s="5" customFormat="1" ht="30" customHeight="1">
      <c r="A100" s="296"/>
      <c r="B100" s="291"/>
      <c r="C100" s="299"/>
      <c r="D100" s="292" t="s">
        <v>35</v>
      </c>
      <c r="E100" s="293"/>
      <c r="F100" s="10">
        <f>F94+F95+F96+F97+F98+F99</f>
        <v>131479.96049999999</v>
      </c>
      <c r="G100" s="10">
        <f t="shared" ref="G100" si="227">G94+G95+G96+G97+G98+G99</f>
        <v>131479.96049999999</v>
      </c>
      <c r="H100" s="10">
        <f t="shared" ref="H100" si="228">H94+H95+H96+H97+H98+H99</f>
        <v>0</v>
      </c>
      <c r="I100" s="10">
        <f t="shared" ref="I100" si="229">I94+I95+I96+I97+I98+I99</f>
        <v>0</v>
      </c>
      <c r="J100" s="10">
        <f t="shared" ref="J100" si="230">J94+J95+J96+J97+J98+J99</f>
        <v>0</v>
      </c>
      <c r="K100" s="10">
        <f t="shared" ref="K100" si="231">K94+K95+K96+K97+K98+K99</f>
        <v>0</v>
      </c>
      <c r="L100" s="10">
        <f t="shared" ref="L100" si="232">L94+L95+L96+L97+L98+L99</f>
        <v>0</v>
      </c>
      <c r="M100" s="10">
        <f t="shared" ref="M100" si="233">M94+M95+M96+M97+M98+M99</f>
        <v>0</v>
      </c>
      <c r="N100" s="10">
        <f t="shared" ref="N100" si="234">N94+N95+N96+N97+N98+N99</f>
        <v>0</v>
      </c>
      <c r="O100" s="10">
        <f t="shared" ref="O100" si="235">O94+O95+O96+O97+O98+O99</f>
        <v>0</v>
      </c>
      <c r="P100" s="10">
        <f t="shared" ref="P100" si="236">P94+P95+P96+P97+P98+P99</f>
        <v>0</v>
      </c>
      <c r="Q100" s="10">
        <f t="shared" ref="Q100" si="237">Q94+Q95+Q96+Q97+Q98+Q99</f>
        <v>0</v>
      </c>
      <c r="R100" s="10">
        <f t="shared" ref="R100" si="238">R94+R95+R96+R97+R98+R99</f>
        <v>0</v>
      </c>
      <c r="S100" s="10">
        <f t="shared" ref="S100" si="239">S94+S95+S96+S97+S98+S99</f>
        <v>0</v>
      </c>
      <c r="T100" s="10">
        <f t="shared" ref="T100" si="240">T94+T95+T96+T97+T98+T99</f>
        <v>0</v>
      </c>
      <c r="U100" s="10">
        <f t="shared" ref="U100" si="241">U94+U95+U96+U97+U98+U99</f>
        <v>0</v>
      </c>
      <c r="V100" s="10">
        <f t="shared" ref="V100" si="242">V94+V95+V96+V97+V98+V99</f>
        <v>0</v>
      </c>
      <c r="W100" s="10">
        <f t="shared" ref="W100" si="243">W94+W95+W96+W97+W98+W99</f>
        <v>0</v>
      </c>
      <c r="X100" s="10">
        <f t="shared" ref="X100" si="244">X94+X95+X96+X97+X98+X99</f>
        <v>0</v>
      </c>
      <c r="Y100" s="10">
        <f t="shared" ref="Y100" si="245">Y94+Y95+Y96+Y97+Y98+Y99</f>
        <v>0</v>
      </c>
      <c r="Z100" s="10">
        <f t="shared" ref="Z100" si="246">Z94+Z95+Z96+Z97+Z98+Z99</f>
        <v>0</v>
      </c>
      <c r="AA100" s="15">
        <v>7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>
        <f t="shared" si="160"/>
        <v>0</v>
      </c>
      <c r="AP100" s="4">
        <f t="shared" si="161"/>
        <v>0</v>
      </c>
      <c r="AQ100" s="4">
        <f t="shared" si="162"/>
        <v>0</v>
      </c>
      <c r="AR100" s="4"/>
      <c r="AU100" s="310"/>
      <c r="AV100" s="291"/>
      <c r="AW100" s="316"/>
      <c r="AX100" s="292" t="s">
        <v>35</v>
      </c>
      <c r="AY100" s="293"/>
      <c r="AZ100" s="10">
        <f>AZ94+AZ95+AZ96+AZ97+AZ98+AZ99</f>
        <v>262959.92</v>
      </c>
      <c r="BA100" s="10">
        <f t="shared" ref="BA100:BT100" si="247">BA94+BA95+BA96+BA97+BA98+BA99</f>
        <v>262959.92</v>
      </c>
      <c r="BB100" s="10">
        <f t="shared" si="247"/>
        <v>0</v>
      </c>
      <c r="BC100" s="10">
        <f t="shared" si="247"/>
        <v>0</v>
      </c>
      <c r="BD100" s="10">
        <f t="shared" si="247"/>
        <v>0</v>
      </c>
      <c r="BE100" s="10">
        <f t="shared" si="247"/>
        <v>0</v>
      </c>
      <c r="BF100" s="10">
        <f t="shared" si="247"/>
        <v>0</v>
      </c>
      <c r="BG100" s="10">
        <f t="shared" si="247"/>
        <v>0</v>
      </c>
      <c r="BH100" s="10">
        <f t="shared" si="247"/>
        <v>0</v>
      </c>
      <c r="BI100" s="10">
        <f t="shared" si="247"/>
        <v>0</v>
      </c>
      <c r="BJ100" s="10">
        <f t="shared" si="247"/>
        <v>0</v>
      </c>
      <c r="BK100" s="10">
        <f t="shared" si="247"/>
        <v>0</v>
      </c>
      <c r="BL100" s="10">
        <f t="shared" si="247"/>
        <v>0</v>
      </c>
      <c r="BM100" s="10">
        <f t="shared" si="247"/>
        <v>0</v>
      </c>
      <c r="BN100" s="10">
        <f t="shared" si="247"/>
        <v>0</v>
      </c>
      <c r="BO100" s="10">
        <f t="shared" si="247"/>
        <v>0</v>
      </c>
      <c r="BP100" s="10">
        <f t="shared" si="247"/>
        <v>0</v>
      </c>
      <c r="BQ100" s="10">
        <f t="shared" si="247"/>
        <v>0</v>
      </c>
      <c r="BR100" s="10">
        <f t="shared" si="247"/>
        <v>0</v>
      </c>
      <c r="BS100" s="10">
        <f t="shared" si="247"/>
        <v>0</v>
      </c>
      <c r="BT100" s="10">
        <f t="shared" si="247"/>
        <v>0</v>
      </c>
      <c r="BU100" s="15">
        <v>7</v>
      </c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I100" s="32">
        <f>BF100-BG100</f>
        <v>0</v>
      </c>
      <c r="CJ100" s="123"/>
    </row>
    <row r="101" spans="1:88" ht="75" customHeight="1">
      <c r="A101" s="296"/>
      <c r="B101" s="291"/>
      <c r="C101" s="299"/>
      <c r="D101" s="292" t="s">
        <v>53</v>
      </c>
      <c r="E101" s="293"/>
      <c r="F101" s="11">
        <f>ROUND(F100/C94,2)</f>
        <v>948.15</v>
      </c>
      <c r="G101" s="11">
        <f>ROUND(G100/C94,2)</f>
        <v>948.15</v>
      </c>
      <c r="H101" s="11">
        <f>ROUND(H100/C94,2)</f>
        <v>0</v>
      </c>
      <c r="I101" s="11">
        <f>ROUND(I100/C94,2)</f>
        <v>0</v>
      </c>
      <c r="J101" s="11">
        <f>ROUND(J100/C94,2)</f>
        <v>0</v>
      </c>
      <c r="K101" s="11">
        <f>ROUND(K100/C94,2)</f>
        <v>0</v>
      </c>
      <c r="L101" s="11">
        <f>ROUND(L100/C94,2)</f>
        <v>0</v>
      </c>
      <c r="M101" s="11">
        <f>ROUND(M100/C94,2)</f>
        <v>0</v>
      </c>
      <c r="N101" s="11">
        <f>ROUND(N100/C94,2)</f>
        <v>0</v>
      </c>
      <c r="O101" s="11">
        <f>ROUND(O100/C94,2)</f>
        <v>0</v>
      </c>
      <c r="P101" s="11">
        <f>ROUND(P100/C94,2)</f>
        <v>0</v>
      </c>
      <c r="Q101" s="11">
        <f>ROUND(Q100/C94,2)</f>
        <v>0</v>
      </c>
      <c r="R101" s="11">
        <f>ROUND(R100/C94,2)</f>
        <v>0</v>
      </c>
      <c r="S101" s="11">
        <f>ROUND(S100/C94,2)</f>
        <v>0</v>
      </c>
      <c r="T101" s="11">
        <f>ROUND(T100/C94,2)</f>
        <v>0</v>
      </c>
      <c r="U101" s="11">
        <f>ROUND(U100/C94,2)</f>
        <v>0</v>
      </c>
      <c r="V101" s="11">
        <f>ROUND(V100/C94,2)</f>
        <v>0</v>
      </c>
      <c r="W101" s="11">
        <f>ROUND(W100/C94,2)</f>
        <v>0</v>
      </c>
      <c r="X101" s="11">
        <f>ROUND(X100/C94,2)</f>
        <v>0</v>
      </c>
      <c r="Y101" s="11">
        <f>ROUND(Y100/C94,2)</f>
        <v>0</v>
      </c>
      <c r="Z101" s="11">
        <f>ROUND(Z100/C94,2)</f>
        <v>0</v>
      </c>
      <c r="AA101" s="16">
        <v>8</v>
      </c>
      <c r="AD101" s="52">
        <f>IF(AND(G101&gt;947.15,G101&lt;949),3,IF(AND(G101&gt;623.59,G101&lt;625),4,IF(AND(G101&gt;237.38,G101&lt;239),5,IF(AND(G101&gt;1986,G101&lt;1988),6,IF(AND(G101&gt;739.75,G101&lt;741),7,IF(AND(G101&gt;282.91,G101&lt;284),8,IF(AND(G101&gt;2681.35,G101&lt;2683),9,IF(AND(G101&gt;828.59,G101&lt;830),10,IF(AND(G101&gt;585.15,G101&lt;587),11,IF(AND(G101&gt;991.71,G101&lt;993),12,IF(AND(G101&gt;652.95,G101&lt;654),13,IF(AND(G101&gt;248.59,G101&lt;250),14,IF(AND(G101&gt;2079.39,G101&lt;2081),15,IF(AND(G101&gt;774.57,G101&lt;776),16,IF(AND(G101&gt;296.25,G101&lt;298),17,IF(AND(G101&gt;2807.42,G101&lt;2809),18,IF(AND(G101&gt;867.59,G101&lt;869),19,IF(AND(G101&gt;612.7,G101&lt;614),20))))))))))))))))))</f>
        <v>3</v>
      </c>
      <c r="AE101" s="52" t="b">
        <f>IF(AND(I101&gt;1204.78,I101&lt;1206),5,IF(AND(I101&gt;1407.63,I101&lt;1409),8,IF(AND(I101&gt;1427.91,I101&lt;1429),11,IF(AND(I101&gt;1261.45,I101&lt;1263),14,IF(AND(I101&gt;1473.83,I101&lt;1475),17,IF(AND(I101&gt;1495.07,I101&lt;1497),20))))))</f>
        <v>0</v>
      </c>
      <c r="AF101" s="52" t="b">
        <f>IF(AND(J101&gt;486.32,J101&lt;488),3,IF(AND(J101&gt;324.64,J101&lt;326),4,IF(AND(J101&gt;286.99,J101&lt;288.5),5,IF(AND(J101&gt;617.7,J101&lt;618),6,IF(AND(J101&gt;411.3,J101&lt;413),7,IF(AND(J101&gt;365.04,J101&lt;367),8,IF(AND(J101&gt;797.54,J101&lt;799),9,IF(AND(J101&gt;533.49,J101&lt;535),10,IF(AND(J101&gt;475.86,J101&lt;477),11,IF(AND(J101&gt;509.22,J101&lt;511),12,IF(AND(J101&gt;339.94,J101&lt;341.2),13,IF(AND(J101&gt;300.53,J101&lt;302),14,IF(AND(J101&gt;646.78,J101&lt;648),15,IF(AND(J101&gt;430.68,J101&lt;432),16,IF(AND(J101&gt;382.24,J101&lt;384),17,IF(AND(J101&gt;835.07,J101&lt;837),18,IF(AND(J101&gt;558.61,J101&lt;560),19,IF(AND(J101&gt;498.27,J101&lt;500),20))))))))))))))))))</f>
        <v>0</v>
      </c>
      <c r="AG101" s="52" t="b">
        <f>IF(AND(L101&gt;497.89,L101&lt;499),3,IF(AND(L101&gt;360.29,L101&lt;362),4,IF(AND(L101&gt;249.38,L101&lt;251),5,IF(AND(L101&gt;628.22,L101&lt;630),6,IF(AND(L101&gt;455.21,L101&lt;457),7,IF(AND(L101&gt;315.16,L101&lt;317),8,IF(AND(L101&gt;814.35,L101&lt;816),9,IF(AND(L101&gt;571.19,L101&lt;573),10,IF(AND(L101&gt;401.59,L101&lt;403),11,IF(AND(L101&gt;521.33,L101&lt;523),12,IF(AND(L101&gt;377.28,L101&lt;379),13,IF(AND(L101&gt;261.15,L101&lt;263),14,IF(AND(L101&gt;657.8,L101&lt;659),15,IF(AND(L101&gt;476.66,L101&lt;478),16,IF(AND(L101&gt;330.01,L101&lt;332),17,IF(AND(L101&gt;852.67,L101&lt;854),18,IF(AND(L101&gt;598.08,L101&lt;600),19,IF(AND(L101&gt;420.51,L101&lt;422),20))))))))))))))))))</f>
        <v>0</v>
      </c>
      <c r="AH101" s="52" t="b">
        <f>IF(AND(Q101&gt;358.85,Q101&lt;360),3,IF(AND(Q101&gt;129.83,Q101&lt;131),4,IF(AND(Q101&gt;77.61,Q101&lt;79),5,IF(AND(Q101&gt;426.19,Q101&lt;428),6,IF(AND(Q101&gt;159.77,Q101&lt;161),7,IF(AND(Q101&gt;94.38,Q101&lt;96),8,IF(AND(Q101&gt;567.37,Q101&lt;569),9,IF(AND(Q101&gt;203.4,Q101&lt;205),10,IF(AND(Q101&gt;131.96,Q101&lt;133),11,IF(AND(Q101&gt;375.76,Q101&lt;377),12,IF(AND(Q101&gt;135.98,Q101&lt;137),13,IF(AND(Q101&gt;81.31,Q101&lt;83),14,IF(AND(Q101&gt;446.27,Q101&lt;448),15,IF(AND(Q101&gt;167.32,Q101&lt;169),16,IF(AND(Q101&gt;98.86,Q101&lt;100),17,IF(AND(Q101&gt;594.08,Q101&lt;596),18,IF(AND(Q101&gt;213.01,Q101&lt;215),19,IF(AND(Q101&gt;138.21,Q101&lt;140),20))))))))))))))))))</f>
        <v>0</v>
      </c>
      <c r="AI101" s="52" t="b">
        <f>IF(AND(S101&gt;195.17,S101&lt;197),3,IF(AND(S101&gt;88.93,S101&lt;90),4,IF(AND(S101&gt;47.88,S101&lt;49),5,IF(AND(S101&gt;245.08,S101&lt;247),6,IF(AND(S101&gt;111.07,S101&lt;113),7,IF(AND(S101&gt;60.92,S101&lt;62),8,IF(AND(S101&gt;296.11,S101&lt;298),9,IF(AND(S101&gt;139.41,S101&lt;141),10,IF(AND(S101&gt;78.67,S101&lt;80),11,IF(AND(S101&gt;204.39,S101&lt;206),12,IF(AND(S101&gt;93.16,S101&lt;95),13,IF(AND(S101&gt;50.17,S101&lt;52),14,IF(AND(S101&gt;256.64,S101&lt;258),15,IF(AND(S101&gt;116.33,S101&lt;118),16,IF(AND(S101&gt;63.83,S101&lt;65),17,IF(AND(S101&gt;310.07,S101&lt;312),18,IF(AND(S101&gt;146.01,S101&lt;148),19,IF(AND(S101&gt;82.42,S101&lt;84),20))))))))))))))))))</f>
        <v>0</v>
      </c>
      <c r="AJ101" s="52" t="b">
        <f>IF(AND(U101&gt;107.35,U101&lt;109),3,IF(AND(U101&gt;63.65,U101&lt;65),4,IF(AND(U101&gt;44.75,U101&lt;46),5,IF(AND(U101&gt;143.27,U101&lt;145),6,IF(AND(U101&gt;85.58,U101&lt;87),7,IF(AND(U101&gt;60.46,U101&lt;62),8,IF(AND(U101&gt;194.16,U101&lt;196),9,IF(AND(U101&gt;117.24,U101&lt;119),10,IF(AND(U101&gt;82.88,U101&lt;84),11,IF(AND(U101&gt;112.44,U101&lt;114),12,IF(AND(U101&gt;66.69,U101&lt;68),13,IF(AND(U101&gt;46.9,U101&lt;48),14,IF(AND(U101&gt;150.05,U101&lt;152),15,IF(AND(U101&gt;90.65,U101&lt;91),16,IF(AND(U101&gt;63.34,U101&lt;65),17,IF(AND(U101&gt;203.34,U101&lt;205),18,IF(AND(U101&gt;122.8,U101&lt;124),19,IF(AND(U101&gt;86.83,U101&lt;88),20))))))))))))))))))</f>
        <v>0</v>
      </c>
      <c r="AK101" s="52" t="b">
        <f>IF(AND(V101&gt;139.85,V101&lt;141),3,IF(AND(V101&gt;103.84,V101&lt;105),4,IF(AND(V101&gt;52.32,V101&lt;54),5,IF(AND(V101&gt;285.46,V101&lt;287),6,IF(AND(V101&gt;118.42,V101&lt;120),7,IF(AND(V101&gt;62.42,V101&lt;64),8,IF(AND(V101&gt;412.27,V101&lt;414),9,IF(AND(V101&gt;140.33,V101&lt;142),10,IF(AND(V101&gt;145,V101&lt;147),11,IF(AND(V101&gt;146.47,V101&lt;148),12,IF(AND(V101&gt;108.77,V101&lt;110),13,IF(AND(V101&gt;54.82,V101&lt;56),14,IF(AND(V101&gt;298.92,V101&lt;300),15,IF(AND(V101&gt;124.03,V101&lt;126),16,IF(AND(V101&gt;65.4,V101&lt;67),17,IF(AND(V101&gt;431.69,V101&lt;433),18,IF(AND(V101&gt;146.97,V101&lt;148),19,IF(AND(V101&gt;151.86,V101&lt;153),20))))))))))))))))))</f>
        <v>0</v>
      </c>
      <c r="AL101" s="52" t="b">
        <f>IF(AND(W101&gt;350.42,W101&lt;352),3,IF(AND(W101&gt;546.22,W101&lt;548),4,IF(AND(W101&gt;155.33,W101&lt;157),5,IF(AND(W101&gt;721.99,W101&lt;723),6,IF(AND(W101&gt;638.96,W101&lt;639),7,IF(AND(W101&gt;187.79,W101&lt;189),8,IF(AND(W101&gt;945.4,W101&lt;947),9,IF(AND(W101&gt;698.46,W101&lt;670),10,IF(AND(W101&gt;360.7,W101&lt;362),11,IF(AND(W101&gt;366.94,W101&lt;368),12,IF(AND(W101&gt;571.94,W101&lt;573),13,IF(AND(W101&gt;162.68,W101&lt;164),14,IF(AND(W101&gt;755.97,W101&lt;757),15,IF(AND(W101&gt;667.99,W101&lt;669),16,IF(AND(W101&gt;196.66,W101&lt;198),17,IF(AND(W101&gt;989.88,W101&lt;991),18,IF(AND(W101&gt;731.33,W101&lt;733),19,IF(AND(W101&gt;377.7,W101&lt;379),20))))))))))))))))))</f>
        <v>0</v>
      </c>
      <c r="AM101" s="52" t="b">
        <f>IF(AND(Y101&gt;46.2,Y101&lt;46.5),3,IF(AND(Y101&gt;18.8,Y101&lt;19.1),4,IF(AND(Y101&gt;15.8,Y101&lt;16),5,IF(AND(Y101&gt;78.7,Y101&lt;79),6,IF(AND(Y101&gt;32.1,Y101&lt;32.4),7,IF(AND(Y101&gt;26.9,Y101&lt;27.3),8,IF(AND(Y101&gt;125,Y101&lt;125.5),9,IF(AND(Y101&gt;48.2,Y101&lt;48.52),10,IF(AND(Y101&gt;43.1,Y101&lt;43.6),11,IF(AND(Y101&gt;48.53,Y101&lt;48.7),12,IF(AND(Y101&gt;19.6,Y101&lt;20.1),13,IF(AND(Y101&gt;16.5,Y101&lt;16.9),14,IF(AND(Y101&gt;82.4,Y101&lt;82.8),15,IF(AND(Y101&gt;33.6,Y101&lt;34),16,IF(AND(Y101&gt;28,Y101&lt;28.6),17,IF(AND(Y101&gt;130.8,Y101&lt;131.4),18,IF(AND(Y101&gt;50.5,Y101&lt;50.9),19,IF(AND(Y101&gt;45.2,Y101&lt;45.8),20))))))))))))))))))</f>
        <v>0</v>
      </c>
      <c r="AO101" s="4">
        <f t="shared" si="160"/>
        <v>0</v>
      </c>
      <c r="AP101" s="4">
        <f t="shared" si="161"/>
        <v>0</v>
      </c>
      <c r="AQ101" s="4">
        <f t="shared" si="162"/>
        <v>0</v>
      </c>
      <c r="AU101" s="310"/>
      <c r="AV101" s="291"/>
      <c r="AW101" s="316"/>
      <c r="AX101" s="292" t="s">
        <v>53</v>
      </c>
      <c r="AY101" s="293"/>
      <c r="AZ101" s="11">
        <f>ROUND(AZ100/AW94,2)</f>
        <v>1896.3</v>
      </c>
      <c r="BA101" s="11">
        <f>ROUND(BA100/AW94,2)</f>
        <v>1896.3</v>
      </c>
      <c r="BB101" s="11">
        <f>ROUND(BB100/AW94,2)</f>
        <v>0</v>
      </c>
      <c r="BC101" s="11">
        <f>ROUND(BC100/AW94,2)</f>
        <v>0</v>
      </c>
      <c r="BD101" s="11">
        <f>ROUND(BD100/AW94,2)</f>
        <v>0</v>
      </c>
      <c r="BE101" s="11">
        <f>ROUND(BE100/AW94,2)</f>
        <v>0</v>
      </c>
      <c r="BF101" s="11">
        <f>ROUND(BF100/AW94,2)</f>
        <v>0</v>
      </c>
      <c r="BG101" s="11">
        <f>ROUND(BG100/AW94,2)</f>
        <v>0</v>
      </c>
      <c r="BH101" s="11">
        <f>ROUND(BH100/AW94,2)</f>
        <v>0</v>
      </c>
      <c r="BI101" s="11">
        <f>ROUND(BI100/AW94,2)</f>
        <v>0</v>
      </c>
      <c r="BJ101" s="11">
        <f>ROUND(BJ100/AW94,2)</f>
        <v>0</v>
      </c>
      <c r="BK101" s="11">
        <f>ROUND(BK100/AW94,2)</f>
        <v>0</v>
      </c>
      <c r="BL101" s="11">
        <f>ROUND(BL100/AW94,2)</f>
        <v>0</v>
      </c>
      <c r="BM101" s="11">
        <f>ROUND(BM100/AW94,2)</f>
        <v>0</v>
      </c>
      <c r="BN101" s="11">
        <f>ROUND(BN100/AW94,2)</f>
        <v>0</v>
      </c>
      <c r="BO101" s="11">
        <f>ROUND(BO100/AW94,2)</f>
        <v>0</v>
      </c>
      <c r="BP101" s="11">
        <f>ROUND(BP100/AW94,2)</f>
        <v>0</v>
      </c>
      <c r="BQ101" s="11">
        <f>ROUND(BQ100/AW94,2)</f>
        <v>0</v>
      </c>
      <c r="BR101" s="11">
        <f>ROUND(BR100/AW94,2)</f>
        <v>0</v>
      </c>
      <c r="BS101" s="11">
        <f>ROUND(BS100/AW94,2)</f>
        <v>0</v>
      </c>
      <c r="BT101" s="11">
        <f>ROUND(BT100/AW94,2)</f>
        <v>0</v>
      </c>
      <c r="BU101" s="16">
        <v>8</v>
      </c>
      <c r="BX101" s="52" t="b">
        <f>IF(AND(BA101&gt;947.15,BA101&lt;949),3,IF(AND(BA101&gt;623.59,BA101&lt;625),4,IF(AND(BA101&gt;237.38,BA101&lt;239),5,IF(AND(BA101&gt;1986,BA101&lt;1988),6,IF(AND(BA101&gt;739.75,BA101&lt;741),7,IF(AND(BA101&gt;282.91,BA101&lt;284),8,IF(AND(BA101&gt;2681.35,BA101&lt;2683),9,IF(AND(BA101&gt;828.59,BA101&lt;830),10,IF(AND(BA101&gt;585.15,BA101&lt;587),11,IF(AND(BA101&gt;991.71,BA101&lt;993),12,IF(AND(BA101&gt;652.95,BA101&lt;654),13,IF(AND(BA101&gt;248.59,BA101&lt;250),14,IF(AND(BA101&gt;2079.39,BA101&lt;2081),15,IF(AND(BA101&gt;774.57,BA101&lt;776),16,IF(AND(BA101&gt;296.25,BA101&lt;298),17,IF(AND(BA101&gt;2807.42,BA101&lt;2809),18,IF(AND(BA101&gt;867.59,BA101&lt;869),19,IF(AND(BA101&gt;612.7,BA101&lt;614),20))))))))))))))))))</f>
        <v>0</v>
      </c>
      <c r="BY101" s="52" t="b">
        <f>IF(AND(BC101&gt;1204.78,BC101&lt;1206),5,IF(AND(BC101&gt;1407.63,BC101&lt;1409),8,IF(AND(BC101&gt;1427.91,BC101&lt;1429),11,IF(AND(BC101&gt;1261.45,BC101&lt;1263),14,IF(AND(BC101&gt;1473.83,BC101&lt;1475),17,IF(AND(BC101&gt;1495.07,BC101&lt;1497),20))))))</f>
        <v>0</v>
      </c>
      <c r="BZ101" s="52" t="b">
        <f>IF(AND(BD101&gt;486.32,BD101&lt;488),3,IF(AND(BD101&gt;324.64,BD101&lt;326),4,IF(AND(BD101&gt;286.99,BD101&lt;288.5),5,IF(AND(BD101&gt;617.7,BD101&lt;618),6,IF(AND(BD101&gt;411.3,BD101&lt;413),7,IF(AND(BD101&gt;365.04,BD101&lt;367),8,IF(AND(BD101&gt;797.54,BD101&lt;799),9,IF(AND(BD101&gt;533.49,BD101&lt;535),10,IF(AND(BD101&gt;475.86,BD101&lt;477),11,IF(AND(BD101&gt;509.22,BD101&lt;511),12,IF(AND(BD101&gt;339.94,BD101&lt;341.2),13,IF(AND(BD101&gt;300.53,BD101&lt;302),14,IF(AND(BD101&gt;646.78,BD101&lt;648),15,IF(AND(BD101&gt;430.68,BD101&lt;432),16,IF(AND(BD101&gt;382.24,BD101&lt;384),17,IF(AND(BD101&gt;835.07,BD101&lt;837),18,IF(AND(BD101&gt;558.61,BD101&lt;560),19,IF(AND(BD101&gt;498.27,BD101&lt;500),20))))))))))))))))))</f>
        <v>0</v>
      </c>
      <c r="CA101" s="52" t="b">
        <f>IF(AND(BF101&gt;497.89,BF101&lt;499),3,IF(AND(BF101&gt;360.29,BF101&lt;362),4,IF(AND(BF101&gt;249.38,BF101&lt;251),5,IF(AND(BF101&gt;628.22,BF101&lt;630),6,IF(AND(BF101&gt;455.21,BF101&lt;457),7,IF(AND(BF101&gt;315.16,BF101&lt;317),8,IF(AND(BF101&gt;814.35,BF101&lt;816),9,IF(AND(BF101&gt;571.19,BF101&lt;573),10,IF(AND(BF101&gt;401.59,BF101&lt;403),11,IF(AND(BF101&gt;521.33,BF101&lt;523),12,IF(AND(BF101&gt;377.28,BF101&lt;379),13,IF(AND(BF101&gt;261.15,BF101&lt;263),14,IF(AND(BF101&gt;657.8,BF101&lt;659),15,IF(AND(BF101&gt;476.66,BF101&lt;478),16,IF(AND(BF101&gt;330.01,BF101&lt;332),17,IF(AND(BF101&gt;852.67,BF101&lt;854),18,IF(AND(BF101&gt;598.08,BF101&lt;600),19,IF(AND(BF101&gt;420.51,BF101&lt;422),20))))))))))))))))))</f>
        <v>0</v>
      </c>
      <c r="CB101" s="52" t="b">
        <f>IF(AND(BK101&gt;358.85,BK101&lt;360),3,IF(AND(BK101&gt;129.83,BK101&lt;131),4,IF(AND(BK101&gt;77.61,BK101&lt;79),5,IF(AND(BK101&gt;426.19,BK101&lt;428),6,IF(AND(BK101&gt;159.77,BK101&lt;161),7,IF(AND(BK101&gt;94.38,BK101&lt;96),8,IF(AND(BK101&gt;567.37,BK101&lt;569),9,IF(AND(BK101&gt;203.4,BK101&lt;205),10,IF(AND(BK101&gt;131.96,BK101&lt;133),11,IF(AND(BK101&gt;375.76,BK101&lt;377),12,IF(AND(BK101&gt;135.98,BK101&lt;137),13,IF(AND(BK101&gt;81.31,BK101&lt;83),14,IF(AND(BK101&gt;446.27,BK101&lt;448),15,IF(AND(BK101&gt;167.32,BK101&lt;169),16,IF(AND(BK101&gt;98.86,BK101&lt;100),17,IF(AND(BK101&gt;594.08,BK101&lt;596),18,IF(AND(BK101&gt;213.01,BK101&lt;215),19,IF(AND(BK101&gt;138.21,BK101&lt;140),20))))))))))))))))))</f>
        <v>0</v>
      </c>
      <c r="CC101" s="52" t="b">
        <f>IF(AND(BM101&gt;195.17,BM101&lt;197),3,IF(AND(BM101&gt;88.93,BM101&lt;90),4,IF(AND(BM101&gt;47.88,BM101&lt;49),5,IF(AND(BM101&gt;245.08,BM101&lt;247),6,IF(AND(BM101&gt;111.07,BM101&lt;113),7,IF(AND(BM101&gt;60.92,BM101&lt;62),8,IF(AND(BM101&gt;296.11,BM101&lt;298),9,IF(AND(BM101&gt;139.41,BM101&lt;141),10,IF(AND(BM101&gt;78.67,BM101&lt;80),11,IF(AND(BM101&gt;204.39,BM101&lt;206),12,IF(AND(BM101&gt;93.16,BM101&lt;95),13,IF(AND(BM101&gt;50.17,BM101&lt;52),14,IF(AND(BM101&gt;256.64,BM101&lt;258),15,IF(AND(BM101&gt;116.33,BM101&lt;118),16,IF(AND(BM101&gt;63.83,BM101&lt;65),17,IF(AND(BM101&gt;310.07,BM101&lt;312),18,IF(AND(BM101&gt;146.01,BM101&lt;148),19,IF(AND(BM101&gt;82.42,BM101&lt;84),20))))))))))))))))))</f>
        <v>0</v>
      </c>
      <c r="CD101" s="52" t="b">
        <f>IF(AND(BO101&gt;107.35,BO101&lt;109),3,IF(AND(BO101&gt;63.65,BO101&lt;65),4,IF(AND(BO101&gt;44.75,BO101&lt;46),5,IF(AND(BO101&gt;143.27,BO101&lt;145),6,IF(AND(BO101&gt;85.58,BO101&lt;87),7,IF(AND(BO101&gt;60.46,BO101&lt;62),8,IF(AND(BO101&gt;194.16,BO101&lt;196),9,IF(AND(BO101&gt;117.24,BO101&lt;119),10,IF(AND(BO101&gt;82.88,BO101&lt;84),11,IF(AND(BO101&gt;112.44,BO101&lt;114),12,IF(AND(BO101&gt;66.69,BO101&lt;68),13,IF(AND(BO101&gt;46.9,BO101&lt;48),14,IF(AND(BO101&gt;150.05,BO101&lt;152),15,IF(AND(BO101&gt;90.65,BO101&lt;91),16,IF(AND(BO101&gt;63.34,BO101&lt;65),17,IF(AND(BO101&gt;203.34,BO101&lt;205),18,IF(AND(BO101&gt;122.8,BO101&lt;124),19,IF(AND(BO101&gt;86.83,BO101&lt;88),20))))))))))))))))))</f>
        <v>0</v>
      </c>
      <c r="CE101" s="52" t="b">
        <f>IF(AND(BP101&gt;139.85,BP101&lt;141),3,IF(AND(BP101&gt;103.84,BP101&lt;105),4,IF(AND(BP101&gt;52.32,BP101&lt;54),5,IF(AND(BP101&gt;285.46,BP101&lt;287),6,IF(AND(BP101&gt;118.42,BP101&lt;120),7,IF(AND(BP101&gt;62.42,BP101&lt;64),8,IF(AND(BP101&gt;412.27,BP101&lt;414),9,IF(AND(BP101&gt;140.33,BP101&lt;142),10,IF(AND(BP101&gt;145,BP101&lt;147),11,IF(AND(BP101&gt;146.47,BP101&lt;148),12,IF(AND(BP101&gt;108.77,BP101&lt;110),13,IF(AND(BP101&gt;54.82,BP101&lt;56),14,IF(AND(BP101&gt;298.92,BP101&lt;300),15,IF(AND(BP101&gt;124.03,BP101&lt;126),16,IF(AND(BP101&gt;65.4,BP101&lt;67),17,IF(AND(BP101&gt;431.69,BP101&lt;433),18,IF(AND(BP101&gt;146.97,BP101&lt;148),19,IF(AND(BP101&gt;151.86,BP101&lt;153),20))))))))))))))))))</f>
        <v>0</v>
      </c>
      <c r="CF101" s="52" t="b">
        <f>IF(AND(BQ101&gt;350.42,BQ101&lt;352),3,IF(AND(BQ101&gt;546.22,BQ101&lt;548),4,IF(AND(BQ101&gt;155.33,BQ101&lt;157),5,IF(AND(BQ101&gt;721.99,BQ101&lt;723),6,IF(AND(BQ101&gt;638.96,BQ101&lt;639),7,IF(AND(BQ101&gt;187.79,BQ101&lt;189),8,IF(AND(BQ101&gt;945.4,BQ101&lt;947),9,IF(AND(BQ101&gt;698.46,BQ101&lt;670),10,IF(AND(BQ101&gt;360.7,BQ101&lt;362),11,IF(AND(BQ101&gt;366.94,BQ101&lt;368),12,IF(AND(BQ101&gt;571.94,BQ101&lt;573),13,IF(AND(BQ101&gt;162.68,BQ101&lt;164),14,IF(AND(BQ101&gt;755.97,BQ101&lt;757),15,IF(AND(BQ101&gt;667.99,BQ101&lt;669),16,IF(AND(BQ101&gt;196.66,BQ101&lt;198),17,IF(AND(BQ101&gt;989.88,BQ101&lt;991),18,IF(AND(BQ101&gt;731.33,BQ101&lt;733),19,IF(AND(BQ101&gt;377.7,BQ101&lt;379),20))))))))))))))))))</f>
        <v>0</v>
      </c>
      <c r="CG101" s="52" t="b">
        <f>IF(AND(BS101&gt;46.2,BS101&lt;46.5),3,IF(AND(BS101&gt;18.8,BS101&lt;19.1),4,IF(AND(BS101&gt;15.8,BS101&lt;16),5,IF(AND(BS101&gt;78.7,BS101&lt;79),6,IF(AND(BS101&gt;32.1,BS101&lt;32.4),7,IF(AND(BS101&gt;26.9,BS101&lt;27.3),8,IF(AND(BS101&gt;125,BS101&lt;125.5),9,IF(AND(BS101&gt;48.2,BS101&lt;48.52),10,IF(AND(BS101&gt;43.1,BS101&lt;43.6),11,IF(AND(BS101&gt;48.53,BS101&lt;48.7),12,IF(AND(BS101&gt;19.6,BS101&lt;20.1),13,IF(AND(BS101&gt;16.5,BS101&lt;16.9),14,IF(AND(BS101&gt;82.4,BS101&lt;82.8),15,IF(AND(BS101&gt;33.6,BS101&lt;34),16,IF(AND(BS101&gt;28,BS101&lt;28.6),17,IF(AND(BS101&gt;130.8,BS101&lt;131.4),18,IF(AND(BS101&gt;50.5,BS101&lt;50.9),19,IF(AND(BS101&gt;45.2,BS101&lt;45.8),20))))))))))))))))))</f>
        <v>0</v>
      </c>
    </row>
    <row r="102" spans="1:88" ht="90" customHeight="1">
      <c r="A102" s="297"/>
      <c r="B102" s="287"/>
      <c r="C102" s="300"/>
      <c r="D102" s="301" t="s">
        <v>54</v>
      </c>
      <c r="E102" s="396"/>
      <c r="F102" s="91" t="s">
        <v>36</v>
      </c>
      <c r="G102" s="92">
        <f>IF(AD102=FALSE,0,AD102)</f>
        <v>948.15</v>
      </c>
      <c r="H102" s="92" t="s">
        <v>36</v>
      </c>
      <c r="I102" s="92">
        <f>IF(AE102=FALSE,0,AE102)</f>
        <v>0</v>
      </c>
      <c r="J102" s="92">
        <f>IF(AF102=FALSE,0,AF102)</f>
        <v>0</v>
      </c>
      <c r="K102" s="92" t="s">
        <v>36</v>
      </c>
      <c r="L102" s="92">
        <f>IF(AG102=FALSE,0,AG102)</f>
        <v>0</v>
      </c>
      <c r="M102" s="92" t="s">
        <v>36</v>
      </c>
      <c r="N102" s="92" t="s">
        <v>36</v>
      </c>
      <c r="O102" s="92" t="s">
        <v>36</v>
      </c>
      <c r="P102" s="92" t="s">
        <v>36</v>
      </c>
      <c r="Q102" s="92">
        <f>IF(AH102=FALSE,0,AH102)</f>
        <v>0</v>
      </c>
      <c r="R102" s="92" t="s">
        <v>36</v>
      </c>
      <c r="S102" s="92">
        <f>IF(AI102=FALSE,0,AI102)</f>
        <v>0</v>
      </c>
      <c r="T102" s="92" t="s">
        <v>36</v>
      </c>
      <c r="U102" s="92">
        <f>IF(AJ102=FALSE,0,AJ102)</f>
        <v>0</v>
      </c>
      <c r="V102" s="92">
        <f>IF(AK102=FALSE,0,AK102)</f>
        <v>0</v>
      </c>
      <c r="W102" s="92">
        <f>IF(AL102=FALSE,0,AL102)</f>
        <v>0</v>
      </c>
      <c r="X102" s="92" t="s">
        <v>36</v>
      </c>
      <c r="Y102" s="92">
        <f>IF(AM102=FALSE,0,AM102)</f>
        <v>0</v>
      </c>
      <c r="Z102" s="92" t="s">
        <v>36</v>
      </c>
      <c r="AA102" s="15">
        <v>9</v>
      </c>
      <c r="AD102" s="93">
        <f>IF(AD101=3,948.15,IF(AD101=4,624.59,IF(AD101=5,238.38,IF(AD101=6,1987,IF(AD101=7,740.75,IF(AD101=8,283.91,IF(AD101=9,2682.35,IF(AD101=10,829.59,IF(AD101=11,586.15,IF(AD101=12,992.71,IF(AD101=13,653.95,IF(AD101=14,249.59,IF(AD101=15,2080.39,IF(AD101=16,775.57,IF(AD101=17,297.25,IF(AD101=18,2808.42,IF(AD101=19,868.59,IF(AD101=20,613.7))))))))))))))))))</f>
        <v>948.15</v>
      </c>
      <c r="AE102" s="93" t="b">
        <f>IF(AE101=5,1205.78,IF(AE101=8,1408.63,IF(AE101=11,1428.91,IF(AE101=14,1262.45,IF(AE101=17,1474.83,IF(AE101=20,1496.07))))))</f>
        <v>0</v>
      </c>
      <c r="AF102" s="93" t="b">
        <f>IF(AF101=3,487.32,IF(AF101=4,325.64,IF(AF101=5,287.99,IF(AF101=6,618.7,IF(AF101=7,412.3,IF(AF101=8,366.04,IF(AF101=9,798.54,IF(AF101=10,534.49,IF(AF101=11,476.86,IF(AF101=12,510.22,IF(AF101=13,340.94,IF(AF101=14,301.53,IF(AF101=15,647.78,IF(AF101=16,431.68,IF(AF101=17,383.24,IF(AF101=18,836.07,IF(AF101=19,559.61,IF(AF101=20,499.27))))))))))))))))))</f>
        <v>0</v>
      </c>
      <c r="AG102" s="93" t="b">
        <f>IF(AG101=3,498.89,IF(AG101=4,361.29,IF(AG101=5,250.38,IF(AG101=6,629.22,IF(AG101=7,456.21,IF(AG101=8,316.16,IF(AG101=9,815.35,IF(AG101=10,572.19,IF(AG101=11,402.59,IF(AG101=12,522.33,IF(AG101=13,378.28,IF(AG101=14,262.15,IF(AG101=15,658.8,IF(AG101=16,477.66,IF(AG101=17,331.01,IF(AG101=18,853.67,IF(AG101=19,599.08,IF(AG101=20,421.51))))))))))))))))))</f>
        <v>0</v>
      </c>
      <c r="AH102" s="93" t="b">
        <f>IF(AH101=3,359.85,IF(AH101=4,130.83,IF(AH101=5,78.61,IF(AH101=6,427.19,IF(AH101=7,160.77,IF(AH101=8,95.38,IF(AH101=9,568.37,IF(AH101=10,204.4,IF(AH101=11,132.96,IF(AH101=12,376.76,IF(AH101=13,136.98,IF(AH101=14,82.31,IF(AH101=15,447.27,IF(AH101=16,168.32,IF(AH101=17,99.86,IF(AH101=18,595.08,IF(AH101=19,214.01,IF(AH101=20,139.21))))))))))))))))))</f>
        <v>0</v>
      </c>
      <c r="AI102" s="93" t="b">
        <f>IF(AI101=3,196.17,IF(AI101=4,89.93,IF(AI101=5,48.88,IF(AI101=6,246.08,IF(AI101=7,112.07,IF(AI101=8,61.92,IF(AI101=9,297.11,IF(AI101=10,140.41,IF(AI101=11,79.67,IF(AI101=12,205.39,IF(AI101=13,94.16,IF(AI101=14,51.17,IF(AI101=15,257.64,IF(AI101=16,117.33,IF(AI101=17,64.83,IF(AI101=18,311.07,IF(AI101=19,147.01,IF(AI101=20,83.42))))))))))))))))))</f>
        <v>0</v>
      </c>
      <c r="AJ102" s="93" t="b">
        <f>IF(AJ101=3,108.35,IF(AJ101=4,64.65,IF(AJ101=5,45.75,IF(AJ101=6,144.27,IF(AJ101=7,86.58,IF(AJ101=8,61.46,IF(AJ101=9,195.16,IF(AJ101=10,118.24,IF(AJ101=11,83.88,IF(AJ101=12,113.44,IF(AJ101=13,67.69,IF(AJ101=14,47.9,IF(AJ101=15,151.05,IF(AJ101=16,90.65,IF(AJ101=17,64.34,IF(AJ101=18,204.34,IF(AJ101=19,123.8,IF(AJ101=20,87.83))))))))))))))))))</f>
        <v>0</v>
      </c>
      <c r="AK102" s="93" t="b">
        <f>IF(AK101=3,140.85,IF(AK101=4,104.84,IF(AK101=5,53.32,IF(AK101=6,286.46,IF(AK101=7,119.42,IF(AK101=8,63.42,IF(AK101=9,413.27,IF(AK101=10,141.33,IF(AK101=11,146,IF(AK101=12,147.47,IF(AK101=13,109.77,IF(AK101=14,55.82,IF(AK101=15,299.92,IF(AK101=16,125.03,IF(AK101=17,66.4,IF(AK101=18,432.69,IF(AK101=19,147.97,IF(AK101=20,152.86))))))))))))))))))</f>
        <v>0</v>
      </c>
      <c r="AL102" s="93" t="b">
        <f>IF(AL101=3,351.42,IF(AL101=4,547.22,IF(AL101=5,156.33,IF(AL101=6,722.99,IF(AL101=7,638.96,IF(AL101=8,188.79,IF(AL101=9,946.4,IF(AL101=10,699.46,IF(AL101=11,361.7,IF(AL101=12,367.94,IF(AL101=13,572.94,IF(AL101=14,163.68,IF(AL101=15,756.97,IF(AL101=16,668.99,IF(AL101=17,197.66,IF(AL101=18,990.88,IF(AL101=19,732.33,IF(AL101=20,378.7))))))))))))))))))</f>
        <v>0</v>
      </c>
      <c r="AM102" s="93" t="b">
        <f>IF(AM101=3,46.41,IF(AM101=4,19.01,IF(AM101=5,15.96,IF(AM101=6,78.9,IF(AM101=7,32.34,IF(AM101=8,27.09,IF(AM101=9,125.27,IF(AM101=10,48.48,IF(AM101=11,43.47,IF(AM101=12,48.59,IF(AM101=13,19.9,IF(AM101=14,16.71,IF(AM101=15,82.61,IF(AM101=16,33.86,IF(AM101=17,28.36,IF(AM101=18,131.15,IF(AM101=19,50.76,IF(AM101=20,45.51))))))))))))))))))</f>
        <v>0</v>
      </c>
      <c r="AO102" s="4">
        <f t="shared" si="160"/>
        <v>0</v>
      </c>
      <c r="AP102" s="4">
        <f t="shared" si="161"/>
        <v>0</v>
      </c>
      <c r="AQ102" s="4">
        <f t="shared" si="162"/>
        <v>0</v>
      </c>
      <c r="AU102" s="310"/>
      <c r="AV102" s="287"/>
      <c r="AW102" s="316"/>
      <c r="AX102" s="292" t="s">
        <v>54</v>
      </c>
      <c r="AY102" s="293"/>
      <c r="AZ102" s="10" t="s">
        <v>36</v>
      </c>
      <c r="BA102" s="12">
        <f>IF(BX102=FALSE,0,BX102)</f>
        <v>1896.3</v>
      </c>
      <c r="BB102" s="12" t="s">
        <v>36</v>
      </c>
      <c r="BC102" s="12">
        <f>IF(BY102=FALSE,0,BY102)</f>
        <v>0</v>
      </c>
      <c r="BD102" s="12">
        <f>IF(BZ102=FALSE,0,BZ102)</f>
        <v>0</v>
      </c>
      <c r="BE102" s="12" t="s">
        <v>36</v>
      </c>
      <c r="BF102" s="12">
        <f>IF(CA102=FALSE,0,CA102)</f>
        <v>0</v>
      </c>
      <c r="BG102" s="12" t="s">
        <v>36</v>
      </c>
      <c r="BH102" s="12" t="s">
        <v>36</v>
      </c>
      <c r="BI102" s="12" t="s">
        <v>36</v>
      </c>
      <c r="BJ102" s="12" t="s">
        <v>36</v>
      </c>
      <c r="BK102" s="12">
        <f>IF(CB102=FALSE,0,CB102)</f>
        <v>0</v>
      </c>
      <c r="BL102" s="12" t="s">
        <v>36</v>
      </c>
      <c r="BM102" s="12">
        <f>IF(CC102=FALSE,0,CC102)</f>
        <v>0</v>
      </c>
      <c r="BN102" s="12" t="s">
        <v>36</v>
      </c>
      <c r="BO102" s="12">
        <f>IF(CD102=FALSE,0,CD102)</f>
        <v>0</v>
      </c>
      <c r="BP102" s="12">
        <f>IF(CE102=FALSE,0,CE102)</f>
        <v>0</v>
      </c>
      <c r="BQ102" s="12">
        <f>IF(CF102=FALSE,0,CF102)</f>
        <v>0</v>
      </c>
      <c r="BR102" s="12" t="s">
        <v>36</v>
      </c>
      <c r="BS102" s="12">
        <f>IF(CG102=FALSE,0,CG102)</f>
        <v>0</v>
      </c>
      <c r="BT102" s="12" t="s">
        <v>36</v>
      </c>
      <c r="BU102" s="15">
        <v>9</v>
      </c>
      <c r="BX102" s="52">
        <f>IF(AD101=3,1896.3,IF(AD101=4,1249.18,IF(AD101=5,476.76,IF(AD101=6,3974,IF(AD101=7,1481.5,IF(AD101=8,567.82,IF(AD101=9,5364.7,IF(AD101=10,1659.18,IF(AD101=11,1172.3)))))))))</f>
        <v>1896.3</v>
      </c>
      <c r="BY102" s="52" t="b">
        <f>IF(AE101=5,2411.56,IF(AE101=8,2817.26,IF(AE101=11,2857.82)))</f>
        <v>0</v>
      </c>
      <c r="BZ102" s="52" t="b">
        <f>IF(AF101=3,974.64,IF(AF101=4,651.28,IF(AF101=5,575.98,IF(AF101=6,1237.4,IF(AF101=7,824.6,IF(AF101=8,732.08,IF(AF101=9,1597.08,IF(AF101=10,1068.98,IF(AF101=11,953.72)))))))))</f>
        <v>0</v>
      </c>
      <c r="CA102" s="52" t="b">
        <f>IF(AG101=3,997.78,IF(AG101=4,722.58,IF(AG101=5,500.76,IF(AG101=6,1258.44,IF(AG101=7,912.42,IF(AG101=8,632.32,IF(AG101=9,1630.7,IF(AG101=10,1144.38,IF(AG101=11,805.18)))))))))</f>
        <v>0</v>
      </c>
      <c r="CB102" s="52" t="b">
        <f>IF(AH101=3,719.7,IF(AH101=4,261.66,IF(AH101=5,157.22,IF(AH101=6,854.38,IF(AH101=7,321.54,IF(AH101=8,190.76,IF(AH101=9,1136.74,IF(AH101=10,408.8,IF(AH101=11,265.92)))))))))</f>
        <v>0</v>
      </c>
      <c r="CC102" s="52" t="b">
        <f>IF(AI101=3,392.34,IF(AI101=4,179.86,IF(AI101=5,97.76,IF(AI101=6,492.16,IF(AI101=7,224.14,IF(AI101=8,123.84,IF(AI101=9,594.22,IF(AI101=10,280.82,IF(AI101=11,159.34)))))))))</f>
        <v>0</v>
      </c>
      <c r="CD102" s="52" t="b">
        <f>IF(AJ101=3,216.7,IF(AJ101=4,129.3,IF(AJ101=5,91.5,IF(AJ101=6,288.54,IF(AJ101=7,173.16,IF(AJ101=8,122.92,IF(AJ101=9,390.32,IF(AJ101=10,236.48,IF(AJ101=11,167.76)))))))))</f>
        <v>0</v>
      </c>
      <c r="CE102" s="52" t="b">
        <f>IF(AK101=3,281.7,IF(AK101=4,209.68,IF(AK101=5,106.64,IF(AK101=6,572.92,IF(AK101=7,238.84,IF(AK101=8,126.84,IF(AK101=9,826.54,IF(AK101=10,282.66,IF(AK101=11,292)))))))))</f>
        <v>0</v>
      </c>
      <c r="CF102" s="52" t="b">
        <f>IF(AL101=3,702.84,IF(AL101=4,1094.44,IF(AL101=5,312.66,IF(AL101=6,1445.98,IF(AL101=7,1277.92,IF(AL101=8,377.58,IF(AL101=9,1892.8,IF(AL101=10,1398.92,IF(AL101=11,723.4)))))))))</f>
        <v>0</v>
      </c>
      <c r="CG102" s="52" t="b">
        <f>IF(AM101=3,92.82,IF(AM101=4,38.02,IF(AM101=5,31.92,IF(AM101=6,157.8,IF(AM101=7,64.68,IF(AM101=8,54.18,IF(AM101=9,250.54,IF(AM101=10,96.96,IF(AM101=11,86.94)))))))))</f>
        <v>0</v>
      </c>
    </row>
    <row r="103" spans="1:88" s="95" customFormat="1" ht="15">
      <c r="A103" s="94" t="s">
        <v>65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71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>
        <f t="shared" ref="AO103" si="248">IF(ISERROR(FIND(2015,A103,1)),0,2015)</f>
        <v>2015</v>
      </c>
      <c r="AP103" s="75">
        <f t="shared" ref="AP103" si="249">IF(ISERROR(FIND(2016,A103,1)),0,2016)</f>
        <v>0</v>
      </c>
      <c r="AQ103" s="75">
        <f t="shared" ref="AQ103" si="250">MAX(AO103:AP103)</f>
        <v>2015</v>
      </c>
      <c r="AR103" s="56"/>
      <c r="AU103" s="343" t="s">
        <v>65</v>
      </c>
      <c r="AV103" s="343"/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  <c r="BR103" s="343"/>
      <c r="BS103" s="343"/>
      <c r="BT103" s="344"/>
      <c r="BU103" s="71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</row>
    <row r="104" spans="1:88" s="95" customFormat="1" ht="15">
      <c r="A104" s="96" t="s">
        <v>51</v>
      </c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53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>
        <f t="shared" ref="AO104:AO131" si="251">IF(ISERROR(FIND(2015,A104,1)),0,2015)</f>
        <v>0</v>
      </c>
      <c r="AP104" s="56">
        <f t="shared" ref="AP104:AP131" si="252">IF(ISERROR(FIND(2016,A104,1)),0,2016)</f>
        <v>0</v>
      </c>
      <c r="AQ104" s="56">
        <f t="shared" ref="AQ104:AQ131" si="253">MAX(AO104:AP104)</f>
        <v>0</v>
      </c>
      <c r="AR104" s="56"/>
      <c r="AU104" s="345" t="s">
        <v>51</v>
      </c>
      <c r="AV104" s="345"/>
      <c r="AW104" s="345"/>
      <c r="AX104" s="345"/>
      <c r="AY104" s="345"/>
      <c r="AZ104" s="345"/>
      <c r="BA104" s="345"/>
      <c r="BB104" s="345"/>
      <c r="BC104" s="345"/>
      <c r="BD104" s="345"/>
      <c r="BE104" s="345"/>
      <c r="BF104" s="345"/>
      <c r="BG104" s="345"/>
      <c r="BH104" s="345"/>
      <c r="BI104" s="345"/>
      <c r="BJ104" s="345"/>
      <c r="BK104" s="345"/>
      <c r="BL104" s="345"/>
      <c r="BM104" s="345"/>
      <c r="BN104" s="345"/>
      <c r="BO104" s="345"/>
      <c r="BP104" s="345"/>
      <c r="BQ104" s="345"/>
      <c r="BR104" s="345"/>
      <c r="BS104" s="345"/>
      <c r="BT104" s="346"/>
      <c r="BU104" s="53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</row>
    <row r="105" spans="1:88" ht="30" customHeight="1">
      <c r="A105" s="319" t="s">
        <v>25</v>
      </c>
      <c r="B105" s="281" t="s">
        <v>66</v>
      </c>
      <c r="C105" s="285">
        <v>485.9</v>
      </c>
      <c r="D105" s="283" t="s">
        <v>27</v>
      </c>
      <c r="E105" s="54" t="s">
        <v>28</v>
      </c>
      <c r="F105" s="29">
        <f>G105+I105+J105+L105+Q105+S105+U105+V105+W105+Y105+Z105</f>
        <v>460706</v>
      </c>
      <c r="G105" s="55">
        <v>460706</v>
      </c>
      <c r="H105" s="29">
        <v>0</v>
      </c>
      <c r="I105" s="30">
        <v>0</v>
      </c>
      <c r="J105" s="30">
        <v>0</v>
      </c>
      <c r="K105" s="29">
        <v>0</v>
      </c>
      <c r="L105" s="29">
        <f>M105+O105</f>
        <v>0</v>
      </c>
      <c r="M105" s="30">
        <v>0</v>
      </c>
      <c r="N105" s="29">
        <v>0</v>
      </c>
      <c r="O105" s="30">
        <v>0</v>
      </c>
      <c r="P105" s="29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15">
        <v>1</v>
      </c>
      <c r="AO105" s="4">
        <f t="shared" si="251"/>
        <v>0</v>
      </c>
      <c r="AP105" s="4">
        <f t="shared" si="252"/>
        <v>0</v>
      </c>
      <c r="AQ105" s="4">
        <f t="shared" si="253"/>
        <v>0</v>
      </c>
      <c r="AU105" s="320" t="s">
        <v>25</v>
      </c>
      <c r="AV105" s="288" t="s">
        <v>66</v>
      </c>
      <c r="AW105" s="289">
        <v>485.9</v>
      </c>
      <c r="AX105" s="342" t="s">
        <v>27</v>
      </c>
      <c r="AY105" s="54" t="s">
        <v>28</v>
      </c>
      <c r="AZ105" s="10">
        <f>BA105+BC105+BD105+BF105+BK105+BM105+BO105+BP105+BQ105+BS105+BT105</f>
        <v>921412.17</v>
      </c>
      <c r="BA105" s="44">
        <f>ROUND($C105*BA113,2)</f>
        <v>921412.17</v>
      </c>
      <c r="BB105" s="10">
        <f>ROUND(H105*2,2)</f>
        <v>0</v>
      </c>
      <c r="BC105" s="44">
        <f>ROUND($C105*BC113,2)</f>
        <v>0</v>
      </c>
      <c r="BD105" s="44">
        <f>ROUND($C105*BD113,2)</f>
        <v>0</v>
      </c>
      <c r="BE105" s="10">
        <f>ROUND(K105*2,2)</f>
        <v>0</v>
      </c>
      <c r="BF105" s="44">
        <f>ROUND($C105*BF113,2)</f>
        <v>0</v>
      </c>
      <c r="BG105" s="10">
        <f>ROUND(M105*2,2)</f>
        <v>0</v>
      </c>
      <c r="BH105" s="10">
        <f>ROUND(N105*2,2)</f>
        <v>0</v>
      </c>
      <c r="BI105" s="10">
        <f>ROUND(O105*2,2)</f>
        <v>0</v>
      </c>
      <c r="BJ105" s="10">
        <f>ROUND(P105*2,2)</f>
        <v>0</v>
      </c>
      <c r="BK105" s="44">
        <f>ROUND($C105*BK113,2)</f>
        <v>0</v>
      </c>
      <c r="BL105" s="10">
        <f>ROUND(R105*2,2)</f>
        <v>0</v>
      </c>
      <c r="BM105" s="44">
        <f>ROUND($C105*BM113,2)</f>
        <v>0</v>
      </c>
      <c r="BN105" s="10">
        <f>ROUND(T105*2,2)</f>
        <v>0</v>
      </c>
      <c r="BO105" s="44">
        <f>ROUND($C105*BO113,2)</f>
        <v>0</v>
      </c>
      <c r="BP105" s="44">
        <f>ROUND(V105*2,2)</f>
        <v>0</v>
      </c>
      <c r="BQ105" s="44">
        <f>ROUND($C105*BQ113,2)</f>
        <v>0</v>
      </c>
      <c r="BR105" s="10">
        <f>ROUND(X105*2,2)</f>
        <v>0</v>
      </c>
      <c r="BS105" s="44">
        <f>ROUND(Y105*2,2)</f>
        <v>0</v>
      </c>
      <c r="BT105" s="10">
        <f>ROUND(Z105*2,2)</f>
        <v>0</v>
      </c>
      <c r="BU105" s="15">
        <v>1</v>
      </c>
      <c r="CI105" s="32">
        <f>BF105-BG105</f>
        <v>0</v>
      </c>
    </row>
    <row r="106" spans="1:88" ht="60" customHeight="1">
      <c r="A106" s="319"/>
      <c r="B106" s="281"/>
      <c r="C106" s="285"/>
      <c r="D106" s="342"/>
      <c r="E106" s="2" t="s">
        <v>29</v>
      </c>
      <c r="F106" s="10">
        <f t="shared" ref="F106:F110" si="254">G106+I106+J106+L106+Q106+S106+U106+V106+W106+Y106+Z106</f>
        <v>0</v>
      </c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15">
        <v>2</v>
      </c>
      <c r="AO106" s="4">
        <f t="shared" si="251"/>
        <v>0</v>
      </c>
      <c r="AP106" s="4">
        <f t="shared" si="252"/>
        <v>0</v>
      </c>
      <c r="AQ106" s="4">
        <f t="shared" si="253"/>
        <v>0</v>
      </c>
      <c r="AU106" s="324"/>
      <c r="AV106" s="339"/>
      <c r="AW106" s="325"/>
      <c r="AX106" s="326"/>
      <c r="AY106" s="2" t="s">
        <v>29</v>
      </c>
      <c r="AZ106" s="10">
        <f t="shared" ref="AZ106:AZ110" si="255">BA106+BC106+BD106+BF106+BK106+BM106+BO106+BP106+BQ106+BS106+BT106</f>
        <v>0</v>
      </c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5">
        <v>2</v>
      </c>
    </row>
    <row r="107" spans="1:88" ht="120" customHeight="1">
      <c r="A107" s="319"/>
      <c r="B107" s="281"/>
      <c r="C107" s="285"/>
      <c r="D107" s="282" t="s">
        <v>30</v>
      </c>
      <c r="E107" s="2" t="s">
        <v>52</v>
      </c>
      <c r="F107" s="10">
        <f t="shared" si="254"/>
        <v>0</v>
      </c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15">
        <v>3</v>
      </c>
      <c r="AO107" s="4">
        <f t="shared" si="251"/>
        <v>0</v>
      </c>
      <c r="AP107" s="4">
        <f t="shared" si="252"/>
        <v>0</v>
      </c>
      <c r="AQ107" s="4">
        <f t="shared" si="253"/>
        <v>0</v>
      </c>
      <c r="AT107" s="32">
        <f>AZ107-BC107</f>
        <v>0</v>
      </c>
      <c r="AU107" s="324"/>
      <c r="AV107" s="339"/>
      <c r="AW107" s="325"/>
      <c r="AX107" s="326" t="s">
        <v>30</v>
      </c>
      <c r="AY107" s="2" t="s">
        <v>52</v>
      </c>
      <c r="AZ107" s="10">
        <f t="shared" si="255"/>
        <v>0</v>
      </c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/>
      <c r="BO107" s="103"/>
      <c r="BP107" s="103"/>
      <c r="BQ107" s="103"/>
      <c r="BR107" s="103"/>
      <c r="BS107" s="103"/>
      <c r="BT107" s="103"/>
      <c r="BU107" s="15">
        <v>3</v>
      </c>
    </row>
    <row r="108" spans="1:88" ht="30" customHeight="1">
      <c r="A108" s="319"/>
      <c r="B108" s="281"/>
      <c r="C108" s="285"/>
      <c r="D108" s="283"/>
      <c r="E108" s="2" t="s">
        <v>32</v>
      </c>
      <c r="F108" s="10">
        <f t="shared" si="254"/>
        <v>0</v>
      </c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15">
        <v>4</v>
      </c>
      <c r="AO108" s="4">
        <f t="shared" si="251"/>
        <v>0</v>
      </c>
      <c r="AP108" s="4">
        <f t="shared" si="252"/>
        <v>0</v>
      </c>
      <c r="AQ108" s="4">
        <f t="shared" si="253"/>
        <v>0</v>
      </c>
      <c r="AU108" s="324"/>
      <c r="AV108" s="339"/>
      <c r="AW108" s="325"/>
      <c r="AX108" s="326"/>
      <c r="AY108" s="2" t="s">
        <v>32</v>
      </c>
      <c r="AZ108" s="10">
        <f t="shared" si="255"/>
        <v>0</v>
      </c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/>
      <c r="BO108" s="103"/>
      <c r="BP108" s="103"/>
      <c r="BQ108" s="103"/>
      <c r="BR108" s="103"/>
      <c r="BS108" s="103"/>
      <c r="BT108" s="103"/>
      <c r="BU108" s="15">
        <v>4</v>
      </c>
    </row>
    <row r="109" spans="1:88" ht="30" customHeight="1">
      <c r="A109" s="319"/>
      <c r="B109" s="281"/>
      <c r="C109" s="285"/>
      <c r="D109" s="283"/>
      <c r="E109" s="2" t="s">
        <v>33</v>
      </c>
      <c r="F109" s="10">
        <f t="shared" si="254"/>
        <v>0</v>
      </c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15">
        <v>5</v>
      </c>
      <c r="AO109" s="4">
        <f t="shared" si="251"/>
        <v>0</v>
      </c>
      <c r="AP109" s="4">
        <f t="shared" si="252"/>
        <v>0</v>
      </c>
      <c r="AQ109" s="4">
        <f t="shared" si="253"/>
        <v>0</v>
      </c>
      <c r="AU109" s="324"/>
      <c r="AV109" s="339"/>
      <c r="AW109" s="325"/>
      <c r="AX109" s="326"/>
      <c r="AY109" s="2" t="s">
        <v>33</v>
      </c>
      <c r="AZ109" s="10">
        <f t="shared" si="255"/>
        <v>0</v>
      </c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/>
      <c r="BO109" s="103"/>
      <c r="BP109" s="103"/>
      <c r="BQ109" s="103"/>
      <c r="BR109" s="103"/>
      <c r="BS109" s="103"/>
      <c r="BT109" s="103"/>
      <c r="BU109" s="15">
        <v>5</v>
      </c>
    </row>
    <row r="110" spans="1:88" ht="30" customHeight="1">
      <c r="A110" s="319"/>
      <c r="B110" s="281"/>
      <c r="C110" s="285"/>
      <c r="D110" s="342"/>
      <c r="E110" s="2" t="s">
        <v>34</v>
      </c>
      <c r="F110" s="10">
        <f t="shared" si="254"/>
        <v>0</v>
      </c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15">
        <v>6</v>
      </c>
      <c r="AO110" s="4">
        <f t="shared" si="251"/>
        <v>0</v>
      </c>
      <c r="AP110" s="4">
        <f t="shared" si="252"/>
        <v>0</v>
      </c>
      <c r="AQ110" s="4">
        <f t="shared" si="253"/>
        <v>0</v>
      </c>
      <c r="AU110" s="324"/>
      <c r="AV110" s="339"/>
      <c r="AW110" s="325"/>
      <c r="AX110" s="326"/>
      <c r="AY110" s="2" t="s">
        <v>34</v>
      </c>
      <c r="AZ110" s="10">
        <f t="shared" si="255"/>
        <v>0</v>
      </c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/>
      <c r="BO110" s="103"/>
      <c r="BP110" s="103"/>
      <c r="BQ110" s="103"/>
      <c r="BR110" s="103"/>
      <c r="BS110" s="103"/>
      <c r="BT110" s="103"/>
      <c r="BU110" s="15">
        <v>6</v>
      </c>
    </row>
    <row r="111" spans="1:88" ht="30" customHeight="1">
      <c r="A111" s="319"/>
      <c r="B111" s="281"/>
      <c r="C111" s="285"/>
      <c r="D111" s="292" t="s">
        <v>35</v>
      </c>
      <c r="E111" s="293"/>
      <c r="F111" s="10">
        <f>F105+F106+F107+F108+F109+F110</f>
        <v>460706</v>
      </c>
      <c r="G111" s="10">
        <f t="shared" ref="G111" si="256">G105+G106+G107+G108+G109+G110</f>
        <v>460706</v>
      </c>
      <c r="H111" s="10">
        <f t="shared" ref="H111" si="257">H105+H106+H107+H108+H109+H110</f>
        <v>0</v>
      </c>
      <c r="I111" s="10">
        <f t="shared" ref="I111" si="258">I105+I106+I107+I108+I109+I110</f>
        <v>0</v>
      </c>
      <c r="J111" s="10">
        <f t="shared" ref="J111" si="259">J105+J106+J107+J108+J109+J110</f>
        <v>0</v>
      </c>
      <c r="K111" s="10">
        <f t="shared" ref="K111" si="260">K105+K106+K107+K108+K109+K110</f>
        <v>0</v>
      </c>
      <c r="L111" s="10">
        <f t="shared" ref="L111" si="261">L105+L106+L107+L108+L109+L110</f>
        <v>0</v>
      </c>
      <c r="M111" s="10">
        <f t="shared" ref="M111" si="262">M105+M106+M107+M108+M109+M110</f>
        <v>0</v>
      </c>
      <c r="N111" s="10">
        <f t="shared" ref="N111" si="263">N105+N106+N107+N108+N109+N110</f>
        <v>0</v>
      </c>
      <c r="O111" s="10">
        <f t="shared" ref="O111" si="264">O105+O106+O107+O108+O109+O110</f>
        <v>0</v>
      </c>
      <c r="P111" s="10">
        <f t="shared" ref="P111" si="265">P105+P106+P107+P108+P109+P110</f>
        <v>0</v>
      </c>
      <c r="Q111" s="10">
        <f t="shared" ref="Q111" si="266">Q105+Q106+Q107+Q108+Q109+Q110</f>
        <v>0</v>
      </c>
      <c r="R111" s="10">
        <f t="shared" ref="R111" si="267">R105+R106+R107+R108+R109+R110</f>
        <v>0</v>
      </c>
      <c r="S111" s="10">
        <f t="shared" ref="S111" si="268">S105+S106+S107+S108+S109+S110</f>
        <v>0</v>
      </c>
      <c r="T111" s="10">
        <f t="shared" ref="T111" si="269">T105+T106+T107+T108+T109+T110</f>
        <v>0</v>
      </c>
      <c r="U111" s="10">
        <f t="shared" ref="U111" si="270">U105+U106+U107+U108+U109+U110</f>
        <v>0</v>
      </c>
      <c r="V111" s="10">
        <f t="shared" ref="V111" si="271">V105+V106+V107+V108+V109+V110</f>
        <v>0</v>
      </c>
      <c r="W111" s="10">
        <f t="shared" ref="W111" si="272">W105+W106+W107+W108+W109+W110</f>
        <v>0</v>
      </c>
      <c r="X111" s="10">
        <f t="shared" ref="X111" si="273">X105+X106+X107+X108+X109+X110</f>
        <v>0</v>
      </c>
      <c r="Y111" s="10">
        <f t="shared" ref="Y111" si="274">Y105+Y106+Y107+Y108+Y109+Y110</f>
        <v>0</v>
      </c>
      <c r="Z111" s="10">
        <f t="shared" ref="Z111" si="275">Z105+Z106+Z107+Z108+Z109+Z110</f>
        <v>0</v>
      </c>
      <c r="AA111" s="15">
        <v>7</v>
      </c>
      <c r="AO111" s="4">
        <f t="shared" si="251"/>
        <v>0</v>
      </c>
      <c r="AP111" s="4">
        <f t="shared" si="252"/>
        <v>0</v>
      </c>
      <c r="AQ111" s="4">
        <f t="shared" si="253"/>
        <v>0</v>
      </c>
      <c r="AU111" s="324"/>
      <c r="AV111" s="339"/>
      <c r="AW111" s="325"/>
      <c r="AX111" s="292" t="s">
        <v>35</v>
      </c>
      <c r="AY111" s="293"/>
      <c r="AZ111" s="10">
        <f>AZ105+AZ106+AZ107+AZ108+AZ109+AZ110</f>
        <v>921412.17</v>
      </c>
      <c r="BA111" s="10">
        <f t="shared" ref="BA111:BT111" si="276">BA105+BA106+BA107+BA108+BA109+BA110</f>
        <v>921412.17</v>
      </c>
      <c r="BB111" s="10">
        <f t="shared" si="276"/>
        <v>0</v>
      </c>
      <c r="BC111" s="10">
        <f t="shared" si="276"/>
        <v>0</v>
      </c>
      <c r="BD111" s="10">
        <f t="shared" si="276"/>
        <v>0</v>
      </c>
      <c r="BE111" s="10">
        <f t="shared" si="276"/>
        <v>0</v>
      </c>
      <c r="BF111" s="10">
        <f t="shared" si="276"/>
        <v>0</v>
      </c>
      <c r="BG111" s="10">
        <f t="shared" si="276"/>
        <v>0</v>
      </c>
      <c r="BH111" s="10">
        <f t="shared" si="276"/>
        <v>0</v>
      </c>
      <c r="BI111" s="10">
        <f t="shared" si="276"/>
        <v>0</v>
      </c>
      <c r="BJ111" s="10">
        <f t="shared" si="276"/>
        <v>0</v>
      </c>
      <c r="BK111" s="10">
        <f t="shared" si="276"/>
        <v>0</v>
      </c>
      <c r="BL111" s="10">
        <f t="shared" si="276"/>
        <v>0</v>
      </c>
      <c r="BM111" s="10">
        <f t="shared" si="276"/>
        <v>0</v>
      </c>
      <c r="BN111" s="10">
        <f t="shared" si="276"/>
        <v>0</v>
      </c>
      <c r="BO111" s="10">
        <f t="shared" si="276"/>
        <v>0</v>
      </c>
      <c r="BP111" s="10">
        <f t="shared" si="276"/>
        <v>0</v>
      </c>
      <c r="BQ111" s="10">
        <f t="shared" si="276"/>
        <v>0</v>
      </c>
      <c r="BR111" s="10">
        <f t="shared" si="276"/>
        <v>0</v>
      </c>
      <c r="BS111" s="10">
        <f t="shared" si="276"/>
        <v>0</v>
      </c>
      <c r="BT111" s="10">
        <f t="shared" si="276"/>
        <v>0</v>
      </c>
      <c r="BU111" s="15">
        <v>7</v>
      </c>
      <c r="CI111" s="32">
        <f>BF111-BG111</f>
        <v>0</v>
      </c>
      <c r="CJ111" s="123"/>
    </row>
    <row r="112" spans="1:88" ht="75" customHeight="1">
      <c r="A112" s="319"/>
      <c r="B112" s="281"/>
      <c r="C112" s="285"/>
      <c r="D112" s="292" t="s">
        <v>53</v>
      </c>
      <c r="E112" s="293"/>
      <c r="F112" s="11">
        <f>ROUND(F111/C105,2)</f>
        <v>948.15</v>
      </c>
      <c r="G112" s="11">
        <f>ROUND(G111/C105,2)</f>
        <v>948.15</v>
      </c>
      <c r="H112" s="11">
        <f>ROUND(H111/C105,2)</f>
        <v>0</v>
      </c>
      <c r="I112" s="11">
        <f>ROUND(I111/C105,2)</f>
        <v>0</v>
      </c>
      <c r="J112" s="11">
        <f>ROUND(J111/C105,2)</f>
        <v>0</v>
      </c>
      <c r="K112" s="11">
        <f>ROUND(K111/C105,2)</f>
        <v>0</v>
      </c>
      <c r="L112" s="11">
        <f>ROUND(L111/C105,2)</f>
        <v>0</v>
      </c>
      <c r="M112" s="11">
        <f>ROUND(M111/C105,2)</f>
        <v>0</v>
      </c>
      <c r="N112" s="11">
        <f>ROUND(N111/C105,2)</f>
        <v>0</v>
      </c>
      <c r="O112" s="11">
        <f>ROUND(O111/C105,2)</f>
        <v>0</v>
      </c>
      <c r="P112" s="11">
        <f>ROUND(P111/C105,2)</f>
        <v>0</v>
      </c>
      <c r="Q112" s="11">
        <f>ROUND(Q111/C105,2)</f>
        <v>0</v>
      </c>
      <c r="R112" s="11">
        <f>ROUND(R111/C105,2)</f>
        <v>0</v>
      </c>
      <c r="S112" s="11">
        <f>ROUND(S111/C105,2)</f>
        <v>0</v>
      </c>
      <c r="T112" s="11">
        <f>ROUND(T111/C105,2)</f>
        <v>0</v>
      </c>
      <c r="U112" s="11">
        <f>ROUND(U111/C105,2)</f>
        <v>0</v>
      </c>
      <c r="V112" s="11">
        <f>ROUND(V111/C105,2)</f>
        <v>0</v>
      </c>
      <c r="W112" s="11">
        <f>ROUND(W111/C105,2)</f>
        <v>0</v>
      </c>
      <c r="X112" s="11">
        <f>ROUND(X111/C105,2)</f>
        <v>0</v>
      </c>
      <c r="Y112" s="11">
        <f>ROUND(Y111/C105,2)</f>
        <v>0</v>
      </c>
      <c r="Z112" s="11">
        <f>ROUND(Z111/C105,2)</f>
        <v>0</v>
      </c>
      <c r="AA112" s="15">
        <v>8</v>
      </c>
      <c r="AD112" s="52">
        <f>IF(AND(G112&gt;947.15,G112&lt;949),3,IF(AND(G112&gt;623.59,G112&lt;625),4,IF(AND(G112&gt;237.38,G112&lt;239),5,IF(AND(G112&gt;1986,G112&lt;1988),6,IF(AND(G112&gt;739.75,G112&lt;741),7,IF(AND(G112&gt;282.91,G112&lt;284),8,IF(AND(G112&gt;2681.35,G112&lt;2683),9,IF(AND(G112&gt;828.59,G112&lt;830),10,IF(AND(G112&gt;585.15,G112&lt;587),11,IF(AND(G112&gt;991.71,G112&lt;993),12,IF(AND(G112&gt;652.95,G112&lt;654),13,IF(AND(G112&gt;248.59,G112&lt;250),14,IF(AND(G112&gt;2079.39,G112&lt;2081),15,IF(AND(G112&gt;774.57,G112&lt;776),16,IF(AND(G112&gt;296.25,G112&lt;298),17,IF(AND(G112&gt;2807.42,G112&lt;2809),18,IF(AND(G112&gt;867.59,G112&lt;869),19,IF(AND(G112&gt;612.7,G112&lt;614),20))))))))))))))))))</f>
        <v>3</v>
      </c>
      <c r="AE112" s="52" t="b">
        <f>IF(AND(I112&gt;1204.78,I112&lt;1206),5,IF(AND(I112&gt;1407.63,I112&lt;1409),8,IF(AND(I112&gt;1427.91,I112&lt;1429),11,IF(AND(I112&gt;1261.45,I112&lt;1263),14,IF(AND(I112&gt;1473.83,I112&lt;1475),17,IF(AND(I112&gt;1495.07,I112&lt;1497),20))))))</f>
        <v>0</v>
      </c>
      <c r="AF112" s="52" t="b">
        <f>IF(AND(J112&gt;486.32,J112&lt;488),3,IF(AND(J112&gt;324.64,J112&lt;326),4,IF(AND(J112&gt;286.99,J112&lt;288.5),5,IF(AND(J112&gt;617.7,J112&lt;618),6,IF(AND(J112&gt;411.3,J112&lt;413),7,IF(AND(J112&gt;365.04,J112&lt;367),8,IF(AND(J112&gt;797.54,J112&lt;799),9,IF(AND(J112&gt;533.49,J112&lt;535),10,IF(AND(J112&gt;475.86,J112&lt;477),11,IF(AND(J112&gt;509.22,J112&lt;511),12,IF(AND(J112&gt;339.94,J112&lt;341.2),13,IF(AND(J112&gt;300.53,J112&lt;302),14,IF(AND(J112&gt;646.78,J112&lt;648),15,IF(AND(J112&gt;430.68,J112&lt;432),16,IF(AND(J112&gt;382.24,J112&lt;384),17,IF(AND(J112&gt;835.07,J112&lt;837),18,IF(AND(J112&gt;558.61,J112&lt;560),19,IF(AND(J112&gt;498.27,J112&lt;500),20))))))))))))))))))</f>
        <v>0</v>
      </c>
      <c r="AG112" s="52" t="b">
        <f>IF(AND(L112&gt;497.89,L112&lt;499),3,IF(AND(L112&gt;360.29,L112&lt;362),4,IF(AND(L112&gt;249.38,L112&lt;251),5,IF(AND(L112&gt;628.22,L112&lt;630),6,IF(AND(L112&gt;455.21,L112&lt;457),7,IF(AND(L112&gt;315.16,L112&lt;317),8,IF(AND(L112&gt;814.35,L112&lt;816),9,IF(AND(L112&gt;571.19,L112&lt;573),10,IF(AND(L112&gt;401.59,L112&lt;403),11,IF(AND(L112&gt;521.33,L112&lt;523),12,IF(AND(L112&gt;377.28,L112&lt;379),13,IF(AND(L112&gt;261.15,L112&lt;263),14,IF(AND(L112&gt;657.8,L112&lt;659),15,IF(AND(L112&gt;476.66,L112&lt;478),16,IF(AND(L112&gt;330.01,L112&lt;332),17,IF(AND(L112&gt;852.67,L112&lt;854),18,IF(AND(L112&gt;598.08,L112&lt;600),19,IF(AND(L112&gt;420.51,L112&lt;422),20))))))))))))))))))</f>
        <v>0</v>
      </c>
      <c r="AH112" s="52" t="b">
        <f>IF(AND(Q112&gt;358.85,Q112&lt;360),3,IF(AND(Q112&gt;129.83,Q112&lt;131),4,IF(AND(Q112&gt;77.61,Q112&lt;79),5,IF(AND(Q112&gt;426.19,Q112&lt;428),6,IF(AND(Q112&gt;159.77,Q112&lt;161),7,IF(AND(Q112&gt;94.38,Q112&lt;96),8,IF(AND(Q112&gt;567.37,Q112&lt;569),9,IF(AND(Q112&gt;203.4,Q112&lt;205),10,IF(AND(Q112&gt;131.96,Q112&lt;133),11,IF(AND(Q112&gt;375.76,Q112&lt;377),12,IF(AND(Q112&gt;135.98,Q112&lt;137),13,IF(AND(Q112&gt;81.31,Q112&lt;83),14,IF(AND(Q112&gt;446.27,Q112&lt;448),15,IF(AND(Q112&gt;167.32,Q112&lt;169),16,IF(AND(Q112&gt;98.86,Q112&lt;100),17,IF(AND(Q112&gt;594.08,Q112&lt;596),18,IF(AND(Q112&gt;213.01,Q112&lt;215),19,IF(AND(Q112&gt;138.21,Q112&lt;140),20))))))))))))))))))</f>
        <v>0</v>
      </c>
      <c r="AI112" s="52" t="b">
        <f>IF(AND(S112&gt;195.17,S112&lt;197),3,IF(AND(S112&gt;88.93,S112&lt;90),4,IF(AND(S112&gt;47.88,S112&lt;49),5,IF(AND(S112&gt;245.08,S112&lt;247),6,IF(AND(S112&gt;111.07,S112&lt;113),7,IF(AND(S112&gt;60.92,S112&lt;62),8,IF(AND(S112&gt;296.11,S112&lt;298),9,IF(AND(S112&gt;139.41,S112&lt;141),10,IF(AND(S112&gt;78.67,S112&lt;80),11,IF(AND(S112&gt;204.39,S112&lt;206),12,IF(AND(S112&gt;93.16,S112&lt;95),13,IF(AND(S112&gt;50.17,S112&lt;52),14,IF(AND(S112&gt;256.64,S112&lt;258),15,IF(AND(S112&gt;116.33,S112&lt;118),16,IF(AND(S112&gt;63.83,S112&lt;65),17,IF(AND(S112&gt;310.07,S112&lt;312),18,IF(AND(S112&gt;146.01,S112&lt;148),19,IF(AND(S112&gt;82.42,S112&lt;84),20))))))))))))))))))</f>
        <v>0</v>
      </c>
      <c r="AJ112" s="52" t="b">
        <f>IF(AND(U112&gt;107.35,U112&lt;109),3,IF(AND(U112&gt;63.65,U112&lt;65),4,IF(AND(U112&gt;44.75,U112&lt;46),5,IF(AND(U112&gt;143.27,U112&lt;145),6,IF(AND(U112&gt;85.58,U112&lt;87),7,IF(AND(U112&gt;60.46,U112&lt;62),8,IF(AND(U112&gt;194.16,U112&lt;196),9,IF(AND(U112&gt;117.24,U112&lt;119),10,IF(AND(U112&gt;82.88,U112&lt;84),11,IF(AND(U112&gt;112.44,U112&lt;114),12,IF(AND(U112&gt;66.69,U112&lt;68),13,IF(AND(U112&gt;46.9,U112&lt;48),14,IF(AND(U112&gt;150.05,U112&lt;152),15,IF(AND(U112&gt;90.65,U112&lt;91),16,IF(AND(U112&gt;63.34,U112&lt;65),17,IF(AND(U112&gt;203.34,U112&lt;205),18,IF(AND(U112&gt;122.8,U112&lt;124),19,IF(AND(U112&gt;86.83,U112&lt;88),20))))))))))))))))))</f>
        <v>0</v>
      </c>
      <c r="AK112" s="52" t="b">
        <f>IF(AND(V112&gt;139.85,V112&lt;141),3,IF(AND(V112&gt;103.84,V112&lt;105),4,IF(AND(V112&gt;52.32,V112&lt;54),5,IF(AND(V112&gt;285.46,V112&lt;287),6,IF(AND(V112&gt;118.42,V112&lt;120),7,IF(AND(V112&gt;62.42,V112&lt;64),8,IF(AND(V112&gt;412.27,V112&lt;414),9,IF(AND(V112&gt;140.33,V112&lt;142),10,IF(AND(V112&gt;145,V112&lt;147),11,IF(AND(V112&gt;146.47,V112&lt;148),12,IF(AND(V112&gt;108.77,V112&lt;110),13,IF(AND(V112&gt;54.82,V112&lt;56),14,IF(AND(V112&gt;298.92,V112&lt;300),15,IF(AND(V112&gt;124.03,V112&lt;126),16,IF(AND(V112&gt;65.4,V112&lt;67),17,IF(AND(V112&gt;431.69,V112&lt;433),18,IF(AND(V112&gt;146.97,V112&lt;148),19,IF(AND(V112&gt;151.86,V112&lt;153),20))))))))))))))))))</f>
        <v>0</v>
      </c>
      <c r="AL112" s="52" t="b">
        <f>IF(AND(W112&gt;350.42,W112&lt;352),3,IF(AND(W112&gt;546.22,W112&lt;548),4,IF(AND(W112&gt;155.33,W112&lt;157),5,IF(AND(W112&gt;721.99,W112&lt;723),6,IF(AND(W112&gt;638.96,W112&lt;639),7,IF(AND(W112&gt;187.79,W112&lt;189),8,IF(AND(W112&gt;945.4,W112&lt;947),9,IF(AND(W112&gt;698.46,W112&lt;670),10,IF(AND(W112&gt;360.7,W112&lt;362),11,IF(AND(W112&gt;366.94,W112&lt;368),12,IF(AND(W112&gt;571.94,W112&lt;573),13,IF(AND(W112&gt;162.68,W112&lt;164),14,IF(AND(W112&gt;755.97,W112&lt;757),15,IF(AND(W112&gt;667.99,W112&lt;669),16,IF(AND(W112&gt;196.66,W112&lt;198),17,IF(AND(W112&gt;989.88,W112&lt;991),18,IF(AND(W112&gt;731.33,W112&lt;733),19,IF(AND(W112&gt;377.7,W112&lt;379),20))))))))))))))))))</f>
        <v>0</v>
      </c>
      <c r="AM112" s="52" t="b">
        <f>IF(AND(Y112&gt;46.2,Y112&lt;46.5),3,IF(AND(Y112&gt;18.8,Y112&lt;19.1),4,IF(AND(Y112&gt;15.8,Y112&lt;16),5,IF(AND(Y112&gt;78.7,Y112&lt;79),6,IF(AND(Y112&gt;32.1,Y112&lt;32.4),7,IF(AND(Y112&gt;26.9,Y112&lt;27.3),8,IF(AND(Y112&gt;125,Y112&lt;125.5),9,IF(AND(Y112&gt;48.2,Y112&lt;48.52),10,IF(AND(Y112&gt;43.1,Y112&lt;43.6),11,IF(AND(Y112&gt;48.53,Y112&lt;48.7),12,IF(AND(Y112&gt;19.6,Y112&lt;20.1),13,IF(AND(Y112&gt;16.5,Y112&lt;16.9),14,IF(AND(Y112&gt;82.4,Y112&lt;82.8),15,IF(AND(Y112&gt;33.6,Y112&lt;34),16,IF(AND(Y112&gt;28,Y112&lt;28.6),17,IF(AND(Y112&gt;130.8,Y112&lt;131.4),18,IF(AND(Y112&gt;50.5,Y112&lt;50.9),19,IF(AND(Y112&gt;45.2,Y112&lt;45.8),20))))))))))))))))))</f>
        <v>0</v>
      </c>
      <c r="AO112" s="4">
        <f t="shared" si="251"/>
        <v>0</v>
      </c>
      <c r="AP112" s="4">
        <f t="shared" si="252"/>
        <v>0</v>
      </c>
      <c r="AQ112" s="4">
        <f t="shared" si="253"/>
        <v>0</v>
      </c>
      <c r="AU112" s="324"/>
      <c r="AV112" s="339"/>
      <c r="AW112" s="325"/>
      <c r="AX112" s="292" t="s">
        <v>53</v>
      </c>
      <c r="AY112" s="293"/>
      <c r="AZ112" s="11">
        <f>ROUND(AZ111/AW105,2)</f>
        <v>1896.3</v>
      </c>
      <c r="BA112" s="11">
        <f>ROUND(BA111/AW105,2)</f>
        <v>1896.3</v>
      </c>
      <c r="BB112" s="11">
        <f>ROUND(BB111/AW105,2)</f>
        <v>0</v>
      </c>
      <c r="BC112" s="11">
        <f>ROUND(BC111/AW105,2)</f>
        <v>0</v>
      </c>
      <c r="BD112" s="11">
        <f>ROUND(BD111/AW105,2)</f>
        <v>0</v>
      </c>
      <c r="BE112" s="11">
        <f>ROUND(BE111/AW105,2)</f>
        <v>0</v>
      </c>
      <c r="BF112" s="11">
        <f>ROUND(BF111/AW105,2)</f>
        <v>0</v>
      </c>
      <c r="BG112" s="11">
        <f>ROUND(BG111/AW105,2)</f>
        <v>0</v>
      </c>
      <c r="BH112" s="11">
        <f>ROUND(BH111/AW105,2)</f>
        <v>0</v>
      </c>
      <c r="BI112" s="11">
        <f>ROUND(BI111/AW105,2)</f>
        <v>0</v>
      </c>
      <c r="BJ112" s="11">
        <f>ROUND(BJ111/AW105,2)</f>
        <v>0</v>
      </c>
      <c r="BK112" s="11">
        <f>ROUND(BK111/AW105,2)</f>
        <v>0</v>
      </c>
      <c r="BL112" s="11">
        <f>ROUND(BL111/AW105,2)</f>
        <v>0</v>
      </c>
      <c r="BM112" s="11">
        <f>ROUND(BM111/AW105,2)</f>
        <v>0</v>
      </c>
      <c r="BN112" s="11">
        <f>ROUND(BN111/AW105,2)</f>
        <v>0</v>
      </c>
      <c r="BO112" s="11">
        <f>ROUND(BO111/AW105,2)</f>
        <v>0</v>
      </c>
      <c r="BP112" s="11">
        <f>ROUND(BP111/AW105,2)</f>
        <v>0</v>
      </c>
      <c r="BQ112" s="11">
        <f>ROUND(BQ111/AW105,2)</f>
        <v>0</v>
      </c>
      <c r="BR112" s="11">
        <f>ROUND(BR111/AW105,2)</f>
        <v>0</v>
      </c>
      <c r="BS112" s="11">
        <f>ROUND(BS111/AW105,2)</f>
        <v>0</v>
      </c>
      <c r="BT112" s="11">
        <f>ROUND(BT111/AW105,2)</f>
        <v>0</v>
      </c>
      <c r="BU112" s="15">
        <v>8</v>
      </c>
      <c r="BX112" s="52" t="b">
        <f>IF(AND(BA112&gt;947.15,BA112&lt;949),3,IF(AND(BA112&gt;623.59,BA112&lt;625),4,IF(AND(BA112&gt;237.38,BA112&lt;239),5,IF(AND(BA112&gt;1986,BA112&lt;1988),6,IF(AND(BA112&gt;739.75,BA112&lt;741),7,IF(AND(BA112&gt;282.91,BA112&lt;284),8,IF(AND(BA112&gt;2681.35,BA112&lt;2683),9,IF(AND(BA112&gt;828.59,BA112&lt;830),10,IF(AND(BA112&gt;585.15,BA112&lt;587),11,IF(AND(BA112&gt;991.71,BA112&lt;993),12,IF(AND(BA112&gt;652.95,BA112&lt;654),13,IF(AND(BA112&gt;248.59,BA112&lt;250),14,IF(AND(BA112&gt;2079.39,BA112&lt;2081),15,IF(AND(BA112&gt;774.57,BA112&lt;776),16,IF(AND(BA112&gt;296.25,BA112&lt;298),17,IF(AND(BA112&gt;2807.42,BA112&lt;2809),18,IF(AND(BA112&gt;867.59,BA112&lt;869),19,IF(AND(BA112&gt;612.7,BA112&lt;614),20))))))))))))))))))</f>
        <v>0</v>
      </c>
      <c r="BY112" s="52" t="b">
        <f>IF(AND(BC112&gt;1204.78,BC112&lt;1206),5,IF(AND(BC112&gt;1407.63,BC112&lt;1409),8,IF(AND(BC112&gt;1427.91,BC112&lt;1429),11,IF(AND(BC112&gt;1261.45,BC112&lt;1263),14,IF(AND(BC112&gt;1473.83,BC112&lt;1475),17,IF(AND(BC112&gt;1495.07,BC112&lt;1497),20))))))</f>
        <v>0</v>
      </c>
      <c r="BZ112" s="52" t="b">
        <f>IF(AND(BD112&gt;486.32,BD112&lt;488),3,IF(AND(BD112&gt;324.64,BD112&lt;326),4,IF(AND(BD112&gt;286.99,BD112&lt;288.5),5,IF(AND(BD112&gt;617.7,BD112&lt;618),6,IF(AND(BD112&gt;411.3,BD112&lt;413),7,IF(AND(BD112&gt;365.04,BD112&lt;367),8,IF(AND(BD112&gt;797.54,BD112&lt;799),9,IF(AND(BD112&gt;533.49,BD112&lt;535),10,IF(AND(BD112&gt;475.86,BD112&lt;477),11,IF(AND(BD112&gt;509.22,BD112&lt;511),12,IF(AND(BD112&gt;339.94,BD112&lt;341.2),13,IF(AND(BD112&gt;300.53,BD112&lt;302),14,IF(AND(BD112&gt;646.78,BD112&lt;648),15,IF(AND(BD112&gt;430.68,BD112&lt;432),16,IF(AND(BD112&gt;382.24,BD112&lt;384),17,IF(AND(BD112&gt;835.07,BD112&lt;837),18,IF(AND(BD112&gt;558.61,BD112&lt;560),19,IF(AND(BD112&gt;498.27,BD112&lt;500),20))))))))))))))))))</f>
        <v>0</v>
      </c>
      <c r="CA112" s="52" t="b">
        <f>IF(AND(BF112&gt;497.89,BF112&lt;499),3,IF(AND(BF112&gt;360.29,BF112&lt;362),4,IF(AND(BF112&gt;249.38,BF112&lt;251),5,IF(AND(BF112&gt;628.22,BF112&lt;630),6,IF(AND(BF112&gt;455.21,BF112&lt;457),7,IF(AND(BF112&gt;315.16,BF112&lt;317),8,IF(AND(BF112&gt;814.35,BF112&lt;816),9,IF(AND(BF112&gt;571.19,BF112&lt;573),10,IF(AND(BF112&gt;401.59,BF112&lt;403),11,IF(AND(BF112&gt;521.33,BF112&lt;523),12,IF(AND(BF112&gt;377.28,BF112&lt;379),13,IF(AND(BF112&gt;261.15,BF112&lt;263),14,IF(AND(BF112&gt;657.8,BF112&lt;659),15,IF(AND(BF112&gt;476.66,BF112&lt;478),16,IF(AND(BF112&gt;330.01,BF112&lt;332),17,IF(AND(BF112&gt;852.67,BF112&lt;854),18,IF(AND(BF112&gt;598.08,BF112&lt;600),19,IF(AND(BF112&gt;420.51,BF112&lt;422),20))))))))))))))))))</f>
        <v>0</v>
      </c>
      <c r="CB112" s="52" t="b">
        <f>IF(AND(BK112&gt;358.85,BK112&lt;360),3,IF(AND(BK112&gt;129.83,BK112&lt;131),4,IF(AND(BK112&gt;77.61,BK112&lt;79),5,IF(AND(BK112&gt;426.19,BK112&lt;428),6,IF(AND(BK112&gt;159.77,BK112&lt;161),7,IF(AND(BK112&gt;94.38,BK112&lt;96),8,IF(AND(BK112&gt;567.37,BK112&lt;569),9,IF(AND(BK112&gt;203.4,BK112&lt;205),10,IF(AND(BK112&gt;131.96,BK112&lt;133),11,IF(AND(BK112&gt;375.76,BK112&lt;377),12,IF(AND(BK112&gt;135.98,BK112&lt;137),13,IF(AND(BK112&gt;81.31,BK112&lt;83),14,IF(AND(BK112&gt;446.27,BK112&lt;448),15,IF(AND(BK112&gt;167.32,BK112&lt;169),16,IF(AND(BK112&gt;98.86,BK112&lt;100),17,IF(AND(BK112&gt;594.08,BK112&lt;596),18,IF(AND(BK112&gt;213.01,BK112&lt;215),19,IF(AND(BK112&gt;138.21,BK112&lt;140),20))))))))))))))))))</f>
        <v>0</v>
      </c>
      <c r="CC112" s="52" t="b">
        <f>IF(AND(BM112&gt;195.17,BM112&lt;197),3,IF(AND(BM112&gt;88.93,BM112&lt;90),4,IF(AND(BM112&gt;47.88,BM112&lt;49),5,IF(AND(BM112&gt;245.08,BM112&lt;247),6,IF(AND(BM112&gt;111.07,BM112&lt;113),7,IF(AND(BM112&gt;60.92,BM112&lt;62),8,IF(AND(BM112&gt;296.11,BM112&lt;298),9,IF(AND(BM112&gt;139.41,BM112&lt;141),10,IF(AND(BM112&gt;78.67,BM112&lt;80),11,IF(AND(BM112&gt;204.39,BM112&lt;206),12,IF(AND(BM112&gt;93.16,BM112&lt;95),13,IF(AND(BM112&gt;50.17,BM112&lt;52),14,IF(AND(BM112&gt;256.64,BM112&lt;258),15,IF(AND(BM112&gt;116.33,BM112&lt;118),16,IF(AND(BM112&gt;63.83,BM112&lt;65),17,IF(AND(BM112&gt;310.07,BM112&lt;312),18,IF(AND(BM112&gt;146.01,BM112&lt;148),19,IF(AND(BM112&gt;82.42,BM112&lt;84),20))))))))))))))))))</f>
        <v>0</v>
      </c>
      <c r="CD112" s="52" t="b">
        <f>IF(AND(BO112&gt;107.35,BO112&lt;109),3,IF(AND(BO112&gt;63.65,BO112&lt;65),4,IF(AND(BO112&gt;44.75,BO112&lt;46),5,IF(AND(BO112&gt;143.27,BO112&lt;145),6,IF(AND(BO112&gt;85.58,BO112&lt;87),7,IF(AND(BO112&gt;60.46,BO112&lt;62),8,IF(AND(BO112&gt;194.16,BO112&lt;196),9,IF(AND(BO112&gt;117.24,BO112&lt;119),10,IF(AND(BO112&gt;82.88,BO112&lt;84),11,IF(AND(BO112&gt;112.44,BO112&lt;114),12,IF(AND(BO112&gt;66.69,BO112&lt;68),13,IF(AND(BO112&gt;46.9,BO112&lt;48),14,IF(AND(BO112&gt;150.05,BO112&lt;152),15,IF(AND(BO112&gt;90.65,BO112&lt;91),16,IF(AND(BO112&gt;63.34,BO112&lt;65),17,IF(AND(BO112&gt;203.34,BO112&lt;205),18,IF(AND(BO112&gt;122.8,BO112&lt;124),19,IF(AND(BO112&gt;86.83,BO112&lt;88),20))))))))))))))))))</f>
        <v>0</v>
      </c>
      <c r="CE112" s="52" t="b">
        <f>IF(AND(BP112&gt;139.85,BP112&lt;141),3,IF(AND(BP112&gt;103.84,BP112&lt;105),4,IF(AND(BP112&gt;52.32,BP112&lt;54),5,IF(AND(BP112&gt;285.46,BP112&lt;287),6,IF(AND(BP112&gt;118.42,BP112&lt;120),7,IF(AND(BP112&gt;62.42,BP112&lt;64),8,IF(AND(BP112&gt;412.27,BP112&lt;414),9,IF(AND(BP112&gt;140.33,BP112&lt;142),10,IF(AND(BP112&gt;145,BP112&lt;147),11,IF(AND(BP112&gt;146.47,BP112&lt;148),12,IF(AND(BP112&gt;108.77,BP112&lt;110),13,IF(AND(BP112&gt;54.82,BP112&lt;56),14,IF(AND(BP112&gt;298.92,BP112&lt;300),15,IF(AND(BP112&gt;124.03,BP112&lt;126),16,IF(AND(BP112&gt;65.4,BP112&lt;67),17,IF(AND(BP112&gt;431.69,BP112&lt;433),18,IF(AND(BP112&gt;146.97,BP112&lt;148),19,IF(AND(BP112&gt;151.86,BP112&lt;153),20))))))))))))))))))</f>
        <v>0</v>
      </c>
      <c r="CF112" s="52" t="b">
        <f>IF(AND(BQ112&gt;350.42,BQ112&lt;352),3,IF(AND(BQ112&gt;546.22,BQ112&lt;548),4,IF(AND(BQ112&gt;155.33,BQ112&lt;157),5,IF(AND(BQ112&gt;721.99,BQ112&lt;723),6,IF(AND(BQ112&gt;638.96,BQ112&lt;639),7,IF(AND(BQ112&gt;187.79,BQ112&lt;189),8,IF(AND(BQ112&gt;945.4,BQ112&lt;947),9,IF(AND(BQ112&gt;698.46,BQ112&lt;670),10,IF(AND(BQ112&gt;360.7,BQ112&lt;362),11,IF(AND(BQ112&gt;366.94,BQ112&lt;368),12,IF(AND(BQ112&gt;571.94,BQ112&lt;573),13,IF(AND(BQ112&gt;162.68,BQ112&lt;164),14,IF(AND(BQ112&gt;755.97,BQ112&lt;757),15,IF(AND(BQ112&gt;667.99,BQ112&lt;669),16,IF(AND(BQ112&gt;196.66,BQ112&lt;198),17,IF(AND(BQ112&gt;989.88,BQ112&lt;991),18,IF(AND(BQ112&gt;731.33,BQ112&lt;733),19,IF(AND(BQ112&gt;377.7,BQ112&lt;379),20))))))))))))))))))</f>
        <v>0</v>
      </c>
      <c r="CG112" s="52" t="b">
        <f>IF(AND(BS112&gt;46.2,BS112&lt;46.5),3,IF(AND(BS112&gt;18.8,BS112&lt;19.1),4,IF(AND(BS112&gt;15.8,BS112&lt;16),5,IF(AND(BS112&gt;78.7,BS112&lt;79),6,IF(AND(BS112&gt;32.1,BS112&lt;32.4),7,IF(AND(BS112&gt;26.9,BS112&lt;27.3),8,IF(AND(BS112&gt;125,BS112&lt;125.5),9,IF(AND(BS112&gt;48.2,BS112&lt;48.52),10,IF(AND(BS112&gt;43.1,BS112&lt;43.6),11,IF(AND(BS112&gt;48.53,BS112&lt;48.7),12,IF(AND(BS112&gt;19.6,BS112&lt;20.1),13,IF(AND(BS112&gt;16.5,BS112&lt;16.9),14,IF(AND(BS112&gt;82.4,BS112&lt;82.8),15,IF(AND(BS112&gt;33.6,BS112&lt;34),16,IF(AND(BS112&gt;28,BS112&lt;28.6),17,IF(AND(BS112&gt;130.8,BS112&lt;131.4),18,IF(AND(BS112&gt;50.5,BS112&lt;50.9),19,IF(AND(BS112&gt;45.2,BS112&lt;45.8),20))))))))))))))))))</f>
        <v>0</v>
      </c>
    </row>
    <row r="113" spans="1:88" ht="90" customHeight="1">
      <c r="A113" s="320"/>
      <c r="B113" s="288"/>
      <c r="C113" s="289"/>
      <c r="D113" s="292" t="s">
        <v>54</v>
      </c>
      <c r="E113" s="293"/>
      <c r="F113" s="10" t="s">
        <v>36</v>
      </c>
      <c r="G113" s="12">
        <f>IF(AD113=FALSE,0,AD113)</f>
        <v>948.15</v>
      </c>
      <c r="H113" s="12" t="s">
        <v>36</v>
      </c>
      <c r="I113" s="12">
        <f>IF(AE113=FALSE,0,AE113)</f>
        <v>0</v>
      </c>
      <c r="J113" s="12">
        <f>IF(AF113=FALSE,0,AF113)</f>
        <v>0</v>
      </c>
      <c r="K113" s="12" t="s">
        <v>36</v>
      </c>
      <c r="L113" s="12">
        <f>IF(AG113=FALSE,0,AG113)</f>
        <v>0</v>
      </c>
      <c r="M113" s="12" t="s">
        <v>36</v>
      </c>
      <c r="N113" s="12" t="s">
        <v>36</v>
      </c>
      <c r="O113" s="12" t="s">
        <v>36</v>
      </c>
      <c r="P113" s="12" t="s">
        <v>36</v>
      </c>
      <c r="Q113" s="12">
        <f>IF(AH113=FALSE,0,AH113)</f>
        <v>0</v>
      </c>
      <c r="R113" s="12" t="s">
        <v>36</v>
      </c>
      <c r="S113" s="12">
        <f>IF(AI113=FALSE,0,AI113)</f>
        <v>0</v>
      </c>
      <c r="T113" s="12" t="s">
        <v>36</v>
      </c>
      <c r="U113" s="12">
        <f>IF(AJ113=FALSE,0,AJ113)</f>
        <v>0</v>
      </c>
      <c r="V113" s="12">
        <f>IF(AK113=FALSE,0,AK113)</f>
        <v>0</v>
      </c>
      <c r="W113" s="12">
        <f>IF(AL113=FALSE,0,AL113)</f>
        <v>0</v>
      </c>
      <c r="X113" s="12" t="s">
        <v>36</v>
      </c>
      <c r="Y113" s="12">
        <f>IF(AM113=FALSE,0,AM113)</f>
        <v>0</v>
      </c>
      <c r="Z113" s="12" t="s">
        <v>36</v>
      </c>
      <c r="AA113" s="15">
        <v>9</v>
      </c>
      <c r="AD113" s="52">
        <f>IF(AD112=3,948.15,IF(AD112=4,624.59,IF(AD112=5,238.38,IF(AD112=6,1987,IF(AD112=7,740.75,IF(AD112=8,283.91,IF(AD112=9,2682.35,IF(AD112=10,829.59,IF(AD112=11,586.15,IF(AD112=12,992.71,IF(AD112=13,653.95,IF(AD112=14,249.59,IF(AD112=15,2080.39,IF(AD112=16,775.57,IF(AD112=17,297.25,IF(AD112=18,2808.42,IF(AD112=19,868.59,IF(AD112=20,613.7))))))))))))))))))</f>
        <v>948.15</v>
      </c>
      <c r="AE113" s="52" t="b">
        <f>IF(AE112=5,1205.78,IF(AE112=8,1408.63,IF(AE112=11,1428.91,IF(AE112=14,1262.45,IF(AE112=17,1474.83,IF(AE112=20,1496.07))))))</f>
        <v>0</v>
      </c>
      <c r="AF113" s="52" t="b">
        <f>IF(AF112=3,487.32,IF(AF112=4,325.64,IF(AF112=5,287.99,IF(AF112=6,618.7,IF(AF112=7,412.3,IF(AF112=8,366.04,IF(AF112=9,798.54,IF(AF112=10,534.49,IF(AF112=11,476.86,IF(AF112=12,510.22,IF(AF112=13,340.94,IF(AF112=14,301.53,IF(AF112=15,647.78,IF(AF112=16,431.68,IF(AF112=17,383.24,IF(AF112=18,836.07,IF(AF112=19,559.61,IF(AF112=20,499.27))))))))))))))))))</f>
        <v>0</v>
      </c>
      <c r="AG113" s="52" t="b">
        <f>IF(AG112=3,498.89,IF(AG112=4,361.29,IF(AG112=5,250.38,IF(AG112=6,629.22,IF(AG112=7,456.21,IF(AG112=8,316.16,IF(AG112=9,815.35,IF(AG112=10,572.19,IF(AG112=11,402.59,IF(AG112=12,522.33,IF(AG112=13,378.28,IF(AG112=14,262.15,IF(AG112=15,658.8,IF(AG112=16,477.66,IF(AG112=17,331.01,IF(AG112=18,853.67,IF(AG112=19,599.08,IF(AG112=20,421.51))))))))))))))))))</f>
        <v>0</v>
      </c>
      <c r="AH113" s="52" t="b">
        <f>IF(AH112=3,359.85,IF(AH112=4,130.83,IF(AH112=5,78.61,IF(AH112=6,427.19,IF(AH112=7,160.77,IF(AH112=8,95.38,IF(AH112=9,568.37,IF(AH112=10,204.4,IF(AH112=11,132.96,IF(AH112=12,376.76,IF(AH112=13,136.98,IF(AH112=14,82.31,IF(AH112=15,447.27,IF(AH112=16,168.32,IF(AH112=17,99.86,IF(AH112=18,595.08,IF(AH112=19,214.01,IF(AH112=20,139.21))))))))))))))))))</f>
        <v>0</v>
      </c>
      <c r="AI113" s="52" t="b">
        <f>IF(AI112=3,196.17,IF(AI112=4,89.93,IF(AI112=5,48.88,IF(AI112=6,246.08,IF(AI112=7,112.07,IF(AI112=8,61.92,IF(AI112=9,297.11,IF(AI112=10,140.41,IF(AI112=11,79.67,IF(AI112=12,205.39,IF(AI112=13,94.16,IF(AI112=14,51.17,IF(AI112=15,257.64,IF(AI112=16,117.33,IF(AI112=17,64.83,IF(AI112=18,311.07,IF(AI112=19,147.01,IF(AI112=20,83.42))))))))))))))))))</f>
        <v>0</v>
      </c>
      <c r="AJ113" s="52" t="b">
        <f>IF(AJ112=3,108.35,IF(AJ112=4,64.65,IF(AJ112=5,45.75,IF(AJ112=6,144.27,IF(AJ112=7,86.58,IF(AJ112=8,61.46,IF(AJ112=9,195.16,IF(AJ112=10,118.24,IF(AJ112=11,83.88,IF(AJ112=12,113.44,IF(AJ112=13,67.69,IF(AJ112=14,47.9,IF(AJ112=15,151.05,IF(AJ112=16,90.65,IF(AJ112=17,64.34,IF(AJ112=18,204.34,IF(AJ112=19,123.8,IF(AJ112=20,87.83))))))))))))))))))</f>
        <v>0</v>
      </c>
      <c r="AK113" s="52" t="b">
        <f>IF(AK112=3,140.85,IF(AK112=4,104.84,IF(AK112=5,53.32,IF(AK112=6,286.46,IF(AK112=7,119.42,IF(AK112=8,63.42,IF(AK112=9,413.27,IF(AK112=10,141.33,IF(AK112=11,146,IF(AK112=12,147.47,IF(AK112=13,109.77,IF(AK112=14,55.82,IF(AK112=15,299.92,IF(AK112=16,125.03,IF(AK112=17,66.4,IF(AK112=18,432.69,IF(AK112=19,147.97,IF(AK112=20,152.86))))))))))))))))))</f>
        <v>0</v>
      </c>
      <c r="AL113" s="52" t="b">
        <f>IF(AL112=3,351.42,IF(AL112=4,547.22,IF(AL112=5,156.33,IF(AL112=6,722.99,IF(AL112=7,638.96,IF(AL112=8,188.79,IF(AL112=9,946.4,IF(AL112=10,699.46,IF(AL112=11,361.7,IF(AL112=12,367.94,IF(AL112=13,572.94,IF(AL112=14,163.68,IF(AL112=15,756.97,IF(AL112=16,668.99,IF(AL112=17,197.66,IF(AL112=18,990.88,IF(AL112=19,732.33,IF(AL112=20,378.7))))))))))))))))))</f>
        <v>0</v>
      </c>
      <c r="AM113" s="52" t="b">
        <f>IF(AM112=3,46.41,IF(AM112=4,19.01,IF(AM112=5,15.96,IF(AM112=6,78.9,IF(AM112=7,32.34,IF(AM112=8,27.09,IF(AM112=9,125.27,IF(AM112=10,48.48,IF(AM112=11,43.47,IF(AM112=12,48.59,IF(AM112=13,19.9,IF(AM112=14,16.71,IF(AM112=15,82.61,IF(AM112=16,33.86,IF(AM112=17,28.36,IF(AM112=18,131.15,IF(AM112=19,50.76,IF(AM112=20,45.51))))))))))))))))))</f>
        <v>0</v>
      </c>
      <c r="AO113" s="4">
        <f t="shared" si="251"/>
        <v>0</v>
      </c>
      <c r="AP113" s="4">
        <f t="shared" si="252"/>
        <v>0</v>
      </c>
      <c r="AQ113" s="4">
        <f t="shared" si="253"/>
        <v>0</v>
      </c>
      <c r="AU113" s="324"/>
      <c r="AV113" s="339"/>
      <c r="AW113" s="325"/>
      <c r="AX113" s="292" t="s">
        <v>54</v>
      </c>
      <c r="AY113" s="293"/>
      <c r="AZ113" s="10" t="s">
        <v>36</v>
      </c>
      <c r="BA113" s="12">
        <f>IF(BX113=FALSE,0,BX113)</f>
        <v>1896.3</v>
      </c>
      <c r="BB113" s="12" t="s">
        <v>36</v>
      </c>
      <c r="BC113" s="12">
        <f>IF(BY113=FALSE,0,BY113)</f>
        <v>0</v>
      </c>
      <c r="BD113" s="12">
        <f>IF(BZ113=FALSE,0,BZ113)</f>
        <v>0</v>
      </c>
      <c r="BE113" s="12" t="s">
        <v>36</v>
      </c>
      <c r="BF113" s="12">
        <f>IF(CA113=FALSE,0,CA113)</f>
        <v>0</v>
      </c>
      <c r="BG113" s="12" t="s">
        <v>36</v>
      </c>
      <c r="BH113" s="12" t="s">
        <v>36</v>
      </c>
      <c r="BI113" s="12" t="s">
        <v>36</v>
      </c>
      <c r="BJ113" s="12" t="s">
        <v>36</v>
      </c>
      <c r="BK113" s="12">
        <f>IF(CB113=FALSE,0,CB113)</f>
        <v>0</v>
      </c>
      <c r="BL113" s="12" t="s">
        <v>36</v>
      </c>
      <c r="BM113" s="12">
        <f>IF(CC113=FALSE,0,CC113)</f>
        <v>0</v>
      </c>
      <c r="BN113" s="12" t="s">
        <v>36</v>
      </c>
      <c r="BO113" s="12">
        <f>IF(CD113=FALSE,0,CD113)</f>
        <v>0</v>
      </c>
      <c r="BP113" s="12">
        <f>IF(CE113=FALSE,0,CE113)</f>
        <v>0</v>
      </c>
      <c r="BQ113" s="12">
        <f>IF(CF113=FALSE,0,CF113)</f>
        <v>0</v>
      </c>
      <c r="BR113" s="12" t="s">
        <v>36</v>
      </c>
      <c r="BS113" s="12">
        <f>IF(CG113=FALSE,0,CG113)</f>
        <v>0</v>
      </c>
      <c r="BT113" s="12" t="s">
        <v>36</v>
      </c>
      <c r="BU113" s="15">
        <v>9</v>
      </c>
      <c r="BX113" s="52">
        <f>IF(AD112=3,1896.3,IF(AD112=4,1249.18,IF(AD112=5,476.76,IF(AD112=6,3974,IF(AD112=7,1481.5,IF(AD112=8,567.82,IF(AD112=9,5364.7,IF(AD112=10,1659.18,IF(AD112=11,1172.3)))))))))</f>
        <v>1896.3</v>
      </c>
      <c r="BY113" s="52" t="b">
        <f>IF(AE112=5,2411.56,IF(AE112=8,2817.26,IF(AE112=11,2857.82)))</f>
        <v>0</v>
      </c>
      <c r="BZ113" s="52" t="b">
        <f>IF(AF112=3,974.64,IF(AF112=4,651.28,IF(AF112=5,575.98,IF(AF112=6,1237.4,IF(AF112=7,824.6,IF(AF112=8,732.08,IF(AF112=9,1597.08,IF(AF112=10,1068.98,IF(AF112=11,953.72)))))))))</f>
        <v>0</v>
      </c>
      <c r="CA113" s="52" t="b">
        <f>IF(AG112=3,997.78,IF(AG112=4,722.58,IF(AG112=5,500.76,IF(AG112=6,1258.44,IF(AG112=7,912.42,IF(AG112=8,632.32,IF(AG112=9,1630.7,IF(AG112=10,1144.38,IF(AG112=11,805.18)))))))))</f>
        <v>0</v>
      </c>
      <c r="CB113" s="52" t="b">
        <f>IF(AH112=3,719.7,IF(AH112=4,261.66,IF(AH112=5,157.22,IF(AH112=6,854.38,IF(AH112=7,321.54,IF(AH112=8,190.76,IF(AH112=9,1136.74,IF(AH112=10,408.8,IF(AH112=11,265.92)))))))))</f>
        <v>0</v>
      </c>
      <c r="CC113" s="52" t="b">
        <f>IF(AI112=3,392.34,IF(AI112=4,179.86,IF(AI112=5,97.76,IF(AI112=6,492.16,IF(AI112=7,224.14,IF(AI112=8,123.84,IF(AI112=9,594.22,IF(AI112=10,280.82,IF(AI112=11,159.34)))))))))</f>
        <v>0</v>
      </c>
      <c r="CD113" s="52" t="b">
        <f>IF(AJ112=3,216.7,IF(AJ112=4,129.3,IF(AJ112=5,91.5,IF(AJ112=6,288.54,IF(AJ112=7,173.16,IF(AJ112=8,122.92,IF(AJ112=9,390.32,IF(AJ112=10,236.48,IF(AJ112=11,167.76)))))))))</f>
        <v>0</v>
      </c>
      <c r="CE113" s="52" t="b">
        <f>IF(AK112=3,281.7,IF(AK112=4,209.68,IF(AK112=5,106.64,IF(AK112=6,572.92,IF(AK112=7,238.84,IF(AK112=8,126.84,IF(AK112=9,826.54,IF(AK112=10,282.66,IF(AK112=11,292)))))))))</f>
        <v>0</v>
      </c>
      <c r="CF113" s="52" t="b">
        <f>IF(AL112=3,702.84,IF(AL112=4,1094.44,IF(AL112=5,312.66,IF(AL112=6,1445.98,IF(AL112=7,1277.92,IF(AL112=8,377.58,IF(AL112=9,1892.8,IF(AL112=10,1398.92,IF(AL112=11,723.4)))))))))</f>
        <v>0</v>
      </c>
      <c r="CG113" s="52" t="b">
        <f>IF(AM112=3,92.82,IF(AM112=4,38.02,IF(AM112=5,31.92,IF(AM112=6,157.8,IF(AM112=7,64.68,IF(AM112=8,54.18,IF(AM112=9,250.54,IF(AM112=10,96.96,IF(AM112=11,86.94)))))))))</f>
        <v>0</v>
      </c>
    </row>
    <row r="114" spans="1:88" ht="30" customHeight="1">
      <c r="A114" s="280"/>
      <c r="B114" s="280" t="s">
        <v>341</v>
      </c>
      <c r="C114" s="284">
        <f>C105</f>
        <v>485.9</v>
      </c>
      <c r="D114" s="282" t="s">
        <v>27</v>
      </c>
      <c r="E114" s="2" t="s">
        <v>28</v>
      </c>
      <c r="F114" s="10">
        <f>G114+I114+J114+L114+Q114+S114+U114+V114+W114+Y114+Z114</f>
        <v>460706</v>
      </c>
      <c r="G114" s="45">
        <f>G105</f>
        <v>460706</v>
      </c>
      <c r="H114" s="46">
        <f t="shared" ref="H114:Z119" si="277">H105</f>
        <v>0</v>
      </c>
      <c r="I114" s="46">
        <f t="shared" si="277"/>
        <v>0</v>
      </c>
      <c r="J114" s="46">
        <f t="shared" si="277"/>
        <v>0</v>
      </c>
      <c r="K114" s="46">
        <f t="shared" si="277"/>
        <v>0</v>
      </c>
      <c r="L114" s="46">
        <f t="shared" si="277"/>
        <v>0</v>
      </c>
      <c r="M114" s="46">
        <f t="shared" si="277"/>
        <v>0</v>
      </c>
      <c r="N114" s="46">
        <f t="shared" si="277"/>
        <v>0</v>
      </c>
      <c r="O114" s="46">
        <f t="shared" si="277"/>
        <v>0</v>
      </c>
      <c r="P114" s="46">
        <f t="shared" si="277"/>
        <v>0</v>
      </c>
      <c r="Q114" s="46">
        <f t="shared" si="277"/>
        <v>0</v>
      </c>
      <c r="R114" s="46">
        <f t="shared" si="277"/>
        <v>0</v>
      </c>
      <c r="S114" s="46">
        <f t="shared" si="277"/>
        <v>0</v>
      </c>
      <c r="T114" s="46">
        <f t="shared" si="277"/>
        <v>0</v>
      </c>
      <c r="U114" s="46">
        <f t="shared" si="277"/>
        <v>0</v>
      </c>
      <c r="V114" s="46">
        <f t="shared" si="277"/>
        <v>0</v>
      </c>
      <c r="W114" s="46">
        <f t="shared" si="277"/>
        <v>0</v>
      </c>
      <c r="X114" s="46">
        <f t="shared" si="277"/>
        <v>0</v>
      </c>
      <c r="Y114" s="46">
        <f t="shared" si="277"/>
        <v>0</v>
      </c>
      <c r="Z114" s="46">
        <f t="shared" si="277"/>
        <v>0</v>
      </c>
      <c r="AA114" s="15">
        <v>1</v>
      </c>
      <c r="AO114" s="4">
        <f t="shared" si="251"/>
        <v>0</v>
      </c>
      <c r="AP114" s="4">
        <f t="shared" si="252"/>
        <v>0</v>
      </c>
      <c r="AQ114" s="4">
        <f t="shared" si="253"/>
        <v>0</v>
      </c>
      <c r="AU114" s="339"/>
      <c r="AV114" s="339" t="s">
        <v>341</v>
      </c>
      <c r="AW114" s="325">
        <f>AW105</f>
        <v>485.9</v>
      </c>
      <c r="AX114" s="326" t="s">
        <v>27</v>
      </c>
      <c r="AY114" s="2" t="s">
        <v>28</v>
      </c>
      <c r="AZ114" s="10">
        <f>BA114+BC114+BD114+BF114+BK114+BM114+BO114+BP114+BQ114+BS114+BT114</f>
        <v>921412.17</v>
      </c>
      <c r="BA114" s="45">
        <f>BA105</f>
        <v>921412.17</v>
      </c>
      <c r="BB114" s="103">
        <f t="shared" ref="BB114:BT114" si="278">BB105</f>
        <v>0</v>
      </c>
      <c r="BC114" s="103">
        <f t="shared" si="278"/>
        <v>0</v>
      </c>
      <c r="BD114" s="103">
        <f t="shared" si="278"/>
        <v>0</v>
      </c>
      <c r="BE114" s="103">
        <f t="shared" si="278"/>
        <v>0</v>
      </c>
      <c r="BF114" s="103">
        <f t="shared" si="278"/>
        <v>0</v>
      </c>
      <c r="BG114" s="103">
        <f t="shared" si="278"/>
        <v>0</v>
      </c>
      <c r="BH114" s="103">
        <f t="shared" si="278"/>
        <v>0</v>
      </c>
      <c r="BI114" s="103">
        <f t="shared" si="278"/>
        <v>0</v>
      </c>
      <c r="BJ114" s="103">
        <f t="shared" si="278"/>
        <v>0</v>
      </c>
      <c r="BK114" s="103">
        <f t="shared" si="278"/>
        <v>0</v>
      </c>
      <c r="BL114" s="103">
        <f t="shared" si="278"/>
        <v>0</v>
      </c>
      <c r="BM114" s="103">
        <f t="shared" si="278"/>
        <v>0</v>
      </c>
      <c r="BN114" s="103">
        <f t="shared" si="278"/>
        <v>0</v>
      </c>
      <c r="BO114" s="103">
        <f t="shared" si="278"/>
        <v>0</v>
      </c>
      <c r="BP114" s="103">
        <f t="shared" si="278"/>
        <v>0</v>
      </c>
      <c r="BQ114" s="103">
        <f t="shared" si="278"/>
        <v>0</v>
      </c>
      <c r="BR114" s="103">
        <f t="shared" si="278"/>
        <v>0</v>
      </c>
      <c r="BS114" s="103">
        <f t="shared" si="278"/>
        <v>0</v>
      </c>
      <c r="BT114" s="103">
        <f t="shared" si="278"/>
        <v>0</v>
      </c>
      <c r="BU114" s="15">
        <v>1</v>
      </c>
      <c r="CI114" s="32">
        <f>BF114-BG114</f>
        <v>0</v>
      </c>
    </row>
    <row r="115" spans="1:88" ht="60" customHeight="1">
      <c r="A115" s="281"/>
      <c r="B115" s="281"/>
      <c r="C115" s="285"/>
      <c r="D115" s="342"/>
      <c r="E115" s="2" t="s">
        <v>29</v>
      </c>
      <c r="F115" s="10">
        <f t="shared" ref="F115:F119" si="279">G115+I115+J115+L115+Q115+S115+U115+V115+W115+Y115+Z115</f>
        <v>0</v>
      </c>
      <c r="G115" s="46">
        <f t="shared" ref="G115:V119" si="280">G106</f>
        <v>0</v>
      </c>
      <c r="H115" s="46">
        <f t="shared" si="280"/>
        <v>0</v>
      </c>
      <c r="I115" s="46">
        <f t="shared" si="280"/>
        <v>0</v>
      </c>
      <c r="J115" s="46">
        <f t="shared" si="280"/>
        <v>0</v>
      </c>
      <c r="K115" s="46">
        <f t="shared" si="280"/>
        <v>0</v>
      </c>
      <c r="L115" s="46">
        <f t="shared" si="280"/>
        <v>0</v>
      </c>
      <c r="M115" s="46">
        <f t="shared" si="280"/>
        <v>0</v>
      </c>
      <c r="N115" s="46">
        <f t="shared" si="280"/>
        <v>0</v>
      </c>
      <c r="O115" s="46">
        <f t="shared" si="280"/>
        <v>0</v>
      </c>
      <c r="P115" s="46">
        <f t="shared" si="280"/>
        <v>0</v>
      </c>
      <c r="Q115" s="46">
        <f t="shared" si="280"/>
        <v>0</v>
      </c>
      <c r="R115" s="46">
        <f t="shared" si="280"/>
        <v>0</v>
      </c>
      <c r="S115" s="46">
        <f t="shared" si="280"/>
        <v>0</v>
      </c>
      <c r="T115" s="46">
        <f t="shared" si="280"/>
        <v>0</v>
      </c>
      <c r="U115" s="46">
        <f t="shared" si="280"/>
        <v>0</v>
      </c>
      <c r="V115" s="46">
        <f t="shared" si="280"/>
        <v>0</v>
      </c>
      <c r="W115" s="46">
        <f t="shared" si="277"/>
        <v>0</v>
      </c>
      <c r="X115" s="46">
        <f t="shared" si="277"/>
        <v>0</v>
      </c>
      <c r="Y115" s="46">
        <f t="shared" si="277"/>
        <v>0</v>
      </c>
      <c r="Z115" s="46">
        <f t="shared" si="277"/>
        <v>0</v>
      </c>
      <c r="AA115" s="15">
        <v>2</v>
      </c>
      <c r="AO115" s="4">
        <f t="shared" si="251"/>
        <v>0</v>
      </c>
      <c r="AP115" s="4">
        <f t="shared" si="252"/>
        <v>0</v>
      </c>
      <c r="AQ115" s="4">
        <f t="shared" si="253"/>
        <v>0</v>
      </c>
      <c r="AU115" s="339"/>
      <c r="AV115" s="339"/>
      <c r="AW115" s="325"/>
      <c r="AX115" s="326"/>
      <c r="AY115" s="2" t="s">
        <v>29</v>
      </c>
      <c r="AZ115" s="10">
        <f t="shared" ref="AZ115:AZ119" si="281">BA115+BC115+BD115+BF115+BK115+BM115+BO115+BP115+BQ115+BS115+BT115</f>
        <v>0</v>
      </c>
      <c r="BA115" s="103">
        <f t="shared" ref="BA115:BT115" si="282">BA106</f>
        <v>0</v>
      </c>
      <c r="BB115" s="103">
        <f t="shared" si="282"/>
        <v>0</v>
      </c>
      <c r="BC115" s="103">
        <f t="shared" si="282"/>
        <v>0</v>
      </c>
      <c r="BD115" s="103">
        <f t="shared" si="282"/>
        <v>0</v>
      </c>
      <c r="BE115" s="103">
        <f t="shared" si="282"/>
        <v>0</v>
      </c>
      <c r="BF115" s="103">
        <f t="shared" si="282"/>
        <v>0</v>
      </c>
      <c r="BG115" s="103">
        <f t="shared" si="282"/>
        <v>0</v>
      </c>
      <c r="BH115" s="103">
        <f t="shared" si="282"/>
        <v>0</v>
      </c>
      <c r="BI115" s="103">
        <f t="shared" si="282"/>
        <v>0</v>
      </c>
      <c r="BJ115" s="103">
        <f t="shared" si="282"/>
        <v>0</v>
      </c>
      <c r="BK115" s="103">
        <f t="shared" si="282"/>
        <v>0</v>
      </c>
      <c r="BL115" s="103">
        <f t="shared" si="282"/>
        <v>0</v>
      </c>
      <c r="BM115" s="103">
        <f t="shared" si="282"/>
        <v>0</v>
      </c>
      <c r="BN115" s="103">
        <f t="shared" si="282"/>
        <v>0</v>
      </c>
      <c r="BO115" s="103">
        <f t="shared" si="282"/>
        <v>0</v>
      </c>
      <c r="BP115" s="103">
        <f t="shared" si="282"/>
        <v>0</v>
      </c>
      <c r="BQ115" s="103">
        <f t="shared" si="282"/>
        <v>0</v>
      </c>
      <c r="BR115" s="103">
        <f t="shared" si="282"/>
        <v>0</v>
      </c>
      <c r="BS115" s="103">
        <f t="shared" si="282"/>
        <v>0</v>
      </c>
      <c r="BT115" s="103">
        <f t="shared" si="282"/>
        <v>0</v>
      </c>
      <c r="BU115" s="15">
        <v>2</v>
      </c>
    </row>
    <row r="116" spans="1:88" ht="120" customHeight="1">
      <c r="A116" s="281"/>
      <c r="B116" s="281"/>
      <c r="C116" s="285"/>
      <c r="D116" s="282" t="s">
        <v>30</v>
      </c>
      <c r="E116" s="2" t="s">
        <v>52</v>
      </c>
      <c r="F116" s="10">
        <f t="shared" si="279"/>
        <v>0</v>
      </c>
      <c r="G116" s="46">
        <f t="shared" si="280"/>
        <v>0</v>
      </c>
      <c r="H116" s="46">
        <f t="shared" si="277"/>
        <v>0</v>
      </c>
      <c r="I116" s="46">
        <f t="shared" si="277"/>
        <v>0</v>
      </c>
      <c r="J116" s="46">
        <f t="shared" si="277"/>
        <v>0</v>
      </c>
      <c r="K116" s="46">
        <f t="shared" si="277"/>
        <v>0</v>
      </c>
      <c r="L116" s="46">
        <f t="shared" si="277"/>
        <v>0</v>
      </c>
      <c r="M116" s="46">
        <f t="shared" si="277"/>
        <v>0</v>
      </c>
      <c r="N116" s="46">
        <f t="shared" si="277"/>
        <v>0</v>
      </c>
      <c r="O116" s="46">
        <f t="shared" si="277"/>
        <v>0</v>
      </c>
      <c r="P116" s="46">
        <f t="shared" si="277"/>
        <v>0</v>
      </c>
      <c r="Q116" s="46">
        <f t="shared" si="277"/>
        <v>0</v>
      </c>
      <c r="R116" s="46">
        <f t="shared" si="277"/>
        <v>0</v>
      </c>
      <c r="S116" s="46">
        <f t="shared" si="277"/>
        <v>0</v>
      </c>
      <c r="T116" s="46">
        <f t="shared" si="277"/>
        <v>0</v>
      </c>
      <c r="U116" s="46">
        <f t="shared" si="277"/>
        <v>0</v>
      </c>
      <c r="V116" s="46">
        <f t="shared" si="277"/>
        <v>0</v>
      </c>
      <c r="W116" s="46">
        <f t="shared" si="277"/>
        <v>0</v>
      </c>
      <c r="X116" s="46">
        <f t="shared" si="277"/>
        <v>0</v>
      </c>
      <c r="Y116" s="46">
        <f t="shared" si="277"/>
        <v>0</v>
      </c>
      <c r="Z116" s="46">
        <f t="shared" si="277"/>
        <v>0</v>
      </c>
      <c r="AA116" s="15">
        <v>3</v>
      </c>
      <c r="AO116" s="4">
        <f t="shared" si="251"/>
        <v>0</v>
      </c>
      <c r="AP116" s="4">
        <f t="shared" si="252"/>
        <v>0</v>
      </c>
      <c r="AQ116" s="4">
        <f t="shared" si="253"/>
        <v>0</v>
      </c>
      <c r="AT116" s="32">
        <f>AZ116-BC116</f>
        <v>0</v>
      </c>
      <c r="AU116" s="339"/>
      <c r="AV116" s="339"/>
      <c r="AW116" s="325"/>
      <c r="AX116" s="326" t="s">
        <v>30</v>
      </c>
      <c r="AY116" s="2" t="s">
        <v>52</v>
      </c>
      <c r="AZ116" s="10">
        <f t="shared" si="281"/>
        <v>0</v>
      </c>
      <c r="BA116" s="103">
        <f t="shared" ref="BA116:BT116" si="283">BA107</f>
        <v>0</v>
      </c>
      <c r="BB116" s="103">
        <f t="shared" si="283"/>
        <v>0</v>
      </c>
      <c r="BC116" s="103">
        <f t="shared" si="283"/>
        <v>0</v>
      </c>
      <c r="BD116" s="103">
        <f t="shared" si="283"/>
        <v>0</v>
      </c>
      <c r="BE116" s="103">
        <f t="shared" si="283"/>
        <v>0</v>
      </c>
      <c r="BF116" s="103">
        <f t="shared" si="283"/>
        <v>0</v>
      </c>
      <c r="BG116" s="103">
        <f t="shared" si="283"/>
        <v>0</v>
      </c>
      <c r="BH116" s="103">
        <f t="shared" si="283"/>
        <v>0</v>
      </c>
      <c r="BI116" s="103">
        <f t="shared" si="283"/>
        <v>0</v>
      </c>
      <c r="BJ116" s="103">
        <f t="shared" si="283"/>
        <v>0</v>
      </c>
      <c r="BK116" s="103">
        <f t="shared" si="283"/>
        <v>0</v>
      </c>
      <c r="BL116" s="103">
        <f t="shared" si="283"/>
        <v>0</v>
      </c>
      <c r="BM116" s="103">
        <f t="shared" si="283"/>
        <v>0</v>
      </c>
      <c r="BN116" s="103">
        <f t="shared" si="283"/>
        <v>0</v>
      </c>
      <c r="BO116" s="103">
        <f t="shared" si="283"/>
        <v>0</v>
      </c>
      <c r="BP116" s="103">
        <f t="shared" si="283"/>
        <v>0</v>
      </c>
      <c r="BQ116" s="103">
        <f t="shared" si="283"/>
        <v>0</v>
      </c>
      <c r="BR116" s="103">
        <f t="shared" si="283"/>
        <v>0</v>
      </c>
      <c r="BS116" s="103">
        <f t="shared" si="283"/>
        <v>0</v>
      </c>
      <c r="BT116" s="103">
        <f t="shared" si="283"/>
        <v>0</v>
      </c>
      <c r="BU116" s="15">
        <v>3</v>
      </c>
    </row>
    <row r="117" spans="1:88" ht="30" customHeight="1">
      <c r="A117" s="281"/>
      <c r="B117" s="281"/>
      <c r="C117" s="285"/>
      <c r="D117" s="283"/>
      <c r="E117" s="2" t="s">
        <v>32</v>
      </c>
      <c r="F117" s="10">
        <f t="shared" si="279"/>
        <v>0</v>
      </c>
      <c r="G117" s="46">
        <f t="shared" si="280"/>
        <v>0</v>
      </c>
      <c r="H117" s="46">
        <f t="shared" si="277"/>
        <v>0</v>
      </c>
      <c r="I117" s="46">
        <f t="shared" si="277"/>
        <v>0</v>
      </c>
      <c r="J117" s="46">
        <f t="shared" si="277"/>
        <v>0</v>
      </c>
      <c r="K117" s="46">
        <f t="shared" si="277"/>
        <v>0</v>
      </c>
      <c r="L117" s="46">
        <f t="shared" si="277"/>
        <v>0</v>
      </c>
      <c r="M117" s="46">
        <f t="shared" si="277"/>
        <v>0</v>
      </c>
      <c r="N117" s="46">
        <f t="shared" si="277"/>
        <v>0</v>
      </c>
      <c r="O117" s="46">
        <f t="shared" si="277"/>
        <v>0</v>
      </c>
      <c r="P117" s="46">
        <f t="shared" si="277"/>
        <v>0</v>
      </c>
      <c r="Q117" s="46">
        <f t="shared" si="277"/>
        <v>0</v>
      </c>
      <c r="R117" s="46">
        <f t="shared" si="277"/>
        <v>0</v>
      </c>
      <c r="S117" s="46">
        <f t="shared" si="277"/>
        <v>0</v>
      </c>
      <c r="T117" s="46">
        <f t="shared" si="277"/>
        <v>0</v>
      </c>
      <c r="U117" s="46">
        <f t="shared" si="277"/>
        <v>0</v>
      </c>
      <c r="V117" s="46">
        <f t="shared" si="277"/>
        <v>0</v>
      </c>
      <c r="W117" s="46">
        <f t="shared" si="277"/>
        <v>0</v>
      </c>
      <c r="X117" s="46">
        <f t="shared" si="277"/>
        <v>0</v>
      </c>
      <c r="Y117" s="46">
        <f t="shared" si="277"/>
        <v>0</v>
      </c>
      <c r="Z117" s="46">
        <f t="shared" si="277"/>
        <v>0</v>
      </c>
      <c r="AA117" s="15">
        <v>4</v>
      </c>
      <c r="AO117" s="4">
        <f t="shared" si="251"/>
        <v>0</v>
      </c>
      <c r="AP117" s="4">
        <f t="shared" si="252"/>
        <v>0</v>
      </c>
      <c r="AQ117" s="4">
        <f t="shared" si="253"/>
        <v>0</v>
      </c>
      <c r="AU117" s="339"/>
      <c r="AV117" s="339"/>
      <c r="AW117" s="325"/>
      <c r="AX117" s="326"/>
      <c r="AY117" s="2" t="s">
        <v>32</v>
      </c>
      <c r="AZ117" s="10">
        <f t="shared" si="281"/>
        <v>0</v>
      </c>
      <c r="BA117" s="103">
        <f t="shared" ref="BA117:BT117" si="284">BA108</f>
        <v>0</v>
      </c>
      <c r="BB117" s="103">
        <f t="shared" si="284"/>
        <v>0</v>
      </c>
      <c r="BC117" s="103">
        <f t="shared" si="284"/>
        <v>0</v>
      </c>
      <c r="BD117" s="103">
        <f t="shared" si="284"/>
        <v>0</v>
      </c>
      <c r="BE117" s="103">
        <f t="shared" si="284"/>
        <v>0</v>
      </c>
      <c r="BF117" s="103">
        <f t="shared" si="284"/>
        <v>0</v>
      </c>
      <c r="BG117" s="103">
        <f t="shared" si="284"/>
        <v>0</v>
      </c>
      <c r="BH117" s="103">
        <f t="shared" si="284"/>
        <v>0</v>
      </c>
      <c r="BI117" s="103">
        <f t="shared" si="284"/>
        <v>0</v>
      </c>
      <c r="BJ117" s="103">
        <f t="shared" si="284"/>
        <v>0</v>
      </c>
      <c r="BK117" s="103">
        <f t="shared" si="284"/>
        <v>0</v>
      </c>
      <c r="BL117" s="103">
        <f t="shared" si="284"/>
        <v>0</v>
      </c>
      <c r="BM117" s="103">
        <f t="shared" si="284"/>
        <v>0</v>
      </c>
      <c r="BN117" s="103">
        <f t="shared" si="284"/>
        <v>0</v>
      </c>
      <c r="BO117" s="103">
        <f t="shared" si="284"/>
        <v>0</v>
      </c>
      <c r="BP117" s="103">
        <f t="shared" si="284"/>
        <v>0</v>
      </c>
      <c r="BQ117" s="103">
        <f t="shared" si="284"/>
        <v>0</v>
      </c>
      <c r="BR117" s="103">
        <f t="shared" si="284"/>
        <v>0</v>
      </c>
      <c r="BS117" s="103">
        <f t="shared" si="284"/>
        <v>0</v>
      </c>
      <c r="BT117" s="103">
        <f t="shared" si="284"/>
        <v>0</v>
      </c>
      <c r="BU117" s="15">
        <v>4</v>
      </c>
    </row>
    <row r="118" spans="1:88" ht="30" customHeight="1">
      <c r="A118" s="281"/>
      <c r="B118" s="281"/>
      <c r="C118" s="285"/>
      <c r="D118" s="283"/>
      <c r="E118" s="2" t="s">
        <v>33</v>
      </c>
      <c r="F118" s="10">
        <f t="shared" si="279"/>
        <v>0</v>
      </c>
      <c r="G118" s="46">
        <f t="shared" si="280"/>
        <v>0</v>
      </c>
      <c r="H118" s="46">
        <f t="shared" si="277"/>
        <v>0</v>
      </c>
      <c r="I118" s="46">
        <f t="shared" si="277"/>
        <v>0</v>
      </c>
      <c r="J118" s="46">
        <f t="shared" si="277"/>
        <v>0</v>
      </c>
      <c r="K118" s="46">
        <f t="shared" si="277"/>
        <v>0</v>
      </c>
      <c r="L118" s="46">
        <f t="shared" si="277"/>
        <v>0</v>
      </c>
      <c r="M118" s="46">
        <f t="shared" si="277"/>
        <v>0</v>
      </c>
      <c r="N118" s="46">
        <f t="shared" si="277"/>
        <v>0</v>
      </c>
      <c r="O118" s="46">
        <f t="shared" si="277"/>
        <v>0</v>
      </c>
      <c r="P118" s="46">
        <f t="shared" si="277"/>
        <v>0</v>
      </c>
      <c r="Q118" s="46">
        <f t="shared" si="277"/>
        <v>0</v>
      </c>
      <c r="R118" s="46">
        <f t="shared" si="277"/>
        <v>0</v>
      </c>
      <c r="S118" s="46">
        <f t="shared" si="277"/>
        <v>0</v>
      </c>
      <c r="T118" s="46">
        <f t="shared" si="277"/>
        <v>0</v>
      </c>
      <c r="U118" s="46">
        <f t="shared" si="277"/>
        <v>0</v>
      </c>
      <c r="V118" s="46">
        <f t="shared" si="277"/>
        <v>0</v>
      </c>
      <c r="W118" s="46">
        <f t="shared" si="277"/>
        <v>0</v>
      </c>
      <c r="X118" s="46">
        <f t="shared" si="277"/>
        <v>0</v>
      </c>
      <c r="Y118" s="46">
        <f t="shared" si="277"/>
        <v>0</v>
      </c>
      <c r="Z118" s="46">
        <f t="shared" si="277"/>
        <v>0</v>
      </c>
      <c r="AA118" s="15">
        <v>5</v>
      </c>
      <c r="AO118" s="4">
        <f t="shared" si="251"/>
        <v>0</v>
      </c>
      <c r="AP118" s="4">
        <f t="shared" si="252"/>
        <v>0</v>
      </c>
      <c r="AQ118" s="4">
        <f t="shared" si="253"/>
        <v>0</v>
      </c>
      <c r="AU118" s="339"/>
      <c r="AV118" s="339"/>
      <c r="AW118" s="325"/>
      <c r="AX118" s="326"/>
      <c r="AY118" s="2" t="s">
        <v>33</v>
      </c>
      <c r="AZ118" s="10">
        <f t="shared" si="281"/>
        <v>0</v>
      </c>
      <c r="BA118" s="103">
        <f t="shared" ref="BA118:BT118" si="285">BA109</f>
        <v>0</v>
      </c>
      <c r="BB118" s="103">
        <f t="shared" si="285"/>
        <v>0</v>
      </c>
      <c r="BC118" s="103">
        <f t="shared" si="285"/>
        <v>0</v>
      </c>
      <c r="BD118" s="103">
        <f t="shared" si="285"/>
        <v>0</v>
      </c>
      <c r="BE118" s="103">
        <f t="shared" si="285"/>
        <v>0</v>
      </c>
      <c r="BF118" s="103">
        <f t="shared" si="285"/>
        <v>0</v>
      </c>
      <c r="BG118" s="103">
        <f t="shared" si="285"/>
        <v>0</v>
      </c>
      <c r="BH118" s="103">
        <f t="shared" si="285"/>
        <v>0</v>
      </c>
      <c r="BI118" s="103">
        <f t="shared" si="285"/>
        <v>0</v>
      </c>
      <c r="BJ118" s="103">
        <f t="shared" si="285"/>
        <v>0</v>
      </c>
      <c r="BK118" s="103">
        <f t="shared" si="285"/>
        <v>0</v>
      </c>
      <c r="BL118" s="103">
        <f t="shared" si="285"/>
        <v>0</v>
      </c>
      <c r="BM118" s="103">
        <f t="shared" si="285"/>
        <v>0</v>
      </c>
      <c r="BN118" s="103">
        <f t="shared" si="285"/>
        <v>0</v>
      </c>
      <c r="BO118" s="103">
        <f t="shared" si="285"/>
        <v>0</v>
      </c>
      <c r="BP118" s="103">
        <f t="shared" si="285"/>
        <v>0</v>
      </c>
      <c r="BQ118" s="103">
        <f t="shared" si="285"/>
        <v>0</v>
      </c>
      <c r="BR118" s="103">
        <f t="shared" si="285"/>
        <v>0</v>
      </c>
      <c r="BS118" s="103">
        <f t="shared" si="285"/>
        <v>0</v>
      </c>
      <c r="BT118" s="103">
        <f t="shared" si="285"/>
        <v>0</v>
      </c>
      <c r="BU118" s="15">
        <v>5</v>
      </c>
    </row>
    <row r="119" spans="1:88" ht="30" customHeight="1">
      <c r="A119" s="281"/>
      <c r="B119" s="281"/>
      <c r="C119" s="285"/>
      <c r="D119" s="342"/>
      <c r="E119" s="2" t="s">
        <v>34</v>
      </c>
      <c r="F119" s="10">
        <f t="shared" si="279"/>
        <v>0</v>
      </c>
      <c r="G119" s="46">
        <f t="shared" si="280"/>
        <v>0</v>
      </c>
      <c r="H119" s="46">
        <f t="shared" si="277"/>
        <v>0</v>
      </c>
      <c r="I119" s="46">
        <f t="shared" si="277"/>
        <v>0</v>
      </c>
      <c r="J119" s="46">
        <f t="shared" si="277"/>
        <v>0</v>
      </c>
      <c r="K119" s="46">
        <f t="shared" si="277"/>
        <v>0</v>
      </c>
      <c r="L119" s="46">
        <f t="shared" si="277"/>
        <v>0</v>
      </c>
      <c r="M119" s="46">
        <f t="shared" si="277"/>
        <v>0</v>
      </c>
      <c r="N119" s="46">
        <f t="shared" si="277"/>
        <v>0</v>
      </c>
      <c r="O119" s="46">
        <f t="shared" si="277"/>
        <v>0</v>
      </c>
      <c r="P119" s="46">
        <f t="shared" si="277"/>
        <v>0</v>
      </c>
      <c r="Q119" s="46">
        <f t="shared" si="277"/>
        <v>0</v>
      </c>
      <c r="R119" s="46">
        <f t="shared" si="277"/>
        <v>0</v>
      </c>
      <c r="S119" s="46">
        <f t="shared" si="277"/>
        <v>0</v>
      </c>
      <c r="T119" s="46">
        <f t="shared" si="277"/>
        <v>0</v>
      </c>
      <c r="U119" s="46">
        <f t="shared" si="277"/>
        <v>0</v>
      </c>
      <c r="V119" s="46">
        <f t="shared" si="277"/>
        <v>0</v>
      </c>
      <c r="W119" s="46">
        <f t="shared" si="277"/>
        <v>0</v>
      </c>
      <c r="X119" s="46">
        <f t="shared" si="277"/>
        <v>0</v>
      </c>
      <c r="Y119" s="46">
        <f t="shared" si="277"/>
        <v>0</v>
      </c>
      <c r="Z119" s="46">
        <f t="shared" si="277"/>
        <v>0</v>
      </c>
      <c r="AA119" s="15">
        <v>6</v>
      </c>
      <c r="AO119" s="4">
        <f t="shared" si="251"/>
        <v>0</v>
      </c>
      <c r="AP119" s="4">
        <f t="shared" si="252"/>
        <v>0</v>
      </c>
      <c r="AQ119" s="4">
        <f t="shared" si="253"/>
        <v>0</v>
      </c>
      <c r="AU119" s="339"/>
      <c r="AV119" s="339"/>
      <c r="AW119" s="325"/>
      <c r="AX119" s="326"/>
      <c r="AY119" s="2" t="s">
        <v>34</v>
      </c>
      <c r="AZ119" s="10">
        <f t="shared" si="281"/>
        <v>0</v>
      </c>
      <c r="BA119" s="103">
        <f t="shared" ref="BA119:BT119" si="286">BA110</f>
        <v>0</v>
      </c>
      <c r="BB119" s="103">
        <f t="shared" si="286"/>
        <v>0</v>
      </c>
      <c r="BC119" s="103">
        <f t="shared" si="286"/>
        <v>0</v>
      </c>
      <c r="BD119" s="103">
        <f t="shared" si="286"/>
        <v>0</v>
      </c>
      <c r="BE119" s="103">
        <f t="shared" si="286"/>
        <v>0</v>
      </c>
      <c r="BF119" s="103">
        <f t="shared" si="286"/>
        <v>0</v>
      </c>
      <c r="BG119" s="103">
        <f t="shared" si="286"/>
        <v>0</v>
      </c>
      <c r="BH119" s="103">
        <f t="shared" si="286"/>
        <v>0</v>
      </c>
      <c r="BI119" s="103">
        <f t="shared" si="286"/>
        <v>0</v>
      </c>
      <c r="BJ119" s="103">
        <f t="shared" si="286"/>
        <v>0</v>
      </c>
      <c r="BK119" s="103">
        <f t="shared" si="286"/>
        <v>0</v>
      </c>
      <c r="BL119" s="103">
        <f t="shared" si="286"/>
        <v>0</v>
      </c>
      <c r="BM119" s="103">
        <f t="shared" si="286"/>
        <v>0</v>
      </c>
      <c r="BN119" s="103">
        <f t="shared" si="286"/>
        <v>0</v>
      </c>
      <c r="BO119" s="103">
        <f t="shared" si="286"/>
        <v>0</v>
      </c>
      <c r="BP119" s="103">
        <f t="shared" si="286"/>
        <v>0</v>
      </c>
      <c r="BQ119" s="103">
        <f t="shared" si="286"/>
        <v>0</v>
      </c>
      <c r="BR119" s="103">
        <f t="shared" si="286"/>
        <v>0</v>
      </c>
      <c r="BS119" s="103">
        <f t="shared" si="286"/>
        <v>0</v>
      </c>
      <c r="BT119" s="103">
        <f t="shared" si="286"/>
        <v>0</v>
      </c>
      <c r="BU119" s="15">
        <v>6</v>
      </c>
    </row>
    <row r="120" spans="1:88" s="5" customFormat="1" ht="30" customHeight="1">
      <c r="A120" s="281"/>
      <c r="B120" s="281"/>
      <c r="C120" s="285"/>
      <c r="D120" s="292" t="s">
        <v>35</v>
      </c>
      <c r="E120" s="293"/>
      <c r="F120" s="10">
        <f>F114+F115+F116+F117+F118+F119</f>
        <v>460706</v>
      </c>
      <c r="G120" s="10">
        <f t="shared" ref="G120" si="287">G114+G115+G116+G117+G118+G119</f>
        <v>460706</v>
      </c>
      <c r="H120" s="10">
        <f t="shared" ref="H120" si="288">H114+H115+H116+H117+H118+H119</f>
        <v>0</v>
      </c>
      <c r="I120" s="10">
        <f t="shared" ref="I120" si="289">I114+I115+I116+I117+I118+I119</f>
        <v>0</v>
      </c>
      <c r="J120" s="10">
        <f t="shared" ref="J120" si="290">J114+J115+J116+J117+J118+J119</f>
        <v>0</v>
      </c>
      <c r="K120" s="10">
        <f t="shared" ref="K120" si="291">K114+K115+K116+K117+K118+K119</f>
        <v>0</v>
      </c>
      <c r="L120" s="10">
        <f t="shared" ref="L120" si="292">L114+L115+L116+L117+L118+L119</f>
        <v>0</v>
      </c>
      <c r="M120" s="10">
        <f t="shared" ref="M120" si="293">M114+M115+M116+M117+M118+M119</f>
        <v>0</v>
      </c>
      <c r="N120" s="10">
        <f t="shared" ref="N120" si="294">N114+N115+N116+N117+N118+N119</f>
        <v>0</v>
      </c>
      <c r="O120" s="10">
        <f t="shared" ref="O120" si="295">O114+O115+O116+O117+O118+O119</f>
        <v>0</v>
      </c>
      <c r="P120" s="10">
        <f t="shared" ref="P120" si="296">P114+P115+P116+P117+P118+P119</f>
        <v>0</v>
      </c>
      <c r="Q120" s="10">
        <f t="shared" ref="Q120" si="297">Q114+Q115+Q116+Q117+Q118+Q119</f>
        <v>0</v>
      </c>
      <c r="R120" s="10">
        <f t="shared" ref="R120" si="298">R114+R115+R116+R117+R118+R119</f>
        <v>0</v>
      </c>
      <c r="S120" s="10">
        <f t="shared" ref="S120" si="299">S114+S115+S116+S117+S118+S119</f>
        <v>0</v>
      </c>
      <c r="T120" s="10">
        <f t="shared" ref="T120" si="300">T114+T115+T116+T117+T118+T119</f>
        <v>0</v>
      </c>
      <c r="U120" s="10">
        <f t="shared" ref="U120" si="301">U114+U115+U116+U117+U118+U119</f>
        <v>0</v>
      </c>
      <c r="V120" s="10">
        <f t="shared" ref="V120" si="302">V114+V115+V116+V117+V118+V119</f>
        <v>0</v>
      </c>
      <c r="W120" s="10">
        <f t="shared" ref="W120" si="303">W114+W115+W116+W117+W118+W119</f>
        <v>0</v>
      </c>
      <c r="X120" s="10">
        <f t="shared" ref="X120" si="304">X114+X115+X116+X117+X118+X119</f>
        <v>0</v>
      </c>
      <c r="Y120" s="10">
        <f t="shared" ref="Y120" si="305">Y114+Y115+Y116+Y117+Y118+Y119</f>
        <v>0</v>
      </c>
      <c r="Z120" s="10">
        <f t="shared" ref="Z120" si="306">Z114+Z115+Z116+Z117+Z118+Z119</f>
        <v>0</v>
      </c>
      <c r="AA120" s="15">
        <v>7</v>
      </c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>
        <f t="shared" si="251"/>
        <v>0</v>
      </c>
      <c r="AP120" s="4">
        <f t="shared" si="252"/>
        <v>0</v>
      </c>
      <c r="AQ120" s="4">
        <f t="shared" si="253"/>
        <v>0</v>
      </c>
      <c r="AR120" s="4"/>
      <c r="AU120" s="339"/>
      <c r="AV120" s="339"/>
      <c r="AW120" s="325"/>
      <c r="AX120" s="322" t="s">
        <v>35</v>
      </c>
      <c r="AY120" s="293"/>
      <c r="AZ120" s="10">
        <f>AZ114+AZ115+AZ116+AZ117+AZ118+AZ119</f>
        <v>921412.17</v>
      </c>
      <c r="BA120" s="10">
        <f t="shared" ref="BA120:BT120" si="307">BA114+BA115+BA116+BA117+BA118+BA119</f>
        <v>921412.17</v>
      </c>
      <c r="BB120" s="10">
        <f t="shared" si="307"/>
        <v>0</v>
      </c>
      <c r="BC120" s="10">
        <f t="shared" si="307"/>
        <v>0</v>
      </c>
      <c r="BD120" s="10">
        <f t="shared" si="307"/>
        <v>0</v>
      </c>
      <c r="BE120" s="10">
        <f t="shared" si="307"/>
        <v>0</v>
      </c>
      <c r="BF120" s="10">
        <f t="shared" si="307"/>
        <v>0</v>
      </c>
      <c r="BG120" s="10">
        <f t="shared" si="307"/>
        <v>0</v>
      </c>
      <c r="BH120" s="10">
        <f t="shared" si="307"/>
        <v>0</v>
      </c>
      <c r="BI120" s="10">
        <f t="shared" si="307"/>
        <v>0</v>
      </c>
      <c r="BJ120" s="10">
        <f t="shared" si="307"/>
        <v>0</v>
      </c>
      <c r="BK120" s="10">
        <f t="shared" si="307"/>
        <v>0</v>
      </c>
      <c r="BL120" s="10">
        <f t="shared" si="307"/>
        <v>0</v>
      </c>
      <c r="BM120" s="10">
        <f t="shared" si="307"/>
        <v>0</v>
      </c>
      <c r="BN120" s="10">
        <f t="shared" si="307"/>
        <v>0</v>
      </c>
      <c r="BO120" s="10">
        <f t="shared" si="307"/>
        <v>0</v>
      </c>
      <c r="BP120" s="10">
        <f t="shared" si="307"/>
        <v>0</v>
      </c>
      <c r="BQ120" s="10">
        <f t="shared" si="307"/>
        <v>0</v>
      </c>
      <c r="BR120" s="10">
        <f t="shared" si="307"/>
        <v>0</v>
      </c>
      <c r="BS120" s="10">
        <f t="shared" si="307"/>
        <v>0</v>
      </c>
      <c r="BT120" s="10">
        <f t="shared" si="307"/>
        <v>0</v>
      </c>
      <c r="BU120" s="15">
        <v>7</v>
      </c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I120" s="32">
        <f>BF120-BG120</f>
        <v>0</v>
      </c>
      <c r="CJ120" s="123"/>
    </row>
    <row r="121" spans="1:88" ht="75" customHeight="1">
      <c r="A121" s="281"/>
      <c r="B121" s="281"/>
      <c r="C121" s="285"/>
      <c r="D121" s="292" t="s">
        <v>53</v>
      </c>
      <c r="E121" s="293"/>
      <c r="F121" s="11">
        <f>ROUND(F120/C114,2)</f>
        <v>948.15</v>
      </c>
      <c r="G121" s="11">
        <f>ROUND(G120/C114,2)</f>
        <v>948.15</v>
      </c>
      <c r="H121" s="11">
        <f>ROUND(H120/C114,2)</f>
        <v>0</v>
      </c>
      <c r="I121" s="11">
        <f>ROUND(I120/C114,2)</f>
        <v>0</v>
      </c>
      <c r="J121" s="11">
        <f>ROUND(J120/C114,2)</f>
        <v>0</v>
      </c>
      <c r="K121" s="11">
        <f>ROUND(K120/C114,2)</f>
        <v>0</v>
      </c>
      <c r="L121" s="11">
        <f>ROUND(L120/C114,2)</f>
        <v>0</v>
      </c>
      <c r="M121" s="11">
        <f>ROUND(M120/C114,2)</f>
        <v>0</v>
      </c>
      <c r="N121" s="11">
        <f>ROUND(N120/C114,2)</f>
        <v>0</v>
      </c>
      <c r="O121" s="11">
        <f>ROUND(O120/C114,2)</f>
        <v>0</v>
      </c>
      <c r="P121" s="11">
        <f>ROUND(P120/C114,2)</f>
        <v>0</v>
      </c>
      <c r="Q121" s="11">
        <f>ROUND(Q120/C114,2)</f>
        <v>0</v>
      </c>
      <c r="R121" s="11">
        <f>ROUND(R120/C114,2)</f>
        <v>0</v>
      </c>
      <c r="S121" s="11">
        <f>ROUND(S120/C114,2)</f>
        <v>0</v>
      </c>
      <c r="T121" s="11">
        <f>ROUND(T120/C114,2)</f>
        <v>0</v>
      </c>
      <c r="U121" s="11">
        <f>ROUND(U120/C114,2)</f>
        <v>0</v>
      </c>
      <c r="V121" s="11">
        <f>ROUND(V120/C114,2)</f>
        <v>0</v>
      </c>
      <c r="W121" s="11">
        <f>ROUND(W120/C114,2)</f>
        <v>0</v>
      </c>
      <c r="X121" s="11">
        <f>ROUND(X120/C114,2)</f>
        <v>0</v>
      </c>
      <c r="Y121" s="11">
        <f>ROUND(Y120/C114,2)</f>
        <v>0</v>
      </c>
      <c r="Z121" s="11">
        <f>ROUND(Z120/C114,2)</f>
        <v>0</v>
      </c>
      <c r="AA121" s="15">
        <v>8</v>
      </c>
      <c r="AD121" s="52">
        <f>IF(AND(G121&gt;947.15,G121&lt;949),3,IF(AND(G121&gt;623.59,G121&lt;625),4,IF(AND(G121&gt;237.38,G121&lt;239),5,IF(AND(G121&gt;1986,G121&lt;1988),6,IF(AND(G121&gt;739.75,G121&lt;741),7,IF(AND(G121&gt;282.91,G121&lt;284),8,IF(AND(G121&gt;2681.35,G121&lt;2683),9,IF(AND(G121&gt;828.59,G121&lt;830),10,IF(AND(G121&gt;585.15,G121&lt;587),11,IF(AND(G121&gt;991.71,G121&lt;993),12,IF(AND(G121&gt;652.95,G121&lt;654),13,IF(AND(G121&gt;248.59,G121&lt;250),14,IF(AND(G121&gt;2079.39,G121&lt;2081),15,IF(AND(G121&gt;774.57,G121&lt;776),16,IF(AND(G121&gt;296.25,G121&lt;298),17,IF(AND(G121&gt;2807.42,G121&lt;2809),18,IF(AND(G121&gt;867.59,G121&lt;869),19,IF(AND(G121&gt;612.7,G121&lt;614),20))))))))))))))))))</f>
        <v>3</v>
      </c>
      <c r="AE121" s="52" t="b">
        <f>IF(AND(I121&gt;1204.78,I121&lt;1206),5,IF(AND(I121&gt;1407.63,I121&lt;1409),8,IF(AND(I121&gt;1427.91,I121&lt;1429),11,IF(AND(I121&gt;1261.45,I121&lt;1263),14,IF(AND(I121&gt;1473.83,I121&lt;1475),17,IF(AND(I121&gt;1495.07,I121&lt;1497),20))))))</f>
        <v>0</v>
      </c>
      <c r="AF121" s="52" t="b">
        <f>IF(AND(J121&gt;486.32,J121&lt;488),3,IF(AND(J121&gt;324.64,J121&lt;326),4,IF(AND(J121&gt;286.99,J121&lt;288.5),5,IF(AND(J121&gt;617.7,J121&lt;618),6,IF(AND(J121&gt;411.3,J121&lt;413),7,IF(AND(J121&gt;365.04,J121&lt;367),8,IF(AND(J121&gt;797.54,J121&lt;799),9,IF(AND(J121&gt;533.49,J121&lt;535),10,IF(AND(J121&gt;475.86,J121&lt;477),11,IF(AND(J121&gt;509.22,J121&lt;511),12,IF(AND(J121&gt;339.94,J121&lt;341.2),13,IF(AND(J121&gt;300.53,J121&lt;302),14,IF(AND(J121&gt;646.78,J121&lt;648),15,IF(AND(J121&gt;430.68,J121&lt;432),16,IF(AND(J121&gt;382.24,J121&lt;384),17,IF(AND(J121&gt;835.07,J121&lt;837),18,IF(AND(J121&gt;558.61,J121&lt;560),19,IF(AND(J121&gt;498.27,J121&lt;500),20))))))))))))))))))</f>
        <v>0</v>
      </c>
      <c r="AG121" s="52" t="b">
        <f>IF(AND(L121&gt;497.89,L121&lt;499),3,IF(AND(L121&gt;360.29,L121&lt;362),4,IF(AND(L121&gt;249.38,L121&lt;251),5,IF(AND(L121&gt;628.22,L121&lt;630),6,IF(AND(L121&gt;455.21,L121&lt;457),7,IF(AND(L121&gt;315.16,L121&lt;317),8,IF(AND(L121&gt;814.35,L121&lt;816),9,IF(AND(L121&gt;571.19,L121&lt;573),10,IF(AND(L121&gt;401.59,L121&lt;403),11,IF(AND(L121&gt;521.33,L121&lt;523),12,IF(AND(L121&gt;377.28,L121&lt;379),13,IF(AND(L121&gt;261.15,L121&lt;263),14,IF(AND(L121&gt;657.8,L121&lt;659),15,IF(AND(L121&gt;476.66,L121&lt;478),16,IF(AND(L121&gt;330.01,L121&lt;332),17,IF(AND(L121&gt;852.67,L121&lt;854),18,IF(AND(L121&gt;598.08,L121&lt;600),19,IF(AND(L121&gt;420.51,L121&lt;422),20))))))))))))))))))</f>
        <v>0</v>
      </c>
      <c r="AH121" s="52" t="b">
        <f>IF(AND(Q121&gt;358.85,Q121&lt;360),3,IF(AND(Q121&gt;129.83,Q121&lt;131),4,IF(AND(Q121&gt;77.61,Q121&lt;79),5,IF(AND(Q121&gt;426.19,Q121&lt;428),6,IF(AND(Q121&gt;159.77,Q121&lt;161),7,IF(AND(Q121&gt;94.38,Q121&lt;96),8,IF(AND(Q121&gt;567.37,Q121&lt;569),9,IF(AND(Q121&gt;203.4,Q121&lt;205),10,IF(AND(Q121&gt;131.96,Q121&lt;133),11,IF(AND(Q121&gt;375.76,Q121&lt;377),12,IF(AND(Q121&gt;135.98,Q121&lt;137),13,IF(AND(Q121&gt;81.31,Q121&lt;83),14,IF(AND(Q121&gt;446.27,Q121&lt;448),15,IF(AND(Q121&gt;167.32,Q121&lt;169),16,IF(AND(Q121&gt;98.86,Q121&lt;100),17,IF(AND(Q121&gt;594.08,Q121&lt;596),18,IF(AND(Q121&gt;213.01,Q121&lt;215),19,IF(AND(Q121&gt;138.21,Q121&lt;140),20))))))))))))))))))</f>
        <v>0</v>
      </c>
      <c r="AI121" s="52" t="b">
        <f>IF(AND(S121&gt;195.17,S121&lt;197),3,IF(AND(S121&gt;88.93,S121&lt;90),4,IF(AND(S121&gt;47.88,S121&lt;49),5,IF(AND(S121&gt;245.08,S121&lt;247),6,IF(AND(S121&gt;111.07,S121&lt;113),7,IF(AND(S121&gt;60.92,S121&lt;62),8,IF(AND(S121&gt;296.11,S121&lt;298),9,IF(AND(S121&gt;139.41,S121&lt;141),10,IF(AND(S121&gt;78.67,S121&lt;80),11,IF(AND(S121&gt;204.39,S121&lt;206),12,IF(AND(S121&gt;93.16,S121&lt;95),13,IF(AND(S121&gt;50.17,S121&lt;52),14,IF(AND(S121&gt;256.64,S121&lt;258),15,IF(AND(S121&gt;116.33,S121&lt;118),16,IF(AND(S121&gt;63.83,S121&lt;65),17,IF(AND(S121&gt;310.07,S121&lt;312),18,IF(AND(S121&gt;146.01,S121&lt;148),19,IF(AND(S121&gt;82.42,S121&lt;84),20))))))))))))))))))</f>
        <v>0</v>
      </c>
      <c r="AJ121" s="52" t="b">
        <f>IF(AND(U121&gt;107.35,U121&lt;109),3,IF(AND(U121&gt;63.65,U121&lt;65),4,IF(AND(U121&gt;44.75,U121&lt;46),5,IF(AND(U121&gt;143.27,U121&lt;145),6,IF(AND(U121&gt;85.58,U121&lt;87),7,IF(AND(U121&gt;60.46,U121&lt;62),8,IF(AND(U121&gt;194.16,U121&lt;196),9,IF(AND(U121&gt;117.24,U121&lt;119),10,IF(AND(U121&gt;82.88,U121&lt;84),11,IF(AND(U121&gt;112.44,U121&lt;114),12,IF(AND(U121&gt;66.69,U121&lt;68),13,IF(AND(U121&gt;46.9,U121&lt;48),14,IF(AND(U121&gt;150.05,U121&lt;152),15,IF(AND(U121&gt;90.65,U121&lt;91),16,IF(AND(U121&gt;63.34,U121&lt;65),17,IF(AND(U121&gt;203.34,U121&lt;205),18,IF(AND(U121&gt;122.8,U121&lt;124),19,IF(AND(U121&gt;86.83,U121&lt;88),20))))))))))))))))))</f>
        <v>0</v>
      </c>
      <c r="AK121" s="52" t="b">
        <f>IF(AND(V121&gt;139.85,V121&lt;141),3,IF(AND(V121&gt;103.84,V121&lt;105),4,IF(AND(V121&gt;52.32,V121&lt;54),5,IF(AND(V121&gt;285.46,V121&lt;287),6,IF(AND(V121&gt;118.42,V121&lt;120),7,IF(AND(V121&gt;62.42,V121&lt;64),8,IF(AND(V121&gt;412.27,V121&lt;414),9,IF(AND(V121&gt;140.33,V121&lt;142),10,IF(AND(V121&gt;145,V121&lt;147),11,IF(AND(V121&gt;146.47,V121&lt;148),12,IF(AND(V121&gt;108.77,V121&lt;110),13,IF(AND(V121&gt;54.82,V121&lt;56),14,IF(AND(V121&gt;298.92,V121&lt;300),15,IF(AND(V121&gt;124.03,V121&lt;126),16,IF(AND(V121&gt;65.4,V121&lt;67),17,IF(AND(V121&gt;431.69,V121&lt;433),18,IF(AND(V121&gt;146.97,V121&lt;148),19,IF(AND(V121&gt;151.86,V121&lt;153),20))))))))))))))))))</f>
        <v>0</v>
      </c>
      <c r="AL121" s="52" t="b">
        <f>IF(AND(W121&gt;350.42,W121&lt;352),3,IF(AND(W121&gt;546.22,W121&lt;548),4,IF(AND(W121&gt;155.33,W121&lt;157),5,IF(AND(W121&gt;721.99,W121&lt;723),6,IF(AND(W121&gt;638.96,W121&lt;639),7,IF(AND(W121&gt;187.79,W121&lt;189),8,IF(AND(W121&gt;945.4,W121&lt;947),9,IF(AND(W121&gt;698.46,W121&lt;670),10,IF(AND(W121&gt;360.7,W121&lt;362),11,IF(AND(W121&gt;366.94,W121&lt;368),12,IF(AND(W121&gt;571.94,W121&lt;573),13,IF(AND(W121&gt;162.68,W121&lt;164),14,IF(AND(W121&gt;755.97,W121&lt;757),15,IF(AND(W121&gt;667.99,W121&lt;669),16,IF(AND(W121&gt;196.66,W121&lt;198),17,IF(AND(W121&gt;989.88,W121&lt;991),18,IF(AND(W121&gt;731.33,W121&lt;733),19,IF(AND(W121&gt;377.7,W121&lt;379),20))))))))))))))))))</f>
        <v>0</v>
      </c>
      <c r="AM121" s="52" t="b">
        <f>IF(AND(Y121&gt;46.2,Y121&lt;46.5),3,IF(AND(Y121&gt;18.8,Y121&lt;19.1),4,IF(AND(Y121&gt;15.8,Y121&lt;16),5,IF(AND(Y121&gt;78.7,Y121&lt;79),6,IF(AND(Y121&gt;32.1,Y121&lt;32.4),7,IF(AND(Y121&gt;26.9,Y121&lt;27.3),8,IF(AND(Y121&gt;125,Y121&lt;125.5),9,IF(AND(Y121&gt;48.2,Y121&lt;48.52),10,IF(AND(Y121&gt;43.1,Y121&lt;43.6),11,IF(AND(Y121&gt;48.53,Y121&lt;48.7),12,IF(AND(Y121&gt;19.6,Y121&lt;20.1),13,IF(AND(Y121&gt;16.5,Y121&lt;16.9),14,IF(AND(Y121&gt;82.4,Y121&lt;82.8),15,IF(AND(Y121&gt;33.6,Y121&lt;34),16,IF(AND(Y121&gt;28,Y121&lt;28.6),17,IF(AND(Y121&gt;130.8,Y121&lt;131.4),18,IF(AND(Y121&gt;50.5,Y121&lt;50.9),19,IF(AND(Y121&gt;45.2,Y121&lt;45.8),20))))))))))))))))))</f>
        <v>0</v>
      </c>
      <c r="AO121" s="4">
        <f t="shared" si="251"/>
        <v>0</v>
      </c>
      <c r="AP121" s="4">
        <f t="shared" si="252"/>
        <v>0</v>
      </c>
      <c r="AQ121" s="4">
        <f t="shared" si="253"/>
        <v>0</v>
      </c>
      <c r="AU121" s="339"/>
      <c r="AV121" s="339"/>
      <c r="AW121" s="325"/>
      <c r="AX121" s="322" t="s">
        <v>53</v>
      </c>
      <c r="AY121" s="293"/>
      <c r="AZ121" s="11">
        <f>ROUND(AZ120/AW114,2)</f>
        <v>1896.3</v>
      </c>
      <c r="BA121" s="11">
        <f>ROUND(BA120/AW114,2)</f>
        <v>1896.3</v>
      </c>
      <c r="BB121" s="11">
        <f>ROUND(BB120/AW114,2)</f>
        <v>0</v>
      </c>
      <c r="BC121" s="11">
        <f>ROUND(BC120/AW114,2)</f>
        <v>0</v>
      </c>
      <c r="BD121" s="11">
        <f>ROUND(BD120/AW114,2)</f>
        <v>0</v>
      </c>
      <c r="BE121" s="11">
        <f>ROUND(BE120/AW114,2)</f>
        <v>0</v>
      </c>
      <c r="BF121" s="11">
        <f>ROUND(BF120/AW114,2)</f>
        <v>0</v>
      </c>
      <c r="BG121" s="11">
        <f>ROUND(BG120/AW114,2)</f>
        <v>0</v>
      </c>
      <c r="BH121" s="11">
        <f>ROUND(BH120/AW114,2)</f>
        <v>0</v>
      </c>
      <c r="BI121" s="11">
        <f>ROUND(BI120/AW114,2)</f>
        <v>0</v>
      </c>
      <c r="BJ121" s="11">
        <f>ROUND(BJ120/AW114,2)</f>
        <v>0</v>
      </c>
      <c r="BK121" s="11">
        <f>ROUND(BK120/AW114,2)</f>
        <v>0</v>
      </c>
      <c r="BL121" s="11">
        <f>ROUND(BL120/AW114,2)</f>
        <v>0</v>
      </c>
      <c r="BM121" s="11">
        <f>ROUND(BM120/AW114,2)</f>
        <v>0</v>
      </c>
      <c r="BN121" s="11">
        <f>ROUND(BN120/AW114,2)</f>
        <v>0</v>
      </c>
      <c r="BO121" s="11">
        <f>ROUND(BO120/AW114,2)</f>
        <v>0</v>
      </c>
      <c r="BP121" s="11">
        <f>ROUND(BP120/AW114,2)</f>
        <v>0</v>
      </c>
      <c r="BQ121" s="11">
        <f>ROUND(BQ120/AW114,2)</f>
        <v>0</v>
      </c>
      <c r="BR121" s="11">
        <f>ROUND(BR120/AW114,2)</f>
        <v>0</v>
      </c>
      <c r="BS121" s="11">
        <f>ROUND(BS120/AW114,2)</f>
        <v>0</v>
      </c>
      <c r="BT121" s="11">
        <f>ROUND(BT120/AW114,2)</f>
        <v>0</v>
      </c>
      <c r="BU121" s="15">
        <v>8</v>
      </c>
      <c r="BX121" s="52" t="b">
        <f>IF(AND(BA121&gt;947.15,BA121&lt;949),3,IF(AND(BA121&gt;623.59,BA121&lt;625),4,IF(AND(BA121&gt;237.38,BA121&lt;239),5,IF(AND(BA121&gt;1986,BA121&lt;1988),6,IF(AND(BA121&gt;739.75,BA121&lt;741),7,IF(AND(BA121&gt;282.91,BA121&lt;284),8,IF(AND(BA121&gt;2681.35,BA121&lt;2683),9,IF(AND(BA121&gt;828.59,BA121&lt;830),10,IF(AND(BA121&gt;585.15,BA121&lt;587),11,IF(AND(BA121&gt;991.71,BA121&lt;993),12,IF(AND(BA121&gt;652.95,BA121&lt;654),13,IF(AND(BA121&gt;248.59,BA121&lt;250),14,IF(AND(BA121&gt;2079.39,BA121&lt;2081),15,IF(AND(BA121&gt;774.57,BA121&lt;776),16,IF(AND(BA121&gt;296.25,BA121&lt;298),17,IF(AND(BA121&gt;2807.42,BA121&lt;2809),18,IF(AND(BA121&gt;867.59,BA121&lt;869),19,IF(AND(BA121&gt;612.7,BA121&lt;614),20))))))))))))))))))</f>
        <v>0</v>
      </c>
      <c r="BY121" s="52" t="b">
        <f>IF(AND(BC121&gt;1204.78,BC121&lt;1206),5,IF(AND(BC121&gt;1407.63,BC121&lt;1409),8,IF(AND(BC121&gt;1427.91,BC121&lt;1429),11,IF(AND(BC121&gt;1261.45,BC121&lt;1263),14,IF(AND(BC121&gt;1473.83,BC121&lt;1475),17,IF(AND(BC121&gt;1495.07,BC121&lt;1497),20))))))</f>
        <v>0</v>
      </c>
      <c r="BZ121" s="52" t="b">
        <f>IF(AND(BD121&gt;486.32,BD121&lt;488),3,IF(AND(BD121&gt;324.64,BD121&lt;326),4,IF(AND(BD121&gt;286.99,BD121&lt;288.5),5,IF(AND(BD121&gt;617.7,BD121&lt;618),6,IF(AND(BD121&gt;411.3,BD121&lt;413),7,IF(AND(BD121&gt;365.04,BD121&lt;367),8,IF(AND(BD121&gt;797.54,BD121&lt;799),9,IF(AND(BD121&gt;533.49,BD121&lt;535),10,IF(AND(BD121&gt;475.86,BD121&lt;477),11,IF(AND(BD121&gt;509.22,BD121&lt;511),12,IF(AND(BD121&gt;339.94,BD121&lt;341.2),13,IF(AND(BD121&gt;300.53,BD121&lt;302),14,IF(AND(BD121&gt;646.78,BD121&lt;648),15,IF(AND(BD121&gt;430.68,BD121&lt;432),16,IF(AND(BD121&gt;382.24,BD121&lt;384),17,IF(AND(BD121&gt;835.07,BD121&lt;837),18,IF(AND(BD121&gt;558.61,BD121&lt;560),19,IF(AND(BD121&gt;498.27,BD121&lt;500),20))))))))))))))))))</f>
        <v>0</v>
      </c>
      <c r="CA121" s="52" t="b">
        <f>IF(AND(BF121&gt;497.89,BF121&lt;499),3,IF(AND(BF121&gt;360.29,BF121&lt;362),4,IF(AND(BF121&gt;249.38,BF121&lt;251),5,IF(AND(BF121&gt;628.22,BF121&lt;630),6,IF(AND(BF121&gt;455.21,BF121&lt;457),7,IF(AND(BF121&gt;315.16,BF121&lt;317),8,IF(AND(BF121&gt;814.35,BF121&lt;816),9,IF(AND(BF121&gt;571.19,BF121&lt;573),10,IF(AND(BF121&gt;401.59,BF121&lt;403),11,IF(AND(BF121&gt;521.33,BF121&lt;523),12,IF(AND(BF121&gt;377.28,BF121&lt;379),13,IF(AND(BF121&gt;261.15,BF121&lt;263),14,IF(AND(BF121&gt;657.8,BF121&lt;659),15,IF(AND(BF121&gt;476.66,BF121&lt;478),16,IF(AND(BF121&gt;330.01,BF121&lt;332),17,IF(AND(BF121&gt;852.67,BF121&lt;854),18,IF(AND(BF121&gt;598.08,BF121&lt;600),19,IF(AND(BF121&gt;420.51,BF121&lt;422),20))))))))))))))))))</f>
        <v>0</v>
      </c>
      <c r="CB121" s="52" t="b">
        <f>IF(AND(BK121&gt;358.85,BK121&lt;360),3,IF(AND(BK121&gt;129.83,BK121&lt;131),4,IF(AND(BK121&gt;77.61,BK121&lt;79),5,IF(AND(BK121&gt;426.19,BK121&lt;428),6,IF(AND(BK121&gt;159.77,BK121&lt;161),7,IF(AND(BK121&gt;94.38,BK121&lt;96),8,IF(AND(BK121&gt;567.37,BK121&lt;569),9,IF(AND(BK121&gt;203.4,BK121&lt;205),10,IF(AND(BK121&gt;131.96,BK121&lt;133),11,IF(AND(BK121&gt;375.76,BK121&lt;377),12,IF(AND(BK121&gt;135.98,BK121&lt;137),13,IF(AND(BK121&gt;81.31,BK121&lt;83),14,IF(AND(BK121&gt;446.27,BK121&lt;448),15,IF(AND(BK121&gt;167.32,BK121&lt;169),16,IF(AND(BK121&gt;98.86,BK121&lt;100),17,IF(AND(BK121&gt;594.08,BK121&lt;596),18,IF(AND(BK121&gt;213.01,BK121&lt;215),19,IF(AND(BK121&gt;138.21,BK121&lt;140),20))))))))))))))))))</f>
        <v>0</v>
      </c>
      <c r="CC121" s="52" t="b">
        <f>IF(AND(BM121&gt;195.17,BM121&lt;197),3,IF(AND(BM121&gt;88.93,BM121&lt;90),4,IF(AND(BM121&gt;47.88,BM121&lt;49),5,IF(AND(BM121&gt;245.08,BM121&lt;247),6,IF(AND(BM121&gt;111.07,BM121&lt;113),7,IF(AND(BM121&gt;60.92,BM121&lt;62),8,IF(AND(BM121&gt;296.11,BM121&lt;298),9,IF(AND(BM121&gt;139.41,BM121&lt;141),10,IF(AND(BM121&gt;78.67,BM121&lt;80),11,IF(AND(BM121&gt;204.39,BM121&lt;206),12,IF(AND(BM121&gt;93.16,BM121&lt;95),13,IF(AND(BM121&gt;50.17,BM121&lt;52),14,IF(AND(BM121&gt;256.64,BM121&lt;258),15,IF(AND(BM121&gt;116.33,BM121&lt;118),16,IF(AND(BM121&gt;63.83,BM121&lt;65),17,IF(AND(BM121&gt;310.07,BM121&lt;312),18,IF(AND(BM121&gt;146.01,BM121&lt;148),19,IF(AND(BM121&gt;82.42,BM121&lt;84),20))))))))))))))))))</f>
        <v>0</v>
      </c>
      <c r="CD121" s="52" t="b">
        <f>IF(AND(BO121&gt;107.35,BO121&lt;109),3,IF(AND(BO121&gt;63.65,BO121&lt;65),4,IF(AND(BO121&gt;44.75,BO121&lt;46),5,IF(AND(BO121&gt;143.27,BO121&lt;145),6,IF(AND(BO121&gt;85.58,BO121&lt;87),7,IF(AND(BO121&gt;60.46,BO121&lt;62),8,IF(AND(BO121&gt;194.16,BO121&lt;196),9,IF(AND(BO121&gt;117.24,BO121&lt;119),10,IF(AND(BO121&gt;82.88,BO121&lt;84),11,IF(AND(BO121&gt;112.44,BO121&lt;114),12,IF(AND(BO121&gt;66.69,BO121&lt;68),13,IF(AND(BO121&gt;46.9,BO121&lt;48),14,IF(AND(BO121&gt;150.05,BO121&lt;152),15,IF(AND(BO121&gt;90.65,BO121&lt;91),16,IF(AND(BO121&gt;63.34,BO121&lt;65),17,IF(AND(BO121&gt;203.34,BO121&lt;205),18,IF(AND(BO121&gt;122.8,BO121&lt;124),19,IF(AND(BO121&gt;86.83,BO121&lt;88),20))))))))))))))))))</f>
        <v>0</v>
      </c>
      <c r="CE121" s="52" t="b">
        <f>IF(AND(BP121&gt;139.85,BP121&lt;141),3,IF(AND(BP121&gt;103.84,BP121&lt;105),4,IF(AND(BP121&gt;52.32,BP121&lt;54),5,IF(AND(BP121&gt;285.46,BP121&lt;287),6,IF(AND(BP121&gt;118.42,BP121&lt;120),7,IF(AND(BP121&gt;62.42,BP121&lt;64),8,IF(AND(BP121&gt;412.27,BP121&lt;414),9,IF(AND(BP121&gt;140.33,BP121&lt;142),10,IF(AND(BP121&gt;145,BP121&lt;147),11,IF(AND(BP121&gt;146.47,BP121&lt;148),12,IF(AND(BP121&gt;108.77,BP121&lt;110),13,IF(AND(BP121&gt;54.82,BP121&lt;56),14,IF(AND(BP121&gt;298.92,BP121&lt;300),15,IF(AND(BP121&gt;124.03,BP121&lt;126),16,IF(AND(BP121&gt;65.4,BP121&lt;67),17,IF(AND(BP121&gt;431.69,BP121&lt;433),18,IF(AND(BP121&gt;146.97,BP121&lt;148),19,IF(AND(BP121&gt;151.86,BP121&lt;153),20))))))))))))))))))</f>
        <v>0</v>
      </c>
      <c r="CF121" s="52" t="b">
        <f>IF(AND(BQ121&gt;350.42,BQ121&lt;352),3,IF(AND(BQ121&gt;546.22,BQ121&lt;548),4,IF(AND(BQ121&gt;155.33,BQ121&lt;157),5,IF(AND(BQ121&gt;721.99,BQ121&lt;723),6,IF(AND(BQ121&gt;638.96,BQ121&lt;639),7,IF(AND(BQ121&gt;187.79,BQ121&lt;189),8,IF(AND(BQ121&gt;945.4,BQ121&lt;947),9,IF(AND(BQ121&gt;698.46,BQ121&lt;670),10,IF(AND(BQ121&gt;360.7,BQ121&lt;362),11,IF(AND(BQ121&gt;366.94,BQ121&lt;368),12,IF(AND(BQ121&gt;571.94,BQ121&lt;573),13,IF(AND(BQ121&gt;162.68,BQ121&lt;164),14,IF(AND(BQ121&gt;755.97,BQ121&lt;757),15,IF(AND(BQ121&gt;667.99,BQ121&lt;669),16,IF(AND(BQ121&gt;196.66,BQ121&lt;198),17,IF(AND(BQ121&gt;989.88,BQ121&lt;991),18,IF(AND(BQ121&gt;731.33,BQ121&lt;733),19,IF(AND(BQ121&gt;377.7,BQ121&lt;379),20))))))))))))))))))</f>
        <v>0</v>
      </c>
      <c r="CG121" s="52" t="b">
        <f>IF(AND(BS121&gt;46.2,BS121&lt;46.5),3,IF(AND(BS121&gt;18.8,BS121&lt;19.1),4,IF(AND(BS121&gt;15.8,BS121&lt;16),5,IF(AND(BS121&gt;78.7,BS121&lt;79),6,IF(AND(BS121&gt;32.1,BS121&lt;32.4),7,IF(AND(BS121&gt;26.9,BS121&lt;27.3),8,IF(AND(BS121&gt;125,BS121&lt;125.5),9,IF(AND(BS121&gt;48.2,BS121&lt;48.52),10,IF(AND(BS121&gt;43.1,BS121&lt;43.6),11,IF(AND(BS121&gt;48.53,BS121&lt;48.7),12,IF(AND(BS121&gt;19.6,BS121&lt;20.1),13,IF(AND(BS121&gt;16.5,BS121&lt;16.9),14,IF(AND(BS121&gt;82.4,BS121&lt;82.8),15,IF(AND(BS121&gt;33.6,BS121&lt;34),16,IF(AND(BS121&gt;28,BS121&lt;28.6),17,IF(AND(BS121&gt;130.8,BS121&lt;131.4),18,IF(AND(BS121&gt;50.5,BS121&lt;50.9),19,IF(AND(BS121&gt;45.2,BS121&lt;45.8),20))))))))))))))))))</f>
        <v>0</v>
      </c>
    </row>
    <row r="122" spans="1:88" ht="90" customHeight="1">
      <c r="A122" s="288"/>
      <c r="B122" s="288"/>
      <c r="C122" s="289"/>
      <c r="D122" s="292" t="s">
        <v>54</v>
      </c>
      <c r="E122" s="293"/>
      <c r="F122" s="10" t="s">
        <v>36</v>
      </c>
      <c r="G122" s="12">
        <f>IF(AD122=FALSE,0,AD122)</f>
        <v>948.15</v>
      </c>
      <c r="H122" s="12" t="s">
        <v>36</v>
      </c>
      <c r="I122" s="12">
        <f>IF(AE122=FALSE,0,AE122)</f>
        <v>0</v>
      </c>
      <c r="J122" s="12">
        <f>IF(AF122=FALSE,0,AF122)</f>
        <v>0</v>
      </c>
      <c r="K122" s="12" t="s">
        <v>36</v>
      </c>
      <c r="L122" s="12">
        <f>IF(AG122=FALSE,0,AG122)</f>
        <v>0</v>
      </c>
      <c r="M122" s="12" t="s">
        <v>36</v>
      </c>
      <c r="N122" s="12" t="s">
        <v>36</v>
      </c>
      <c r="O122" s="12" t="s">
        <v>36</v>
      </c>
      <c r="P122" s="12" t="s">
        <v>36</v>
      </c>
      <c r="Q122" s="12">
        <f>IF(AH122=FALSE,0,AH122)</f>
        <v>0</v>
      </c>
      <c r="R122" s="12" t="s">
        <v>36</v>
      </c>
      <c r="S122" s="12">
        <f>IF(AI122=FALSE,0,AI122)</f>
        <v>0</v>
      </c>
      <c r="T122" s="12" t="s">
        <v>36</v>
      </c>
      <c r="U122" s="12">
        <f>IF(AJ122=FALSE,0,AJ122)</f>
        <v>0</v>
      </c>
      <c r="V122" s="12">
        <f>IF(AK122=FALSE,0,AK122)</f>
        <v>0</v>
      </c>
      <c r="W122" s="12">
        <f>IF(AL122=FALSE,0,AL122)</f>
        <v>0</v>
      </c>
      <c r="X122" s="12" t="s">
        <v>36</v>
      </c>
      <c r="Y122" s="12">
        <f>IF(AM122=FALSE,0,AM122)</f>
        <v>0</v>
      </c>
      <c r="Z122" s="12" t="s">
        <v>36</v>
      </c>
      <c r="AA122" s="15">
        <v>9</v>
      </c>
      <c r="AD122" s="52">
        <f>IF(AD121=3,948.15,IF(AD121=4,624.59,IF(AD121=5,238.38,IF(AD121=6,1987,IF(AD121=7,740.75,IF(AD121=8,283.91,IF(AD121=9,2682.35,IF(AD121=10,829.59,IF(AD121=11,586.15,IF(AD121=12,992.71,IF(AD121=13,653.95,IF(AD121=14,249.59,IF(AD121=15,2080.39,IF(AD121=16,775.57,IF(AD121=17,297.25,IF(AD121=18,2808.42,IF(AD121=19,868.59,IF(AD121=20,613.7))))))))))))))))))</f>
        <v>948.15</v>
      </c>
      <c r="AE122" s="52" t="b">
        <f>IF(AE121=5,1205.78,IF(AE121=8,1408.63,IF(AE121=11,1428.91,IF(AE121=14,1262.45,IF(AE121=17,1474.83,IF(AE121=20,1496.07))))))</f>
        <v>0</v>
      </c>
      <c r="AF122" s="52" t="b">
        <f>IF(AF121=3,487.32,IF(AF121=4,325.64,IF(AF121=5,287.99,IF(AF121=6,618.7,IF(AF121=7,412.3,IF(AF121=8,366.04,IF(AF121=9,798.54,IF(AF121=10,534.49,IF(AF121=11,476.86,IF(AF121=12,510.22,IF(AF121=13,340.94,IF(AF121=14,301.53,IF(AF121=15,647.78,IF(AF121=16,431.68,IF(AF121=17,383.24,IF(AF121=18,836.07,IF(AF121=19,559.61,IF(AF121=20,499.27))))))))))))))))))</f>
        <v>0</v>
      </c>
      <c r="AG122" s="52" t="b">
        <f>IF(AG121=3,498.89,IF(AG121=4,361.29,IF(AG121=5,250.38,IF(AG121=6,629.22,IF(AG121=7,456.21,IF(AG121=8,316.16,IF(AG121=9,815.35,IF(AG121=10,572.19,IF(AG121=11,402.59,IF(AG121=12,522.33,IF(AG121=13,378.28,IF(AG121=14,262.15,IF(AG121=15,658.8,IF(AG121=16,477.66,IF(AG121=17,331.01,IF(AG121=18,853.67,IF(AG121=19,599.08,IF(AG121=20,421.51))))))))))))))))))</f>
        <v>0</v>
      </c>
      <c r="AH122" s="52" t="b">
        <f>IF(AH121=3,359.85,IF(AH121=4,130.83,IF(AH121=5,78.61,IF(AH121=6,427.19,IF(AH121=7,160.77,IF(AH121=8,95.38,IF(AH121=9,568.37,IF(AH121=10,204.4,IF(AH121=11,132.96,IF(AH121=12,376.76,IF(AH121=13,136.98,IF(AH121=14,82.31,IF(AH121=15,447.27,IF(AH121=16,168.32,IF(AH121=17,99.86,IF(AH121=18,595.08,IF(AH121=19,214.01,IF(AH121=20,139.21))))))))))))))))))</f>
        <v>0</v>
      </c>
      <c r="AI122" s="52" t="b">
        <f>IF(AI121=3,196.17,IF(AI121=4,89.93,IF(AI121=5,48.88,IF(AI121=6,246.08,IF(AI121=7,112.07,IF(AI121=8,61.92,IF(AI121=9,297.11,IF(AI121=10,140.41,IF(AI121=11,79.67,IF(AI121=12,205.39,IF(AI121=13,94.16,IF(AI121=14,51.17,IF(AI121=15,257.64,IF(AI121=16,117.33,IF(AI121=17,64.83,IF(AI121=18,311.07,IF(AI121=19,147.01,IF(AI121=20,83.42))))))))))))))))))</f>
        <v>0</v>
      </c>
      <c r="AJ122" s="52" t="b">
        <f>IF(AJ121=3,108.35,IF(AJ121=4,64.65,IF(AJ121=5,45.75,IF(AJ121=6,144.27,IF(AJ121=7,86.58,IF(AJ121=8,61.46,IF(AJ121=9,195.16,IF(AJ121=10,118.24,IF(AJ121=11,83.88,IF(AJ121=12,113.44,IF(AJ121=13,67.69,IF(AJ121=14,47.9,IF(AJ121=15,151.05,IF(AJ121=16,90.65,IF(AJ121=17,64.34,IF(AJ121=18,204.34,IF(AJ121=19,123.8,IF(AJ121=20,87.83))))))))))))))))))</f>
        <v>0</v>
      </c>
      <c r="AK122" s="52" t="b">
        <f>IF(AK121=3,140.85,IF(AK121=4,104.84,IF(AK121=5,53.32,IF(AK121=6,286.46,IF(AK121=7,119.42,IF(AK121=8,63.42,IF(AK121=9,413.27,IF(AK121=10,141.33,IF(AK121=11,146,IF(AK121=12,147.47,IF(AK121=13,109.77,IF(AK121=14,55.82,IF(AK121=15,299.92,IF(AK121=16,125.03,IF(AK121=17,66.4,IF(AK121=18,432.69,IF(AK121=19,147.97,IF(AK121=20,152.86))))))))))))))))))</f>
        <v>0</v>
      </c>
      <c r="AL122" s="52" t="b">
        <f>IF(AL121=3,351.42,IF(AL121=4,547.22,IF(AL121=5,156.33,IF(AL121=6,722.99,IF(AL121=7,638.96,IF(AL121=8,188.79,IF(AL121=9,946.4,IF(AL121=10,699.46,IF(AL121=11,361.7,IF(AL121=12,367.94,IF(AL121=13,572.94,IF(AL121=14,163.68,IF(AL121=15,756.97,IF(AL121=16,668.99,IF(AL121=17,197.66,IF(AL121=18,990.88,IF(AL121=19,732.33,IF(AL121=20,378.7))))))))))))))))))</f>
        <v>0</v>
      </c>
      <c r="AM122" s="52" t="b">
        <f>IF(AM121=3,46.41,IF(AM121=4,19.01,IF(AM121=5,15.96,IF(AM121=6,78.9,IF(AM121=7,32.34,IF(AM121=8,27.09,IF(AM121=9,125.27,IF(AM121=10,48.48,IF(AM121=11,43.47,IF(AM121=12,48.59,IF(AM121=13,19.9,IF(AM121=14,16.71,IF(AM121=15,82.61,IF(AM121=16,33.86,IF(AM121=17,28.36,IF(AM121=18,131.15,IF(AM121=19,50.76,IF(AM121=20,45.51))))))))))))))))))</f>
        <v>0</v>
      </c>
      <c r="AO122" s="4">
        <f t="shared" si="251"/>
        <v>0</v>
      </c>
      <c r="AP122" s="4">
        <f t="shared" si="252"/>
        <v>0</v>
      </c>
      <c r="AQ122" s="4">
        <f t="shared" si="253"/>
        <v>0</v>
      </c>
      <c r="AU122" s="339"/>
      <c r="AV122" s="339"/>
      <c r="AW122" s="325"/>
      <c r="AX122" s="322" t="s">
        <v>54</v>
      </c>
      <c r="AY122" s="293"/>
      <c r="AZ122" s="10" t="s">
        <v>36</v>
      </c>
      <c r="BA122" s="12">
        <f>IF(BX122=FALSE,0,BX122)</f>
        <v>1896.3</v>
      </c>
      <c r="BB122" s="12" t="s">
        <v>36</v>
      </c>
      <c r="BC122" s="12">
        <f>IF(BY122=FALSE,0,BY122)</f>
        <v>0</v>
      </c>
      <c r="BD122" s="12">
        <f>IF(BZ122=FALSE,0,BZ122)</f>
        <v>0</v>
      </c>
      <c r="BE122" s="12" t="s">
        <v>36</v>
      </c>
      <c r="BF122" s="12">
        <f>IF(CA122=FALSE,0,CA122)</f>
        <v>0</v>
      </c>
      <c r="BG122" s="12" t="s">
        <v>36</v>
      </c>
      <c r="BH122" s="12" t="s">
        <v>36</v>
      </c>
      <c r="BI122" s="12" t="s">
        <v>36</v>
      </c>
      <c r="BJ122" s="12" t="s">
        <v>36</v>
      </c>
      <c r="BK122" s="12">
        <f>IF(CB122=FALSE,0,CB122)</f>
        <v>0</v>
      </c>
      <c r="BL122" s="12" t="s">
        <v>36</v>
      </c>
      <c r="BM122" s="12">
        <f>IF(CC122=FALSE,0,CC122)</f>
        <v>0</v>
      </c>
      <c r="BN122" s="12" t="s">
        <v>36</v>
      </c>
      <c r="BO122" s="12">
        <f>IF(CD122=FALSE,0,CD122)</f>
        <v>0</v>
      </c>
      <c r="BP122" s="12">
        <f>IF(CE122=FALSE,0,CE122)</f>
        <v>0</v>
      </c>
      <c r="BQ122" s="12">
        <f>IF(CF122=FALSE,0,CF122)</f>
        <v>0</v>
      </c>
      <c r="BR122" s="12" t="s">
        <v>36</v>
      </c>
      <c r="BS122" s="12">
        <f>IF(CG122=FALSE,0,CG122)</f>
        <v>0</v>
      </c>
      <c r="BT122" s="12" t="s">
        <v>36</v>
      </c>
      <c r="BU122" s="15">
        <v>9</v>
      </c>
      <c r="BX122" s="52">
        <f>IF(AD121=3,1896.3,IF(AD121=4,1249.18,IF(AD121=5,476.76,IF(AD121=6,3974,IF(AD121=7,1481.5,IF(AD121=8,567.82,IF(AD121=9,5364.7,IF(AD121=10,1659.18,IF(AD121=11,1172.3)))))))))</f>
        <v>1896.3</v>
      </c>
      <c r="BY122" s="52" t="b">
        <f>IF(AE121=5,2411.56,IF(AE121=8,2817.26,IF(AE121=11,2857.82)))</f>
        <v>0</v>
      </c>
      <c r="BZ122" s="52" t="b">
        <f>IF(AF121=3,974.64,IF(AF121=4,651.28,IF(AF121=5,575.98,IF(AF121=6,1237.4,IF(AF121=7,824.6,IF(AF121=8,732.08,IF(AF121=9,1597.08,IF(AF121=10,1068.98,IF(AF121=11,953.72)))))))))</f>
        <v>0</v>
      </c>
      <c r="CA122" s="52" t="b">
        <f>IF(AG121=3,997.78,IF(AG121=4,722.58,IF(AG121=5,500.76,IF(AG121=6,1258.44,IF(AG121=7,912.42,IF(AG121=8,632.32,IF(AG121=9,1630.7,IF(AG121=10,1144.38,IF(AG121=11,805.18)))))))))</f>
        <v>0</v>
      </c>
      <c r="CB122" s="52" t="b">
        <f>IF(AH121=3,719.7,IF(AH121=4,261.66,IF(AH121=5,157.22,IF(AH121=6,854.38,IF(AH121=7,321.54,IF(AH121=8,190.76,IF(AH121=9,1136.74,IF(AH121=10,408.8,IF(AH121=11,265.92)))))))))</f>
        <v>0</v>
      </c>
      <c r="CC122" s="52" t="b">
        <f>IF(AI121=3,392.34,IF(AI121=4,179.86,IF(AI121=5,97.76,IF(AI121=6,492.16,IF(AI121=7,224.14,IF(AI121=8,123.84,IF(AI121=9,594.22,IF(AI121=10,280.82,IF(AI121=11,159.34)))))))))</f>
        <v>0</v>
      </c>
      <c r="CD122" s="52" t="b">
        <f>IF(AJ121=3,216.7,IF(AJ121=4,129.3,IF(AJ121=5,91.5,IF(AJ121=6,288.54,IF(AJ121=7,173.16,IF(AJ121=8,122.92,IF(AJ121=9,390.32,IF(AJ121=10,236.48,IF(AJ121=11,167.76)))))))))</f>
        <v>0</v>
      </c>
      <c r="CE122" s="52" t="b">
        <f>IF(AK121=3,281.7,IF(AK121=4,209.68,IF(AK121=5,106.64,IF(AK121=6,572.92,IF(AK121=7,238.84,IF(AK121=8,126.84,IF(AK121=9,826.54,IF(AK121=10,282.66,IF(AK121=11,292)))))))))</f>
        <v>0</v>
      </c>
      <c r="CF122" s="52" t="b">
        <f>IF(AL121=3,702.84,IF(AL121=4,1094.44,IF(AL121=5,312.66,IF(AL121=6,1445.98,IF(AL121=7,1277.92,IF(AL121=8,377.58,IF(AL121=9,1892.8,IF(AL121=10,1398.92,IF(AL121=11,723.4)))))))))</f>
        <v>0</v>
      </c>
      <c r="CG122" s="52" t="b">
        <f>IF(AM121=3,92.82,IF(AM121=4,38.02,IF(AM121=5,31.92,IF(AM121=6,157.8,IF(AM121=7,64.68,IF(AM121=8,54.18,IF(AM121=9,250.54,IF(AM121=10,96.96,IF(AM121=11,86.94)))))))))</f>
        <v>0</v>
      </c>
    </row>
    <row r="123" spans="1:88" ht="30" customHeight="1">
      <c r="A123" s="280"/>
      <c r="B123" s="280" t="s">
        <v>346</v>
      </c>
      <c r="C123" s="284">
        <f>C114</f>
        <v>485.9</v>
      </c>
      <c r="D123" s="282" t="s">
        <v>27</v>
      </c>
      <c r="E123" s="2" t="s">
        <v>28</v>
      </c>
      <c r="F123" s="10">
        <f>G123+I123+J123+L123+Q123+S123+U123+V123+W123+Y123+Z123</f>
        <v>460706</v>
      </c>
      <c r="G123" s="44">
        <f>G114</f>
        <v>460706</v>
      </c>
      <c r="H123" s="10">
        <f t="shared" ref="H123:Z128" si="308">H114</f>
        <v>0</v>
      </c>
      <c r="I123" s="10">
        <f t="shared" si="308"/>
        <v>0</v>
      </c>
      <c r="J123" s="10">
        <f t="shared" si="308"/>
        <v>0</v>
      </c>
      <c r="K123" s="10">
        <f t="shared" si="308"/>
        <v>0</v>
      </c>
      <c r="L123" s="10">
        <f t="shared" si="308"/>
        <v>0</v>
      </c>
      <c r="M123" s="10">
        <f t="shared" si="308"/>
        <v>0</v>
      </c>
      <c r="N123" s="10">
        <f t="shared" si="308"/>
        <v>0</v>
      </c>
      <c r="O123" s="10">
        <f t="shared" si="308"/>
        <v>0</v>
      </c>
      <c r="P123" s="10">
        <f t="shared" si="308"/>
        <v>0</v>
      </c>
      <c r="Q123" s="10">
        <f t="shared" si="308"/>
        <v>0</v>
      </c>
      <c r="R123" s="10">
        <f t="shared" si="308"/>
        <v>0</v>
      </c>
      <c r="S123" s="10">
        <f t="shared" si="308"/>
        <v>0</v>
      </c>
      <c r="T123" s="10">
        <f t="shared" si="308"/>
        <v>0</v>
      </c>
      <c r="U123" s="10">
        <f t="shared" si="308"/>
        <v>0</v>
      </c>
      <c r="V123" s="10">
        <f t="shared" si="308"/>
        <v>0</v>
      </c>
      <c r="W123" s="10">
        <f t="shared" si="308"/>
        <v>0</v>
      </c>
      <c r="X123" s="10">
        <f t="shared" si="308"/>
        <v>0</v>
      </c>
      <c r="Y123" s="10">
        <f t="shared" si="308"/>
        <v>0</v>
      </c>
      <c r="Z123" s="10">
        <f t="shared" si="308"/>
        <v>0</v>
      </c>
      <c r="AA123" s="15">
        <v>1</v>
      </c>
      <c r="AO123" s="4">
        <f t="shared" si="251"/>
        <v>0</v>
      </c>
      <c r="AP123" s="4">
        <f t="shared" si="252"/>
        <v>0</v>
      </c>
      <c r="AQ123" s="4">
        <f t="shared" si="253"/>
        <v>0</v>
      </c>
      <c r="AU123" s="339"/>
      <c r="AV123" s="339" t="s">
        <v>346</v>
      </c>
      <c r="AW123" s="325">
        <f>AW114</f>
        <v>485.9</v>
      </c>
      <c r="AX123" s="326" t="s">
        <v>27</v>
      </c>
      <c r="AY123" s="2" t="s">
        <v>28</v>
      </c>
      <c r="AZ123" s="10">
        <f>BA123+BC123+BD123+BF123+BK123+BM123+BO123+BP123+BQ123+BS123+BT123</f>
        <v>921412.17</v>
      </c>
      <c r="BA123" s="44">
        <f>BA114</f>
        <v>921412.17</v>
      </c>
      <c r="BB123" s="10">
        <f t="shared" ref="BB123:BT123" si="309">BB114</f>
        <v>0</v>
      </c>
      <c r="BC123" s="10">
        <f t="shared" si="309"/>
        <v>0</v>
      </c>
      <c r="BD123" s="10">
        <f t="shared" si="309"/>
        <v>0</v>
      </c>
      <c r="BE123" s="10">
        <f t="shared" si="309"/>
        <v>0</v>
      </c>
      <c r="BF123" s="10">
        <f t="shared" si="309"/>
        <v>0</v>
      </c>
      <c r="BG123" s="10">
        <f t="shared" si="309"/>
        <v>0</v>
      </c>
      <c r="BH123" s="10">
        <f t="shared" si="309"/>
        <v>0</v>
      </c>
      <c r="BI123" s="10">
        <f t="shared" si="309"/>
        <v>0</v>
      </c>
      <c r="BJ123" s="10">
        <f t="shared" si="309"/>
        <v>0</v>
      </c>
      <c r="BK123" s="10">
        <f t="shared" si="309"/>
        <v>0</v>
      </c>
      <c r="BL123" s="10">
        <f t="shared" si="309"/>
        <v>0</v>
      </c>
      <c r="BM123" s="10">
        <f t="shared" si="309"/>
        <v>0</v>
      </c>
      <c r="BN123" s="10">
        <f t="shared" si="309"/>
        <v>0</v>
      </c>
      <c r="BO123" s="10">
        <f t="shared" si="309"/>
        <v>0</v>
      </c>
      <c r="BP123" s="10">
        <f t="shared" si="309"/>
        <v>0</v>
      </c>
      <c r="BQ123" s="10">
        <f t="shared" si="309"/>
        <v>0</v>
      </c>
      <c r="BR123" s="10">
        <f t="shared" si="309"/>
        <v>0</v>
      </c>
      <c r="BS123" s="10">
        <f t="shared" si="309"/>
        <v>0</v>
      </c>
      <c r="BT123" s="10">
        <f t="shared" si="309"/>
        <v>0</v>
      </c>
      <c r="BU123" s="15">
        <v>1</v>
      </c>
      <c r="CI123" s="32">
        <f>BF123-BG123</f>
        <v>0</v>
      </c>
    </row>
    <row r="124" spans="1:88" ht="60" customHeight="1">
      <c r="A124" s="281"/>
      <c r="B124" s="281"/>
      <c r="C124" s="285"/>
      <c r="D124" s="342"/>
      <c r="E124" s="2" t="s">
        <v>29</v>
      </c>
      <c r="F124" s="10">
        <f t="shared" ref="F124:F128" si="310">G124+I124+J124+L124+Q124+S124+U124+V124+W124+Y124+Z124</f>
        <v>0</v>
      </c>
      <c r="G124" s="10">
        <f t="shared" ref="G124:V128" si="311">G115</f>
        <v>0</v>
      </c>
      <c r="H124" s="10">
        <f t="shared" si="311"/>
        <v>0</v>
      </c>
      <c r="I124" s="10">
        <f t="shared" si="311"/>
        <v>0</v>
      </c>
      <c r="J124" s="10">
        <f t="shared" si="311"/>
        <v>0</v>
      </c>
      <c r="K124" s="10">
        <f t="shared" si="311"/>
        <v>0</v>
      </c>
      <c r="L124" s="10">
        <f t="shared" si="311"/>
        <v>0</v>
      </c>
      <c r="M124" s="10">
        <f t="shared" si="311"/>
        <v>0</v>
      </c>
      <c r="N124" s="10">
        <f t="shared" si="311"/>
        <v>0</v>
      </c>
      <c r="O124" s="10">
        <f t="shared" si="311"/>
        <v>0</v>
      </c>
      <c r="P124" s="10">
        <f t="shared" si="311"/>
        <v>0</v>
      </c>
      <c r="Q124" s="10">
        <f t="shared" si="311"/>
        <v>0</v>
      </c>
      <c r="R124" s="10">
        <f t="shared" si="311"/>
        <v>0</v>
      </c>
      <c r="S124" s="10">
        <f t="shared" si="311"/>
        <v>0</v>
      </c>
      <c r="T124" s="10">
        <f t="shared" si="311"/>
        <v>0</v>
      </c>
      <c r="U124" s="10">
        <f t="shared" si="311"/>
        <v>0</v>
      </c>
      <c r="V124" s="10">
        <f t="shared" si="311"/>
        <v>0</v>
      </c>
      <c r="W124" s="10">
        <f t="shared" si="308"/>
        <v>0</v>
      </c>
      <c r="X124" s="10">
        <f t="shared" si="308"/>
        <v>0</v>
      </c>
      <c r="Y124" s="10">
        <f t="shared" si="308"/>
        <v>0</v>
      </c>
      <c r="Z124" s="10">
        <f t="shared" si="308"/>
        <v>0</v>
      </c>
      <c r="AA124" s="15">
        <v>2</v>
      </c>
      <c r="AO124" s="4">
        <f t="shared" si="251"/>
        <v>0</v>
      </c>
      <c r="AP124" s="4">
        <f t="shared" si="252"/>
        <v>0</v>
      </c>
      <c r="AQ124" s="4">
        <f t="shared" si="253"/>
        <v>0</v>
      </c>
      <c r="AU124" s="339"/>
      <c r="AV124" s="339"/>
      <c r="AW124" s="325"/>
      <c r="AX124" s="326"/>
      <c r="AY124" s="2" t="s">
        <v>29</v>
      </c>
      <c r="AZ124" s="10">
        <f t="shared" ref="AZ124:AZ128" si="312">BA124+BC124+BD124+BF124+BK124+BM124+BO124+BP124+BQ124+BS124+BT124</f>
        <v>0</v>
      </c>
      <c r="BA124" s="10">
        <f t="shared" ref="BA124:BT124" si="313">BA115</f>
        <v>0</v>
      </c>
      <c r="BB124" s="10">
        <f t="shared" si="313"/>
        <v>0</v>
      </c>
      <c r="BC124" s="10">
        <f t="shared" si="313"/>
        <v>0</v>
      </c>
      <c r="BD124" s="10">
        <f t="shared" si="313"/>
        <v>0</v>
      </c>
      <c r="BE124" s="10">
        <f t="shared" si="313"/>
        <v>0</v>
      </c>
      <c r="BF124" s="10">
        <f t="shared" si="313"/>
        <v>0</v>
      </c>
      <c r="BG124" s="10">
        <f t="shared" si="313"/>
        <v>0</v>
      </c>
      <c r="BH124" s="10">
        <f t="shared" si="313"/>
        <v>0</v>
      </c>
      <c r="BI124" s="10">
        <f t="shared" si="313"/>
        <v>0</v>
      </c>
      <c r="BJ124" s="10">
        <f t="shared" si="313"/>
        <v>0</v>
      </c>
      <c r="BK124" s="10">
        <f t="shared" si="313"/>
        <v>0</v>
      </c>
      <c r="BL124" s="10">
        <f t="shared" si="313"/>
        <v>0</v>
      </c>
      <c r="BM124" s="10">
        <f t="shared" si="313"/>
        <v>0</v>
      </c>
      <c r="BN124" s="10">
        <f t="shared" si="313"/>
        <v>0</v>
      </c>
      <c r="BO124" s="10">
        <f t="shared" si="313"/>
        <v>0</v>
      </c>
      <c r="BP124" s="10">
        <f t="shared" si="313"/>
        <v>0</v>
      </c>
      <c r="BQ124" s="10">
        <f t="shared" si="313"/>
        <v>0</v>
      </c>
      <c r="BR124" s="10">
        <f t="shared" si="313"/>
        <v>0</v>
      </c>
      <c r="BS124" s="10">
        <f t="shared" si="313"/>
        <v>0</v>
      </c>
      <c r="BT124" s="10">
        <f t="shared" si="313"/>
        <v>0</v>
      </c>
      <c r="BU124" s="15">
        <v>2</v>
      </c>
    </row>
    <row r="125" spans="1:88" ht="120" customHeight="1">
      <c r="A125" s="281"/>
      <c r="B125" s="281"/>
      <c r="C125" s="285"/>
      <c r="D125" s="282" t="s">
        <v>30</v>
      </c>
      <c r="E125" s="2" t="s">
        <v>52</v>
      </c>
      <c r="F125" s="10">
        <f t="shared" si="310"/>
        <v>0</v>
      </c>
      <c r="G125" s="10">
        <f t="shared" si="311"/>
        <v>0</v>
      </c>
      <c r="H125" s="10">
        <f t="shared" si="308"/>
        <v>0</v>
      </c>
      <c r="I125" s="10">
        <f t="shared" si="308"/>
        <v>0</v>
      </c>
      <c r="J125" s="10">
        <f t="shared" si="308"/>
        <v>0</v>
      </c>
      <c r="K125" s="10">
        <f t="shared" si="308"/>
        <v>0</v>
      </c>
      <c r="L125" s="10">
        <f t="shared" si="308"/>
        <v>0</v>
      </c>
      <c r="M125" s="10">
        <f t="shared" si="308"/>
        <v>0</v>
      </c>
      <c r="N125" s="10">
        <f t="shared" si="308"/>
        <v>0</v>
      </c>
      <c r="O125" s="10">
        <f t="shared" si="308"/>
        <v>0</v>
      </c>
      <c r="P125" s="10">
        <f t="shared" si="308"/>
        <v>0</v>
      </c>
      <c r="Q125" s="10">
        <f t="shared" si="308"/>
        <v>0</v>
      </c>
      <c r="R125" s="10">
        <f t="shared" si="308"/>
        <v>0</v>
      </c>
      <c r="S125" s="10">
        <f t="shared" si="308"/>
        <v>0</v>
      </c>
      <c r="T125" s="10">
        <f t="shared" si="308"/>
        <v>0</v>
      </c>
      <c r="U125" s="10">
        <f t="shared" si="308"/>
        <v>0</v>
      </c>
      <c r="V125" s="10">
        <f t="shared" si="308"/>
        <v>0</v>
      </c>
      <c r="W125" s="10">
        <f t="shared" si="308"/>
        <v>0</v>
      </c>
      <c r="X125" s="10">
        <f t="shared" si="308"/>
        <v>0</v>
      </c>
      <c r="Y125" s="10">
        <f t="shared" si="308"/>
        <v>0</v>
      </c>
      <c r="Z125" s="10">
        <f t="shared" si="308"/>
        <v>0</v>
      </c>
      <c r="AA125" s="15">
        <v>3</v>
      </c>
      <c r="AO125" s="4">
        <f t="shared" si="251"/>
        <v>0</v>
      </c>
      <c r="AP125" s="4">
        <f t="shared" si="252"/>
        <v>0</v>
      </c>
      <c r="AQ125" s="4">
        <f t="shared" si="253"/>
        <v>0</v>
      </c>
      <c r="AT125" s="32">
        <f>AZ125-BC125</f>
        <v>0</v>
      </c>
      <c r="AU125" s="339"/>
      <c r="AV125" s="339"/>
      <c r="AW125" s="325"/>
      <c r="AX125" s="326" t="s">
        <v>30</v>
      </c>
      <c r="AY125" s="2" t="s">
        <v>52</v>
      </c>
      <c r="AZ125" s="10">
        <f t="shared" si="312"/>
        <v>0</v>
      </c>
      <c r="BA125" s="10">
        <f t="shared" ref="BA125:BT125" si="314">BA116</f>
        <v>0</v>
      </c>
      <c r="BB125" s="10">
        <f t="shared" si="314"/>
        <v>0</v>
      </c>
      <c r="BC125" s="10">
        <f t="shared" si="314"/>
        <v>0</v>
      </c>
      <c r="BD125" s="10">
        <f t="shared" si="314"/>
        <v>0</v>
      </c>
      <c r="BE125" s="10">
        <f t="shared" si="314"/>
        <v>0</v>
      </c>
      <c r="BF125" s="10">
        <f t="shared" si="314"/>
        <v>0</v>
      </c>
      <c r="BG125" s="10">
        <f t="shared" si="314"/>
        <v>0</v>
      </c>
      <c r="BH125" s="10">
        <f t="shared" si="314"/>
        <v>0</v>
      </c>
      <c r="BI125" s="10">
        <f t="shared" si="314"/>
        <v>0</v>
      </c>
      <c r="BJ125" s="10">
        <f t="shared" si="314"/>
        <v>0</v>
      </c>
      <c r="BK125" s="10">
        <f t="shared" si="314"/>
        <v>0</v>
      </c>
      <c r="BL125" s="10">
        <f t="shared" si="314"/>
        <v>0</v>
      </c>
      <c r="BM125" s="10">
        <f t="shared" si="314"/>
        <v>0</v>
      </c>
      <c r="BN125" s="10">
        <f t="shared" si="314"/>
        <v>0</v>
      </c>
      <c r="BO125" s="10">
        <f t="shared" si="314"/>
        <v>0</v>
      </c>
      <c r="BP125" s="10">
        <f t="shared" si="314"/>
        <v>0</v>
      </c>
      <c r="BQ125" s="10">
        <f t="shared" si="314"/>
        <v>0</v>
      </c>
      <c r="BR125" s="10">
        <f t="shared" si="314"/>
        <v>0</v>
      </c>
      <c r="BS125" s="10">
        <f t="shared" si="314"/>
        <v>0</v>
      </c>
      <c r="BT125" s="10">
        <f t="shared" si="314"/>
        <v>0</v>
      </c>
      <c r="BU125" s="15">
        <v>3</v>
      </c>
    </row>
    <row r="126" spans="1:88" ht="30" customHeight="1">
      <c r="A126" s="281"/>
      <c r="B126" s="281"/>
      <c r="C126" s="285"/>
      <c r="D126" s="283"/>
      <c r="E126" s="2" t="s">
        <v>32</v>
      </c>
      <c r="F126" s="10">
        <f t="shared" si="310"/>
        <v>0</v>
      </c>
      <c r="G126" s="10">
        <f t="shared" si="311"/>
        <v>0</v>
      </c>
      <c r="H126" s="10">
        <f t="shared" si="308"/>
        <v>0</v>
      </c>
      <c r="I126" s="10">
        <f t="shared" si="308"/>
        <v>0</v>
      </c>
      <c r="J126" s="10">
        <f t="shared" si="308"/>
        <v>0</v>
      </c>
      <c r="K126" s="10">
        <f t="shared" si="308"/>
        <v>0</v>
      </c>
      <c r="L126" s="10">
        <f t="shared" si="308"/>
        <v>0</v>
      </c>
      <c r="M126" s="10">
        <f t="shared" si="308"/>
        <v>0</v>
      </c>
      <c r="N126" s="10">
        <f t="shared" si="308"/>
        <v>0</v>
      </c>
      <c r="O126" s="10">
        <f t="shared" si="308"/>
        <v>0</v>
      </c>
      <c r="P126" s="10">
        <f t="shared" si="308"/>
        <v>0</v>
      </c>
      <c r="Q126" s="10">
        <f t="shared" si="308"/>
        <v>0</v>
      </c>
      <c r="R126" s="10">
        <f t="shared" si="308"/>
        <v>0</v>
      </c>
      <c r="S126" s="10">
        <f t="shared" si="308"/>
        <v>0</v>
      </c>
      <c r="T126" s="10">
        <f t="shared" si="308"/>
        <v>0</v>
      </c>
      <c r="U126" s="10">
        <f t="shared" si="308"/>
        <v>0</v>
      </c>
      <c r="V126" s="10">
        <f t="shared" si="308"/>
        <v>0</v>
      </c>
      <c r="W126" s="10">
        <f t="shared" si="308"/>
        <v>0</v>
      </c>
      <c r="X126" s="10">
        <f t="shared" si="308"/>
        <v>0</v>
      </c>
      <c r="Y126" s="10">
        <f t="shared" si="308"/>
        <v>0</v>
      </c>
      <c r="Z126" s="10">
        <f t="shared" si="308"/>
        <v>0</v>
      </c>
      <c r="AA126" s="15">
        <v>4</v>
      </c>
      <c r="AO126" s="4">
        <f t="shared" si="251"/>
        <v>0</v>
      </c>
      <c r="AP126" s="4">
        <f t="shared" si="252"/>
        <v>0</v>
      </c>
      <c r="AQ126" s="4">
        <f t="shared" si="253"/>
        <v>0</v>
      </c>
      <c r="AU126" s="339"/>
      <c r="AV126" s="339"/>
      <c r="AW126" s="325"/>
      <c r="AX126" s="326"/>
      <c r="AY126" s="2" t="s">
        <v>32</v>
      </c>
      <c r="AZ126" s="10">
        <f t="shared" si="312"/>
        <v>0</v>
      </c>
      <c r="BA126" s="10">
        <f t="shared" ref="BA126:BT126" si="315">BA117</f>
        <v>0</v>
      </c>
      <c r="BB126" s="10">
        <f t="shared" si="315"/>
        <v>0</v>
      </c>
      <c r="BC126" s="10">
        <f t="shared" si="315"/>
        <v>0</v>
      </c>
      <c r="BD126" s="10">
        <f t="shared" si="315"/>
        <v>0</v>
      </c>
      <c r="BE126" s="10">
        <f t="shared" si="315"/>
        <v>0</v>
      </c>
      <c r="BF126" s="10">
        <f t="shared" si="315"/>
        <v>0</v>
      </c>
      <c r="BG126" s="10">
        <f t="shared" si="315"/>
        <v>0</v>
      </c>
      <c r="BH126" s="10">
        <f t="shared" si="315"/>
        <v>0</v>
      </c>
      <c r="BI126" s="10">
        <f t="shared" si="315"/>
        <v>0</v>
      </c>
      <c r="BJ126" s="10">
        <f t="shared" si="315"/>
        <v>0</v>
      </c>
      <c r="BK126" s="10">
        <f t="shared" si="315"/>
        <v>0</v>
      </c>
      <c r="BL126" s="10">
        <f t="shared" si="315"/>
        <v>0</v>
      </c>
      <c r="BM126" s="10">
        <f t="shared" si="315"/>
        <v>0</v>
      </c>
      <c r="BN126" s="10">
        <f t="shared" si="315"/>
        <v>0</v>
      </c>
      <c r="BO126" s="10">
        <f t="shared" si="315"/>
        <v>0</v>
      </c>
      <c r="BP126" s="10">
        <f t="shared" si="315"/>
        <v>0</v>
      </c>
      <c r="BQ126" s="10">
        <f t="shared" si="315"/>
        <v>0</v>
      </c>
      <c r="BR126" s="10">
        <f t="shared" si="315"/>
        <v>0</v>
      </c>
      <c r="BS126" s="10">
        <f t="shared" si="315"/>
        <v>0</v>
      </c>
      <c r="BT126" s="10">
        <f t="shared" si="315"/>
        <v>0</v>
      </c>
      <c r="BU126" s="15">
        <v>4</v>
      </c>
    </row>
    <row r="127" spans="1:88" ht="30" customHeight="1">
      <c r="A127" s="281"/>
      <c r="B127" s="281"/>
      <c r="C127" s="285"/>
      <c r="D127" s="283"/>
      <c r="E127" s="2" t="s">
        <v>33</v>
      </c>
      <c r="F127" s="10">
        <f t="shared" si="310"/>
        <v>0</v>
      </c>
      <c r="G127" s="10">
        <f t="shared" si="311"/>
        <v>0</v>
      </c>
      <c r="H127" s="10">
        <f t="shared" si="308"/>
        <v>0</v>
      </c>
      <c r="I127" s="10">
        <f t="shared" si="308"/>
        <v>0</v>
      </c>
      <c r="J127" s="10">
        <f t="shared" si="308"/>
        <v>0</v>
      </c>
      <c r="K127" s="10">
        <f t="shared" si="308"/>
        <v>0</v>
      </c>
      <c r="L127" s="10">
        <f t="shared" si="308"/>
        <v>0</v>
      </c>
      <c r="M127" s="10">
        <f t="shared" si="308"/>
        <v>0</v>
      </c>
      <c r="N127" s="10">
        <f t="shared" si="308"/>
        <v>0</v>
      </c>
      <c r="O127" s="10">
        <f t="shared" si="308"/>
        <v>0</v>
      </c>
      <c r="P127" s="10">
        <f t="shared" si="308"/>
        <v>0</v>
      </c>
      <c r="Q127" s="10">
        <f t="shared" si="308"/>
        <v>0</v>
      </c>
      <c r="R127" s="10">
        <f t="shared" si="308"/>
        <v>0</v>
      </c>
      <c r="S127" s="10">
        <f t="shared" si="308"/>
        <v>0</v>
      </c>
      <c r="T127" s="10">
        <f t="shared" si="308"/>
        <v>0</v>
      </c>
      <c r="U127" s="10">
        <f t="shared" si="308"/>
        <v>0</v>
      </c>
      <c r="V127" s="10">
        <f t="shared" si="308"/>
        <v>0</v>
      </c>
      <c r="W127" s="10">
        <f t="shared" si="308"/>
        <v>0</v>
      </c>
      <c r="X127" s="10">
        <f t="shared" si="308"/>
        <v>0</v>
      </c>
      <c r="Y127" s="10">
        <f t="shared" si="308"/>
        <v>0</v>
      </c>
      <c r="Z127" s="10">
        <f t="shared" si="308"/>
        <v>0</v>
      </c>
      <c r="AA127" s="15">
        <v>5</v>
      </c>
      <c r="AO127" s="4">
        <f t="shared" si="251"/>
        <v>0</v>
      </c>
      <c r="AP127" s="4">
        <f t="shared" si="252"/>
        <v>0</v>
      </c>
      <c r="AQ127" s="4">
        <f t="shared" si="253"/>
        <v>0</v>
      </c>
      <c r="AU127" s="339"/>
      <c r="AV127" s="339"/>
      <c r="AW127" s="325"/>
      <c r="AX127" s="326"/>
      <c r="AY127" s="2" t="s">
        <v>33</v>
      </c>
      <c r="AZ127" s="10">
        <f t="shared" si="312"/>
        <v>0</v>
      </c>
      <c r="BA127" s="10">
        <f t="shared" ref="BA127:BT127" si="316">BA118</f>
        <v>0</v>
      </c>
      <c r="BB127" s="10">
        <f t="shared" si="316"/>
        <v>0</v>
      </c>
      <c r="BC127" s="10">
        <f t="shared" si="316"/>
        <v>0</v>
      </c>
      <c r="BD127" s="10">
        <f t="shared" si="316"/>
        <v>0</v>
      </c>
      <c r="BE127" s="10">
        <f t="shared" si="316"/>
        <v>0</v>
      </c>
      <c r="BF127" s="10">
        <f t="shared" si="316"/>
        <v>0</v>
      </c>
      <c r="BG127" s="10">
        <f t="shared" si="316"/>
        <v>0</v>
      </c>
      <c r="BH127" s="10">
        <f t="shared" si="316"/>
        <v>0</v>
      </c>
      <c r="BI127" s="10">
        <f t="shared" si="316"/>
        <v>0</v>
      </c>
      <c r="BJ127" s="10">
        <f t="shared" si="316"/>
        <v>0</v>
      </c>
      <c r="BK127" s="10">
        <f t="shared" si="316"/>
        <v>0</v>
      </c>
      <c r="BL127" s="10">
        <f t="shared" si="316"/>
        <v>0</v>
      </c>
      <c r="BM127" s="10">
        <f t="shared" si="316"/>
        <v>0</v>
      </c>
      <c r="BN127" s="10">
        <f t="shared" si="316"/>
        <v>0</v>
      </c>
      <c r="BO127" s="10">
        <f t="shared" si="316"/>
        <v>0</v>
      </c>
      <c r="BP127" s="10">
        <f t="shared" si="316"/>
        <v>0</v>
      </c>
      <c r="BQ127" s="10">
        <f t="shared" si="316"/>
        <v>0</v>
      </c>
      <c r="BR127" s="10">
        <f t="shared" si="316"/>
        <v>0</v>
      </c>
      <c r="BS127" s="10">
        <f t="shared" si="316"/>
        <v>0</v>
      </c>
      <c r="BT127" s="10">
        <f t="shared" si="316"/>
        <v>0</v>
      </c>
      <c r="BU127" s="15">
        <v>5</v>
      </c>
    </row>
    <row r="128" spans="1:88" ht="30" customHeight="1">
      <c r="A128" s="281"/>
      <c r="B128" s="281"/>
      <c r="C128" s="285"/>
      <c r="D128" s="342"/>
      <c r="E128" s="2" t="s">
        <v>34</v>
      </c>
      <c r="F128" s="10">
        <f t="shared" si="310"/>
        <v>0</v>
      </c>
      <c r="G128" s="10">
        <f t="shared" si="311"/>
        <v>0</v>
      </c>
      <c r="H128" s="10">
        <f t="shared" si="308"/>
        <v>0</v>
      </c>
      <c r="I128" s="10">
        <f t="shared" si="308"/>
        <v>0</v>
      </c>
      <c r="J128" s="10">
        <f t="shared" si="308"/>
        <v>0</v>
      </c>
      <c r="K128" s="10">
        <f t="shared" si="308"/>
        <v>0</v>
      </c>
      <c r="L128" s="10">
        <f t="shared" si="308"/>
        <v>0</v>
      </c>
      <c r="M128" s="10">
        <f t="shared" si="308"/>
        <v>0</v>
      </c>
      <c r="N128" s="10">
        <f t="shared" si="308"/>
        <v>0</v>
      </c>
      <c r="O128" s="10">
        <f t="shared" si="308"/>
        <v>0</v>
      </c>
      <c r="P128" s="10">
        <f t="shared" si="308"/>
        <v>0</v>
      </c>
      <c r="Q128" s="10">
        <f t="shared" si="308"/>
        <v>0</v>
      </c>
      <c r="R128" s="10">
        <f t="shared" si="308"/>
        <v>0</v>
      </c>
      <c r="S128" s="10">
        <f t="shared" si="308"/>
        <v>0</v>
      </c>
      <c r="T128" s="10">
        <f t="shared" si="308"/>
        <v>0</v>
      </c>
      <c r="U128" s="10">
        <f t="shared" si="308"/>
        <v>0</v>
      </c>
      <c r="V128" s="10">
        <f t="shared" si="308"/>
        <v>0</v>
      </c>
      <c r="W128" s="10">
        <f t="shared" si="308"/>
        <v>0</v>
      </c>
      <c r="X128" s="10">
        <f t="shared" si="308"/>
        <v>0</v>
      </c>
      <c r="Y128" s="10">
        <f t="shared" si="308"/>
        <v>0</v>
      </c>
      <c r="Z128" s="10">
        <f t="shared" si="308"/>
        <v>0</v>
      </c>
      <c r="AA128" s="15">
        <v>6</v>
      </c>
      <c r="AO128" s="4">
        <f t="shared" si="251"/>
        <v>0</v>
      </c>
      <c r="AP128" s="4">
        <f t="shared" si="252"/>
        <v>0</v>
      </c>
      <c r="AQ128" s="4">
        <f t="shared" si="253"/>
        <v>0</v>
      </c>
      <c r="AU128" s="339"/>
      <c r="AV128" s="339"/>
      <c r="AW128" s="325"/>
      <c r="AX128" s="326"/>
      <c r="AY128" s="2" t="s">
        <v>34</v>
      </c>
      <c r="AZ128" s="10">
        <f t="shared" si="312"/>
        <v>0</v>
      </c>
      <c r="BA128" s="10">
        <f t="shared" ref="BA128:BT128" si="317">BA119</f>
        <v>0</v>
      </c>
      <c r="BB128" s="10">
        <f t="shared" si="317"/>
        <v>0</v>
      </c>
      <c r="BC128" s="10">
        <f t="shared" si="317"/>
        <v>0</v>
      </c>
      <c r="BD128" s="10">
        <f t="shared" si="317"/>
        <v>0</v>
      </c>
      <c r="BE128" s="10">
        <f t="shared" si="317"/>
        <v>0</v>
      </c>
      <c r="BF128" s="10">
        <f t="shared" si="317"/>
        <v>0</v>
      </c>
      <c r="BG128" s="10">
        <f t="shared" si="317"/>
        <v>0</v>
      </c>
      <c r="BH128" s="10">
        <f t="shared" si="317"/>
        <v>0</v>
      </c>
      <c r="BI128" s="10">
        <f t="shared" si="317"/>
        <v>0</v>
      </c>
      <c r="BJ128" s="10">
        <f t="shared" si="317"/>
        <v>0</v>
      </c>
      <c r="BK128" s="10">
        <f t="shared" si="317"/>
        <v>0</v>
      </c>
      <c r="BL128" s="10">
        <f t="shared" si="317"/>
        <v>0</v>
      </c>
      <c r="BM128" s="10">
        <f t="shared" si="317"/>
        <v>0</v>
      </c>
      <c r="BN128" s="10">
        <f t="shared" si="317"/>
        <v>0</v>
      </c>
      <c r="BO128" s="10">
        <f t="shared" si="317"/>
        <v>0</v>
      </c>
      <c r="BP128" s="10">
        <f t="shared" si="317"/>
        <v>0</v>
      </c>
      <c r="BQ128" s="10">
        <f t="shared" si="317"/>
        <v>0</v>
      </c>
      <c r="BR128" s="10">
        <f t="shared" si="317"/>
        <v>0</v>
      </c>
      <c r="BS128" s="10">
        <f t="shared" si="317"/>
        <v>0</v>
      </c>
      <c r="BT128" s="10">
        <f t="shared" si="317"/>
        <v>0</v>
      </c>
      <c r="BU128" s="15">
        <v>6</v>
      </c>
    </row>
    <row r="129" spans="1:88" s="5" customFormat="1" ht="30" customHeight="1">
      <c r="A129" s="281"/>
      <c r="B129" s="281"/>
      <c r="C129" s="285"/>
      <c r="D129" s="292" t="s">
        <v>35</v>
      </c>
      <c r="E129" s="293"/>
      <c r="F129" s="10">
        <f>F123+F124+F125+F126+F127+F128</f>
        <v>460706</v>
      </c>
      <c r="G129" s="10">
        <f t="shared" ref="G129" si="318">G123+G124+G125+G126+G127+G128</f>
        <v>460706</v>
      </c>
      <c r="H129" s="10">
        <f t="shared" ref="H129" si="319">H123+H124+H125+H126+H127+H128</f>
        <v>0</v>
      </c>
      <c r="I129" s="10">
        <f t="shared" ref="I129" si="320">I123+I124+I125+I126+I127+I128</f>
        <v>0</v>
      </c>
      <c r="J129" s="10">
        <f t="shared" ref="J129" si="321">J123+J124+J125+J126+J127+J128</f>
        <v>0</v>
      </c>
      <c r="K129" s="10">
        <f t="shared" ref="K129" si="322">K123+K124+K125+K126+K127+K128</f>
        <v>0</v>
      </c>
      <c r="L129" s="10">
        <f t="shared" ref="L129" si="323">L123+L124+L125+L126+L127+L128</f>
        <v>0</v>
      </c>
      <c r="M129" s="10">
        <f t="shared" ref="M129" si="324">M123+M124+M125+M126+M127+M128</f>
        <v>0</v>
      </c>
      <c r="N129" s="10">
        <f t="shared" ref="N129" si="325">N123+N124+N125+N126+N127+N128</f>
        <v>0</v>
      </c>
      <c r="O129" s="10">
        <f t="shared" ref="O129" si="326">O123+O124+O125+O126+O127+O128</f>
        <v>0</v>
      </c>
      <c r="P129" s="10">
        <f t="shared" ref="P129" si="327">P123+P124+P125+P126+P127+P128</f>
        <v>0</v>
      </c>
      <c r="Q129" s="10">
        <f t="shared" ref="Q129" si="328">Q123+Q124+Q125+Q126+Q127+Q128</f>
        <v>0</v>
      </c>
      <c r="R129" s="10">
        <f t="shared" ref="R129" si="329">R123+R124+R125+R126+R127+R128</f>
        <v>0</v>
      </c>
      <c r="S129" s="10">
        <f t="shared" ref="S129" si="330">S123+S124+S125+S126+S127+S128</f>
        <v>0</v>
      </c>
      <c r="T129" s="10">
        <f t="shared" ref="T129" si="331">T123+T124+T125+T126+T127+T128</f>
        <v>0</v>
      </c>
      <c r="U129" s="10">
        <f t="shared" ref="U129" si="332">U123+U124+U125+U126+U127+U128</f>
        <v>0</v>
      </c>
      <c r="V129" s="10">
        <f t="shared" ref="V129" si="333">V123+V124+V125+V126+V127+V128</f>
        <v>0</v>
      </c>
      <c r="W129" s="10">
        <f t="shared" ref="W129" si="334">W123+W124+W125+W126+W127+W128</f>
        <v>0</v>
      </c>
      <c r="X129" s="10">
        <f t="shared" ref="X129" si="335">X123+X124+X125+X126+X127+X128</f>
        <v>0</v>
      </c>
      <c r="Y129" s="10">
        <f t="shared" ref="Y129" si="336">Y123+Y124+Y125+Y126+Y127+Y128</f>
        <v>0</v>
      </c>
      <c r="Z129" s="10">
        <f t="shared" ref="Z129" si="337">Z123+Z124+Z125+Z126+Z127+Z128</f>
        <v>0</v>
      </c>
      <c r="AA129" s="15">
        <v>7</v>
      </c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>
        <f t="shared" si="251"/>
        <v>0</v>
      </c>
      <c r="AP129" s="4">
        <f t="shared" si="252"/>
        <v>0</v>
      </c>
      <c r="AQ129" s="4">
        <f t="shared" si="253"/>
        <v>0</v>
      </c>
      <c r="AR129" s="4"/>
      <c r="AU129" s="339"/>
      <c r="AV129" s="339"/>
      <c r="AW129" s="325"/>
      <c r="AX129" s="322" t="s">
        <v>35</v>
      </c>
      <c r="AY129" s="293"/>
      <c r="AZ129" s="10">
        <f>AZ123+AZ124+AZ125+AZ126+AZ127+AZ128</f>
        <v>921412.17</v>
      </c>
      <c r="BA129" s="10">
        <f t="shared" ref="BA129:BT129" si="338">BA123+BA124+BA125+BA126+BA127+BA128</f>
        <v>921412.17</v>
      </c>
      <c r="BB129" s="10">
        <f t="shared" si="338"/>
        <v>0</v>
      </c>
      <c r="BC129" s="10">
        <f t="shared" si="338"/>
        <v>0</v>
      </c>
      <c r="BD129" s="10">
        <f t="shared" si="338"/>
        <v>0</v>
      </c>
      <c r="BE129" s="10">
        <f t="shared" si="338"/>
        <v>0</v>
      </c>
      <c r="BF129" s="10">
        <f t="shared" si="338"/>
        <v>0</v>
      </c>
      <c r="BG129" s="10">
        <f t="shared" si="338"/>
        <v>0</v>
      </c>
      <c r="BH129" s="10">
        <f t="shared" si="338"/>
        <v>0</v>
      </c>
      <c r="BI129" s="10">
        <f t="shared" si="338"/>
        <v>0</v>
      </c>
      <c r="BJ129" s="10">
        <f t="shared" si="338"/>
        <v>0</v>
      </c>
      <c r="BK129" s="10">
        <f t="shared" si="338"/>
        <v>0</v>
      </c>
      <c r="BL129" s="10">
        <f t="shared" si="338"/>
        <v>0</v>
      </c>
      <c r="BM129" s="10">
        <f t="shared" si="338"/>
        <v>0</v>
      </c>
      <c r="BN129" s="10">
        <f t="shared" si="338"/>
        <v>0</v>
      </c>
      <c r="BO129" s="10">
        <f t="shared" si="338"/>
        <v>0</v>
      </c>
      <c r="BP129" s="10">
        <f t="shared" si="338"/>
        <v>0</v>
      </c>
      <c r="BQ129" s="10">
        <f t="shared" si="338"/>
        <v>0</v>
      </c>
      <c r="BR129" s="10">
        <f t="shared" si="338"/>
        <v>0</v>
      </c>
      <c r="BS129" s="10">
        <f t="shared" si="338"/>
        <v>0</v>
      </c>
      <c r="BT129" s="10">
        <f t="shared" si="338"/>
        <v>0</v>
      </c>
      <c r="BU129" s="15">
        <v>7</v>
      </c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I129" s="32">
        <f>BF129-BG129</f>
        <v>0</v>
      </c>
      <c r="CJ129" s="123"/>
    </row>
    <row r="130" spans="1:88" ht="75" customHeight="1">
      <c r="A130" s="281"/>
      <c r="B130" s="281"/>
      <c r="C130" s="285"/>
      <c r="D130" s="292" t="s">
        <v>53</v>
      </c>
      <c r="E130" s="293"/>
      <c r="F130" s="11">
        <f>ROUND(F129/C123,2)</f>
        <v>948.15</v>
      </c>
      <c r="G130" s="11">
        <f>ROUND(G129/C123,2)</f>
        <v>948.15</v>
      </c>
      <c r="H130" s="11">
        <f>ROUND(H129/C123,2)</f>
        <v>0</v>
      </c>
      <c r="I130" s="11">
        <f>ROUND(I129/C123,2)</f>
        <v>0</v>
      </c>
      <c r="J130" s="11">
        <f>ROUND(J129/C123,2)</f>
        <v>0</v>
      </c>
      <c r="K130" s="11">
        <f>ROUND(K129/C123,2)</f>
        <v>0</v>
      </c>
      <c r="L130" s="11">
        <f>ROUND(L129/C123,2)</f>
        <v>0</v>
      </c>
      <c r="M130" s="11">
        <f>ROUND(M129/C123,2)</f>
        <v>0</v>
      </c>
      <c r="N130" s="11">
        <f>ROUND(N129/C123,2)</f>
        <v>0</v>
      </c>
      <c r="O130" s="11">
        <f>ROUND(O129/C123,2)</f>
        <v>0</v>
      </c>
      <c r="P130" s="11">
        <f>ROUND(P129/C123,2)</f>
        <v>0</v>
      </c>
      <c r="Q130" s="11">
        <f>ROUND(Q129/C123,2)</f>
        <v>0</v>
      </c>
      <c r="R130" s="11">
        <f>ROUND(R129/C123,2)</f>
        <v>0</v>
      </c>
      <c r="S130" s="11">
        <f>ROUND(S129/C123,2)</f>
        <v>0</v>
      </c>
      <c r="T130" s="11">
        <f>ROUND(T129/C123,2)</f>
        <v>0</v>
      </c>
      <c r="U130" s="11">
        <f>ROUND(U129/C123,2)</f>
        <v>0</v>
      </c>
      <c r="V130" s="11">
        <f>ROUND(V129/C123,2)</f>
        <v>0</v>
      </c>
      <c r="W130" s="11">
        <f>ROUND(W129/C123,2)</f>
        <v>0</v>
      </c>
      <c r="X130" s="11">
        <f>ROUND(X129/C123,2)</f>
        <v>0</v>
      </c>
      <c r="Y130" s="11">
        <f>ROUND(Y129/C123,2)</f>
        <v>0</v>
      </c>
      <c r="Z130" s="11">
        <f>ROUND(Z129/C123,2)</f>
        <v>0</v>
      </c>
      <c r="AA130" s="15">
        <v>8</v>
      </c>
      <c r="AD130" s="52">
        <f>IF(AND(G130&gt;947.15,G130&lt;949),3,IF(AND(G130&gt;623.59,G130&lt;625),4,IF(AND(G130&gt;237.38,G130&lt;239),5,IF(AND(G130&gt;1986,G130&lt;1988),6,IF(AND(G130&gt;739.75,G130&lt;741),7,IF(AND(G130&gt;282.91,G130&lt;284),8,IF(AND(G130&gt;2681.35,G130&lt;2683),9,IF(AND(G130&gt;828.59,G130&lt;830),10,IF(AND(G130&gt;585.15,G130&lt;587),11,IF(AND(G130&gt;991.71,G130&lt;993),12,IF(AND(G130&gt;652.95,G130&lt;654),13,IF(AND(G130&gt;248.59,G130&lt;250),14,IF(AND(G130&gt;2079.39,G130&lt;2081),15,IF(AND(G130&gt;774.57,G130&lt;776),16,IF(AND(G130&gt;296.25,G130&lt;298),17,IF(AND(G130&gt;2807.42,G130&lt;2809),18,IF(AND(G130&gt;867.59,G130&lt;869),19,IF(AND(G130&gt;612.7,G130&lt;614),20))))))))))))))))))</f>
        <v>3</v>
      </c>
      <c r="AE130" s="52" t="b">
        <f>IF(AND(I130&gt;1204.78,I130&lt;1206),5,IF(AND(I130&gt;1407.63,I130&lt;1409),8,IF(AND(I130&gt;1427.91,I130&lt;1429),11,IF(AND(I130&gt;1261.45,I130&lt;1263),14,IF(AND(I130&gt;1473.83,I130&lt;1475),17,IF(AND(I130&gt;1495.07,I130&lt;1497),20))))))</f>
        <v>0</v>
      </c>
      <c r="AF130" s="52" t="b">
        <f>IF(AND(J130&gt;486.32,J130&lt;488),3,IF(AND(J130&gt;324.64,J130&lt;326),4,IF(AND(J130&gt;286.99,J130&lt;288.5),5,IF(AND(J130&gt;617.7,J130&lt;618),6,IF(AND(J130&gt;411.3,J130&lt;413),7,IF(AND(J130&gt;365.04,J130&lt;367),8,IF(AND(J130&gt;797.54,J130&lt;799),9,IF(AND(J130&gt;533.49,J130&lt;535),10,IF(AND(J130&gt;475.86,J130&lt;477),11,IF(AND(J130&gt;509.22,J130&lt;511),12,IF(AND(J130&gt;339.94,J130&lt;341.2),13,IF(AND(J130&gt;300.53,J130&lt;302),14,IF(AND(J130&gt;646.78,J130&lt;648),15,IF(AND(J130&gt;430.68,J130&lt;432),16,IF(AND(J130&gt;382.24,J130&lt;384),17,IF(AND(J130&gt;835.07,J130&lt;837),18,IF(AND(J130&gt;558.61,J130&lt;560),19,IF(AND(J130&gt;498.27,J130&lt;500),20))))))))))))))))))</f>
        <v>0</v>
      </c>
      <c r="AG130" s="52" t="b">
        <f>IF(AND(L130&gt;497.89,L130&lt;499),3,IF(AND(L130&gt;360.29,L130&lt;362),4,IF(AND(L130&gt;249.38,L130&lt;251),5,IF(AND(L130&gt;628.22,L130&lt;630),6,IF(AND(L130&gt;455.21,L130&lt;457),7,IF(AND(L130&gt;315.16,L130&lt;317),8,IF(AND(L130&gt;814.35,L130&lt;816),9,IF(AND(L130&gt;571.19,L130&lt;573),10,IF(AND(L130&gt;401.59,L130&lt;403),11,IF(AND(L130&gt;521.33,L130&lt;523),12,IF(AND(L130&gt;377.28,L130&lt;379),13,IF(AND(L130&gt;261.15,L130&lt;263),14,IF(AND(L130&gt;657.8,L130&lt;659),15,IF(AND(L130&gt;476.66,L130&lt;478),16,IF(AND(L130&gt;330.01,L130&lt;332),17,IF(AND(L130&gt;852.67,L130&lt;854),18,IF(AND(L130&gt;598.08,L130&lt;600),19,IF(AND(L130&gt;420.51,L130&lt;422),20))))))))))))))))))</f>
        <v>0</v>
      </c>
      <c r="AH130" s="52" t="b">
        <f>IF(AND(Q130&gt;358.85,Q130&lt;360),3,IF(AND(Q130&gt;129.83,Q130&lt;131),4,IF(AND(Q130&gt;77.61,Q130&lt;79),5,IF(AND(Q130&gt;426.19,Q130&lt;428),6,IF(AND(Q130&gt;159.77,Q130&lt;161),7,IF(AND(Q130&gt;94.38,Q130&lt;96),8,IF(AND(Q130&gt;567.37,Q130&lt;569),9,IF(AND(Q130&gt;203.4,Q130&lt;205),10,IF(AND(Q130&gt;131.96,Q130&lt;133),11,IF(AND(Q130&gt;375.76,Q130&lt;377),12,IF(AND(Q130&gt;135.98,Q130&lt;137),13,IF(AND(Q130&gt;81.31,Q130&lt;83),14,IF(AND(Q130&gt;446.27,Q130&lt;448),15,IF(AND(Q130&gt;167.32,Q130&lt;169),16,IF(AND(Q130&gt;98.86,Q130&lt;100),17,IF(AND(Q130&gt;594.08,Q130&lt;596),18,IF(AND(Q130&gt;213.01,Q130&lt;215),19,IF(AND(Q130&gt;138.21,Q130&lt;140),20))))))))))))))))))</f>
        <v>0</v>
      </c>
      <c r="AI130" s="52" t="b">
        <f>IF(AND(S130&gt;195.17,S130&lt;197),3,IF(AND(S130&gt;88.93,S130&lt;90),4,IF(AND(S130&gt;47.88,S130&lt;49),5,IF(AND(S130&gt;245.08,S130&lt;247),6,IF(AND(S130&gt;111.07,S130&lt;113),7,IF(AND(S130&gt;60.92,S130&lt;62),8,IF(AND(S130&gt;296.11,S130&lt;298),9,IF(AND(S130&gt;139.41,S130&lt;141),10,IF(AND(S130&gt;78.67,S130&lt;80),11,IF(AND(S130&gt;204.39,S130&lt;206),12,IF(AND(S130&gt;93.16,S130&lt;95),13,IF(AND(S130&gt;50.17,S130&lt;52),14,IF(AND(S130&gt;256.64,S130&lt;258),15,IF(AND(S130&gt;116.33,S130&lt;118),16,IF(AND(S130&gt;63.83,S130&lt;65),17,IF(AND(S130&gt;310.07,S130&lt;312),18,IF(AND(S130&gt;146.01,S130&lt;148),19,IF(AND(S130&gt;82.42,S130&lt;84),20))))))))))))))))))</f>
        <v>0</v>
      </c>
      <c r="AJ130" s="52" t="b">
        <f>IF(AND(U130&gt;107.35,U130&lt;109),3,IF(AND(U130&gt;63.65,U130&lt;65),4,IF(AND(U130&gt;44.75,U130&lt;46),5,IF(AND(U130&gt;143.27,U130&lt;145),6,IF(AND(U130&gt;85.58,U130&lt;87),7,IF(AND(U130&gt;60.46,U130&lt;62),8,IF(AND(U130&gt;194.16,U130&lt;196),9,IF(AND(U130&gt;117.24,U130&lt;119),10,IF(AND(U130&gt;82.88,U130&lt;84),11,IF(AND(U130&gt;112.44,U130&lt;114),12,IF(AND(U130&gt;66.69,U130&lt;68),13,IF(AND(U130&gt;46.9,U130&lt;48),14,IF(AND(U130&gt;150.05,U130&lt;152),15,IF(AND(U130&gt;90.65,U130&lt;91),16,IF(AND(U130&gt;63.34,U130&lt;65),17,IF(AND(U130&gt;203.34,U130&lt;205),18,IF(AND(U130&gt;122.8,U130&lt;124),19,IF(AND(U130&gt;86.83,U130&lt;88),20))))))))))))))))))</f>
        <v>0</v>
      </c>
      <c r="AK130" s="52" t="b">
        <f>IF(AND(V130&gt;139.85,V130&lt;141),3,IF(AND(V130&gt;103.84,V130&lt;105),4,IF(AND(V130&gt;52.32,V130&lt;54),5,IF(AND(V130&gt;285.46,V130&lt;287),6,IF(AND(V130&gt;118.42,V130&lt;120),7,IF(AND(V130&gt;62.42,V130&lt;64),8,IF(AND(V130&gt;412.27,V130&lt;414),9,IF(AND(V130&gt;140.33,V130&lt;142),10,IF(AND(V130&gt;145,V130&lt;147),11,IF(AND(V130&gt;146.47,V130&lt;148),12,IF(AND(V130&gt;108.77,V130&lt;110),13,IF(AND(V130&gt;54.82,V130&lt;56),14,IF(AND(V130&gt;298.92,V130&lt;300),15,IF(AND(V130&gt;124.03,V130&lt;126),16,IF(AND(V130&gt;65.4,V130&lt;67),17,IF(AND(V130&gt;431.69,V130&lt;433),18,IF(AND(V130&gt;146.97,V130&lt;148),19,IF(AND(V130&gt;151.86,V130&lt;153),20))))))))))))))))))</f>
        <v>0</v>
      </c>
      <c r="AL130" s="52" t="b">
        <f>IF(AND(W130&gt;350.42,W130&lt;352),3,IF(AND(W130&gt;546.22,W130&lt;548),4,IF(AND(W130&gt;155.33,W130&lt;157),5,IF(AND(W130&gt;721.99,W130&lt;723),6,IF(AND(W130&gt;638.96,W130&lt;639),7,IF(AND(W130&gt;187.79,W130&lt;189),8,IF(AND(W130&gt;945.4,W130&lt;947),9,IF(AND(W130&gt;698.46,W130&lt;670),10,IF(AND(W130&gt;360.7,W130&lt;362),11,IF(AND(W130&gt;366.94,W130&lt;368),12,IF(AND(W130&gt;571.94,W130&lt;573),13,IF(AND(W130&gt;162.68,W130&lt;164),14,IF(AND(W130&gt;755.97,W130&lt;757),15,IF(AND(W130&gt;667.99,W130&lt;669),16,IF(AND(W130&gt;196.66,W130&lt;198),17,IF(AND(W130&gt;989.88,W130&lt;991),18,IF(AND(W130&gt;731.33,W130&lt;733),19,IF(AND(W130&gt;377.7,W130&lt;379),20))))))))))))))))))</f>
        <v>0</v>
      </c>
      <c r="AM130" s="52" t="b">
        <f>IF(AND(Y130&gt;46.2,Y130&lt;46.5),3,IF(AND(Y130&gt;18.8,Y130&lt;19.1),4,IF(AND(Y130&gt;15.8,Y130&lt;16),5,IF(AND(Y130&gt;78.7,Y130&lt;79),6,IF(AND(Y130&gt;32.1,Y130&lt;32.4),7,IF(AND(Y130&gt;26.9,Y130&lt;27.3),8,IF(AND(Y130&gt;125,Y130&lt;125.5),9,IF(AND(Y130&gt;48.2,Y130&lt;48.52),10,IF(AND(Y130&gt;43.1,Y130&lt;43.6),11,IF(AND(Y130&gt;48.53,Y130&lt;48.7),12,IF(AND(Y130&gt;19.6,Y130&lt;20.1),13,IF(AND(Y130&gt;16.5,Y130&lt;16.9),14,IF(AND(Y130&gt;82.4,Y130&lt;82.8),15,IF(AND(Y130&gt;33.6,Y130&lt;34),16,IF(AND(Y130&gt;28,Y130&lt;28.6),17,IF(AND(Y130&gt;130.8,Y130&lt;131.4),18,IF(AND(Y130&gt;50.5,Y130&lt;50.9),19,IF(AND(Y130&gt;45.2,Y130&lt;45.8),20))))))))))))))))))</f>
        <v>0</v>
      </c>
      <c r="AO130" s="4">
        <f t="shared" si="251"/>
        <v>0</v>
      </c>
      <c r="AP130" s="4">
        <f t="shared" si="252"/>
        <v>0</v>
      </c>
      <c r="AQ130" s="4">
        <f t="shared" si="253"/>
        <v>0</v>
      </c>
      <c r="AU130" s="339"/>
      <c r="AV130" s="339"/>
      <c r="AW130" s="325"/>
      <c r="AX130" s="322" t="s">
        <v>53</v>
      </c>
      <c r="AY130" s="293"/>
      <c r="AZ130" s="11">
        <f>ROUND(AZ129/AW123,2)</f>
        <v>1896.3</v>
      </c>
      <c r="BA130" s="11">
        <f>ROUND(BA129/AW123,2)</f>
        <v>1896.3</v>
      </c>
      <c r="BB130" s="11">
        <f>ROUND(BB129/AW123,2)</f>
        <v>0</v>
      </c>
      <c r="BC130" s="11">
        <f>ROUND(BC129/AW123,2)</f>
        <v>0</v>
      </c>
      <c r="BD130" s="11">
        <f>ROUND(BD129/AW123,2)</f>
        <v>0</v>
      </c>
      <c r="BE130" s="11">
        <f>ROUND(BE129/AW123,2)</f>
        <v>0</v>
      </c>
      <c r="BF130" s="11">
        <f>ROUND(BF129/AW123,2)</f>
        <v>0</v>
      </c>
      <c r="BG130" s="11">
        <f>ROUND(BG129/AW123,2)</f>
        <v>0</v>
      </c>
      <c r="BH130" s="11">
        <f>ROUND(BH129/AW123,2)</f>
        <v>0</v>
      </c>
      <c r="BI130" s="11">
        <f>ROUND(BI129/AW123,2)</f>
        <v>0</v>
      </c>
      <c r="BJ130" s="11">
        <f>ROUND(BJ129/AW123,2)</f>
        <v>0</v>
      </c>
      <c r="BK130" s="11">
        <f>ROUND(BK129/AW123,2)</f>
        <v>0</v>
      </c>
      <c r="BL130" s="11">
        <f>ROUND(BL129/AW123,2)</f>
        <v>0</v>
      </c>
      <c r="BM130" s="11">
        <f>ROUND(BM129/AW123,2)</f>
        <v>0</v>
      </c>
      <c r="BN130" s="11">
        <f>ROUND(BN129/AW123,2)</f>
        <v>0</v>
      </c>
      <c r="BO130" s="11">
        <f>ROUND(BO129/AW123,2)</f>
        <v>0</v>
      </c>
      <c r="BP130" s="11">
        <f>ROUND(BP129/AW123,2)</f>
        <v>0</v>
      </c>
      <c r="BQ130" s="11">
        <f>ROUND(BQ129/AW123,2)</f>
        <v>0</v>
      </c>
      <c r="BR130" s="11">
        <f>ROUND(BR129/AW123,2)</f>
        <v>0</v>
      </c>
      <c r="BS130" s="11">
        <f>ROUND(BS129/AW123,2)</f>
        <v>0</v>
      </c>
      <c r="BT130" s="11">
        <f>ROUND(BT129/AW123,2)</f>
        <v>0</v>
      </c>
      <c r="BU130" s="15">
        <v>8</v>
      </c>
      <c r="BX130" s="52" t="b">
        <f>IF(AND(BA130&gt;947.15,BA130&lt;949),3,IF(AND(BA130&gt;623.59,BA130&lt;625),4,IF(AND(BA130&gt;237.38,BA130&lt;239),5,IF(AND(BA130&gt;1986,BA130&lt;1988),6,IF(AND(BA130&gt;739.75,BA130&lt;741),7,IF(AND(BA130&gt;282.91,BA130&lt;284),8,IF(AND(BA130&gt;2681.35,BA130&lt;2683),9,IF(AND(BA130&gt;828.59,BA130&lt;830),10,IF(AND(BA130&gt;585.15,BA130&lt;587),11,IF(AND(BA130&gt;991.71,BA130&lt;993),12,IF(AND(BA130&gt;652.95,BA130&lt;654),13,IF(AND(BA130&gt;248.59,BA130&lt;250),14,IF(AND(BA130&gt;2079.39,BA130&lt;2081),15,IF(AND(BA130&gt;774.57,BA130&lt;776),16,IF(AND(BA130&gt;296.25,BA130&lt;298),17,IF(AND(BA130&gt;2807.42,BA130&lt;2809),18,IF(AND(BA130&gt;867.59,BA130&lt;869),19,IF(AND(BA130&gt;612.7,BA130&lt;614),20))))))))))))))))))</f>
        <v>0</v>
      </c>
      <c r="BY130" s="52" t="b">
        <f>IF(AND(BC130&gt;1204.78,BC130&lt;1206),5,IF(AND(BC130&gt;1407.63,BC130&lt;1409),8,IF(AND(BC130&gt;1427.91,BC130&lt;1429),11,IF(AND(BC130&gt;1261.45,BC130&lt;1263),14,IF(AND(BC130&gt;1473.83,BC130&lt;1475),17,IF(AND(BC130&gt;1495.07,BC130&lt;1497),20))))))</f>
        <v>0</v>
      </c>
      <c r="BZ130" s="52" t="b">
        <f>IF(AND(BD130&gt;486.32,BD130&lt;488),3,IF(AND(BD130&gt;324.64,BD130&lt;326),4,IF(AND(BD130&gt;286.99,BD130&lt;288.5),5,IF(AND(BD130&gt;617.7,BD130&lt;618),6,IF(AND(BD130&gt;411.3,BD130&lt;413),7,IF(AND(BD130&gt;365.04,BD130&lt;367),8,IF(AND(BD130&gt;797.54,BD130&lt;799),9,IF(AND(BD130&gt;533.49,BD130&lt;535),10,IF(AND(BD130&gt;475.86,BD130&lt;477),11,IF(AND(BD130&gt;509.22,BD130&lt;511),12,IF(AND(BD130&gt;339.94,BD130&lt;341.2),13,IF(AND(BD130&gt;300.53,BD130&lt;302),14,IF(AND(BD130&gt;646.78,BD130&lt;648),15,IF(AND(BD130&gt;430.68,BD130&lt;432),16,IF(AND(BD130&gt;382.24,BD130&lt;384),17,IF(AND(BD130&gt;835.07,BD130&lt;837),18,IF(AND(BD130&gt;558.61,BD130&lt;560),19,IF(AND(BD130&gt;498.27,BD130&lt;500),20))))))))))))))))))</f>
        <v>0</v>
      </c>
      <c r="CA130" s="52" t="b">
        <f>IF(AND(BF130&gt;497.89,BF130&lt;499),3,IF(AND(BF130&gt;360.29,BF130&lt;362),4,IF(AND(BF130&gt;249.38,BF130&lt;251),5,IF(AND(BF130&gt;628.22,BF130&lt;630),6,IF(AND(BF130&gt;455.21,BF130&lt;457),7,IF(AND(BF130&gt;315.16,BF130&lt;317),8,IF(AND(BF130&gt;814.35,BF130&lt;816),9,IF(AND(BF130&gt;571.19,BF130&lt;573),10,IF(AND(BF130&gt;401.59,BF130&lt;403),11,IF(AND(BF130&gt;521.33,BF130&lt;523),12,IF(AND(BF130&gt;377.28,BF130&lt;379),13,IF(AND(BF130&gt;261.15,BF130&lt;263),14,IF(AND(BF130&gt;657.8,BF130&lt;659),15,IF(AND(BF130&gt;476.66,BF130&lt;478),16,IF(AND(BF130&gt;330.01,BF130&lt;332),17,IF(AND(BF130&gt;852.67,BF130&lt;854),18,IF(AND(BF130&gt;598.08,BF130&lt;600),19,IF(AND(BF130&gt;420.51,BF130&lt;422),20))))))))))))))))))</f>
        <v>0</v>
      </c>
      <c r="CB130" s="52" t="b">
        <f>IF(AND(BK130&gt;358.85,BK130&lt;360),3,IF(AND(BK130&gt;129.83,BK130&lt;131),4,IF(AND(BK130&gt;77.61,BK130&lt;79),5,IF(AND(BK130&gt;426.19,BK130&lt;428),6,IF(AND(BK130&gt;159.77,BK130&lt;161),7,IF(AND(BK130&gt;94.38,BK130&lt;96),8,IF(AND(BK130&gt;567.37,BK130&lt;569),9,IF(AND(BK130&gt;203.4,BK130&lt;205),10,IF(AND(BK130&gt;131.96,BK130&lt;133),11,IF(AND(BK130&gt;375.76,BK130&lt;377),12,IF(AND(BK130&gt;135.98,BK130&lt;137),13,IF(AND(BK130&gt;81.31,BK130&lt;83),14,IF(AND(BK130&gt;446.27,BK130&lt;448),15,IF(AND(BK130&gt;167.32,BK130&lt;169),16,IF(AND(BK130&gt;98.86,BK130&lt;100),17,IF(AND(BK130&gt;594.08,BK130&lt;596),18,IF(AND(BK130&gt;213.01,BK130&lt;215),19,IF(AND(BK130&gt;138.21,BK130&lt;140),20))))))))))))))))))</f>
        <v>0</v>
      </c>
      <c r="CC130" s="52" t="b">
        <f>IF(AND(BM130&gt;195.17,BM130&lt;197),3,IF(AND(BM130&gt;88.93,BM130&lt;90),4,IF(AND(BM130&gt;47.88,BM130&lt;49),5,IF(AND(BM130&gt;245.08,BM130&lt;247),6,IF(AND(BM130&gt;111.07,BM130&lt;113),7,IF(AND(BM130&gt;60.92,BM130&lt;62),8,IF(AND(BM130&gt;296.11,BM130&lt;298),9,IF(AND(BM130&gt;139.41,BM130&lt;141),10,IF(AND(BM130&gt;78.67,BM130&lt;80),11,IF(AND(BM130&gt;204.39,BM130&lt;206),12,IF(AND(BM130&gt;93.16,BM130&lt;95),13,IF(AND(BM130&gt;50.17,BM130&lt;52),14,IF(AND(BM130&gt;256.64,BM130&lt;258),15,IF(AND(BM130&gt;116.33,BM130&lt;118),16,IF(AND(BM130&gt;63.83,BM130&lt;65),17,IF(AND(BM130&gt;310.07,BM130&lt;312),18,IF(AND(BM130&gt;146.01,BM130&lt;148),19,IF(AND(BM130&gt;82.42,BM130&lt;84),20))))))))))))))))))</f>
        <v>0</v>
      </c>
      <c r="CD130" s="52" t="b">
        <f>IF(AND(BO130&gt;107.35,BO130&lt;109),3,IF(AND(BO130&gt;63.65,BO130&lt;65),4,IF(AND(BO130&gt;44.75,BO130&lt;46),5,IF(AND(BO130&gt;143.27,BO130&lt;145),6,IF(AND(BO130&gt;85.58,BO130&lt;87),7,IF(AND(BO130&gt;60.46,BO130&lt;62),8,IF(AND(BO130&gt;194.16,BO130&lt;196),9,IF(AND(BO130&gt;117.24,BO130&lt;119),10,IF(AND(BO130&gt;82.88,BO130&lt;84),11,IF(AND(BO130&gt;112.44,BO130&lt;114),12,IF(AND(BO130&gt;66.69,BO130&lt;68),13,IF(AND(BO130&gt;46.9,BO130&lt;48),14,IF(AND(BO130&gt;150.05,BO130&lt;152),15,IF(AND(BO130&gt;90.65,BO130&lt;91),16,IF(AND(BO130&gt;63.34,BO130&lt;65),17,IF(AND(BO130&gt;203.34,BO130&lt;205),18,IF(AND(BO130&gt;122.8,BO130&lt;124),19,IF(AND(BO130&gt;86.83,BO130&lt;88),20))))))))))))))))))</f>
        <v>0</v>
      </c>
      <c r="CE130" s="52" t="b">
        <f>IF(AND(BP130&gt;139.85,BP130&lt;141),3,IF(AND(BP130&gt;103.84,BP130&lt;105),4,IF(AND(BP130&gt;52.32,BP130&lt;54),5,IF(AND(BP130&gt;285.46,BP130&lt;287),6,IF(AND(BP130&gt;118.42,BP130&lt;120),7,IF(AND(BP130&gt;62.42,BP130&lt;64),8,IF(AND(BP130&gt;412.27,BP130&lt;414),9,IF(AND(BP130&gt;140.33,BP130&lt;142),10,IF(AND(BP130&gt;145,BP130&lt;147),11,IF(AND(BP130&gt;146.47,BP130&lt;148),12,IF(AND(BP130&gt;108.77,BP130&lt;110),13,IF(AND(BP130&gt;54.82,BP130&lt;56),14,IF(AND(BP130&gt;298.92,BP130&lt;300),15,IF(AND(BP130&gt;124.03,BP130&lt;126),16,IF(AND(BP130&gt;65.4,BP130&lt;67),17,IF(AND(BP130&gt;431.69,BP130&lt;433),18,IF(AND(BP130&gt;146.97,BP130&lt;148),19,IF(AND(BP130&gt;151.86,BP130&lt;153),20))))))))))))))))))</f>
        <v>0</v>
      </c>
      <c r="CF130" s="52" t="b">
        <f>IF(AND(BQ130&gt;350.42,BQ130&lt;352),3,IF(AND(BQ130&gt;546.22,BQ130&lt;548),4,IF(AND(BQ130&gt;155.33,BQ130&lt;157),5,IF(AND(BQ130&gt;721.99,BQ130&lt;723),6,IF(AND(BQ130&gt;638.96,BQ130&lt;639),7,IF(AND(BQ130&gt;187.79,BQ130&lt;189),8,IF(AND(BQ130&gt;945.4,BQ130&lt;947),9,IF(AND(BQ130&gt;698.46,BQ130&lt;670),10,IF(AND(BQ130&gt;360.7,BQ130&lt;362),11,IF(AND(BQ130&gt;366.94,BQ130&lt;368),12,IF(AND(BQ130&gt;571.94,BQ130&lt;573),13,IF(AND(BQ130&gt;162.68,BQ130&lt;164),14,IF(AND(BQ130&gt;755.97,BQ130&lt;757),15,IF(AND(BQ130&gt;667.99,BQ130&lt;669),16,IF(AND(BQ130&gt;196.66,BQ130&lt;198),17,IF(AND(BQ130&gt;989.88,BQ130&lt;991),18,IF(AND(BQ130&gt;731.33,BQ130&lt;733),19,IF(AND(BQ130&gt;377.7,BQ130&lt;379),20))))))))))))))))))</f>
        <v>0</v>
      </c>
      <c r="CG130" s="52" t="b">
        <f>IF(AND(BS130&gt;46.2,BS130&lt;46.5),3,IF(AND(BS130&gt;18.8,BS130&lt;19.1),4,IF(AND(BS130&gt;15.8,BS130&lt;16),5,IF(AND(BS130&gt;78.7,BS130&lt;79),6,IF(AND(BS130&gt;32.1,BS130&lt;32.4),7,IF(AND(BS130&gt;26.9,BS130&lt;27.3),8,IF(AND(BS130&gt;125,BS130&lt;125.5),9,IF(AND(BS130&gt;48.2,BS130&lt;48.52),10,IF(AND(BS130&gt;43.1,BS130&lt;43.6),11,IF(AND(BS130&gt;48.53,BS130&lt;48.7),12,IF(AND(BS130&gt;19.6,BS130&lt;20.1),13,IF(AND(BS130&gt;16.5,BS130&lt;16.9),14,IF(AND(BS130&gt;82.4,BS130&lt;82.8),15,IF(AND(BS130&gt;33.6,BS130&lt;34),16,IF(AND(BS130&gt;28,BS130&lt;28.6),17,IF(AND(BS130&gt;130.8,BS130&lt;131.4),18,IF(AND(BS130&gt;50.5,BS130&lt;50.9),19,IF(AND(BS130&gt;45.2,BS130&lt;45.8),20))))))))))))))))))</f>
        <v>0</v>
      </c>
    </row>
    <row r="131" spans="1:88" ht="90" customHeight="1">
      <c r="A131" s="288"/>
      <c r="B131" s="288"/>
      <c r="C131" s="289"/>
      <c r="D131" s="292" t="s">
        <v>54</v>
      </c>
      <c r="E131" s="293"/>
      <c r="F131" s="10" t="s">
        <v>36</v>
      </c>
      <c r="G131" s="12">
        <f>IF(AD131=FALSE,0,AD131)</f>
        <v>948.15</v>
      </c>
      <c r="H131" s="12" t="s">
        <v>36</v>
      </c>
      <c r="I131" s="12">
        <f>IF(AE131=FALSE,0,AE131)</f>
        <v>0</v>
      </c>
      <c r="J131" s="12">
        <f>IF(AF131=FALSE,0,AF131)</f>
        <v>0</v>
      </c>
      <c r="K131" s="12" t="s">
        <v>36</v>
      </c>
      <c r="L131" s="12">
        <f>IF(AG131=FALSE,0,AG131)</f>
        <v>0</v>
      </c>
      <c r="M131" s="12" t="s">
        <v>36</v>
      </c>
      <c r="N131" s="12" t="s">
        <v>36</v>
      </c>
      <c r="O131" s="12" t="s">
        <v>36</v>
      </c>
      <c r="P131" s="12" t="s">
        <v>36</v>
      </c>
      <c r="Q131" s="12">
        <f>IF(AH131=FALSE,0,AH131)</f>
        <v>0</v>
      </c>
      <c r="R131" s="12" t="s">
        <v>36</v>
      </c>
      <c r="S131" s="12">
        <f>IF(AI131=FALSE,0,AI131)</f>
        <v>0</v>
      </c>
      <c r="T131" s="12" t="s">
        <v>36</v>
      </c>
      <c r="U131" s="12">
        <f>IF(AJ131=FALSE,0,AJ131)</f>
        <v>0</v>
      </c>
      <c r="V131" s="12">
        <f>IF(AK131=FALSE,0,AK131)</f>
        <v>0</v>
      </c>
      <c r="W131" s="12">
        <f>IF(AL131=FALSE,0,AL131)</f>
        <v>0</v>
      </c>
      <c r="X131" s="12" t="s">
        <v>36</v>
      </c>
      <c r="Y131" s="12">
        <f>IF(AM131=FALSE,0,AM131)</f>
        <v>0</v>
      </c>
      <c r="Z131" s="12" t="s">
        <v>36</v>
      </c>
      <c r="AA131" s="15">
        <v>9</v>
      </c>
      <c r="AD131" s="52">
        <f>IF(AD130=3,948.15,IF(AD130=4,624.59,IF(AD130=5,238.38,IF(AD130=6,1987,IF(AD130=7,740.75,IF(AD130=8,283.91,IF(AD130=9,2682.35,IF(AD130=10,829.59,IF(AD130=11,586.15,IF(AD130=12,992.71,IF(AD130=13,653.95,IF(AD130=14,249.59,IF(AD130=15,2080.39,IF(AD130=16,775.57,IF(AD130=17,297.25,IF(AD130=18,2808.42,IF(AD130=19,868.59,IF(AD130=20,613.7))))))))))))))))))</f>
        <v>948.15</v>
      </c>
      <c r="AE131" s="52" t="b">
        <f>IF(AE130=5,1205.78,IF(AE130=8,1408.63,IF(AE130=11,1428.91,IF(AE130=14,1262.45,IF(AE130=17,1474.83,IF(AE130=20,1496.07))))))</f>
        <v>0</v>
      </c>
      <c r="AF131" s="52" t="b">
        <f>IF(AF130=3,487.32,IF(AF130=4,325.64,IF(AF130=5,287.99,IF(AF130=6,618.7,IF(AF130=7,412.3,IF(AF130=8,366.04,IF(AF130=9,798.54,IF(AF130=10,534.49,IF(AF130=11,476.86,IF(AF130=12,510.22,IF(AF130=13,340.94,IF(AF130=14,301.53,IF(AF130=15,647.78,IF(AF130=16,431.68,IF(AF130=17,383.24,IF(AF130=18,836.07,IF(AF130=19,559.61,IF(AF130=20,499.27))))))))))))))))))</f>
        <v>0</v>
      </c>
      <c r="AG131" s="52" t="b">
        <f>IF(AG130=3,498.89,IF(AG130=4,361.29,IF(AG130=5,250.38,IF(AG130=6,629.22,IF(AG130=7,456.21,IF(AG130=8,316.16,IF(AG130=9,815.35,IF(AG130=10,572.19,IF(AG130=11,402.59,IF(AG130=12,522.33,IF(AG130=13,378.28,IF(AG130=14,262.15,IF(AG130=15,658.8,IF(AG130=16,477.66,IF(AG130=17,331.01,IF(AG130=18,853.67,IF(AG130=19,599.08,IF(AG130=20,421.51))))))))))))))))))</f>
        <v>0</v>
      </c>
      <c r="AH131" s="52" t="b">
        <f>IF(AH130=3,359.85,IF(AH130=4,130.83,IF(AH130=5,78.61,IF(AH130=6,427.19,IF(AH130=7,160.77,IF(AH130=8,95.38,IF(AH130=9,568.37,IF(AH130=10,204.4,IF(AH130=11,132.96,IF(AH130=12,376.76,IF(AH130=13,136.98,IF(AH130=14,82.31,IF(AH130=15,447.27,IF(AH130=16,168.32,IF(AH130=17,99.86,IF(AH130=18,595.08,IF(AH130=19,214.01,IF(AH130=20,139.21))))))))))))))))))</f>
        <v>0</v>
      </c>
      <c r="AI131" s="52" t="b">
        <f>IF(AI130=3,196.17,IF(AI130=4,89.93,IF(AI130=5,48.88,IF(AI130=6,246.08,IF(AI130=7,112.07,IF(AI130=8,61.92,IF(AI130=9,297.11,IF(AI130=10,140.41,IF(AI130=11,79.67,IF(AI130=12,205.39,IF(AI130=13,94.16,IF(AI130=14,51.17,IF(AI130=15,257.64,IF(AI130=16,117.33,IF(AI130=17,64.83,IF(AI130=18,311.07,IF(AI130=19,147.01,IF(AI130=20,83.42))))))))))))))))))</f>
        <v>0</v>
      </c>
      <c r="AJ131" s="52" t="b">
        <f>IF(AJ130=3,108.35,IF(AJ130=4,64.65,IF(AJ130=5,45.75,IF(AJ130=6,144.27,IF(AJ130=7,86.58,IF(AJ130=8,61.46,IF(AJ130=9,195.16,IF(AJ130=10,118.24,IF(AJ130=11,83.88,IF(AJ130=12,113.44,IF(AJ130=13,67.69,IF(AJ130=14,47.9,IF(AJ130=15,151.05,IF(AJ130=16,90.65,IF(AJ130=17,64.34,IF(AJ130=18,204.34,IF(AJ130=19,123.8,IF(AJ130=20,87.83))))))))))))))))))</f>
        <v>0</v>
      </c>
      <c r="AK131" s="52" t="b">
        <f>IF(AK130=3,140.85,IF(AK130=4,104.84,IF(AK130=5,53.32,IF(AK130=6,286.46,IF(AK130=7,119.42,IF(AK130=8,63.42,IF(AK130=9,413.27,IF(AK130=10,141.33,IF(AK130=11,146,IF(AK130=12,147.47,IF(AK130=13,109.77,IF(AK130=14,55.82,IF(AK130=15,299.92,IF(AK130=16,125.03,IF(AK130=17,66.4,IF(AK130=18,432.69,IF(AK130=19,147.97,IF(AK130=20,152.86))))))))))))))))))</f>
        <v>0</v>
      </c>
      <c r="AL131" s="52" t="b">
        <f>IF(AL130=3,351.42,IF(AL130=4,547.22,IF(AL130=5,156.33,IF(AL130=6,722.99,IF(AL130=7,638.96,IF(AL130=8,188.79,IF(AL130=9,946.4,IF(AL130=10,699.46,IF(AL130=11,361.7,IF(AL130=12,367.94,IF(AL130=13,572.94,IF(AL130=14,163.68,IF(AL130=15,756.97,IF(AL130=16,668.99,IF(AL130=17,197.66,IF(AL130=18,990.88,IF(AL130=19,732.33,IF(AL130=20,378.7))))))))))))))))))</f>
        <v>0</v>
      </c>
      <c r="AM131" s="52" t="b">
        <f>IF(AM130=3,46.41,IF(AM130=4,19.01,IF(AM130=5,15.96,IF(AM130=6,78.9,IF(AM130=7,32.34,IF(AM130=8,27.09,IF(AM130=9,125.27,IF(AM130=10,48.48,IF(AM130=11,43.47,IF(AM130=12,48.59,IF(AM130=13,19.9,IF(AM130=14,16.71,IF(AM130=15,82.61,IF(AM130=16,33.86,IF(AM130=17,28.36,IF(AM130=18,131.15,IF(AM130=19,50.76,IF(AM130=20,45.51))))))))))))))))))</f>
        <v>0</v>
      </c>
      <c r="AO131" s="4">
        <f t="shared" si="251"/>
        <v>0</v>
      </c>
      <c r="AP131" s="4">
        <f t="shared" si="252"/>
        <v>0</v>
      </c>
      <c r="AQ131" s="4">
        <f t="shared" si="253"/>
        <v>0</v>
      </c>
      <c r="AU131" s="339"/>
      <c r="AV131" s="339"/>
      <c r="AW131" s="325"/>
      <c r="AX131" s="322" t="s">
        <v>54</v>
      </c>
      <c r="AY131" s="293"/>
      <c r="AZ131" s="10" t="s">
        <v>36</v>
      </c>
      <c r="BA131" s="12">
        <f>IF(BX131=FALSE,0,BX131)</f>
        <v>1896.3</v>
      </c>
      <c r="BB131" s="12" t="s">
        <v>36</v>
      </c>
      <c r="BC131" s="12">
        <f>IF(BY131=FALSE,0,BY131)</f>
        <v>0</v>
      </c>
      <c r="BD131" s="12">
        <f>IF(BZ131=FALSE,0,BZ131)</f>
        <v>0</v>
      </c>
      <c r="BE131" s="12" t="s">
        <v>36</v>
      </c>
      <c r="BF131" s="12">
        <f>IF(CA131=FALSE,0,CA131)</f>
        <v>0</v>
      </c>
      <c r="BG131" s="12" t="s">
        <v>36</v>
      </c>
      <c r="BH131" s="12" t="s">
        <v>36</v>
      </c>
      <c r="BI131" s="12" t="s">
        <v>36</v>
      </c>
      <c r="BJ131" s="12" t="s">
        <v>36</v>
      </c>
      <c r="BK131" s="12">
        <f>IF(CB131=FALSE,0,CB131)</f>
        <v>0</v>
      </c>
      <c r="BL131" s="12" t="s">
        <v>36</v>
      </c>
      <c r="BM131" s="12">
        <f>IF(CC131=FALSE,0,CC131)</f>
        <v>0</v>
      </c>
      <c r="BN131" s="12" t="s">
        <v>36</v>
      </c>
      <c r="BO131" s="12">
        <f>IF(CD131=FALSE,0,CD131)</f>
        <v>0</v>
      </c>
      <c r="BP131" s="12">
        <f>IF(CE131=FALSE,0,CE131)</f>
        <v>0</v>
      </c>
      <c r="BQ131" s="12">
        <f>IF(CF131=FALSE,0,CF131)</f>
        <v>0</v>
      </c>
      <c r="BR131" s="12" t="s">
        <v>36</v>
      </c>
      <c r="BS131" s="12">
        <f>IF(CG131=FALSE,0,CG131)</f>
        <v>0</v>
      </c>
      <c r="BT131" s="12" t="s">
        <v>36</v>
      </c>
      <c r="BU131" s="15">
        <v>9</v>
      </c>
      <c r="BX131" s="52">
        <f>IF(AD130=3,1896.3,IF(AD130=4,1249.18,IF(AD130=5,476.76,IF(AD130=6,3974,IF(AD130=7,1481.5,IF(AD130=8,567.82,IF(AD130=9,5364.7,IF(AD130=10,1659.18,IF(AD130=11,1172.3)))))))))</f>
        <v>1896.3</v>
      </c>
      <c r="BY131" s="52" t="b">
        <f>IF(AE130=5,2411.56,IF(AE130=8,2817.26,IF(AE130=11,2857.82)))</f>
        <v>0</v>
      </c>
      <c r="BZ131" s="52" t="b">
        <f>IF(AF130=3,974.64,IF(AF130=4,651.28,IF(AF130=5,575.98,IF(AF130=6,1237.4,IF(AF130=7,824.6,IF(AF130=8,732.08,IF(AF130=9,1597.08,IF(AF130=10,1068.98,IF(AF130=11,953.72)))))))))</f>
        <v>0</v>
      </c>
      <c r="CA131" s="52" t="b">
        <f>IF(AG130=3,997.78,IF(AG130=4,722.58,IF(AG130=5,500.76,IF(AG130=6,1258.44,IF(AG130=7,912.42,IF(AG130=8,632.32,IF(AG130=9,1630.7,IF(AG130=10,1144.38,IF(AG130=11,805.18)))))))))</f>
        <v>0</v>
      </c>
      <c r="CB131" s="52" t="b">
        <f>IF(AH130=3,719.7,IF(AH130=4,261.66,IF(AH130=5,157.22,IF(AH130=6,854.38,IF(AH130=7,321.54,IF(AH130=8,190.76,IF(AH130=9,1136.74,IF(AH130=10,408.8,IF(AH130=11,265.92)))))))))</f>
        <v>0</v>
      </c>
      <c r="CC131" s="52" t="b">
        <f>IF(AI130=3,392.34,IF(AI130=4,179.86,IF(AI130=5,97.76,IF(AI130=6,492.16,IF(AI130=7,224.14,IF(AI130=8,123.84,IF(AI130=9,594.22,IF(AI130=10,280.82,IF(AI130=11,159.34)))))))))</f>
        <v>0</v>
      </c>
      <c r="CD131" s="52" t="b">
        <f>IF(AJ130=3,216.7,IF(AJ130=4,129.3,IF(AJ130=5,91.5,IF(AJ130=6,288.54,IF(AJ130=7,173.16,IF(AJ130=8,122.92,IF(AJ130=9,390.32,IF(AJ130=10,236.48,IF(AJ130=11,167.76)))))))))</f>
        <v>0</v>
      </c>
      <c r="CE131" s="52" t="b">
        <f>IF(AK130=3,281.7,IF(AK130=4,209.68,IF(AK130=5,106.64,IF(AK130=6,572.92,IF(AK130=7,238.84,IF(AK130=8,126.84,IF(AK130=9,826.54,IF(AK130=10,282.66,IF(AK130=11,292)))))))))</f>
        <v>0</v>
      </c>
      <c r="CF131" s="52" t="b">
        <f>IF(AL130=3,702.84,IF(AL130=4,1094.44,IF(AL130=5,312.66,IF(AL130=6,1445.98,IF(AL130=7,1277.92,IF(AL130=8,377.58,IF(AL130=9,1892.8,IF(AL130=10,1398.92,IF(AL130=11,723.4)))))))))</f>
        <v>0</v>
      </c>
      <c r="CG131" s="52" t="b">
        <f>IF(AM130=3,92.82,IF(AM130=4,38.02,IF(AM130=5,31.92,IF(AM130=6,157.8,IF(AM130=7,64.68,IF(AM130=8,54.18,IF(AM130=9,250.54,IF(AM130=10,96.96,IF(AM130=11,86.94)))))))))</f>
        <v>0</v>
      </c>
    </row>
    <row r="132" spans="1:88" ht="15" customHeight="1">
      <c r="A132" s="77" t="s">
        <v>311</v>
      </c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87"/>
      <c r="AA132" s="72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>
        <f t="shared" ref="AO132:AO135" si="339">IF(ISERROR(FIND(2015,A132,1)),0,2015)</f>
        <v>2015</v>
      </c>
      <c r="AP132" s="8">
        <f t="shared" ref="AP132:AP135" si="340">IF(ISERROR(FIND(2016,A132,1)),0,2016)</f>
        <v>0</v>
      </c>
      <c r="AQ132" s="8">
        <f t="shared" ref="AQ132:AQ135" si="341">MAX(AO132:AP132)</f>
        <v>2015</v>
      </c>
      <c r="AU132" s="311" t="s">
        <v>311</v>
      </c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BL132" s="341"/>
      <c r="BM132" s="341"/>
      <c r="BN132" s="341"/>
      <c r="BO132" s="341"/>
      <c r="BP132" s="341"/>
      <c r="BQ132" s="341"/>
      <c r="BR132" s="341"/>
      <c r="BS132" s="341"/>
      <c r="BT132" s="312"/>
      <c r="BU132" s="72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</row>
    <row r="133" spans="1:88" ht="15" customHeight="1">
      <c r="A133" s="88" t="s">
        <v>185</v>
      </c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90"/>
      <c r="AA133" s="24"/>
      <c r="AO133" s="4">
        <f t="shared" si="339"/>
        <v>0</v>
      </c>
      <c r="AP133" s="4">
        <f t="shared" si="340"/>
        <v>0</v>
      </c>
      <c r="AQ133" s="4">
        <f t="shared" si="341"/>
        <v>0</v>
      </c>
      <c r="AU133" s="304" t="s">
        <v>185</v>
      </c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6"/>
      <c r="BU133" s="24"/>
    </row>
    <row r="134" spans="1:88" ht="30" customHeight="1">
      <c r="A134" s="295" t="s">
        <v>25</v>
      </c>
      <c r="B134" s="286" t="s">
        <v>69</v>
      </c>
      <c r="C134" s="307">
        <v>4183.1000000000004</v>
      </c>
      <c r="D134" s="286" t="s">
        <v>27</v>
      </c>
      <c r="E134" s="3" t="s">
        <v>28</v>
      </c>
      <c r="F134" s="10">
        <f>G134+I134+J134+L134+Q134+S134+U134+V134+W134+Y134+Z134</f>
        <v>499545.8</v>
      </c>
      <c r="G134" s="44">
        <v>0</v>
      </c>
      <c r="H134" s="10">
        <v>0</v>
      </c>
      <c r="I134" s="46">
        <v>0</v>
      </c>
      <c r="J134" s="46">
        <v>0</v>
      </c>
      <c r="K134" s="10">
        <v>0</v>
      </c>
      <c r="L134" s="10">
        <f>M134+O134</f>
        <v>0</v>
      </c>
      <c r="M134" s="13">
        <v>0</v>
      </c>
      <c r="N134" s="10">
        <v>0</v>
      </c>
      <c r="O134" s="13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0</v>
      </c>
      <c r="U134" s="10">
        <v>0</v>
      </c>
      <c r="V134" s="10">
        <v>499545.8</v>
      </c>
      <c r="W134" s="10">
        <v>0</v>
      </c>
      <c r="X134" s="10">
        <v>0</v>
      </c>
      <c r="Y134" s="10">
        <v>0</v>
      </c>
      <c r="Z134" s="10">
        <v>0</v>
      </c>
      <c r="AA134" s="16">
        <v>1</v>
      </c>
      <c r="AO134" s="4">
        <f t="shared" si="339"/>
        <v>0</v>
      </c>
      <c r="AP134" s="4">
        <f t="shared" si="340"/>
        <v>0</v>
      </c>
      <c r="AQ134" s="4">
        <f t="shared" si="341"/>
        <v>0</v>
      </c>
      <c r="AU134" s="295" t="s">
        <v>25</v>
      </c>
      <c r="AV134" s="286" t="s">
        <v>69</v>
      </c>
      <c r="AW134" s="307">
        <v>4183.1000000000004</v>
      </c>
      <c r="AX134" s="286" t="s">
        <v>27</v>
      </c>
      <c r="AY134" s="3" t="s">
        <v>28</v>
      </c>
      <c r="AZ134" s="10">
        <f>BA134+BC134+BD134+BF134+BK134+BM134+BO134+BP134+BQ134+BS134+BT134</f>
        <v>999091.6</v>
      </c>
      <c r="BA134" s="44">
        <f>ROUND($C134*BA142,2)</f>
        <v>0</v>
      </c>
      <c r="BB134" s="10">
        <f>ROUND(H134*2,2)</f>
        <v>0</v>
      </c>
      <c r="BC134" s="44">
        <f>ROUND($C134*BC142,2)</f>
        <v>0</v>
      </c>
      <c r="BD134" s="44">
        <f>ROUND($C134*BD142,2)</f>
        <v>0</v>
      </c>
      <c r="BE134" s="10">
        <f>ROUND(K134*2,2)</f>
        <v>0</v>
      </c>
      <c r="BF134" s="44">
        <f>ROUND($C134*BF142,2)</f>
        <v>0</v>
      </c>
      <c r="BG134" s="10">
        <f>ROUND(M134*2,2)</f>
        <v>0</v>
      </c>
      <c r="BH134" s="10">
        <f>ROUND(N134*2,2)</f>
        <v>0</v>
      </c>
      <c r="BI134" s="10">
        <f>ROUND(O134*2,2)</f>
        <v>0</v>
      </c>
      <c r="BJ134" s="10">
        <f>ROUND(P134*2,2)</f>
        <v>0</v>
      </c>
      <c r="BK134" s="44">
        <f>ROUND($C134*BK142,2)</f>
        <v>0</v>
      </c>
      <c r="BL134" s="10">
        <f>ROUND(R134*2,2)</f>
        <v>0</v>
      </c>
      <c r="BM134" s="44">
        <f>ROUND($C134*BM142,2)</f>
        <v>0</v>
      </c>
      <c r="BN134" s="10">
        <f>ROUND(T134*2,2)</f>
        <v>0</v>
      </c>
      <c r="BO134" s="44">
        <f>ROUND($C134*BO142,2)</f>
        <v>0</v>
      </c>
      <c r="BP134" s="44">
        <f>ROUND(V134*2,2)</f>
        <v>999091.6</v>
      </c>
      <c r="BQ134" s="44">
        <f>ROUND($C134*BQ142,2)</f>
        <v>0</v>
      </c>
      <c r="BR134" s="10">
        <f>ROUND(X134*2,2)</f>
        <v>0</v>
      </c>
      <c r="BS134" s="44">
        <f>ROUND(Y134*2,2)</f>
        <v>0</v>
      </c>
      <c r="BT134" s="10">
        <f>ROUND(Z134*2,2)</f>
        <v>0</v>
      </c>
      <c r="BU134" s="16">
        <v>1</v>
      </c>
      <c r="CI134" s="32">
        <f>BF134-BG134</f>
        <v>0</v>
      </c>
    </row>
    <row r="135" spans="1:88" ht="60" customHeight="1">
      <c r="A135" s="296"/>
      <c r="B135" s="291"/>
      <c r="C135" s="308"/>
      <c r="D135" s="287"/>
      <c r="E135" s="3" t="s">
        <v>29</v>
      </c>
      <c r="F135" s="10">
        <f t="shared" ref="F135:F139" si="342">G135+I135+J135+L135+Q135+S135+U135+V135+W135+Y135+Z135</f>
        <v>0</v>
      </c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6">
        <v>2</v>
      </c>
      <c r="AO135" s="4">
        <f t="shared" si="339"/>
        <v>0</v>
      </c>
      <c r="AP135" s="4">
        <f t="shared" si="340"/>
        <v>0</v>
      </c>
      <c r="AQ135" s="4">
        <f t="shared" si="341"/>
        <v>0</v>
      </c>
      <c r="AU135" s="296"/>
      <c r="AV135" s="291"/>
      <c r="AW135" s="308"/>
      <c r="AX135" s="287"/>
      <c r="AY135" s="3" t="s">
        <v>29</v>
      </c>
      <c r="AZ135" s="10">
        <f t="shared" ref="AZ135:AZ139" si="343">BA135+BC135+BD135+BF135+BK135+BM135+BO135+BP135+BQ135+BS135+BT135</f>
        <v>0</v>
      </c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6">
        <v>2</v>
      </c>
    </row>
    <row r="136" spans="1:88" ht="120" customHeight="1">
      <c r="A136" s="296"/>
      <c r="B136" s="291"/>
      <c r="C136" s="308"/>
      <c r="D136" s="286" t="s">
        <v>30</v>
      </c>
      <c r="E136" s="3" t="s">
        <v>31</v>
      </c>
      <c r="F136" s="10">
        <f t="shared" si="342"/>
        <v>0</v>
      </c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6">
        <v>3</v>
      </c>
      <c r="AO136" s="4">
        <f t="shared" ref="AO136:AO169" si="344">IF(ISERROR(FIND(2015,A136,1)),0,2015)</f>
        <v>0</v>
      </c>
      <c r="AP136" s="4">
        <f t="shared" ref="AP136:AP169" si="345">IF(ISERROR(FIND(2016,A136,1)),0,2016)</f>
        <v>0</v>
      </c>
      <c r="AQ136" s="4">
        <f t="shared" ref="AQ136:AQ169" si="346">MAX(AO136:AP136)</f>
        <v>0</v>
      </c>
      <c r="AT136" s="32">
        <f>AZ136-BC136</f>
        <v>0</v>
      </c>
      <c r="AU136" s="296"/>
      <c r="AV136" s="291"/>
      <c r="AW136" s="308"/>
      <c r="AX136" s="286" t="s">
        <v>30</v>
      </c>
      <c r="AY136" s="3" t="s">
        <v>31</v>
      </c>
      <c r="AZ136" s="10">
        <f t="shared" si="343"/>
        <v>0</v>
      </c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6">
        <v>3</v>
      </c>
    </row>
    <row r="137" spans="1:88" ht="30" customHeight="1">
      <c r="A137" s="296"/>
      <c r="B137" s="291"/>
      <c r="C137" s="308"/>
      <c r="D137" s="291"/>
      <c r="E137" s="3" t="s">
        <v>32</v>
      </c>
      <c r="F137" s="10">
        <f t="shared" si="342"/>
        <v>0</v>
      </c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6">
        <v>4</v>
      </c>
      <c r="AO137" s="4">
        <f t="shared" si="344"/>
        <v>0</v>
      </c>
      <c r="AP137" s="4">
        <f t="shared" si="345"/>
        <v>0</v>
      </c>
      <c r="AQ137" s="4">
        <f t="shared" si="346"/>
        <v>0</v>
      </c>
      <c r="AU137" s="296"/>
      <c r="AV137" s="291"/>
      <c r="AW137" s="308"/>
      <c r="AX137" s="291"/>
      <c r="AY137" s="3" t="s">
        <v>32</v>
      </c>
      <c r="AZ137" s="10">
        <f t="shared" si="343"/>
        <v>0</v>
      </c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6">
        <v>4</v>
      </c>
    </row>
    <row r="138" spans="1:88" ht="30" customHeight="1">
      <c r="A138" s="296"/>
      <c r="B138" s="291"/>
      <c r="C138" s="308"/>
      <c r="D138" s="291"/>
      <c r="E138" s="3" t="s">
        <v>33</v>
      </c>
      <c r="F138" s="10">
        <f t="shared" si="342"/>
        <v>0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6">
        <v>5</v>
      </c>
      <c r="AO138" s="4">
        <f t="shared" si="344"/>
        <v>0</v>
      </c>
      <c r="AP138" s="4">
        <f t="shared" si="345"/>
        <v>0</v>
      </c>
      <c r="AQ138" s="4">
        <f t="shared" si="346"/>
        <v>0</v>
      </c>
      <c r="AU138" s="296"/>
      <c r="AV138" s="291"/>
      <c r="AW138" s="308"/>
      <c r="AX138" s="291"/>
      <c r="AY138" s="3" t="s">
        <v>33</v>
      </c>
      <c r="AZ138" s="10">
        <f t="shared" si="343"/>
        <v>0</v>
      </c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6">
        <v>5</v>
      </c>
    </row>
    <row r="139" spans="1:88" ht="30" customHeight="1">
      <c r="A139" s="296"/>
      <c r="B139" s="291"/>
      <c r="C139" s="308"/>
      <c r="D139" s="287"/>
      <c r="E139" s="3" t="s">
        <v>34</v>
      </c>
      <c r="F139" s="10">
        <f t="shared" si="342"/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6">
        <v>6</v>
      </c>
      <c r="AO139" s="4">
        <f t="shared" si="344"/>
        <v>0</v>
      </c>
      <c r="AP139" s="4">
        <f t="shared" si="345"/>
        <v>0</v>
      </c>
      <c r="AQ139" s="4">
        <f t="shared" si="346"/>
        <v>0</v>
      </c>
      <c r="AU139" s="296"/>
      <c r="AV139" s="291"/>
      <c r="AW139" s="308"/>
      <c r="AX139" s="287"/>
      <c r="AY139" s="3" t="s">
        <v>34</v>
      </c>
      <c r="AZ139" s="10">
        <f t="shared" si="343"/>
        <v>0</v>
      </c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6">
        <v>6</v>
      </c>
    </row>
    <row r="140" spans="1:88" ht="30" customHeight="1">
      <c r="A140" s="296"/>
      <c r="B140" s="291"/>
      <c r="C140" s="308"/>
      <c r="D140" s="292" t="s">
        <v>35</v>
      </c>
      <c r="E140" s="293"/>
      <c r="F140" s="10">
        <f>F134+F135+F136+F137+F138+F139</f>
        <v>499545.8</v>
      </c>
      <c r="G140" s="10">
        <f t="shared" ref="G140" si="347">G134+G135+G136+G137+G138+G139</f>
        <v>0</v>
      </c>
      <c r="H140" s="10">
        <f t="shared" ref="H140" si="348">H134+H135+H136+H137+H138+H139</f>
        <v>0</v>
      </c>
      <c r="I140" s="10">
        <f t="shared" ref="I140" si="349">I134+I135+I136+I137+I138+I139</f>
        <v>0</v>
      </c>
      <c r="J140" s="10">
        <f t="shared" ref="J140" si="350">J134+J135+J136+J137+J138+J139</f>
        <v>0</v>
      </c>
      <c r="K140" s="10">
        <f t="shared" ref="K140" si="351">K134+K135+K136+K137+K138+K139</f>
        <v>0</v>
      </c>
      <c r="L140" s="10">
        <f t="shared" ref="L140" si="352">L134+L135+L136+L137+L138+L139</f>
        <v>0</v>
      </c>
      <c r="M140" s="10">
        <f t="shared" ref="M140" si="353">M134+M135+M136+M137+M138+M139</f>
        <v>0</v>
      </c>
      <c r="N140" s="10">
        <f t="shared" ref="N140" si="354">N134+N135+N136+N137+N138+N139</f>
        <v>0</v>
      </c>
      <c r="O140" s="10">
        <f t="shared" ref="O140" si="355">O134+O135+O136+O137+O138+O139</f>
        <v>0</v>
      </c>
      <c r="P140" s="10">
        <f t="shared" ref="P140" si="356">P134+P135+P136+P137+P138+P139</f>
        <v>0</v>
      </c>
      <c r="Q140" s="10">
        <f t="shared" ref="Q140" si="357">Q134+Q135+Q136+Q137+Q138+Q139</f>
        <v>0</v>
      </c>
      <c r="R140" s="10">
        <f t="shared" ref="R140" si="358">R134+R135+R136+R137+R138+R139</f>
        <v>0</v>
      </c>
      <c r="S140" s="10">
        <f t="shared" ref="S140" si="359">S134+S135+S136+S137+S138+S139</f>
        <v>0</v>
      </c>
      <c r="T140" s="10">
        <f t="shared" ref="T140" si="360">T134+T135+T136+T137+T138+T139</f>
        <v>0</v>
      </c>
      <c r="U140" s="10">
        <f t="shared" ref="U140" si="361">U134+U135+U136+U137+U138+U139</f>
        <v>0</v>
      </c>
      <c r="V140" s="10">
        <f t="shared" ref="V140" si="362">V134+V135+V136+V137+V138+V139</f>
        <v>499545.8</v>
      </c>
      <c r="W140" s="10">
        <f t="shared" ref="W140" si="363">W134+W135+W136+W137+W138+W139</f>
        <v>0</v>
      </c>
      <c r="X140" s="10">
        <f t="shared" ref="X140" si="364">X134+X135+X136+X137+X138+X139</f>
        <v>0</v>
      </c>
      <c r="Y140" s="10">
        <f t="shared" ref="Y140" si="365">Y134+Y135+Y136+Y137+Y138+Y139</f>
        <v>0</v>
      </c>
      <c r="Z140" s="10">
        <f t="shared" ref="Z140" si="366">Z134+Z135+Z136+Z137+Z138+Z139</f>
        <v>0</v>
      </c>
      <c r="AA140" s="16">
        <v>7</v>
      </c>
      <c r="AO140" s="4">
        <f t="shared" si="344"/>
        <v>0</v>
      </c>
      <c r="AP140" s="4">
        <f t="shared" si="345"/>
        <v>0</v>
      </c>
      <c r="AQ140" s="4">
        <f t="shared" si="346"/>
        <v>0</v>
      </c>
      <c r="AU140" s="296"/>
      <c r="AV140" s="291"/>
      <c r="AW140" s="308"/>
      <c r="AX140" s="322" t="s">
        <v>35</v>
      </c>
      <c r="AY140" s="293"/>
      <c r="AZ140" s="10">
        <f>AZ134+AZ135+AZ136+AZ137+AZ138+AZ139</f>
        <v>999091.6</v>
      </c>
      <c r="BA140" s="10">
        <f t="shared" ref="BA140:BT140" si="367">BA134+BA135+BA136+BA137+BA138+BA139</f>
        <v>0</v>
      </c>
      <c r="BB140" s="10">
        <f t="shared" si="367"/>
        <v>0</v>
      </c>
      <c r="BC140" s="10">
        <f t="shared" si="367"/>
        <v>0</v>
      </c>
      <c r="BD140" s="10">
        <f t="shared" si="367"/>
        <v>0</v>
      </c>
      <c r="BE140" s="10">
        <f t="shared" si="367"/>
        <v>0</v>
      </c>
      <c r="BF140" s="10">
        <f t="shared" si="367"/>
        <v>0</v>
      </c>
      <c r="BG140" s="10">
        <f t="shared" si="367"/>
        <v>0</v>
      </c>
      <c r="BH140" s="10">
        <f t="shared" si="367"/>
        <v>0</v>
      </c>
      <c r="BI140" s="10">
        <f t="shared" si="367"/>
        <v>0</v>
      </c>
      <c r="BJ140" s="10">
        <f t="shared" si="367"/>
        <v>0</v>
      </c>
      <c r="BK140" s="10">
        <f t="shared" si="367"/>
        <v>0</v>
      </c>
      <c r="BL140" s="10">
        <f t="shared" si="367"/>
        <v>0</v>
      </c>
      <c r="BM140" s="10">
        <f t="shared" si="367"/>
        <v>0</v>
      </c>
      <c r="BN140" s="10">
        <f t="shared" si="367"/>
        <v>0</v>
      </c>
      <c r="BO140" s="10">
        <f t="shared" si="367"/>
        <v>0</v>
      </c>
      <c r="BP140" s="10">
        <f t="shared" si="367"/>
        <v>999091.6</v>
      </c>
      <c r="BQ140" s="10">
        <f t="shared" si="367"/>
        <v>0</v>
      </c>
      <c r="BR140" s="10">
        <f t="shared" si="367"/>
        <v>0</v>
      </c>
      <c r="BS140" s="10">
        <f t="shared" si="367"/>
        <v>0</v>
      </c>
      <c r="BT140" s="10">
        <f t="shared" si="367"/>
        <v>0</v>
      </c>
      <c r="BU140" s="16">
        <v>7</v>
      </c>
      <c r="CI140" s="32">
        <f>BF140-BG140</f>
        <v>0</v>
      </c>
      <c r="CJ140" s="123"/>
    </row>
    <row r="141" spans="1:88" ht="75" customHeight="1">
      <c r="A141" s="296"/>
      <c r="B141" s="291"/>
      <c r="C141" s="308"/>
      <c r="D141" s="292" t="s">
        <v>53</v>
      </c>
      <c r="E141" s="293"/>
      <c r="F141" s="11">
        <f>ROUND(F140/C134,2)</f>
        <v>119.42</v>
      </c>
      <c r="G141" s="11">
        <f>ROUND(G140/C134,2)</f>
        <v>0</v>
      </c>
      <c r="H141" s="11">
        <f>ROUND(H140/C134,2)</f>
        <v>0</v>
      </c>
      <c r="I141" s="11">
        <f>ROUND(I140/C134,2)</f>
        <v>0</v>
      </c>
      <c r="J141" s="11">
        <f>ROUND(J140/C134,2)</f>
        <v>0</v>
      </c>
      <c r="K141" s="11">
        <f>ROUND(K140/C134,2)</f>
        <v>0</v>
      </c>
      <c r="L141" s="11">
        <f>ROUND(L140/C134,2)</f>
        <v>0</v>
      </c>
      <c r="M141" s="11">
        <f>ROUND(M140/C134,2)</f>
        <v>0</v>
      </c>
      <c r="N141" s="11">
        <f>ROUND(N140/C134,2)</f>
        <v>0</v>
      </c>
      <c r="O141" s="11">
        <f>ROUND(O140/C134,2)</f>
        <v>0</v>
      </c>
      <c r="P141" s="11">
        <f>ROUND(P140/C134,2)</f>
        <v>0</v>
      </c>
      <c r="Q141" s="11">
        <f>ROUND(Q140/C134,2)</f>
        <v>0</v>
      </c>
      <c r="R141" s="11">
        <f>ROUND(R140/C134,2)</f>
        <v>0</v>
      </c>
      <c r="S141" s="11">
        <f>ROUND(S140/C134,2)</f>
        <v>0</v>
      </c>
      <c r="T141" s="11">
        <f>ROUND(T140/C134,2)</f>
        <v>0</v>
      </c>
      <c r="U141" s="11">
        <f>ROUND(U140/C134,2)</f>
        <v>0</v>
      </c>
      <c r="V141" s="11">
        <f>ROUND(V140/C134,2)</f>
        <v>119.42</v>
      </c>
      <c r="W141" s="11">
        <f>ROUND(W140/C134,2)</f>
        <v>0</v>
      </c>
      <c r="X141" s="11">
        <f>ROUND(X140/C134,2)</f>
        <v>0</v>
      </c>
      <c r="Y141" s="11">
        <f>ROUND(Y140/C134,2)</f>
        <v>0</v>
      </c>
      <c r="Z141" s="11">
        <f>ROUND(Z140/C134,2)</f>
        <v>0</v>
      </c>
      <c r="AA141" s="16">
        <v>8</v>
      </c>
      <c r="AD141" s="52" t="b">
        <f>IF(AND(G141&gt;947.15,G141&lt;949),3,IF(AND(G141&gt;623.59,G141&lt;625),4,IF(AND(G141&gt;237.38,G141&lt;239),5,IF(AND(G141&gt;1986,G141&lt;1988),6,IF(AND(G141&gt;739.75,G141&lt;741),7,IF(AND(G141&gt;282.91,G141&lt;284),8,IF(AND(G141&gt;2681.35,G141&lt;2683),9,IF(AND(G141&gt;828.59,G141&lt;830),10,IF(AND(G141&gt;585.15,G141&lt;587),11,IF(AND(G141&gt;991.71,G141&lt;993),12,IF(AND(G141&gt;652.95,G141&lt;654),13,IF(AND(G141&gt;248.59,G141&lt;250),14,IF(AND(G141&gt;2079.39,G141&lt;2081),15,IF(AND(G141&gt;774.57,G141&lt;776),16,IF(AND(G141&gt;296.25,G141&lt;298),17,IF(AND(G141&gt;2807.42,G141&lt;2809),18,IF(AND(G141&gt;867.59,G141&lt;869),19,IF(AND(G141&gt;612.7,G141&lt;614),20))))))))))))))))))</f>
        <v>0</v>
      </c>
      <c r="AE141" s="52" t="b">
        <f>IF(AND(I141&gt;1204.78,I141&lt;1206),5,IF(AND(I141&gt;1407.63,I141&lt;1409),8,IF(AND(I141&gt;1427.91,I141&lt;1429),11,IF(AND(I141&gt;1261.45,I141&lt;1263),14,IF(AND(I141&gt;1473.83,I141&lt;1475),17,IF(AND(I141&gt;1495.07,I141&lt;1497),20))))))</f>
        <v>0</v>
      </c>
      <c r="AF141" s="52" t="b">
        <f>IF(AND(J141&gt;486.32,J141&lt;488),3,IF(AND(J141&gt;324.64,J141&lt;326),4,IF(AND(J141&gt;286.99,J141&lt;288.5),5,IF(AND(J141&gt;617.7,J141&lt;618),6,IF(AND(J141&gt;411.3,J141&lt;413),7,IF(AND(J141&gt;365.04,J141&lt;367),8,IF(AND(J141&gt;797.54,J141&lt;799),9,IF(AND(J141&gt;533.49,J141&lt;535),10,IF(AND(J141&gt;475.86,J141&lt;477),11,IF(AND(J141&gt;509.22,J141&lt;511),12,IF(AND(J141&gt;339.94,J141&lt;341.2),13,IF(AND(J141&gt;300.53,J141&lt;302),14,IF(AND(J141&gt;646.78,J141&lt;648),15,IF(AND(J141&gt;430.68,J141&lt;432),16,IF(AND(J141&gt;382.24,J141&lt;384),17,IF(AND(J141&gt;835.07,J141&lt;837),18,IF(AND(J141&gt;558.61,J141&lt;560),19,IF(AND(J141&gt;498.27,J141&lt;500),20))))))))))))))))))</f>
        <v>0</v>
      </c>
      <c r="AG141" s="52" t="b">
        <f>IF(AND(L141&gt;497.89,L141&lt;499),3,IF(AND(L141&gt;360.29,L141&lt;362),4,IF(AND(L141&gt;249.38,L141&lt;251),5,IF(AND(L141&gt;628.22,L141&lt;630),6,IF(AND(L141&gt;455.21,L141&lt;457),7,IF(AND(L141&gt;315.16,L141&lt;317),8,IF(AND(L141&gt;814.35,L141&lt;816),9,IF(AND(L141&gt;571.19,L141&lt;573),10,IF(AND(L141&gt;401.59,L141&lt;403),11,IF(AND(L141&gt;521.33,L141&lt;523),12,IF(AND(L141&gt;377.28,L141&lt;379),13,IF(AND(L141&gt;261.15,L141&lt;263),14,IF(AND(L141&gt;657.8,L141&lt;659),15,IF(AND(L141&gt;476.66,L141&lt;478),16,IF(AND(L141&gt;330.01,L141&lt;332),17,IF(AND(L141&gt;852.67,L141&lt;854),18,IF(AND(L141&gt;598.08,L141&lt;600),19,IF(AND(L141&gt;420.51,L141&lt;422),20))))))))))))))))))</f>
        <v>0</v>
      </c>
      <c r="AH141" s="52" t="b">
        <f>IF(AND(Q141&gt;358.85,Q141&lt;360),3,IF(AND(Q141&gt;129.83,Q141&lt;131),4,IF(AND(Q141&gt;77.61,Q141&lt;79),5,IF(AND(Q141&gt;426.19,Q141&lt;428),6,IF(AND(Q141&gt;159.77,Q141&lt;161),7,IF(AND(Q141&gt;94.38,Q141&lt;96),8,IF(AND(Q141&gt;567.37,Q141&lt;569),9,IF(AND(Q141&gt;203.4,Q141&lt;205),10,IF(AND(Q141&gt;131.96,Q141&lt;133),11,IF(AND(Q141&gt;375.76,Q141&lt;377),12,IF(AND(Q141&gt;135.98,Q141&lt;137),13,IF(AND(Q141&gt;81.31,Q141&lt;83),14,IF(AND(Q141&gt;446.27,Q141&lt;448),15,IF(AND(Q141&gt;167.32,Q141&lt;169),16,IF(AND(Q141&gt;98.86,Q141&lt;100),17,IF(AND(Q141&gt;594.08,Q141&lt;596),18,IF(AND(Q141&gt;213.01,Q141&lt;215),19,IF(AND(Q141&gt;138.21,Q141&lt;140),20))))))))))))))))))</f>
        <v>0</v>
      </c>
      <c r="AI141" s="52" t="b">
        <f>IF(AND(S141&gt;195.17,S141&lt;197),3,IF(AND(S141&gt;88.93,S141&lt;90),4,IF(AND(S141&gt;47.88,S141&lt;49),5,IF(AND(S141&gt;245.08,S141&lt;247),6,IF(AND(S141&gt;111.07,S141&lt;113),7,IF(AND(S141&gt;60.92,S141&lt;62),8,IF(AND(S141&gt;296.11,S141&lt;298),9,IF(AND(S141&gt;139.41,S141&lt;141),10,IF(AND(S141&gt;78.67,S141&lt;80),11,IF(AND(S141&gt;204.39,S141&lt;206),12,IF(AND(S141&gt;93.16,S141&lt;95),13,IF(AND(S141&gt;50.17,S141&lt;52),14,IF(AND(S141&gt;256.64,S141&lt;258),15,IF(AND(S141&gt;116.33,S141&lt;118),16,IF(AND(S141&gt;63.83,S141&lt;65),17,IF(AND(S141&gt;310.07,S141&lt;312),18,IF(AND(S141&gt;146.01,S141&lt;148),19,IF(AND(S141&gt;82.42,S141&lt;84),20))))))))))))))))))</f>
        <v>0</v>
      </c>
      <c r="AJ141" s="52" t="b">
        <f>IF(AND(U141&gt;107.35,U141&lt;109),3,IF(AND(U141&gt;63.65,U141&lt;65),4,IF(AND(U141&gt;44.75,U141&lt;46),5,IF(AND(U141&gt;143.27,U141&lt;145),6,IF(AND(U141&gt;85.58,U141&lt;87),7,IF(AND(U141&gt;60.46,U141&lt;62),8,IF(AND(U141&gt;194.16,U141&lt;196),9,IF(AND(U141&gt;117.24,U141&lt;119),10,IF(AND(U141&gt;82.88,U141&lt;84),11,IF(AND(U141&gt;112.44,U141&lt;114),12,IF(AND(U141&gt;66.69,U141&lt;68),13,IF(AND(U141&gt;46.9,U141&lt;48),14,IF(AND(U141&gt;150.05,U141&lt;152),15,IF(AND(U141&gt;90.65,U141&lt;91),16,IF(AND(U141&gt;63.34,U141&lt;65),17,IF(AND(U141&gt;203.34,U141&lt;205),18,IF(AND(U141&gt;122.8,U141&lt;124),19,IF(AND(U141&gt;86.83,U141&lt;88),20))))))))))))))))))</f>
        <v>0</v>
      </c>
      <c r="AK141" s="52">
        <f>IF(AND(V141&gt;139.85,V141&lt;141),3,IF(AND(V141&gt;103.84,V141&lt;105),4,IF(AND(V141&gt;52.32,V141&lt;54),5,IF(AND(V141&gt;285.46,V141&lt;287),6,IF(AND(V141&gt;118.42,V141&lt;120),7,IF(AND(V141&gt;62.42,V141&lt;64),8,IF(AND(V141&gt;412.27,V141&lt;414),9,IF(AND(V141&gt;140.33,V141&lt;142),10,IF(AND(V141&gt;145,V141&lt;147),11,IF(AND(V141&gt;146.47,V141&lt;148),12,IF(AND(V141&gt;108.77,V141&lt;110),13,IF(AND(V141&gt;54.82,V141&lt;56),14,IF(AND(V141&gt;298.92,V141&lt;300),15,IF(AND(V141&gt;124.03,V141&lt;126),16,IF(AND(V141&gt;65.4,V141&lt;67),17,IF(AND(V141&gt;431.69,V141&lt;433),18,IF(AND(V141&gt;146.97,V141&lt;148),19,IF(AND(V141&gt;151.86,V141&lt;153),20))))))))))))))))))</f>
        <v>7</v>
      </c>
      <c r="AL141" s="52" t="b">
        <f>IF(AND(W141&gt;350.42,W141&lt;352),3,IF(AND(W141&gt;546.22,W141&lt;548),4,IF(AND(W141&gt;155.33,W141&lt;157),5,IF(AND(W141&gt;721.99,W141&lt;723),6,IF(AND(W141&gt;638.96,W141&lt;639),7,IF(AND(W141&gt;187.79,W141&lt;189),8,IF(AND(W141&gt;945.4,W141&lt;947),9,IF(AND(W141&gt;698.46,W141&lt;670),10,IF(AND(W141&gt;360.7,W141&lt;362),11,IF(AND(W141&gt;366.94,W141&lt;368),12,IF(AND(W141&gt;571.94,W141&lt;573),13,IF(AND(W141&gt;162.68,W141&lt;164),14,IF(AND(W141&gt;755.97,W141&lt;757),15,IF(AND(W141&gt;667.99,W141&lt;669),16,IF(AND(W141&gt;196.66,W141&lt;198),17,IF(AND(W141&gt;989.88,W141&lt;991),18,IF(AND(W141&gt;731.33,W141&lt;733),19,IF(AND(W141&gt;377.7,W141&lt;379),20))))))))))))))))))</f>
        <v>0</v>
      </c>
      <c r="AM141" s="52" t="b">
        <f>IF(AND(Y141&gt;46.2,Y141&lt;46.5),3,IF(AND(Y141&gt;18.8,Y141&lt;19.1),4,IF(AND(Y141&gt;15.8,Y141&lt;16),5,IF(AND(Y141&gt;78.7,Y141&lt;79),6,IF(AND(Y141&gt;32.1,Y141&lt;32.4),7,IF(AND(Y141&gt;26.9,Y141&lt;27.3),8,IF(AND(Y141&gt;125,Y141&lt;125.5),9,IF(AND(Y141&gt;48.2,Y141&lt;48.52),10,IF(AND(Y141&gt;43.1,Y141&lt;43.6),11,IF(AND(Y141&gt;48.53,Y141&lt;48.7),12,IF(AND(Y141&gt;19.6,Y141&lt;20.1),13,IF(AND(Y141&gt;16.5,Y141&lt;16.9),14,IF(AND(Y141&gt;82.4,Y141&lt;82.8),15,IF(AND(Y141&gt;33.6,Y141&lt;34),16,IF(AND(Y141&gt;28,Y141&lt;28.6),17,IF(AND(Y141&gt;130.8,Y141&lt;131.4),18,IF(AND(Y141&gt;50.5,Y141&lt;50.9),19,IF(AND(Y141&gt;45.2,Y141&lt;45.8),20))))))))))))))))))</f>
        <v>0</v>
      </c>
      <c r="AO141" s="4">
        <f t="shared" si="344"/>
        <v>0</v>
      </c>
      <c r="AP141" s="4">
        <f t="shared" si="345"/>
        <v>0</v>
      </c>
      <c r="AQ141" s="4">
        <f t="shared" si="346"/>
        <v>0</v>
      </c>
      <c r="AU141" s="296"/>
      <c r="AV141" s="291"/>
      <c r="AW141" s="308"/>
      <c r="AX141" s="322" t="s">
        <v>53</v>
      </c>
      <c r="AY141" s="293"/>
      <c r="AZ141" s="11">
        <f>ROUND(AZ140/AW134,2)</f>
        <v>238.84</v>
      </c>
      <c r="BA141" s="11">
        <f>ROUND(BA140/AW134,2)</f>
        <v>0</v>
      </c>
      <c r="BB141" s="11">
        <f>ROUND(BB140/AW134,2)</f>
        <v>0</v>
      </c>
      <c r="BC141" s="11">
        <f>ROUND(BC140/AW134,2)</f>
        <v>0</v>
      </c>
      <c r="BD141" s="11">
        <f>ROUND(BD140/AW134,2)</f>
        <v>0</v>
      </c>
      <c r="BE141" s="11">
        <f>ROUND(BE140/AW134,2)</f>
        <v>0</v>
      </c>
      <c r="BF141" s="11">
        <f>ROUND(BF140/AW134,2)</f>
        <v>0</v>
      </c>
      <c r="BG141" s="11">
        <f>ROUND(BG140/AW134,2)</f>
        <v>0</v>
      </c>
      <c r="BH141" s="11">
        <f>ROUND(BH140/AW134,2)</f>
        <v>0</v>
      </c>
      <c r="BI141" s="11">
        <f>ROUND(BI140/AW134,2)</f>
        <v>0</v>
      </c>
      <c r="BJ141" s="11">
        <f>ROUND(BJ140/AW134,2)</f>
        <v>0</v>
      </c>
      <c r="BK141" s="11">
        <f>ROUND(BK140/AW134,2)</f>
        <v>0</v>
      </c>
      <c r="BL141" s="11">
        <f>ROUND(BL140/AW134,2)</f>
        <v>0</v>
      </c>
      <c r="BM141" s="11">
        <f>ROUND(BM140/AW134,2)</f>
        <v>0</v>
      </c>
      <c r="BN141" s="11">
        <f>ROUND(BN140/AW134,2)</f>
        <v>0</v>
      </c>
      <c r="BO141" s="11">
        <f>ROUND(BO140/AW134,2)</f>
        <v>0</v>
      </c>
      <c r="BP141" s="11">
        <f>ROUND(BP140/AW134,2)</f>
        <v>238.84</v>
      </c>
      <c r="BQ141" s="11">
        <f>ROUND(BQ140/AW134,2)</f>
        <v>0</v>
      </c>
      <c r="BR141" s="11">
        <f>ROUND(BR140/AW134,2)</f>
        <v>0</v>
      </c>
      <c r="BS141" s="11">
        <f>ROUND(BS140/AW134,2)</f>
        <v>0</v>
      </c>
      <c r="BT141" s="11">
        <f>ROUND(BT140/AW134,2)</f>
        <v>0</v>
      </c>
      <c r="BU141" s="16">
        <v>8</v>
      </c>
      <c r="BX141" s="52" t="b">
        <f>IF(AND(BA141&gt;947.15,BA141&lt;949),3,IF(AND(BA141&gt;623.59,BA141&lt;625),4,IF(AND(BA141&gt;237.38,BA141&lt;239),5,IF(AND(BA141&gt;1986,BA141&lt;1988),6,IF(AND(BA141&gt;739.75,BA141&lt;741),7,IF(AND(BA141&gt;282.91,BA141&lt;284),8,IF(AND(BA141&gt;2681.35,BA141&lt;2683),9,IF(AND(BA141&gt;828.59,BA141&lt;830),10,IF(AND(BA141&gt;585.15,BA141&lt;587),11,IF(AND(BA141&gt;991.71,BA141&lt;993),12,IF(AND(BA141&gt;652.95,BA141&lt;654),13,IF(AND(BA141&gt;248.59,BA141&lt;250),14,IF(AND(BA141&gt;2079.39,BA141&lt;2081),15,IF(AND(BA141&gt;774.57,BA141&lt;776),16,IF(AND(BA141&gt;296.25,BA141&lt;298),17,IF(AND(BA141&gt;2807.42,BA141&lt;2809),18,IF(AND(BA141&gt;867.59,BA141&lt;869),19,IF(AND(BA141&gt;612.7,BA141&lt;614),20))))))))))))))))))</f>
        <v>0</v>
      </c>
      <c r="BY141" s="52" t="b">
        <f>IF(AND(BC141&gt;1204.78,BC141&lt;1206),5,IF(AND(BC141&gt;1407.63,BC141&lt;1409),8,IF(AND(BC141&gt;1427.91,BC141&lt;1429),11,IF(AND(BC141&gt;1261.45,BC141&lt;1263),14,IF(AND(BC141&gt;1473.83,BC141&lt;1475),17,IF(AND(BC141&gt;1495.07,BC141&lt;1497),20))))))</f>
        <v>0</v>
      </c>
      <c r="BZ141" s="52" t="b">
        <f>IF(AND(BD141&gt;486.32,BD141&lt;488),3,IF(AND(BD141&gt;324.64,BD141&lt;326),4,IF(AND(BD141&gt;286.99,BD141&lt;288.5),5,IF(AND(BD141&gt;617.7,BD141&lt;618),6,IF(AND(BD141&gt;411.3,BD141&lt;413),7,IF(AND(BD141&gt;365.04,BD141&lt;367),8,IF(AND(BD141&gt;797.54,BD141&lt;799),9,IF(AND(BD141&gt;533.49,BD141&lt;535),10,IF(AND(BD141&gt;475.86,BD141&lt;477),11,IF(AND(BD141&gt;509.22,BD141&lt;511),12,IF(AND(BD141&gt;339.94,BD141&lt;341.2),13,IF(AND(BD141&gt;300.53,BD141&lt;302),14,IF(AND(BD141&gt;646.78,BD141&lt;648),15,IF(AND(BD141&gt;430.68,BD141&lt;432),16,IF(AND(BD141&gt;382.24,BD141&lt;384),17,IF(AND(BD141&gt;835.07,BD141&lt;837),18,IF(AND(BD141&gt;558.61,BD141&lt;560),19,IF(AND(BD141&gt;498.27,BD141&lt;500),20))))))))))))))))))</f>
        <v>0</v>
      </c>
      <c r="CA141" s="52" t="b">
        <f>IF(AND(BF141&gt;497.89,BF141&lt;499),3,IF(AND(BF141&gt;360.29,BF141&lt;362),4,IF(AND(BF141&gt;249.38,BF141&lt;251),5,IF(AND(BF141&gt;628.22,BF141&lt;630),6,IF(AND(BF141&gt;455.21,BF141&lt;457),7,IF(AND(BF141&gt;315.16,BF141&lt;317),8,IF(AND(BF141&gt;814.35,BF141&lt;816),9,IF(AND(BF141&gt;571.19,BF141&lt;573),10,IF(AND(BF141&gt;401.59,BF141&lt;403),11,IF(AND(BF141&gt;521.33,BF141&lt;523),12,IF(AND(BF141&gt;377.28,BF141&lt;379),13,IF(AND(BF141&gt;261.15,BF141&lt;263),14,IF(AND(BF141&gt;657.8,BF141&lt;659),15,IF(AND(BF141&gt;476.66,BF141&lt;478),16,IF(AND(BF141&gt;330.01,BF141&lt;332),17,IF(AND(BF141&gt;852.67,BF141&lt;854),18,IF(AND(BF141&gt;598.08,BF141&lt;600),19,IF(AND(BF141&gt;420.51,BF141&lt;422),20))))))))))))))))))</f>
        <v>0</v>
      </c>
      <c r="CB141" s="52" t="b">
        <f>IF(AND(BK141&gt;358.85,BK141&lt;360),3,IF(AND(BK141&gt;129.83,BK141&lt;131),4,IF(AND(BK141&gt;77.61,BK141&lt;79),5,IF(AND(BK141&gt;426.19,BK141&lt;428),6,IF(AND(BK141&gt;159.77,BK141&lt;161),7,IF(AND(BK141&gt;94.38,BK141&lt;96),8,IF(AND(BK141&gt;567.37,BK141&lt;569),9,IF(AND(BK141&gt;203.4,BK141&lt;205),10,IF(AND(BK141&gt;131.96,BK141&lt;133),11,IF(AND(BK141&gt;375.76,BK141&lt;377),12,IF(AND(BK141&gt;135.98,BK141&lt;137),13,IF(AND(BK141&gt;81.31,BK141&lt;83),14,IF(AND(BK141&gt;446.27,BK141&lt;448),15,IF(AND(BK141&gt;167.32,BK141&lt;169),16,IF(AND(BK141&gt;98.86,BK141&lt;100),17,IF(AND(BK141&gt;594.08,BK141&lt;596),18,IF(AND(BK141&gt;213.01,BK141&lt;215),19,IF(AND(BK141&gt;138.21,BK141&lt;140),20))))))))))))))))))</f>
        <v>0</v>
      </c>
      <c r="CC141" s="52" t="b">
        <f>IF(AND(BM141&gt;195.17,BM141&lt;197),3,IF(AND(BM141&gt;88.93,BM141&lt;90),4,IF(AND(BM141&gt;47.88,BM141&lt;49),5,IF(AND(BM141&gt;245.08,BM141&lt;247),6,IF(AND(BM141&gt;111.07,BM141&lt;113),7,IF(AND(BM141&gt;60.92,BM141&lt;62),8,IF(AND(BM141&gt;296.11,BM141&lt;298),9,IF(AND(BM141&gt;139.41,BM141&lt;141),10,IF(AND(BM141&gt;78.67,BM141&lt;80),11,IF(AND(BM141&gt;204.39,BM141&lt;206),12,IF(AND(BM141&gt;93.16,BM141&lt;95),13,IF(AND(BM141&gt;50.17,BM141&lt;52),14,IF(AND(BM141&gt;256.64,BM141&lt;258),15,IF(AND(BM141&gt;116.33,BM141&lt;118),16,IF(AND(BM141&gt;63.83,BM141&lt;65),17,IF(AND(BM141&gt;310.07,BM141&lt;312),18,IF(AND(BM141&gt;146.01,BM141&lt;148),19,IF(AND(BM141&gt;82.42,BM141&lt;84),20))))))))))))))))))</f>
        <v>0</v>
      </c>
      <c r="CD141" s="52" t="b">
        <f>IF(AND(BO141&gt;107.35,BO141&lt;109),3,IF(AND(BO141&gt;63.65,BO141&lt;65),4,IF(AND(BO141&gt;44.75,BO141&lt;46),5,IF(AND(BO141&gt;143.27,BO141&lt;145),6,IF(AND(BO141&gt;85.58,BO141&lt;87),7,IF(AND(BO141&gt;60.46,BO141&lt;62),8,IF(AND(BO141&gt;194.16,BO141&lt;196),9,IF(AND(BO141&gt;117.24,BO141&lt;119),10,IF(AND(BO141&gt;82.88,BO141&lt;84),11,IF(AND(BO141&gt;112.44,BO141&lt;114),12,IF(AND(BO141&gt;66.69,BO141&lt;68),13,IF(AND(BO141&gt;46.9,BO141&lt;48),14,IF(AND(BO141&gt;150.05,BO141&lt;152),15,IF(AND(BO141&gt;90.65,BO141&lt;91),16,IF(AND(BO141&gt;63.34,BO141&lt;65),17,IF(AND(BO141&gt;203.34,BO141&lt;205),18,IF(AND(BO141&gt;122.8,BO141&lt;124),19,IF(AND(BO141&gt;86.83,BO141&lt;88),20))))))))))))))))))</f>
        <v>0</v>
      </c>
      <c r="CE141" s="52" t="b">
        <f>IF(AND(BP141&gt;139.85,BP141&lt;141),3,IF(AND(BP141&gt;103.84,BP141&lt;105),4,IF(AND(BP141&gt;52.32,BP141&lt;54),5,IF(AND(BP141&gt;285.46,BP141&lt;287),6,IF(AND(BP141&gt;118.42,BP141&lt;120),7,IF(AND(BP141&gt;62.42,BP141&lt;64),8,IF(AND(BP141&gt;412.27,BP141&lt;414),9,IF(AND(BP141&gt;140.33,BP141&lt;142),10,IF(AND(BP141&gt;145,BP141&lt;147),11,IF(AND(BP141&gt;146.47,BP141&lt;148),12,IF(AND(BP141&gt;108.77,BP141&lt;110),13,IF(AND(BP141&gt;54.82,BP141&lt;56),14,IF(AND(BP141&gt;298.92,BP141&lt;300),15,IF(AND(BP141&gt;124.03,BP141&lt;126),16,IF(AND(BP141&gt;65.4,BP141&lt;67),17,IF(AND(BP141&gt;431.69,BP141&lt;433),18,IF(AND(BP141&gt;146.97,BP141&lt;148),19,IF(AND(BP141&gt;151.86,BP141&lt;153),20))))))))))))))))))</f>
        <v>0</v>
      </c>
      <c r="CF141" s="52" t="b">
        <f>IF(AND(BQ141&gt;350.42,BQ141&lt;352),3,IF(AND(BQ141&gt;546.22,BQ141&lt;548),4,IF(AND(BQ141&gt;155.33,BQ141&lt;157),5,IF(AND(BQ141&gt;721.99,BQ141&lt;723),6,IF(AND(BQ141&gt;638.96,BQ141&lt;639),7,IF(AND(BQ141&gt;187.79,BQ141&lt;189),8,IF(AND(BQ141&gt;945.4,BQ141&lt;947),9,IF(AND(BQ141&gt;698.46,BQ141&lt;670),10,IF(AND(BQ141&gt;360.7,BQ141&lt;362),11,IF(AND(BQ141&gt;366.94,BQ141&lt;368),12,IF(AND(BQ141&gt;571.94,BQ141&lt;573),13,IF(AND(BQ141&gt;162.68,BQ141&lt;164),14,IF(AND(BQ141&gt;755.97,BQ141&lt;757),15,IF(AND(BQ141&gt;667.99,BQ141&lt;669),16,IF(AND(BQ141&gt;196.66,BQ141&lt;198),17,IF(AND(BQ141&gt;989.88,BQ141&lt;991),18,IF(AND(BQ141&gt;731.33,BQ141&lt;733),19,IF(AND(BQ141&gt;377.7,BQ141&lt;379),20))))))))))))))))))</f>
        <v>0</v>
      </c>
      <c r="CG141" s="52" t="b">
        <f>IF(AND(BS141&gt;46.2,BS141&lt;46.5),3,IF(AND(BS141&gt;18.8,BS141&lt;19.1),4,IF(AND(BS141&gt;15.8,BS141&lt;16),5,IF(AND(BS141&gt;78.7,BS141&lt;79),6,IF(AND(BS141&gt;32.1,BS141&lt;32.4),7,IF(AND(BS141&gt;26.9,BS141&lt;27.3),8,IF(AND(BS141&gt;125,BS141&lt;125.5),9,IF(AND(BS141&gt;48.2,BS141&lt;48.52),10,IF(AND(BS141&gt;43.1,BS141&lt;43.6),11,IF(AND(BS141&gt;48.53,BS141&lt;48.7),12,IF(AND(BS141&gt;19.6,BS141&lt;20.1),13,IF(AND(BS141&gt;16.5,BS141&lt;16.9),14,IF(AND(BS141&gt;82.4,BS141&lt;82.8),15,IF(AND(BS141&gt;33.6,BS141&lt;34),16,IF(AND(BS141&gt;28,BS141&lt;28.6),17,IF(AND(BS141&gt;130.8,BS141&lt;131.4),18,IF(AND(BS141&gt;50.5,BS141&lt;50.9),19,IF(AND(BS141&gt;45.2,BS141&lt;45.8),20))))))))))))))))))</f>
        <v>0</v>
      </c>
    </row>
    <row r="142" spans="1:88" ht="90" customHeight="1">
      <c r="A142" s="297"/>
      <c r="B142" s="287"/>
      <c r="C142" s="309"/>
      <c r="D142" s="292" t="s">
        <v>54</v>
      </c>
      <c r="E142" s="293"/>
      <c r="F142" s="10" t="s">
        <v>36</v>
      </c>
      <c r="G142" s="12">
        <f>IF(AD142=FALSE,0,AD142)</f>
        <v>0</v>
      </c>
      <c r="H142" s="12" t="s">
        <v>36</v>
      </c>
      <c r="I142" s="12">
        <f>IF(AE142=FALSE,0,AE142)</f>
        <v>0</v>
      </c>
      <c r="J142" s="12">
        <f>IF(AF142=FALSE,0,AF142)</f>
        <v>0</v>
      </c>
      <c r="K142" s="12" t="s">
        <v>36</v>
      </c>
      <c r="L142" s="12">
        <f>IF(AG142=FALSE,0,AG142)</f>
        <v>0</v>
      </c>
      <c r="M142" s="12" t="s">
        <v>36</v>
      </c>
      <c r="N142" s="12" t="s">
        <v>36</v>
      </c>
      <c r="O142" s="12" t="s">
        <v>36</v>
      </c>
      <c r="P142" s="12" t="s">
        <v>36</v>
      </c>
      <c r="Q142" s="12">
        <f>IF(AH142=FALSE,0,AH142)</f>
        <v>0</v>
      </c>
      <c r="R142" s="12" t="s">
        <v>36</v>
      </c>
      <c r="S142" s="12">
        <f>IF(AI142=FALSE,0,AI142)</f>
        <v>0</v>
      </c>
      <c r="T142" s="12" t="s">
        <v>36</v>
      </c>
      <c r="U142" s="12">
        <f>IF(AJ142=FALSE,0,AJ142)</f>
        <v>0</v>
      </c>
      <c r="V142" s="12">
        <f>IF(AK142=FALSE,0,AK142)</f>
        <v>119.42</v>
      </c>
      <c r="W142" s="12">
        <f>IF(AL142=FALSE,0,AL142)</f>
        <v>0</v>
      </c>
      <c r="X142" s="12" t="s">
        <v>36</v>
      </c>
      <c r="Y142" s="12">
        <f>IF(AM142=FALSE,0,AM142)</f>
        <v>0</v>
      </c>
      <c r="Z142" s="12" t="s">
        <v>36</v>
      </c>
      <c r="AA142" s="16">
        <v>9</v>
      </c>
      <c r="AD142" s="52" t="b">
        <f>IF(AD141=3,948.15,IF(AD141=4,624.59,IF(AD141=5,238.38,IF(AD141=6,1987,IF(AD141=7,740.75,IF(AD141=8,283.91,IF(AD141=9,2682.35,IF(AD141=10,829.59,IF(AD141=11,586.15,IF(AD141=12,992.71,IF(AD141=13,653.95,IF(AD141=14,249.59,IF(AD141=15,2080.39,IF(AD141=16,775.57,IF(AD141=17,297.25,IF(AD141=18,2808.42,IF(AD141=19,868.59,IF(AD141=20,613.7))))))))))))))))))</f>
        <v>0</v>
      </c>
      <c r="AE142" s="52" t="b">
        <f>IF(AE141=5,1205.78,IF(AE141=8,1408.63,IF(AE141=11,1428.91,IF(AE141=14,1262.45,IF(AE141=17,1474.83,IF(AE141=20,1496.07))))))</f>
        <v>0</v>
      </c>
      <c r="AF142" s="52" t="b">
        <f>IF(AF141=3,487.32,IF(AF141=4,325.64,IF(AF141=5,287.99,IF(AF141=6,618.7,IF(AF141=7,412.3,IF(AF141=8,366.04,IF(AF141=9,798.54,IF(AF141=10,534.49,IF(AF141=11,476.86,IF(AF141=12,510.22,IF(AF141=13,340.94,IF(AF141=14,301.53,IF(AF141=15,647.78,IF(AF141=16,431.68,IF(AF141=17,383.24,IF(AF141=18,836.07,IF(AF141=19,559.61,IF(AF141=20,499.27))))))))))))))))))</f>
        <v>0</v>
      </c>
      <c r="AG142" s="52" t="b">
        <f>IF(AG141=3,498.89,IF(AG141=4,361.29,IF(AG141=5,250.38,IF(AG141=6,629.22,IF(AG141=7,456.21,IF(AG141=8,316.16,IF(AG141=9,815.35,IF(AG141=10,572.19,IF(AG141=11,402.59,IF(AG141=12,522.33,IF(AG141=13,378.28,IF(AG141=14,262.15,IF(AG141=15,658.8,IF(AG141=16,477.66,IF(AG141=17,331.01,IF(AG141=18,853.67,IF(AG141=19,599.08,IF(AG141=20,421.51))))))))))))))))))</f>
        <v>0</v>
      </c>
      <c r="AH142" s="52" t="b">
        <f>IF(AH141=3,359.85,IF(AH141=4,130.83,IF(AH141=5,78.61,IF(AH141=6,427.19,IF(AH141=7,160.77,IF(AH141=8,95.38,IF(AH141=9,568.37,IF(AH141=10,204.4,IF(AH141=11,132.96,IF(AH141=12,376.76,IF(AH141=13,136.98,IF(AH141=14,82.31,IF(AH141=15,447.27,IF(AH141=16,168.32,IF(AH141=17,99.86,IF(AH141=18,595.08,IF(AH141=19,214.01,IF(AH141=20,139.21))))))))))))))))))</f>
        <v>0</v>
      </c>
      <c r="AI142" s="52" t="b">
        <f>IF(AI141=3,196.17,IF(AI141=4,89.93,IF(AI141=5,48.88,IF(AI141=6,246.08,IF(AI141=7,112.07,IF(AI141=8,61.92,IF(AI141=9,297.11,IF(AI141=10,140.41,IF(AI141=11,79.67,IF(AI141=12,205.39,IF(AI141=13,94.16,IF(AI141=14,51.17,IF(AI141=15,257.64,IF(AI141=16,117.33,IF(AI141=17,64.83,IF(AI141=18,311.07,IF(AI141=19,147.01,IF(AI141=20,83.42))))))))))))))))))</f>
        <v>0</v>
      </c>
      <c r="AJ142" s="52" t="b">
        <f>IF(AJ141=3,108.35,IF(AJ141=4,64.65,IF(AJ141=5,45.75,IF(AJ141=6,144.27,IF(AJ141=7,86.58,IF(AJ141=8,61.46,IF(AJ141=9,195.16,IF(AJ141=10,118.24,IF(AJ141=11,83.88,IF(AJ141=12,113.44,IF(AJ141=13,67.69,IF(AJ141=14,47.9,IF(AJ141=15,151.05,IF(AJ141=16,90.65,IF(AJ141=17,64.34,IF(AJ141=18,204.34,IF(AJ141=19,123.8,IF(AJ141=20,87.83))))))))))))))))))</f>
        <v>0</v>
      </c>
      <c r="AK142" s="52">
        <f>IF(AK141=3,140.85,IF(AK141=4,104.84,IF(AK141=5,53.32,IF(AK141=6,286.46,IF(AK141=7,119.42,IF(AK141=8,63.42,IF(AK141=9,413.27,IF(AK141=10,141.33,IF(AK141=11,146,IF(AK141=12,147.47,IF(AK141=13,109.77,IF(AK141=14,55.82,IF(AK141=15,299.92,IF(AK141=16,125.03,IF(AK141=17,66.4,IF(AK141=18,432.69,IF(AK141=19,147.97,IF(AK141=20,152.86))))))))))))))))))</f>
        <v>119.42</v>
      </c>
      <c r="AL142" s="52" t="b">
        <f>IF(AL141=3,351.42,IF(AL141=4,547.22,IF(AL141=5,156.33,IF(AL141=6,722.99,IF(AL141=7,638.96,IF(AL141=8,188.79,IF(AL141=9,946.4,IF(AL141=10,699.46,IF(AL141=11,361.7,IF(AL141=12,367.94,IF(AL141=13,572.94,IF(AL141=14,163.68,IF(AL141=15,756.97,IF(AL141=16,668.99,IF(AL141=17,197.66,IF(AL141=18,990.88,IF(AL141=19,732.33,IF(AL141=20,378.7))))))))))))))))))</f>
        <v>0</v>
      </c>
      <c r="AM142" s="52" t="b">
        <f>IF(AM141=3,46.41,IF(AM141=4,19.01,IF(AM141=5,15.96,IF(AM141=6,78.9,IF(AM141=7,32.34,IF(AM141=8,27.09,IF(AM141=9,125.27,IF(AM141=10,48.48,IF(AM141=11,43.47,IF(AM141=12,48.59,IF(AM141=13,19.9,IF(AM141=14,16.71,IF(AM141=15,82.61,IF(AM141=16,33.86,IF(AM141=17,28.36,IF(AM141=18,131.15,IF(AM141=19,50.76,IF(AM141=20,45.51))))))))))))))))))</f>
        <v>0</v>
      </c>
      <c r="AO142" s="4">
        <f t="shared" si="344"/>
        <v>0</v>
      </c>
      <c r="AP142" s="4">
        <f t="shared" si="345"/>
        <v>0</v>
      </c>
      <c r="AQ142" s="4">
        <f t="shared" si="346"/>
        <v>0</v>
      </c>
      <c r="AU142" s="297"/>
      <c r="AV142" s="287"/>
      <c r="AW142" s="309"/>
      <c r="AX142" s="322" t="s">
        <v>54</v>
      </c>
      <c r="AY142" s="293"/>
      <c r="AZ142" s="10" t="s">
        <v>36</v>
      </c>
      <c r="BA142" s="12">
        <f>IF(BX142=FALSE,0,BX142)</f>
        <v>0</v>
      </c>
      <c r="BB142" s="12" t="s">
        <v>36</v>
      </c>
      <c r="BC142" s="12">
        <f>IF(BY142=FALSE,0,BY142)</f>
        <v>0</v>
      </c>
      <c r="BD142" s="12">
        <f>IF(BZ142=FALSE,0,BZ142)</f>
        <v>0</v>
      </c>
      <c r="BE142" s="12" t="s">
        <v>36</v>
      </c>
      <c r="BF142" s="12">
        <f>IF(CA142=FALSE,0,CA142)</f>
        <v>0</v>
      </c>
      <c r="BG142" s="12" t="s">
        <v>36</v>
      </c>
      <c r="BH142" s="12" t="s">
        <v>36</v>
      </c>
      <c r="BI142" s="12" t="s">
        <v>36</v>
      </c>
      <c r="BJ142" s="12" t="s">
        <v>36</v>
      </c>
      <c r="BK142" s="12">
        <f>IF(CB142=FALSE,0,CB142)</f>
        <v>0</v>
      </c>
      <c r="BL142" s="12" t="s">
        <v>36</v>
      </c>
      <c r="BM142" s="12">
        <f>IF(CC142=FALSE,0,CC142)</f>
        <v>0</v>
      </c>
      <c r="BN142" s="12" t="s">
        <v>36</v>
      </c>
      <c r="BO142" s="12">
        <f>IF(CD142=FALSE,0,CD142)</f>
        <v>0</v>
      </c>
      <c r="BP142" s="12">
        <f>IF(CE142=FALSE,0,CE142)</f>
        <v>238.84</v>
      </c>
      <c r="BQ142" s="12">
        <f>IF(CF142=FALSE,0,CF142)</f>
        <v>0</v>
      </c>
      <c r="BR142" s="12" t="s">
        <v>36</v>
      </c>
      <c r="BS142" s="12">
        <f>IF(CG142=FALSE,0,CG142)</f>
        <v>0</v>
      </c>
      <c r="BT142" s="12" t="s">
        <v>36</v>
      </c>
      <c r="BU142" s="16">
        <v>9</v>
      </c>
      <c r="BX142" s="52" t="b">
        <f>IF(AD141=3,1896.3,IF(AD141=4,1249.18,IF(AD141=5,476.76,IF(AD141=6,3974,IF(AD141=7,1481.5,IF(AD141=8,567.82,IF(AD141=9,5364.7,IF(AD141=10,1659.18,IF(AD141=11,1172.3)))))))))</f>
        <v>0</v>
      </c>
      <c r="BY142" s="52" t="b">
        <f>IF(AE141=5,2411.56,IF(AE141=8,2817.26,IF(AE141=11,2857.82)))</f>
        <v>0</v>
      </c>
      <c r="BZ142" s="52" t="b">
        <f>IF(AF141=3,974.64,IF(AF141=4,651.28,IF(AF141=5,575.98,IF(AF141=6,1237.4,IF(AF141=7,824.6,IF(AF141=8,732.08,IF(AF141=9,1597.08,IF(AF141=10,1068.98,IF(AF141=11,953.72)))))))))</f>
        <v>0</v>
      </c>
      <c r="CA142" s="52" t="b">
        <f>IF(AG141=3,997.78,IF(AG141=4,722.58,IF(AG141=5,500.76,IF(AG141=6,1258.44,IF(AG141=7,912.42,IF(AG141=8,632.32,IF(AG141=9,1630.7,IF(AG141=10,1144.38,IF(AG141=11,805.18)))))))))</f>
        <v>0</v>
      </c>
      <c r="CB142" s="52" t="b">
        <f>IF(AH141=3,719.7,IF(AH141=4,261.66,IF(AH141=5,157.22,IF(AH141=6,854.38,IF(AH141=7,321.54,IF(AH141=8,190.76,IF(AH141=9,1136.74,IF(AH141=10,408.8,IF(AH141=11,265.92)))))))))</f>
        <v>0</v>
      </c>
      <c r="CC142" s="52" t="b">
        <f>IF(AI141=3,392.34,IF(AI141=4,179.86,IF(AI141=5,97.76,IF(AI141=6,492.16,IF(AI141=7,224.14,IF(AI141=8,123.84,IF(AI141=9,594.22,IF(AI141=10,280.82,IF(AI141=11,159.34)))))))))</f>
        <v>0</v>
      </c>
      <c r="CD142" s="52" t="b">
        <f>IF(AJ141=3,216.7,IF(AJ141=4,129.3,IF(AJ141=5,91.5,IF(AJ141=6,288.54,IF(AJ141=7,173.16,IF(AJ141=8,122.92,IF(AJ141=9,390.32,IF(AJ141=10,236.48,IF(AJ141=11,167.76)))))))))</f>
        <v>0</v>
      </c>
      <c r="CE142" s="52">
        <f>IF(AK141=3,281.7,IF(AK141=4,209.68,IF(AK141=5,106.64,IF(AK141=6,572.92,IF(AK141=7,238.84,IF(AK141=8,126.84,IF(AK141=9,826.54,IF(AK141=10,282.66,IF(AK141=11,292)))))))))</f>
        <v>238.84</v>
      </c>
      <c r="CF142" s="52" t="b">
        <f>IF(AL141=3,702.84,IF(AL141=4,1094.44,IF(AL141=5,312.66,IF(AL141=6,1445.98,IF(AL141=7,1277.92,IF(AL141=8,377.58,IF(AL141=9,1892.8,IF(AL141=10,1398.92,IF(AL141=11,723.4)))))))))</f>
        <v>0</v>
      </c>
      <c r="CG142" s="52" t="b">
        <f>IF(AM141=3,92.82,IF(AM141=4,38.02,IF(AM141=5,31.92,IF(AM141=6,157.8,IF(AM141=7,64.68,IF(AM141=8,54.18,IF(AM141=9,250.54,IF(AM141=10,96.96,IF(AM141=11,86.94)))))))))</f>
        <v>0</v>
      </c>
    </row>
    <row r="143" spans="1:88" ht="30" customHeight="1">
      <c r="A143" s="295" t="s">
        <v>38</v>
      </c>
      <c r="B143" s="286" t="s">
        <v>70</v>
      </c>
      <c r="C143" s="307">
        <v>3893.12</v>
      </c>
      <c r="D143" s="286" t="s">
        <v>27</v>
      </c>
      <c r="E143" s="3" t="s">
        <v>28</v>
      </c>
      <c r="F143" s="10">
        <f>G143+I143+J143+L143+Q143+S143+U143+V143+W143+Y143+Z143</f>
        <v>464916.39</v>
      </c>
      <c r="G143" s="44">
        <v>0</v>
      </c>
      <c r="H143" s="10">
        <v>0</v>
      </c>
      <c r="I143" s="46">
        <v>0</v>
      </c>
      <c r="J143" s="46">
        <v>0</v>
      </c>
      <c r="K143" s="10">
        <v>0</v>
      </c>
      <c r="L143" s="10">
        <f>M143+O143</f>
        <v>0</v>
      </c>
      <c r="M143" s="13">
        <v>0</v>
      </c>
      <c r="N143" s="10">
        <v>0</v>
      </c>
      <c r="O143" s="13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464916.39</v>
      </c>
      <c r="W143" s="10">
        <v>0</v>
      </c>
      <c r="X143" s="10">
        <v>0</v>
      </c>
      <c r="Y143" s="10">
        <v>0</v>
      </c>
      <c r="Z143" s="10">
        <v>0</v>
      </c>
      <c r="AA143" s="16">
        <v>1</v>
      </c>
      <c r="AO143" s="4">
        <f t="shared" si="344"/>
        <v>0</v>
      </c>
      <c r="AP143" s="4">
        <f t="shared" si="345"/>
        <v>0</v>
      </c>
      <c r="AQ143" s="4">
        <f t="shared" si="346"/>
        <v>0</v>
      </c>
      <c r="AU143" s="295" t="s">
        <v>38</v>
      </c>
      <c r="AV143" s="286" t="s">
        <v>70</v>
      </c>
      <c r="AW143" s="307">
        <v>3893.12</v>
      </c>
      <c r="AX143" s="286" t="s">
        <v>27</v>
      </c>
      <c r="AY143" s="3" t="s">
        <v>28</v>
      </c>
      <c r="AZ143" s="10">
        <f>BA143+BC143+BD143+BF143+BK143+BM143+BO143+BP143+BQ143+BS143+BT143</f>
        <v>929832.78</v>
      </c>
      <c r="BA143" s="44">
        <f>ROUND($C143*BA151,2)</f>
        <v>0</v>
      </c>
      <c r="BB143" s="10">
        <f>ROUND(H143*2,2)</f>
        <v>0</v>
      </c>
      <c r="BC143" s="44">
        <f>ROUND($C143*BC151,2)</f>
        <v>0</v>
      </c>
      <c r="BD143" s="44">
        <f>ROUND($C143*BD151,2)</f>
        <v>0</v>
      </c>
      <c r="BE143" s="10">
        <f>ROUND(K143*2,2)</f>
        <v>0</v>
      </c>
      <c r="BF143" s="44">
        <f>ROUND($C143*BF151,2)</f>
        <v>0</v>
      </c>
      <c r="BG143" s="10">
        <f>ROUND(M143*2,2)</f>
        <v>0</v>
      </c>
      <c r="BH143" s="10">
        <f>ROUND(N143*2,2)</f>
        <v>0</v>
      </c>
      <c r="BI143" s="10">
        <f>ROUND(O143*2,2)</f>
        <v>0</v>
      </c>
      <c r="BJ143" s="10">
        <f>ROUND(P143*2,2)</f>
        <v>0</v>
      </c>
      <c r="BK143" s="44">
        <f>ROUND($C143*BK151,2)</f>
        <v>0</v>
      </c>
      <c r="BL143" s="10">
        <f>ROUND(R143*2,2)</f>
        <v>0</v>
      </c>
      <c r="BM143" s="44">
        <f>ROUND($C143*BM151,2)</f>
        <v>0</v>
      </c>
      <c r="BN143" s="10">
        <f>ROUND(T143*2,2)</f>
        <v>0</v>
      </c>
      <c r="BO143" s="44">
        <f>ROUND($C143*BO151,2)</f>
        <v>0</v>
      </c>
      <c r="BP143" s="44">
        <f>ROUND(V143*2,2)</f>
        <v>929832.78</v>
      </c>
      <c r="BQ143" s="44">
        <f>ROUND($C143*BQ151,2)</f>
        <v>0</v>
      </c>
      <c r="BR143" s="10">
        <f>ROUND(X143*2,2)</f>
        <v>0</v>
      </c>
      <c r="BS143" s="44">
        <f>ROUND(Y143*2,2)</f>
        <v>0</v>
      </c>
      <c r="BT143" s="10">
        <f>ROUND(Z143*2,2)</f>
        <v>0</v>
      </c>
      <c r="BU143" s="16">
        <v>1</v>
      </c>
      <c r="CI143" s="32">
        <f>BF143-BG143</f>
        <v>0</v>
      </c>
    </row>
    <row r="144" spans="1:88" ht="60" customHeight="1">
      <c r="A144" s="296"/>
      <c r="B144" s="291"/>
      <c r="C144" s="308"/>
      <c r="D144" s="287"/>
      <c r="E144" s="3" t="s">
        <v>29</v>
      </c>
      <c r="F144" s="10">
        <f t="shared" ref="F144:F148" si="368">G144+I144+J144+L144+Q144+S144+U144+V144+W144+Y144+Z144</f>
        <v>0</v>
      </c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6">
        <v>2</v>
      </c>
      <c r="AO144" s="4">
        <f t="shared" si="344"/>
        <v>0</v>
      </c>
      <c r="AP144" s="4">
        <f t="shared" si="345"/>
        <v>0</v>
      </c>
      <c r="AQ144" s="4">
        <f t="shared" si="346"/>
        <v>0</v>
      </c>
      <c r="AU144" s="296"/>
      <c r="AV144" s="291"/>
      <c r="AW144" s="308"/>
      <c r="AX144" s="287"/>
      <c r="AY144" s="3" t="s">
        <v>29</v>
      </c>
      <c r="AZ144" s="10">
        <f t="shared" ref="AZ144:AZ148" si="369">BA144+BC144+BD144+BF144+BK144+BM144+BO144+BP144+BQ144+BS144+BT144</f>
        <v>0</v>
      </c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6">
        <v>2</v>
      </c>
    </row>
    <row r="145" spans="1:88" ht="120" customHeight="1">
      <c r="A145" s="296"/>
      <c r="B145" s="291"/>
      <c r="C145" s="308"/>
      <c r="D145" s="286" t="s">
        <v>30</v>
      </c>
      <c r="E145" s="3" t="s">
        <v>31</v>
      </c>
      <c r="F145" s="10">
        <f t="shared" si="368"/>
        <v>0</v>
      </c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6">
        <v>3</v>
      </c>
      <c r="AO145" s="4">
        <f t="shared" si="344"/>
        <v>0</v>
      </c>
      <c r="AP145" s="4">
        <f t="shared" si="345"/>
        <v>0</v>
      </c>
      <c r="AQ145" s="4">
        <f t="shared" si="346"/>
        <v>0</v>
      </c>
      <c r="AT145" s="32">
        <f>AZ145-BC145</f>
        <v>0</v>
      </c>
      <c r="AU145" s="296"/>
      <c r="AV145" s="291"/>
      <c r="AW145" s="308"/>
      <c r="AX145" s="286" t="s">
        <v>30</v>
      </c>
      <c r="AY145" s="3" t="s">
        <v>31</v>
      </c>
      <c r="AZ145" s="10">
        <f t="shared" si="369"/>
        <v>0</v>
      </c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6">
        <v>3</v>
      </c>
    </row>
    <row r="146" spans="1:88" ht="30" customHeight="1">
      <c r="A146" s="296"/>
      <c r="B146" s="291"/>
      <c r="C146" s="308"/>
      <c r="D146" s="291"/>
      <c r="E146" s="3" t="s">
        <v>32</v>
      </c>
      <c r="F146" s="10">
        <f t="shared" si="368"/>
        <v>0</v>
      </c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6">
        <v>4</v>
      </c>
      <c r="AO146" s="4">
        <f t="shared" si="344"/>
        <v>0</v>
      </c>
      <c r="AP146" s="4">
        <f t="shared" si="345"/>
        <v>0</v>
      </c>
      <c r="AQ146" s="4">
        <f t="shared" si="346"/>
        <v>0</v>
      </c>
      <c r="AU146" s="296"/>
      <c r="AV146" s="291"/>
      <c r="AW146" s="308"/>
      <c r="AX146" s="291"/>
      <c r="AY146" s="3" t="s">
        <v>32</v>
      </c>
      <c r="AZ146" s="10">
        <f t="shared" si="369"/>
        <v>0</v>
      </c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6">
        <v>4</v>
      </c>
    </row>
    <row r="147" spans="1:88" ht="30" customHeight="1">
      <c r="A147" s="296"/>
      <c r="B147" s="291"/>
      <c r="C147" s="308"/>
      <c r="D147" s="291"/>
      <c r="E147" s="3" t="s">
        <v>33</v>
      </c>
      <c r="F147" s="10">
        <f t="shared" si="368"/>
        <v>0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6">
        <v>5</v>
      </c>
      <c r="AO147" s="4">
        <f t="shared" si="344"/>
        <v>0</v>
      </c>
      <c r="AP147" s="4">
        <f t="shared" si="345"/>
        <v>0</v>
      </c>
      <c r="AQ147" s="4">
        <f t="shared" si="346"/>
        <v>0</v>
      </c>
      <c r="AU147" s="296"/>
      <c r="AV147" s="291"/>
      <c r="AW147" s="308"/>
      <c r="AX147" s="291"/>
      <c r="AY147" s="3" t="s">
        <v>33</v>
      </c>
      <c r="AZ147" s="10">
        <f t="shared" si="369"/>
        <v>0</v>
      </c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6">
        <v>5</v>
      </c>
    </row>
    <row r="148" spans="1:88" ht="30" customHeight="1">
      <c r="A148" s="296"/>
      <c r="B148" s="291"/>
      <c r="C148" s="308"/>
      <c r="D148" s="287"/>
      <c r="E148" s="3" t="s">
        <v>34</v>
      </c>
      <c r="F148" s="10">
        <f t="shared" si="368"/>
        <v>0</v>
      </c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6">
        <v>6</v>
      </c>
      <c r="AO148" s="4">
        <f t="shared" si="344"/>
        <v>0</v>
      </c>
      <c r="AP148" s="4">
        <f t="shared" si="345"/>
        <v>0</v>
      </c>
      <c r="AQ148" s="4">
        <f t="shared" si="346"/>
        <v>0</v>
      </c>
      <c r="AU148" s="296"/>
      <c r="AV148" s="291"/>
      <c r="AW148" s="308"/>
      <c r="AX148" s="287"/>
      <c r="AY148" s="3" t="s">
        <v>34</v>
      </c>
      <c r="AZ148" s="10">
        <f t="shared" si="369"/>
        <v>0</v>
      </c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6">
        <v>6</v>
      </c>
    </row>
    <row r="149" spans="1:88" ht="30" customHeight="1">
      <c r="A149" s="296"/>
      <c r="B149" s="291"/>
      <c r="C149" s="308"/>
      <c r="D149" s="292" t="s">
        <v>35</v>
      </c>
      <c r="E149" s="293"/>
      <c r="F149" s="10">
        <f>F143+F144+F145+F146+F147+F148</f>
        <v>464916.39</v>
      </c>
      <c r="G149" s="10">
        <f t="shared" ref="G149" si="370">G143+G144+G145+G146+G147+G148</f>
        <v>0</v>
      </c>
      <c r="H149" s="10">
        <f t="shared" ref="H149" si="371">H143+H144+H145+H146+H147+H148</f>
        <v>0</v>
      </c>
      <c r="I149" s="10">
        <f t="shared" ref="I149" si="372">I143+I144+I145+I146+I147+I148</f>
        <v>0</v>
      </c>
      <c r="J149" s="10">
        <f t="shared" ref="J149" si="373">J143+J144+J145+J146+J147+J148</f>
        <v>0</v>
      </c>
      <c r="K149" s="10">
        <f t="shared" ref="K149" si="374">K143+K144+K145+K146+K147+K148</f>
        <v>0</v>
      </c>
      <c r="L149" s="10">
        <f t="shared" ref="L149" si="375">L143+L144+L145+L146+L147+L148</f>
        <v>0</v>
      </c>
      <c r="M149" s="10">
        <f t="shared" ref="M149" si="376">M143+M144+M145+M146+M147+M148</f>
        <v>0</v>
      </c>
      <c r="N149" s="10">
        <f t="shared" ref="N149" si="377">N143+N144+N145+N146+N147+N148</f>
        <v>0</v>
      </c>
      <c r="O149" s="10">
        <f t="shared" ref="O149" si="378">O143+O144+O145+O146+O147+O148</f>
        <v>0</v>
      </c>
      <c r="P149" s="10">
        <f t="shared" ref="P149" si="379">P143+P144+P145+P146+P147+P148</f>
        <v>0</v>
      </c>
      <c r="Q149" s="10">
        <f t="shared" ref="Q149" si="380">Q143+Q144+Q145+Q146+Q147+Q148</f>
        <v>0</v>
      </c>
      <c r="R149" s="10">
        <f t="shared" ref="R149" si="381">R143+R144+R145+R146+R147+R148</f>
        <v>0</v>
      </c>
      <c r="S149" s="10">
        <f t="shared" ref="S149" si="382">S143+S144+S145+S146+S147+S148</f>
        <v>0</v>
      </c>
      <c r="T149" s="10">
        <f t="shared" ref="T149" si="383">T143+T144+T145+T146+T147+T148</f>
        <v>0</v>
      </c>
      <c r="U149" s="10">
        <f t="shared" ref="U149" si="384">U143+U144+U145+U146+U147+U148</f>
        <v>0</v>
      </c>
      <c r="V149" s="10">
        <f t="shared" ref="V149" si="385">V143+V144+V145+V146+V147+V148</f>
        <v>464916.39</v>
      </c>
      <c r="W149" s="10">
        <f t="shared" ref="W149" si="386">W143+W144+W145+W146+W147+W148</f>
        <v>0</v>
      </c>
      <c r="X149" s="10">
        <f t="shared" ref="X149" si="387">X143+X144+X145+X146+X147+X148</f>
        <v>0</v>
      </c>
      <c r="Y149" s="10">
        <f t="shared" ref="Y149" si="388">Y143+Y144+Y145+Y146+Y147+Y148</f>
        <v>0</v>
      </c>
      <c r="Z149" s="10">
        <f t="shared" ref="Z149" si="389">Z143+Z144+Z145+Z146+Z147+Z148</f>
        <v>0</v>
      </c>
      <c r="AA149" s="16">
        <v>7</v>
      </c>
      <c r="AO149" s="4">
        <f t="shared" si="344"/>
        <v>0</v>
      </c>
      <c r="AP149" s="4">
        <f t="shared" si="345"/>
        <v>0</v>
      </c>
      <c r="AQ149" s="4">
        <f t="shared" si="346"/>
        <v>0</v>
      </c>
      <c r="AU149" s="296"/>
      <c r="AV149" s="291"/>
      <c r="AW149" s="308"/>
      <c r="AX149" s="322" t="s">
        <v>35</v>
      </c>
      <c r="AY149" s="293"/>
      <c r="AZ149" s="10">
        <f>AZ143+AZ144+AZ145+AZ146+AZ147+AZ148</f>
        <v>929832.78</v>
      </c>
      <c r="BA149" s="10">
        <f t="shared" ref="BA149:BT149" si="390">BA143+BA144+BA145+BA146+BA147+BA148</f>
        <v>0</v>
      </c>
      <c r="BB149" s="10">
        <f t="shared" si="390"/>
        <v>0</v>
      </c>
      <c r="BC149" s="10">
        <f t="shared" si="390"/>
        <v>0</v>
      </c>
      <c r="BD149" s="10">
        <f t="shared" si="390"/>
        <v>0</v>
      </c>
      <c r="BE149" s="10">
        <f t="shared" si="390"/>
        <v>0</v>
      </c>
      <c r="BF149" s="10">
        <f t="shared" si="390"/>
        <v>0</v>
      </c>
      <c r="BG149" s="10">
        <f t="shared" si="390"/>
        <v>0</v>
      </c>
      <c r="BH149" s="10">
        <f t="shared" si="390"/>
        <v>0</v>
      </c>
      <c r="BI149" s="10">
        <f t="shared" si="390"/>
        <v>0</v>
      </c>
      <c r="BJ149" s="10">
        <f t="shared" si="390"/>
        <v>0</v>
      </c>
      <c r="BK149" s="10">
        <f t="shared" si="390"/>
        <v>0</v>
      </c>
      <c r="BL149" s="10">
        <f t="shared" si="390"/>
        <v>0</v>
      </c>
      <c r="BM149" s="10">
        <f t="shared" si="390"/>
        <v>0</v>
      </c>
      <c r="BN149" s="10">
        <f t="shared" si="390"/>
        <v>0</v>
      </c>
      <c r="BO149" s="10">
        <f t="shared" si="390"/>
        <v>0</v>
      </c>
      <c r="BP149" s="10">
        <f t="shared" si="390"/>
        <v>929832.78</v>
      </c>
      <c r="BQ149" s="10">
        <f t="shared" si="390"/>
        <v>0</v>
      </c>
      <c r="BR149" s="10">
        <f t="shared" si="390"/>
        <v>0</v>
      </c>
      <c r="BS149" s="10">
        <f t="shared" si="390"/>
        <v>0</v>
      </c>
      <c r="BT149" s="10">
        <f t="shared" si="390"/>
        <v>0</v>
      </c>
      <c r="BU149" s="16">
        <v>7</v>
      </c>
      <c r="CI149" s="32">
        <f>BF149-BG149</f>
        <v>0</v>
      </c>
      <c r="CJ149" s="123"/>
    </row>
    <row r="150" spans="1:88" ht="75" customHeight="1">
      <c r="A150" s="296"/>
      <c r="B150" s="291"/>
      <c r="C150" s="308"/>
      <c r="D150" s="292" t="s">
        <v>53</v>
      </c>
      <c r="E150" s="293"/>
      <c r="F150" s="11">
        <f>ROUND(F149/C143,2)</f>
        <v>119.42</v>
      </c>
      <c r="G150" s="11">
        <f>ROUND(G149/C143,2)</f>
        <v>0</v>
      </c>
      <c r="H150" s="11">
        <f>ROUND(H149/C143,2)</f>
        <v>0</v>
      </c>
      <c r="I150" s="11">
        <f>ROUND(I149/C143,2)</f>
        <v>0</v>
      </c>
      <c r="J150" s="11">
        <f>ROUND(J149/C143,2)</f>
        <v>0</v>
      </c>
      <c r="K150" s="11">
        <f>ROUND(K149/C143,2)</f>
        <v>0</v>
      </c>
      <c r="L150" s="11">
        <f>ROUND(L149/C143,2)</f>
        <v>0</v>
      </c>
      <c r="M150" s="11">
        <f>ROUND(M149/C143,2)</f>
        <v>0</v>
      </c>
      <c r="N150" s="11">
        <f>ROUND(N149/C143,2)</f>
        <v>0</v>
      </c>
      <c r="O150" s="11">
        <f>ROUND(O149/C143,2)</f>
        <v>0</v>
      </c>
      <c r="P150" s="11">
        <f>ROUND(P149/C143,2)</f>
        <v>0</v>
      </c>
      <c r="Q150" s="11">
        <f>ROUND(Q149/C143,2)</f>
        <v>0</v>
      </c>
      <c r="R150" s="11">
        <f>ROUND(R149/C143,2)</f>
        <v>0</v>
      </c>
      <c r="S150" s="11">
        <f>ROUND(S149/C143,2)</f>
        <v>0</v>
      </c>
      <c r="T150" s="11">
        <f>ROUND(T149/C143,2)</f>
        <v>0</v>
      </c>
      <c r="U150" s="11">
        <f>ROUND(U149/C143,2)</f>
        <v>0</v>
      </c>
      <c r="V150" s="11">
        <f>ROUND(V149/C143,2)</f>
        <v>119.42</v>
      </c>
      <c r="W150" s="11">
        <f>ROUND(W149/C143,2)</f>
        <v>0</v>
      </c>
      <c r="X150" s="11">
        <f>ROUND(X149/C143,2)</f>
        <v>0</v>
      </c>
      <c r="Y150" s="11">
        <f>ROUND(Y149/C143,2)</f>
        <v>0</v>
      </c>
      <c r="Z150" s="11">
        <f>ROUND(Z149/C143,2)</f>
        <v>0</v>
      </c>
      <c r="AA150" s="16">
        <v>8</v>
      </c>
      <c r="AD150" s="52" t="b">
        <f>IF(AND(G150&gt;947.15,G150&lt;949),3,IF(AND(G150&gt;623.59,G150&lt;625),4,IF(AND(G150&gt;237.38,G150&lt;239),5,IF(AND(G150&gt;1986,G150&lt;1988),6,IF(AND(G150&gt;739.75,G150&lt;741),7,IF(AND(G150&gt;282.91,G150&lt;284),8,IF(AND(G150&gt;2681.35,G150&lt;2683),9,IF(AND(G150&gt;828.59,G150&lt;830),10,IF(AND(G150&gt;585.15,G150&lt;587),11,IF(AND(G150&gt;991.71,G150&lt;993),12,IF(AND(G150&gt;652.95,G150&lt;654),13,IF(AND(G150&gt;248.59,G150&lt;250),14,IF(AND(G150&gt;2079.39,G150&lt;2081),15,IF(AND(G150&gt;774.57,G150&lt;776),16,IF(AND(G150&gt;296.25,G150&lt;298),17,IF(AND(G150&gt;2807.42,G150&lt;2809),18,IF(AND(G150&gt;867.59,G150&lt;869),19,IF(AND(G150&gt;612.7,G150&lt;614),20))))))))))))))))))</f>
        <v>0</v>
      </c>
      <c r="AE150" s="52" t="b">
        <f>IF(AND(I150&gt;1204.78,I150&lt;1206),5,IF(AND(I150&gt;1407.63,I150&lt;1409),8,IF(AND(I150&gt;1427.91,I150&lt;1429),11,IF(AND(I150&gt;1261.45,I150&lt;1263),14,IF(AND(I150&gt;1473.83,I150&lt;1475),17,IF(AND(I150&gt;1495.07,I150&lt;1497),20))))))</f>
        <v>0</v>
      </c>
      <c r="AF150" s="52" t="b">
        <f>IF(AND(J150&gt;486.32,J150&lt;488),3,IF(AND(J150&gt;324.64,J150&lt;326),4,IF(AND(J150&gt;286.99,J150&lt;288.5),5,IF(AND(J150&gt;617.7,J150&lt;618),6,IF(AND(J150&gt;411.3,J150&lt;413),7,IF(AND(J150&gt;365.04,J150&lt;367),8,IF(AND(J150&gt;797.54,J150&lt;799),9,IF(AND(J150&gt;533.49,J150&lt;535),10,IF(AND(J150&gt;475.86,J150&lt;477),11,IF(AND(J150&gt;509.22,J150&lt;511),12,IF(AND(J150&gt;339.94,J150&lt;341.2),13,IF(AND(J150&gt;300.53,J150&lt;302),14,IF(AND(J150&gt;646.78,J150&lt;648),15,IF(AND(J150&gt;430.68,J150&lt;432),16,IF(AND(J150&gt;382.24,J150&lt;384),17,IF(AND(J150&gt;835.07,J150&lt;837),18,IF(AND(J150&gt;558.61,J150&lt;560),19,IF(AND(J150&gt;498.27,J150&lt;500),20))))))))))))))))))</f>
        <v>0</v>
      </c>
      <c r="AG150" s="52" t="b">
        <f>IF(AND(L150&gt;497.89,L150&lt;499),3,IF(AND(L150&gt;360.29,L150&lt;362),4,IF(AND(L150&gt;249.38,L150&lt;251),5,IF(AND(L150&gt;628.22,L150&lt;630),6,IF(AND(L150&gt;455.21,L150&lt;457),7,IF(AND(L150&gt;315.16,L150&lt;317),8,IF(AND(L150&gt;814.35,L150&lt;816),9,IF(AND(L150&gt;571.19,L150&lt;573),10,IF(AND(L150&gt;401.59,L150&lt;403),11,IF(AND(L150&gt;521.33,L150&lt;523),12,IF(AND(L150&gt;377.28,L150&lt;379),13,IF(AND(L150&gt;261.15,L150&lt;263),14,IF(AND(L150&gt;657.8,L150&lt;659),15,IF(AND(L150&gt;476.66,L150&lt;478),16,IF(AND(L150&gt;330.01,L150&lt;332),17,IF(AND(L150&gt;852.67,L150&lt;854),18,IF(AND(L150&gt;598.08,L150&lt;600),19,IF(AND(L150&gt;420.51,L150&lt;422),20))))))))))))))))))</f>
        <v>0</v>
      </c>
      <c r="AH150" s="52" t="b">
        <f>IF(AND(Q150&gt;358.85,Q150&lt;360),3,IF(AND(Q150&gt;129.83,Q150&lt;131),4,IF(AND(Q150&gt;77.61,Q150&lt;79),5,IF(AND(Q150&gt;426.19,Q150&lt;428),6,IF(AND(Q150&gt;159.77,Q150&lt;161),7,IF(AND(Q150&gt;94.38,Q150&lt;96),8,IF(AND(Q150&gt;567.37,Q150&lt;569),9,IF(AND(Q150&gt;203.4,Q150&lt;205),10,IF(AND(Q150&gt;131.96,Q150&lt;133),11,IF(AND(Q150&gt;375.76,Q150&lt;377),12,IF(AND(Q150&gt;135.98,Q150&lt;137),13,IF(AND(Q150&gt;81.31,Q150&lt;83),14,IF(AND(Q150&gt;446.27,Q150&lt;448),15,IF(AND(Q150&gt;167.32,Q150&lt;169),16,IF(AND(Q150&gt;98.86,Q150&lt;100),17,IF(AND(Q150&gt;594.08,Q150&lt;596),18,IF(AND(Q150&gt;213.01,Q150&lt;215),19,IF(AND(Q150&gt;138.21,Q150&lt;140),20))))))))))))))))))</f>
        <v>0</v>
      </c>
      <c r="AI150" s="52" t="b">
        <f>IF(AND(S150&gt;195.17,S150&lt;197),3,IF(AND(S150&gt;88.93,S150&lt;90),4,IF(AND(S150&gt;47.88,S150&lt;49),5,IF(AND(S150&gt;245.08,S150&lt;247),6,IF(AND(S150&gt;111.07,S150&lt;113),7,IF(AND(S150&gt;60.92,S150&lt;62),8,IF(AND(S150&gt;296.11,S150&lt;298),9,IF(AND(S150&gt;139.41,S150&lt;141),10,IF(AND(S150&gt;78.67,S150&lt;80),11,IF(AND(S150&gt;204.39,S150&lt;206),12,IF(AND(S150&gt;93.16,S150&lt;95),13,IF(AND(S150&gt;50.17,S150&lt;52),14,IF(AND(S150&gt;256.64,S150&lt;258),15,IF(AND(S150&gt;116.33,S150&lt;118),16,IF(AND(S150&gt;63.83,S150&lt;65),17,IF(AND(S150&gt;310.07,S150&lt;312),18,IF(AND(S150&gt;146.01,S150&lt;148),19,IF(AND(S150&gt;82.42,S150&lt;84),20))))))))))))))))))</f>
        <v>0</v>
      </c>
      <c r="AJ150" s="52" t="b">
        <f>IF(AND(U150&gt;107.35,U150&lt;109),3,IF(AND(U150&gt;63.65,U150&lt;65),4,IF(AND(U150&gt;44.75,U150&lt;46),5,IF(AND(U150&gt;143.27,U150&lt;145),6,IF(AND(U150&gt;85.58,U150&lt;87),7,IF(AND(U150&gt;60.46,U150&lt;62),8,IF(AND(U150&gt;194.16,U150&lt;196),9,IF(AND(U150&gt;117.24,U150&lt;119),10,IF(AND(U150&gt;82.88,U150&lt;84),11,IF(AND(U150&gt;112.44,U150&lt;114),12,IF(AND(U150&gt;66.69,U150&lt;68),13,IF(AND(U150&gt;46.9,U150&lt;48),14,IF(AND(U150&gt;150.05,U150&lt;152),15,IF(AND(U150&gt;90.65,U150&lt;91),16,IF(AND(U150&gt;63.34,U150&lt;65),17,IF(AND(U150&gt;203.34,U150&lt;205),18,IF(AND(U150&gt;122.8,U150&lt;124),19,IF(AND(U150&gt;86.83,U150&lt;88),20))))))))))))))))))</f>
        <v>0</v>
      </c>
      <c r="AK150" s="52">
        <f>IF(AND(V150&gt;139.85,V150&lt;141),3,IF(AND(V150&gt;103.84,V150&lt;105),4,IF(AND(V150&gt;52.32,V150&lt;54),5,IF(AND(V150&gt;285.46,V150&lt;287),6,IF(AND(V150&gt;118.42,V150&lt;120),7,IF(AND(V150&gt;62.42,V150&lt;64),8,IF(AND(V150&gt;412.27,V150&lt;414),9,IF(AND(V150&gt;140.33,V150&lt;142),10,IF(AND(V150&gt;145,V150&lt;147),11,IF(AND(V150&gt;146.47,V150&lt;148),12,IF(AND(V150&gt;108.77,V150&lt;110),13,IF(AND(V150&gt;54.82,V150&lt;56),14,IF(AND(V150&gt;298.92,V150&lt;300),15,IF(AND(V150&gt;124.03,V150&lt;126),16,IF(AND(V150&gt;65.4,V150&lt;67),17,IF(AND(V150&gt;431.69,V150&lt;433),18,IF(AND(V150&gt;146.97,V150&lt;148),19,IF(AND(V150&gt;151.86,V150&lt;153),20))))))))))))))))))</f>
        <v>7</v>
      </c>
      <c r="AL150" s="52" t="b">
        <f>IF(AND(W150&gt;350.42,W150&lt;352),3,IF(AND(W150&gt;546.22,W150&lt;548),4,IF(AND(W150&gt;155.33,W150&lt;157),5,IF(AND(W150&gt;721.99,W150&lt;723),6,IF(AND(W150&gt;638.96,W150&lt;639),7,IF(AND(W150&gt;187.79,W150&lt;189),8,IF(AND(W150&gt;945.4,W150&lt;947),9,IF(AND(W150&gt;698.46,W150&lt;670),10,IF(AND(W150&gt;360.7,W150&lt;362),11,IF(AND(W150&gt;366.94,W150&lt;368),12,IF(AND(W150&gt;571.94,W150&lt;573),13,IF(AND(W150&gt;162.68,W150&lt;164),14,IF(AND(W150&gt;755.97,W150&lt;757),15,IF(AND(W150&gt;667.99,W150&lt;669),16,IF(AND(W150&gt;196.66,W150&lt;198),17,IF(AND(W150&gt;989.88,W150&lt;991),18,IF(AND(W150&gt;731.33,W150&lt;733),19,IF(AND(W150&gt;377.7,W150&lt;379),20))))))))))))))))))</f>
        <v>0</v>
      </c>
      <c r="AM150" s="52" t="b">
        <f>IF(AND(Y150&gt;46.2,Y150&lt;46.5),3,IF(AND(Y150&gt;18.8,Y150&lt;19.1),4,IF(AND(Y150&gt;15.8,Y150&lt;16),5,IF(AND(Y150&gt;78.7,Y150&lt;79),6,IF(AND(Y150&gt;32.1,Y150&lt;32.4),7,IF(AND(Y150&gt;26.9,Y150&lt;27.3),8,IF(AND(Y150&gt;125,Y150&lt;125.5),9,IF(AND(Y150&gt;48.2,Y150&lt;48.52),10,IF(AND(Y150&gt;43.1,Y150&lt;43.6),11,IF(AND(Y150&gt;48.53,Y150&lt;48.7),12,IF(AND(Y150&gt;19.6,Y150&lt;20.1),13,IF(AND(Y150&gt;16.5,Y150&lt;16.9),14,IF(AND(Y150&gt;82.4,Y150&lt;82.8),15,IF(AND(Y150&gt;33.6,Y150&lt;34),16,IF(AND(Y150&gt;28,Y150&lt;28.6),17,IF(AND(Y150&gt;130.8,Y150&lt;131.4),18,IF(AND(Y150&gt;50.5,Y150&lt;50.9),19,IF(AND(Y150&gt;45.2,Y150&lt;45.8),20))))))))))))))))))</f>
        <v>0</v>
      </c>
      <c r="AO150" s="4">
        <f t="shared" si="344"/>
        <v>0</v>
      </c>
      <c r="AP150" s="4">
        <f t="shared" si="345"/>
        <v>0</v>
      </c>
      <c r="AQ150" s="4">
        <f t="shared" si="346"/>
        <v>0</v>
      </c>
      <c r="AU150" s="296"/>
      <c r="AV150" s="291"/>
      <c r="AW150" s="308"/>
      <c r="AX150" s="322" t="s">
        <v>53</v>
      </c>
      <c r="AY150" s="293"/>
      <c r="AZ150" s="11">
        <f>ROUND(AZ149/AW143,2)</f>
        <v>238.84</v>
      </c>
      <c r="BA150" s="11">
        <f>ROUND(BA149/AW143,2)</f>
        <v>0</v>
      </c>
      <c r="BB150" s="11">
        <f>ROUND(BB149/AW143,2)</f>
        <v>0</v>
      </c>
      <c r="BC150" s="11">
        <f>ROUND(BC149/AW143,2)</f>
        <v>0</v>
      </c>
      <c r="BD150" s="11">
        <f>ROUND(BD149/AW143,2)</f>
        <v>0</v>
      </c>
      <c r="BE150" s="11">
        <f>ROUND(BE149/AW143,2)</f>
        <v>0</v>
      </c>
      <c r="BF150" s="11">
        <f>ROUND(BF149/AW143,2)</f>
        <v>0</v>
      </c>
      <c r="BG150" s="11">
        <f>ROUND(BG149/AW143,2)</f>
        <v>0</v>
      </c>
      <c r="BH150" s="11">
        <f>ROUND(BH149/AW143,2)</f>
        <v>0</v>
      </c>
      <c r="BI150" s="11">
        <f>ROUND(BI149/AW143,2)</f>
        <v>0</v>
      </c>
      <c r="BJ150" s="11">
        <f>ROUND(BJ149/AW143,2)</f>
        <v>0</v>
      </c>
      <c r="BK150" s="11">
        <f>ROUND(BK149/AW143,2)</f>
        <v>0</v>
      </c>
      <c r="BL150" s="11">
        <f>ROUND(BL149/AW143,2)</f>
        <v>0</v>
      </c>
      <c r="BM150" s="11">
        <f>ROUND(BM149/AW143,2)</f>
        <v>0</v>
      </c>
      <c r="BN150" s="11">
        <f>ROUND(BN149/AW143,2)</f>
        <v>0</v>
      </c>
      <c r="BO150" s="11">
        <f>ROUND(BO149/AW143,2)</f>
        <v>0</v>
      </c>
      <c r="BP150" s="11">
        <f>ROUND(BP149/AW143,2)</f>
        <v>238.84</v>
      </c>
      <c r="BQ150" s="11">
        <f>ROUND(BQ149/AW143,2)</f>
        <v>0</v>
      </c>
      <c r="BR150" s="11">
        <f>ROUND(BR149/AW143,2)</f>
        <v>0</v>
      </c>
      <c r="BS150" s="11">
        <f>ROUND(BS149/AW143,2)</f>
        <v>0</v>
      </c>
      <c r="BT150" s="11">
        <f>ROUND(BT149/AW143,2)</f>
        <v>0</v>
      </c>
      <c r="BU150" s="16">
        <v>8</v>
      </c>
      <c r="BX150" s="52" t="b">
        <f>IF(AND(BA150&gt;947.15,BA150&lt;949),3,IF(AND(BA150&gt;623.59,BA150&lt;625),4,IF(AND(BA150&gt;237.38,BA150&lt;239),5,IF(AND(BA150&gt;1986,BA150&lt;1988),6,IF(AND(BA150&gt;739.75,BA150&lt;741),7,IF(AND(BA150&gt;282.91,BA150&lt;284),8,IF(AND(BA150&gt;2681.35,BA150&lt;2683),9,IF(AND(BA150&gt;828.59,BA150&lt;830),10,IF(AND(BA150&gt;585.15,BA150&lt;587),11,IF(AND(BA150&gt;991.71,BA150&lt;993),12,IF(AND(BA150&gt;652.95,BA150&lt;654),13,IF(AND(BA150&gt;248.59,BA150&lt;250),14,IF(AND(BA150&gt;2079.39,BA150&lt;2081),15,IF(AND(BA150&gt;774.57,BA150&lt;776),16,IF(AND(BA150&gt;296.25,BA150&lt;298),17,IF(AND(BA150&gt;2807.42,BA150&lt;2809),18,IF(AND(BA150&gt;867.59,BA150&lt;869),19,IF(AND(BA150&gt;612.7,BA150&lt;614),20))))))))))))))))))</f>
        <v>0</v>
      </c>
      <c r="BY150" s="52" t="b">
        <f>IF(AND(BC150&gt;1204.78,BC150&lt;1206),5,IF(AND(BC150&gt;1407.63,BC150&lt;1409),8,IF(AND(BC150&gt;1427.91,BC150&lt;1429),11,IF(AND(BC150&gt;1261.45,BC150&lt;1263),14,IF(AND(BC150&gt;1473.83,BC150&lt;1475),17,IF(AND(BC150&gt;1495.07,BC150&lt;1497),20))))))</f>
        <v>0</v>
      </c>
      <c r="BZ150" s="52" t="b">
        <f>IF(AND(BD150&gt;486.32,BD150&lt;488),3,IF(AND(BD150&gt;324.64,BD150&lt;326),4,IF(AND(BD150&gt;286.99,BD150&lt;288.5),5,IF(AND(BD150&gt;617.7,BD150&lt;618),6,IF(AND(BD150&gt;411.3,BD150&lt;413),7,IF(AND(BD150&gt;365.04,BD150&lt;367),8,IF(AND(BD150&gt;797.54,BD150&lt;799),9,IF(AND(BD150&gt;533.49,BD150&lt;535),10,IF(AND(BD150&gt;475.86,BD150&lt;477),11,IF(AND(BD150&gt;509.22,BD150&lt;511),12,IF(AND(BD150&gt;339.94,BD150&lt;341.2),13,IF(AND(BD150&gt;300.53,BD150&lt;302),14,IF(AND(BD150&gt;646.78,BD150&lt;648),15,IF(AND(BD150&gt;430.68,BD150&lt;432),16,IF(AND(BD150&gt;382.24,BD150&lt;384),17,IF(AND(BD150&gt;835.07,BD150&lt;837),18,IF(AND(BD150&gt;558.61,BD150&lt;560),19,IF(AND(BD150&gt;498.27,BD150&lt;500),20))))))))))))))))))</f>
        <v>0</v>
      </c>
      <c r="CA150" s="52" t="b">
        <f>IF(AND(BF150&gt;497.89,BF150&lt;499),3,IF(AND(BF150&gt;360.29,BF150&lt;362),4,IF(AND(BF150&gt;249.38,BF150&lt;251),5,IF(AND(BF150&gt;628.22,BF150&lt;630),6,IF(AND(BF150&gt;455.21,BF150&lt;457),7,IF(AND(BF150&gt;315.16,BF150&lt;317),8,IF(AND(BF150&gt;814.35,BF150&lt;816),9,IF(AND(BF150&gt;571.19,BF150&lt;573),10,IF(AND(BF150&gt;401.59,BF150&lt;403),11,IF(AND(BF150&gt;521.33,BF150&lt;523),12,IF(AND(BF150&gt;377.28,BF150&lt;379),13,IF(AND(BF150&gt;261.15,BF150&lt;263),14,IF(AND(BF150&gt;657.8,BF150&lt;659),15,IF(AND(BF150&gt;476.66,BF150&lt;478),16,IF(AND(BF150&gt;330.01,BF150&lt;332),17,IF(AND(BF150&gt;852.67,BF150&lt;854),18,IF(AND(BF150&gt;598.08,BF150&lt;600),19,IF(AND(BF150&gt;420.51,BF150&lt;422),20))))))))))))))))))</f>
        <v>0</v>
      </c>
      <c r="CB150" s="52" t="b">
        <f>IF(AND(BK150&gt;358.85,BK150&lt;360),3,IF(AND(BK150&gt;129.83,BK150&lt;131),4,IF(AND(BK150&gt;77.61,BK150&lt;79),5,IF(AND(BK150&gt;426.19,BK150&lt;428),6,IF(AND(BK150&gt;159.77,BK150&lt;161),7,IF(AND(BK150&gt;94.38,BK150&lt;96),8,IF(AND(BK150&gt;567.37,BK150&lt;569),9,IF(AND(BK150&gt;203.4,BK150&lt;205),10,IF(AND(BK150&gt;131.96,BK150&lt;133),11,IF(AND(BK150&gt;375.76,BK150&lt;377),12,IF(AND(BK150&gt;135.98,BK150&lt;137),13,IF(AND(BK150&gt;81.31,BK150&lt;83),14,IF(AND(BK150&gt;446.27,BK150&lt;448),15,IF(AND(BK150&gt;167.32,BK150&lt;169),16,IF(AND(BK150&gt;98.86,BK150&lt;100),17,IF(AND(BK150&gt;594.08,BK150&lt;596),18,IF(AND(BK150&gt;213.01,BK150&lt;215),19,IF(AND(BK150&gt;138.21,BK150&lt;140),20))))))))))))))))))</f>
        <v>0</v>
      </c>
      <c r="CC150" s="52" t="b">
        <f>IF(AND(BM150&gt;195.17,BM150&lt;197),3,IF(AND(BM150&gt;88.93,BM150&lt;90),4,IF(AND(BM150&gt;47.88,BM150&lt;49),5,IF(AND(BM150&gt;245.08,BM150&lt;247),6,IF(AND(BM150&gt;111.07,BM150&lt;113),7,IF(AND(BM150&gt;60.92,BM150&lt;62),8,IF(AND(BM150&gt;296.11,BM150&lt;298),9,IF(AND(BM150&gt;139.41,BM150&lt;141),10,IF(AND(BM150&gt;78.67,BM150&lt;80),11,IF(AND(BM150&gt;204.39,BM150&lt;206),12,IF(AND(BM150&gt;93.16,BM150&lt;95),13,IF(AND(BM150&gt;50.17,BM150&lt;52),14,IF(AND(BM150&gt;256.64,BM150&lt;258),15,IF(AND(BM150&gt;116.33,BM150&lt;118),16,IF(AND(BM150&gt;63.83,BM150&lt;65),17,IF(AND(BM150&gt;310.07,BM150&lt;312),18,IF(AND(BM150&gt;146.01,BM150&lt;148),19,IF(AND(BM150&gt;82.42,BM150&lt;84),20))))))))))))))))))</f>
        <v>0</v>
      </c>
      <c r="CD150" s="52" t="b">
        <f>IF(AND(BO150&gt;107.35,BO150&lt;109),3,IF(AND(BO150&gt;63.65,BO150&lt;65),4,IF(AND(BO150&gt;44.75,BO150&lt;46),5,IF(AND(BO150&gt;143.27,BO150&lt;145),6,IF(AND(BO150&gt;85.58,BO150&lt;87),7,IF(AND(BO150&gt;60.46,BO150&lt;62),8,IF(AND(BO150&gt;194.16,BO150&lt;196),9,IF(AND(BO150&gt;117.24,BO150&lt;119),10,IF(AND(BO150&gt;82.88,BO150&lt;84),11,IF(AND(BO150&gt;112.44,BO150&lt;114),12,IF(AND(BO150&gt;66.69,BO150&lt;68),13,IF(AND(BO150&gt;46.9,BO150&lt;48),14,IF(AND(BO150&gt;150.05,BO150&lt;152),15,IF(AND(BO150&gt;90.65,BO150&lt;91),16,IF(AND(BO150&gt;63.34,BO150&lt;65),17,IF(AND(BO150&gt;203.34,BO150&lt;205),18,IF(AND(BO150&gt;122.8,BO150&lt;124),19,IF(AND(BO150&gt;86.83,BO150&lt;88),20))))))))))))))))))</f>
        <v>0</v>
      </c>
      <c r="CE150" s="52" t="b">
        <f>IF(AND(BP150&gt;139.85,BP150&lt;141),3,IF(AND(BP150&gt;103.84,BP150&lt;105),4,IF(AND(BP150&gt;52.32,BP150&lt;54),5,IF(AND(BP150&gt;285.46,BP150&lt;287),6,IF(AND(BP150&gt;118.42,BP150&lt;120),7,IF(AND(BP150&gt;62.42,BP150&lt;64),8,IF(AND(BP150&gt;412.27,BP150&lt;414),9,IF(AND(BP150&gt;140.33,BP150&lt;142),10,IF(AND(BP150&gt;145,BP150&lt;147),11,IF(AND(BP150&gt;146.47,BP150&lt;148),12,IF(AND(BP150&gt;108.77,BP150&lt;110),13,IF(AND(BP150&gt;54.82,BP150&lt;56),14,IF(AND(BP150&gt;298.92,BP150&lt;300),15,IF(AND(BP150&gt;124.03,BP150&lt;126),16,IF(AND(BP150&gt;65.4,BP150&lt;67),17,IF(AND(BP150&gt;431.69,BP150&lt;433),18,IF(AND(BP150&gt;146.97,BP150&lt;148),19,IF(AND(BP150&gt;151.86,BP150&lt;153),20))))))))))))))))))</f>
        <v>0</v>
      </c>
      <c r="CF150" s="52" t="b">
        <f>IF(AND(BQ150&gt;350.42,BQ150&lt;352),3,IF(AND(BQ150&gt;546.22,BQ150&lt;548),4,IF(AND(BQ150&gt;155.33,BQ150&lt;157),5,IF(AND(BQ150&gt;721.99,BQ150&lt;723),6,IF(AND(BQ150&gt;638.96,BQ150&lt;639),7,IF(AND(BQ150&gt;187.79,BQ150&lt;189),8,IF(AND(BQ150&gt;945.4,BQ150&lt;947),9,IF(AND(BQ150&gt;698.46,BQ150&lt;670),10,IF(AND(BQ150&gt;360.7,BQ150&lt;362),11,IF(AND(BQ150&gt;366.94,BQ150&lt;368),12,IF(AND(BQ150&gt;571.94,BQ150&lt;573),13,IF(AND(BQ150&gt;162.68,BQ150&lt;164),14,IF(AND(BQ150&gt;755.97,BQ150&lt;757),15,IF(AND(BQ150&gt;667.99,BQ150&lt;669),16,IF(AND(BQ150&gt;196.66,BQ150&lt;198),17,IF(AND(BQ150&gt;989.88,BQ150&lt;991),18,IF(AND(BQ150&gt;731.33,BQ150&lt;733),19,IF(AND(BQ150&gt;377.7,BQ150&lt;379),20))))))))))))))))))</f>
        <v>0</v>
      </c>
      <c r="CG150" s="52" t="b">
        <f>IF(AND(BS150&gt;46.2,BS150&lt;46.5),3,IF(AND(BS150&gt;18.8,BS150&lt;19.1),4,IF(AND(BS150&gt;15.8,BS150&lt;16),5,IF(AND(BS150&gt;78.7,BS150&lt;79),6,IF(AND(BS150&gt;32.1,BS150&lt;32.4),7,IF(AND(BS150&gt;26.9,BS150&lt;27.3),8,IF(AND(BS150&gt;125,BS150&lt;125.5),9,IF(AND(BS150&gt;48.2,BS150&lt;48.52),10,IF(AND(BS150&gt;43.1,BS150&lt;43.6),11,IF(AND(BS150&gt;48.53,BS150&lt;48.7),12,IF(AND(BS150&gt;19.6,BS150&lt;20.1),13,IF(AND(BS150&gt;16.5,BS150&lt;16.9),14,IF(AND(BS150&gt;82.4,BS150&lt;82.8),15,IF(AND(BS150&gt;33.6,BS150&lt;34),16,IF(AND(BS150&gt;28,BS150&lt;28.6),17,IF(AND(BS150&gt;130.8,BS150&lt;131.4),18,IF(AND(BS150&gt;50.5,BS150&lt;50.9),19,IF(AND(BS150&gt;45.2,BS150&lt;45.8),20))))))))))))))))))</f>
        <v>0</v>
      </c>
    </row>
    <row r="151" spans="1:88" ht="90" customHeight="1">
      <c r="A151" s="297"/>
      <c r="B151" s="287"/>
      <c r="C151" s="309"/>
      <c r="D151" s="292" t="s">
        <v>54</v>
      </c>
      <c r="E151" s="293"/>
      <c r="F151" s="10" t="s">
        <v>36</v>
      </c>
      <c r="G151" s="12">
        <f>IF(AD151=FALSE,0,AD151)</f>
        <v>0</v>
      </c>
      <c r="H151" s="12" t="s">
        <v>36</v>
      </c>
      <c r="I151" s="12">
        <f>IF(AE151=FALSE,0,AE151)</f>
        <v>0</v>
      </c>
      <c r="J151" s="12">
        <f>IF(AF151=FALSE,0,AF151)</f>
        <v>0</v>
      </c>
      <c r="K151" s="12" t="s">
        <v>36</v>
      </c>
      <c r="L151" s="12">
        <f>IF(AG151=FALSE,0,AG151)</f>
        <v>0</v>
      </c>
      <c r="M151" s="12" t="s">
        <v>36</v>
      </c>
      <c r="N151" s="12" t="s">
        <v>36</v>
      </c>
      <c r="O151" s="12" t="s">
        <v>36</v>
      </c>
      <c r="P151" s="12" t="s">
        <v>36</v>
      </c>
      <c r="Q151" s="12">
        <f>IF(AH151=FALSE,0,AH151)</f>
        <v>0</v>
      </c>
      <c r="R151" s="12" t="s">
        <v>36</v>
      </c>
      <c r="S151" s="12">
        <f>IF(AI151=FALSE,0,AI151)</f>
        <v>0</v>
      </c>
      <c r="T151" s="12" t="s">
        <v>36</v>
      </c>
      <c r="U151" s="12">
        <f>IF(AJ151=FALSE,0,AJ151)</f>
        <v>0</v>
      </c>
      <c r="V151" s="12">
        <f>IF(AK151=FALSE,0,AK151)</f>
        <v>119.42</v>
      </c>
      <c r="W151" s="12">
        <f>IF(AL151=FALSE,0,AL151)</f>
        <v>0</v>
      </c>
      <c r="X151" s="12" t="s">
        <v>36</v>
      </c>
      <c r="Y151" s="12">
        <f>IF(AM151=FALSE,0,AM151)</f>
        <v>0</v>
      </c>
      <c r="Z151" s="12" t="s">
        <v>36</v>
      </c>
      <c r="AA151" s="16">
        <v>9</v>
      </c>
      <c r="AD151" s="52" t="b">
        <f>IF(AD150=3,948.15,IF(AD150=4,624.59,IF(AD150=5,238.38,IF(AD150=6,1987,IF(AD150=7,740.75,IF(AD150=8,283.91,IF(AD150=9,2682.35,IF(AD150=10,829.59,IF(AD150=11,586.15,IF(AD150=12,992.71,IF(AD150=13,653.95,IF(AD150=14,249.59,IF(AD150=15,2080.39,IF(AD150=16,775.57,IF(AD150=17,297.25,IF(AD150=18,2808.42,IF(AD150=19,868.59,IF(AD150=20,613.7))))))))))))))))))</f>
        <v>0</v>
      </c>
      <c r="AE151" s="52" t="b">
        <f>IF(AE150=5,1205.78,IF(AE150=8,1408.63,IF(AE150=11,1428.91,IF(AE150=14,1262.45,IF(AE150=17,1474.83,IF(AE150=20,1496.07))))))</f>
        <v>0</v>
      </c>
      <c r="AF151" s="52" t="b">
        <f>IF(AF150=3,487.32,IF(AF150=4,325.64,IF(AF150=5,287.99,IF(AF150=6,618.7,IF(AF150=7,412.3,IF(AF150=8,366.04,IF(AF150=9,798.54,IF(AF150=10,534.49,IF(AF150=11,476.86,IF(AF150=12,510.22,IF(AF150=13,340.94,IF(AF150=14,301.53,IF(AF150=15,647.78,IF(AF150=16,431.68,IF(AF150=17,383.24,IF(AF150=18,836.07,IF(AF150=19,559.61,IF(AF150=20,499.27))))))))))))))))))</f>
        <v>0</v>
      </c>
      <c r="AG151" s="52" t="b">
        <f>IF(AG150=3,498.89,IF(AG150=4,361.29,IF(AG150=5,250.38,IF(AG150=6,629.22,IF(AG150=7,456.21,IF(AG150=8,316.16,IF(AG150=9,815.35,IF(AG150=10,572.19,IF(AG150=11,402.59,IF(AG150=12,522.33,IF(AG150=13,378.28,IF(AG150=14,262.15,IF(AG150=15,658.8,IF(AG150=16,477.66,IF(AG150=17,331.01,IF(AG150=18,853.67,IF(AG150=19,599.08,IF(AG150=20,421.51))))))))))))))))))</f>
        <v>0</v>
      </c>
      <c r="AH151" s="52" t="b">
        <f>IF(AH150=3,359.85,IF(AH150=4,130.83,IF(AH150=5,78.61,IF(AH150=6,427.19,IF(AH150=7,160.77,IF(AH150=8,95.38,IF(AH150=9,568.37,IF(AH150=10,204.4,IF(AH150=11,132.96,IF(AH150=12,376.76,IF(AH150=13,136.98,IF(AH150=14,82.31,IF(AH150=15,447.27,IF(AH150=16,168.32,IF(AH150=17,99.86,IF(AH150=18,595.08,IF(AH150=19,214.01,IF(AH150=20,139.21))))))))))))))))))</f>
        <v>0</v>
      </c>
      <c r="AI151" s="52" t="b">
        <f>IF(AI150=3,196.17,IF(AI150=4,89.93,IF(AI150=5,48.88,IF(AI150=6,246.08,IF(AI150=7,112.07,IF(AI150=8,61.92,IF(AI150=9,297.11,IF(AI150=10,140.41,IF(AI150=11,79.67,IF(AI150=12,205.39,IF(AI150=13,94.16,IF(AI150=14,51.17,IF(AI150=15,257.64,IF(AI150=16,117.33,IF(AI150=17,64.83,IF(AI150=18,311.07,IF(AI150=19,147.01,IF(AI150=20,83.42))))))))))))))))))</f>
        <v>0</v>
      </c>
      <c r="AJ151" s="52" t="b">
        <f>IF(AJ150=3,108.35,IF(AJ150=4,64.65,IF(AJ150=5,45.75,IF(AJ150=6,144.27,IF(AJ150=7,86.58,IF(AJ150=8,61.46,IF(AJ150=9,195.16,IF(AJ150=10,118.24,IF(AJ150=11,83.88,IF(AJ150=12,113.44,IF(AJ150=13,67.69,IF(AJ150=14,47.9,IF(AJ150=15,151.05,IF(AJ150=16,90.65,IF(AJ150=17,64.34,IF(AJ150=18,204.34,IF(AJ150=19,123.8,IF(AJ150=20,87.83))))))))))))))))))</f>
        <v>0</v>
      </c>
      <c r="AK151" s="52">
        <f>IF(AK150=3,140.85,IF(AK150=4,104.84,IF(AK150=5,53.32,IF(AK150=6,286.46,IF(AK150=7,119.42,IF(AK150=8,63.42,IF(AK150=9,413.27,IF(AK150=10,141.33,IF(AK150=11,146,IF(AK150=12,147.47,IF(AK150=13,109.77,IF(AK150=14,55.82,IF(AK150=15,299.92,IF(AK150=16,125.03,IF(AK150=17,66.4,IF(AK150=18,432.69,IF(AK150=19,147.97,IF(AK150=20,152.86))))))))))))))))))</f>
        <v>119.42</v>
      </c>
      <c r="AL151" s="52" t="b">
        <f>IF(AL150=3,351.42,IF(AL150=4,547.22,IF(AL150=5,156.33,IF(AL150=6,722.99,IF(AL150=7,638.96,IF(AL150=8,188.79,IF(AL150=9,946.4,IF(AL150=10,699.46,IF(AL150=11,361.7,IF(AL150=12,367.94,IF(AL150=13,572.94,IF(AL150=14,163.68,IF(AL150=15,756.97,IF(AL150=16,668.99,IF(AL150=17,197.66,IF(AL150=18,990.88,IF(AL150=19,732.33,IF(AL150=20,378.7))))))))))))))))))</f>
        <v>0</v>
      </c>
      <c r="AM151" s="52" t="b">
        <f>IF(AM150=3,46.41,IF(AM150=4,19.01,IF(AM150=5,15.96,IF(AM150=6,78.9,IF(AM150=7,32.34,IF(AM150=8,27.09,IF(AM150=9,125.27,IF(AM150=10,48.48,IF(AM150=11,43.47,IF(AM150=12,48.59,IF(AM150=13,19.9,IF(AM150=14,16.71,IF(AM150=15,82.61,IF(AM150=16,33.86,IF(AM150=17,28.36,IF(AM150=18,131.15,IF(AM150=19,50.76,IF(AM150=20,45.51))))))))))))))))))</f>
        <v>0</v>
      </c>
      <c r="AO151" s="4">
        <f t="shared" si="344"/>
        <v>0</v>
      </c>
      <c r="AP151" s="4">
        <f t="shared" si="345"/>
        <v>0</v>
      </c>
      <c r="AQ151" s="4">
        <f t="shared" si="346"/>
        <v>0</v>
      </c>
      <c r="AU151" s="297"/>
      <c r="AV151" s="287"/>
      <c r="AW151" s="309"/>
      <c r="AX151" s="322" t="s">
        <v>54</v>
      </c>
      <c r="AY151" s="293"/>
      <c r="AZ151" s="10" t="s">
        <v>36</v>
      </c>
      <c r="BA151" s="12">
        <f>IF(BX151=FALSE,0,BX151)</f>
        <v>0</v>
      </c>
      <c r="BB151" s="12" t="s">
        <v>36</v>
      </c>
      <c r="BC151" s="12">
        <f>IF(BY151=FALSE,0,BY151)</f>
        <v>0</v>
      </c>
      <c r="BD151" s="12">
        <f>IF(BZ151=FALSE,0,BZ151)</f>
        <v>0</v>
      </c>
      <c r="BE151" s="12" t="s">
        <v>36</v>
      </c>
      <c r="BF151" s="12">
        <f>IF(CA151=FALSE,0,CA151)</f>
        <v>0</v>
      </c>
      <c r="BG151" s="12" t="s">
        <v>36</v>
      </c>
      <c r="BH151" s="12" t="s">
        <v>36</v>
      </c>
      <c r="BI151" s="12" t="s">
        <v>36</v>
      </c>
      <c r="BJ151" s="12" t="s">
        <v>36</v>
      </c>
      <c r="BK151" s="12">
        <f>IF(CB151=FALSE,0,CB151)</f>
        <v>0</v>
      </c>
      <c r="BL151" s="12" t="s">
        <v>36</v>
      </c>
      <c r="BM151" s="12">
        <f>IF(CC151=FALSE,0,CC151)</f>
        <v>0</v>
      </c>
      <c r="BN151" s="12" t="s">
        <v>36</v>
      </c>
      <c r="BO151" s="12">
        <f>IF(CD151=FALSE,0,CD151)</f>
        <v>0</v>
      </c>
      <c r="BP151" s="12">
        <f>IF(CE151=FALSE,0,CE151)</f>
        <v>238.84</v>
      </c>
      <c r="BQ151" s="12">
        <f>IF(CF151=FALSE,0,CF151)</f>
        <v>0</v>
      </c>
      <c r="BR151" s="12" t="s">
        <v>36</v>
      </c>
      <c r="BS151" s="12">
        <f>IF(CG151=FALSE,0,CG151)</f>
        <v>0</v>
      </c>
      <c r="BT151" s="12" t="s">
        <v>36</v>
      </c>
      <c r="BU151" s="16">
        <v>9</v>
      </c>
      <c r="BX151" s="52" t="b">
        <f>IF(AD150=3,1896.3,IF(AD150=4,1249.18,IF(AD150=5,476.76,IF(AD150=6,3974,IF(AD150=7,1481.5,IF(AD150=8,567.82,IF(AD150=9,5364.7,IF(AD150=10,1659.18,IF(AD150=11,1172.3)))))))))</f>
        <v>0</v>
      </c>
      <c r="BY151" s="52" t="b">
        <f>IF(AE150=5,2411.56,IF(AE150=8,2817.26,IF(AE150=11,2857.82)))</f>
        <v>0</v>
      </c>
      <c r="BZ151" s="52" t="b">
        <f>IF(AF150=3,974.64,IF(AF150=4,651.28,IF(AF150=5,575.98,IF(AF150=6,1237.4,IF(AF150=7,824.6,IF(AF150=8,732.08,IF(AF150=9,1597.08,IF(AF150=10,1068.98,IF(AF150=11,953.72)))))))))</f>
        <v>0</v>
      </c>
      <c r="CA151" s="52" t="b">
        <f>IF(AG150=3,997.78,IF(AG150=4,722.58,IF(AG150=5,500.76,IF(AG150=6,1258.44,IF(AG150=7,912.42,IF(AG150=8,632.32,IF(AG150=9,1630.7,IF(AG150=10,1144.38,IF(AG150=11,805.18)))))))))</f>
        <v>0</v>
      </c>
      <c r="CB151" s="52" t="b">
        <f>IF(AH150=3,719.7,IF(AH150=4,261.66,IF(AH150=5,157.22,IF(AH150=6,854.38,IF(AH150=7,321.54,IF(AH150=8,190.76,IF(AH150=9,1136.74,IF(AH150=10,408.8,IF(AH150=11,265.92)))))))))</f>
        <v>0</v>
      </c>
      <c r="CC151" s="52" t="b">
        <f>IF(AI150=3,392.34,IF(AI150=4,179.86,IF(AI150=5,97.76,IF(AI150=6,492.16,IF(AI150=7,224.14,IF(AI150=8,123.84,IF(AI150=9,594.22,IF(AI150=10,280.82,IF(AI150=11,159.34)))))))))</f>
        <v>0</v>
      </c>
      <c r="CD151" s="52" t="b">
        <f>IF(AJ150=3,216.7,IF(AJ150=4,129.3,IF(AJ150=5,91.5,IF(AJ150=6,288.54,IF(AJ150=7,173.16,IF(AJ150=8,122.92,IF(AJ150=9,390.32,IF(AJ150=10,236.48,IF(AJ150=11,167.76)))))))))</f>
        <v>0</v>
      </c>
      <c r="CE151" s="52">
        <f>IF(AK150=3,281.7,IF(AK150=4,209.68,IF(AK150=5,106.64,IF(AK150=6,572.92,IF(AK150=7,238.84,IF(AK150=8,126.84,IF(AK150=9,826.54,IF(AK150=10,282.66,IF(AK150=11,292)))))))))</f>
        <v>238.84</v>
      </c>
      <c r="CF151" s="52" t="b">
        <f>IF(AL150=3,702.84,IF(AL150=4,1094.44,IF(AL150=5,312.66,IF(AL150=6,1445.98,IF(AL150=7,1277.92,IF(AL150=8,377.58,IF(AL150=9,1892.8,IF(AL150=10,1398.92,IF(AL150=11,723.4)))))))))</f>
        <v>0</v>
      </c>
      <c r="CG151" s="52" t="b">
        <f>IF(AM150=3,92.82,IF(AM150=4,38.02,IF(AM150=5,31.92,IF(AM150=6,157.8,IF(AM150=7,64.68,IF(AM150=8,54.18,IF(AM150=9,250.54,IF(AM150=10,96.96,IF(AM150=11,86.94)))))))))</f>
        <v>0</v>
      </c>
    </row>
    <row r="152" spans="1:88" ht="30" customHeight="1">
      <c r="A152" s="295" t="s">
        <v>48</v>
      </c>
      <c r="B152" s="286" t="s">
        <v>341</v>
      </c>
      <c r="C152" s="307">
        <f>C143+C134</f>
        <v>8076.22</v>
      </c>
      <c r="D152" s="286" t="s">
        <v>27</v>
      </c>
      <c r="E152" s="3" t="s">
        <v>28</v>
      </c>
      <c r="F152" s="10">
        <f>G152+I152+J152+L152+Q152+S152+U152+V152+W152+Y152+Z152</f>
        <v>964462.19</v>
      </c>
      <c r="G152" s="44">
        <f>G134+G143</f>
        <v>0</v>
      </c>
      <c r="H152" s="10">
        <f t="shared" ref="H152:Z157" si="391">H134+H143</f>
        <v>0</v>
      </c>
      <c r="I152" s="10">
        <f t="shared" si="391"/>
        <v>0</v>
      </c>
      <c r="J152" s="10">
        <f t="shared" si="391"/>
        <v>0</v>
      </c>
      <c r="K152" s="10">
        <f t="shared" si="391"/>
        <v>0</v>
      </c>
      <c r="L152" s="10">
        <f t="shared" si="391"/>
        <v>0</v>
      </c>
      <c r="M152" s="10">
        <f t="shared" si="391"/>
        <v>0</v>
      </c>
      <c r="N152" s="10">
        <f t="shared" si="391"/>
        <v>0</v>
      </c>
      <c r="O152" s="10">
        <f t="shared" si="391"/>
        <v>0</v>
      </c>
      <c r="P152" s="10">
        <f t="shared" si="391"/>
        <v>0</v>
      </c>
      <c r="Q152" s="10">
        <f t="shared" si="391"/>
        <v>0</v>
      </c>
      <c r="R152" s="10">
        <f t="shared" si="391"/>
        <v>0</v>
      </c>
      <c r="S152" s="10">
        <f t="shared" si="391"/>
        <v>0</v>
      </c>
      <c r="T152" s="10">
        <f t="shared" si="391"/>
        <v>0</v>
      </c>
      <c r="U152" s="10">
        <f t="shared" si="391"/>
        <v>0</v>
      </c>
      <c r="V152" s="10">
        <f t="shared" si="391"/>
        <v>964462.19</v>
      </c>
      <c r="W152" s="10">
        <f t="shared" si="391"/>
        <v>0</v>
      </c>
      <c r="X152" s="10">
        <f t="shared" si="391"/>
        <v>0</v>
      </c>
      <c r="Y152" s="10">
        <f t="shared" si="391"/>
        <v>0</v>
      </c>
      <c r="Z152" s="10">
        <f t="shared" si="391"/>
        <v>0</v>
      </c>
      <c r="AA152" s="16">
        <v>1</v>
      </c>
      <c r="AO152" s="4">
        <f t="shared" si="344"/>
        <v>0</v>
      </c>
      <c r="AP152" s="4">
        <f t="shared" si="345"/>
        <v>0</v>
      </c>
      <c r="AQ152" s="4">
        <f t="shared" si="346"/>
        <v>0</v>
      </c>
      <c r="AU152" s="310" t="s">
        <v>48</v>
      </c>
      <c r="AV152" s="286" t="s">
        <v>341</v>
      </c>
      <c r="AW152" s="317">
        <f>AW143+AW134</f>
        <v>8076.22</v>
      </c>
      <c r="AX152" s="290" t="s">
        <v>27</v>
      </c>
      <c r="AY152" s="3" t="s">
        <v>28</v>
      </c>
      <c r="AZ152" s="10">
        <f>BA152+BC152+BD152+BF152+BK152+BM152+BO152+BP152+BQ152+BS152+BT152</f>
        <v>1928924.38</v>
      </c>
      <c r="BA152" s="44">
        <f>BA134+BA143</f>
        <v>0</v>
      </c>
      <c r="BB152" s="10">
        <f t="shared" ref="BB152:BT152" si="392">BB134+BB143</f>
        <v>0</v>
      </c>
      <c r="BC152" s="10">
        <f t="shared" si="392"/>
        <v>0</v>
      </c>
      <c r="BD152" s="10">
        <f t="shared" si="392"/>
        <v>0</v>
      </c>
      <c r="BE152" s="10">
        <f t="shared" si="392"/>
        <v>0</v>
      </c>
      <c r="BF152" s="10">
        <f t="shared" si="392"/>
        <v>0</v>
      </c>
      <c r="BG152" s="10">
        <f t="shared" si="392"/>
        <v>0</v>
      </c>
      <c r="BH152" s="10">
        <f t="shared" si="392"/>
        <v>0</v>
      </c>
      <c r="BI152" s="10">
        <f t="shared" si="392"/>
        <v>0</v>
      </c>
      <c r="BJ152" s="10">
        <f t="shared" si="392"/>
        <v>0</v>
      </c>
      <c r="BK152" s="10">
        <f t="shared" si="392"/>
        <v>0</v>
      </c>
      <c r="BL152" s="10">
        <f t="shared" si="392"/>
        <v>0</v>
      </c>
      <c r="BM152" s="10">
        <f t="shared" si="392"/>
        <v>0</v>
      </c>
      <c r="BN152" s="10">
        <f t="shared" si="392"/>
        <v>0</v>
      </c>
      <c r="BO152" s="10">
        <f t="shared" si="392"/>
        <v>0</v>
      </c>
      <c r="BP152" s="10">
        <f t="shared" si="392"/>
        <v>1928924.38</v>
      </c>
      <c r="BQ152" s="10">
        <f t="shared" si="392"/>
        <v>0</v>
      </c>
      <c r="BR152" s="10">
        <f t="shared" si="392"/>
        <v>0</v>
      </c>
      <c r="BS152" s="10">
        <f t="shared" si="392"/>
        <v>0</v>
      </c>
      <c r="BT152" s="10">
        <f t="shared" si="392"/>
        <v>0</v>
      </c>
      <c r="BU152" s="16">
        <v>1</v>
      </c>
      <c r="CI152" s="32">
        <f>BF152-BG152</f>
        <v>0</v>
      </c>
    </row>
    <row r="153" spans="1:88" ht="60" customHeight="1">
      <c r="A153" s="296"/>
      <c r="B153" s="291"/>
      <c r="C153" s="308"/>
      <c r="D153" s="287"/>
      <c r="E153" s="3" t="s">
        <v>29</v>
      </c>
      <c r="F153" s="10">
        <f t="shared" ref="F153:F157" si="393">G153+I153+J153+L153+Q153+S153+U153+V153+W153+Y153+Z153</f>
        <v>0</v>
      </c>
      <c r="G153" s="10">
        <f t="shared" ref="G153:V157" si="394">G135+G144</f>
        <v>0</v>
      </c>
      <c r="H153" s="10">
        <f t="shared" si="394"/>
        <v>0</v>
      </c>
      <c r="I153" s="10">
        <f t="shared" si="394"/>
        <v>0</v>
      </c>
      <c r="J153" s="10">
        <f t="shared" si="394"/>
        <v>0</v>
      </c>
      <c r="K153" s="10">
        <f t="shared" si="394"/>
        <v>0</v>
      </c>
      <c r="L153" s="10">
        <f t="shared" si="394"/>
        <v>0</v>
      </c>
      <c r="M153" s="10">
        <f t="shared" si="394"/>
        <v>0</v>
      </c>
      <c r="N153" s="10">
        <f t="shared" si="394"/>
        <v>0</v>
      </c>
      <c r="O153" s="10">
        <f t="shared" si="394"/>
        <v>0</v>
      </c>
      <c r="P153" s="10">
        <f t="shared" si="394"/>
        <v>0</v>
      </c>
      <c r="Q153" s="10">
        <f t="shared" si="394"/>
        <v>0</v>
      </c>
      <c r="R153" s="10">
        <f t="shared" si="394"/>
        <v>0</v>
      </c>
      <c r="S153" s="10">
        <f t="shared" si="394"/>
        <v>0</v>
      </c>
      <c r="T153" s="10">
        <f t="shared" si="394"/>
        <v>0</v>
      </c>
      <c r="U153" s="10">
        <f t="shared" si="394"/>
        <v>0</v>
      </c>
      <c r="V153" s="10">
        <f t="shared" si="394"/>
        <v>0</v>
      </c>
      <c r="W153" s="10">
        <f t="shared" si="391"/>
        <v>0</v>
      </c>
      <c r="X153" s="10">
        <f t="shared" si="391"/>
        <v>0</v>
      </c>
      <c r="Y153" s="10">
        <f t="shared" si="391"/>
        <v>0</v>
      </c>
      <c r="Z153" s="10">
        <f t="shared" si="391"/>
        <v>0</v>
      </c>
      <c r="AA153" s="16">
        <v>2</v>
      </c>
      <c r="AO153" s="4">
        <f t="shared" si="344"/>
        <v>0</v>
      </c>
      <c r="AP153" s="4">
        <f t="shared" si="345"/>
        <v>0</v>
      </c>
      <c r="AQ153" s="4">
        <f t="shared" si="346"/>
        <v>0</v>
      </c>
      <c r="AU153" s="310"/>
      <c r="AV153" s="291"/>
      <c r="AW153" s="317"/>
      <c r="AX153" s="290"/>
      <c r="AY153" s="3" t="s">
        <v>29</v>
      </c>
      <c r="AZ153" s="10">
        <f t="shared" ref="AZ153:AZ157" si="395">BA153+BC153+BD153+BF153+BK153+BM153+BO153+BP153+BQ153+BS153+BT153</f>
        <v>0</v>
      </c>
      <c r="BA153" s="10">
        <f t="shared" ref="BA153:BT153" si="396">BA135+BA144</f>
        <v>0</v>
      </c>
      <c r="BB153" s="10">
        <f t="shared" si="396"/>
        <v>0</v>
      </c>
      <c r="BC153" s="10">
        <f t="shared" si="396"/>
        <v>0</v>
      </c>
      <c r="BD153" s="10">
        <f t="shared" si="396"/>
        <v>0</v>
      </c>
      <c r="BE153" s="10">
        <f t="shared" si="396"/>
        <v>0</v>
      </c>
      <c r="BF153" s="10">
        <f t="shared" si="396"/>
        <v>0</v>
      </c>
      <c r="BG153" s="10">
        <f t="shared" si="396"/>
        <v>0</v>
      </c>
      <c r="BH153" s="10">
        <f t="shared" si="396"/>
        <v>0</v>
      </c>
      <c r="BI153" s="10">
        <f t="shared" si="396"/>
        <v>0</v>
      </c>
      <c r="BJ153" s="10">
        <f t="shared" si="396"/>
        <v>0</v>
      </c>
      <c r="BK153" s="10">
        <f t="shared" si="396"/>
        <v>0</v>
      </c>
      <c r="BL153" s="10">
        <f t="shared" si="396"/>
        <v>0</v>
      </c>
      <c r="BM153" s="10">
        <f t="shared" si="396"/>
        <v>0</v>
      </c>
      <c r="BN153" s="10">
        <f t="shared" si="396"/>
        <v>0</v>
      </c>
      <c r="BO153" s="10">
        <f t="shared" si="396"/>
        <v>0</v>
      </c>
      <c r="BP153" s="10">
        <f t="shared" si="396"/>
        <v>0</v>
      </c>
      <c r="BQ153" s="10">
        <f t="shared" si="396"/>
        <v>0</v>
      </c>
      <c r="BR153" s="10">
        <f t="shared" si="396"/>
        <v>0</v>
      </c>
      <c r="BS153" s="10">
        <f t="shared" si="396"/>
        <v>0</v>
      </c>
      <c r="BT153" s="10">
        <f t="shared" si="396"/>
        <v>0</v>
      </c>
      <c r="BU153" s="16">
        <v>2</v>
      </c>
    </row>
    <row r="154" spans="1:88" ht="120" customHeight="1">
      <c r="A154" s="296"/>
      <c r="B154" s="291"/>
      <c r="C154" s="308"/>
      <c r="D154" s="286" t="s">
        <v>30</v>
      </c>
      <c r="E154" s="3" t="s">
        <v>49</v>
      </c>
      <c r="F154" s="10">
        <f t="shared" si="393"/>
        <v>0</v>
      </c>
      <c r="G154" s="10">
        <f t="shared" si="394"/>
        <v>0</v>
      </c>
      <c r="H154" s="10">
        <f t="shared" si="391"/>
        <v>0</v>
      </c>
      <c r="I154" s="10">
        <f t="shared" si="391"/>
        <v>0</v>
      </c>
      <c r="J154" s="10">
        <f t="shared" si="391"/>
        <v>0</v>
      </c>
      <c r="K154" s="10">
        <f t="shared" si="391"/>
        <v>0</v>
      </c>
      <c r="L154" s="10">
        <f t="shared" si="391"/>
        <v>0</v>
      </c>
      <c r="M154" s="10">
        <f t="shared" si="391"/>
        <v>0</v>
      </c>
      <c r="N154" s="10">
        <f t="shared" si="391"/>
        <v>0</v>
      </c>
      <c r="O154" s="10">
        <f t="shared" si="391"/>
        <v>0</v>
      </c>
      <c r="P154" s="10">
        <f t="shared" si="391"/>
        <v>0</v>
      </c>
      <c r="Q154" s="10">
        <f t="shared" si="391"/>
        <v>0</v>
      </c>
      <c r="R154" s="10">
        <f t="shared" si="391"/>
        <v>0</v>
      </c>
      <c r="S154" s="10">
        <f t="shared" si="391"/>
        <v>0</v>
      </c>
      <c r="T154" s="10">
        <f t="shared" si="391"/>
        <v>0</v>
      </c>
      <c r="U154" s="10">
        <f t="shared" si="391"/>
        <v>0</v>
      </c>
      <c r="V154" s="10">
        <f t="shared" si="391"/>
        <v>0</v>
      </c>
      <c r="W154" s="10">
        <f t="shared" si="391"/>
        <v>0</v>
      </c>
      <c r="X154" s="10">
        <f t="shared" si="391"/>
        <v>0</v>
      </c>
      <c r="Y154" s="10">
        <f t="shared" si="391"/>
        <v>0</v>
      </c>
      <c r="Z154" s="10">
        <f t="shared" si="391"/>
        <v>0</v>
      </c>
      <c r="AA154" s="16">
        <v>3</v>
      </c>
      <c r="AO154" s="4">
        <f t="shared" si="344"/>
        <v>0</v>
      </c>
      <c r="AP154" s="4">
        <f t="shared" si="345"/>
        <v>0</v>
      </c>
      <c r="AQ154" s="4">
        <f t="shared" si="346"/>
        <v>0</v>
      </c>
      <c r="AT154" s="32">
        <f>AZ154-BC154</f>
        <v>0</v>
      </c>
      <c r="AU154" s="310"/>
      <c r="AV154" s="291"/>
      <c r="AW154" s="317"/>
      <c r="AX154" s="290" t="s">
        <v>30</v>
      </c>
      <c r="AY154" s="3" t="s">
        <v>49</v>
      </c>
      <c r="AZ154" s="10">
        <f t="shared" si="395"/>
        <v>0</v>
      </c>
      <c r="BA154" s="10">
        <f t="shared" ref="BA154:BT154" si="397">BA136+BA145</f>
        <v>0</v>
      </c>
      <c r="BB154" s="10">
        <f t="shared" si="397"/>
        <v>0</v>
      </c>
      <c r="BC154" s="10">
        <f t="shared" si="397"/>
        <v>0</v>
      </c>
      <c r="BD154" s="10">
        <f t="shared" si="397"/>
        <v>0</v>
      </c>
      <c r="BE154" s="10">
        <f t="shared" si="397"/>
        <v>0</v>
      </c>
      <c r="BF154" s="10">
        <f t="shared" si="397"/>
        <v>0</v>
      </c>
      <c r="BG154" s="10">
        <f t="shared" si="397"/>
        <v>0</v>
      </c>
      <c r="BH154" s="10">
        <f t="shared" si="397"/>
        <v>0</v>
      </c>
      <c r="BI154" s="10">
        <f t="shared" si="397"/>
        <v>0</v>
      </c>
      <c r="BJ154" s="10">
        <f t="shared" si="397"/>
        <v>0</v>
      </c>
      <c r="BK154" s="10">
        <f t="shared" si="397"/>
        <v>0</v>
      </c>
      <c r="BL154" s="10">
        <f t="shared" si="397"/>
        <v>0</v>
      </c>
      <c r="BM154" s="10">
        <f t="shared" si="397"/>
        <v>0</v>
      </c>
      <c r="BN154" s="10">
        <f t="shared" si="397"/>
        <v>0</v>
      </c>
      <c r="BO154" s="10">
        <f t="shared" si="397"/>
        <v>0</v>
      </c>
      <c r="BP154" s="10">
        <f t="shared" si="397"/>
        <v>0</v>
      </c>
      <c r="BQ154" s="10">
        <f t="shared" si="397"/>
        <v>0</v>
      </c>
      <c r="BR154" s="10">
        <f t="shared" si="397"/>
        <v>0</v>
      </c>
      <c r="BS154" s="10">
        <f t="shared" si="397"/>
        <v>0</v>
      </c>
      <c r="BT154" s="10">
        <f t="shared" si="397"/>
        <v>0</v>
      </c>
      <c r="BU154" s="16">
        <v>3</v>
      </c>
    </row>
    <row r="155" spans="1:88" ht="30" customHeight="1">
      <c r="A155" s="296"/>
      <c r="B155" s="291"/>
      <c r="C155" s="308"/>
      <c r="D155" s="291"/>
      <c r="E155" s="3" t="s">
        <v>32</v>
      </c>
      <c r="F155" s="10">
        <f t="shared" si="393"/>
        <v>0</v>
      </c>
      <c r="G155" s="10">
        <f t="shared" si="394"/>
        <v>0</v>
      </c>
      <c r="H155" s="10">
        <f t="shared" si="391"/>
        <v>0</v>
      </c>
      <c r="I155" s="10">
        <f t="shared" si="391"/>
        <v>0</v>
      </c>
      <c r="J155" s="10">
        <f t="shared" si="391"/>
        <v>0</v>
      </c>
      <c r="K155" s="10">
        <f t="shared" si="391"/>
        <v>0</v>
      </c>
      <c r="L155" s="10">
        <f t="shared" si="391"/>
        <v>0</v>
      </c>
      <c r="M155" s="10">
        <f t="shared" si="391"/>
        <v>0</v>
      </c>
      <c r="N155" s="10">
        <f t="shared" si="391"/>
        <v>0</v>
      </c>
      <c r="O155" s="10">
        <f t="shared" si="391"/>
        <v>0</v>
      </c>
      <c r="P155" s="10">
        <f t="shared" si="391"/>
        <v>0</v>
      </c>
      <c r="Q155" s="10">
        <f t="shared" si="391"/>
        <v>0</v>
      </c>
      <c r="R155" s="10">
        <f t="shared" si="391"/>
        <v>0</v>
      </c>
      <c r="S155" s="10">
        <f t="shared" si="391"/>
        <v>0</v>
      </c>
      <c r="T155" s="10">
        <f t="shared" si="391"/>
        <v>0</v>
      </c>
      <c r="U155" s="10">
        <f t="shared" si="391"/>
        <v>0</v>
      </c>
      <c r="V155" s="10">
        <f t="shared" si="391"/>
        <v>0</v>
      </c>
      <c r="W155" s="10">
        <f t="shared" si="391"/>
        <v>0</v>
      </c>
      <c r="X155" s="10">
        <f t="shared" si="391"/>
        <v>0</v>
      </c>
      <c r="Y155" s="10">
        <f t="shared" si="391"/>
        <v>0</v>
      </c>
      <c r="Z155" s="10">
        <f t="shared" si="391"/>
        <v>0</v>
      </c>
      <c r="AA155" s="16">
        <v>4</v>
      </c>
      <c r="AO155" s="4">
        <f t="shared" si="344"/>
        <v>0</v>
      </c>
      <c r="AP155" s="4">
        <f t="shared" si="345"/>
        <v>0</v>
      </c>
      <c r="AQ155" s="4">
        <f t="shared" si="346"/>
        <v>0</v>
      </c>
      <c r="AU155" s="310"/>
      <c r="AV155" s="291"/>
      <c r="AW155" s="317"/>
      <c r="AX155" s="290"/>
      <c r="AY155" s="3" t="s">
        <v>32</v>
      </c>
      <c r="AZ155" s="10">
        <f t="shared" si="395"/>
        <v>0</v>
      </c>
      <c r="BA155" s="10">
        <f t="shared" ref="BA155:BT155" si="398">BA137+BA146</f>
        <v>0</v>
      </c>
      <c r="BB155" s="10">
        <f t="shared" si="398"/>
        <v>0</v>
      </c>
      <c r="BC155" s="10">
        <f t="shared" si="398"/>
        <v>0</v>
      </c>
      <c r="BD155" s="10">
        <f t="shared" si="398"/>
        <v>0</v>
      </c>
      <c r="BE155" s="10">
        <f t="shared" si="398"/>
        <v>0</v>
      </c>
      <c r="BF155" s="10">
        <f t="shared" si="398"/>
        <v>0</v>
      </c>
      <c r="BG155" s="10">
        <f t="shared" si="398"/>
        <v>0</v>
      </c>
      <c r="BH155" s="10">
        <f t="shared" si="398"/>
        <v>0</v>
      </c>
      <c r="BI155" s="10">
        <f t="shared" si="398"/>
        <v>0</v>
      </c>
      <c r="BJ155" s="10">
        <f t="shared" si="398"/>
        <v>0</v>
      </c>
      <c r="BK155" s="10">
        <f t="shared" si="398"/>
        <v>0</v>
      </c>
      <c r="BL155" s="10">
        <f t="shared" si="398"/>
        <v>0</v>
      </c>
      <c r="BM155" s="10">
        <f t="shared" si="398"/>
        <v>0</v>
      </c>
      <c r="BN155" s="10">
        <f t="shared" si="398"/>
        <v>0</v>
      </c>
      <c r="BO155" s="10">
        <f t="shared" si="398"/>
        <v>0</v>
      </c>
      <c r="BP155" s="10">
        <f t="shared" si="398"/>
        <v>0</v>
      </c>
      <c r="BQ155" s="10">
        <f t="shared" si="398"/>
        <v>0</v>
      </c>
      <c r="BR155" s="10">
        <f t="shared" si="398"/>
        <v>0</v>
      </c>
      <c r="BS155" s="10">
        <f t="shared" si="398"/>
        <v>0</v>
      </c>
      <c r="BT155" s="10">
        <f t="shared" si="398"/>
        <v>0</v>
      </c>
      <c r="BU155" s="16">
        <v>4</v>
      </c>
    </row>
    <row r="156" spans="1:88" ht="30" customHeight="1">
      <c r="A156" s="296"/>
      <c r="B156" s="291"/>
      <c r="C156" s="308"/>
      <c r="D156" s="291"/>
      <c r="E156" s="3" t="s">
        <v>33</v>
      </c>
      <c r="F156" s="10">
        <f t="shared" si="393"/>
        <v>0</v>
      </c>
      <c r="G156" s="10">
        <f t="shared" si="394"/>
        <v>0</v>
      </c>
      <c r="H156" s="10">
        <f t="shared" si="391"/>
        <v>0</v>
      </c>
      <c r="I156" s="10">
        <f t="shared" si="391"/>
        <v>0</v>
      </c>
      <c r="J156" s="10">
        <f t="shared" si="391"/>
        <v>0</v>
      </c>
      <c r="K156" s="10">
        <f t="shared" si="391"/>
        <v>0</v>
      </c>
      <c r="L156" s="10">
        <f t="shared" si="391"/>
        <v>0</v>
      </c>
      <c r="M156" s="10">
        <f t="shared" si="391"/>
        <v>0</v>
      </c>
      <c r="N156" s="10">
        <f t="shared" si="391"/>
        <v>0</v>
      </c>
      <c r="O156" s="10">
        <f t="shared" si="391"/>
        <v>0</v>
      </c>
      <c r="P156" s="10">
        <f t="shared" si="391"/>
        <v>0</v>
      </c>
      <c r="Q156" s="10">
        <f t="shared" si="391"/>
        <v>0</v>
      </c>
      <c r="R156" s="10">
        <f t="shared" si="391"/>
        <v>0</v>
      </c>
      <c r="S156" s="10">
        <f t="shared" si="391"/>
        <v>0</v>
      </c>
      <c r="T156" s="10">
        <f t="shared" si="391"/>
        <v>0</v>
      </c>
      <c r="U156" s="10">
        <f t="shared" si="391"/>
        <v>0</v>
      </c>
      <c r="V156" s="10">
        <f t="shared" si="391"/>
        <v>0</v>
      </c>
      <c r="W156" s="10">
        <f t="shared" si="391"/>
        <v>0</v>
      </c>
      <c r="X156" s="10">
        <f t="shared" si="391"/>
        <v>0</v>
      </c>
      <c r="Y156" s="10">
        <f t="shared" si="391"/>
        <v>0</v>
      </c>
      <c r="Z156" s="10">
        <f t="shared" si="391"/>
        <v>0</v>
      </c>
      <c r="AA156" s="16">
        <v>5</v>
      </c>
      <c r="AO156" s="4">
        <f t="shared" si="344"/>
        <v>0</v>
      </c>
      <c r="AP156" s="4">
        <f t="shared" si="345"/>
        <v>0</v>
      </c>
      <c r="AQ156" s="4">
        <f t="shared" si="346"/>
        <v>0</v>
      </c>
      <c r="AU156" s="310"/>
      <c r="AV156" s="291"/>
      <c r="AW156" s="317"/>
      <c r="AX156" s="290"/>
      <c r="AY156" s="3" t="s">
        <v>33</v>
      </c>
      <c r="AZ156" s="10">
        <f t="shared" si="395"/>
        <v>0</v>
      </c>
      <c r="BA156" s="10">
        <f t="shared" ref="BA156:BT156" si="399">BA138+BA147</f>
        <v>0</v>
      </c>
      <c r="BB156" s="10">
        <f t="shared" si="399"/>
        <v>0</v>
      </c>
      <c r="BC156" s="10">
        <f t="shared" si="399"/>
        <v>0</v>
      </c>
      <c r="BD156" s="10">
        <f t="shared" si="399"/>
        <v>0</v>
      </c>
      <c r="BE156" s="10">
        <f t="shared" si="399"/>
        <v>0</v>
      </c>
      <c r="BF156" s="10">
        <f t="shared" si="399"/>
        <v>0</v>
      </c>
      <c r="BG156" s="10">
        <f t="shared" si="399"/>
        <v>0</v>
      </c>
      <c r="BH156" s="10">
        <f t="shared" si="399"/>
        <v>0</v>
      </c>
      <c r="BI156" s="10">
        <f t="shared" si="399"/>
        <v>0</v>
      </c>
      <c r="BJ156" s="10">
        <f t="shared" si="399"/>
        <v>0</v>
      </c>
      <c r="BK156" s="10">
        <f t="shared" si="399"/>
        <v>0</v>
      </c>
      <c r="BL156" s="10">
        <f t="shared" si="399"/>
        <v>0</v>
      </c>
      <c r="BM156" s="10">
        <f t="shared" si="399"/>
        <v>0</v>
      </c>
      <c r="BN156" s="10">
        <f t="shared" si="399"/>
        <v>0</v>
      </c>
      <c r="BO156" s="10">
        <f t="shared" si="399"/>
        <v>0</v>
      </c>
      <c r="BP156" s="10">
        <f t="shared" si="399"/>
        <v>0</v>
      </c>
      <c r="BQ156" s="10">
        <f t="shared" si="399"/>
        <v>0</v>
      </c>
      <c r="BR156" s="10">
        <f t="shared" si="399"/>
        <v>0</v>
      </c>
      <c r="BS156" s="10">
        <f t="shared" si="399"/>
        <v>0</v>
      </c>
      <c r="BT156" s="10">
        <f t="shared" si="399"/>
        <v>0</v>
      </c>
      <c r="BU156" s="16">
        <v>5</v>
      </c>
    </row>
    <row r="157" spans="1:88" ht="30" customHeight="1">
      <c r="A157" s="296"/>
      <c r="B157" s="291"/>
      <c r="C157" s="308"/>
      <c r="D157" s="287"/>
      <c r="E157" s="3" t="s">
        <v>34</v>
      </c>
      <c r="F157" s="10">
        <f t="shared" si="393"/>
        <v>0</v>
      </c>
      <c r="G157" s="10">
        <f t="shared" si="394"/>
        <v>0</v>
      </c>
      <c r="H157" s="10">
        <f t="shared" si="391"/>
        <v>0</v>
      </c>
      <c r="I157" s="10">
        <f t="shared" si="391"/>
        <v>0</v>
      </c>
      <c r="J157" s="10">
        <f t="shared" si="391"/>
        <v>0</v>
      </c>
      <c r="K157" s="10">
        <f t="shared" si="391"/>
        <v>0</v>
      </c>
      <c r="L157" s="10">
        <f t="shared" si="391"/>
        <v>0</v>
      </c>
      <c r="M157" s="10">
        <f t="shared" si="391"/>
        <v>0</v>
      </c>
      <c r="N157" s="10">
        <f t="shared" si="391"/>
        <v>0</v>
      </c>
      <c r="O157" s="10">
        <f t="shared" si="391"/>
        <v>0</v>
      </c>
      <c r="P157" s="10">
        <f t="shared" si="391"/>
        <v>0</v>
      </c>
      <c r="Q157" s="10">
        <f t="shared" si="391"/>
        <v>0</v>
      </c>
      <c r="R157" s="10">
        <f t="shared" si="391"/>
        <v>0</v>
      </c>
      <c r="S157" s="10">
        <f t="shared" si="391"/>
        <v>0</v>
      </c>
      <c r="T157" s="10">
        <f t="shared" si="391"/>
        <v>0</v>
      </c>
      <c r="U157" s="10">
        <f t="shared" si="391"/>
        <v>0</v>
      </c>
      <c r="V157" s="10">
        <f t="shared" si="391"/>
        <v>0</v>
      </c>
      <c r="W157" s="10">
        <f t="shared" si="391"/>
        <v>0</v>
      </c>
      <c r="X157" s="10">
        <f t="shared" si="391"/>
        <v>0</v>
      </c>
      <c r="Y157" s="10">
        <f t="shared" si="391"/>
        <v>0</v>
      </c>
      <c r="Z157" s="10">
        <f t="shared" si="391"/>
        <v>0</v>
      </c>
      <c r="AA157" s="16">
        <v>6</v>
      </c>
      <c r="AO157" s="4">
        <f t="shared" si="344"/>
        <v>0</v>
      </c>
      <c r="AP157" s="4">
        <f t="shared" si="345"/>
        <v>0</v>
      </c>
      <c r="AQ157" s="4">
        <f t="shared" si="346"/>
        <v>0</v>
      </c>
      <c r="AU157" s="310"/>
      <c r="AV157" s="291"/>
      <c r="AW157" s="317"/>
      <c r="AX157" s="290"/>
      <c r="AY157" s="3" t="s">
        <v>34</v>
      </c>
      <c r="AZ157" s="10">
        <f t="shared" si="395"/>
        <v>0</v>
      </c>
      <c r="BA157" s="10">
        <f t="shared" ref="BA157:BT157" si="400">BA139+BA148</f>
        <v>0</v>
      </c>
      <c r="BB157" s="10">
        <f t="shared" si="400"/>
        <v>0</v>
      </c>
      <c r="BC157" s="10">
        <f t="shared" si="400"/>
        <v>0</v>
      </c>
      <c r="BD157" s="10">
        <f t="shared" si="400"/>
        <v>0</v>
      </c>
      <c r="BE157" s="10">
        <f t="shared" si="400"/>
        <v>0</v>
      </c>
      <c r="BF157" s="10">
        <f t="shared" si="400"/>
        <v>0</v>
      </c>
      <c r="BG157" s="10">
        <f t="shared" si="400"/>
        <v>0</v>
      </c>
      <c r="BH157" s="10">
        <f t="shared" si="400"/>
        <v>0</v>
      </c>
      <c r="BI157" s="10">
        <f t="shared" si="400"/>
        <v>0</v>
      </c>
      <c r="BJ157" s="10">
        <f t="shared" si="400"/>
        <v>0</v>
      </c>
      <c r="BK157" s="10">
        <f t="shared" si="400"/>
        <v>0</v>
      </c>
      <c r="BL157" s="10">
        <f t="shared" si="400"/>
        <v>0</v>
      </c>
      <c r="BM157" s="10">
        <f t="shared" si="400"/>
        <v>0</v>
      </c>
      <c r="BN157" s="10">
        <f t="shared" si="400"/>
        <v>0</v>
      </c>
      <c r="BO157" s="10">
        <f t="shared" si="400"/>
        <v>0</v>
      </c>
      <c r="BP157" s="10">
        <f t="shared" si="400"/>
        <v>0</v>
      </c>
      <c r="BQ157" s="10">
        <f t="shared" si="400"/>
        <v>0</v>
      </c>
      <c r="BR157" s="10">
        <f t="shared" si="400"/>
        <v>0</v>
      </c>
      <c r="BS157" s="10">
        <f t="shared" si="400"/>
        <v>0</v>
      </c>
      <c r="BT157" s="10">
        <f t="shared" si="400"/>
        <v>0</v>
      </c>
      <c r="BU157" s="16">
        <v>6</v>
      </c>
    </row>
    <row r="158" spans="1:88" s="5" customFormat="1" ht="30" customHeight="1">
      <c r="A158" s="296"/>
      <c r="B158" s="291"/>
      <c r="C158" s="308"/>
      <c r="D158" s="292" t="s">
        <v>35</v>
      </c>
      <c r="E158" s="293"/>
      <c r="F158" s="10">
        <f>F152+F153+F154+F155+F156+F157</f>
        <v>964462.19</v>
      </c>
      <c r="G158" s="10">
        <f t="shared" ref="G158" si="401">G152+G153+G154+G155+G156+G157</f>
        <v>0</v>
      </c>
      <c r="H158" s="10">
        <f t="shared" ref="H158" si="402">H152+H153+H154+H155+H156+H157</f>
        <v>0</v>
      </c>
      <c r="I158" s="10">
        <f t="shared" ref="I158" si="403">I152+I153+I154+I155+I156+I157</f>
        <v>0</v>
      </c>
      <c r="J158" s="10">
        <f t="shared" ref="J158" si="404">J152+J153+J154+J155+J156+J157</f>
        <v>0</v>
      </c>
      <c r="K158" s="10">
        <f t="shared" ref="K158" si="405">K152+K153+K154+K155+K156+K157</f>
        <v>0</v>
      </c>
      <c r="L158" s="10">
        <f t="shared" ref="L158" si="406">L152+L153+L154+L155+L156+L157</f>
        <v>0</v>
      </c>
      <c r="M158" s="10">
        <f t="shared" ref="M158" si="407">M152+M153+M154+M155+M156+M157</f>
        <v>0</v>
      </c>
      <c r="N158" s="10">
        <f t="shared" ref="N158" si="408">N152+N153+N154+N155+N156+N157</f>
        <v>0</v>
      </c>
      <c r="O158" s="10">
        <f t="shared" ref="O158" si="409">O152+O153+O154+O155+O156+O157</f>
        <v>0</v>
      </c>
      <c r="P158" s="10">
        <f t="shared" ref="P158" si="410">P152+P153+P154+P155+P156+P157</f>
        <v>0</v>
      </c>
      <c r="Q158" s="10">
        <f t="shared" ref="Q158" si="411">Q152+Q153+Q154+Q155+Q156+Q157</f>
        <v>0</v>
      </c>
      <c r="R158" s="10">
        <f t="shared" ref="R158" si="412">R152+R153+R154+R155+R156+R157</f>
        <v>0</v>
      </c>
      <c r="S158" s="10">
        <f t="shared" ref="S158" si="413">S152+S153+S154+S155+S156+S157</f>
        <v>0</v>
      </c>
      <c r="T158" s="10">
        <f t="shared" ref="T158" si="414">T152+T153+T154+T155+T156+T157</f>
        <v>0</v>
      </c>
      <c r="U158" s="10">
        <f t="shared" ref="U158" si="415">U152+U153+U154+U155+U156+U157</f>
        <v>0</v>
      </c>
      <c r="V158" s="10">
        <f t="shared" ref="V158" si="416">V152+V153+V154+V155+V156+V157</f>
        <v>964462.19</v>
      </c>
      <c r="W158" s="10">
        <f t="shared" ref="W158" si="417">W152+W153+W154+W155+W156+W157</f>
        <v>0</v>
      </c>
      <c r="X158" s="10">
        <f t="shared" ref="X158" si="418">X152+X153+X154+X155+X156+X157</f>
        <v>0</v>
      </c>
      <c r="Y158" s="10">
        <f t="shared" ref="Y158" si="419">Y152+Y153+Y154+Y155+Y156+Y157</f>
        <v>0</v>
      </c>
      <c r="Z158" s="10">
        <f t="shared" ref="Z158" si="420">Z152+Z153+Z154+Z155+Z156+Z157</f>
        <v>0</v>
      </c>
      <c r="AA158" s="16">
        <v>7</v>
      </c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>
        <f t="shared" si="344"/>
        <v>0</v>
      </c>
      <c r="AP158" s="4">
        <f t="shared" si="345"/>
        <v>0</v>
      </c>
      <c r="AQ158" s="4">
        <f t="shared" si="346"/>
        <v>0</v>
      </c>
      <c r="AR158" s="4"/>
      <c r="AU158" s="310"/>
      <c r="AV158" s="291"/>
      <c r="AW158" s="317"/>
      <c r="AX158" s="294" t="s">
        <v>35</v>
      </c>
      <c r="AY158" s="294"/>
      <c r="AZ158" s="10">
        <f>AZ152+AZ153+AZ154+AZ155+AZ156+AZ157</f>
        <v>1928924.38</v>
      </c>
      <c r="BA158" s="10">
        <f t="shared" ref="BA158:BT158" si="421">BA152+BA153+BA154+BA155+BA156+BA157</f>
        <v>0</v>
      </c>
      <c r="BB158" s="10">
        <f t="shared" si="421"/>
        <v>0</v>
      </c>
      <c r="BC158" s="10">
        <f t="shared" si="421"/>
        <v>0</v>
      </c>
      <c r="BD158" s="10">
        <f t="shared" si="421"/>
        <v>0</v>
      </c>
      <c r="BE158" s="10">
        <f t="shared" si="421"/>
        <v>0</v>
      </c>
      <c r="BF158" s="10">
        <f t="shared" si="421"/>
        <v>0</v>
      </c>
      <c r="BG158" s="10">
        <f t="shared" si="421"/>
        <v>0</v>
      </c>
      <c r="BH158" s="10">
        <f t="shared" si="421"/>
        <v>0</v>
      </c>
      <c r="BI158" s="10">
        <f t="shared" si="421"/>
        <v>0</v>
      </c>
      <c r="BJ158" s="10">
        <f t="shared" si="421"/>
        <v>0</v>
      </c>
      <c r="BK158" s="10">
        <f t="shared" si="421"/>
        <v>0</v>
      </c>
      <c r="BL158" s="10">
        <f t="shared" si="421"/>
        <v>0</v>
      </c>
      <c r="BM158" s="10">
        <f t="shared" si="421"/>
        <v>0</v>
      </c>
      <c r="BN158" s="10">
        <f t="shared" si="421"/>
        <v>0</v>
      </c>
      <c r="BO158" s="10">
        <f t="shared" si="421"/>
        <v>0</v>
      </c>
      <c r="BP158" s="10">
        <f t="shared" si="421"/>
        <v>1928924.38</v>
      </c>
      <c r="BQ158" s="10">
        <f t="shared" si="421"/>
        <v>0</v>
      </c>
      <c r="BR158" s="10">
        <f t="shared" si="421"/>
        <v>0</v>
      </c>
      <c r="BS158" s="10">
        <f t="shared" si="421"/>
        <v>0</v>
      </c>
      <c r="BT158" s="10">
        <f t="shared" si="421"/>
        <v>0</v>
      </c>
      <c r="BU158" s="16">
        <v>7</v>
      </c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I158" s="32">
        <f>BF158-BG158</f>
        <v>0</v>
      </c>
      <c r="CJ158" s="123"/>
    </row>
    <row r="159" spans="1:88" ht="75" customHeight="1">
      <c r="A159" s="296"/>
      <c r="B159" s="291"/>
      <c r="C159" s="308"/>
      <c r="D159" s="292" t="s">
        <v>53</v>
      </c>
      <c r="E159" s="293"/>
      <c r="F159" s="11">
        <f>ROUND(F158/C152,2)</f>
        <v>119.42</v>
      </c>
      <c r="G159" s="11">
        <f>ROUND(G158/C152,2)</f>
        <v>0</v>
      </c>
      <c r="H159" s="11">
        <f>ROUND(H158/C152,2)</f>
        <v>0</v>
      </c>
      <c r="I159" s="11">
        <f>ROUND(I158/C152,2)</f>
        <v>0</v>
      </c>
      <c r="J159" s="11">
        <f>ROUND(J158/C152,2)</f>
        <v>0</v>
      </c>
      <c r="K159" s="11">
        <f>ROUND(K158/C152,2)</f>
        <v>0</v>
      </c>
      <c r="L159" s="11">
        <f>ROUND(L158/C152,2)</f>
        <v>0</v>
      </c>
      <c r="M159" s="11">
        <f>ROUND(M158/C152,2)</f>
        <v>0</v>
      </c>
      <c r="N159" s="11">
        <f>ROUND(N158/C152,2)</f>
        <v>0</v>
      </c>
      <c r="O159" s="11">
        <f>ROUND(O158/C152,2)</f>
        <v>0</v>
      </c>
      <c r="P159" s="11">
        <f>ROUND(P158/C152,2)</f>
        <v>0</v>
      </c>
      <c r="Q159" s="11">
        <f>ROUND(Q158/C152,2)</f>
        <v>0</v>
      </c>
      <c r="R159" s="11">
        <f>ROUND(R158/C152,2)</f>
        <v>0</v>
      </c>
      <c r="S159" s="11">
        <f>ROUND(S158/C152,2)</f>
        <v>0</v>
      </c>
      <c r="T159" s="11">
        <f>ROUND(T158/C152,2)</f>
        <v>0</v>
      </c>
      <c r="U159" s="11">
        <f>ROUND(U158/C152,2)</f>
        <v>0</v>
      </c>
      <c r="V159" s="11">
        <f>ROUND(V158/C152,2)</f>
        <v>119.42</v>
      </c>
      <c r="W159" s="11">
        <f>ROUND(W158/C152,2)</f>
        <v>0</v>
      </c>
      <c r="X159" s="11">
        <f>ROUND(X158/C152,2)</f>
        <v>0</v>
      </c>
      <c r="Y159" s="11">
        <f>ROUND(Y158/C152,2)</f>
        <v>0</v>
      </c>
      <c r="Z159" s="11">
        <f>ROUND(Z158/C152,2)</f>
        <v>0</v>
      </c>
      <c r="AA159" s="16">
        <v>8</v>
      </c>
      <c r="AD159" s="52" t="b">
        <f>IF(AND(G159&gt;947.15,G159&lt;949),3,IF(AND(G159&gt;623.59,G159&lt;625),4,IF(AND(G159&gt;237.38,G159&lt;239),5,IF(AND(G159&gt;1986,G159&lt;1988),6,IF(AND(G159&gt;739.75,G159&lt;741),7,IF(AND(G159&gt;282.91,G159&lt;284),8,IF(AND(G159&gt;2681.35,G159&lt;2683),9,IF(AND(G159&gt;828.59,G159&lt;830),10,IF(AND(G159&gt;585.15,G159&lt;587),11,IF(AND(G159&gt;991.71,G159&lt;993),12,IF(AND(G159&gt;652.95,G159&lt;654),13,IF(AND(G159&gt;248.59,G159&lt;250),14,IF(AND(G159&gt;2079.39,G159&lt;2081),15,IF(AND(G159&gt;774.57,G159&lt;776),16,IF(AND(G159&gt;296.25,G159&lt;298),17,IF(AND(G159&gt;2807.42,G159&lt;2809),18,IF(AND(G159&gt;867.59,G159&lt;869),19,IF(AND(G159&gt;612.7,G159&lt;614),20))))))))))))))))))</f>
        <v>0</v>
      </c>
      <c r="AE159" s="52" t="b">
        <f>IF(AND(I159&gt;1204.78,I159&lt;1206),5,IF(AND(I159&gt;1407.63,I159&lt;1409),8,IF(AND(I159&gt;1427.91,I159&lt;1429),11,IF(AND(I159&gt;1261.45,I159&lt;1263),14,IF(AND(I159&gt;1473.83,I159&lt;1475),17,IF(AND(I159&gt;1495.07,I159&lt;1497),20))))))</f>
        <v>0</v>
      </c>
      <c r="AF159" s="52" t="b">
        <f>IF(AND(J159&gt;486.32,J159&lt;488),3,IF(AND(J159&gt;324.64,J159&lt;326),4,IF(AND(J159&gt;286.99,J159&lt;288.5),5,IF(AND(J159&gt;617.7,J159&lt;618),6,IF(AND(J159&gt;411.3,J159&lt;413),7,IF(AND(J159&gt;365.04,J159&lt;367),8,IF(AND(J159&gt;797.54,J159&lt;799),9,IF(AND(J159&gt;533.49,J159&lt;535),10,IF(AND(J159&gt;475.86,J159&lt;477),11,IF(AND(J159&gt;509.22,J159&lt;511),12,IF(AND(J159&gt;339.94,J159&lt;341.2),13,IF(AND(J159&gt;300.53,J159&lt;302),14,IF(AND(J159&gt;646.78,J159&lt;648),15,IF(AND(J159&gt;430.68,J159&lt;432),16,IF(AND(J159&gt;382.24,J159&lt;384),17,IF(AND(J159&gt;835.07,J159&lt;837),18,IF(AND(J159&gt;558.61,J159&lt;560),19,IF(AND(J159&gt;498.27,J159&lt;500),20))))))))))))))))))</f>
        <v>0</v>
      </c>
      <c r="AG159" s="52" t="b">
        <f>IF(AND(L159&gt;497.89,L159&lt;499),3,IF(AND(L159&gt;360.29,L159&lt;362),4,IF(AND(L159&gt;249.38,L159&lt;251),5,IF(AND(L159&gt;628.22,L159&lt;630),6,IF(AND(L159&gt;455.21,L159&lt;457),7,IF(AND(L159&gt;315.16,L159&lt;317),8,IF(AND(L159&gt;814.35,L159&lt;816),9,IF(AND(L159&gt;571.19,L159&lt;573),10,IF(AND(L159&gt;401.59,L159&lt;403),11,IF(AND(L159&gt;521.33,L159&lt;523),12,IF(AND(L159&gt;377.28,L159&lt;379),13,IF(AND(L159&gt;261.15,L159&lt;263),14,IF(AND(L159&gt;657.8,L159&lt;659),15,IF(AND(L159&gt;476.66,L159&lt;478),16,IF(AND(L159&gt;330.01,L159&lt;332),17,IF(AND(L159&gt;852.67,L159&lt;854),18,IF(AND(L159&gt;598.08,L159&lt;600),19,IF(AND(L159&gt;420.51,L159&lt;422),20))))))))))))))))))</f>
        <v>0</v>
      </c>
      <c r="AH159" s="52" t="b">
        <f>IF(AND(Q159&gt;358.85,Q159&lt;360),3,IF(AND(Q159&gt;129.83,Q159&lt;131),4,IF(AND(Q159&gt;77.61,Q159&lt;79),5,IF(AND(Q159&gt;426.19,Q159&lt;428),6,IF(AND(Q159&gt;159.77,Q159&lt;161),7,IF(AND(Q159&gt;94.38,Q159&lt;96),8,IF(AND(Q159&gt;567.37,Q159&lt;569),9,IF(AND(Q159&gt;203.4,Q159&lt;205),10,IF(AND(Q159&gt;131.96,Q159&lt;133),11,IF(AND(Q159&gt;375.76,Q159&lt;377),12,IF(AND(Q159&gt;135.98,Q159&lt;137),13,IF(AND(Q159&gt;81.31,Q159&lt;83),14,IF(AND(Q159&gt;446.27,Q159&lt;448),15,IF(AND(Q159&gt;167.32,Q159&lt;169),16,IF(AND(Q159&gt;98.86,Q159&lt;100),17,IF(AND(Q159&gt;594.08,Q159&lt;596),18,IF(AND(Q159&gt;213.01,Q159&lt;215),19,IF(AND(Q159&gt;138.21,Q159&lt;140),20))))))))))))))))))</f>
        <v>0</v>
      </c>
      <c r="AI159" s="52" t="b">
        <f>IF(AND(S159&gt;195.17,S159&lt;197),3,IF(AND(S159&gt;88.93,S159&lt;90),4,IF(AND(S159&gt;47.88,S159&lt;49),5,IF(AND(S159&gt;245.08,S159&lt;247),6,IF(AND(S159&gt;111.07,S159&lt;113),7,IF(AND(S159&gt;60.92,S159&lt;62),8,IF(AND(S159&gt;296.11,S159&lt;298),9,IF(AND(S159&gt;139.41,S159&lt;141),10,IF(AND(S159&gt;78.67,S159&lt;80),11,IF(AND(S159&gt;204.39,S159&lt;206),12,IF(AND(S159&gt;93.16,S159&lt;95),13,IF(AND(S159&gt;50.17,S159&lt;52),14,IF(AND(S159&gt;256.64,S159&lt;258),15,IF(AND(S159&gt;116.33,S159&lt;118),16,IF(AND(S159&gt;63.83,S159&lt;65),17,IF(AND(S159&gt;310.07,S159&lt;312),18,IF(AND(S159&gt;146.01,S159&lt;148),19,IF(AND(S159&gt;82.42,S159&lt;84),20))))))))))))))))))</f>
        <v>0</v>
      </c>
      <c r="AJ159" s="52" t="b">
        <f>IF(AND(U159&gt;107.35,U159&lt;109),3,IF(AND(U159&gt;63.65,U159&lt;65),4,IF(AND(U159&gt;44.75,U159&lt;46),5,IF(AND(U159&gt;143.27,U159&lt;145),6,IF(AND(U159&gt;85.58,U159&lt;87),7,IF(AND(U159&gt;60.46,U159&lt;62),8,IF(AND(U159&gt;194.16,U159&lt;196),9,IF(AND(U159&gt;117.24,U159&lt;119),10,IF(AND(U159&gt;82.88,U159&lt;84),11,IF(AND(U159&gt;112.44,U159&lt;114),12,IF(AND(U159&gt;66.69,U159&lt;68),13,IF(AND(U159&gt;46.9,U159&lt;48),14,IF(AND(U159&gt;150.05,U159&lt;152),15,IF(AND(U159&gt;90.65,U159&lt;91),16,IF(AND(U159&gt;63.34,U159&lt;65),17,IF(AND(U159&gt;203.34,U159&lt;205),18,IF(AND(U159&gt;122.8,U159&lt;124),19,IF(AND(U159&gt;86.83,U159&lt;88),20))))))))))))))))))</f>
        <v>0</v>
      </c>
      <c r="AK159" s="52">
        <f>IF(AND(V159&gt;139.85,V159&lt;141),3,IF(AND(V159&gt;103.84,V159&lt;105),4,IF(AND(V159&gt;52.32,V159&lt;54),5,IF(AND(V159&gt;285.46,V159&lt;287),6,IF(AND(V159&gt;118.42,V159&lt;120),7,IF(AND(V159&gt;62.42,V159&lt;64),8,IF(AND(V159&gt;412.27,V159&lt;414),9,IF(AND(V159&gt;140.33,V159&lt;142),10,IF(AND(V159&gt;145,V159&lt;147),11,IF(AND(V159&gt;146.47,V159&lt;148),12,IF(AND(V159&gt;108.77,V159&lt;110),13,IF(AND(V159&gt;54.82,V159&lt;56),14,IF(AND(V159&gt;298.92,V159&lt;300),15,IF(AND(V159&gt;124.03,V159&lt;126),16,IF(AND(V159&gt;65.4,V159&lt;67),17,IF(AND(V159&gt;431.69,V159&lt;433),18,IF(AND(V159&gt;146.97,V159&lt;148),19,IF(AND(V159&gt;151.86,V159&lt;153),20))))))))))))))))))</f>
        <v>7</v>
      </c>
      <c r="AL159" s="52" t="b">
        <f>IF(AND(W159&gt;350.42,W159&lt;352),3,IF(AND(W159&gt;546.22,W159&lt;548),4,IF(AND(W159&gt;155.33,W159&lt;157),5,IF(AND(W159&gt;721.99,W159&lt;723),6,IF(AND(W159&gt;638.96,W159&lt;639),7,IF(AND(W159&gt;187.79,W159&lt;189),8,IF(AND(W159&gt;945.4,W159&lt;947),9,IF(AND(W159&gt;698.46,W159&lt;670),10,IF(AND(W159&gt;360.7,W159&lt;362),11,IF(AND(W159&gt;366.94,W159&lt;368),12,IF(AND(W159&gt;571.94,W159&lt;573),13,IF(AND(W159&gt;162.68,W159&lt;164),14,IF(AND(W159&gt;755.97,W159&lt;757),15,IF(AND(W159&gt;667.99,W159&lt;669),16,IF(AND(W159&gt;196.66,W159&lt;198),17,IF(AND(W159&gt;989.88,W159&lt;991),18,IF(AND(W159&gt;731.33,W159&lt;733),19,IF(AND(W159&gt;377.7,W159&lt;379),20))))))))))))))))))</f>
        <v>0</v>
      </c>
      <c r="AM159" s="52" t="b">
        <f>IF(AND(Y159&gt;46.2,Y159&lt;46.5),3,IF(AND(Y159&gt;18.8,Y159&lt;19.1),4,IF(AND(Y159&gt;15.8,Y159&lt;16),5,IF(AND(Y159&gt;78.7,Y159&lt;79),6,IF(AND(Y159&gt;32.1,Y159&lt;32.4),7,IF(AND(Y159&gt;26.9,Y159&lt;27.3),8,IF(AND(Y159&gt;125,Y159&lt;125.5),9,IF(AND(Y159&gt;48.2,Y159&lt;48.52),10,IF(AND(Y159&gt;43.1,Y159&lt;43.6),11,IF(AND(Y159&gt;48.53,Y159&lt;48.7),12,IF(AND(Y159&gt;19.6,Y159&lt;20.1),13,IF(AND(Y159&gt;16.5,Y159&lt;16.9),14,IF(AND(Y159&gt;82.4,Y159&lt;82.8),15,IF(AND(Y159&gt;33.6,Y159&lt;34),16,IF(AND(Y159&gt;28,Y159&lt;28.6),17,IF(AND(Y159&gt;130.8,Y159&lt;131.4),18,IF(AND(Y159&gt;50.5,Y159&lt;50.9),19,IF(AND(Y159&gt;45.2,Y159&lt;45.8),20))))))))))))))))))</f>
        <v>0</v>
      </c>
      <c r="AO159" s="4">
        <f t="shared" si="344"/>
        <v>0</v>
      </c>
      <c r="AP159" s="4">
        <f t="shared" si="345"/>
        <v>0</v>
      </c>
      <c r="AQ159" s="4">
        <f t="shared" si="346"/>
        <v>0</v>
      </c>
      <c r="AU159" s="310"/>
      <c r="AV159" s="291"/>
      <c r="AW159" s="317"/>
      <c r="AX159" s="322" t="s">
        <v>53</v>
      </c>
      <c r="AY159" s="293"/>
      <c r="AZ159" s="11">
        <f>ROUND(AZ158/AW152,2)</f>
        <v>238.84</v>
      </c>
      <c r="BA159" s="11">
        <f>ROUND(BA158/AW152,2)</f>
        <v>0</v>
      </c>
      <c r="BB159" s="11">
        <f>ROUND(BB158/AW152,2)</f>
        <v>0</v>
      </c>
      <c r="BC159" s="11">
        <f>ROUND(BC158/AW152,2)</f>
        <v>0</v>
      </c>
      <c r="BD159" s="11">
        <f>ROUND(BD158/AW152,2)</f>
        <v>0</v>
      </c>
      <c r="BE159" s="11">
        <f>ROUND(BE158/AW152,2)</f>
        <v>0</v>
      </c>
      <c r="BF159" s="11">
        <f>ROUND(BF158/AW152,2)</f>
        <v>0</v>
      </c>
      <c r="BG159" s="11">
        <f>ROUND(BG158/AW152,2)</f>
        <v>0</v>
      </c>
      <c r="BH159" s="11">
        <f>ROUND(BH158/AW152,2)</f>
        <v>0</v>
      </c>
      <c r="BI159" s="11">
        <f>ROUND(BI158/AW152,2)</f>
        <v>0</v>
      </c>
      <c r="BJ159" s="11">
        <f>ROUND(BJ158/AW152,2)</f>
        <v>0</v>
      </c>
      <c r="BK159" s="11">
        <f>ROUND(BK158/AW152,2)</f>
        <v>0</v>
      </c>
      <c r="BL159" s="11">
        <f>ROUND(BL158/AW152,2)</f>
        <v>0</v>
      </c>
      <c r="BM159" s="11">
        <f>ROUND(BM158/AW152,2)</f>
        <v>0</v>
      </c>
      <c r="BN159" s="11">
        <f>ROUND(BN158/AW152,2)</f>
        <v>0</v>
      </c>
      <c r="BO159" s="11">
        <f>ROUND(BO158/AW152,2)</f>
        <v>0</v>
      </c>
      <c r="BP159" s="11">
        <f>ROUND(BP158/AW152,2)</f>
        <v>238.84</v>
      </c>
      <c r="BQ159" s="11">
        <f>ROUND(BQ158/AW152,2)</f>
        <v>0</v>
      </c>
      <c r="BR159" s="11">
        <f>ROUND(BR158/AW152,2)</f>
        <v>0</v>
      </c>
      <c r="BS159" s="11">
        <f>ROUND(BS158/AW152,2)</f>
        <v>0</v>
      </c>
      <c r="BT159" s="11">
        <f>ROUND(BT158/AW152,2)</f>
        <v>0</v>
      </c>
      <c r="BU159" s="16">
        <v>8</v>
      </c>
      <c r="BX159" s="52" t="b">
        <f>IF(AND(BA159&gt;947.15,BA159&lt;949),3,IF(AND(BA159&gt;623.59,BA159&lt;625),4,IF(AND(BA159&gt;237.38,BA159&lt;239),5,IF(AND(BA159&gt;1986,BA159&lt;1988),6,IF(AND(BA159&gt;739.75,BA159&lt;741),7,IF(AND(BA159&gt;282.91,BA159&lt;284),8,IF(AND(BA159&gt;2681.35,BA159&lt;2683),9,IF(AND(BA159&gt;828.59,BA159&lt;830),10,IF(AND(BA159&gt;585.15,BA159&lt;587),11,IF(AND(BA159&gt;991.71,BA159&lt;993),12,IF(AND(BA159&gt;652.95,BA159&lt;654),13,IF(AND(BA159&gt;248.59,BA159&lt;250),14,IF(AND(BA159&gt;2079.39,BA159&lt;2081),15,IF(AND(BA159&gt;774.57,BA159&lt;776),16,IF(AND(BA159&gt;296.25,BA159&lt;298),17,IF(AND(BA159&gt;2807.42,BA159&lt;2809),18,IF(AND(BA159&gt;867.59,BA159&lt;869),19,IF(AND(BA159&gt;612.7,BA159&lt;614),20))))))))))))))))))</f>
        <v>0</v>
      </c>
      <c r="BY159" s="52" t="b">
        <f>IF(AND(BC159&gt;1204.78,BC159&lt;1206),5,IF(AND(BC159&gt;1407.63,BC159&lt;1409),8,IF(AND(BC159&gt;1427.91,BC159&lt;1429),11,IF(AND(BC159&gt;1261.45,BC159&lt;1263),14,IF(AND(BC159&gt;1473.83,BC159&lt;1475),17,IF(AND(BC159&gt;1495.07,BC159&lt;1497),20))))))</f>
        <v>0</v>
      </c>
      <c r="BZ159" s="52" t="b">
        <f>IF(AND(BD159&gt;486.32,BD159&lt;488),3,IF(AND(BD159&gt;324.64,BD159&lt;326),4,IF(AND(BD159&gt;286.99,BD159&lt;288.5),5,IF(AND(BD159&gt;617.7,BD159&lt;618),6,IF(AND(BD159&gt;411.3,BD159&lt;413),7,IF(AND(BD159&gt;365.04,BD159&lt;367),8,IF(AND(BD159&gt;797.54,BD159&lt;799),9,IF(AND(BD159&gt;533.49,BD159&lt;535),10,IF(AND(BD159&gt;475.86,BD159&lt;477),11,IF(AND(BD159&gt;509.22,BD159&lt;511),12,IF(AND(BD159&gt;339.94,BD159&lt;341.2),13,IF(AND(BD159&gt;300.53,BD159&lt;302),14,IF(AND(BD159&gt;646.78,BD159&lt;648),15,IF(AND(BD159&gt;430.68,BD159&lt;432),16,IF(AND(BD159&gt;382.24,BD159&lt;384),17,IF(AND(BD159&gt;835.07,BD159&lt;837),18,IF(AND(BD159&gt;558.61,BD159&lt;560),19,IF(AND(BD159&gt;498.27,BD159&lt;500),20))))))))))))))))))</f>
        <v>0</v>
      </c>
      <c r="CA159" s="52" t="b">
        <f>IF(AND(BF159&gt;497.89,BF159&lt;499),3,IF(AND(BF159&gt;360.29,BF159&lt;362),4,IF(AND(BF159&gt;249.38,BF159&lt;251),5,IF(AND(BF159&gt;628.22,BF159&lt;630),6,IF(AND(BF159&gt;455.21,BF159&lt;457),7,IF(AND(BF159&gt;315.16,BF159&lt;317),8,IF(AND(BF159&gt;814.35,BF159&lt;816),9,IF(AND(BF159&gt;571.19,BF159&lt;573),10,IF(AND(BF159&gt;401.59,BF159&lt;403),11,IF(AND(BF159&gt;521.33,BF159&lt;523),12,IF(AND(BF159&gt;377.28,BF159&lt;379),13,IF(AND(BF159&gt;261.15,BF159&lt;263),14,IF(AND(BF159&gt;657.8,BF159&lt;659),15,IF(AND(BF159&gt;476.66,BF159&lt;478),16,IF(AND(BF159&gt;330.01,BF159&lt;332),17,IF(AND(BF159&gt;852.67,BF159&lt;854),18,IF(AND(BF159&gt;598.08,BF159&lt;600),19,IF(AND(BF159&gt;420.51,BF159&lt;422),20))))))))))))))))))</f>
        <v>0</v>
      </c>
      <c r="CB159" s="52" t="b">
        <f>IF(AND(BK159&gt;358.85,BK159&lt;360),3,IF(AND(BK159&gt;129.83,BK159&lt;131),4,IF(AND(BK159&gt;77.61,BK159&lt;79),5,IF(AND(BK159&gt;426.19,BK159&lt;428),6,IF(AND(BK159&gt;159.77,BK159&lt;161),7,IF(AND(BK159&gt;94.38,BK159&lt;96),8,IF(AND(BK159&gt;567.37,BK159&lt;569),9,IF(AND(BK159&gt;203.4,BK159&lt;205),10,IF(AND(BK159&gt;131.96,BK159&lt;133),11,IF(AND(BK159&gt;375.76,BK159&lt;377),12,IF(AND(BK159&gt;135.98,BK159&lt;137),13,IF(AND(BK159&gt;81.31,BK159&lt;83),14,IF(AND(BK159&gt;446.27,BK159&lt;448),15,IF(AND(BK159&gt;167.32,BK159&lt;169),16,IF(AND(BK159&gt;98.86,BK159&lt;100),17,IF(AND(BK159&gt;594.08,BK159&lt;596),18,IF(AND(BK159&gt;213.01,BK159&lt;215),19,IF(AND(BK159&gt;138.21,BK159&lt;140),20))))))))))))))))))</f>
        <v>0</v>
      </c>
      <c r="CC159" s="52" t="b">
        <f>IF(AND(BM159&gt;195.17,BM159&lt;197),3,IF(AND(BM159&gt;88.93,BM159&lt;90),4,IF(AND(BM159&gt;47.88,BM159&lt;49),5,IF(AND(BM159&gt;245.08,BM159&lt;247),6,IF(AND(BM159&gt;111.07,BM159&lt;113),7,IF(AND(BM159&gt;60.92,BM159&lt;62),8,IF(AND(BM159&gt;296.11,BM159&lt;298),9,IF(AND(BM159&gt;139.41,BM159&lt;141),10,IF(AND(BM159&gt;78.67,BM159&lt;80),11,IF(AND(BM159&gt;204.39,BM159&lt;206),12,IF(AND(BM159&gt;93.16,BM159&lt;95),13,IF(AND(BM159&gt;50.17,BM159&lt;52),14,IF(AND(BM159&gt;256.64,BM159&lt;258),15,IF(AND(BM159&gt;116.33,BM159&lt;118),16,IF(AND(BM159&gt;63.83,BM159&lt;65),17,IF(AND(BM159&gt;310.07,BM159&lt;312),18,IF(AND(BM159&gt;146.01,BM159&lt;148),19,IF(AND(BM159&gt;82.42,BM159&lt;84),20))))))))))))))))))</f>
        <v>0</v>
      </c>
      <c r="CD159" s="52" t="b">
        <f>IF(AND(BO159&gt;107.35,BO159&lt;109),3,IF(AND(BO159&gt;63.65,BO159&lt;65),4,IF(AND(BO159&gt;44.75,BO159&lt;46),5,IF(AND(BO159&gt;143.27,BO159&lt;145),6,IF(AND(BO159&gt;85.58,BO159&lt;87),7,IF(AND(BO159&gt;60.46,BO159&lt;62),8,IF(AND(BO159&gt;194.16,BO159&lt;196),9,IF(AND(BO159&gt;117.24,BO159&lt;119),10,IF(AND(BO159&gt;82.88,BO159&lt;84),11,IF(AND(BO159&gt;112.44,BO159&lt;114),12,IF(AND(BO159&gt;66.69,BO159&lt;68),13,IF(AND(BO159&gt;46.9,BO159&lt;48),14,IF(AND(BO159&gt;150.05,BO159&lt;152),15,IF(AND(BO159&gt;90.65,BO159&lt;91),16,IF(AND(BO159&gt;63.34,BO159&lt;65),17,IF(AND(BO159&gt;203.34,BO159&lt;205),18,IF(AND(BO159&gt;122.8,BO159&lt;124),19,IF(AND(BO159&gt;86.83,BO159&lt;88),20))))))))))))))))))</f>
        <v>0</v>
      </c>
      <c r="CE159" s="52" t="b">
        <f>IF(AND(BP159&gt;139.85,BP159&lt;141),3,IF(AND(BP159&gt;103.84,BP159&lt;105),4,IF(AND(BP159&gt;52.32,BP159&lt;54),5,IF(AND(BP159&gt;285.46,BP159&lt;287),6,IF(AND(BP159&gt;118.42,BP159&lt;120),7,IF(AND(BP159&gt;62.42,BP159&lt;64),8,IF(AND(BP159&gt;412.27,BP159&lt;414),9,IF(AND(BP159&gt;140.33,BP159&lt;142),10,IF(AND(BP159&gt;145,BP159&lt;147),11,IF(AND(BP159&gt;146.47,BP159&lt;148),12,IF(AND(BP159&gt;108.77,BP159&lt;110),13,IF(AND(BP159&gt;54.82,BP159&lt;56),14,IF(AND(BP159&gt;298.92,BP159&lt;300),15,IF(AND(BP159&gt;124.03,BP159&lt;126),16,IF(AND(BP159&gt;65.4,BP159&lt;67),17,IF(AND(BP159&gt;431.69,BP159&lt;433),18,IF(AND(BP159&gt;146.97,BP159&lt;148),19,IF(AND(BP159&gt;151.86,BP159&lt;153),20))))))))))))))))))</f>
        <v>0</v>
      </c>
      <c r="CF159" s="52" t="b">
        <f>IF(AND(BQ159&gt;350.42,BQ159&lt;352),3,IF(AND(BQ159&gt;546.22,BQ159&lt;548),4,IF(AND(BQ159&gt;155.33,BQ159&lt;157),5,IF(AND(BQ159&gt;721.99,BQ159&lt;723),6,IF(AND(BQ159&gt;638.96,BQ159&lt;639),7,IF(AND(BQ159&gt;187.79,BQ159&lt;189),8,IF(AND(BQ159&gt;945.4,BQ159&lt;947),9,IF(AND(BQ159&gt;698.46,BQ159&lt;670),10,IF(AND(BQ159&gt;360.7,BQ159&lt;362),11,IF(AND(BQ159&gt;366.94,BQ159&lt;368),12,IF(AND(BQ159&gt;571.94,BQ159&lt;573),13,IF(AND(BQ159&gt;162.68,BQ159&lt;164),14,IF(AND(BQ159&gt;755.97,BQ159&lt;757),15,IF(AND(BQ159&gt;667.99,BQ159&lt;669),16,IF(AND(BQ159&gt;196.66,BQ159&lt;198),17,IF(AND(BQ159&gt;989.88,BQ159&lt;991),18,IF(AND(BQ159&gt;731.33,BQ159&lt;733),19,IF(AND(BQ159&gt;377.7,BQ159&lt;379),20))))))))))))))))))</f>
        <v>0</v>
      </c>
      <c r="CG159" s="52" t="b">
        <f>IF(AND(BS159&gt;46.2,BS159&lt;46.5),3,IF(AND(BS159&gt;18.8,BS159&lt;19.1),4,IF(AND(BS159&gt;15.8,BS159&lt;16),5,IF(AND(BS159&gt;78.7,BS159&lt;79),6,IF(AND(BS159&gt;32.1,BS159&lt;32.4),7,IF(AND(BS159&gt;26.9,BS159&lt;27.3),8,IF(AND(BS159&gt;125,BS159&lt;125.5),9,IF(AND(BS159&gt;48.2,BS159&lt;48.52),10,IF(AND(BS159&gt;43.1,BS159&lt;43.6),11,IF(AND(BS159&gt;48.53,BS159&lt;48.7),12,IF(AND(BS159&gt;19.6,BS159&lt;20.1),13,IF(AND(BS159&gt;16.5,BS159&lt;16.9),14,IF(AND(BS159&gt;82.4,BS159&lt;82.8),15,IF(AND(BS159&gt;33.6,BS159&lt;34),16,IF(AND(BS159&gt;28,BS159&lt;28.6),17,IF(AND(BS159&gt;130.8,BS159&lt;131.4),18,IF(AND(BS159&gt;50.5,BS159&lt;50.9),19,IF(AND(BS159&gt;45.2,BS159&lt;45.8),20))))))))))))))))))</f>
        <v>0</v>
      </c>
    </row>
    <row r="160" spans="1:88" ht="90" customHeight="1">
      <c r="A160" s="297"/>
      <c r="B160" s="287"/>
      <c r="C160" s="309"/>
      <c r="D160" s="292" t="s">
        <v>54</v>
      </c>
      <c r="E160" s="293"/>
      <c r="F160" s="10" t="s">
        <v>36</v>
      </c>
      <c r="G160" s="12">
        <f>IF(AD160=FALSE,0,AD160)</f>
        <v>0</v>
      </c>
      <c r="H160" s="12" t="s">
        <v>36</v>
      </c>
      <c r="I160" s="12">
        <f>IF(AE160=FALSE,0,AE160)</f>
        <v>0</v>
      </c>
      <c r="J160" s="12">
        <f>IF(AF160=FALSE,0,AF160)</f>
        <v>0</v>
      </c>
      <c r="K160" s="12" t="s">
        <v>36</v>
      </c>
      <c r="L160" s="12">
        <f>IF(AG160=FALSE,0,AG160)</f>
        <v>0</v>
      </c>
      <c r="M160" s="12" t="s">
        <v>36</v>
      </c>
      <c r="N160" s="12" t="s">
        <v>36</v>
      </c>
      <c r="O160" s="12" t="s">
        <v>36</v>
      </c>
      <c r="P160" s="12" t="s">
        <v>36</v>
      </c>
      <c r="Q160" s="12">
        <f>IF(AH160=FALSE,0,AH160)</f>
        <v>0</v>
      </c>
      <c r="R160" s="12" t="s">
        <v>36</v>
      </c>
      <c r="S160" s="12">
        <f>IF(AI160=FALSE,0,AI160)</f>
        <v>0</v>
      </c>
      <c r="T160" s="12" t="s">
        <v>36</v>
      </c>
      <c r="U160" s="12">
        <f>IF(AJ160=FALSE,0,AJ160)</f>
        <v>0</v>
      </c>
      <c r="V160" s="12">
        <f>IF(AK160=FALSE,0,AK160)</f>
        <v>119.42</v>
      </c>
      <c r="W160" s="12">
        <f>IF(AL160=FALSE,0,AL160)</f>
        <v>0</v>
      </c>
      <c r="X160" s="12" t="s">
        <v>36</v>
      </c>
      <c r="Y160" s="12">
        <f>IF(AM160=FALSE,0,AM160)</f>
        <v>0</v>
      </c>
      <c r="Z160" s="12" t="s">
        <v>36</v>
      </c>
      <c r="AA160" s="16">
        <v>9</v>
      </c>
      <c r="AD160" s="52" t="b">
        <f>IF(AD159=3,948.15,IF(AD159=4,624.59,IF(AD159=5,238.38,IF(AD159=6,1987,IF(AD159=7,740.75,IF(AD159=8,283.91,IF(AD159=9,2682.35,IF(AD159=10,829.59,IF(AD159=11,586.15,IF(AD159=12,992.71,IF(AD159=13,653.95,IF(AD159=14,249.59,IF(AD159=15,2080.39,IF(AD159=16,775.57,IF(AD159=17,297.25,IF(AD159=18,2808.42,IF(AD159=19,868.59,IF(AD159=20,613.7))))))))))))))))))</f>
        <v>0</v>
      </c>
      <c r="AE160" s="52" t="b">
        <f>IF(AE159=5,1205.78,IF(AE159=8,1408.63,IF(AE159=11,1428.91,IF(AE159=14,1262.45,IF(AE159=17,1474.83,IF(AE159=20,1496.07))))))</f>
        <v>0</v>
      </c>
      <c r="AF160" s="52" t="b">
        <f>IF(AF159=3,487.32,IF(AF159=4,325.64,IF(AF159=5,287.99,IF(AF159=6,618.7,IF(AF159=7,412.3,IF(AF159=8,366.04,IF(AF159=9,798.54,IF(AF159=10,534.49,IF(AF159=11,476.86,IF(AF159=12,510.22,IF(AF159=13,340.94,IF(AF159=14,301.53,IF(AF159=15,647.78,IF(AF159=16,431.68,IF(AF159=17,383.24,IF(AF159=18,836.07,IF(AF159=19,559.61,IF(AF159=20,499.27))))))))))))))))))</f>
        <v>0</v>
      </c>
      <c r="AG160" s="52" t="b">
        <f>IF(AG159=3,498.89,IF(AG159=4,361.29,IF(AG159=5,250.38,IF(AG159=6,629.22,IF(AG159=7,456.21,IF(AG159=8,316.16,IF(AG159=9,815.35,IF(AG159=10,572.19,IF(AG159=11,402.59,IF(AG159=12,522.33,IF(AG159=13,378.28,IF(AG159=14,262.15,IF(AG159=15,658.8,IF(AG159=16,477.66,IF(AG159=17,331.01,IF(AG159=18,853.67,IF(AG159=19,599.08,IF(AG159=20,421.51))))))))))))))))))</f>
        <v>0</v>
      </c>
      <c r="AH160" s="52" t="b">
        <f>IF(AH159=3,359.85,IF(AH159=4,130.83,IF(AH159=5,78.61,IF(AH159=6,427.19,IF(AH159=7,160.77,IF(AH159=8,95.38,IF(AH159=9,568.37,IF(AH159=10,204.4,IF(AH159=11,132.96,IF(AH159=12,376.76,IF(AH159=13,136.98,IF(AH159=14,82.31,IF(AH159=15,447.27,IF(AH159=16,168.32,IF(AH159=17,99.86,IF(AH159=18,595.08,IF(AH159=19,214.01,IF(AH159=20,139.21))))))))))))))))))</f>
        <v>0</v>
      </c>
      <c r="AI160" s="52" t="b">
        <f>IF(AI159=3,196.17,IF(AI159=4,89.93,IF(AI159=5,48.88,IF(AI159=6,246.08,IF(AI159=7,112.07,IF(AI159=8,61.92,IF(AI159=9,297.11,IF(AI159=10,140.41,IF(AI159=11,79.67,IF(AI159=12,205.39,IF(AI159=13,94.16,IF(AI159=14,51.17,IF(AI159=15,257.64,IF(AI159=16,117.33,IF(AI159=17,64.83,IF(AI159=18,311.07,IF(AI159=19,147.01,IF(AI159=20,83.42))))))))))))))))))</f>
        <v>0</v>
      </c>
      <c r="AJ160" s="52" t="b">
        <f>IF(AJ159=3,108.35,IF(AJ159=4,64.65,IF(AJ159=5,45.75,IF(AJ159=6,144.27,IF(AJ159=7,86.58,IF(AJ159=8,61.46,IF(AJ159=9,195.16,IF(AJ159=10,118.24,IF(AJ159=11,83.88,IF(AJ159=12,113.44,IF(AJ159=13,67.69,IF(AJ159=14,47.9,IF(AJ159=15,151.05,IF(AJ159=16,90.65,IF(AJ159=17,64.34,IF(AJ159=18,204.34,IF(AJ159=19,123.8,IF(AJ159=20,87.83))))))))))))))))))</f>
        <v>0</v>
      </c>
      <c r="AK160" s="52">
        <f>IF(AK159=3,140.85,IF(AK159=4,104.84,IF(AK159=5,53.32,IF(AK159=6,286.46,IF(AK159=7,119.42,IF(AK159=8,63.42,IF(AK159=9,413.27,IF(AK159=10,141.33,IF(AK159=11,146,IF(AK159=12,147.47,IF(AK159=13,109.77,IF(AK159=14,55.82,IF(AK159=15,299.92,IF(AK159=16,125.03,IF(AK159=17,66.4,IF(AK159=18,432.69,IF(AK159=19,147.97,IF(AK159=20,152.86))))))))))))))))))</f>
        <v>119.42</v>
      </c>
      <c r="AL160" s="52" t="b">
        <f>IF(AL159=3,351.42,IF(AL159=4,547.22,IF(AL159=5,156.33,IF(AL159=6,722.99,IF(AL159=7,638.96,IF(AL159=8,188.79,IF(AL159=9,946.4,IF(AL159=10,699.46,IF(AL159=11,361.7,IF(AL159=12,367.94,IF(AL159=13,572.94,IF(AL159=14,163.68,IF(AL159=15,756.97,IF(AL159=16,668.99,IF(AL159=17,197.66,IF(AL159=18,990.88,IF(AL159=19,732.33,IF(AL159=20,378.7))))))))))))))))))</f>
        <v>0</v>
      </c>
      <c r="AM160" s="52" t="b">
        <f>IF(AM159=3,46.41,IF(AM159=4,19.01,IF(AM159=5,15.96,IF(AM159=6,78.9,IF(AM159=7,32.34,IF(AM159=8,27.09,IF(AM159=9,125.27,IF(AM159=10,48.48,IF(AM159=11,43.47,IF(AM159=12,48.59,IF(AM159=13,19.9,IF(AM159=14,16.71,IF(AM159=15,82.61,IF(AM159=16,33.86,IF(AM159=17,28.36,IF(AM159=18,131.15,IF(AM159=19,50.76,IF(AM159=20,45.51))))))))))))))))))</f>
        <v>0</v>
      </c>
      <c r="AO160" s="4">
        <f t="shared" si="344"/>
        <v>0</v>
      </c>
      <c r="AP160" s="4">
        <f t="shared" si="345"/>
        <v>0</v>
      </c>
      <c r="AQ160" s="4">
        <f t="shared" si="346"/>
        <v>0</v>
      </c>
      <c r="AU160" s="310"/>
      <c r="AV160" s="287"/>
      <c r="AW160" s="317"/>
      <c r="AX160" s="322" t="s">
        <v>54</v>
      </c>
      <c r="AY160" s="293"/>
      <c r="AZ160" s="10" t="s">
        <v>36</v>
      </c>
      <c r="BA160" s="12">
        <f>IF(BX160=FALSE,0,BX160)</f>
        <v>0</v>
      </c>
      <c r="BB160" s="12" t="s">
        <v>36</v>
      </c>
      <c r="BC160" s="12">
        <f>IF(BY160=FALSE,0,BY160)</f>
        <v>0</v>
      </c>
      <c r="BD160" s="12">
        <f>IF(BZ160=FALSE,0,BZ160)</f>
        <v>0</v>
      </c>
      <c r="BE160" s="12" t="s">
        <v>36</v>
      </c>
      <c r="BF160" s="12">
        <f>IF(CA160=FALSE,0,CA160)</f>
        <v>0</v>
      </c>
      <c r="BG160" s="12" t="s">
        <v>36</v>
      </c>
      <c r="BH160" s="12" t="s">
        <v>36</v>
      </c>
      <c r="BI160" s="12" t="s">
        <v>36</v>
      </c>
      <c r="BJ160" s="12" t="s">
        <v>36</v>
      </c>
      <c r="BK160" s="12">
        <f>IF(CB160=FALSE,0,CB160)</f>
        <v>0</v>
      </c>
      <c r="BL160" s="12" t="s">
        <v>36</v>
      </c>
      <c r="BM160" s="12">
        <f>IF(CC160=FALSE,0,CC160)</f>
        <v>0</v>
      </c>
      <c r="BN160" s="12" t="s">
        <v>36</v>
      </c>
      <c r="BO160" s="12">
        <f>IF(CD160=FALSE,0,CD160)</f>
        <v>0</v>
      </c>
      <c r="BP160" s="12">
        <f>IF(CE160=FALSE,0,CE160)</f>
        <v>238.84</v>
      </c>
      <c r="BQ160" s="12">
        <f>IF(CF160=FALSE,0,CF160)</f>
        <v>0</v>
      </c>
      <c r="BR160" s="12" t="s">
        <v>36</v>
      </c>
      <c r="BS160" s="12">
        <f>IF(CG160=FALSE,0,CG160)</f>
        <v>0</v>
      </c>
      <c r="BT160" s="12" t="s">
        <v>36</v>
      </c>
      <c r="BU160" s="16">
        <v>9</v>
      </c>
      <c r="BX160" s="52" t="b">
        <f>IF(AD159=3,1896.3,IF(AD159=4,1249.18,IF(AD159=5,476.76,IF(AD159=6,3974,IF(AD159=7,1481.5,IF(AD159=8,567.82,IF(AD159=9,5364.7,IF(AD159=10,1659.18,IF(AD159=11,1172.3)))))))))</f>
        <v>0</v>
      </c>
      <c r="BY160" s="52" t="b">
        <f>IF(AE159=5,2411.56,IF(AE159=8,2817.26,IF(AE159=11,2857.82)))</f>
        <v>0</v>
      </c>
      <c r="BZ160" s="52" t="b">
        <f>IF(AF159=3,974.64,IF(AF159=4,651.28,IF(AF159=5,575.98,IF(AF159=6,1237.4,IF(AF159=7,824.6,IF(AF159=8,732.08,IF(AF159=9,1597.08,IF(AF159=10,1068.98,IF(AF159=11,953.72)))))))))</f>
        <v>0</v>
      </c>
      <c r="CA160" s="52" t="b">
        <f>IF(AG159=3,997.78,IF(AG159=4,722.58,IF(AG159=5,500.76,IF(AG159=6,1258.44,IF(AG159=7,912.42,IF(AG159=8,632.32,IF(AG159=9,1630.7,IF(AG159=10,1144.38,IF(AG159=11,805.18)))))))))</f>
        <v>0</v>
      </c>
      <c r="CB160" s="52" t="b">
        <f>IF(AH159=3,719.7,IF(AH159=4,261.66,IF(AH159=5,157.22,IF(AH159=6,854.38,IF(AH159=7,321.54,IF(AH159=8,190.76,IF(AH159=9,1136.74,IF(AH159=10,408.8,IF(AH159=11,265.92)))))))))</f>
        <v>0</v>
      </c>
      <c r="CC160" s="52" t="b">
        <f>IF(AI159=3,392.34,IF(AI159=4,179.86,IF(AI159=5,97.76,IF(AI159=6,492.16,IF(AI159=7,224.14,IF(AI159=8,123.84,IF(AI159=9,594.22,IF(AI159=10,280.82,IF(AI159=11,159.34)))))))))</f>
        <v>0</v>
      </c>
      <c r="CD160" s="52" t="b">
        <f>IF(AJ159=3,216.7,IF(AJ159=4,129.3,IF(AJ159=5,91.5,IF(AJ159=6,288.54,IF(AJ159=7,173.16,IF(AJ159=8,122.92,IF(AJ159=9,390.32,IF(AJ159=10,236.48,IF(AJ159=11,167.76)))))))))</f>
        <v>0</v>
      </c>
      <c r="CE160" s="52">
        <f>IF(AK159=3,281.7,IF(AK159=4,209.68,IF(AK159=5,106.64,IF(AK159=6,572.92,IF(AK159=7,238.84,IF(AK159=8,126.84,IF(AK159=9,826.54,IF(AK159=10,282.66,IF(AK159=11,292)))))))))</f>
        <v>238.84</v>
      </c>
      <c r="CF160" s="52" t="b">
        <f>IF(AL159=3,702.84,IF(AL159=4,1094.44,IF(AL159=5,312.66,IF(AL159=6,1445.98,IF(AL159=7,1277.92,IF(AL159=8,377.58,IF(AL159=9,1892.8,IF(AL159=10,1398.92,IF(AL159=11,723.4)))))))))</f>
        <v>0</v>
      </c>
      <c r="CG160" s="52" t="b">
        <f>IF(AM159=3,92.82,IF(AM159=4,38.02,IF(AM159=5,31.92,IF(AM159=6,157.8,IF(AM159=7,64.68,IF(AM159=8,54.18,IF(AM159=9,250.54,IF(AM159=10,96.96,IF(AM159=11,86.94)))))))))</f>
        <v>0</v>
      </c>
    </row>
    <row r="161" spans="1:88" ht="30" customHeight="1">
      <c r="A161" s="295" t="s">
        <v>48</v>
      </c>
      <c r="B161" s="286" t="s">
        <v>347</v>
      </c>
      <c r="C161" s="307">
        <f>C152</f>
        <v>8076.22</v>
      </c>
      <c r="D161" s="286" t="s">
        <v>27</v>
      </c>
      <c r="E161" s="3" t="s">
        <v>28</v>
      </c>
      <c r="F161" s="10">
        <f>G161+I161+J161+L161+Q161+S161+U161+V161+W161+Y161+Z161</f>
        <v>964462.19</v>
      </c>
      <c r="G161" s="44">
        <f>G152</f>
        <v>0</v>
      </c>
      <c r="H161" s="10">
        <f t="shared" ref="H161:Z166" si="422">H152</f>
        <v>0</v>
      </c>
      <c r="I161" s="10">
        <f t="shared" si="422"/>
        <v>0</v>
      </c>
      <c r="J161" s="10">
        <f t="shared" si="422"/>
        <v>0</v>
      </c>
      <c r="K161" s="10">
        <f t="shared" si="422"/>
        <v>0</v>
      </c>
      <c r="L161" s="10">
        <f t="shared" si="422"/>
        <v>0</v>
      </c>
      <c r="M161" s="10">
        <f t="shared" si="422"/>
        <v>0</v>
      </c>
      <c r="N161" s="10">
        <f t="shared" si="422"/>
        <v>0</v>
      </c>
      <c r="O161" s="10">
        <f t="shared" si="422"/>
        <v>0</v>
      </c>
      <c r="P161" s="10">
        <f t="shared" si="422"/>
        <v>0</v>
      </c>
      <c r="Q161" s="10">
        <f t="shared" si="422"/>
        <v>0</v>
      </c>
      <c r="R161" s="10">
        <f t="shared" si="422"/>
        <v>0</v>
      </c>
      <c r="S161" s="10">
        <f t="shared" si="422"/>
        <v>0</v>
      </c>
      <c r="T161" s="10">
        <f t="shared" si="422"/>
        <v>0</v>
      </c>
      <c r="U161" s="10">
        <f t="shared" si="422"/>
        <v>0</v>
      </c>
      <c r="V161" s="10">
        <f t="shared" si="422"/>
        <v>964462.19</v>
      </c>
      <c r="W161" s="10">
        <f t="shared" si="422"/>
        <v>0</v>
      </c>
      <c r="X161" s="10">
        <f t="shared" si="422"/>
        <v>0</v>
      </c>
      <c r="Y161" s="10">
        <f t="shared" si="422"/>
        <v>0</v>
      </c>
      <c r="Z161" s="10">
        <f t="shared" si="422"/>
        <v>0</v>
      </c>
      <c r="AA161" s="16">
        <v>1</v>
      </c>
      <c r="AO161" s="4">
        <f t="shared" si="344"/>
        <v>0</v>
      </c>
      <c r="AP161" s="4">
        <f t="shared" si="345"/>
        <v>0</v>
      </c>
      <c r="AQ161" s="4">
        <f t="shared" si="346"/>
        <v>0</v>
      </c>
      <c r="AU161" s="295" t="s">
        <v>48</v>
      </c>
      <c r="AV161" s="286" t="s">
        <v>347</v>
      </c>
      <c r="AW161" s="307">
        <f>AW152</f>
        <v>8076.22</v>
      </c>
      <c r="AX161" s="286" t="s">
        <v>27</v>
      </c>
      <c r="AY161" s="3" t="s">
        <v>28</v>
      </c>
      <c r="AZ161" s="10">
        <f>BA161+BC161+BD161+BF161+BK161+BM161+BO161+BP161+BQ161+BS161+BT161</f>
        <v>1928924.38</v>
      </c>
      <c r="BA161" s="44">
        <f>BA152</f>
        <v>0</v>
      </c>
      <c r="BB161" s="10">
        <f t="shared" ref="BB161:BT161" si="423">BB152</f>
        <v>0</v>
      </c>
      <c r="BC161" s="10">
        <f t="shared" si="423"/>
        <v>0</v>
      </c>
      <c r="BD161" s="10">
        <f t="shared" si="423"/>
        <v>0</v>
      </c>
      <c r="BE161" s="10">
        <f t="shared" si="423"/>
        <v>0</v>
      </c>
      <c r="BF161" s="10">
        <f t="shared" si="423"/>
        <v>0</v>
      </c>
      <c r="BG161" s="10">
        <f t="shared" si="423"/>
        <v>0</v>
      </c>
      <c r="BH161" s="10">
        <f t="shared" si="423"/>
        <v>0</v>
      </c>
      <c r="BI161" s="10">
        <f t="shared" si="423"/>
        <v>0</v>
      </c>
      <c r="BJ161" s="10">
        <f t="shared" si="423"/>
        <v>0</v>
      </c>
      <c r="BK161" s="10">
        <f t="shared" si="423"/>
        <v>0</v>
      </c>
      <c r="BL161" s="10">
        <f t="shared" si="423"/>
        <v>0</v>
      </c>
      <c r="BM161" s="10">
        <f t="shared" si="423"/>
        <v>0</v>
      </c>
      <c r="BN161" s="10">
        <f t="shared" si="423"/>
        <v>0</v>
      </c>
      <c r="BO161" s="10">
        <f t="shared" si="423"/>
        <v>0</v>
      </c>
      <c r="BP161" s="10">
        <f t="shared" si="423"/>
        <v>1928924.38</v>
      </c>
      <c r="BQ161" s="10">
        <f t="shared" si="423"/>
        <v>0</v>
      </c>
      <c r="BR161" s="10">
        <f t="shared" si="423"/>
        <v>0</v>
      </c>
      <c r="BS161" s="10">
        <f t="shared" si="423"/>
        <v>0</v>
      </c>
      <c r="BT161" s="10">
        <f t="shared" si="423"/>
        <v>0</v>
      </c>
      <c r="BU161" s="16">
        <v>1</v>
      </c>
      <c r="CI161" s="32">
        <f>BF161-BG161</f>
        <v>0</v>
      </c>
    </row>
    <row r="162" spans="1:88" ht="60" customHeight="1">
      <c r="A162" s="296"/>
      <c r="B162" s="291"/>
      <c r="C162" s="308"/>
      <c r="D162" s="287"/>
      <c r="E162" s="3" t="s">
        <v>29</v>
      </c>
      <c r="F162" s="10">
        <f t="shared" ref="F162:F166" si="424">G162+I162+J162+L162+Q162+S162+U162+V162+W162+Y162+Z162</f>
        <v>0</v>
      </c>
      <c r="G162" s="10">
        <f t="shared" ref="G162:V166" si="425">G153</f>
        <v>0</v>
      </c>
      <c r="H162" s="10">
        <f t="shared" si="425"/>
        <v>0</v>
      </c>
      <c r="I162" s="10">
        <f t="shared" si="425"/>
        <v>0</v>
      </c>
      <c r="J162" s="10">
        <f t="shared" si="425"/>
        <v>0</v>
      </c>
      <c r="K162" s="10">
        <f t="shared" si="425"/>
        <v>0</v>
      </c>
      <c r="L162" s="10">
        <f t="shared" si="425"/>
        <v>0</v>
      </c>
      <c r="M162" s="10">
        <f t="shared" si="425"/>
        <v>0</v>
      </c>
      <c r="N162" s="10">
        <f t="shared" si="425"/>
        <v>0</v>
      </c>
      <c r="O162" s="10">
        <f t="shared" si="425"/>
        <v>0</v>
      </c>
      <c r="P162" s="10">
        <f t="shared" si="425"/>
        <v>0</v>
      </c>
      <c r="Q162" s="10">
        <f t="shared" si="425"/>
        <v>0</v>
      </c>
      <c r="R162" s="10">
        <f t="shared" si="425"/>
        <v>0</v>
      </c>
      <c r="S162" s="10">
        <f t="shared" si="425"/>
        <v>0</v>
      </c>
      <c r="T162" s="10">
        <f t="shared" si="425"/>
        <v>0</v>
      </c>
      <c r="U162" s="10">
        <f t="shared" si="425"/>
        <v>0</v>
      </c>
      <c r="V162" s="10">
        <f t="shared" si="425"/>
        <v>0</v>
      </c>
      <c r="W162" s="10">
        <f t="shared" si="422"/>
        <v>0</v>
      </c>
      <c r="X162" s="10">
        <f t="shared" si="422"/>
        <v>0</v>
      </c>
      <c r="Y162" s="10">
        <f t="shared" si="422"/>
        <v>0</v>
      </c>
      <c r="Z162" s="10">
        <f t="shared" si="422"/>
        <v>0</v>
      </c>
      <c r="AA162" s="16">
        <v>2</v>
      </c>
      <c r="AO162" s="4">
        <f t="shared" si="344"/>
        <v>0</v>
      </c>
      <c r="AP162" s="4">
        <f t="shared" si="345"/>
        <v>0</v>
      </c>
      <c r="AQ162" s="4">
        <f t="shared" si="346"/>
        <v>0</v>
      </c>
      <c r="AU162" s="296"/>
      <c r="AV162" s="291"/>
      <c r="AW162" s="308"/>
      <c r="AX162" s="287"/>
      <c r="AY162" s="3" t="s">
        <v>29</v>
      </c>
      <c r="AZ162" s="10">
        <f t="shared" ref="AZ162:AZ166" si="426">BA162+BC162+BD162+BF162+BK162+BM162+BO162+BP162+BQ162+BS162+BT162</f>
        <v>0</v>
      </c>
      <c r="BA162" s="10">
        <f t="shared" ref="BA162:BT162" si="427">BA153</f>
        <v>0</v>
      </c>
      <c r="BB162" s="10">
        <f t="shared" si="427"/>
        <v>0</v>
      </c>
      <c r="BC162" s="10">
        <f t="shared" si="427"/>
        <v>0</v>
      </c>
      <c r="BD162" s="10">
        <f t="shared" si="427"/>
        <v>0</v>
      </c>
      <c r="BE162" s="10">
        <f t="shared" si="427"/>
        <v>0</v>
      </c>
      <c r="BF162" s="10">
        <f t="shared" si="427"/>
        <v>0</v>
      </c>
      <c r="BG162" s="10">
        <f t="shared" si="427"/>
        <v>0</v>
      </c>
      <c r="BH162" s="10">
        <f t="shared" si="427"/>
        <v>0</v>
      </c>
      <c r="BI162" s="10">
        <f t="shared" si="427"/>
        <v>0</v>
      </c>
      <c r="BJ162" s="10">
        <f t="shared" si="427"/>
        <v>0</v>
      </c>
      <c r="BK162" s="10">
        <f t="shared" si="427"/>
        <v>0</v>
      </c>
      <c r="BL162" s="10">
        <f t="shared" si="427"/>
        <v>0</v>
      </c>
      <c r="BM162" s="10">
        <f t="shared" si="427"/>
        <v>0</v>
      </c>
      <c r="BN162" s="10">
        <f t="shared" si="427"/>
        <v>0</v>
      </c>
      <c r="BO162" s="10">
        <f t="shared" si="427"/>
        <v>0</v>
      </c>
      <c r="BP162" s="10">
        <f t="shared" si="427"/>
        <v>0</v>
      </c>
      <c r="BQ162" s="10">
        <f t="shared" si="427"/>
        <v>0</v>
      </c>
      <c r="BR162" s="10">
        <f t="shared" si="427"/>
        <v>0</v>
      </c>
      <c r="BS162" s="10">
        <f t="shared" si="427"/>
        <v>0</v>
      </c>
      <c r="BT162" s="10">
        <f t="shared" si="427"/>
        <v>0</v>
      </c>
      <c r="BU162" s="16">
        <v>2</v>
      </c>
    </row>
    <row r="163" spans="1:88" ht="120" customHeight="1">
      <c r="A163" s="296"/>
      <c r="B163" s="291"/>
      <c r="C163" s="308"/>
      <c r="D163" s="286" t="s">
        <v>30</v>
      </c>
      <c r="E163" s="3" t="s">
        <v>49</v>
      </c>
      <c r="F163" s="10">
        <f t="shared" si="424"/>
        <v>0</v>
      </c>
      <c r="G163" s="10">
        <f t="shared" si="425"/>
        <v>0</v>
      </c>
      <c r="H163" s="10">
        <f t="shared" si="422"/>
        <v>0</v>
      </c>
      <c r="I163" s="10">
        <f t="shared" si="422"/>
        <v>0</v>
      </c>
      <c r="J163" s="10">
        <f t="shared" si="422"/>
        <v>0</v>
      </c>
      <c r="K163" s="10">
        <f t="shared" si="422"/>
        <v>0</v>
      </c>
      <c r="L163" s="10">
        <f t="shared" si="422"/>
        <v>0</v>
      </c>
      <c r="M163" s="10">
        <f t="shared" si="422"/>
        <v>0</v>
      </c>
      <c r="N163" s="10">
        <f t="shared" si="422"/>
        <v>0</v>
      </c>
      <c r="O163" s="10">
        <f t="shared" si="422"/>
        <v>0</v>
      </c>
      <c r="P163" s="10">
        <f t="shared" si="422"/>
        <v>0</v>
      </c>
      <c r="Q163" s="10">
        <f t="shared" si="422"/>
        <v>0</v>
      </c>
      <c r="R163" s="10">
        <f t="shared" si="422"/>
        <v>0</v>
      </c>
      <c r="S163" s="10">
        <f t="shared" si="422"/>
        <v>0</v>
      </c>
      <c r="T163" s="10">
        <f t="shared" si="422"/>
        <v>0</v>
      </c>
      <c r="U163" s="10">
        <f t="shared" si="422"/>
        <v>0</v>
      </c>
      <c r="V163" s="10">
        <f t="shared" si="422"/>
        <v>0</v>
      </c>
      <c r="W163" s="10">
        <f t="shared" si="422"/>
        <v>0</v>
      </c>
      <c r="X163" s="10">
        <f t="shared" si="422"/>
        <v>0</v>
      </c>
      <c r="Y163" s="10">
        <f t="shared" si="422"/>
        <v>0</v>
      </c>
      <c r="Z163" s="10">
        <f t="shared" si="422"/>
        <v>0</v>
      </c>
      <c r="AA163" s="16">
        <v>3</v>
      </c>
      <c r="AO163" s="4">
        <f t="shared" si="344"/>
        <v>0</v>
      </c>
      <c r="AP163" s="4">
        <f t="shared" si="345"/>
        <v>0</v>
      </c>
      <c r="AQ163" s="4">
        <f t="shared" si="346"/>
        <v>0</v>
      </c>
      <c r="AT163" s="32">
        <f>AZ163-BC163</f>
        <v>0</v>
      </c>
      <c r="AU163" s="296"/>
      <c r="AV163" s="291"/>
      <c r="AW163" s="308"/>
      <c r="AX163" s="286" t="s">
        <v>30</v>
      </c>
      <c r="AY163" s="3" t="s">
        <v>49</v>
      </c>
      <c r="AZ163" s="10">
        <f t="shared" si="426"/>
        <v>0</v>
      </c>
      <c r="BA163" s="10">
        <f t="shared" ref="BA163:BT163" si="428">BA154</f>
        <v>0</v>
      </c>
      <c r="BB163" s="10">
        <f t="shared" si="428"/>
        <v>0</v>
      </c>
      <c r="BC163" s="10">
        <f t="shared" si="428"/>
        <v>0</v>
      </c>
      <c r="BD163" s="10">
        <f t="shared" si="428"/>
        <v>0</v>
      </c>
      <c r="BE163" s="10">
        <f t="shared" si="428"/>
        <v>0</v>
      </c>
      <c r="BF163" s="10">
        <f t="shared" si="428"/>
        <v>0</v>
      </c>
      <c r="BG163" s="10">
        <f t="shared" si="428"/>
        <v>0</v>
      </c>
      <c r="BH163" s="10">
        <f t="shared" si="428"/>
        <v>0</v>
      </c>
      <c r="BI163" s="10">
        <f t="shared" si="428"/>
        <v>0</v>
      </c>
      <c r="BJ163" s="10">
        <f t="shared" si="428"/>
        <v>0</v>
      </c>
      <c r="BK163" s="10">
        <f t="shared" si="428"/>
        <v>0</v>
      </c>
      <c r="BL163" s="10">
        <f t="shared" si="428"/>
        <v>0</v>
      </c>
      <c r="BM163" s="10">
        <f t="shared" si="428"/>
        <v>0</v>
      </c>
      <c r="BN163" s="10">
        <f t="shared" si="428"/>
        <v>0</v>
      </c>
      <c r="BO163" s="10">
        <f t="shared" si="428"/>
        <v>0</v>
      </c>
      <c r="BP163" s="10">
        <f t="shared" si="428"/>
        <v>0</v>
      </c>
      <c r="BQ163" s="10">
        <f t="shared" si="428"/>
        <v>0</v>
      </c>
      <c r="BR163" s="10">
        <f t="shared" si="428"/>
        <v>0</v>
      </c>
      <c r="BS163" s="10">
        <f t="shared" si="428"/>
        <v>0</v>
      </c>
      <c r="BT163" s="10">
        <f t="shared" si="428"/>
        <v>0</v>
      </c>
      <c r="BU163" s="16">
        <v>3</v>
      </c>
    </row>
    <row r="164" spans="1:88" ht="30" customHeight="1">
      <c r="A164" s="296"/>
      <c r="B164" s="291"/>
      <c r="C164" s="308"/>
      <c r="D164" s="291"/>
      <c r="E164" s="3" t="s">
        <v>32</v>
      </c>
      <c r="F164" s="10">
        <f t="shared" si="424"/>
        <v>0</v>
      </c>
      <c r="G164" s="10">
        <f t="shared" si="425"/>
        <v>0</v>
      </c>
      <c r="H164" s="10">
        <f t="shared" si="422"/>
        <v>0</v>
      </c>
      <c r="I164" s="10">
        <f t="shared" si="422"/>
        <v>0</v>
      </c>
      <c r="J164" s="10">
        <f t="shared" si="422"/>
        <v>0</v>
      </c>
      <c r="K164" s="10">
        <f t="shared" si="422"/>
        <v>0</v>
      </c>
      <c r="L164" s="10">
        <f t="shared" si="422"/>
        <v>0</v>
      </c>
      <c r="M164" s="10">
        <f t="shared" si="422"/>
        <v>0</v>
      </c>
      <c r="N164" s="10">
        <f t="shared" si="422"/>
        <v>0</v>
      </c>
      <c r="O164" s="10">
        <f t="shared" si="422"/>
        <v>0</v>
      </c>
      <c r="P164" s="10">
        <f t="shared" si="422"/>
        <v>0</v>
      </c>
      <c r="Q164" s="10">
        <f t="shared" si="422"/>
        <v>0</v>
      </c>
      <c r="R164" s="10">
        <f t="shared" si="422"/>
        <v>0</v>
      </c>
      <c r="S164" s="10">
        <f t="shared" si="422"/>
        <v>0</v>
      </c>
      <c r="T164" s="10">
        <f t="shared" si="422"/>
        <v>0</v>
      </c>
      <c r="U164" s="10">
        <f t="shared" si="422"/>
        <v>0</v>
      </c>
      <c r="V164" s="10">
        <f t="shared" si="422"/>
        <v>0</v>
      </c>
      <c r="W164" s="10">
        <f t="shared" si="422"/>
        <v>0</v>
      </c>
      <c r="X164" s="10">
        <f t="shared" si="422"/>
        <v>0</v>
      </c>
      <c r="Y164" s="10">
        <f t="shared" si="422"/>
        <v>0</v>
      </c>
      <c r="Z164" s="10">
        <f t="shared" si="422"/>
        <v>0</v>
      </c>
      <c r="AA164" s="16">
        <v>4</v>
      </c>
      <c r="AO164" s="4">
        <f t="shared" si="344"/>
        <v>0</v>
      </c>
      <c r="AP164" s="4">
        <f t="shared" si="345"/>
        <v>0</v>
      </c>
      <c r="AQ164" s="4">
        <f t="shared" si="346"/>
        <v>0</v>
      </c>
      <c r="AU164" s="296"/>
      <c r="AV164" s="291"/>
      <c r="AW164" s="308"/>
      <c r="AX164" s="291"/>
      <c r="AY164" s="3" t="s">
        <v>32</v>
      </c>
      <c r="AZ164" s="10">
        <f t="shared" si="426"/>
        <v>0</v>
      </c>
      <c r="BA164" s="10">
        <f t="shared" ref="BA164:BT164" si="429">BA155</f>
        <v>0</v>
      </c>
      <c r="BB164" s="10">
        <f t="shared" si="429"/>
        <v>0</v>
      </c>
      <c r="BC164" s="10">
        <f t="shared" si="429"/>
        <v>0</v>
      </c>
      <c r="BD164" s="10">
        <f t="shared" si="429"/>
        <v>0</v>
      </c>
      <c r="BE164" s="10">
        <f t="shared" si="429"/>
        <v>0</v>
      </c>
      <c r="BF164" s="10">
        <f t="shared" si="429"/>
        <v>0</v>
      </c>
      <c r="BG164" s="10">
        <f t="shared" si="429"/>
        <v>0</v>
      </c>
      <c r="BH164" s="10">
        <f t="shared" si="429"/>
        <v>0</v>
      </c>
      <c r="BI164" s="10">
        <f t="shared" si="429"/>
        <v>0</v>
      </c>
      <c r="BJ164" s="10">
        <f t="shared" si="429"/>
        <v>0</v>
      </c>
      <c r="BK164" s="10">
        <f t="shared" si="429"/>
        <v>0</v>
      </c>
      <c r="BL164" s="10">
        <f t="shared" si="429"/>
        <v>0</v>
      </c>
      <c r="BM164" s="10">
        <f t="shared" si="429"/>
        <v>0</v>
      </c>
      <c r="BN164" s="10">
        <f t="shared" si="429"/>
        <v>0</v>
      </c>
      <c r="BO164" s="10">
        <f t="shared" si="429"/>
        <v>0</v>
      </c>
      <c r="BP164" s="10">
        <f t="shared" si="429"/>
        <v>0</v>
      </c>
      <c r="BQ164" s="10">
        <f t="shared" si="429"/>
        <v>0</v>
      </c>
      <c r="BR164" s="10">
        <f t="shared" si="429"/>
        <v>0</v>
      </c>
      <c r="BS164" s="10">
        <f t="shared" si="429"/>
        <v>0</v>
      </c>
      <c r="BT164" s="10">
        <f t="shared" si="429"/>
        <v>0</v>
      </c>
      <c r="BU164" s="16">
        <v>4</v>
      </c>
    </row>
    <row r="165" spans="1:88" ht="30" customHeight="1">
      <c r="A165" s="296"/>
      <c r="B165" s="291"/>
      <c r="C165" s="308"/>
      <c r="D165" s="291"/>
      <c r="E165" s="3" t="s">
        <v>33</v>
      </c>
      <c r="F165" s="10">
        <f t="shared" si="424"/>
        <v>0</v>
      </c>
      <c r="G165" s="10">
        <f t="shared" si="425"/>
        <v>0</v>
      </c>
      <c r="H165" s="10">
        <f t="shared" si="422"/>
        <v>0</v>
      </c>
      <c r="I165" s="10">
        <f t="shared" si="422"/>
        <v>0</v>
      </c>
      <c r="J165" s="10">
        <f t="shared" si="422"/>
        <v>0</v>
      </c>
      <c r="K165" s="10">
        <f t="shared" si="422"/>
        <v>0</v>
      </c>
      <c r="L165" s="10">
        <f t="shared" si="422"/>
        <v>0</v>
      </c>
      <c r="M165" s="10">
        <f t="shared" si="422"/>
        <v>0</v>
      </c>
      <c r="N165" s="10">
        <f t="shared" si="422"/>
        <v>0</v>
      </c>
      <c r="O165" s="10">
        <f t="shared" si="422"/>
        <v>0</v>
      </c>
      <c r="P165" s="10">
        <f t="shared" si="422"/>
        <v>0</v>
      </c>
      <c r="Q165" s="10">
        <f t="shared" si="422"/>
        <v>0</v>
      </c>
      <c r="R165" s="10">
        <f t="shared" si="422"/>
        <v>0</v>
      </c>
      <c r="S165" s="10">
        <f t="shared" si="422"/>
        <v>0</v>
      </c>
      <c r="T165" s="10">
        <f t="shared" si="422"/>
        <v>0</v>
      </c>
      <c r="U165" s="10">
        <f t="shared" si="422"/>
        <v>0</v>
      </c>
      <c r="V165" s="10">
        <f t="shared" si="422"/>
        <v>0</v>
      </c>
      <c r="W165" s="10">
        <f t="shared" si="422"/>
        <v>0</v>
      </c>
      <c r="X165" s="10">
        <f t="shared" si="422"/>
        <v>0</v>
      </c>
      <c r="Y165" s="10">
        <f t="shared" si="422"/>
        <v>0</v>
      </c>
      <c r="Z165" s="10">
        <f t="shared" si="422"/>
        <v>0</v>
      </c>
      <c r="AA165" s="16">
        <v>5</v>
      </c>
      <c r="AO165" s="4">
        <f t="shared" si="344"/>
        <v>0</v>
      </c>
      <c r="AP165" s="4">
        <f t="shared" si="345"/>
        <v>0</v>
      </c>
      <c r="AQ165" s="4">
        <f t="shared" si="346"/>
        <v>0</v>
      </c>
      <c r="AU165" s="296"/>
      <c r="AV165" s="291"/>
      <c r="AW165" s="308"/>
      <c r="AX165" s="291"/>
      <c r="AY165" s="3" t="s">
        <v>33</v>
      </c>
      <c r="AZ165" s="10">
        <f t="shared" si="426"/>
        <v>0</v>
      </c>
      <c r="BA165" s="10">
        <f t="shared" ref="BA165:BT165" si="430">BA156</f>
        <v>0</v>
      </c>
      <c r="BB165" s="10">
        <f t="shared" si="430"/>
        <v>0</v>
      </c>
      <c r="BC165" s="10">
        <f t="shared" si="430"/>
        <v>0</v>
      </c>
      <c r="BD165" s="10">
        <f t="shared" si="430"/>
        <v>0</v>
      </c>
      <c r="BE165" s="10">
        <f t="shared" si="430"/>
        <v>0</v>
      </c>
      <c r="BF165" s="10">
        <f t="shared" si="430"/>
        <v>0</v>
      </c>
      <c r="BG165" s="10">
        <f t="shared" si="430"/>
        <v>0</v>
      </c>
      <c r="BH165" s="10">
        <f t="shared" si="430"/>
        <v>0</v>
      </c>
      <c r="BI165" s="10">
        <f t="shared" si="430"/>
        <v>0</v>
      </c>
      <c r="BJ165" s="10">
        <f t="shared" si="430"/>
        <v>0</v>
      </c>
      <c r="BK165" s="10">
        <f t="shared" si="430"/>
        <v>0</v>
      </c>
      <c r="BL165" s="10">
        <f t="shared" si="430"/>
        <v>0</v>
      </c>
      <c r="BM165" s="10">
        <f t="shared" si="430"/>
        <v>0</v>
      </c>
      <c r="BN165" s="10">
        <f t="shared" si="430"/>
        <v>0</v>
      </c>
      <c r="BO165" s="10">
        <f t="shared" si="430"/>
        <v>0</v>
      </c>
      <c r="BP165" s="10">
        <f t="shared" si="430"/>
        <v>0</v>
      </c>
      <c r="BQ165" s="10">
        <f t="shared" si="430"/>
        <v>0</v>
      </c>
      <c r="BR165" s="10">
        <f t="shared" si="430"/>
        <v>0</v>
      </c>
      <c r="BS165" s="10">
        <f t="shared" si="430"/>
        <v>0</v>
      </c>
      <c r="BT165" s="10">
        <f t="shared" si="430"/>
        <v>0</v>
      </c>
      <c r="BU165" s="16">
        <v>5</v>
      </c>
    </row>
    <row r="166" spans="1:88" ht="30" customHeight="1">
      <c r="A166" s="296"/>
      <c r="B166" s="291"/>
      <c r="C166" s="308"/>
      <c r="D166" s="287"/>
      <c r="E166" s="3" t="s">
        <v>34</v>
      </c>
      <c r="F166" s="10">
        <f t="shared" si="424"/>
        <v>0</v>
      </c>
      <c r="G166" s="10">
        <f t="shared" si="425"/>
        <v>0</v>
      </c>
      <c r="H166" s="10">
        <f t="shared" si="422"/>
        <v>0</v>
      </c>
      <c r="I166" s="10">
        <f t="shared" si="422"/>
        <v>0</v>
      </c>
      <c r="J166" s="10">
        <f t="shared" si="422"/>
        <v>0</v>
      </c>
      <c r="K166" s="10">
        <f t="shared" si="422"/>
        <v>0</v>
      </c>
      <c r="L166" s="10">
        <f t="shared" si="422"/>
        <v>0</v>
      </c>
      <c r="M166" s="10">
        <f t="shared" si="422"/>
        <v>0</v>
      </c>
      <c r="N166" s="10">
        <f t="shared" si="422"/>
        <v>0</v>
      </c>
      <c r="O166" s="10">
        <f t="shared" si="422"/>
        <v>0</v>
      </c>
      <c r="P166" s="10">
        <f t="shared" si="422"/>
        <v>0</v>
      </c>
      <c r="Q166" s="10">
        <f t="shared" si="422"/>
        <v>0</v>
      </c>
      <c r="R166" s="10">
        <f t="shared" si="422"/>
        <v>0</v>
      </c>
      <c r="S166" s="10">
        <f t="shared" si="422"/>
        <v>0</v>
      </c>
      <c r="T166" s="10">
        <f t="shared" si="422"/>
        <v>0</v>
      </c>
      <c r="U166" s="10">
        <f t="shared" si="422"/>
        <v>0</v>
      </c>
      <c r="V166" s="10">
        <f t="shared" si="422"/>
        <v>0</v>
      </c>
      <c r="W166" s="10">
        <f t="shared" si="422"/>
        <v>0</v>
      </c>
      <c r="X166" s="10">
        <f t="shared" si="422"/>
        <v>0</v>
      </c>
      <c r="Y166" s="10">
        <f t="shared" si="422"/>
        <v>0</v>
      </c>
      <c r="Z166" s="10">
        <f t="shared" si="422"/>
        <v>0</v>
      </c>
      <c r="AA166" s="16">
        <v>6</v>
      </c>
      <c r="AO166" s="4">
        <f t="shared" si="344"/>
        <v>0</v>
      </c>
      <c r="AP166" s="4">
        <f t="shared" si="345"/>
        <v>0</v>
      </c>
      <c r="AQ166" s="4">
        <f t="shared" si="346"/>
        <v>0</v>
      </c>
      <c r="AU166" s="296"/>
      <c r="AV166" s="291"/>
      <c r="AW166" s="308"/>
      <c r="AX166" s="287"/>
      <c r="AY166" s="3" t="s">
        <v>34</v>
      </c>
      <c r="AZ166" s="10">
        <f t="shared" si="426"/>
        <v>0</v>
      </c>
      <c r="BA166" s="10">
        <f t="shared" ref="BA166:BT166" si="431">BA157</f>
        <v>0</v>
      </c>
      <c r="BB166" s="10">
        <f t="shared" si="431"/>
        <v>0</v>
      </c>
      <c r="BC166" s="10">
        <f t="shared" si="431"/>
        <v>0</v>
      </c>
      <c r="BD166" s="10">
        <f t="shared" si="431"/>
        <v>0</v>
      </c>
      <c r="BE166" s="10">
        <f t="shared" si="431"/>
        <v>0</v>
      </c>
      <c r="BF166" s="10">
        <f t="shared" si="431"/>
        <v>0</v>
      </c>
      <c r="BG166" s="10">
        <f t="shared" si="431"/>
        <v>0</v>
      </c>
      <c r="BH166" s="10">
        <f t="shared" si="431"/>
        <v>0</v>
      </c>
      <c r="BI166" s="10">
        <f t="shared" si="431"/>
        <v>0</v>
      </c>
      <c r="BJ166" s="10">
        <f t="shared" si="431"/>
        <v>0</v>
      </c>
      <c r="BK166" s="10">
        <f t="shared" si="431"/>
        <v>0</v>
      </c>
      <c r="BL166" s="10">
        <f t="shared" si="431"/>
        <v>0</v>
      </c>
      <c r="BM166" s="10">
        <f t="shared" si="431"/>
        <v>0</v>
      </c>
      <c r="BN166" s="10">
        <f t="shared" si="431"/>
        <v>0</v>
      </c>
      <c r="BO166" s="10">
        <f t="shared" si="431"/>
        <v>0</v>
      </c>
      <c r="BP166" s="10">
        <f t="shared" si="431"/>
        <v>0</v>
      </c>
      <c r="BQ166" s="10">
        <f t="shared" si="431"/>
        <v>0</v>
      </c>
      <c r="BR166" s="10">
        <f t="shared" si="431"/>
        <v>0</v>
      </c>
      <c r="BS166" s="10">
        <f t="shared" si="431"/>
        <v>0</v>
      </c>
      <c r="BT166" s="10">
        <f t="shared" si="431"/>
        <v>0</v>
      </c>
      <c r="BU166" s="16">
        <v>6</v>
      </c>
    </row>
    <row r="167" spans="1:88" s="5" customFormat="1" ht="30" customHeight="1">
      <c r="A167" s="296"/>
      <c r="B167" s="291"/>
      <c r="C167" s="308"/>
      <c r="D167" s="292" t="s">
        <v>35</v>
      </c>
      <c r="E167" s="293"/>
      <c r="F167" s="10">
        <f>F161+F162+F163+F164+F165+F166</f>
        <v>964462.19</v>
      </c>
      <c r="G167" s="10">
        <f t="shared" ref="G167" si="432">G161+G162+G163+G164+G165+G166</f>
        <v>0</v>
      </c>
      <c r="H167" s="10">
        <f t="shared" ref="H167" si="433">H161+H162+H163+H164+H165+H166</f>
        <v>0</v>
      </c>
      <c r="I167" s="10">
        <f t="shared" ref="I167" si="434">I161+I162+I163+I164+I165+I166</f>
        <v>0</v>
      </c>
      <c r="J167" s="10">
        <f t="shared" ref="J167" si="435">J161+J162+J163+J164+J165+J166</f>
        <v>0</v>
      </c>
      <c r="K167" s="10">
        <f t="shared" ref="K167" si="436">K161+K162+K163+K164+K165+K166</f>
        <v>0</v>
      </c>
      <c r="L167" s="10">
        <f t="shared" ref="L167" si="437">L161+L162+L163+L164+L165+L166</f>
        <v>0</v>
      </c>
      <c r="M167" s="10">
        <f t="shared" ref="M167" si="438">M161+M162+M163+M164+M165+M166</f>
        <v>0</v>
      </c>
      <c r="N167" s="10">
        <f t="shared" ref="N167" si="439">N161+N162+N163+N164+N165+N166</f>
        <v>0</v>
      </c>
      <c r="O167" s="10">
        <f t="shared" ref="O167" si="440">O161+O162+O163+O164+O165+O166</f>
        <v>0</v>
      </c>
      <c r="P167" s="10">
        <f t="shared" ref="P167" si="441">P161+P162+P163+P164+P165+P166</f>
        <v>0</v>
      </c>
      <c r="Q167" s="10">
        <f t="shared" ref="Q167" si="442">Q161+Q162+Q163+Q164+Q165+Q166</f>
        <v>0</v>
      </c>
      <c r="R167" s="10">
        <f t="shared" ref="R167" si="443">R161+R162+R163+R164+R165+R166</f>
        <v>0</v>
      </c>
      <c r="S167" s="10">
        <f t="shared" ref="S167" si="444">S161+S162+S163+S164+S165+S166</f>
        <v>0</v>
      </c>
      <c r="T167" s="10">
        <f t="shared" ref="T167" si="445">T161+T162+T163+T164+T165+T166</f>
        <v>0</v>
      </c>
      <c r="U167" s="10">
        <f t="shared" ref="U167" si="446">U161+U162+U163+U164+U165+U166</f>
        <v>0</v>
      </c>
      <c r="V167" s="10">
        <f t="shared" ref="V167" si="447">V161+V162+V163+V164+V165+V166</f>
        <v>964462.19</v>
      </c>
      <c r="W167" s="10">
        <f t="shared" ref="W167" si="448">W161+W162+W163+W164+W165+W166</f>
        <v>0</v>
      </c>
      <c r="X167" s="10">
        <f t="shared" ref="X167" si="449">X161+X162+X163+X164+X165+X166</f>
        <v>0</v>
      </c>
      <c r="Y167" s="10">
        <f t="shared" ref="Y167" si="450">Y161+Y162+Y163+Y164+Y165+Y166</f>
        <v>0</v>
      </c>
      <c r="Z167" s="10">
        <f t="shared" ref="Z167" si="451">Z161+Z162+Z163+Z164+Z165+Z166</f>
        <v>0</v>
      </c>
      <c r="AA167" s="16">
        <v>7</v>
      </c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>
        <f t="shared" si="344"/>
        <v>0</v>
      </c>
      <c r="AP167" s="4">
        <f t="shared" si="345"/>
        <v>0</v>
      </c>
      <c r="AQ167" s="4">
        <f t="shared" si="346"/>
        <v>0</v>
      </c>
      <c r="AR167" s="4"/>
      <c r="AU167" s="296"/>
      <c r="AV167" s="291"/>
      <c r="AW167" s="308"/>
      <c r="AX167" s="322" t="s">
        <v>35</v>
      </c>
      <c r="AY167" s="293"/>
      <c r="AZ167" s="10">
        <f>AZ161+AZ162+AZ163+AZ164+AZ165+AZ166</f>
        <v>1928924.38</v>
      </c>
      <c r="BA167" s="10">
        <f t="shared" ref="BA167:BT167" si="452">BA161+BA162+BA163+BA164+BA165+BA166</f>
        <v>0</v>
      </c>
      <c r="BB167" s="10">
        <f t="shared" si="452"/>
        <v>0</v>
      </c>
      <c r="BC167" s="10">
        <f t="shared" si="452"/>
        <v>0</v>
      </c>
      <c r="BD167" s="10">
        <f t="shared" si="452"/>
        <v>0</v>
      </c>
      <c r="BE167" s="10">
        <f t="shared" si="452"/>
        <v>0</v>
      </c>
      <c r="BF167" s="10">
        <f t="shared" si="452"/>
        <v>0</v>
      </c>
      <c r="BG167" s="10">
        <f t="shared" si="452"/>
        <v>0</v>
      </c>
      <c r="BH167" s="10">
        <f t="shared" si="452"/>
        <v>0</v>
      </c>
      <c r="BI167" s="10">
        <f t="shared" si="452"/>
        <v>0</v>
      </c>
      <c r="BJ167" s="10">
        <f t="shared" si="452"/>
        <v>0</v>
      </c>
      <c r="BK167" s="10">
        <f t="shared" si="452"/>
        <v>0</v>
      </c>
      <c r="BL167" s="10">
        <f t="shared" si="452"/>
        <v>0</v>
      </c>
      <c r="BM167" s="10">
        <f t="shared" si="452"/>
        <v>0</v>
      </c>
      <c r="BN167" s="10">
        <f t="shared" si="452"/>
        <v>0</v>
      </c>
      <c r="BO167" s="10">
        <f t="shared" si="452"/>
        <v>0</v>
      </c>
      <c r="BP167" s="10">
        <f t="shared" si="452"/>
        <v>1928924.38</v>
      </c>
      <c r="BQ167" s="10">
        <f t="shared" si="452"/>
        <v>0</v>
      </c>
      <c r="BR167" s="10">
        <f t="shared" si="452"/>
        <v>0</v>
      </c>
      <c r="BS167" s="10">
        <f t="shared" si="452"/>
        <v>0</v>
      </c>
      <c r="BT167" s="10">
        <f t="shared" si="452"/>
        <v>0</v>
      </c>
      <c r="BU167" s="16">
        <v>7</v>
      </c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I167" s="32">
        <f>BF167-BG167</f>
        <v>0</v>
      </c>
      <c r="CJ167" s="123"/>
    </row>
    <row r="168" spans="1:88" ht="75" customHeight="1">
      <c r="A168" s="296"/>
      <c r="B168" s="291"/>
      <c r="C168" s="308"/>
      <c r="D168" s="292" t="s">
        <v>53</v>
      </c>
      <c r="E168" s="293"/>
      <c r="F168" s="11">
        <f>ROUND(F167/C161,2)</f>
        <v>119.42</v>
      </c>
      <c r="G168" s="11">
        <f>ROUND(G167/C161,2)</f>
        <v>0</v>
      </c>
      <c r="H168" s="11">
        <f>ROUND(H167/C161,2)</f>
        <v>0</v>
      </c>
      <c r="I168" s="11">
        <f>ROUND(I167/C161,2)</f>
        <v>0</v>
      </c>
      <c r="J168" s="11">
        <f>ROUND(J167/C161,2)</f>
        <v>0</v>
      </c>
      <c r="K168" s="11">
        <f>ROUND(K167/C161,2)</f>
        <v>0</v>
      </c>
      <c r="L168" s="11">
        <f>ROUND(L167/C161,2)</f>
        <v>0</v>
      </c>
      <c r="M168" s="11">
        <f>ROUND(M167/C161,2)</f>
        <v>0</v>
      </c>
      <c r="N168" s="11">
        <f>ROUND(N167/C161,2)</f>
        <v>0</v>
      </c>
      <c r="O168" s="11">
        <f>ROUND(O167/C161,2)</f>
        <v>0</v>
      </c>
      <c r="P168" s="11">
        <f>ROUND(P167/C161,2)</f>
        <v>0</v>
      </c>
      <c r="Q168" s="11">
        <f>ROUND(Q167/C161,2)</f>
        <v>0</v>
      </c>
      <c r="R168" s="11">
        <f>ROUND(R167/C161,2)</f>
        <v>0</v>
      </c>
      <c r="S168" s="11">
        <f>ROUND(S167/C161,2)</f>
        <v>0</v>
      </c>
      <c r="T168" s="11">
        <f>ROUND(T167/C161,2)</f>
        <v>0</v>
      </c>
      <c r="U168" s="11">
        <f>ROUND(U167/C161,2)</f>
        <v>0</v>
      </c>
      <c r="V168" s="11">
        <f>ROUND(V167/C161,2)</f>
        <v>119.42</v>
      </c>
      <c r="W168" s="11">
        <f>ROUND(W167/C161,2)</f>
        <v>0</v>
      </c>
      <c r="X168" s="11">
        <f>ROUND(X167/C161,2)</f>
        <v>0</v>
      </c>
      <c r="Y168" s="11">
        <f>ROUND(Y167/C161,2)</f>
        <v>0</v>
      </c>
      <c r="Z168" s="11">
        <f>ROUND(Z167/C161,2)</f>
        <v>0</v>
      </c>
      <c r="AA168" s="16">
        <v>8</v>
      </c>
      <c r="AD168" s="52" t="b">
        <f>IF(AND(G168&gt;947.15,G168&lt;949),3,IF(AND(G168&gt;623.59,G168&lt;625),4,IF(AND(G168&gt;237.38,G168&lt;239),5,IF(AND(G168&gt;1986,G168&lt;1988),6,IF(AND(G168&gt;739.75,G168&lt;741),7,IF(AND(G168&gt;282.91,G168&lt;284),8,IF(AND(G168&gt;2681.35,G168&lt;2683),9,IF(AND(G168&gt;828.59,G168&lt;830),10,IF(AND(G168&gt;585.15,G168&lt;587),11,IF(AND(G168&gt;991.71,G168&lt;993),12,IF(AND(G168&gt;652.95,G168&lt;654),13,IF(AND(G168&gt;248.59,G168&lt;250),14,IF(AND(G168&gt;2079.39,G168&lt;2081),15,IF(AND(G168&gt;774.57,G168&lt;776),16,IF(AND(G168&gt;296.25,G168&lt;298),17,IF(AND(G168&gt;2807.42,G168&lt;2809),18,IF(AND(G168&gt;867.59,G168&lt;869),19,IF(AND(G168&gt;612.7,G168&lt;614),20))))))))))))))))))</f>
        <v>0</v>
      </c>
      <c r="AE168" s="52" t="b">
        <f>IF(AND(I168&gt;1204.78,I168&lt;1206),5,IF(AND(I168&gt;1407.63,I168&lt;1409),8,IF(AND(I168&gt;1427.91,I168&lt;1429),11,IF(AND(I168&gt;1261.45,I168&lt;1263),14,IF(AND(I168&gt;1473.83,I168&lt;1475),17,IF(AND(I168&gt;1495.07,I168&lt;1497),20))))))</f>
        <v>0</v>
      </c>
      <c r="AF168" s="52" t="b">
        <f>IF(AND(J168&gt;486.32,J168&lt;488),3,IF(AND(J168&gt;324.64,J168&lt;326),4,IF(AND(J168&gt;286.99,J168&lt;288.5),5,IF(AND(J168&gt;617.7,J168&lt;618),6,IF(AND(J168&gt;411.3,J168&lt;413),7,IF(AND(J168&gt;365.04,J168&lt;367),8,IF(AND(J168&gt;797.54,J168&lt;799),9,IF(AND(J168&gt;533.49,J168&lt;535),10,IF(AND(J168&gt;475.86,J168&lt;477),11,IF(AND(J168&gt;509.22,J168&lt;511),12,IF(AND(J168&gt;339.94,J168&lt;341.2),13,IF(AND(J168&gt;300.53,J168&lt;302),14,IF(AND(J168&gt;646.78,J168&lt;648),15,IF(AND(J168&gt;430.68,J168&lt;432),16,IF(AND(J168&gt;382.24,J168&lt;384),17,IF(AND(J168&gt;835.07,J168&lt;837),18,IF(AND(J168&gt;558.61,J168&lt;560),19,IF(AND(J168&gt;498.27,J168&lt;500),20))))))))))))))))))</f>
        <v>0</v>
      </c>
      <c r="AG168" s="52" t="b">
        <f>IF(AND(L168&gt;497.89,L168&lt;499),3,IF(AND(L168&gt;360.29,L168&lt;362),4,IF(AND(L168&gt;249.38,L168&lt;251),5,IF(AND(L168&gt;628.22,L168&lt;630),6,IF(AND(L168&gt;455.21,L168&lt;457),7,IF(AND(L168&gt;315.16,L168&lt;317),8,IF(AND(L168&gt;814.35,L168&lt;816),9,IF(AND(L168&gt;571.19,L168&lt;573),10,IF(AND(L168&gt;401.59,L168&lt;403),11,IF(AND(L168&gt;521.33,L168&lt;523),12,IF(AND(L168&gt;377.28,L168&lt;379),13,IF(AND(L168&gt;261.15,L168&lt;263),14,IF(AND(L168&gt;657.8,L168&lt;659),15,IF(AND(L168&gt;476.66,L168&lt;478),16,IF(AND(L168&gt;330.01,L168&lt;332),17,IF(AND(L168&gt;852.67,L168&lt;854),18,IF(AND(L168&gt;598.08,L168&lt;600),19,IF(AND(L168&gt;420.51,L168&lt;422),20))))))))))))))))))</f>
        <v>0</v>
      </c>
      <c r="AH168" s="52" t="b">
        <f>IF(AND(Q168&gt;358.85,Q168&lt;360),3,IF(AND(Q168&gt;129.83,Q168&lt;131),4,IF(AND(Q168&gt;77.61,Q168&lt;79),5,IF(AND(Q168&gt;426.19,Q168&lt;428),6,IF(AND(Q168&gt;159.77,Q168&lt;161),7,IF(AND(Q168&gt;94.38,Q168&lt;96),8,IF(AND(Q168&gt;567.37,Q168&lt;569),9,IF(AND(Q168&gt;203.4,Q168&lt;205),10,IF(AND(Q168&gt;131.96,Q168&lt;133),11,IF(AND(Q168&gt;375.76,Q168&lt;377),12,IF(AND(Q168&gt;135.98,Q168&lt;137),13,IF(AND(Q168&gt;81.31,Q168&lt;83),14,IF(AND(Q168&gt;446.27,Q168&lt;448),15,IF(AND(Q168&gt;167.32,Q168&lt;169),16,IF(AND(Q168&gt;98.86,Q168&lt;100),17,IF(AND(Q168&gt;594.08,Q168&lt;596),18,IF(AND(Q168&gt;213.01,Q168&lt;215),19,IF(AND(Q168&gt;138.21,Q168&lt;140),20))))))))))))))))))</f>
        <v>0</v>
      </c>
      <c r="AI168" s="52" t="b">
        <f>IF(AND(S168&gt;195.17,S168&lt;197),3,IF(AND(S168&gt;88.93,S168&lt;90),4,IF(AND(S168&gt;47.88,S168&lt;49),5,IF(AND(S168&gt;245.08,S168&lt;247),6,IF(AND(S168&gt;111.07,S168&lt;113),7,IF(AND(S168&gt;60.92,S168&lt;62),8,IF(AND(S168&gt;296.11,S168&lt;298),9,IF(AND(S168&gt;139.41,S168&lt;141),10,IF(AND(S168&gt;78.67,S168&lt;80),11,IF(AND(S168&gt;204.39,S168&lt;206),12,IF(AND(S168&gt;93.16,S168&lt;95),13,IF(AND(S168&gt;50.17,S168&lt;52),14,IF(AND(S168&gt;256.64,S168&lt;258),15,IF(AND(S168&gt;116.33,S168&lt;118),16,IF(AND(S168&gt;63.83,S168&lt;65),17,IF(AND(S168&gt;310.07,S168&lt;312),18,IF(AND(S168&gt;146.01,S168&lt;148),19,IF(AND(S168&gt;82.42,S168&lt;84),20))))))))))))))))))</f>
        <v>0</v>
      </c>
      <c r="AJ168" s="52" t="b">
        <f>IF(AND(U168&gt;107.35,U168&lt;109),3,IF(AND(U168&gt;63.65,U168&lt;65),4,IF(AND(U168&gt;44.75,U168&lt;46),5,IF(AND(U168&gt;143.27,U168&lt;145),6,IF(AND(U168&gt;85.58,U168&lt;87),7,IF(AND(U168&gt;60.46,U168&lt;62),8,IF(AND(U168&gt;194.16,U168&lt;196),9,IF(AND(U168&gt;117.24,U168&lt;119),10,IF(AND(U168&gt;82.88,U168&lt;84),11,IF(AND(U168&gt;112.44,U168&lt;114),12,IF(AND(U168&gt;66.69,U168&lt;68),13,IF(AND(U168&gt;46.9,U168&lt;48),14,IF(AND(U168&gt;150.05,U168&lt;152),15,IF(AND(U168&gt;90.65,U168&lt;91),16,IF(AND(U168&gt;63.34,U168&lt;65),17,IF(AND(U168&gt;203.34,U168&lt;205),18,IF(AND(U168&gt;122.8,U168&lt;124),19,IF(AND(U168&gt;86.83,U168&lt;88),20))))))))))))))))))</f>
        <v>0</v>
      </c>
      <c r="AK168" s="52">
        <f>IF(AND(V168&gt;139.85,V168&lt;141),3,IF(AND(V168&gt;103.84,V168&lt;105),4,IF(AND(V168&gt;52.32,V168&lt;54),5,IF(AND(V168&gt;285.46,V168&lt;287),6,IF(AND(V168&gt;118.42,V168&lt;120),7,IF(AND(V168&gt;62.42,V168&lt;64),8,IF(AND(V168&gt;412.27,V168&lt;414),9,IF(AND(V168&gt;140.33,V168&lt;142),10,IF(AND(V168&gt;145,V168&lt;147),11,IF(AND(V168&gt;146.47,V168&lt;148),12,IF(AND(V168&gt;108.77,V168&lt;110),13,IF(AND(V168&gt;54.82,V168&lt;56),14,IF(AND(V168&gt;298.92,V168&lt;300),15,IF(AND(V168&gt;124.03,V168&lt;126),16,IF(AND(V168&gt;65.4,V168&lt;67),17,IF(AND(V168&gt;431.69,V168&lt;433),18,IF(AND(V168&gt;146.97,V168&lt;148),19,IF(AND(V168&gt;151.86,V168&lt;153),20))))))))))))))))))</f>
        <v>7</v>
      </c>
      <c r="AL168" s="52" t="b">
        <f>IF(AND(W168&gt;350.42,W168&lt;352),3,IF(AND(W168&gt;546.22,W168&lt;548),4,IF(AND(W168&gt;155.33,W168&lt;157),5,IF(AND(W168&gt;721.99,W168&lt;723),6,IF(AND(W168&gt;638.96,W168&lt;639),7,IF(AND(W168&gt;187.79,W168&lt;189),8,IF(AND(W168&gt;945.4,W168&lt;947),9,IF(AND(W168&gt;698.46,W168&lt;670),10,IF(AND(W168&gt;360.7,W168&lt;362),11,IF(AND(W168&gt;366.94,W168&lt;368),12,IF(AND(W168&gt;571.94,W168&lt;573),13,IF(AND(W168&gt;162.68,W168&lt;164),14,IF(AND(W168&gt;755.97,W168&lt;757),15,IF(AND(W168&gt;667.99,W168&lt;669),16,IF(AND(W168&gt;196.66,W168&lt;198),17,IF(AND(W168&gt;989.88,W168&lt;991),18,IF(AND(W168&gt;731.33,W168&lt;733),19,IF(AND(W168&gt;377.7,W168&lt;379),20))))))))))))))))))</f>
        <v>0</v>
      </c>
      <c r="AM168" s="52" t="b">
        <f>IF(AND(Y168&gt;46.2,Y168&lt;46.5),3,IF(AND(Y168&gt;18.8,Y168&lt;19.1),4,IF(AND(Y168&gt;15.8,Y168&lt;16),5,IF(AND(Y168&gt;78.7,Y168&lt;79),6,IF(AND(Y168&gt;32.1,Y168&lt;32.4),7,IF(AND(Y168&gt;26.9,Y168&lt;27.3),8,IF(AND(Y168&gt;125,Y168&lt;125.5),9,IF(AND(Y168&gt;48.2,Y168&lt;48.52),10,IF(AND(Y168&gt;43.1,Y168&lt;43.6),11,IF(AND(Y168&gt;48.53,Y168&lt;48.7),12,IF(AND(Y168&gt;19.6,Y168&lt;20.1),13,IF(AND(Y168&gt;16.5,Y168&lt;16.9),14,IF(AND(Y168&gt;82.4,Y168&lt;82.8),15,IF(AND(Y168&gt;33.6,Y168&lt;34),16,IF(AND(Y168&gt;28,Y168&lt;28.6),17,IF(AND(Y168&gt;130.8,Y168&lt;131.4),18,IF(AND(Y168&gt;50.5,Y168&lt;50.9),19,IF(AND(Y168&gt;45.2,Y168&lt;45.8),20))))))))))))))))))</f>
        <v>0</v>
      </c>
      <c r="AO168" s="4">
        <f t="shared" si="344"/>
        <v>0</v>
      </c>
      <c r="AP168" s="4">
        <f t="shared" si="345"/>
        <v>0</v>
      </c>
      <c r="AQ168" s="4">
        <f t="shared" si="346"/>
        <v>0</v>
      </c>
      <c r="AU168" s="296"/>
      <c r="AV168" s="291"/>
      <c r="AW168" s="308"/>
      <c r="AX168" s="322" t="s">
        <v>53</v>
      </c>
      <c r="AY168" s="293"/>
      <c r="AZ168" s="11">
        <f>ROUND(AZ167/AW161,2)</f>
        <v>238.84</v>
      </c>
      <c r="BA168" s="11">
        <f>ROUND(BA167/AW161,2)</f>
        <v>0</v>
      </c>
      <c r="BB168" s="11">
        <f>ROUND(BB167/AW161,2)</f>
        <v>0</v>
      </c>
      <c r="BC168" s="11">
        <f>ROUND(BC167/AW161,2)</f>
        <v>0</v>
      </c>
      <c r="BD168" s="11">
        <f>ROUND(BD167/AW161,2)</f>
        <v>0</v>
      </c>
      <c r="BE168" s="11">
        <f>ROUND(BE167/AW161,2)</f>
        <v>0</v>
      </c>
      <c r="BF168" s="11">
        <f>ROUND(BF167/AW161,2)</f>
        <v>0</v>
      </c>
      <c r="BG168" s="11">
        <f>ROUND(BG167/AW161,2)</f>
        <v>0</v>
      </c>
      <c r="BH168" s="11">
        <f>ROUND(BH167/AW161,2)</f>
        <v>0</v>
      </c>
      <c r="BI168" s="11">
        <f>ROUND(BI167/AW161,2)</f>
        <v>0</v>
      </c>
      <c r="BJ168" s="11">
        <f>ROUND(BJ167/AW161,2)</f>
        <v>0</v>
      </c>
      <c r="BK168" s="11">
        <f>ROUND(BK167/AW161,2)</f>
        <v>0</v>
      </c>
      <c r="BL168" s="11">
        <f>ROUND(BL167/AW161,2)</f>
        <v>0</v>
      </c>
      <c r="BM168" s="11">
        <f>ROUND(BM167/AW161,2)</f>
        <v>0</v>
      </c>
      <c r="BN168" s="11">
        <f>ROUND(BN167/AW161,2)</f>
        <v>0</v>
      </c>
      <c r="BO168" s="11">
        <f>ROUND(BO167/AW161,2)</f>
        <v>0</v>
      </c>
      <c r="BP168" s="11">
        <f>ROUND(BP167/AW161,2)</f>
        <v>238.84</v>
      </c>
      <c r="BQ168" s="11">
        <f>ROUND(BQ167/AW161,2)</f>
        <v>0</v>
      </c>
      <c r="BR168" s="11">
        <f>ROUND(BR167/AW161,2)</f>
        <v>0</v>
      </c>
      <c r="BS168" s="11">
        <f>ROUND(BS167/AW161,2)</f>
        <v>0</v>
      </c>
      <c r="BT168" s="11">
        <f>ROUND(BT167/AW161,2)</f>
        <v>0</v>
      </c>
      <c r="BU168" s="16">
        <v>8</v>
      </c>
      <c r="BX168" s="52" t="b">
        <f>IF(AND(BA168&gt;947.15,BA168&lt;949),3,IF(AND(BA168&gt;623.59,BA168&lt;625),4,IF(AND(BA168&gt;237.38,BA168&lt;239),5,IF(AND(BA168&gt;1986,BA168&lt;1988),6,IF(AND(BA168&gt;739.75,BA168&lt;741),7,IF(AND(BA168&gt;282.91,BA168&lt;284),8,IF(AND(BA168&gt;2681.35,BA168&lt;2683),9,IF(AND(BA168&gt;828.59,BA168&lt;830),10,IF(AND(BA168&gt;585.15,BA168&lt;587),11,IF(AND(BA168&gt;991.71,BA168&lt;993),12,IF(AND(BA168&gt;652.95,BA168&lt;654),13,IF(AND(BA168&gt;248.59,BA168&lt;250),14,IF(AND(BA168&gt;2079.39,BA168&lt;2081),15,IF(AND(BA168&gt;774.57,BA168&lt;776),16,IF(AND(BA168&gt;296.25,BA168&lt;298),17,IF(AND(BA168&gt;2807.42,BA168&lt;2809),18,IF(AND(BA168&gt;867.59,BA168&lt;869),19,IF(AND(BA168&gt;612.7,BA168&lt;614),20))))))))))))))))))</f>
        <v>0</v>
      </c>
      <c r="BY168" s="52" t="b">
        <f>IF(AND(BC168&gt;1204.78,BC168&lt;1206),5,IF(AND(BC168&gt;1407.63,BC168&lt;1409),8,IF(AND(BC168&gt;1427.91,BC168&lt;1429),11,IF(AND(BC168&gt;1261.45,BC168&lt;1263),14,IF(AND(BC168&gt;1473.83,BC168&lt;1475),17,IF(AND(BC168&gt;1495.07,BC168&lt;1497),20))))))</f>
        <v>0</v>
      </c>
      <c r="BZ168" s="52" t="b">
        <f>IF(AND(BD168&gt;486.32,BD168&lt;488),3,IF(AND(BD168&gt;324.64,BD168&lt;326),4,IF(AND(BD168&gt;286.99,BD168&lt;288.5),5,IF(AND(BD168&gt;617.7,BD168&lt;618),6,IF(AND(BD168&gt;411.3,BD168&lt;413),7,IF(AND(BD168&gt;365.04,BD168&lt;367),8,IF(AND(BD168&gt;797.54,BD168&lt;799),9,IF(AND(BD168&gt;533.49,BD168&lt;535),10,IF(AND(BD168&gt;475.86,BD168&lt;477),11,IF(AND(BD168&gt;509.22,BD168&lt;511),12,IF(AND(BD168&gt;339.94,BD168&lt;341.2),13,IF(AND(BD168&gt;300.53,BD168&lt;302),14,IF(AND(BD168&gt;646.78,BD168&lt;648),15,IF(AND(BD168&gt;430.68,BD168&lt;432),16,IF(AND(BD168&gt;382.24,BD168&lt;384),17,IF(AND(BD168&gt;835.07,BD168&lt;837),18,IF(AND(BD168&gt;558.61,BD168&lt;560),19,IF(AND(BD168&gt;498.27,BD168&lt;500),20))))))))))))))))))</f>
        <v>0</v>
      </c>
      <c r="CA168" s="52" t="b">
        <f>IF(AND(BF168&gt;497.89,BF168&lt;499),3,IF(AND(BF168&gt;360.29,BF168&lt;362),4,IF(AND(BF168&gt;249.38,BF168&lt;251),5,IF(AND(BF168&gt;628.22,BF168&lt;630),6,IF(AND(BF168&gt;455.21,BF168&lt;457),7,IF(AND(BF168&gt;315.16,BF168&lt;317),8,IF(AND(BF168&gt;814.35,BF168&lt;816),9,IF(AND(BF168&gt;571.19,BF168&lt;573),10,IF(AND(BF168&gt;401.59,BF168&lt;403),11,IF(AND(BF168&gt;521.33,BF168&lt;523),12,IF(AND(BF168&gt;377.28,BF168&lt;379),13,IF(AND(BF168&gt;261.15,BF168&lt;263),14,IF(AND(BF168&gt;657.8,BF168&lt;659),15,IF(AND(BF168&gt;476.66,BF168&lt;478),16,IF(AND(BF168&gt;330.01,BF168&lt;332),17,IF(AND(BF168&gt;852.67,BF168&lt;854),18,IF(AND(BF168&gt;598.08,BF168&lt;600),19,IF(AND(BF168&gt;420.51,BF168&lt;422),20))))))))))))))))))</f>
        <v>0</v>
      </c>
      <c r="CB168" s="52" t="b">
        <f>IF(AND(BK168&gt;358.85,BK168&lt;360),3,IF(AND(BK168&gt;129.83,BK168&lt;131),4,IF(AND(BK168&gt;77.61,BK168&lt;79),5,IF(AND(BK168&gt;426.19,BK168&lt;428),6,IF(AND(BK168&gt;159.77,BK168&lt;161),7,IF(AND(BK168&gt;94.38,BK168&lt;96),8,IF(AND(BK168&gt;567.37,BK168&lt;569),9,IF(AND(BK168&gt;203.4,BK168&lt;205),10,IF(AND(BK168&gt;131.96,BK168&lt;133),11,IF(AND(BK168&gt;375.76,BK168&lt;377),12,IF(AND(BK168&gt;135.98,BK168&lt;137),13,IF(AND(BK168&gt;81.31,BK168&lt;83),14,IF(AND(BK168&gt;446.27,BK168&lt;448),15,IF(AND(BK168&gt;167.32,BK168&lt;169),16,IF(AND(BK168&gt;98.86,BK168&lt;100),17,IF(AND(BK168&gt;594.08,BK168&lt;596),18,IF(AND(BK168&gt;213.01,BK168&lt;215),19,IF(AND(BK168&gt;138.21,BK168&lt;140),20))))))))))))))))))</f>
        <v>0</v>
      </c>
      <c r="CC168" s="52" t="b">
        <f>IF(AND(BM168&gt;195.17,BM168&lt;197),3,IF(AND(BM168&gt;88.93,BM168&lt;90),4,IF(AND(BM168&gt;47.88,BM168&lt;49),5,IF(AND(BM168&gt;245.08,BM168&lt;247),6,IF(AND(BM168&gt;111.07,BM168&lt;113),7,IF(AND(BM168&gt;60.92,BM168&lt;62),8,IF(AND(BM168&gt;296.11,BM168&lt;298),9,IF(AND(BM168&gt;139.41,BM168&lt;141),10,IF(AND(BM168&gt;78.67,BM168&lt;80),11,IF(AND(BM168&gt;204.39,BM168&lt;206),12,IF(AND(BM168&gt;93.16,BM168&lt;95),13,IF(AND(BM168&gt;50.17,BM168&lt;52),14,IF(AND(BM168&gt;256.64,BM168&lt;258),15,IF(AND(BM168&gt;116.33,BM168&lt;118),16,IF(AND(BM168&gt;63.83,BM168&lt;65),17,IF(AND(BM168&gt;310.07,BM168&lt;312),18,IF(AND(BM168&gt;146.01,BM168&lt;148),19,IF(AND(BM168&gt;82.42,BM168&lt;84),20))))))))))))))))))</f>
        <v>0</v>
      </c>
      <c r="CD168" s="52" t="b">
        <f>IF(AND(BO168&gt;107.35,BO168&lt;109),3,IF(AND(BO168&gt;63.65,BO168&lt;65),4,IF(AND(BO168&gt;44.75,BO168&lt;46),5,IF(AND(BO168&gt;143.27,BO168&lt;145),6,IF(AND(BO168&gt;85.58,BO168&lt;87),7,IF(AND(BO168&gt;60.46,BO168&lt;62),8,IF(AND(BO168&gt;194.16,BO168&lt;196),9,IF(AND(BO168&gt;117.24,BO168&lt;119),10,IF(AND(BO168&gt;82.88,BO168&lt;84),11,IF(AND(BO168&gt;112.44,BO168&lt;114),12,IF(AND(BO168&gt;66.69,BO168&lt;68),13,IF(AND(BO168&gt;46.9,BO168&lt;48),14,IF(AND(BO168&gt;150.05,BO168&lt;152),15,IF(AND(BO168&gt;90.65,BO168&lt;91),16,IF(AND(BO168&gt;63.34,BO168&lt;65),17,IF(AND(BO168&gt;203.34,BO168&lt;205),18,IF(AND(BO168&gt;122.8,BO168&lt;124),19,IF(AND(BO168&gt;86.83,BO168&lt;88),20))))))))))))))))))</f>
        <v>0</v>
      </c>
      <c r="CE168" s="52" t="b">
        <f>IF(AND(BP168&gt;139.85,BP168&lt;141),3,IF(AND(BP168&gt;103.84,BP168&lt;105),4,IF(AND(BP168&gt;52.32,BP168&lt;54),5,IF(AND(BP168&gt;285.46,BP168&lt;287),6,IF(AND(BP168&gt;118.42,BP168&lt;120),7,IF(AND(BP168&gt;62.42,BP168&lt;64),8,IF(AND(BP168&gt;412.27,BP168&lt;414),9,IF(AND(BP168&gt;140.33,BP168&lt;142),10,IF(AND(BP168&gt;145,BP168&lt;147),11,IF(AND(BP168&gt;146.47,BP168&lt;148),12,IF(AND(BP168&gt;108.77,BP168&lt;110),13,IF(AND(BP168&gt;54.82,BP168&lt;56),14,IF(AND(BP168&gt;298.92,BP168&lt;300),15,IF(AND(BP168&gt;124.03,BP168&lt;126),16,IF(AND(BP168&gt;65.4,BP168&lt;67),17,IF(AND(BP168&gt;431.69,BP168&lt;433),18,IF(AND(BP168&gt;146.97,BP168&lt;148),19,IF(AND(BP168&gt;151.86,BP168&lt;153),20))))))))))))))))))</f>
        <v>0</v>
      </c>
      <c r="CF168" s="52" t="b">
        <f>IF(AND(BQ168&gt;350.42,BQ168&lt;352),3,IF(AND(BQ168&gt;546.22,BQ168&lt;548),4,IF(AND(BQ168&gt;155.33,BQ168&lt;157),5,IF(AND(BQ168&gt;721.99,BQ168&lt;723),6,IF(AND(BQ168&gt;638.96,BQ168&lt;639),7,IF(AND(BQ168&gt;187.79,BQ168&lt;189),8,IF(AND(BQ168&gt;945.4,BQ168&lt;947),9,IF(AND(BQ168&gt;698.46,BQ168&lt;670),10,IF(AND(BQ168&gt;360.7,BQ168&lt;362),11,IF(AND(BQ168&gt;366.94,BQ168&lt;368),12,IF(AND(BQ168&gt;571.94,BQ168&lt;573),13,IF(AND(BQ168&gt;162.68,BQ168&lt;164),14,IF(AND(BQ168&gt;755.97,BQ168&lt;757),15,IF(AND(BQ168&gt;667.99,BQ168&lt;669),16,IF(AND(BQ168&gt;196.66,BQ168&lt;198),17,IF(AND(BQ168&gt;989.88,BQ168&lt;991),18,IF(AND(BQ168&gt;731.33,BQ168&lt;733),19,IF(AND(BQ168&gt;377.7,BQ168&lt;379),20))))))))))))))))))</f>
        <v>0</v>
      </c>
      <c r="CG168" s="52" t="b">
        <f>IF(AND(BS168&gt;46.2,BS168&lt;46.5),3,IF(AND(BS168&gt;18.8,BS168&lt;19.1),4,IF(AND(BS168&gt;15.8,BS168&lt;16),5,IF(AND(BS168&gt;78.7,BS168&lt;79),6,IF(AND(BS168&gt;32.1,BS168&lt;32.4),7,IF(AND(BS168&gt;26.9,BS168&lt;27.3),8,IF(AND(BS168&gt;125,BS168&lt;125.5),9,IF(AND(BS168&gt;48.2,BS168&lt;48.52),10,IF(AND(BS168&gt;43.1,BS168&lt;43.6),11,IF(AND(BS168&gt;48.53,BS168&lt;48.7),12,IF(AND(BS168&gt;19.6,BS168&lt;20.1),13,IF(AND(BS168&gt;16.5,BS168&lt;16.9),14,IF(AND(BS168&gt;82.4,BS168&lt;82.8),15,IF(AND(BS168&gt;33.6,BS168&lt;34),16,IF(AND(BS168&gt;28,BS168&lt;28.6),17,IF(AND(BS168&gt;130.8,BS168&lt;131.4),18,IF(AND(BS168&gt;50.5,BS168&lt;50.9),19,IF(AND(BS168&gt;45.2,BS168&lt;45.8),20))))))))))))))))))</f>
        <v>0</v>
      </c>
    </row>
    <row r="169" spans="1:88" ht="90" customHeight="1">
      <c r="A169" s="297"/>
      <c r="B169" s="287"/>
      <c r="C169" s="309"/>
      <c r="D169" s="292" t="s">
        <v>54</v>
      </c>
      <c r="E169" s="293"/>
      <c r="F169" s="10" t="s">
        <v>36</v>
      </c>
      <c r="G169" s="12">
        <f>IF(AD169=FALSE,0,AD169)</f>
        <v>0</v>
      </c>
      <c r="H169" s="12" t="s">
        <v>36</v>
      </c>
      <c r="I169" s="12">
        <f>IF(AE169=FALSE,0,AE169)</f>
        <v>0</v>
      </c>
      <c r="J169" s="12">
        <f>IF(AF169=FALSE,0,AF169)</f>
        <v>0</v>
      </c>
      <c r="K169" s="12" t="s">
        <v>36</v>
      </c>
      <c r="L169" s="12">
        <f>IF(AG169=FALSE,0,AG169)</f>
        <v>0</v>
      </c>
      <c r="M169" s="12" t="s">
        <v>36</v>
      </c>
      <c r="N169" s="12" t="s">
        <v>36</v>
      </c>
      <c r="O169" s="12" t="s">
        <v>36</v>
      </c>
      <c r="P169" s="12" t="s">
        <v>36</v>
      </c>
      <c r="Q169" s="12">
        <f>IF(AH169=FALSE,0,AH169)</f>
        <v>0</v>
      </c>
      <c r="R169" s="12" t="s">
        <v>36</v>
      </c>
      <c r="S169" s="12">
        <f>IF(AI169=FALSE,0,AI169)</f>
        <v>0</v>
      </c>
      <c r="T169" s="12" t="s">
        <v>36</v>
      </c>
      <c r="U169" s="12">
        <f>IF(AJ169=FALSE,0,AJ169)</f>
        <v>0</v>
      </c>
      <c r="V169" s="12">
        <f>IF(AK169=FALSE,0,AK169)</f>
        <v>119.42</v>
      </c>
      <c r="W169" s="12">
        <f>IF(AL169=FALSE,0,AL169)</f>
        <v>0</v>
      </c>
      <c r="X169" s="12" t="s">
        <v>36</v>
      </c>
      <c r="Y169" s="12">
        <f>IF(AM169=FALSE,0,AM169)</f>
        <v>0</v>
      </c>
      <c r="Z169" s="12" t="s">
        <v>36</v>
      </c>
      <c r="AA169" s="16">
        <v>9</v>
      </c>
      <c r="AD169" s="52" t="b">
        <f>IF(AD168=3,948.15,IF(AD168=4,624.59,IF(AD168=5,238.38,IF(AD168=6,1987,IF(AD168=7,740.75,IF(AD168=8,283.91,IF(AD168=9,2682.35,IF(AD168=10,829.59,IF(AD168=11,586.15,IF(AD168=12,992.71,IF(AD168=13,653.95,IF(AD168=14,249.59,IF(AD168=15,2080.39,IF(AD168=16,775.57,IF(AD168=17,297.25,IF(AD168=18,2808.42,IF(AD168=19,868.59,IF(AD168=20,613.7))))))))))))))))))</f>
        <v>0</v>
      </c>
      <c r="AE169" s="52" t="b">
        <f>IF(AE168=5,1205.78,IF(AE168=8,1408.63,IF(AE168=11,1428.91,IF(AE168=14,1262.45,IF(AE168=17,1474.83,IF(AE168=20,1496.07))))))</f>
        <v>0</v>
      </c>
      <c r="AF169" s="52" t="b">
        <f>IF(AF168=3,487.32,IF(AF168=4,325.64,IF(AF168=5,287.99,IF(AF168=6,618.7,IF(AF168=7,412.3,IF(AF168=8,366.04,IF(AF168=9,798.54,IF(AF168=10,534.49,IF(AF168=11,476.86,IF(AF168=12,510.22,IF(AF168=13,340.94,IF(AF168=14,301.53,IF(AF168=15,647.78,IF(AF168=16,431.68,IF(AF168=17,383.24,IF(AF168=18,836.07,IF(AF168=19,559.61,IF(AF168=20,499.27))))))))))))))))))</f>
        <v>0</v>
      </c>
      <c r="AG169" s="52" t="b">
        <f>IF(AG168=3,498.89,IF(AG168=4,361.29,IF(AG168=5,250.38,IF(AG168=6,629.22,IF(AG168=7,456.21,IF(AG168=8,316.16,IF(AG168=9,815.35,IF(AG168=10,572.19,IF(AG168=11,402.59,IF(AG168=12,522.33,IF(AG168=13,378.28,IF(AG168=14,262.15,IF(AG168=15,658.8,IF(AG168=16,477.66,IF(AG168=17,331.01,IF(AG168=18,853.67,IF(AG168=19,599.08,IF(AG168=20,421.51))))))))))))))))))</f>
        <v>0</v>
      </c>
      <c r="AH169" s="52" t="b">
        <f>IF(AH168=3,359.85,IF(AH168=4,130.83,IF(AH168=5,78.61,IF(AH168=6,427.19,IF(AH168=7,160.77,IF(AH168=8,95.38,IF(AH168=9,568.37,IF(AH168=10,204.4,IF(AH168=11,132.96,IF(AH168=12,376.76,IF(AH168=13,136.98,IF(AH168=14,82.31,IF(AH168=15,447.27,IF(AH168=16,168.32,IF(AH168=17,99.86,IF(AH168=18,595.08,IF(AH168=19,214.01,IF(AH168=20,139.21))))))))))))))))))</f>
        <v>0</v>
      </c>
      <c r="AI169" s="52" t="b">
        <f>IF(AI168=3,196.17,IF(AI168=4,89.93,IF(AI168=5,48.88,IF(AI168=6,246.08,IF(AI168=7,112.07,IF(AI168=8,61.92,IF(AI168=9,297.11,IF(AI168=10,140.41,IF(AI168=11,79.67,IF(AI168=12,205.39,IF(AI168=13,94.16,IF(AI168=14,51.17,IF(AI168=15,257.64,IF(AI168=16,117.33,IF(AI168=17,64.83,IF(AI168=18,311.07,IF(AI168=19,147.01,IF(AI168=20,83.42))))))))))))))))))</f>
        <v>0</v>
      </c>
      <c r="AJ169" s="52" t="b">
        <f>IF(AJ168=3,108.35,IF(AJ168=4,64.65,IF(AJ168=5,45.75,IF(AJ168=6,144.27,IF(AJ168=7,86.58,IF(AJ168=8,61.46,IF(AJ168=9,195.16,IF(AJ168=10,118.24,IF(AJ168=11,83.88,IF(AJ168=12,113.44,IF(AJ168=13,67.69,IF(AJ168=14,47.9,IF(AJ168=15,151.05,IF(AJ168=16,90.65,IF(AJ168=17,64.34,IF(AJ168=18,204.34,IF(AJ168=19,123.8,IF(AJ168=20,87.83))))))))))))))))))</f>
        <v>0</v>
      </c>
      <c r="AK169" s="52">
        <f>IF(AK168=3,140.85,IF(AK168=4,104.84,IF(AK168=5,53.32,IF(AK168=6,286.46,IF(AK168=7,119.42,IF(AK168=8,63.42,IF(AK168=9,413.27,IF(AK168=10,141.33,IF(AK168=11,146,IF(AK168=12,147.47,IF(AK168=13,109.77,IF(AK168=14,55.82,IF(AK168=15,299.92,IF(AK168=16,125.03,IF(AK168=17,66.4,IF(AK168=18,432.69,IF(AK168=19,147.97,IF(AK168=20,152.86))))))))))))))))))</f>
        <v>119.42</v>
      </c>
      <c r="AL169" s="52" t="b">
        <f>IF(AL168=3,351.42,IF(AL168=4,547.22,IF(AL168=5,156.33,IF(AL168=6,722.99,IF(AL168=7,638.96,IF(AL168=8,188.79,IF(AL168=9,946.4,IF(AL168=10,699.46,IF(AL168=11,361.7,IF(AL168=12,367.94,IF(AL168=13,572.94,IF(AL168=14,163.68,IF(AL168=15,756.97,IF(AL168=16,668.99,IF(AL168=17,197.66,IF(AL168=18,990.88,IF(AL168=19,732.33,IF(AL168=20,378.7))))))))))))))))))</f>
        <v>0</v>
      </c>
      <c r="AM169" s="52" t="b">
        <f>IF(AM168=3,46.41,IF(AM168=4,19.01,IF(AM168=5,15.96,IF(AM168=6,78.9,IF(AM168=7,32.34,IF(AM168=8,27.09,IF(AM168=9,125.27,IF(AM168=10,48.48,IF(AM168=11,43.47,IF(AM168=12,48.59,IF(AM168=13,19.9,IF(AM168=14,16.71,IF(AM168=15,82.61,IF(AM168=16,33.86,IF(AM168=17,28.36,IF(AM168=18,131.15,IF(AM168=19,50.76,IF(AM168=20,45.51))))))))))))))))))</f>
        <v>0</v>
      </c>
      <c r="AO169" s="4">
        <f t="shared" si="344"/>
        <v>0</v>
      </c>
      <c r="AP169" s="4">
        <f t="shared" si="345"/>
        <v>0</v>
      </c>
      <c r="AQ169" s="4">
        <f t="shared" si="346"/>
        <v>0</v>
      </c>
      <c r="AU169" s="297"/>
      <c r="AV169" s="287"/>
      <c r="AW169" s="309"/>
      <c r="AX169" s="322" t="s">
        <v>54</v>
      </c>
      <c r="AY169" s="293"/>
      <c r="AZ169" s="10" t="s">
        <v>36</v>
      </c>
      <c r="BA169" s="12">
        <f>IF(BX169=FALSE,0,BX169)</f>
        <v>0</v>
      </c>
      <c r="BB169" s="12" t="s">
        <v>36</v>
      </c>
      <c r="BC169" s="12">
        <f>IF(BY169=FALSE,0,BY169)</f>
        <v>0</v>
      </c>
      <c r="BD169" s="12">
        <f>IF(BZ169=FALSE,0,BZ169)</f>
        <v>0</v>
      </c>
      <c r="BE169" s="12" t="s">
        <v>36</v>
      </c>
      <c r="BF169" s="12">
        <f>IF(CA169=FALSE,0,CA169)</f>
        <v>0</v>
      </c>
      <c r="BG169" s="12" t="s">
        <v>36</v>
      </c>
      <c r="BH169" s="12" t="s">
        <v>36</v>
      </c>
      <c r="BI169" s="12" t="s">
        <v>36</v>
      </c>
      <c r="BJ169" s="12" t="s">
        <v>36</v>
      </c>
      <c r="BK169" s="12">
        <f>IF(CB169=FALSE,0,CB169)</f>
        <v>0</v>
      </c>
      <c r="BL169" s="12" t="s">
        <v>36</v>
      </c>
      <c r="BM169" s="12">
        <f>IF(CC169=FALSE,0,CC169)</f>
        <v>0</v>
      </c>
      <c r="BN169" s="12" t="s">
        <v>36</v>
      </c>
      <c r="BO169" s="12">
        <f>IF(CD169=FALSE,0,CD169)</f>
        <v>0</v>
      </c>
      <c r="BP169" s="12">
        <f>IF(CE169=FALSE,0,CE169)</f>
        <v>238.84</v>
      </c>
      <c r="BQ169" s="12">
        <f>IF(CF169=FALSE,0,CF169)</f>
        <v>0</v>
      </c>
      <c r="BR169" s="12" t="s">
        <v>36</v>
      </c>
      <c r="BS169" s="12">
        <f>IF(CG169=FALSE,0,CG169)</f>
        <v>0</v>
      </c>
      <c r="BT169" s="12" t="s">
        <v>36</v>
      </c>
      <c r="BU169" s="16">
        <v>9</v>
      </c>
      <c r="BX169" s="52" t="b">
        <f>IF(AD168=3,1896.3,IF(AD168=4,1249.18,IF(AD168=5,476.76,IF(AD168=6,3974,IF(AD168=7,1481.5,IF(AD168=8,567.82,IF(AD168=9,5364.7,IF(AD168=10,1659.18,IF(AD168=11,1172.3)))))))))</f>
        <v>0</v>
      </c>
      <c r="BY169" s="52" t="b">
        <f>IF(AE168=5,2411.56,IF(AE168=8,2817.26,IF(AE168=11,2857.82)))</f>
        <v>0</v>
      </c>
      <c r="BZ169" s="52" t="b">
        <f>IF(AF168=3,974.64,IF(AF168=4,651.28,IF(AF168=5,575.98,IF(AF168=6,1237.4,IF(AF168=7,824.6,IF(AF168=8,732.08,IF(AF168=9,1597.08,IF(AF168=10,1068.98,IF(AF168=11,953.72)))))))))</f>
        <v>0</v>
      </c>
      <c r="CA169" s="52" t="b">
        <f>IF(AG168=3,997.78,IF(AG168=4,722.58,IF(AG168=5,500.76,IF(AG168=6,1258.44,IF(AG168=7,912.42,IF(AG168=8,632.32,IF(AG168=9,1630.7,IF(AG168=10,1144.38,IF(AG168=11,805.18)))))))))</f>
        <v>0</v>
      </c>
      <c r="CB169" s="52" t="b">
        <f>IF(AH168=3,719.7,IF(AH168=4,261.66,IF(AH168=5,157.22,IF(AH168=6,854.38,IF(AH168=7,321.54,IF(AH168=8,190.76,IF(AH168=9,1136.74,IF(AH168=10,408.8,IF(AH168=11,265.92)))))))))</f>
        <v>0</v>
      </c>
      <c r="CC169" s="52" t="b">
        <f>IF(AI168=3,392.34,IF(AI168=4,179.86,IF(AI168=5,97.76,IF(AI168=6,492.16,IF(AI168=7,224.14,IF(AI168=8,123.84,IF(AI168=9,594.22,IF(AI168=10,280.82,IF(AI168=11,159.34)))))))))</f>
        <v>0</v>
      </c>
      <c r="CD169" s="52" t="b">
        <f>IF(AJ168=3,216.7,IF(AJ168=4,129.3,IF(AJ168=5,91.5,IF(AJ168=6,288.54,IF(AJ168=7,173.16,IF(AJ168=8,122.92,IF(AJ168=9,390.32,IF(AJ168=10,236.48,IF(AJ168=11,167.76)))))))))</f>
        <v>0</v>
      </c>
      <c r="CE169" s="52">
        <f>IF(AK168=3,281.7,IF(AK168=4,209.68,IF(AK168=5,106.64,IF(AK168=6,572.92,IF(AK168=7,238.84,IF(AK168=8,126.84,IF(AK168=9,826.54,IF(AK168=10,282.66,IF(AK168=11,292)))))))))</f>
        <v>238.84</v>
      </c>
      <c r="CF169" s="52" t="b">
        <f>IF(AL168=3,702.84,IF(AL168=4,1094.44,IF(AL168=5,312.66,IF(AL168=6,1445.98,IF(AL168=7,1277.92,IF(AL168=8,377.58,IF(AL168=9,1892.8,IF(AL168=10,1398.92,IF(AL168=11,723.4)))))))))</f>
        <v>0</v>
      </c>
      <c r="CG169" s="52" t="b">
        <f>IF(AM168=3,92.82,IF(AM168=4,38.02,IF(AM168=5,31.92,IF(AM168=6,157.8,IF(AM168=7,64.68,IF(AM168=8,54.18,IF(AM168=9,250.54,IF(AM168=10,96.96,IF(AM168=11,86.94)))))))))</f>
        <v>0</v>
      </c>
    </row>
    <row r="170" spans="1:88" ht="15" customHeight="1">
      <c r="A170" s="77" t="s">
        <v>76</v>
      </c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87"/>
      <c r="AA170" s="72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>
        <f t="shared" ref="AO170:AO207" si="453">IF(ISERROR(FIND(2015,A170,1)),0,2015)</f>
        <v>2015</v>
      </c>
      <c r="AP170" s="8">
        <f t="shared" ref="AP170:AP207" si="454">IF(ISERROR(FIND(2016,A170,1)),0,2016)</f>
        <v>0</v>
      </c>
      <c r="AQ170" s="8">
        <f t="shared" ref="AQ170:AQ207" si="455">MAX(AO170:AP170)</f>
        <v>2015</v>
      </c>
      <c r="AU170" s="311" t="s">
        <v>76</v>
      </c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341"/>
      <c r="BN170" s="341"/>
      <c r="BO170" s="341"/>
      <c r="BP170" s="341"/>
      <c r="BQ170" s="341"/>
      <c r="BR170" s="341"/>
      <c r="BS170" s="341"/>
      <c r="BT170" s="312"/>
      <c r="BU170" s="72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</row>
    <row r="171" spans="1:88" ht="15" customHeight="1">
      <c r="A171" s="88" t="s">
        <v>24</v>
      </c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90"/>
      <c r="AA171" s="24"/>
      <c r="AO171" s="4">
        <f t="shared" si="453"/>
        <v>0</v>
      </c>
      <c r="AP171" s="4">
        <f t="shared" si="454"/>
        <v>0</v>
      </c>
      <c r="AQ171" s="4">
        <f t="shared" si="455"/>
        <v>0</v>
      </c>
      <c r="AU171" s="304" t="s">
        <v>24</v>
      </c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6"/>
      <c r="BU171" s="24"/>
    </row>
    <row r="172" spans="1:88" ht="30" customHeight="1">
      <c r="A172" s="295" t="s">
        <v>25</v>
      </c>
      <c r="B172" s="286" t="s">
        <v>72</v>
      </c>
      <c r="C172" s="307">
        <v>4821</v>
      </c>
      <c r="D172" s="286" t="s">
        <v>27</v>
      </c>
      <c r="E172" s="3" t="s">
        <v>28</v>
      </c>
      <c r="F172" s="10">
        <f>G172+I172+J172+L172+Q172+S172+U172+V172+W172+Y172+Z172</f>
        <v>630731.43000000005</v>
      </c>
      <c r="G172" s="44">
        <v>0</v>
      </c>
      <c r="H172" s="10">
        <v>0</v>
      </c>
      <c r="I172" s="46">
        <v>0</v>
      </c>
      <c r="J172" s="46">
        <v>0</v>
      </c>
      <c r="K172" s="10">
        <v>0</v>
      </c>
      <c r="L172" s="10">
        <f>M172+O172</f>
        <v>0</v>
      </c>
      <c r="M172" s="13">
        <v>0</v>
      </c>
      <c r="N172" s="10">
        <v>0</v>
      </c>
      <c r="O172" s="13">
        <v>0</v>
      </c>
      <c r="P172" s="10">
        <v>0</v>
      </c>
      <c r="Q172" s="10">
        <v>630731.43000000005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6">
        <v>1</v>
      </c>
      <c r="AO172" s="4">
        <f t="shared" si="453"/>
        <v>0</v>
      </c>
      <c r="AP172" s="4">
        <f t="shared" si="454"/>
        <v>0</v>
      </c>
      <c r="AQ172" s="4">
        <f t="shared" si="455"/>
        <v>0</v>
      </c>
      <c r="AU172" s="295" t="s">
        <v>25</v>
      </c>
      <c r="AV172" s="286" t="s">
        <v>72</v>
      </c>
      <c r="AW172" s="307">
        <v>4821</v>
      </c>
      <c r="AX172" s="286" t="s">
        <v>27</v>
      </c>
      <c r="AY172" s="3" t="s">
        <v>28</v>
      </c>
      <c r="AZ172" s="10">
        <f>BA172+BC172+BD172+BF172+BK172+BM172+BO172+BP172+BQ172+BS172+BT172</f>
        <v>1261462.8600000001</v>
      </c>
      <c r="BA172" s="44">
        <f>ROUND($C172*BA180,2)</f>
        <v>0</v>
      </c>
      <c r="BB172" s="10">
        <f>ROUND(H172*2,2)</f>
        <v>0</v>
      </c>
      <c r="BC172" s="44">
        <f>ROUND($C172*BC180,2)</f>
        <v>0</v>
      </c>
      <c r="BD172" s="44">
        <f>ROUND($C172*BD180,2)</f>
        <v>0</v>
      </c>
      <c r="BE172" s="10">
        <f>ROUND(K172*2,2)</f>
        <v>0</v>
      </c>
      <c r="BF172" s="44">
        <f>ROUND($C172*BF180,2)</f>
        <v>0</v>
      </c>
      <c r="BG172" s="10">
        <f>ROUND(M172*2,2)</f>
        <v>0</v>
      </c>
      <c r="BH172" s="10">
        <f>ROUND(N172*2,2)</f>
        <v>0</v>
      </c>
      <c r="BI172" s="10">
        <f>ROUND(O172*2,2)</f>
        <v>0</v>
      </c>
      <c r="BJ172" s="10">
        <f>ROUND(P172*2,2)</f>
        <v>0</v>
      </c>
      <c r="BK172" s="44">
        <f>ROUND($C172*BK180,2)</f>
        <v>1261462.8600000001</v>
      </c>
      <c r="BL172" s="10">
        <f>ROUND(R172*2,2)</f>
        <v>0</v>
      </c>
      <c r="BM172" s="44">
        <f>ROUND($C172*BM180,2)</f>
        <v>0</v>
      </c>
      <c r="BN172" s="10">
        <f>ROUND(T172*2,2)</f>
        <v>0</v>
      </c>
      <c r="BO172" s="44">
        <f>ROUND($C172*BO180,2)</f>
        <v>0</v>
      </c>
      <c r="BP172" s="44">
        <f>ROUND(V172*2,2)</f>
        <v>0</v>
      </c>
      <c r="BQ172" s="44">
        <f>ROUND($C172*BQ180,2)</f>
        <v>0</v>
      </c>
      <c r="BR172" s="10">
        <f>ROUND(X172*2,2)</f>
        <v>0</v>
      </c>
      <c r="BS172" s="44">
        <f>ROUND(Y172*2,2)</f>
        <v>0</v>
      </c>
      <c r="BT172" s="10">
        <f>ROUND(Z172*2,2)</f>
        <v>0</v>
      </c>
      <c r="BU172" s="16">
        <v>1</v>
      </c>
      <c r="CI172" s="32">
        <f>BF172-BG172</f>
        <v>0</v>
      </c>
    </row>
    <row r="173" spans="1:88" ht="60" customHeight="1">
      <c r="A173" s="296"/>
      <c r="B173" s="291"/>
      <c r="C173" s="308"/>
      <c r="D173" s="287"/>
      <c r="E173" s="3" t="s">
        <v>29</v>
      </c>
      <c r="F173" s="10">
        <f t="shared" ref="F173:F177" si="456">G173+I173+J173+L173+Q173+S173+U173+V173+W173+Y173+Z173</f>
        <v>0</v>
      </c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6">
        <v>2</v>
      </c>
      <c r="AO173" s="4">
        <f t="shared" si="453"/>
        <v>0</v>
      </c>
      <c r="AP173" s="4">
        <f t="shared" si="454"/>
        <v>0</v>
      </c>
      <c r="AQ173" s="4">
        <f t="shared" si="455"/>
        <v>0</v>
      </c>
      <c r="AU173" s="296"/>
      <c r="AV173" s="291"/>
      <c r="AW173" s="308"/>
      <c r="AX173" s="287"/>
      <c r="AY173" s="3" t="s">
        <v>29</v>
      </c>
      <c r="AZ173" s="10">
        <f t="shared" ref="AZ173:AZ177" si="457">BA173+BC173+BD173+BF173+BK173+BM173+BO173+BP173+BQ173+BS173+BT173</f>
        <v>0</v>
      </c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6">
        <v>2</v>
      </c>
    </row>
    <row r="174" spans="1:88" ht="120" customHeight="1">
      <c r="A174" s="296"/>
      <c r="B174" s="291"/>
      <c r="C174" s="308"/>
      <c r="D174" s="286" t="s">
        <v>30</v>
      </c>
      <c r="E174" s="3" t="s">
        <v>31</v>
      </c>
      <c r="F174" s="10">
        <f t="shared" si="456"/>
        <v>0</v>
      </c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6">
        <v>3</v>
      </c>
      <c r="AO174" s="4">
        <f t="shared" si="453"/>
        <v>0</v>
      </c>
      <c r="AP174" s="4">
        <f t="shared" si="454"/>
        <v>0</v>
      </c>
      <c r="AQ174" s="4">
        <f t="shared" si="455"/>
        <v>0</v>
      </c>
      <c r="AT174" s="32">
        <f>AZ174-BC174</f>
        <v>0</v>
      </c>
      <c r="AU174" s="296"/>
      <c r="AV174" s="291"/>
      <c r="AW174" s="308"/>
      <c r="AX174" s="286" t="s">
        <v>30</v>
      </c>
      <c r="AY174" s="3" t="s">
        <v>31</v>
      </c>
      <c r="AZ174" s="10">
        <f t="shared" si="457"/>
        <v>0</v>
      </c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6">
        <v>3</v>
      </c>
    </row>
    <row r="175" spans="1:88" ht="30" customHeight="1">
      <c r="A175" s="296"/>
      <c r="B175" s="291"/>
      <c r="C175" s="308"/>
      <c r="D175" s="291"/>
      <c r="E175" s="3" t="s">
        <v>32</v>
      </c>
      <c r="F175" s="10">
        <f t="shared" si="456"/>
        <v>0</v>
      </c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6">
        <v>4</v>
      </c>
      <c r="AO175" s="4">
        <f t="shared" si="453"/>
        <v>0</v>
      </c>
      <c r="AP175" s="4">
        <f t="shared" si="454"/>
        <v>0</v>
      </c>
      <c r="AQ175" s="4">
        <f t="shared" si="455"/>
        <v>0</v>
      </c>
      <c r="AU175" s="296"/>
      <c r="AV175" s="291"/>
      <c r="AW175" s="308"/>
      <c r="AX175" s="291"/>
      <c r="AY175" s="3" t="s">
        <v>32</v>
      </c>
      <c r="AZ175" s="10">
        <f t="shared" si="457"/>
        <v>0</v>
      </c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6">
        <v>4</v>
      </c>
    </row>
    <row r="176" spans="1:88" ht="30" customHeight="1">
      <c r="A176" s="296"/>
      <c r="B176" s="291"/>
      <c r="C176" s="308"/>
      <c r="D176" s="291"/>
      <c r="E176" s="3" t="s">
        <v>33</v>
      </c>
      <c r="F176" s="10">
        <f t="shared" si="456"/>
        <v>0</v>
      </c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6">
        <v>5</v>
      </c>
      <c r="AO176" s="4">
        <f t="shared" si="453"/>
        <v>0</v>
      </c>
      <c r="AP176" s="4">
        <f t="shared" si="454"/>
        <v>0</v>
      </c>
      <c r="AQ176" s="4">
        <f t="shared" si="455"/>
        <v>0</v>
      </c>
      <c r="AU176" s="296"/>
      <c r="AV176" s="291"/>
      <c r="AW176" s="308"/>
      <c r="AX176" s="291"/>
      <c r="AY176" s="3" t="s">
        <v>33</v>
      </c>
      <c r="AZ176" s="10">
        <f t="shared" si="457"/>
        <v>0</v>
      </c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6">
        <v>5</v>
      </c>
    </row>
    <row r="177" spans="1:88" ht="30" customHeight="1">
      <c r="A177" s="296"/>
      <c r="B177" s="291"/>
      <c r="C177" s="308"/>
      <c r="D177" s="287"/>
      <c r="E177" s="3" t="s">
        <v>34</v>
      </c>
      <c r="F177" s="10">
        <f t="shared" si="456"/>
        <v>0</v>
      </c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6">
        <v>6</v>
      </c>
      <c r="AO177" s="4">
        <f t="shared" si="453"/>
        <v>0</v>
      </c>
      <c r="AP177" s="4">
        <f t="shared" si="454"/>
        <v>0</v>
      </c>
      <c r="AQ177" s="4">
        <f t="shared" si="455"/>
        <v>0</v>
      </c>
      <c r="AU177" s="296"/>
      <c r="AV177" s="291"/>
      <c r="AW177" s="308"/>
      <c r="AX177" s="287"/>
      <c r="AY177" s="3" t="s">
        <v>34</v>
      </c>
      <c r="AZ177" s="10">
        <f t="shared" si="457"/>
        <v>0</v>
      </c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6">
        <v>6</v>
      </c>
    </row>
    <row r="178" spans="1:88" ht="30" customHeight="1">
      <c r="A178" s="296"/>
      <c r="B178" s="291"/>
      <c r="C178" s="308"/>
      <c r="D178" s="292" t="s">
        <v>35</v>
      </c>
      <c r="E178" s="293"/>
      <c r="F178" s="10">
        <f>F172+F173+F174+F175+F176+F177</f>
        <v>630731.43000000005</v>
      </c>
      <c r="G178" s="10">
        <f t="shared" ref="G178" si="458">G172+G173+G174+G175+G176+G177</f>
        <v>0</v>
      </c>
      <c r="H178" s="10">
        <f t="shared" ref="H178" si="459">H172+H173+H174+H175+H176+H177</f>
        <v>0</v>
      </c>
      <c r="I178" s="10">
        <f t="shared" ref="I178" si="460">I172+I173+I174+I175+I176+I177</f>
        <v>0</v>
      </c>
      <c r="J178" s="10">
        <f t="shared" ref="J178" si="461">J172+J173+J174+J175+J176+J177</f>
        <v>0</v>
      </c>
      <c r="K178" s="10">
        <f t="shared" ref="K178" si="462">K172+K173+K174+K175+K176+K177</f>
        <v>0</v>
      </c>
      <c r="L178" s="10">
        <f t="shared" ref="L178" si="463">L172+L173+L174+L175+L176+L177</f>
        <v>0</v>
      </c>
      <c r="M178" s="10">
        <f t="shared" ref="M178" si="464">M172+M173+M174+M175+M176+M177</f>
        <v>0</v>
      </c>
      <c r="N178" s="10">
        <f t="shared" ref="N178" si="465">N172+N173+N174+N175+N176+N177</f>
        <v>0</v>
      </c>
      <c r="O178" s="10">
        <f t="shared" ref="O178" si="466">O172+O173+O174+O175+O176+O177</f>
        <v>0</v>
      </c>
      <c r="P178" s="10">
        <f t="shared" ref="P178" si="467">P172+P173+P174+P175+P176+P177</f>
        <v>0</v>
      </c>
      <c r="Q178" s="10">
        <f t="shared" ref="Q178" si="468">Q172+Q173+Q174+Q175+Q176+Q177</f>
        <v>630731.43000000005</v>
      </c>
      <c r="R178" s="10">
        <f t="shared" ref="R178" si="469">R172+R173+R174+R175+R176+R177</f>
        <v>0</v>
      </c>
      <c r="S178" s="10">
        <f t="shared" ref="S178" si="470">S172+S173+S174+S175+S176+S177</f>
        <v>0</v>
      </c>
      <c r="T178" s="10">
        <f t="shared" ref="T178" si="471">T172+T173+T174+T175+T176+T177</f>
        <v>0</v>
      </c>
      <c r="U178" s="10">
        <f t="shared" ref="U178" si="472">U172+U173+U174+U175+U176+U177</f>
        <v>0</v>
      </c>
      <c r="V178" s="10">
        <f t="shared" ref="V178" si="473">V172+V173+V174+V175+V176+V177</f>
        <v>0</v>
      </c>
      <c r="W178" s="10">
        <f t="shared" ref="W178" si="474">W172+W173+W174+W175+W176+W177</f>
        <v>0</v>
      </c>
      <c r="X178" s="10">
        <f t="shared" ref="X178" si="475">X172+X173+X174+X175+X176+X177</f>
        <v>0</v>
      </c>
      <c r="Y178" s="10">
        <f t="shared" ref="Y178" si="476">Y172+Y173+Y174+Y175+Y176+Y177</f>
        <v>0</v>
      </c>
      <c r="Z178" s="10">
        <f t="shared" ref="Z178" si="477">Z172+Z173+Z174+Z175+Z176+Z177</f>
        <v>0</v>
      </c>
      <c r="AA178" s="16">
        <v>7</v>
      </c>
      <c r="AO178" s="4">
        <f t="shared" si="453"/>
        <v>0</v>
      </c>
      <c r="AP178" s="4">
        <f t="shared" si="454"/>
        <v>0</v>
      </c>
      <c r="AQ178" s="4">
        <f t="shared" si="455"/>
        <v>0</v>
      </c>
      <c r="AU178" s="296"/>
      <c r="AV178" s="291"/>
      <c r="AW178" s="308"/>
      <c r="AX178" s="322" t="s">
        <v>35</v>
      </c>
      <c r="AY178" s="293"/>
      <c r="AZ178" s="10">
        <f>AZ172+AZ173+AZ174+AZ175+AZ176+AZ177</f>
        <v>1261462.8600000001</v>
      </c>
      <c r="BA178" s="10">
        <f t="shared" ref="BA178:BT178" si="478">BA172+BA173+BA174+BA175+BA176+BA177</f>
        <v>0</v>
      </c>
      <c r="BB178" s="10">
        <f t="shared" si="478"/>
        <v>0</v>
      </c>
      <c r="BC178" s="10">
        <f t="shared" si="478"/>
        <v>0</v>
      </c>
      <c r="BD178" s="10">
        <f t="shared" si="478"/>
        <v>0</v>
      </c>
      <c r="BE178" s="10">
        <f t="shared" si="478"/>
        <v>0</v>
      </c>
      <c r="BF178" s="10">
        <f t="shared" si="478"/>
        <v>0</v>
      </c>
      <c r="BG178" s="10">
        <f t="shared" si="478"/>
        <v>0</v>
      </c>
      <c r="BH178" s="10">
        <f t="shared" si="478"/>
        <v>0</v>
      </c>
      <c r="BI178" s="10">
        <f t="shared" si="478"/>
        <v>0</v>
      </c>
      <c r="BJ178" s="10">
        <f t="shared" si="478"/>
        <v>0</v>
      </c>
      <c r="BK178" s="10">
        <f t="shared" si="478"/>
        <v>1261462.8600000001</v>
      </c>
      <c r="BL178" s="10">
        <f t="shared" si="478"/>
        <v>0</v>
      </c>
      <c r="BM178" s="10">
        <f t="shared" si="478"/>
        <v>0</v>
      </c>
      <c r="BN178" s="10">
        <f t="shared" si="478"/>
        <v>0</v>
      </c>
      <c r="BO178" s="10">
        <f t="shared" si="478"/>
        <v>0</v>
      </c>
      <c r="BP178" s="10">
        <f t="shared" si="478"/>
        <v>0</v>
      </c>
      <c r="BQ178" s="10">
        <f t="shared" si="478"/>
        <v>0</v>
      </c>
      <c r="BR178" s="10">
        <f t="shared" si="478"/>
        <v>0</v>
      </c>
      <c r="BS178" s="10">
        <f t="shared" si="478"/>
        <v>0</v>
      </c>
      <c r="BT178" s="10">
        <f t="shared" si="478"/>
        <v>0</v>
      </c>
      <c r="BU178" s="16">
        <v>7</v>
      </c>
      <c r="BV178" s="4">
        <v>1</v>
      </c>
      <c r="CI178" s="32">
        <f>BF178-BG178</f>
        <v>0</v>
      </c>
      <c r="CJ178" s="123"/>
    </row>
    <row r="179" spans="1:88" ht="75" customHeight="1">
      <c r="A179" s="296"/>
      <c r="B179" s="291"/>
      <c r="C179" s="308"/>
      <c r="D179" s="292" t="s">
        <v>53</v>
      </c>
      <c r="E179" s="293"/>
      <c r="F179" s="11">
        <f>ROUND(F178/C172,2)</f>
        <v>130.83000000000001</v>
      </c>
      <c r="G179" s="11">
        <f>ROUND(G178/C172,2)</f>
        <v>0</v>
      </c>
      <c r="H179" s="11">
        <f>ROUND(H178/C172,2)</f>
        <v>0</v>
      </c>
      <c r="I179" s="11">
        <f>ROUND(I178/C172,2)</f>
        <v>0</v>
      </c>
      <c r="J179" s="11">
        <f>ROUND(J178/C172,2)</f>
        <v>0</v>
      </c>
      <c r="K179" s="11">
        <f>ROUND(K178/C172,2)</f>
        <v>0</v>
      </c>
      <c r="L179" s="11">
        <f>ROUND(L178/C172,2)</f>
        <v>0</v>
      </c>
      <c r="M179" s="11">
        <f>ROUND(M178/C172,2)</f>
        <v>0</v>
      </c>
      <c r="N179" s="11">
        <f>ROUND(N178/C172,2)</f>
        <v>0</v>
      </c>
      <c r="O179" s="11">
        <f>ROUND(O178/C172,2)</f>
        <v>0</v>
      </c>
      <c r="P179" s="11">
        <f>ROUND(P178/C172,2)</f>
        <v>0</v>
      </c>
      <c r="Q179" s="11">
        <f>ROUND(Q178/C172,2)</f>
        <v>130.83000000000001</v>
      </c>
      <c r="R179" s="11">
        <f>ROUND(R178/C172,2)</f>
        <v>0</v>
      </c>
      <c r="S179" s="11">
        <f>ROUND(S178/C172,2)</f>
        <v>0</v>
      </c>
      <c r="T179" s="11">
        <f>ROUND(T178/C172,2)</f>
        <v>0</v>
      </c>
      <c r="U179" s="11">
        <f>ROUND(U178/C172,2)</f>
        <v>0</v>
      </c>
      <c r="V179" s="11">
        <f>ROUND(V178/C172,2)</f>
        <v>0</v>
      </c>
      <c r="W179" s="11">
        <f>ROUND(W178/C172,2)</f>
        <v>0</v>
      </c>
      <c r="X179" s="11">
        <f>ROUND(X178/C172,2)</f>
        <v>0</v>
      </c>
      <c r="Y179" s="11">
        <f>ROUND(Y178/C172,2)</f>
        <v>0</v>
      </c>
      <c r="Z179" s="11">
        <f>ROUND(Z178/C172,2)</f>
        <v>0</v>
      </c>
      <c r="AA179" s="16">
        <v>8</v>
      </c>
      <c r="AD179" s="52" t="b">
        <f>IF(AND(G179&gt;947.15,G179&lt;949),3,IF(AND(G179&gt;623.59,G179&lt;625),4,IF(AND(G179&gt;237.38,G179&lt;239),5,IF(AND(G179&gt;1986,G179&lt;1988),6,IF(AND(G179&gt;739.75,G179&lt;741),7,IF(AND(G179&gt;282.91,G179&lt;284),8,IF(AND(G179&gt;2681.35,G179&lt;2683),9,IF(AND(G179&gt;828.59,G179&lt;830),10,IF(AND(G179&gt;585.15,G179&lt;587),11,IF(AND(G179&gt;991.71,G179&lt;993),12,IF(AND(G179&gt;652.95,G179&lt;654),13,IF(AND(G179&gt;248.59,G179&lt;250),14,IF(AND(G179&gt;2079.39,G179&lt;2081),15,IF(AND(G179&gt;774.57,G179&lt;776),16,IF(AND(G179&gt;296.25,G179&lt;298),17,IF(AND(G179&gt;2807.42,G179&lt;2809),18,IF(AND(G179&gt;867.59,G179&lt;869),19,IF(AND(G179&gt;612.7,G179&lt;614),20))))))))))))))))))</f>
        <v>0</v>
      </c>
      <c r="AE179" s="52" t="b">
        <f>IF(AND(I179&gt;1204.78,I179&lt;1206),5,IF(AND(I179&gt;1407.63,I179&lt;1409),8,IF(AND(I179&gt;1427.91,I179&lt;1429),11,IF(AND(I179&gt;1261.45,I179&lt;1263),14,IF(AND(I179&gt;1473.83,I179&lt;1475),17,IF(AND(I179&gt;1495.07,I179&lt;1497),20))))))</f>
        <v>0</v>
      </c>
      <c r="AF179" s="52" t="b">
        <f>IF(AND(J179&gt;486.32,J179&lt;488),3,IF(AND(J179&gt;324.64,J179&lt;326),4,IF(AND(J179&gt;286.99,J179&lt;288.5),5,IF(AND(J179&gt;617.7,J179&lt;618),6,IF(AND(J179&gt;411.3,J179&lt;413),7,IF(AND(J179&gt;365.04,J179&lt;367),8,IF(AND(J179&gt;797.54,J179&lt;799),9,IF(AND(J179&gt;533.49,J179&lt;535),10,IF(AND(J179&gt;475.86,J179&lt;477),11,IF(AND(J179&gt;509.22,J179&lt;511),12,IF(AND(J179&gt;339.94,J179&lt;341.2),13,IF(AND(J179&gt;300.53,J179&lt;302),14,IF(AND(J179&gt;646.78,J179&lt;648),15,IF(AND(J179&gt;430.68,J179&lt;432),16,IF(AND(J179&gt;382.24,J179&lt;384),17,IF(AND(J179&gt;835.07,J179&lt;837),18,IF(AND(J179&gt;558.61,J179&lt;560),19,IF(AND(J179&gt;498.27,J179&lt;500),20))))))))))))))))))</f>
        <v>0</v>
      </c>
      <c r="AG179" s="52" t="b">
        <f>IF(AND(L179&gt;497.89,L179&lt;499),3,IF(AND(L179&gt;360.29,L179&lt;362),4,IF(AND(L179&gt;249.38,L179&lt;251),5,IF(AND(L179&gt;628.22,L179&lt;630),6,IF(AND(L179&gt;455.21,L179&lt;457),7,IF(AND(L179&gt;315.16,L179&lt;317),8,IF(AND(L179&gt;814.35,L179&lt;816),9,IF(AND(L179&gt;571.19,L179&lt;573),10,IF(AND(L179&gt;401.59,L179&lt;403),11,IF(AND(L179&gt;521.33,L179&lt;523),12,IF(AND(L179&gt;377.28,L179&lt;379),13,IF(AND(L179&gt;261.15,L179&lt;263),14,IF(AND(L179&gt;657.8,L179&lt;659),15,IF(AND(L179&gt;476.66,L179&lt;478),16,IF(AND(L179&gt;330.01,L179&lt;332),17,IF(AND(L179&gt;852.67,L179&lt;854),18,IF(AND(L179&gt;598.08,L179&lt;600),19,IF(AND(L179&gt;420.51,L179&lt;422),20))))))))))))))))))</f>
        <v>0</v>
      </c>
      <c r="AH179" s="52">
        <f>IF(AND(Q179&gt;358.85,Q179&lt;360),3,IF(AND(Q179&gt;129.83,Q179&lt;131),4,IF(AND(Q179&gt;77.61,Q179&lt;79),5,IF(AND(Q179&gt;426.19,Q179&lt;428),6,IF(AND(Q179&gt;159.77,Q179&lt;161),7,IF(AND(Q179&gt;94.38,Q179&lt;96),8,IF(AND(Q179&gt;567.37,Q179&lt;569),9,IF(AND(Q179&gt;203.4,Q179&lt;205),10,IF(AND(Q179&gt;131.96,Q179&lt;133),11,IF(AND(Q179&gt;375.76,Q179&lt;377),12,IF(AND(Q179&gt;135.98,Q179&lt;137),13,IF(AND(Q179&gt;81.31,Q179&lt;83),14,IF(AND(Q179&gt;446.27,Q179&lt;448),15,IF(AND(Q179&gt;167.32,Q179&lt;169),16,IF(AND(Q179&gt;98.86,Q179&lt;100),17,IF(AND(Q179&gt;594.08,Q179&lt;596),18,IF(AND(Q179&gt;213.01,Q179&lt;215),19,IF(AND(Q179&gt;138.21,Q179&lt;140),20))))))))))))))))))</f>
        <v>4</v>
      </c>
      <c r="AI179" s="52" t="b">
        <f>IF(AND(S179&gt;195.17,S179&lt;197),3,IF(AND(S179&gt;88.93,S179&lt;90),4,IF(AND(S179&gt;47.88,S179&lt;49),5,IF(AND(S179&gt;245.08,S179&lt;247),6,IF(AND(S179&gt;111.07,S179&lt;113),7,IF(AND(S179&gt;60.92,S179&lt;62),8,IF(AND(S179&gt;296.11,S179&lt;298),9,IF(AND(S179&gt;139.41,S179&lt;141),10,IF(AND(S179&gt;78.67,S179&lt;80),11,IF(AND(S179&gt;204.39,S179&lt;206),12,IF(AND(S179&gt;93.16,S179&lt;95),13,IF(AND(S179&gt;50.17,S179&lt;52),14,IF(AND(S179&gt;256.64,S179&lt;258),15,IF(AND(S179&gt;116.33,S179&lt;118),16,IF(AND(S179&gt;63.83,S179&lt;65),17,IF(AND(S179&gt;310.07,S179&lt;312),18,IF(AND(S179&gt;146.01,S179&lt;148),19,IF(AND(S179&gt;82.42,S179&lt;84),20))))))))))))))))))</f>
        <v>0</v>
      </c>
      <c r="AJ179" s="52" t="b">
        <f>IF(AND(U179&gt;107.35,U179&lt;109),3,IF(AND(U179&gt;63.65,U179&lt;65),4,IF(AND(U179&gt;44.75,U179&lt;46),5,IF(AND(U179&gt;143.27,U179&lt;145),6,IF(AND(U179&gt;85.58,U179&lt;87),7,IF(AND(U179&gt;60.46,U179&lt;62),8,IF(AND(U179&gt;194.16,U179&lt;196),9,IF(AND(U179&gt;117.24,U179&lt;119),10,IF(AND(U179&gt;82.88,U179&lt;84),11,IF(AND(U179&gt;112.44,U179&lt;114),12,IF(AND(U179&gt;66.69,U179&lt;68),13,IF(AND(U179&gt;46.9,U179&lt;48),14,IF(AND(U179&gt;150.05,U179&lt;152),15,IF(AND(U179&gt;90.65,U179&lt;91),16,IF(AND(U179&gt;63.34,U179&lt;65),17,IF(AND(U179&gt;203.34,U179&lt;205),18,IF(AND(U179&gt;122.8,U179&lt;124),19,IF(AND(U179&gt;86.83,U179&lt;88),20))))))))))))))))))</f>
        <v>0</v>
      </c>
      <c r="AK179" s="52" t="b">
        <f>IF(AND(V179&gt;139.85,V179&lt;141),3,IF(AND(V179&gt;103.84,V179&lt;105),4,IF(AND(V179&gt;52.32,V179&lt;54),5,IF(AND(V179&gt;285.46,V179&lt;287),6,IF(AND(V179&gt;118.42,V179&lt;120),7,IF(AND(V179&gt;62.42,V179&lt;64),8,IF(AND(V179&gt;412.27,V179&lt;414),9,IF(AND(V179&gt;140.33,V179&lt;142),10,IF(AND(V179&gt;145,V179&lt;147),11,IF(AND(V179&gt;146.47,V179&lt;148),12,IF(AND(V179&gt;108.77,V179&lt;110),13,IF(AND(V179&gt;54.82,V179&lt;56),14,IF(AND(V179&gt;298.92,V179&lt;300),15,IF(AND(V179&gt;124.03,V179&lt;126),16,IF(AND(V179&gt;65.4,V179&lt;67),17,IF(AND(V179&gt;431.69,V179&lt;433),18,IF(AND(V179&gt;146.97,V179&lt;148),19,IF(AND(V179&gt;151.86,V179&lt;153),20))))))))))))))))))</f>
        <v>0</v>
      </c>
      <c r="AL179" s="52" t="b">
        <f>IF(AND(W179&gt;350.42,W179&lt;352),3,IF(AND(W179&gt;546.22,W179&lt;548),4,IF(AND(W179&gt;155.33,W179&lt;157),5,IF(AND(W179&gt;721.99,W179&lt;723),6,IF(AND(W179&gt;638.96,W179&lt;639),7,IF(AND(W179&gt;187.79,W179&lt;189),8,IF(AND(W179&gt;945.4,W179&lt;947),9,IF(AND(W179&gt;698.46,W179&lt;670),10,IF(AND(W179&gt;360.7,W179&lt;362),11,IF(AND(W179&gt;366.94,W179&lt;368),12,IF(AND(W179&gt;571.94,W179&lt;573),13,IF(AND(W179&gt;162.68,W179&lt;164),14,IF(AND(W179&gt;755.97,W179&lt;757),15,IF(AND(W179&gt;667.99,W179&lt;669),16,IF(AND(W179&gt;196.66,W179&lt;198),17,IF(AND(W179&gt;989.88,W179&lt;991),18,IF(AND(W179&gt;731.33,W179&lt;733),19,IF(AND(W179&gt;377.7,W179&lt;379),20))))))))))))))))))</f>
        <v>0</v>
      </c>
      <c r="AM179" s="52" t="b">
        <f>IF(AND(Y179&gt;46.2,Y179&lt;46.5),3,IF(AND(Y179&gt;18.8,Y179&lt;19.1),4,IF(AND(Y179&gt;15.8,Y179&lt;16),5,IF(AND(Y179&gt;78.7,Y179&lt;79),6,IF(AND(Y179&gt;32.1,Y179&lt;32.4),7,IF(AND(Y179&gt;26.9,Y179&lt;27.3),8,IF(AND(Y179&gt;125,Y179&lt;125.5),9,IF(AND(Y179&gt;48.2,Y179&lt;48.52),10,IF(AND(Y179&gt;43.1,Y179&lt;43.6),11,IF(AND(Y179&gt;48.53,Y179&lt;48.7),12,IF(AND(Y179&gt;19.6,Y179&lt;20.1),13,IF(AND(Y179&gt;16.5,Y179&lt;16.9),14,IF(AND(Y179&gt;82.4,Y179&lt;82.8),15,IF(AND(Y179&gt;33.6,Y179&lt;34),16,IF(AND(Y179&gt;28,Y179&lt;28.6),17,IF(AND(Y179&gt;130.8,Y179&lt;131.4),18,IF(AND(Y179&gt;50.5,Y179&lt;50.9),19,IF(AND(Y179&gt;45.2,Y179&lt;45.8),20))))))))))))))))))</f>
        <v>0</v>
      </c>
      <c r="AO179" s="4">
        <f t="shared" si="453"/>
        <v>0</v>
      </c>
      <c r="AP179" s="4">
        <f t="shared" si="454"/>
        <v>0</v>
      </c>
      <c r="AQ179" s="4">
        <f t="shared" si="455"/>
        <v>0</v>
      </c>
      <c r="AU179" s="296"/>
      <c r="AV179" s="291"/>
      <c r="AW179" s="308"/>
      <c r="AX179" s="322" t="s">
        <v>53</v>
      </c>
      <c r="AY179" s="293"/>
      <c r="AZ179" s="11">
        <f>ROUND(AZ178/AW172,2)</f>
        <v>261.66000000000003</v>
      </c>
      <c r="BA179" s="11">
        <f>ROUND(BA178/AW172,2)</f>
        <v>0</v>
      </c>
      <c r="BB179" s="11">
        <f>ROUND(BB178/AW172,2)</f>
        <v>0</v>
      </c>
      <c r="BC179" s="11">
        <f>ROUND(BC178/AW172,2)</f>
        <v>0</v>
      </c>
      <c r="BD179" s="11">
        <f>ROUND(BD178/AW172,2)</f>
        <v>0</v>
      </c>
      <c r="BE179" s="11">
        <f>ROUND(BE178/AW172,2)</f>
        <v>0</v>
      </c>
      <c r="BF179" s="11">
        <f>ROUND(BF178/AW172,2)</f>
        <v>0</v>
      </c>
      <c r="BG179" s="11">
        <f>ROUND(BG178/AW172,2)</f>
        <v>0</v>
      </c>
      <c r="BH179" s="11">
        <f>ROUND(BH178/AW172,2)</f>
        <v>0</v>
      </c>
      <c r="BI179" s="11">
        <f>ROUND(BI178/AW172,2)</f>
        <v>0</v>
      </c>
      <c r="BJ179" s="11">
        <f>ROUND(BJ178/AW172,2)</f>
        <v>0</v>
      </c>
      <c r="BK179" s="11">
        <f>ROUND(BK178/AW172,2)</f>
        <v>261.66000000000003</v>
      </c>
      <c r="BL179" s="11">
        <f>ROUND(BL178/AW172,2)</f>
        <v>0</v>
      </c>
      <c r="BM179" s="11">
        <f>ROUND(BM178/AW172,2)</f>
        <v>0</v>
      </c>
      <c r="BN179" s="11">
        <f>ROUND(BN178/AW172,2)</f>
        <v>0</v>
      </c>
      <c r="BO179" s="11">
        <f>ROUND(BO178/AW172,2)</f>
        <v>0</v>
      </c>
      <c r="BP179" s="11">
        <f>ROUND(BP178/AW172,2)</f>
        <v>0</v>
      </c>
      <c r="BQ179" s="11">
        <f>ROUND(BQ178/AW172,2)</f>
        <v>0</v>
      </c>
      <c r="BR179" s="11">
        <f>ROUND(BR178/AW172,2)</f>
        <v>0</v>
      </c>
      <c r="BS179" s="11">
        <f>ROUND(BS178/AW172,2)</f>
        <v>0</v>
      </c>
      <c r="BT179" s="11">
        <f>ROUND(BT178/AW172,2)</f>
        <v>0</v>
      </c>
      <c r="BU179" s="16">
        <v>8</v>
      </c>
      <c r="BX179" s="52" t="b">
        <f>IF(AND(BA179&gt;947.15,BA179&lt;949),3,IF(AND(BA179&gt;623.59,BA179&lt;625),4,IF(AND(BA179&gt;237.38,BA179&lt;239),5,IF(AND(BA179&gt;1986,BA179&lt;1988),6,IF(AND(BA179&gt;739.75,BA179&lt;741),7,IF(AND(BA179&gt;282.91,BA179&lt;284),8,IF(AND(BA179&gt;2681.35,BA179&lt;2683),9,IF(AND(BA179&gt;828.59,BA179&lt;830),10,IF(AND(BA179&gt;585.15,BA179&lt;587),11,IF(AND(BA179&gt;991.71,BA179&lt;993),12,IF(AND(BA179&gt;652.95,BA179&lt;654),13,IF(AND(BA179&gt;248.59,BA179&lt;250),14,IF(AND(BA179&gt;2079.39,BA179&lt;2081),15,IF(AND(BA179&gt;774.57,BA179&lt;776),16,IF(AND(BA179&gt;296.25,BA179&lt;298),17,IF(AND(BA179&gt;2807.42,BA179&lt;2809),18,IF(AND(BA179&gt;867.59,BA179&lt;869),19,IF(AND(BA179&gt;612.7,BA179&lt;614),20))))))))))))))))))</f>
        <v>0</v>
      </c>
      <c r="BY179" s="52" t="b">
        <f>IF(AND(BC179&gt;1204.78,BC179&lt;1206),5,IF(AND(BC179&gt;1407.63,BC179&lt;1409),8,IF(AND(BC179&gt;1427.91,BC179&lt;1429),11,IF(AND(BC179&gt;1261.45,BC179&lt;1263),14,IF(AND(BC179&gt;1473.83,BC179&lt;1475),17,IF(AND(BC179&gt;1495.07,BC179&lt;1497),20))))))</f>
        <v>0</v>
      </c>
      <c r="BZ179" s="52" t="b">
        <f>IF(AND(BD179&gt;486.32,BD179&lt;488),3,IF(AND(BD179&gt;324.64,BD179&lt;326),4,IF(AND(BD179&gt;286.99,BD179&lt;288.5),5,IF(AND(BD179&gt;617.7,BD179&lt;618),6,IF(AND(BD179&gt;411.3,BD179&lt;413),7,IF(AND(BD179&gt;365.04,BD179&lt;367),8,IF(AND(BD179&gt;797.54,BD179&lt;799),9,IF(AND(BD179&gt;533.49,BD179&lt;535),10,IF(AND(BD179&gt;475.86,BD179&lt;477),11,IF(AND(BD179&gt;509.22,BD179&lt;511),12,IF(AND(BD179&gt;339.94,BD179&lt;341.2),13,IF(AND(BD179&gt;300.53,BD179&lt;302),14,IF(AND(BD179&gt;646.78,BD179&lt;648),15,IF(AND(BD179&gt;430.68,BD179&lt;432),16,IF(AND(BD179&gt;382.24,BD179&lt;384),17,IF(AND(BD179&gt;835.07,BD179&lt;837),18,IF(AND(BD179&gt;558.61,BD179&lt;560),19,IF(AND(BD179&gt;498.27,BD179&lt;500),20))))))))))))))))))</f>
        <v>0</v>
      </c>
      <c r="CA179" s="52" t="b">
        <f>IF(AND(BF179&gt;497.89,BF179&lt;499),3,IF(AND(BF179&gt;360.29,BF179&lt;362),4,IF(AND(BF179&gt;249.38,BF179&lt;251),5,IF(AND(BF179&gt;628.22,BF179&lt;630),6,IF(AND(BF179&gt;455.21,BF179&lt;457),7,IF(AND(BF179&gt;315.16,BF179&lt;317),8,IF(AND(BF179&gt;814.35,BF179&lt;816),9,IF(AND(BF179&gt;571.19,BF179&lt;573),10,IF(AND(BF179&gt;401.59,BF179&lt;403),11,IF(AND(BF179&gt;521.33,BF179&lt;523),12,IF(AND(BF179&gt;377.28,BF179&lt;379),13,IF(AND(BF179&gt;261.15,BF179&lt;263),14,IF(AND(BF179&gt;657.8,BF179&lt;659),15,IF(AND(BF179&gt;476.66,BF179&lt;478),16,IF(AND(BF179&gt;330.01,BF179&lt;332),17,IF(AND(BF179&gt;852.67,BF179&lt;854),18,IF(AND(BF179&gt;598.08,BF179&lt;600),19,IF(AND(BF179&gt;420.51,BF179&lt;422),20))))))))))))))))))</f>
        <v>0</v>
      </c>
      <c r="CB179" s="52" t="b">
        <f>IF(AND(BK179&gt;358.85,BK179&lt;360),3,IF(AND(BK179&gt;129.83,BK179&lt;131),4,IF(AND(BK179&gt;77.61,BK179&lt;79),5,IF(AND(BK179&gt;426.19,BK179&lt;428),6,IF(AND(BK179&gt;159.77,BK179&lt;161),7,IF(AND(BK179&gt;94.38,BK179&lt;96),8,IF(AND(BK179&gt;567.37,BK179&lt;569),9,IF(AND(BK179&gt;203.4,BK179&lt;205),10,IF(AND(BK179&gt;131.96,BK179&lt;133),11,IF(AND(BK179&gt;375.76,BK179&lt;377),12,IF(AND(BK179&gt;135.98,BK179&lt;137),13,IF(AND(BK179&gt;81.31,BK179&lt;83),14,IF(AND(BK179&gt;446.27,BK179&lt;448),15,IF(AND(BK179&gt;167.32,BK179&lt;169),16,IF(AND(BK179&gt;98.86,BK179&lt;100),17,IF(AND(BK179&gt;594.08,BK179&lt;596),18,IF(AND(BK179&gt;213.01,BK179&lt;215),19,IF(AND(BK179&gt;138.21,BK179&lt;140),20))))))))))))))))))</f>
        <v>0</v>
      </c>
      <c r="CC179" s="52" t="b">
        <f>IF(AND(BM179&gt;195.17,BM179&lt;197),3,IF(AND(BM179&gt;88.93,BM179&lt;90),4,IF(AND(BM179&gt;47.88,BM179&lt;49),5,IF(AND(BM179&gt;245.08,BM179&lt;247),6,IF(AND(BM179&gt;111.07,BM179&lt;113),7,IF(AND(BM179&gt;60.92,BM179&lt;62),8,IF(AND(BM179&gt;296.11,BM179&lt;298),9,IF(AND(BM179&gt;139.41,BM179&lt;141),10,IF(AND(BM179&gt;78.67,BM179&lt;80),11,IF(AND(BM179&gt;204.39,BM179&lt;206),12,IF(AND(BM179&gt;93.16,BM179&lt;95),13,IF(AND(BM179&gt;50.17,BM179&lt;52),14,IF(AND(BM179&gt;256.64,BM179&lt;258),15,IF(AND(BM179&gt;116.33,BM179&lt;118),16,IF(AND(BM179&gt;63.83,BM179&lt;65),17,IF(AND(BM179&gt;310.07,BM179&lt;312),18,IF(AND(BM179&gt;146.01,BM179&lt;148),19,IF(AND(BM179&gt;82.42,BM179&lt;84),20))))))))))))))))))</f>
        <v>0</v>
      </c>
      <c r="CD179" s="52" t="b">
        <f>IF(AND(BO179&gt;107.35,BO179&lt;109),3,IF(AND(BO179&gt;63.65,BO179&lt;65),4,IF(AND(BO179&gt;44.75,BO179&lt;46),5,IF(AND(BO179&gt;143.27,BO179&lt;145),6,IF(AND(BO179&gt;85.58,BO179&lt;87),7,IF(AND(BO179&gt;60.46,BO179&lt;62),8,IF(AND(BO179&gt;194.16,BO179&lt;196),9,IF(AND(BO179&gt;117.24,BO179&lt;119),10,IF(AND(BO179&gt;82.88,BO179&lt;84),11,IF(AND(BO179&gt;112.44,BO179&lt;114),12,IF(AND(BO179&gt;66.69,BO179&lt;68),13,IF(AND(BO179&gt;46.9,BO179&lt;48),14,IF(AND(BO179&gt;150.05,BO179&lt;152),15,IF(AND(BO179&gt;90.65,BO179&lt;91),16,IF(AND(BO179&gt;63.34,BO179&lt;65),17,IF(AND(BO179&gt;203.34,BO179&lt;205),18,IF(AND(BO179&gt;122.8,BO179&lt;124),19,IF(AND(BO179&gt;86.83,BO179&lt;88),20))))))))))))))))))</f>
        <v>0</v>
      </c>
      <c r="CE179" s="52" t="b">
        <f>IF(AND(BP179&gt;139.85,BP179&lt;141),3,IF(AND(BP179&gt;103.84,BP179&lt;105),4,IF(AND(BP179&gt;52.32,BP179&lt;54),5,IF(AND(BP179&gt;285.46,BP179&lt;287),6,IF(AND(BP179&gt;118.42,BP179&lt;120),7,IF(AND(BP179&gt;62.42,BP179&lt;64),8,IF(AND(BP179&gt;412.27,BP179&lt;414),9,IF(AND(BP179&gt;140.33,BP179&lt;142),10,IF(AND(BP179&gt;145,BP179&lt;147),11,IF(AND(BP179&gt;146.47,BP179&lt;148),12,IF(AND(BP179&gt;108.77,BP179&lt;110),13,IF(AND(BP179&gt;54.82,BP179&lt;56),14,IF(AND(BP179&gt;298.92,BP179&lt;300),15,IF(AND(BP179&gt;124.03,BP179&lt;126),16,IF(AND(BP179&gt;65.4,BP179&lt;67),17,IF(AND(BP179&gt;431.69,BP179&lt;433),18,IF(AND(BP179&gt;146.97,BP179&lt;148),19,IF(AND(BP179&gt;151.86,BP179&lt;153),20))))))))))))))))))</f>
        <v>0</v>
      </c>
      <c r="CF179" s="52" t="b">
        <f>IF(AND(BQ179&gt;350.42,BQ179&lt;352),3,IF(AND(BQ179&gt;546.22,BQ179&lt;548),4,IF(AND(BQ179&gt;155.33,BQ179&lt;157),5,IF(AND(BQ179&gt;721.99,BQ179&lt;723),6,IF(AND(BQ179&gt;638.96,BQ179&lt;639),7,IF(AND(BQ179&gt;187.79,BQ179&lt;189),8,IF(AND(BQ179&gt;945.4,BQ179&lt;947),9,IF(AND(BQ179&gt;698.46,BQ179&lt;670),10,IF(AND(BQ179&gt;360.7,BQ179&lt;362),11,IF(AND(BQ179&gt;366.94,BQ179&lt;368),12,IF(AND(BQ179&gt;571.94,BQ179&lt;573),13,IF(AND(BQ179&gt;162.68,BQ179&lt;164),14,IF(AND(BQ179&gt;755.97,BQ179&lt;757),15,IF(AND(BQ179&gt;667.99,BQ179&lt;669),16,IF(AND(BQ179&gt;196.66,BQ179&lt;198),17,IF(AND(BQ179&gt;989.88,BQ179&lt;991),18,IF(AND(BQ179&gt;731.33,BQ179&lt;733),19,IF(AND(BQ179&gt;377.7,BQ179&lt;379),20))))))))))))))))))</f>
        <v>0</v>
      </c>
      <c r="CG179" s="52" t="b">
        <f>IF(AND(BS179&gt;46.2,BS179&lt;46.5),3,IF(AND(BS179&gt;18.8,BS179&lt;19.1),4,IF(AND(BS179&gt;15.8,BS179&lt;16),5,IF(AND(BS179&gt;78.7,BS179&lt;79),6,IF(AND(BS179&gt;32.1,BS179&lt;32.4),7,IF(AND(BS179&gt;26.9,BS179&lt;27.3),8,IF(AND(BS179&gt;125,BS179&lt;125.5),9,IF(AND(BS179&gt;48.2,BS179&lt;48.52),10,IF(AND(BS179&gt;43.1,BS179&lt;43.6),11,IF(AND(BS179&gt;48.53,BS179&lt;48.7),12,IF(AND(BS179&gt;19.6,BS179&lt;20.1),13,IF(AND(BS179&gt;16.5,BS179&lt;16.9),14,IF(AND(BS179&gt;82.4,BS179&lt;82.8),15,IF(AND(BS179&gt;33.6,BS179&lt;34),16,IF(AND(BS179&gt;28,BS179&lt;28.6),17,IF(AND(BS179&gt;130.8,BS179&lt;131.4),18,IF(AND(BS179&gt;50.5,BS179&lt;50.9),19,IF(AND(BS179&gt;45.2,BS179&lt;45.8),20))))))))))))))))))</f>
        <v>0</v>
      </c>
    </row>
    <row r="180" spans="1:88" ht="90" customHeight="1">
      <c r="A180" s="297"/>
      <c r="B180" s="287"/>
      <c r="C180" s="309"/>
      <c r="D180" s="292" t="s">
        <v>54</v>
      </c>
      <c r="E180" s="293"/>
      <c r="F180" s="10" t="s">
        <v>36</v>
      </c>
      <c r="G180" s="12">
        <f>IF(AD180=FALSE,0,AD180)</f>
        <v>0</v>
      </c>
      <c r="H180" s="12" t="s">
        <v>36</v>
      </c>
      <c r="I180" s="12">
        <f>IF(AE180=FALSE,0,AE180)</f>
        <v>0</v>
      </c>
      <c r="J180" s="12">
        <f>IF(AF180=FALSE,0,AF180)</f>
        <v>0</v>
      </c>
      <c r="K180" s="12" t="s">
        <v>36</v>
      </c>
      <c r="L180" s="12">
        <f>IF(AG180=FALSE,0,AG180)</f>
        <v>0</v>
      </c>
      <c r="M180" s="12" t="s">
        <v>36</v>
      </c>
      <c r="N180" s="12" t="s">
        <v>36</v>
      </c>
      <c r="O180" s="12" t="s">
        <v>36</v>
      </c>
      <c r="P180" s="12" t="s">
        <v>36</v>
      </c>
      <c r="Q180" s="12">
        <f>IF(AH180=FALSE,0,AH180)</f>
        <v>130.83000000000001</v>
      </c>
      <c r="R180" s="12" t="s">
        <v>36</v>
      </c>
      <c r="S180" s="12">
        <f>IF(AI180=FALSE,0,AI180)</f>
        <v>0</v>
      </c>
      <c r="T180" s="12" t="s">
        <v>36</v>
      </c>
      <c r="U180" s="12">
        <f>IF(AJ180=FALSE,0,AJ180)</f>
        <v>0</v>
      </c>
      <c r="V180" s="12">
        <f>IF(AK180=FALSE,0,AK180)</f>
        <v>0</v>
      </c>
      <c r="W180" s="12">
        <f>IF(AL180=FALSE,0,AL180)</f>
        <v>0</v>
      </c>
      <c r="X180" s="12" t="s">
        <v>36</v>
      </c>
      <c r="Y180" s="12">
        <f>IF(AM180=FALSE,0,AM180)</f>
        <v>0</v>
      </c>
      <c r="Z180" s="12" t="s">
        <v>36</v>
      </c>
      <c r="AA180" s="16">
        <v>9</v>
      </c>
      <c r="AD180" s="52" t="b">
        <f>IF(AD179=3,948.15,IF(AD179=4,624.59,IF(AD179=5,238.38,IF(AD179=6,1987,IF(AD179=7,740.75,IF(AD179=8,283.91,IF(AD179=9,2682.35,IF(AD179=10,829.59,IF(AD179=11,586.15,IF(AD179=12,992.71,IF(AD179=13,653.95,IF(AD179=14,249.59,IF(AD179=15,2080.39,IF(AD179=16,775.57,IF(AD179=17,297.25,IF(AD179=18,2808.42,IF(AD179=19,868.59,IF(AD179=20,613.7))))))))))))))))))</f>
        <v>0</v>
      </c>
      <c r="AE180" s="52" t="b">
        <f>IF(AE179=5,1205.78,IF(AE179=8,1408.63,IF(AE179=11,1428.91,IF(AE179=14,1262.45,IF(AE179=17,1474.83,IF(AE179=20,1496.07))))))</f>
        <v>0</v>
      </c>
      <c r="AF180" s="52" t="b">
        <f>IF(AF179=3,487.32,IF(AF179=4,325.64,IF(AF179=5,287.99,IF(AF179=6,618.7,IF(AF179=7,412.3,IF(AF179=8,366.04,IF(AF179=9,798.54,IF(AF179=10,534.49,IF(AF179=11,476.86,IF(AF179=12,510.22,IF(AF179=13,340.94,IF(AF179=14,301.53,IF(AF179=15,647.78,IF(AF179=16,431.68,IF(AF179=17,383.24,IF(AF179=18,836.07,IF(AF179=19,559.61,IF(AF179=20,499.27))))))))))))))))))</f>
        <v>0</v>
      </c>
      <c r="AG180" s="52" t="b">
        <f>IF(AG179=3,498.89,IF(AG179=4,361.29,IF(AG179=5,250.38,IF(AG179=6,629.22,IF(AG179=7,456.21,IF(AG179=8,316.16,IF(AG179=9,815.35,IF(AG179=10,572.19,IF(AG179=11,402.59,IF(AG179=12,522.33,IF(AG179=13,378.28,IF(AG179=14,262.15,IF(AG179=15,658.8,IF(AG179=16,477.66,IF(AG179=17,331.01,IF(AG179=18,853.67,IF(AG179=19,599.08,IF(AG179=20,421.51))))))))))))))))))</f>
        <v>0</v>
      </c>
      <c r="AH180" s="52">
        <f>IF(AH179=3,359.85,IF(AH179=4,130.83,IF(AH179=5,78.61,IF(AH179=6,427.19,IF(AH179=7,160.77,IF(AH179=8,95.38,IF(AH179=9,568.37,IF(AH179=10,204.4,IF(AH179=11,132.96,IF(AH179=12,376.76,IF(AH179=13,136.98,IF(AH179=14,82.31,IF(AH179=15,447.27,IF(AH179=16,168.32,IF(AH179=17,99.86,IF(AH179=18,595.08,IF(AH179=19,214.01,IF(AH179=20,139.21))))))))))))))))))</f>
        <v>130.83000000000001</v>
      </c>
      <c r="AI180" s="52" t="b">
        <f>IF(AI179=3,196.17,IF(AI179=4,89.93,IF(AI179=5,48.88,IF(AI179=6,246.08,IF(AI179=7,112.07,IF(AI179=8,61.92,IF(AI179=9,297.11,IF(AI179=10,140.41,IF(AI179=11,79.67,IF(AI179=12,205.39,IF(AI179=13,94.16,IF(AI179=14,51.17,IF(AI179=15,257.64,IF(AI179=16,117.33,IF(AI179=17,64.83,IF(AI179=18,311.07,IF(AI179=19,147.01,IF(AI179=20,83.42))))))))))))))))))</f>
        <v>0</v>
      </c>
      <c r="AJ180" s="52" t="b">
        <f>IF(AJ179=3,108.35,IF(AJ179=4,64.65,IF(AJ179=5,45.75,IF(AJ179=6,144.27,IF(AJ179=7,86.58,IF(AJ179=8,61.46,IF(AJ179=9,195.16,IF(AJ179=10,118.24,IF(AJ179=11,83.88,IF(AJ179=12,113.44,IF(AJ179=13,67.69,IF(AJ179=14,47.9,IF(AJ179=15,151.05,IF(AJ179=16,90.65,IF(AJ179=17,64.34,IF(AJ179=18,204.34,IF(AJ179=19,123.8,IF(AJ179=20,87.83))))))))))))))))))</f>
        <v>0</v>
      </c>
      <c r="AK180" s="52" t="b">
        <f>IF(AK179=3,140.85,IF(AK179=4,104.84,IF(AK179=5,53.32,IF(AK179=6,286.46,IF(AK179=7,119.42,IF(AK179=8,63.42,IF(AK179=9,413.27,IF(AK179=10,141.33,IF(AK179=11,146,IF(AK179=12,147.47,IF(AK179=13,109.77,IF(AK179=14,55.82,IF(AK179=15,299.92,IF(AK179=16,125.03,IF(AK179=17,66.4,IF(AK179=18,432.69,IF(AK179=19,147.97,IF(AK179=20,152.86))))))))))))))))))</f>
        <v>0</v>
      </c>
      <c r="AL180" s="52" t="b">
        <f>IF(AL179=3,351.42,IF(AL179=4,547.22,IF(AL179=5,156.33,IF(AL179=6,722.99,IF(AL179=7,638.96,IF(AL179=8,188.79,IF(AL179=9,946.4,IF(AL179=10,699.46,IF(AL179=11,361.7,IF(AL179=12,367.94,IF(AL179=13,572.94,IF(AL179=14,163.68,IF(AL179=15,756.97,IF(AL179=16,668.99,IF(AL179=17,197.66,IF(AL179=18,990.88,IF(AL179=19,732.33,IF(AL179=20,378.7))))))))))))))))))</f>
        <v>0</v>
      </c>
      <c r="AM180" s="52" t="b">
        <f>IF(AM179=3,46.41,IF(AM179=4,19.01,IF(AM179=5,15.96,IF(AM179=6,78.9,IF(AM179=7,32.34,IF(AM179=8,27.09,IF(AM179=9,125.27,IF(AM179=10,48.48,IF(AM179=11,43.47,IF(AM179=12,48.59,IF(AM179=13,19.9,IF(AM179=14,16.71,IF(AM179=15,82.61,IF(AM179=16,33.86,IF(AM179=17,28.36,IF(AM179=18,131.15,IF(AM179=19,50.76,IF(AM179=20,45.51))))))))))))))))))</f>
        <v>0</v>
      </c>
      <c r="AO180" s="4">
        <f t="shared" si="453"/>
        <v>0</v>
      </c>
      <c r="AP180" s="4">
        <f t="shared" si="454"/>
        <v>0</v>
      </c>
      <c r="AQ180" s="4">
        <f t="shared" si="455"/>
        <v>0</v>
      </c>
      <c r="AU180" s="297"/>
      <c r="AV180" s="287"/>
      <c r="AW180" s="309"/>
      <c r="AX180" s="322" t="s">
        <v>54</v>
      </c>
      <c r="AY180" s="293"/>
      <c r="AZ180" s="10" t="s">
        <v>36</v>
      </c>
      <c r="BA180" s="12">
        <f>IF(BX180=FALSE,0,BX180)</f>
        <v>0</v>
      </c>
      <c r="BB180" s="12" t="s">
        <v>36</v>
      </c>
      <c r="BC180" s="12">
        <f>IF(BY180=FALSE,0,BY180)</f>
        <v>0</v>
      </c>
      <c r="BD180" s="12">
        <f>IF(BZ180=FALSE,0,BZ180)</f>
        <v>0</v>
      </c>
      <c r="BE180" s="12" t="s">
        <v>36</v>
      </c>
      <c r="BF180" s="12">
        <f>IF(CA180=FALSE,0,CA180)</f>
        <v>0</v>
      </c>
      <c r="BG180" s="12" t="s">
        <v>36</v>
      </c>
      <c r="BH180" s="12" t="s">
        <v>36</v>
      </c>
      <c r="BI180" s="12" t="s">
        <v>36</v>
      </c>
      <c r="BJ180" s="12" t="s">
        <v>36</v>
      </c>
      <c r="BK180" s="12">
        <f>IF(CB180=FALSE,0,CB180)</f>
        <v>261.66000000000003</v>
      </c>
      <c r="BL180" s="12" t="s">
        <v>36</v>
      </c>
      <c r="BM180" s="12">
        <f>IF(CC180=FALSE,0,CC180)</f>
        <v>0</v>
      </c>
      <c r="BN180" s="12" t="s">
        <v>36</v>
      </c>
      <c r="BO180" s="12">
        <f>IF(CD180=FALSE,0,CD180)</f>
        <v>0</v>
      </c>
      <c r="BP180" s="12">
        <f>IF(CE180=FALSE,0,CE180)</f>
        <v>0</v>
      </c>
      <c r="BQ180" s="12">
        <f>IF(CF180=FALSE,0,CF180)</f>
        <v>0</v>
      </c>
      <c r="BR180" s="12" t="s">
        <v>36</v>
      </c>
      <c r="BS180" s="12">
        <f>IF(CG180=FALSE,0,CG180)</f>
        <v>0</v>
      </c>
      <c r="BT180" s="12" t="s">
        <v>36</v>
      </c>
      <c r="BU180" s="16">
        <v>9</v>
      </c>
      <c r="BX180" s="52" t="b">
        <f>IF(AD179=3,1896.3,IF(AD179=4,1249.18,IF(AD179=5,476.76,IF(AD179=6,3974,IF(AD179=7,1481.5,IF(AD179=8,567.82,IF(AD179=9,5364.7,IF(AD179=10,1659.18,IF(AD179=11,1172.3)))))))))</f>
        <v>0</v>
      </c>
      <c r="BY180" s="52" t="b">
        <f>IF(AE179=5,2411.56,IF(AE179=8,2817.26,IF(AE179=11,2857.82)))</f>
        <v>0</v>
      </c>
      <c r="BZ180" s="52" t="b">
        <f>IF(AF179=3,974.64,IF(AF179=4,651.28,IF(AF179=5,575.98,IF(AF179=6,1237.4,IF(AF179=7,824.6,IF(AF179=8,732.08,IF(AF179=9,1597.08,IF(AF179=10,1068.98,IF(AF179=11,953.72)))))))))</f>
        <v>0</v>
      </c>
      <c r="CA180" s="52" t="b">
        <f>IF(AG179=3,997.78,IF(AG179=4,722.58,IF(AG179=5,500.76,IF(AG179=6,1258.44,IF(AG179=7,912.42,IF(AG179=8,632.32,IF(AG179=9,1630.7,IF(AG179=10,1144.38,IF(AG179=11,805.18)))))))))</f>
        <v>0</v>
      </c>
      <c r="CB180" s="52">
        <f>IF(AH179=3,719.7,IF(AH179=4,261.66,IF(AH179=5,157.22,IF(AH179=6,854.38,IF(AH179=7,321.54,IF(AH179=8,190.76,IF(AH179=9,1136.74,IF(AH179=10,408.8,IF(AH179=11,265.92)))))))))</f>
        <v>261.66000000000003</v>
      </c>
      <c r="CC180" s="52" t="b">
        <f>IF(AI179=3,392.34,IF(AI179=4,179.86,IF(AI179=5,97.76,IF(AI179=6,492.16,IF(AI179=7,224.14,IF(AI179=8,123.84,IF(AI179=9,594.22,IF(AI179=10,280.82,IF(AI179=11,159.34)))))))))</f>
        <v>0</v>
      </c>
      <c r="CD180" s="52" t="b">
        <f>IF(AJ179=3,216.7,IF(AJ179=4,129.3,IF(AJ179=5,91.5,IF(AJ179=6,288.54,IF(AJ179=7,173.16,IF(AJ179=8,122.92,IF(AJ179=9,390.32,IF(AJ179=10,236.48,IF(AJ179=11,167.76)))))))))</f>
        <v>0</v>
      </c>
      <c r="CE180" s="52" t="b">
        <f>IF(AK179=3,281.7,IF(AK179=4,209.68,IF(AK179=5,106.64,IF(AK179=6,572.92,IF(AK179=7,238.84,IF(AK179=8,126.84,IF(AK179=9,826.54,IF(AK179=10,282.66,IF(AK179=11,292)))))))))</f>
        <v>0</v>
      </c>
      <c r="CF180" s="52" t="b">
        <f>IF(AL179=3,702.84,IF(AL179=4,1094.44,IF(AL179=5,312.66,IF(AL179=6,1445.98,IF(AL179=7,1277.92,IF(AL179=8,377.58,IF(AL179=9,1892.8,IF(AL179=10,1398.92,IF(AL179=11,723.4)))))))))</f>
        <v>0</v>
      </c>
      <c r="CG180" s="52" t="b">
        <f>IF(AM179=3,92.82,IF(AM179=4,38.02,IF(AM179=5,31.92,IF(AM179=6,157.8,IF(AM179=7,64.68,IF(AM179=8,54.18,IF(AM179=9,250.54,IF(AM179=10,96.96,IF(AM179=11,86.94)))))))))</f>
        <v>0</v>
      </c>
    </row>
    <row r="181" spans="1:88" ht="30" customHeight="1">
      <c r="A181" s="295" t="s">
        <v>38</v>
      </c>
      <c r="B181" s="286" t="s">
        <v>73</v>
      </c>
      <c r="C181" s="307">
        <v>363.9</v>
      </c>
      <c r="D181" s="286" t="s">
        <v>27</v>
      </c>
      <c r="E181" s="3" t="s">
        <v>28</v>
      </c>
      <c r="F181" s="10">
        <f>G181+I181+J181+L181+Q181+S181+U181+V181+W181+Y181+Z181</f>
        <v>345031.79</v>
      </c>
      <c r="G181" s="44">
        <v>345031.79</v>
      </c>
      <c r="H181" s="10">
        <v>0</v>
      </c>
      <c r="I181" s="46">
        <v>0</v>
      </c>
      <c r="J181" s="46">
        <v>0</v>
      </c>
      <c r="K181" s="10">
        <v>0</v>
      </c>
      <c r="L181" s="10">
        <f>M181+O181</f>
        <v>0</v>
      </c>
      <c r="M181" s="13">
        <v>0</v>
      </c>
      <c r="N181" s="10">
        <v>0</v>
      </c>
      <c r="O181" s="13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6">
        <v>1</v>
      </c>
      <c r="AO181" s="4">
        <f t="shared" si="453"/>
        <v>0</v>
      </c>
      <c r="AP181" s="4">
        <f t="shared" si="454"/>
        <v>0</v>
      </c>
      <c r="AQ181" s="4">
        <f t="shared" si="455"/>
        <v>0</v>
      </c>
      <c r="AU181" s="295" t="s">
        <v>38</v>
      </c>
      <c r="AV181" s="286" t="s">
        <v>73</v>
      </c>
      <c r="AW181" s="307">
        <v>363.9</v>
      </c>
      <c r="AX181" s="286" t="s">
        <v>27</v>
      </c>
      <c r="AY181" s="3" t="s">
        <v>28</v>
      </c>
      <c r="AZ181" s="10">
        <f>BA181+BC181+BD181+BF181+BK181+BM181+BO181+BP181+BQ181+BS181+BT181</f>
        <v>690063.57</v>
      </c>
      <c r="BA181" s="44">
        <f>ROUND($C181*BA189,2)</f>
        <v>690063.57</v>
      </c>
      <c r="BB181" s="10">
        <f>ROUND(H181*2,2)</f>
        <v>0</v>
      </c>
      <c r="BC181" s="44">
        <f>ROUND($C181*BC189,2)</f>
        <v>0</v>
      </c>
      <c r="BD181" s="44">
        <f>ROUND($C181*BD189,2)</f>
        <v>0</v>
      </c>
      <c r="BE181" s="10">
        <f>ROUND(K181*2,2)</f>
        <v>0</v>
      </c>
      <c r="BF181" s="44">
        <f>ROUND($C181*BF189,2)</f>
        <v>0</v>
      </c>
      <c r="BG181" s="10">
        <f>ROUND(M181*2,2)</f>
        <v>0</v>
      </c>
      <c r="BH181" s="10">
        <f>ROUND(N181*2,2)</f>
        <v>0</v>
      </c>
      <c r="BI181" s="10">
        <f>ROUND(O181*2,2)</f>
        <v>0</v>
      </c>
      <c r="BJ181" s="10">
        <f>ROUND(P181*2,2)</f>
        <v>0</v>
      </c>
      <c r="BK181" s="44">
        <f>ROUND($C181*BK189,2)</f>
        <v>0</v>
      </c>
      <c r="BL181" s="10">
        <f>ROUND(R181*2,2)</f>
        <v>0</v>
      </c>
      <c r="BM181" s="44">
        <f>ROUND($C181*BM189,2)</f>
        <v>0</v>
      </c>
      <c r="BN181" s="10">
        <f>ROUND(T181*2,2)</f>
        <v>0</v>
      </c>
      <c r="BO181" s="44">
        <f>ROUND($C181*BO189,2)</f>
        <v>0</v>
      </c>
      <c r="BP181" s="44">
        <f>ROUND(V181*2,2)</f>
        <v>0</v>
      </c>
      <c r="BQ181" s="44">
        <f>ROUND($C181*BQ189,2)</f>
        <v>0</v>
      </c>
      <c r="BR181" s="10">
        <f>ROUND(X181*2,2)</f>
        <v>0</v>
      </c>
      <c r="BS181" s="44">
        <f>ROUND(Y181*2,2)</f>
        <v>0</v>
      </c>
      <c r="BT181" s="10">
        <f>ROUND(Z181*2,2)</f>
        <v>0</v>
      </c>
      <c r="BU181" s="16">
        <v>1</v>
      </c>
      <c r="CI181" s="32">
        <f>BF181-BG181</f>
        <v>0</v>
      </c>
    </row>
    <row r="182" spans="1:88" ht="60" customHeight="1">
      <c r="A182" s="296"/>
      <c r="B182" s="291"/>
      <c r="C182" s="308"/>
      <c r="D182" s="287"/>
      <c r="E182" s="3" t="s">
        <v>29</v>
      </c>
      <c r="F182" s="10">
        <f t="shared" ref="F182:F186" si="479">G182+I182+J182+L182+Q182+S182+U182+V182+W182+Y182+Z182</f>
        <v>0</v>
      </c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6">
        <v>2</v>
      </c>
      <c r="AO182" s="4">
        <f t="shared" si="453"/>
        <v>0</v>
      </c>
      <c r="AP182" s="4">
        <f t="shared" si="454"/>
        <v>0</v>
      </c>
      <c r="AQ182" s="4">
        <f t="shared" si="455"/>
        <v>0</v>
      </c>
      <c r="AU182" s="296"/>
      <c r="AV182" s="291"/>
      <c r="AW182" s="308"/>
      <c r="AX182" s="287"/>
      <c r="AY182" s="3" t="s">
        <v>29</v>
      </c>
      <c r="AZ182" s="10">
        <f t="shared" ref="AZ182:AZ186" si="480">BA182+BC182+BD182+BF182+BK182+BM182+BO182+BP182+BQ182+BS182+BT182</f>
        <v>0</v>
      </c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6">
        <v>2</v>
      </c>
    </row>
    <row r="183" spans="1:88" ht="120" customHeight="1">
      <c r="A183" s="296"/>
      <c r="B183" s="291"/>
      <c r="C183" s="308"/>
      <c r="D183" s="286" t="s">
        <v>30</v>
      </c>
      <c r="E183" s="3" t="s">
        <v>31</v>
      </c>
      <c r="F183" s="10">
        <f t="shared" si="479"/>
        <v>0</v>
      </c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6">
        <v>3</v>
      </c>
      <c r="AO183" s="4">
        <f t="shared" si="453"/>
        <v>0</v>
      </c>
      <c r="AP183" s="4">
        <f t="shared" si="454"/>
        <v>0</v>
      </c>
      <c r="AQ183" s="4">
        <f t="shared" si="455"/>
        <v>0</v>
      </c>
      <c r="AT183" s="32">
        <f>AZ183-BC183</f>
        <v>0</v>
      </c>
      <c r="AU183" s="296"/>
      <c r="AV183" s="291"/>
      <c r="AW183" s="308"/>
      <c r="AX183" s="286" t="s">
        <v>30</v>
      </c>
      <c r="AY183" s="3" t="s">
        <v>31</v>
      </c>
      <c r="AZ183" s="10">
        <f t="shared" si="480"/>
        <v>0</v>
      </c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6">
        <v>3</v>
      </c>
    </row>
    <row r="184" spans="1:88" ht="30" customHeight="1">
      <c r="A184" s="296"/>
      <c r="B184" s="291"/>
      <c r="C184" s="308"/>
      <c r="D184" s="291"/>
      <c r="E184" s="3" t="s">
        <v>32</v>
      </c>
      <c r="F184" s="10">
        <f t="shared" si="479"/>
        <v>0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6">
        <v>4</v>
      </c>
      <c r="AO184" s="4">
        <f t="shared" si="453"/>
        <v>0</v>
      </c>
      <c r="AP184" s="4">
        <f t="shared" si="454"/>
        <v>0</v>
      </c>
      <c r="AQ184" s="4">
        <f t="shared" si="455"/>
        <v>0</v>
      </c>
      <c r="AU184" s="296"/>
      <c r="AV184" s="291"/>
      <c r="AW184" s="308"/>
      <c r="AX184" s="291"/>
      <c r="AY184" s="3" t="s">
        <v>32</v>
      </c>
      <c r="AZ184" s="10">
        <f t="shared" si="480"/>
        <v>0</v>
      </c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6">
        <v>4</v>
      </c>
    </row>
    <row r="185" spans="1:88" ht="30" customHeight="1">
      <c r="A185" s="296"/>
      <c r="B185" s="291"/>
      <c r="C185" s="308"/>
      <c r="D185" s="291"/>
      <c r="E185" s="3" t="s">
        <v>33</v>
      </c>
      <c r="F185" s="10">
        <f t="shared" si="479"/>
        <v>0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6">
        <v>5</v>
      </c>
      <c r="AO185" s="4">
        <f t="shared" si="453"/>
        <v>0</v>
      </c>
      <c r="AP185" s="4">
        <f t="shared" si="454"/>
        <v>0</v>
      </c>
      <c r="AQ185" s="4">
        <f t="shared" si="455"/>
        <v>0</v>
      </c>
      <c r="AU185" s="296"/>
      <c r="AV185" s="291"/>
      <c r="AW185" s="308"/>
      <c r="AX185" s="291"/>
      <c r="AY185" s="3" t="s">
        <v>33</v>
      </c>
      <c r="AZ185" s="10">
        <f t="shared" si="480"/>
        <v>0</v>
      </c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6">
        <v>5</v>
      </c>
    </row>
    <row r="186" spans="1:88" ht="30" customHeight="1">
      <c r="A186" s="296"/>
      <c r="B186" s="291"/>
      <c r="C186" s="308"/>
      <c r="D186" s="287"/>
      <c r="E186" s="3" t="s">
        <v>34</v>
      </c>
      <c r="F186" s="10">
        <f t="shared" si="479"/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6">
        <v>6</v>
      </c>
      <c r="AO186" s="4">
        <f t="shared" si="453"/>
        <v>0</v>
      </c>
      <c r="AP186" s="4">
        <f t="shared" si="454"/>
        <v>0</v>
      </c>
      <c r="AQ186" s="4">
        <f t="shared" si="455"/>
        <v>0</v>
      </c>
      <c r="AU186" s="296"/>
      <c r="AV186" s="291"/>
      <c r="AW186" s="308"/>
      <c r="AX186" s="287"/>
      <c r="AY186" s="3" t="s">
        <v>34</v>
      </c>
      <c r="AZ186" s="10">
        <f t="shared" si="480"/>
        <v>0</v>
      </c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6">
        <v>6</v>
      </c>
    </row>
    <row r="187" spans="1:88" ht="30" customHeight="1">
      <c r="A187" s="296"/>
      <c r="B187" s="291"/>
      <c r="C187" s="308"/>
      <c r="D187" s="292" t="s">
        <v>35</v>
      </c>
      <c r="E187" s="293"/>
      <c r="F187" s="10">
        <f>F181+F182+F183+F184+F185+F186</f>
        <v>345031.79</v>
      </c>
      <c r="G187" s="10">
        <f t="shared" ref="G187" si="481">G181+G182+G183+G184+G185+G186</f>
        <v>345031.79</v>
      </c>
      <c r="H187" s="10">
        <f t="shared" ref="H187" si="482">H181+H182+H183+H184+H185+H186</f>
        <v>0</v>
      </c>
      <c r="I187" s="10">
        <f t="shared" ref="I187" si="483">I181+I182+I183+I184+I185+I186</f>
        <v>0</v>
      </c>
      <c r="J187" s="10">
        <f t="shared" ref="J187" si="484">J181+J182+J183+J184+J185+J186</f>
        <v>0</v>
      </c>
      <c r="K187" s="10">
        <f t="shared" ref="K187" si="485">K181+K182+K183+K184+K185+K186</f>
        <v>0</v>
      </c>
      <c r="L187" s="10">
        <f t="shared" ref="L187" si="486">L181+L182+L183+L184+L185+L186</f>
        <v>0</v>
      </c>
      <c r="M187" s="10">
        <f t="shared" ref="M187" si="487">M181+M182+M183+M184+M185+M186</f>
        <v>0</v>
      </c>
      <c r="N187" s="10">
        <f t="shared" ref="N187" si="488">N181+N182+N183+N184+N185+N186</f>
        <v>0</v>
      </c>
      <c r="O187" s="10">
        <f t="shared" ref="O187" si="489">O181+O182+O183+O184+O185+O186</f>
        <v>0</v>
      </c>
      <c r="P187" s="10">
        <f t="shared" ref="P187" si="490">P181+P182+P183+P184+P185+P186</f>
        <v>0</v>
      </c>
      <c r="Q187" s="10">
        <f t="shared" ref="Q187" si="491">Q181+Q182+Q183+Q184+Q185+Q186</f>
        <v>0</v>
      </c>
      <c r="R187" s="10">
        <f t="shared" ref="R187" si="492">R181+R182+R183+R184+R185+R186</f>
        <v>0</v>
      </c>
      <c r="S187" s="10">
        <f t="shared" ref="S187" si="493">S181+S182+S183+S184+S185+S186</f>
        <v>0</v>
      </c>
      <c r="T187" s="10">
        <f t="shared" ref="T187" si="494">T181+T182+T183+T184+T185+T186</f>
        <v>0</v>
      </c>
      <c r="U187" s="10">
        <f t="shared" ref="U187" si="495">U181+U182+U183+U184+U185+U186</f>
        <v>0</v>
      </c>
      <c r="V187" s="10">
        <f t="shared" ref="V187" si="496">V181+V182+V183+V184+V185+V186</f>
        <v>0</v>
      </c>
      <c r="W187" s="10">
        <f t="shared" ref="W187" si="497">W181+W182+W183+W184+W185+W186</f>
        <v>0</v>
      </c>
      <c r="X187" s="10">
        <f t="shared" ref="X187" si="498">X181+X182+X183+X184+X185+X186</f>
        <v>0</v>
      </c>
      <c r="Y187" s="10">
        <f t="shared" ref="Y187" si="499">Y181+Y182+Y183+Y184+Y185+Y186</f>
        <v>0</v>
      </c>
      <c r="Z187" s="10">
        <f t="shared" ref="Z187" si="500">Z181+Z182+Z183+Z184+Z185+Z186</f>
        <v>0</v>
      </c>
      <c r="AA187" s="16">
        <v>7</v>
      </c>
      <c r="AO187" s="4">
        <f t="shared" si="453"/>
        <v>0</v>
      </c>
      <c r="AP187" s="4">
        <f t="shared" si="454"/>
        <v>0</v>
      </c>
      <c r="AQ187" s="4">
        <f t="shared" si="455"/>
        <v>0</v>
      </c>
      <c r="AU187" s="296"/>
      <c r="AV187" s="291"/>
      <c r="AW187" s="308"/>
      <c r="AX187" s="322" t="s">
        <v>35</v>
      </c>
      <c r="AY187" s="293"/>
      <c r="AZ187" s="10">
        <f>AZ181+AZ182+AZ183+AZ184+AZ185+AZ186</f>
        <v>690063.57</v>
      </c>
      <c r="BA187" s="10">
        <f t="shared" ref="BA187:BT187" si="501">BA181+BA182+BA183+BA184+BA185+BA186</f>
        <v>690063.57</v>
      </c>
      <c r="BB187" s="10">
        <f t="shared" si="501"/>
        <v>0</v>
      </c>
      <c r="BC187" s="10">
        <f t="shared" si="501"/>
        <v>0</v>
      </c>
      <c r="BD187" s="10">
        <f t="shared" si="501"/>
        <v>0</v>
      </c>
      <c r="BE187" s="10">
        <f t="shared" si="501"/>
        <v>0</v>
      </c>
      <c r="BF187" s="10">
        <f t="shared" si="501"/>
        <v>0</v>
      </c>
      <c r="BG187" s="10">
        <f t="shared" si="501"/>
        <v>0</v>
      </c>
      <c r="BH187" s="10">
        <f t="shared" si="501"/>
        <v>0</v>
      </c>
      <c r="BI187" s="10">
        <f t="shared" si="501"/>
        <v>0</v>
      </c>
      <c r="BJ187" s="10">
        <f t="shared" si="501"/>
        <v>0</v>
      </c>
      <c r="BK187" s="10">
        <f t="shared" si="501"/>
        <v>0</v>
      </c>
      <c r="BL187" s="10">
        <f t="shared" si="501"/>
        <v>0</v>
      </c>
      <c r="BM187" s="10">
        <f t="shared" si="501"/>
        <v>0</v>
      </c>
      <c r="BN187" s="10">
        <f t="shared" si="501"/>
        <v>0</v>
      </c>
      <c r="BO187" s="10">
        <f t="shared" si="501"/>
        <v>0</v>
      </c>
      <c r="BP187" s="10">
        <f t="shared" si="501"/>
        <v>0</v>
      </c>
      <c r="BQ187" s="10">
        <f t="shared" si="501"/>
        <v>0</v>
      </c>
      <c r="BR187" s="10">
        <f t="shared" si="501"/>
        <v>0</v>
      </c>
      <c r="BS187" s="10">
        <f t="shared" si="501"/>
        <v>0</v>
      </c>
      <c r="BT187" s="10">
        <f t="shared" si="501"/>
        <v>0</v>
      </c>
      <c r="BU187" s="16">
        <v>7</v>
      </c>
      <c r="CI187" s="32">
        <f>BF187-BG187</f>
        <v>0</v>
      </c>
      <c r="CJ187" s="123"/>
    </row>
    <row r="188" spans="1:88" ht="75" customHeight="1">
      <c r="A188" s="296"/>
      <c r="B188" s="291"/>
      <c r="C188" s="308"/>
      <c r="D188" s="292" t="s">
        <v>53</v>
      </c>
      <c r="E188" s="293"/>
      <c r="F188" s="11">
        <f>ROUND(F187/C181,2)</f>
        <v>948.15</v>
      </c>
      <c r="G188" s="11">
        <f>ROUND(G187/C181,2)</f>
        <v>948.15</v>
      </c>
      <c r="H188" s="11">
        <f>ROUND(H187/C181,2)</f>
        <v>0</v>
      </c>
      <c r="I188" s="11">
        <f>ROUND(I187/C181,2)</f>
        <v>0</v>
      </c>
      <c r="J188" s="11">
        <f>ROUND(J187/C181,2)</f>
        <v>0</v>
      </c>
      <c r="K188" s="11">
        <f>ROUND(K187/C181,2)</f>
        <v>0</v>
      </c>
      <c r="L188" s="11">
        <f>ROUND(L187/C181,2)</f>
        <v>0</v>
      </c>
      <c r="M188" s="11">
        <f>ROUND(M187/C181,2)</f>
        <v>0</v>
      </c>
      <c r="N188" s="11">
        <f>ROUND(N187/C181,2)</f>
        <v>0</v>
      </c>
      <c r="O188" s="11">
        <f>ROUND(O187/C181,2)</f>
        <v>0</v>
      </c>
      <c r="P188" s="11">
        <f>ROUND(P187/C181,2)</f>
        <v>0</v>
      </c>
      <c r="Q188" s="11">
        <f>ROUND(Q187/C181,2)</f>
        <v>0</v>
      </c>
      <c r="R188" s="11">
        <f>ROUND(R187/C181,2)</f>
        <v>0</v>
      </c>
      <c r="S188" s="11">
        <f>ROUND(S187/C181,2)</f>
        <v>0</v>
      </c>
      <c r="T188" s="11">
        <f>ROUND(T187/C181,2)</f>
        <v>0</v>
      </c>
      <c r="U188" s="11">
        <f>ROUND(U187/C181,2)</f>
        <v>0</v>
      </c>
      <c r="V188" s="11">
        <f>ROUND(V187/C181,2)</f>
        <v>0</v>
      </c>
      <c r="W188" s="11">
        <f>ROUND(W187/C181,2)</f>
        <v>0</v>
      </c>
      <c r="X188" s="11">
        <f>ROUND(X187/C181,2)</f>
        <v>0</v>
      </c>
      <c r="Y188" s="11">
        <f>ROUND(Y187/C181,2)</f>
        <v>0</v>
      </c>
      <c r="Z188" s="11">
        <f>ROUND(Z187/C181,2)</f>
        <v>0</v>
      </c>
      <c r="AA188" s="16">
        <v>8</v>
      </c>
      <c r="AD188" s="52">
        <f>IF(AND(G188&gt;947.15,G188&lt;949),3,IF(AND(G188&gt;623.59,G188&lt;625),4,IF(AND(G188&gt;237.38,G188&lt;239),5,IF(AND(G188&gt;1986,G188&lt;1988),6,IF(AND(G188&gt;739.75,G188&lt;741),7,IF(AND(G188&gt;282.91,G188&lt;284),8,IF(AND(G188&gt;2681.35,G188&lt;2683),9,IF(AND(G188&gt;828.59,G188&lt;830),10,IF(AND(G188&gt;585.15,G188&lt;587),11,IF(AND(G188&gt;991.71,G188&lt;993),12,IF(AND(G188&gt;652.95,G188&lt;654),13,IF(AND(G188&gt;248.59,G188&lt;250),14,IF(AND(G188&gt;2079.39,G188&lt;2081),15,IF(AND(G188&gt;774.57,G188&lt;776),16,IF(AND(G188&gt;296.25,G188&lt;298),17,IF(AND(G188&gt;2807.42,G188&lt;2809),18,IF(AND(G188&gt;867.59,G188&lt;869),19,IF(AND(G188&gt;612.7,G188&lt;614),20))))))))))))))))))</f>
        <v>3</v>
      </c>
      <c r="AE188" s="52" t="b">
        <f>IF(AND(I188&gt;1204.78,I188&lt;1206),5,IF(AND(I188&gt;1407.63,I188&lt;1409),8,IF(AND(I188&gt;1427.91,I188&lt;1429),11,IF(AND(I188&gt;1261.45,I188&lt;1263),14,IF(AND(I188&gt;1473.83,I188&lt;1475),17,IF(AND(I188&gt;1495.07,I188&lt;1497),20))))))</f>
        <v>0</v>
      </c>
      <c r="AF188" s="52" t="b">
        <f>IF(AND(J188&gt;486.32,J188&lt;488),3,IF(AND(J188&gt;324.64,J188&lt;326),4,IF(AND(J188&gt;286.99,J188&lt;288.5),5,IF(AND(J188&gt;617.7,J188&lt;618),6,IF(AND(J188&gt;411.3,J188&lt;413),7,IF(AND(J188&gt;365.04,J188&lt;367),8,IF(AND(J188&gt;797.54,J188&lt;799),9,IF(AND(J188&gt;533.49,J188&lt;535),10,IF(AND(J188&gt;475.86,J188&lt;477),11,IF(AND(J188&gt;509.22,J188&lt;511),12,IF(AND(J188&gt;339.94,J188&lt;341.2),13,IF(AND(J188&gt;300.53,J188&lt;302),14,IF(AND(J188&gt;646.78,J188&lt;648),15,IF(AND(J188&gt;430.68,J188&lt;432),16,IF(AND(J188&gt;382.24,J188&lt;384),17,IF(AND(J188&gt;835.07,J188&lt;837),18,IF(AND(J188&gt;558.61,J188&lt;560),19,IF(AND(J188&gt;498.27,J188&lt;500),20))))))))))))))))))</f>
        <v>0</v>
      </c>
      <c r="AG188" s="52" t="b">
        <f>IF(AND(L188&gt;497.89,L188&lt;499),3,IF(AND(L188&gt;360.29,L188&lt;362),4,IF(AND(L188&gt;249.38,L188&lt;251),5,IF(AND(L188&gt;628.22,L188&lt;630),6,IF(AND(L188&gt;455.21,L188&lt;457),7,IF(AND(L188&gt;315.16,L188&lt;317),8,IF(AND(L188&gt;814.35,L188&lt;816),9,IF(AND(L188&gt;571.19,L188&lt;573),10,IF(AND(L188&gt;401.59,L188&lt;403),11,IF(AND(L188&gt;521.33,L188&lt;523),12,IF(AND(L188&gt;377.28,L188&lt;379),13,IF(AND(L188&gt;261.15,L188&lt;263),14,IF(AND(L188&gt;657.8,L188&lt;659),15,IF(AND(L188&gt;476.66,L188&lt;478),16,IF(AND(L188&gt;330.01,L188&lt;332),17,IF(AND(L188&gt;852.67,L188&lt;854),18,IF(AND(L188&gt;598.08,L188&lt;600),19,IF(AND(L188&gt;420.51,L188&lt;422),20))))))))))))))))))</f>
        <v>0</v>
      </c>
      <c r="AH188" s="52" t="b">
        <f>IF(AND(Q188&gt;358.85,Q188&lt;360),3,IF(AND(Q188&gt;129.83,Q188&lt;131),4,IF(AND(Q188&gt;77.61,Q188&lt;79),5,IF(AND(Q188&gt;426.19,Q188&lt;428),6,IF(AND(Q188&gt;159.77,Q188&lt;161),7,IF(AND(Q188&gt;94.38,Q188&lt;96),8,IF(AND(Q188&gt;567.37,Q188&lt;569),9,IF(AND(Q188&gt;203.4,Q188&lt;205),10,IF(AND(Q188&gt;131.96,Q188&lt;133),11,IF(AND(Q188&gt;375.76,Q188&lt;377),12,IF(AND(Q188&gt;135.98,Q188&lt;137),13,IF(AND(Q188&gt;81.31,Q188&lt;83),14,IF(AND(Q188&gt;446.27,Q188&lt;448),15,IF(AND(Q188&gt;167.32,Q188&lt;169),16,IF(AND(Q188&gt;98.86,Q188&lt;100),17,IF(AND(Q188&gt;594.08,Q188&lt;596),18,IF(AND(Q188&gt;213.01,Q188&lt;215),19,IF(AND(Q188&gt;138.21,Q188&lt;140),20))))))))))))))))))</f>
        <v>0</v>
      </c>
      <c r="AI188" s="52" t="b">
        <f>IF(AND(S188&gt;195.17,S188&lt;197),3,IF(AND(S188&gt;88.93,S188&lt;90),4,IF(AND(S188&gt;47.88,S188&lt;49),5,IF(AND(S188&gt;245.08,S188&lt;247),6,IF(AND(S188&gt;111.07,S188&lt;113),7,IF(AND(S188&gt;60.92,S188&lt;62),8,IF(AND(S188&gt;296.11,S188&lt;298),9,IF(AND(S188&gt;139.41,S188&lt;141),10,IF(AND(S188&gt;78.67,S188&lt;80),11,IF(AND(S188&gt;204.39,S188&lt;206),12,IF(AND(S188&gt;93.16,S188&lt;95),13,IF(AND(S188&gt;50.17,S188&lt;52),14,IF(AND(S188&gt;256.64,S188&lt;258),15,IF(AND(S188&gt;116.33,S188&lt;118),16,IF(AND(S188&gt;63.83,S188&lt;65),17,IF(AND(S188&gt;310.07,S188&lt;312),18,IF(AND(S188&gt;146.01,S188&lt;148),19,IF(AND(S188&gt;82.42,S188&lt;84),20))))))))))))))))))</f>
        <v>0</v>
      </c>
      <c r="AJ188" s="52" t="b">
        <f>IF(AND(U188&gt;107.35,U188&lt;109),3,IF(AND(U188&gt;63.65,U188&lt;65),4,IF(AND(U188&gt;44.75,U188&lt;46),5,IF(AND(U188&gt;143.27,U188&lt;145),6,IF(AND(U188&gt;85.58,U188&lt;87),7,IF(AND(U188&gt;60.46,U188&lt;62),8,IF(AND(U188&gt;194.16,U188&lt;196),9,IF(AND(U188&gt;117.24,U188&lt;119),10,IF(AND(U188&gt;82.88,U188&lt;84),11,IF(AND(U188&gt;112.44,U188&lt;114),12,IF(AND(U188&gt;66.69,U188&lt;68),13,IF(AND(U188&gt;46.9,U188&lt;48),14,IF(AND(U188&gt;150.05,U188&lt;152),15,IF(AND(U188&gt;90.65,U188&lt;91),16,IF(AND(U188&gt;63.34,U188&lt;65),17,IF(AND(U188&gt;203.34,U188&lt;205),18,IF(AND(U188&gt;122.8,U188&lt;124),19,IF(AND(U188&gt;86.83,U188&lt;88),20))))))))))))))))))</f>
        <v>0</v>
      </c>
      <c r="AK188" s="52" t="b">
        <f>IF(AND(V188&gt;139.85,V188&lt;141),3,IF(AND(V188&gt;103.84,V188&lt;105),4,IF(AND(V188&gt;52.32,V188&lt;54),5,IF(AND(V188&gt;285.46,V188&lt;287),6,IF(AND(V188&gt;118.42,V188&lt;120),7,IF(AND(V188&gt;62.42,V188&lt;64),8,IF(AND(V188&gt;412.27,V188&lt;414),9,IF(AND(V188&gt;140.33,V188&lt;142),10,IF(AND(V188&gt;145,V188&lt;147),11,IF(AND(V188&gt;146.47,V188&lt;148),12,IF(AND(V188&gt;108.77,V188&lt;110),13,IF(AND(V188&gt;54.82,V188&lt;56),14,IF(AND(V188&gt;298.92,V188&lt;300),15,IF(AND(V188&gt;124.03,V188&lt;126),16,IF(AND(V188&gt;65.4,V188&lt;67),17,IF(AND(V188&gt;431.69,V188&lt;433),18,IF(AND(V188&gt;146.97,V188&lt;148),19,IF(AND(V188&gt;151.86,V188&lt;153),20))))))))))))))))))</f>
        <v>0</v>
      </c>
      <c r="AL188" s="52" t="b">
        <f>IF(AND(W188&gt;350.42,W188&lt;352),3,IF(AND(W188&gt;546.22,W188&lt;548),4,IF(AND(W188&gt;155.33,W188&lt;157),5,IF(AND(W188&gt;721.99,W188&lt;723),6,IF(AND(W188&gt;638.96,W188&lt;639),7,IF(AND(W188&gt;187.79,W188&lt;189),8,IF(AND(W188&gt;945.4,W188&lt;947),9,IF(AND(W188&gt;698.46,W188&lt;670),10,IF(AND(W188&gt;360.7,W188&lt;362),11,IF(AND(W188&gt;366.94,W188&lt;368),12,IF(AND(W188&gt;571.94,W188&lt;573),13,IF(AND(W188&gt;162.68,W188&lt;164),14,IF(AND(W188&gt;755.97,W188&lt;757),15,IF(AND(W188&gt;667.99,W188&lt;669),16,IF(AND(W188&gt;196.66,W188&lt;198),17,IF(AND(W188&gt;989.88,W188&lt;991),18,IF(AND(W188&gt;731.33,W188&lt;733),19,IF(AND(W188&gt;377.7,W188&lt;379),20))))))))))))))))))</f>
        <v>0</v>
      </c>
      <c r="AM188" s="52" t="b">
        <f>IF(AND(Y188&gt;46.2,Y188&lt;46.5),3,IF(AND(Y188&gt;18.8,Y188&lt;19.1),4,IF(AND(Y188&gt;15.8,Y188&lt;16),5,IF(AND(Y188&gt;78.7,Y188&lt;79),6,IF(AND(Y188&gt;32.1,Y188&lt;32.4),7,IF(AND(Y188&gt;26.9,Y188&lt;27.3),8,IF(AND(Y188&gt;125,Y188&lt;125.5),9,IF(AND(Y188&gt;48.2,Y188&lt;48.52),10,IF(AND(Y188&gt;43.1,Y188&lt;43.6),11,IF(AND(Y188&gt;48.53,Y188&lt;48.7),12,IF(AND(Y188&gt;19.6,Y188&lt;20.1),13,IF(AND(Y188&gt;16.5,Y188&lt;16.9),14,IF(AND(Y188&gt;82.4,Y188&lt;82.8),15,IF(AND(Y188&gt;33.6,Y188&lt;34),16,IF(AND(Y188&gt;28,Y188&lt;28.6),17,IF(AND(Y188&gt;130.8,Y188&lt;131.4),18,IF(AND(Y188&gt;50.5,Y188&lt;50.9),19,IF(AND(Y188&gt;45.2,Y188&lt;45.8),20))))))))))))))))))</f>
        <v>0</v>
      </c>
      <c r="AO188" s="4">
        <f t="shared" si="453"/>
        <v>0</v>
      </c>
      <c r="AP188" s="4">
        <f t="shared" si="454"/>
        <v>0</v>
      </c>
      <c r="AQ188" s="4">
        <f t="shared" si="455"/>
        <v>0</v>
      </c>
      <c r="AU188" s="296"/>
      <c r="AV188" s="291"/>
      <c r="AW188" s="308"/>
      <c r="AX188" s="322" t="s">
        <v>53</v>
      </c>
      <c r="AY188" s="293"/>
      <c r="AZ188" s="11">
        <f>ROUND(AZ187/AW181,2)</f>
        <v>1896.3</v>
      </c>
      <c r="BA188" s="11">
        <f>ROUND(BA187/AW181,2)</f>
        <v>1896.3</v>
      </c>
      <c r="BB188" s="11">
        <f>ROUND(BB187/AW181,2)</f>
        <v>0</v>
      </c>
      <c r="BC188" s="11">
        <f>ROUND(BC187/AW181,2)</f>
        <v>0</v>
      </c>
      <c r="BD188" s="11">
        <f>ROUND(BD187/AW181,2)</f>
        <v>0</v>
      </c>
      <c r="BE188" s="11">
        <f>ROUND(BE187/AW181,2)</f>
        <v>0</v>
      </c>
      <c r="BF188" s="11">
        <f>ROUND(BF187/AW181,2)</f>
        <v>0</v>
      </c>
      <c r="BG188" s="11">
        <f>ROUND(BG187/AW181,2)</f>
        <v>0</v>
      </c>
      <c r="BH188" s="11">
        <f>ROUND(BH187/AW181,2)</f>
        <v>0</v>
      </c>
      <c r="BI188" s="11">
        <f>ROUND(BI187/AW181,2)</f>
        <v>0</v>
      </c>
      <c r="BJ188" s="11">
        <f>ROUND(BJ187/AW181,2)</f>
        <v>0</v>
      </c>
      <c r="BK188" s="11">
        <f>ROUND(BK187/AW181,2)</f>
        <v>0</v>
      </c>
      <c r="BL188" s="11">
        <f>ROUND(BL187/AW181,2)</f>
        <v>0</v>
      </c>
      <c r="BM188" s="11">
        <f>ROUND(BM187/AW181,2)</f>
        <v>0</v>
      </c>
      <c r="BN188" s="11">
        <f>ROUND(BN187/AW181,2)</f>
        <v>0</v>
      </c>
      <c r="BO188" s="11">
        <f>ROUND(BO187/AW181,2)</f>
        <v>0</v>
      </c>
      <c r="BP188" s="11">
        <f>ROUND(BP187/AW181,2)</f>
        <v>0</v>
      </c>
      <c r="BQ188" s="11">
        <f>ROUND(BQ187/AW181,2)</f>
        <v>0</v>
      </c>
      <c r="BR188" s="11">
        <f>ROUND(BR187/AW181,2)</f>
        <v>0</v>
      </c>
      <c r="BS188" s="11">
        <f>ROUND(BS187/AW181,2)</f>
        <v>0</v>
      </c>
      <c r="BT188" s="11">
        <f>ROUND(BT187/AW181,2)</f>
        <v>0</v>
      </c>
      <c r="BU188" s="16">
        <v>8</v>
      </c>
      <c r="BX188" s="52" t="b">
        <f>IF(AND(BA188&gt;947.15,BA188&lt;949),3,IF(AND(BA188&gt;623.59,BA188&lt;625),4,IF(AND(BA188&gt;237.38,BA188&lt;239),5,IF(AND(BA188&gt;1986,BA188&lt;1988),6,IF(AND(BA188&gt;739.75,BA188&lt;741),7,IF(AND(BA188&gt;282.91,BA188&lt;284),8,IF(AND(BA188&gt;2681.35,BA188&lt;2683),9,IF(AND(BA188&gt;828.59,BA188&lt;830),10,IF(AND(BA188&gt;585.15,BA188&lt;587),11,IF(AND(BA188&gt;991.71,BA188&lt;993),12,IF(AND(BA188&gt;652.95,BA188&lt;654),13,IF(AND(BA188&gt;248.59,BA188&lt;250),14,IF(AND(BA188&gt;2079.39,BA188&lt;2081),15,IF(AND(BA188&gt;774.57,BA188&lt;776),16,IF(AND(BA188&gt;296.25,BA188&lt;298),17,IF(AND(BA188&gt;2807.42,BA188&lt;2809),18,IF(AND(BA188&gt;867.59,BA188&lt;869),19,IF(AND(BA188&gt;612.7,BA188&lt;614),20))))))))))))))))))</f>
        <v>0</v>
      </c>
      <c r="BY188" s="52" t="b">
        <f>IF(AND(BC188&gt;1204.78,BC188&lt;1206),5,IF(AND(BC188&gt;1407.63,BC188&lt;1409),8,IF(AND(BC188&gt;1427.91,BC188&lt;1429),11,IF(AND(BC188&gt;1261.45,BC188&lt;1263),14,IF(AND(BC188&gt;1473.83,BC188&lt;1475),17,IF(AND(BC188&gt;1495.07,BC188&lt;1497),20))))))</f>
        <v>0</v>
      </c>
      <c r="BZ188" s="52" t="b">
        <f>IF(AND(BD188&gt;486.32,BD188&lt;488),3,IF(AND(BD188&gt;324.64,BD188&lt;326),4,IF(AND(BD188&gt;286.99,BD188&lt;288.5),5,IF(AND(BD188&gt;617.7,BD188&lt;618),6,IF(AND(BD188&gt;411.3,BD188&lt;413),7,IF(AND(BD188&gt;365.04,BD188&lt;367),8,IF(AND(BD188&gt;797.54,BD188&lt;799),9,IF(AND(BD188&gt;533.49,BD188&lt;535),10,IF(AND(BD188&gt;475.86,BD188&lt;477),11,IF(AND(BD188&gt;509.22,BD188&lt;511),12,IF(AND(BD188&gt;339.94,BD188&lt;341.2),13,IF(AND(BD188&gt;300.53,BD188&lt;302),14,IF(AND(BD188&gt;646.78,BD188&lt;648),15,IF(AND(BD188&gt;430.68,BD188&lt;432),16,IF(AND(BD188&gt;382.24,BD188&lt;384),17,IF(AND(BD188&gt;835.07,BD188&lt;837),18,IF(AND(BD188&gt;558.61,BD188&lt;560),19,IF(AND(BD188&gt;498.27,BD188&lt;500),20))))))))))))))))))</f>
        <v>0</v>
      </c>
      <c r="CA188" s="52" t="b">
        <f>IF(AND(BF188&gt;497.89,BF188&lt;499),3,IF(AND(BF188&gt;360.29,BF188&lt;362),4,IF(AND(BF188&gt;249.38,BF188&lt;251),5,IF(AND(BF188&gt;628.22,BF188&lt;630),6,IF(AND(BF188&gt;455.21,BF188&lt;457),7,IF(AND(BF188&gt;315.16,BF188&lt;317),8,IF(AND(BF188&gt;814.35,BF188&lt;816),9,IF(AND(BF188&gt;571.19,BF188&lt;573),10,IF(AND(BF188&gt;401.59,BF188&lt;403),11,IF(AND(BF188&gt;521.33,BF188&lt;523),12,IF(AND(BF188&gt;377.28,BF188&lt;379),13,IF(AND(BF188&gt;261.15,BF188&lt;263),14,IF(AND(BF188&gt;657.8,BF188&lt;659),15,IF(AND(BF188&gt;476.66,BF188&lt;478),16,IF(AND(BF188&gt;330.01,BF188&lt;332),17,IF(AND(BF188&gt;852.67,BF188&lt;854),18,IF(AND(BF188&gt;598.08,BF188&lt;600),19,IF(AND(BF188&gt;420.51,BF188&lt;422),20))))))))))))))))))</f>
        <v>0</v>
      </c>
      <c r="CB188" s="52" t="b">
        <f>IF(AND(BK188&gt;358.85,BK188&lt;360),3,IF(AND(BK188&gt;129.83,BK188&lt;131),4,IF(AND(BK188&gt;77.61,BK188&lt;79),5,IF(AND(BK188&gt;426.19,BK188&lt;428),6,IF(AND(BK188&gt;159.77,BK188&lt;161),7,IF(AND(BK188&gt;94.38,BK188&lt;96),8,IF(AND(BK188&gt;567.37,BK188&lt;569),9,IF(AND(BK188&gt;203.4,BK188&lt;205),10,IF(AND(BK188&gt;131.96,BK188&lt;133),11,IF(AND(BK188&gt;375.76,BK188&lt;377),12,IF(AND(BK188&gt;135.98,BK188&lt;137),13,IF(AND(BK188&gt;81.31,BK188&lt;83),14,IF(AND(BK188&gt;446.27,BK188&lt;448),15,IF(AND(BK188&gt;167.32,BK188&lt;169),16,IF(AND(BK188&gt;98.86,BK188&lt;100),17,IF(AND(BK188&gt;594.08,BK188&lt;596),18,IF(AND(BK188&gt;213.01,BK188&lt;215),19,IF(AND(BK188&gt;138.21,BK188&lt;140),20))))))))))))))))))</f>
        <v>0</v>
      </c>
      <c r="CC188" s="52" t="b">
        <f>IF(AND(BM188&gt;195.17,BM188&lt;197),3,IF(AND(BM188&gt;88.93,BM188&lt;90),4,IF(AND(BM188&gt;47.88,BM188&lt;49),5,IF(AND(BM188&gt;245.08,BM188&lt;247),6,IF(AND(BM188&gt;111.07,BM188&lt;113),7,IF(AND(BM188&gt;60.92,BM188&lt;62),8,IF(AND(BM188&gt;296.11,BM188&lt;298),9,IF(AND(BM188&gt;139.41,BM188&lt;141),10,IF(AND(BM188&gt;78.67,BM188&lt;80),11,IF(AND(BM188&gt;204.39,BM188&lt;206),12,IF(AND(BM188&gt;93.16,BM188&lt;95),13,IF(AND(BM188&gt;50.17,BM188&lt;52),14,IF(AND(BM188&gt;256.64,BM188&lt;258),15,IF(AND(BM188&gt;116.33,BM188&lt;118),16,IF(AND(BM188&gt;63.83,BM188&lt;65),17,IF(AND(BM188&gt;310.07,BM188&lt;312),18,IF(AND(BM188&gt;146.01,BM188&lt;148),19,IF(AND(BM188&gt;82.42,BM188&lt;84),20))))))))))))))))))</f>
        <v>0</v>
      </c>
      <c r="CD188" s="52" t="b">
        <f>IF(AND(BO188&gt;107.35,BO188&lt;109),3,IF(AND(BO188&gt;63.65,BO188&lt;65),4,IF(AND(BO188&gt;44.75,BO188&lt;46),5,IF(AND(BO188&gt;143.27,BO188&lt;145),6,IF(AND(BO188&gt;85.58,BO188&lt;87),7,IF(AND(BO188&gt;60.46,BO188&lt;62),8,IF(AND(BO188&gt;194.16,BO188&lt;196),9,IF(AND(BO188&gt;117.24,BO188&lt;119),10,IF(AND(BO188&gt;82.88,BO188&lt;84),11,IF(AND(BO188&gt;112.44,BO188&lt;114),12,IF(AND(BO188&gt;66.69,BO188&lt;68),13,IF(AND(BO188&gt;46.9,BO188&lt;48),14,IF(AND(BO188&gt;150.05,BO188&lt;152),15,IF(AND(BO188&gt;90.65,BO188&lt;91),16,IF(AND(BO188&gt;63.34,BO188&lt;65),17,IF(AND(BO188&gt;203.34,BO188&lt;205),18,IF(AND(BO188&gt;122.8,BO188&lt;124),19,IF(AND(BO188&gt;86.83,BO188&lt;88),20))))))))))))))))))</f>
        <v>0</v>
      </c>
      <c r="CE188" s="52" t="b">
        <f>IF(AND(BP188&gt;139.85,BP188&lt;141),3,IF(AND(BP188&gt;103.84,BP188&lt;105),4,IF(AND(BP188&gt;52.32,BP188&lt;54),5,IF(AND(BP188&gt;285.46,BP188&lt;287),6,IF(AND(BP188&gt;118.42,BP188&lt;120),7,IF(AND(BP188&gt;62.42,BP188&lt;64),8,IF(AND(BP188&gt;412.27,BP188&lt;414),9,IF(AND(BP188&gt;140.33,BP188&lt;142),10,IF(AND(BP188&gt;145,BP188&lt;147),11,IF(AND(BP188&gt;146.47,BP188&lt;148),12,IF(AND(BP188&gt;108.77,BP188&lt;110),13,IF(AND(BP188&gt;54.82,BP188&lt;56),14,IF(AND(BP188&gt;298.92,BP188&lt;300),15,IF(AND(BP188&gt;124.03,BP188&lt;126),16,IF(AND(BP188&gt;65.4,BP188&lt;67),17,IF(AND(BP188&gt;431.69,BP188&lt;433),18,IF(AND(BP188&gt;146.97,BP188&lt;148),19,IF(AND(BP188&gt;151.86,BP188&lt;153),20))))))))))))))))))</f>
        <v>0</v>
      </c>
      <c r="CF188" s="52" t="b">
        <f>IF(AND(BQ188&gt;350.42,BQ188&lt;352),3,IF(AND(BQ188&gt;546.22,BQ188&lt;548),4,IF(AND(BQ188&gt;155.33,BQ188&lt;157),5,IF(AND(BQ188&gt;721.99,BQ188&lt;723),6,IF(AND(BQ188&gt;638.96,BQ188&lt;639),7,IF(AND(BQ188&gt;187.79,BQ188&lt;189),8,IF(AND(BQ188&gt;945.4,BQ188&lt;947),9,IF(AND(BQ188&gt;698.46,BQ188&lt;670),10,IF(AND(BQ188&gt;360.7,BQ188&lt;362),11,IF(AND(BQ188&gt;366.94,BQ188&lt;368),12,IF(AND(BQ188&gt;571.94,BQ188&lt;573),13,IF(AND(BQ188&gt;162.68,BQ188&lt;164),14,IF(AND(BQ188&gt;755.97,BQ188&lt;757),15,IF(AND(BQ188&gt;667.99,BQ188&lt;669),16,IF(AND(BQ188&gt;196.66,BQ188&lt;198),17,IF(AND(BQ188&gt;989.88,BQ188&lt;991),18,IF(AND(BQ188&gt;731.33,BQ188&lt;733),19,IF(AND(BQ188&gt;377.7,BQ188&lt;379),20))))))))))))))))))</f>
        <v>0</v>
      </c>
      <c r="CG188" s="52" t="b">
        <f>IF(AND(BS188&gt;46.2,BS188&lt;46.5),3,IF(AND(BS188&gt;18.8,BS188&lt;19.1),4,IF(AND(BS188&gt;15.8,BS188&lt;16),5,IF(AND(BS188&gt;78.7,BS188&lt;79),6,IF(AND(BS188&gt;32.1,BS188&lt;32.4),7,IF(AND(BS188&gt;26.9,BS188&lt;27.3),8,IF(AND(BS188&gt;125,BS188&lt;125.5),9,IF(AND(BS188&gt;48.2,BS188&lt;48.52),10,IF(AND(BS188&gt;43.1,BS188&lt;43.6),11,IF(AND(BS188&gt;48.53,BS188&lt;48.7),12,IF(AND(BS188&gt;19.6,BS188&lt;20.1),13,IF(AND(BS188&gt;16.5,BS188&lt;16.9),14,IF(AND(BS188&gt;82.4,BS188&lt;82.8),15,IF(AND(BS188&gt;33.6,BS188&lt;34),16,IF(AND(BS188&gt;28,BS188&lt;28.6),17,IF(AND(BS188&gt;130.8,BS188&lt;131.4),18,IF(AND(BS188&gt;50.5,BS188&lt;50.9),19,IF(AND(BS188&gt;45.2,BS188&lt;45.8),20))))))))))))))))))</f>
        <v>0</v>
      </c>
    </row>
    <row r="189" spans="1:88" ht="90" customHeight="1">
      <c r="A189" s="297"/>
      <c r="B189" s="287"/>
      <c r="C189" s="309"/>
      <c r="D189" s="292" t="s">
        <v>54</v>
      </c>
      <c r="E189" s="293"/>
      <c r="F189" s="10" t="s">
        <v>36</v>
      </c>
      <c r="G189" s="12">
        <f>IF(AD189=FALSE,0,AD189)</f>
        <v>948.15</v>
      </c>
      <c r="H189" s="12" t="s">
        <v>36</v>
      </c>
      <c r="I189" s="12">
        <f>IF(AE189=FALSE,0,AE189)</f>
        <v>0</v>
      </c>
      <c r="J189" s="12">
        <f>IF(AF189=FALSE,0,AF189)</f>
        <v>0</v>
      </c>
      <c r="K189" s="12" t="s">
        <v>36</v>
      </c>
      <c r="L189" s="12">
        <f>IF(AG189=FALSE,0,AG189)</f>
        <v>0</v>
      </c>
      <c r="M189" s="12" t="s">
        <v>36</v>
      </c>
      <c r="N189" s="12" t="s">
        <v>36</v>
      </c>
      <c r="O189" s="12" t="s">
        <v>36</v>
      </c>
      <c r="P189" s="12" t="s">
        <v>36</v>
      </c>
      <c r="Q189" s="12">
        <f>IF(AH189=FALSE,0,AH189)</f>
        <v>0</v>
      </c>
      <c r="R189" s="12" t="s">
        <v>36</v>
      </c>
      <c r="S189" s="12">
        <f>IF(AI189=FALSE,0,AI189)</f>
        <v>0</v>
      </c>
      <c r="T189" s="12" t="s">
        <v>36</v>
      </c>
      <c r="U189" s="12">
        <f>IF(AJ189=FALSE,0,AJ189)</f>
        <v>0</v>
      </c>
      <c r="V189" s="12">
        <f>IF(AK189=FALSE,0,AK189)</f>
        <v>0</v>
      </c>
      <c r="W189" s="12">
        <f>IF(AL189=FALSE,0,AL189)</f>
        <v>0</v>
      </c>
      <c r="X189" s="12" t="s">
        <v>36</v>
      </c>
      <c r="Y189" s="12">
        <f>IF(AM189=FALSE,0,AM189)</f>
        <v>0</v>
      </c>
      <c r="Z189" s="12" t="s">
        <v>36</v>
      </c>
      <c r="AA189" s="16">
        <v>9</v>
      </c>
      <c r="AD189" s="52">
        <f>IF(AD188=3,948.15,IF(AD188=4,624.59,IF(AD188=5,238.38,IF(AD188=6,1987,IF(AD188=7,740.75,IF(AD188=8,283.91,IF(AD188=9,2682.35,IF(AD188=10,829.59,IF(AD188=11,586.15,IF(AD188=12,992.71,IF(AD188=13,653.95,IF(AD188=14,249.59,IF(AD188=15,2080.39,IF(AD188=16,775.57,IF(AD188=17,297.25,IF(AD188=18,2808.42,IF(AD188=19,868.59,IF(AD188=20,613.7))))))))))))))))))</f>
        <v>948.15</v>
      </c>
      <c r="AE189" s="52" t="b">
        <f>IF(AE188=5,1205.78,IF(AE188=8,1408.63,IF(AE188=11,1428.91,IF(AE188=14,1262.45,IF(AE188=17,1474.83,IF(AE188=20,1496.07))))))</f>
        <v>0</v>
      </c>
      <c r="AF189" s="52" t="b">
        <f>IF(AF188=3,487.32,IF(AF188=4,325.64,IF(AF188=5,287.99,IF(AF188=6,618.7,IF(AF188=7,412.3,IF(AF188=8,366.04,IF(AF188=9,798.54,IF(AF188=10,534.49,IF(AF188=11,476.86,IF(AF188=12,510.22,IF(AF188=13,340.94,IF(AF188=14,301.53,IF(AF188=15,647.78,IF(AF188=16,431.68,IF(AF188=17,383.24,IF(AF188=18,836.07,IF(AF188=19,559.61,IF(AF188=20,499.27))))))))))))))))))</f>
        <v>0</v>
      </c>
      <c r="AG189" s="52" t="b">
        <f>IF(AG188=3,498.89,IF(AG188=4,361.29,IF(AG188=5,250.38,IF(AG188=6,629.22,IF(AG188=7,456.21,IF(AG188=8,316.16,IF(AG188=9,815.35,IF(AG188=10,572.19,IF(AG188=11,402.59,IF(AG188=12,522.33,IF(AG188=13,378.28,IF(AG188=14,262.15,IF(AG188=15,658.8,IF(AG188=16,477.66,IF(AG188=17,331.01,IF(AG188=18,853.67,IF(AG188=19,599.08,IF(AG188=20,421.51))))))))))))))))))</f>
        <v>0</v>
      </c>
      <c r="AH189" s="52" t="b">
        <f>IF(AH188=3,359.85,IF(AH188=4,130.83,IF(AH188=5,78.61,IF(AH188=6,427.19,IF(AH188=7,160.77,IF(AH188=8,95.38,IF(AH188=9,568.37,IF(AH188=10,204.4,IF(AH188=11,132.96,IF(AH188=12,376.76,IF(AH188=13,136.98,IF(AH188=14,82.31,IF(AH188=15,447.27,IF(AH188=16,168.32,IF(AH188=17,99.86,IF(AH188=18,595.08,IF(AH188=19,214.01,IF(AH188=20,139.21))))))))))))))))))</f>
        <v>0</v>
      </c>
      <c r="AI189" s="52" t="b">
        <f>IF(AI188=3,196.17,IF(AI188=4,89.93,IF(AI188=5,48.88,IF(AI188=6,246.08,IF(AI188=7,112.07,IF(AI188=8,61.92,IF(AI188=9,297.11,IF(AI188=10,140.41,IF(AI188=11,79.67,IF(AI188=12,205.39,IF(AI188=13,94.16,IF(AI188=14,51.17,IF(AI188=15,257.64,IF(AI188=16,117.33,IF(AI188=17,64.83,IF(AI188=18,311.07,IF(AI188=19,147.01,IF(AI188=20,83.42))))))))))))))))))</f>
        <v>0</v>
      </c>
      <c r="AJ189" s="52" t="b">
        <f>IF(AJ188=3,108.35,IF(AJ188=4,64.65,IF(AJ188=5,45.75,IF(AJ188=6,144.27,IF(AJ188=7,86.58,IF(AJ188=8,61.46,IF(AJ188=9,195.16,IF(AJ188=10,118.24,IF(AJ188=11,83.88,IF(AJ188=12,113.44,IF(AJ188=13,67.69,IF(AJ188=14,47.9,IF(AJ188=15,151.05,IF(AJ188=16,90.65,IF(AJ188=17,64.34,IF(AJ188=18,204.34,IF(AJ188=19,123.8,IF(AJ188=20,87.83))))))))))))))))))</f>
        <v>0</v>
      </c>
      <c r="AK189" s="52" t="b">
        <f>IF(AK188=3,140.85,IF(AK188=4,104.84,IF(AK188=5,53.32,IF(AK188=6,286.46,IF(AK188=7,119.42,IF(AK188=8,63.42,IF(AK188=9,413.27,IF(AK188=10,141.33,IF(AK188=11,146,IF(AK188=12,147.47,IF(AK188=13,109.77,IF(AK188=14,55.82,IF(AK188=15,299.92,IF(AK188=16,125.03,IF(AK188=17,66.4,IF(AK188=18,432.69,IF(AK188=19,147.97,IF(AK188=20,152.86))))))))))))))))))</f>
        <v>0</v>
      </c>
      <c r="AL189" s="52" t="b">
        <f>IF(AL188=3,351.42,IF(AL188=4,547.22,IF(AL188=5,156.33,IF(AL188=6,722.99,IF(AL188=7,638.96,IF(AL188=8,188.79,IF(AL188=9,946.4,IF(AL188=10,699.46,IF(AL188=11,361.7,IF(AL188=12,367.94,IF(AL188=13,572.94,IF(AL188=14,163.68,IF(AL188=15,756.97,IF(AL188=16,668.99,IF(AL188=17,197.66,IF(AL188=18,990.88,IF(AL188=19,732.33,IF(AL188=20,378.7))))))))))))))))))</f>
        <v>0</v>
      </c>
      <c r="AM189" s="52" t="b">
        <f>IF(AM188=3,46.41,IF(AM188=4,19.01,IF(AM188=5,15.96,IF(AM188=6,78.9,IF(AM188=7,32.34,IF(AM188=8,27.09,IF(AM188=9,125.27,IF(AM188=10,48.48,IF(AM188=11,43.47,IF(AM188=12,48.59,IF(AM188=13,19.9,IF(AM188=14,16.71,IF(AM188=15,82.61,IF(AM188=16,33.86,IF(AM188=17,28.36,IF(AM188=18,131.15,IF(AM188=19,50.76,IF(AM188=20,45.51))))))))))))))))))</f>
        <v>0</v>
      </c>
      <c r="AO189" s="4">
        <f t="shared" si="453"/>
        <v>0</v>
      </c>
      <c r="AP189" s="4">
        <f t="shared" si="454"/>
        <v>0</v>
      </c>
      <c r="AQ189" s="4">
        <f t="shared" si="455"/>
        <v>0</v>
      </c>
      <c r="AU189" s="297"/>
      <c r="AV189" s="287"/>
      <c r="AW189" s="309"/>
      <c r="AX189" s="322" t="s">
        <v>54</v>
      </c>
      <c r="AY189" s="293"/>
      <c r="AZ189" s="10" t="s">
        <v>36</v>
      </c>
      <c r="BA189" s="12">
        <f>IF(BX189=FALSE,0,BX189)</f>
        <v>1896.3</v>
      </c>
      <c r="BB189" s="12" t="s">
        <v>36</v>
      </c>
      <c r="BC189" s="12">
        <f>IF(BY189=FALSE,0,BY189)</f>
        <v>0</v>
      </c>
      <c r="BD189" s="12">
        <f>IF(BZ189=FALSE,0,BZ189)</f>
        <v>0</v>
      </c>
      <c r="BE189" s="12" t="s">
        <v>36</v>
      </c>
      <c r="BF189" s="12">
        <f>IF(CA189=FALSE,0,CA189)</f>
        <v>0</v>
      </c>
      <c r="BG189" s="12" t="s">
        <v>36</v>
      </c>
      <c r="BH189" s="12" t="s">
        <v>36</v>
      </c>
      <c r="BI189" s="12" t="s">
        <v>36</v>
      </c>
      <c r="BJ189" s="12" t="s">
        <v>36</v>
      </c>
      <c r="BK189" s="12">
        <f>IF(CB189=FALSE,0,CB189)</f>
        <v>0</v>
      </c>
      <c r="BL189" s="12" t="s">
        <v>36</v>
      </c>
      <c r="BM189" s="12">
        <f>IF(CC189=FALSE,0,CC189)</f>
        <v>0</v>
      </c>
      <c r="BN189" s="12" t="s">
        <v>36</v>
      </c>
      <c r="BO189" s="12">
        <f>IF(CD189=FALSE,0,CD189)</f>
        <v>0</v>
      </c>
      <c r="BP189" s="12">
        <f>IF(CE189=FALSE,0,CE189)</f>
        <v>0</v>
      </c>
      <c r="BQ189" s="12">
        <f>IF(CF189=FALSE,0,CF189)</f>
        <v>0</v>
      </c>
      <c r="BR189" s="12" t="s">
        <v>36</v>
      </c>
      <c r="BS189" s="12">
        <f>IF(CG189=FALSE,0,CG189)</f>
        <v>0</v>
      </c>
      <c r="BT189" s="12" t="s">
        <v>36</v>
      </c>
      <c r="BU189" s="16">
        <v>9</v>
      </c>
      <c r="BX189" s="52">
        <f>IF(AD188=3,1896.3,IF(AD188=4,1249.18,IF(AD188=5,476.76,IF(AD188=6,3974,IF(AD188=7,1481.5,IF(AD188=8,567.82,IF(AD188=9,5364.7,IF(AD188=10,1659.18,IF(AD188=11,1172.3)))))))))</f>
        <v>1896.3</v>
      </c>
      <c r="BY189" s="52" t="b">
        <f>IF(AE188=5,2411.56,IF(AE188=8,2817.26,IF(AE188=11,2857.82)))</f>
        <v>0</v>
      </c>
      <c r="BZ189" s="52" t="b">
        <f>IF(AF188=3,974.64,IF(AF188=4,651.28,IF(AF188=5,575.98,IF(AF188=6,1237.4,IF(AF188=7,824.6,IF(AF188=8,732.08,IF(AF188=9,1597.08,IF(AF188=10,1068.98,IF(AF188=11,953.72)))))))))</f>
        <v>0</v>
      </c>
      <c r="CA189" s="52" t="b">
        <f>IF(AG188=3,997.78,IF(AG188=4,722.58,IF(AG188=5,500.76,IF(AG188=6,1258.44,IF(AG188=7,912.42,IF(AG188=8,632.32,IF(AG188=9,1630.7,IF(AG188=10,1144.38,IF(AG188=11,805.18)))))))))</f>
        <v>0</v>
      </c>
      <c r="CB189" s="52" t="b">
        <f>IF(AH188=3,719.7,IF(AH188=4,261.66,IF(AH188=5,157.22,IF(AH188=6,854.38,IF(AH188=7,321.54,IF(AH188=8,190.76,IF(AH188=9,1136.74,IF(AH188=10,408.8,IF(AH188=11,265.92)))))))))</f>
        <v>0</v>
      </c>
      <c r="CC189" s="52" t="b">
        <f>IF(AI188=3,392.34,IF(AI188=4,179.86,IF(AI188=5,97.76,IF(AI188=6,492.16,IF(AI188=7,224.14,IF(AI188=8,123.84,IF(AI188=9,594.22,IF(AI188=10,280.82,IF(AI188=11,159.34)))))))))</f>
        <v>0</v>
      </c>
      <c r="CD189" s="52" t="b">
        <f>IF(AJ188=3,216.7,IF(AJ188=4,129.3,IF(AJ188=5,91.5,IF(AJ188=6,288.54,IF(AJ188=7,173.16,IF(AJ188=8,122.92,IF(AJ188=9,390.32,IF(AJ188=10,236.48,IF(AJ188=11,167.76)))))))))</f>
        <v>0</v>
      </c>
      <c r="CE189" s="52" t="b">
        <f>IF(AK188=3,281.7,IF(AK188=4,209.68,IF(AK188=5,106.64,IF(AK188=6,572.92,IF(AK188=7,238.84,IF(AK188=8,126.84,IF(AK188=9,826.54,IF(AK188=10,282.66,IF(AK188=11,292)))))))))</f>
        <v>0</v>
      </c>
      <c r="CF189" s="52" t="b">
        <f>IF(AL188=3,702.84,IF(AL188=4,1094.44,IF(AL188=5,312.66,IF(AL188=6,1445.98,IF(AL188=7,1277.92,IF(AL188=8,377.58,IF(AL188=9,1892.8,IF(AL188=10,1398.92,IF(AL188=11,723.4)))))))))</f>
        <v>0</v>
      </c>
      <c r="CG189" s="52" t="b">
        <f>IF(AM188=3,92.82,IF(AM188=4,38.02,IF(AM188=5,31.92,IF(AM188=6,157.8,IF(AM188=7,64.68,IF(AM188=8,54.18,IF(AM188=9,250.54,IF(AM188=10,96.96,IF(AM188=11,86.94)))))))))</f>
        <v>0</v>
      </c>
    </row>
    <row r="190" spans="1:88" ht="30" customHeight="1">
      <c r="A190" s="295"/>
      <c r="B190" s="286" t="s">
        <v>341</v>
      </c>
      <c r="C190" s="307">
        <f>C172+C181</f>
        <v>5184.8999999999996</v>
      </c>
      <c r="D190" s="286" t="s">
        <v>27</v>
      </c>
      <c r="E190" s="3" t="s">
        <v>28</v>
      </c>
      <c r="F190" s="10">
        <f>G190+I190+J190+L190+Q190+S190+U190+V190+W190+Y190+Z190</f>
        <v>975763.22</v>
      </c>
      <c r="G190" s="44">
        <f>G172+G181</f>
        <v>345031.79</v>
      </c>
      <c r="H190" s="10">
        <f t="shared" ref="H190:Z195" si="502">H172+H181</f>
        <v>0</v>
      </c>
      <c r="I190" s="10">
        <f t="shared" si="502"/>
        <v>0</v>
      </c>
      <c r="J190" s="10">
        <f t="shared" si="502"/>
        <v>0</v>
      </c>
      <c r="K190" s="10">
        <f t="shared" si="502"/>
        <v>0</v>
      </c>
      <c r="L190" s="10">
        <f t="shared" si="502"/>
        <v>0</v>
      </c>
      <c r="M190" s="10">
        <f t="shared" si="502"/>
        <v>0</v>
      </c>
      <c r="N190" s="10">
        <f t="shared" si="502"/>
        <v>0</v>
      </c>
      <c r="O190" s="10">
        <f t="shared" si="502"/>
        <v>0</v>
      </c>
      <c r="P190" s="10">
        <f t="shared" si="502"/>
        <v>0</v>
      </c>
      <c r="Q190" s="10">
        <f t="shared" si="502"/>
        <v>630731.43000000005</v>
      </c>
      <c r="R190" s="10">
        <f t="shared" si="502"/>
        <v>0</v>
      </c>
      <c r="S190" s="10">
        <f t="shared" si="502"/>
        <v>0</v>
      </c>
      <c r="T190" s="10">
        <f t="shared" si="502"/>
        <v>0</v>
      </c>
      <c r="U190" s="10">
        <f t="shared" si="502"/>
        <v>0</v>
      </c>
      <c r="V190" s="10">
        <f t="shared" si="502"/>
        <v>0</v>
      </c>
      <c r="W190" s="10">
        <f t="shared" si="502"/>
        <v>0</v>
      </c>
      <c r="X190" s="10">
        <f t="shared" si="502"/>
        <v>0</v>
      </c>
      <c r="Y190" s="10">
        <f t="shared" si="502"/>
        <v>0</v>
      </c>
      <c r="Z190" s="10">
        <f t="shared" si="502"/>
        <v>0</v>
      </c>
      <c r="AA190" s="16">
        <v>1</v>
      </c>
      <c r="AO190" s="4">
        <f t="shared" si="453"/>
        <v>0</v>
      </c>
      <c r="AP190" s="4">
        <f t="shared" si="454"/>
        <v>0</v>
      </c>
      <c r="AQ190" s="4">
        <f t="shared" si="455"/>
        <v>0</v>
      </c>
      <c r="AU190" s="295"/>
      <c r="AV190" s="286" t="s">
        <v>341</v>
      </c>
      <c r="AW190" s="307">
        <f>AW172+AW181</f>
        <v>5184.8999999999996</v>
      </c>
      <c r="AX190" s="286" t="s">
        <v>27</v>
      </c>
      <c r="AY190" s="3" t="s">
        <v>28</v>
      </c>
      <c r="AZ190" s="10">
        <f>BA190+BC190+BD190+BF190+BK190+BM190+BO190+BP190+BQ190+BS190+BT190</f>
        <v>1951526.4300000002</v>
      </c>
      <c r="BA190" s="44">
        <f>BA172+BA181</f>
        <v>690063.57</v>
      </c>
      <c r="BB190" s="10">
        <f t="shared" ref="BB190:BT190" si="503">BB172+BB181</f>
        <v>0</v>
      </c>
      <c r="BC190" s="10">
        <f t="shared" si="503"/>
        <v>0</v>
      </c>
      <c r="BD190" s="10">
        <f t="shared" si="503"/>
        <v>0</v>
      </c>
      <c r="BE190" s="10">
        <f t="shared" si="503"/>
        <v>0</v>
      </c>
      <c r="BF190" s="10">
        <f t="shared" si="503"/>
        <v>0</v>
      </c>
      <c r="BG190" s="10">
        <f t="shared" si="503"/>
        <v>0</v>
      </c>
      <c r="BH190" s="10">
        <f t="shared" si="503"/>
        <v>0</v>
      </c>
      <c r="BI190" s="10">
        <f t="shared" si="503"/>
        <v>0</v>
      </c>
      <c r="BJ190" s="10">
        <f t="shared" si="503"/>
        <v>0</v>
      </c>
      <c r="BK190" s="10">
        <f t="shared" si="503"/>
        <v>1261462.8600000001</v>
      </c>
      <c r="BL190" s="10">
        <f t="shared" si="503"/>
        <v>0</v>
      </c>
      <c r="BM190" s="10">
        <f t="shared" si="503"/>
        <v>0</v>
      </c>
      <c r="BN190" s="10">
        <f t="shared" si="503"/>
        <v>0</v>
      </c>
      <c r="BO190" s="10">
        <f t="shared" si="503"/>
        <v>0</v>
      </c>
      <c r="BP190" s="10">
        <f t="shared" si="503"/>
        <v>0</v>
      </c>
      <c r="BQ190" s="10">
        <f t="shared" si="503"/>
        <v>0</v>
      </c>
      <c r="BR190" s="10">
        <f t="shared" si="503"/>
        <v>0</v>
      </c>
      <c r="BS190" s="10">
        <f t="shared" si="503"/>
        <v>0</v>
      </c>
      <c r="BT190" s="10">
        <f t="shared" si="503"/>
        <v>0</v>
      </c>
      <c r="BU190" s="16">
        <v>1</v>
      </c>
      <c r="CI190" s="32">
        <f>BF190-BG190</f>
        <v>0</v>
      </c>
    </row>
    <row r="191" spans="1:88" ht="60" customHeight="1">
      <c r="A191" s="296"/>
      <c r="B191" s="291"/>
      <c r="C191" s="308"/>
      <c r="D191" s="287"/>
      <c r="E191" s="3" t="s">
        <v>29</v>
      </c>
      <c r="F191" s="10">
        <f t="shared" ref="F191:F195" si="504">G191+I191+J191+L191+Q191+S191+U191+V191+W191+Y191+Z191</f>
        <v>0</v>
      </c>
      <c r="G191" s="10">
        <f t="shared" ref="G191:V195" si="505">G173+G182</f>
        <v>0</v>
      </c>
      <c r="H191" s="10">
        <f t="shared" si="505"/>
        <v>0</v>
      </c>
      <c r="I191" s="10">
        <f t="shared" si="505"/>
        <v>0</v>
      </c>
      <c r="J191" s="10">
        <f t="shared" si="505"/>
        <v>0</v>
      </c>
      <c r="K191" s="10">
        <f t="shared" si="505"/>
        <v>0</v>
      </c>
      <c r="L191" s="10">
        <f t="shared" si="505"/>
        <v>0</v>
      </c>
      <c r="M191" s="10">
        <f t="shared" si="505"/>
        <v>0</v>
      </c>
      <c r="N191" s="10">
        <f t="shared" si="505"/>
        <v>0</v>
      </c>
      <c r="O191" s="10">
        <f t="shared" si="505"/>
        <v>0</v>
      </c>
      <c r="P191" s="10">
        <f t="shared" si="505"/>
        <v>0</v>
      </c>
      <c r="Q191" s="10">
        <f t="shared" si="505"/>
        <v>0</v>
      </c>
      <c r="R191" s="10">
        <f t="shared" si="505"/>
        <v>0</v>
      </c>
      <c r="S191" s="10">
        <f t="shared" si="505"/>
        <v>0</v>
      </c>
      <c r="T191" s="10">
        <f t="shared" si="505"/>
        <v>0</v>
      </c>
      <c r="U191" s="10">
        <f t="shared" si="505"/>
        <v>0</v>
      </c>
      <c r="V191" s="10">
        <f t="shared" si="505"/>
        <v>0</v>
      </c>
      <c r="W191" s="10">
        <f t="shared" si="502"/>
        <v>0</v>
      </c>
      <c r="X191" s="10">
        <f t="shared" si="502"/>
        <v>0</v>
      </c>
      <c r="Y191" s="10">
        <f t="shared" si="502"/>
        <v>0</v>
      </c>
      <c r="Z191" s="10">
        <f t="shared" si="502"/>
        <v>0</v>
      </c>
      <c r="AA191" s="16">
        <v>2</v>
      </c>
      <c r="AO191" s="4">
        <f t="shared" si="453"/>
        <v>0</v>
      </c>
      <c r="AP191" s="4">
        <f t="shared" si="454"/>
        <v>0</v>
      </c>
      <c r="AQ191" s="4">
        <f t="shared" si="455"/>
        <v>0</v>
      </c>
      <c r="AU191" s="296"/>
      <c r="AV191" s="291"/>
      <c r="AW191" s="308"/>
      <c r="AX191" s="287"/>
      <c r="AY191" s="3" t="s">
        <v>29</v>
      </c>
      <c r="AZ191" s="10">
        <f t="shared" ref="AZ191:AZ195" si="506">BA191+BC191+BD191+BF191+BK191+BM191+BO191+BP191+BQ191+BS191+BT191</f>
        <v>0</v>
      </c>
      <c r="BA191" s="10">
        <f t="shared" ref="BA191:BT191" si="507">BA173+BA182</f>
        <v>0</v>
      </c>
      <c r="BB191" s="10">
        <f t="shared" si="507"/>
        <v>0</v>
      </c>
      <c r="BC191" s="10">
        <f t="shared" si="507"/>
        <v>0</v>
      </c>
      <c r="BD191" s="10">
        <f t="shared" si="507"/>
        <v>0</v>
      </c>
      <c r="BE191" s="10">
        <f t="shared" si="507"/>
        <v>0</v>
      </c>
      <c r="BF191" s="10">
        <f t="shared" si="507"/>
        <v>0</v>
      </c>
      <c r="BG191" s="10">
        <f t="shared" si="507"/>
        <v>0</v>
      </c>
      <c r="BH191" s="10">
        <f t="shared" si="507"/>
        <v>0</v>
      </c>
      <c r="BI191" s="10">
        <f t="shared" si="507"/>
        <v>0</v>
      </c>
      <c r="BJ191" s="10">
        <f t="shared" si="507"/>
        <v>0</v>
      </c>
      <c r="BK191" s="10">
        <f t="shared" si="507"/>
        <v>0</v>
      </c>
      <c r="BL191" s="10">
        <f t="shared" si="507"/>
        <v>0</v>
      </c>
      <c r="BM191" s="10">
        <f t="shared" si="507"/>
        <v>0</v>
      </c>
      <c r="BN191" s="10">
        <f t="shared" si="507"/>
        <v>0</v>
      </c>
      <c r="BO191" s="10">
        <f t="shared" si="507"/>
        <v>0</v>
      </c>
      <c r="BP191" s="10">
        <f t="shared" si="507"/>
        <v>0</v>
      </c>
      <c r="BQ191" s="10">
        <f t="shared" si="507"/>
        <v>0</v>
      </c>
      <c r="BR191" s="10">
        <f t="shared" si="507"/>
        <v>0</v>
      </c>
      <c r="BS191" s="10">
        <f t="shared" si="507"/>
        <v>0</v>
      </c>
      <c r="BT191" s="10">
        <f t="shared" si="507"/>
        <v>0</v>
      </c>
      <c r="BU191" s="16">
        <v>2</v>
      </c>
    </row>
    <row r="192" spans="1:88" ht="120" customHeight="1">
      <c r="A192" s="296"/>
      <c r="B192" s="291"/>
      <c r="C192" s="308"/>
      <c r="D192" s="286" t="s">
        <v>30</v>
      </c>
      <c r="E192" s="3" t="s">
        <v>31</v>
      </c>
      <c r="F192" s="10">
        <f t="shared" si="504"/>
        <v>0</v>
      </c>
      <c r="G192" s="10">
        <f t="shared" si="505"/>
        <v>0</v>
      </c>
      <c r="H192" s="10">
        <f t="shared" si="502"/>
        <v>0</v>
      </c>
      <c r="I192" s="10">
        <f t="shared" si="502"/>
        <v>0</v>
      </c>
      <c r="J192" s="10">
        <f t="shared" si="502"/>
        <v>0</v>
      </c>
      <c r="K192" s="10">
        <f t="shared" si="502"/>
        <v>0</v>
      </c>
      <c r="L192" s="10">
        <f t="shared" si="502"/>
        <v>0</v>
      </c>
      <c r="M192" s="10">
        <f t="shared" si="502"/>
        <v>0</v>
      </c>
      <c r="N192" s="10">
        <f t="shared" si="502"/>
        <v>0</v>
      </c>
      <c r="O192" s="10">
        <f t="shared" si="502"/>
        <v>0</v>
      </c>
      <c r="P192" s="10">
        <f t="shared" si="502"/>
        <v>0</v>
      </c>
      <c r="Q192" s="10">
        <f t="shared" si="502"/>
        <v>0</v>
      </c>
      <c r="R192" s="10">
        <f t="shared" si="502"/>
        <v>0</v>
      </c>
      <c r="S192" s="10">
        <f t="shared" si="502"/>
        <v>0</v>
      </c>
      <c r="T192" s="10">
        <f t="shared" si="502"/>
        <v>0</v>
      </c>
      <c r="U192" s="10">
        <f t="shared" si="502"/>
        <v>0</v>
      </c>
      <c r="V192" s="10">
        <f t="shared" si="502"/>
        <v>0</v>
      </c>
      <c r="W192" s="10">
        <f t="shared" si="502"/>
        <v>0</v>
      </c>
      <c r="X192" s="10">
        <f t="shared" si="502"/>
        <v>0</v>
      </c>
      <c r="Y192" s="10">
        <f t="shared" si="502"/>
        <v>0</v>
      </c>
      <c r="Z192" s="10">
        <f t="shared" si="502"/>
        <v>0</v>
      </c>
      <c r="AA192" s="16">
        <v>3</v>
      </c>
      <c r="AO192" s="4">
        <f t="shared" si="453"/>
        <v>0</v>
      </c>
      <c r="AP192" s="4">
        <f t="shared" si="454"/>
        <v>0</v>
      </c>
      <c r="AQ192" s="4">
        <f t="shared" si="455"/>
        <v>0</v>
      </c>
      <c r="AT192" s="32">
        <f>AZ192-BC192</f>
        <v>0</v>
      </c>
      <c r="AU192" s="296"/>
      <c r="AV192" s="291"/>
      <c r="AW192" s="308"/>
      <c r="AX192" s="286" t="s">
        <v>30</v>
      </c>
      <c r="AY192" s="3" t="s">
        <v>31</v>
      </c>
      <c r="AZ192" s="10">
        <f t="shared" si="506"/>
        <v>0</v>
      </c>
      <c r="BA192" s="10">
        <f t="shared" ref="BA192:BT192" si="508">BA174+BA183</f>
        <v>0</v>
      </c>
      <c r="BB192" s="10">
        <f t="shared" si="508"/>
        <v>0</v>
      </c>
      <c r="BC192" s="10">
        <f t="shared" si="508"/>
        <v>0</v>
      </c>
      <c r="BD192" s="10">
        <f t="shared" si="508"/>
        <v>0</v>
      </c>
      <c r="BE192" s="10">
        <f t="shared" si="508"/>
        <v>0</v>
      </c>
      <c r="BF192" s="10">
        <f t="shared" si="508"/>
        <v>0</v>
      </c>
      <c r="BG192" s="10">
        <f t="shared" si="508"/>
        <v>0</v>
      </c>
      <c r="BH192" s="10">
        <f t="shared" si="508"/>
        <v>0</v>
      </c>
      <c r="BI192" s="10">
        <f t="shared" si="508"/>
        <v>0</v>
      </c>
      <c r="BJ192" s="10">
        <f t="shared" si="508"/>
        <v>0</v>
      </c>
      <c r="BK192" s="10">
        <f t="shared" si="508"/>
        <v>0</v>
      </c>
      <c r="BL192" s="10">
        <f t="shared" si="508"/>
        <v>0</v>
      </c>
      <c r="BM192" s="10">
        <f t="shared" si="508"/>
        <v>0</v>
      </c>
      <c r="BN192" s="10">
        <f t="shared" si="508"/>
        <v>0</v>
      </c>
      <c r="BO192" s="10">
        <f t="shared" si="508"/>
        <v>0</v>
      </c>
      <c r="BP192" s="10">
        <f t="shared" si="508"/>
        <v>0</v>
      </c>
      <c r="BQ192" s="10">
        <f t="shared" si="508"/>
        <v>0</v>
      </c>
      <c r="BR192" s="10">
        <f t="shared" si="508"/>
        <v>0</v>
      </c>
      <c r="BS192" s="10">
        <f t="shared" si="508"/>
        <v>0</v>
      </c>
      <c r="BT192" s="10">
        <f t="shared" si="508"/>
        <v>0</v>
      </c>
      <c r="BU192" s="16">
        <v>3</v>
      </c>
    </row>
    <row r="193" spans="1:88" ht="30" customHeight="1">
      <c r="A193" s="296"/>
      <c r="B193" s="291"/>
      <c r="C193" s="308"/>
      <c r="D193" s="291"/>
      <c r="E193" s="3" t="s">
        <v>32</v>
      </c>
      <c r="F193" s="10">
        <f t="shared" si="504"/>
        <v>0</v>
      </c>
      <c r="G193" s="10">
        <f t="shared" si="505"/>
        <v>0</v>
      </c>
      <c r="H193" s="10">
        <f t="shared" si="502"/>
        <v>0</v>
      </c>
      <c r="I193" s="10">
        <f t="shared" si="502"/>
        <v>0</v>
      </c>
      <c r="J193" s="10">
        <f t="shared" si="502"/>
        <v>0</v>
      </c>
      <c r="K193" s="10">
        <f t="shared" si="502"/>
        <v>0</v>
      </c>
      <c r="L193" s="10">
        <f t="shared" si="502"/>
        <v>0</v>
      </c>
      <c r="M193" s="10">
        <f t="shared" si="502"/>
        <v>0</v>
      </c>
      <c r="N193" s="10">
        <f t="shared" si="502"/>
        <v>0</v>
      </c>
      <c r="O193" s="10">
        <f t="shared" si="502"/>
        <v>0</v>
      </c>
      <c r="P193" s="10">
        <f t="shared" si="502"/>
        <v>0</v>
      </c>
      <c r="Q193" s="10">
        <f t="shared" si="502"/>
        <v>0</v>
      </c>
      <c r="R193" s="10">
        <f t="shared" si="502"/>
        <v>0</v>
      </c>
      <c r="S193" s="10">
        <f t="shared" si="502"/>
        <v>0</v>
      </c>
      <c r="T193" s="10">
        <f t="shared" si="502"/>
        <v>0</v>
      </c>
      <c r="U193" s="10">
        <f t="shared" si="502"/>
        <v>0</v>
      </c>
      <c r="V193" s="10">
        <f t="shared" si="502"/>
        <v>0</v>
      </c>
      <c r="W193" s="10">
        <f t="shared" si="502"/>
        <v>0</v>
      </c>
      <c r="X193" s="10">
        <f t="shared" si="502"/>
        <v>0</v>
      </c>
      <c r="Y193" s="10">
        <f t="shared" si="502"/>
        <v>0</v>
      </c>
      <c r="Z193" s="10">
        <f t="shared" si="502"/>
        <v>0</v>
      </c>
      <c r="AA193" s="16">
        <v>4</v>
      </c>
      <c r="AO193" s="4">
        <f t="shared" si="453"/>
        <v>0</v>
      </c>
      <c r="AP193" s="4">
        <f t="shared" si="454"/>
        <v>0</v>
      </c>
      <c r="AQ193" s="4">
        <f t="shared" si="455"/>
        <v>0</v>
      </c>
      <c r="AU193" s="296"/>
      <c r="AV193" s="291"/>
      <c r="AW193" s="308"/>
      <c r="AX193" s="291"/>
      <c r="AY193" s="3" t="s">
        <v>32</v>
      </c>
      <c r="AZ193" s="10">
        <f t="shared" si="506"/>
        <v>0</v>
      </c>
      <c r="BA193" s="10">
        <f t="shared" ref="BA193:BT193" si="509">BA175+BA184</f>
        <v>0</v>
      </c>
      <c r="BB193" s="10">
        <f t="shared" si="509"/>
        <v>0</v>
      </c>
      <c r="BC193" s="10">
        <f t="shared" si="509"/>
        <v>0</v>
      </c>
      <c r="BD193" s="10">
        <f t="shared" si="509"/>
        <v>0</v>
      </c>
      <c r="BE193" s="10">
        <f t="shared" si="509"/>
        <v>0</v>
      </c>
      <c r="BF193" s="10">
        <f t="shared" si="509"/>
        <v>0</v>
      </c>
      <c r="BG193" s="10">
        <f t="shared" si="509"/>
        <v>0</v>
      </c>
      <c r="BH193" s="10">
        <f t="shared" si="509"/>
        <v>0</v>
      </c>
      <c r="BI193" s="10">
        <f t="shared" si="509"/>
        <v>0</v>
      </c>
      <c r="BJ193" s="10">
        <f t="shared" si="509"/>
        <v>0</v>
      </c>
      <c r="BK193" s="10">
        <f t="shared" si="509"/>
        <v>0</v>
      </c>
      <c r="BL193" s="10">
        <f t="shared" si="509"/>
        <v>0</v>
      </c>
      <c r="BM193" s="10">
        <f t="shared" si="509"/>
        <v>0</v>
      </c>
      <c r="BN193" s="10">
        <f t="shared" si="509"/>
        <v>0</v>
      </c>
      <c r="BO193" s="10">
        <f t="shared" si="509"/>
        <v>0</v>
      </c>
      <c r="BP193" s="10">
        <f t="shared" si="509"/>
        <v>0</v>
      </c>
      <c r="BQ193" s="10">
        <f t="shared" si="509"/>
        <v>0</v>
      </c>
      <c r="BR193" s="10">
        <f t="shared" si="509"/>
        <v>0</v>
      </c>
      <c r="BS193" s="10">
        <f t="shared" si="509"/>
        <v>0</v>
      </c>
      <c r="BT193" s="10">
        <f t="shared" si="509"/>
        <v>0</v>
      </c>
      <c r="BU193" s="16">
        <v>4</v>
      </c>
    </row>
    <row r="194" spans="1:88" ht="30" customHeight="1">
      <c r="A194" s="296"/>
      <c r="B194" s="291"/>
      <c r="C194" s="308"/>
      <c r="D194" s="291"/>
      <c r="E194" s="3" t="s">
        <v>33</v>
      </c>
      <c r="F194" s="10">
        <f t="shared" si="504"/>
        <v>0</v>
      </c>
      <c r="G194" s="10">
        <f t="shared" si="505"/>
        <v>0</v>
      </c>
      <c r="H194" s="10">
        <f t="shared" si="502"/>
        <v>0</v>
      </c>
      <c r="I194" s="10">
        <f t="shared" si="502"/>
        <v>0</v>
      </c>
      <c r="J194" s="10">
        <f t="shared" si="502"/>
        <v>0</v>
      </c>
      <c r="K194" s="10">
        <f t="shared" si="502"/>
        <v>0</v>
      </c>
      <c r="L194" s="10">
        <f t="shared" si="502"/>
        <v>0</v>
      </c>
      <c r="M194" s="10">
        <f t="shared" si="502"/>
        <v>0</v>
      </c>
      <c r="N194" s="10">
        <f t="shared" si="502"/>
        <v>0</v>
      </c>
      <c r="O194" s="10">
        <f t="shared" si="502"/>
        <v>0</v>
      </c>
      <c r="P194" s="10">
        <f t="shared" si="502"/>
        <v>0</v>
      </c>
      <c r="Q194" s="10">
        <f t="shared" si="502"/>
        <v>0</v>
      </c>
      <c r="R194" s="10">
        <f t="shared" si="502"/>
        <v>0</v>
      </c>
      <c r="S194" s="10">
        <f t="shared" si="502"/>
        <v>0</v>
      </c>
      <c r="T194" s="10">
        <f t="shared" si="502"/>
        <v>0</v>
      </c>
      <c r="U194" s="10">
        <f t="shared" si="502"/>
        <v>0</v>
      </c>
      <c r="V194" s="10">
        <f t="shared" si="502"/>
        <v>0</v>
      </c>
      <c r="W194" s="10">
        <f t="shared" si="502"/>
        <v>0</v>
      </c>
      <c r="X194" s="10">
        <f t="shared" si="502"/>
        <v>0</v>
      </c>
      <c r="Y194" s="10">
        <f t="shared" si="502"/>
        <v>0</v>
      </c>
      <c r="Z194" s="10">
        <f t="shared" si="502"/>
        <v>0</v>
      </c>
      <c r="AA194" s="16">
        <v>5</v>
      </c>
      <c r="AO194" s="4">
        <f t="shared" si="453"/>
        <v>0</v>
      </c>
      <c r="AP194" s="4">
        <f t="shared" si="454"/>
        <v>0</v>
      </c>
      <c r="AQ194" s="4">
        <f t="shared" si="455"/>
        <v>0</v>
      </c>
      <c r="AU194" s="296"/>
      <c r="AV194" s="291"/>
      <c r="AW194" s="308"/>
      <c r="AX194" s="291"/>
      <c r="AY194" s="3" t="s">
        <v>33</v>
      </c>
      <c r="AZ194" s="10">
        <f t="shared" si="506"/>
        <v>0</v>
      </c>
      <c r="BA194" s="10">
        <f t="shared" ref="BA194:BT194" si="510">BA176+BA185</f>
        <v>0</v>
      </c>
      <c r="BB194" s="10">
        <f t="shared" si="510"/>
        <v>0</v>
      </c>
      <c r="BC194" s="10">
        <f t="shared" si="510"/>
        <v>0</v>
      </c>
      <c r="BD194" s="10">
        <f t="shared" si="510"/>
        <v>0</v>
      </c>
      <c r="BE194" s="10">
        <f t="shared" si="510"/>
        <v>0</v>
      </c>
      <c r="BF194" s="10">
        <f t="shared" si="510"/>
        <v>0</v>
      </c>
      <c r="BG194" s="10">
        <f t="shared" si="510"/>
        <v>0</v>
      </c>
      <c r="BH194" s="10">
        <f t="shared" si="510"/>
        <v>0</v>
      </c>
      <c r="BI194" s="10">
        <f t="shared" si="510"/>
        <v>0</v>
      </c>
      <c r="BJ194" s="10">
        <f t="shared" si="510"/>
        <v>0</v>
      </c>
      <c r="BK194" s="10">
        <f t="shared" si="510"/>
        <v>0</v>
      </c>
      <c r="BL194" s="10">
        <f t="shared" si="510"/>
        <v>0</v>
      </c>
      <c r="BM194" s="10">
        <f t="shared" si="510"/>
        <v>0</v>
      </c>
      <c r="BN194" s="10">
        <f t="shared" si="510"/>
        <v>0</v>
      </c>
      <c r="BO194" s="10">
        <f t="shared" si="510"/>
        <v>0</v>
      </c>
      <c r="BP194" s="10">
        <f t="shared" si="510"/>
        <v>0</v>
      </c>
      <c r="BQ194" s="10">
        <f t="shared" si="510"/>
        <v>0</v>
      </c>
      <c r="BR194" s="10">
        <f t="shared" si="510"/>
        <v>0</v>
      </c>
      <c r="BS194" s="10">
        <f t="shared" si="510"/>
        <v>0</v>
      </c>
      <c r="BT194" s="10">
        <f t="shared" si="510"/>
        <v>0</v>
      </c>
      <c r="BU194" s="16">
        <v>5</v>
      </c>
    </row>
    <row r="195" spans="1:88" ht="30" customHeight="1">
      <c r="A195" s="296"/>
      <c r="B195" s="291"/>
      <c r="C195" s="308"/>
      <c r="D195" s="287"/>
      <c r="E195" s="3" t="s">
        <v>34</v>
      </c>
      <c r="F195" s="10">
        <f t="shared" si="504"/>
        <v>0</v>
      </c>
      <c r="G195" s="10">
        <f t="shared" si="505"/>
        <v>0</v>
      </c>
      <c r="H195" s="10">
        <f t="shared" si="502"/>
        <v>0</v>
      </c>
      <c r="I195" s="10">
        <f t="shared" si="502"/>
        <v>0</v>
      </c>
      <c r="J195" s="10">
        <f t="shared" si="502"/>
        <v>0</v>
      </c>
      <c r="K195" s="10">
        <f t="shared" si="502"/>
        <v>0</v>
      </c>
      <c r="L195" s="10">
        <f t="shared" si="502"/>
        <v>0</v>
      </c>
      <c r="M195" s="10">
        <f t="shared" si="502"/>
        <v>0</v>
      </c>
      <c r="N195" s="10">
        <f t="shared" si="502"/>
        <v>0</v>
      </c>
      <c r="O195" s="10">
        <f t="shared" si="502"/>
        <v>0</v>
      </c>
      <c r="P195" s="10">
        <f t="shared" si="502"/>
        <v>0</v>
      </c>
      <c r="Q195" s="10">
        <f t="shared" si="502"/>
        <v>0</v>
      </c>
      <c r="R195" s="10">
        <f t="shared" si="502"/>
        <v>0</v>
      </c>
      <c r="S195" s="10">
        <f t="shared" si="502"/>
        <v>0</v>
      </c>
      <c r="T195" s="10">
        <f t="shared" si="502"/>
        <v>0</v>
      </c>
      <c r="U195" s="10">
        <f t="shared" si="502"/>
        <v>0</v>
      </c>
      <c r="V195" s="10">
        <f t="shared" si="502"/>
        <v>0</v>
      </c>
      <c r="W195" s="10">
        <f t="shared" si="502"/>
        <v>0</v>
      </c>
      <c r="X195" s="10">
        <f t="shared" si="502"/>
        <v>0</v>
      </c>
      <c r="Y195" s="10">
        <f t="shared" si="502"/>
        <v>0</v>
      </c>
      <c r="Z195" s="10">
        <f t="shared" si="502"/>
        <v>0</v>
      </c>
      <c r="AA195" s="16">
        <v>6</v>
      </c>
      <c r="AO195" s="4">
        <f t="shared" si="453"/>
        <v>0</v>
      </c>
      <c r="AP195" s="4">
        <f t="shared" si="454"/>
        <v>0</v>
      </c>
      <c r="AQ195" s="4">
        <f t="shared" si="455"/>
        <v>0</v>
      </c>
      <c r="AU195" s="296"/>
      <c r="AV195" s="291"/>
      <c r="AW195" s="308"/>
      <c r="AX195" s="287"/>
      <c r="AY195" s="3" t="s">
        <v>34</v>
      </c>
      <c r="AZ195" s="10">
        <f t="shared" si="506"/>
        <v>0</v>
      </c>
      <c r="BA195" s="10">
        <f t="shared" ref="BA195:BT195" si="511">BA177+BA186</f>
        <v>0</v>
      </c>
      <c r="BB195" s="10">
        <f t="shared" si="511"/>
        <v>0</v>
      </c>
      <c r="BC195" s="10">
        <f t="shared" si="511"/>
        <v>0</v>
      </c>
      <c r="BD195" s="10">
        <f t="shared" si="511"/>
        <v>0</v>
      </c>
      <c r="BE195" s="10">
        <f t="shared" si="511"/>
        <v>0</v>
      </c>
      <c r="BF195" s="10">
        <f t="shared" si="511"/>
        <v>0</v>
      </c>
      <c r="BG195" s="10">
        <f t="shared" si="511"/>
        <v>0</v>
      </c>
      <c r="BH195" s="10">
        <f t="shared" si="511"/>
        <v>0</v>
      </c>
      <c r="BI195" s="10">
        <f t="shared" si="511"/>
        <v>0</v>
      </c>
      <c r="BJ195" s="10">
        <f t="shared" si="511"/>
        <v>0</v>
      </c>
      <c r="BK195" s="10">
        <f t="shared" si="511"/>
        <v>0</v>
      </c>
      <c r="BL195" s="10">
        <f t="shared" si="511"/>
        <v>0</v>
      </c>
      <c r="BM195" s="10">
        <f t="shared" si="511"/>
        <v>0</v>
      </c>
      <c r="BN195" s="10">
        <f t="shared" si="511"/>
        <v>0</v>
      </c>
      <c r="BO195" s="10">
        <f t="shared" si="511"/>
        <v>0</v>
      </c>
      <c r="BP195" s="10">
        <f t="shared" si="511"/>
        <v>0</v>
      </c>
      <c r="BQ195" s="10">
        <f t="shared" si="511"/>
        <v>0</v>
      </c>
      <c r="BR195" s="10">
        <f t="shared" si="511"/>
        <v>0</v>
      </c>
      <c r="BS195" s="10">
        <f t="shared" si="511"/>
        <v>0</v>
      </c>
      <c r="BT195" s="10">
        <f t="shared" si="511"/>
        <v>0</v>
      </c>
      <c r="BU195" s="16">
        <v>6</v>
      </c>
    </row>
    <row r="196" spans="1:88" s="5" customFormat="1" ht="30" customHeight="1">
      <c r="A196" s="296"/>
      <c r="B196" s="291"/>
      <c r="C196" s="308"/>
      <c r="D196" s="292" t="s">
        <v>35</v>
      </c>
      <c r="E196" s="293"/>
      <c r="F196" s="10">
        <f>F190+F191+F192+F193+F194+F195</f>
        <v>975763.22</v>
      </c>
      <c r="G196" s="10">
        <f t="shared" ref="G196" si="512">G190+G191+G192+G193+G194+G195</f>
        <v>345031.79</v>
      </c>
      <c r="H196" s="10">
        <f t="shared" ref="H196" si="513">H190+H191+H192+H193+H194+H195</f>
        <v>0</v>
      </c>
      <c r="I196" s="10">
        <f t="shared" ref="I196" si="514">I190+I191+I192+I193+I194+I195</f>
        <v>0</v>
      </c>
      <c r="J196" s="10">
        <f t="shared" ref="J196" si="515">J190+J191+J192+J193+J194+J195</f>
        <v>0</v>
      </c>
      <c r="K196" s="10">
        <f t="shared" ref="K196" si="516">K190+K191+K192+K193+K194+K195</f>
        <v>0</v>
      </c>
      <c r="L196" s="10">
        <f t="shared" ref="L196" si="517">L190+L191+L192+L193+L194+L195</f>
        <v>0</v>
      </c>
      <c r="M196" s="10">
        <f t="shared" ref="M196" si="518">M190+M191+M192+M193+M194+M195</f>
        <v>0</v>
      </c>
      <c r="N196" s="10">
        <f t="shared" ref="N196" si="519">N190+N191+N192+N193+N194+N195</f>
        <v>0</v>
      </c>
      <c r="O196" s="10">
        <f t="shared" ref="O196" si="520">O190+O191+O192+O193+O194+O195</f>
        <v>0</v>
      </c>
      <c r="P196" s="10">
        <f t="shared" ref="P196" si="521">P190+P191+P192+P193+P194+P195</f>
        <v>0</v>
      </c>
      <c r="Q196" s="10">
        <f t="shared" ref="Q196" si="522">Q190+Q191+Q192+Q193+Q194+Q195</f>
        <v>630731.43000000005</v>
      </c>
      <c r="R196" s="10">
        <f t="shared" ref="R196" si="523">R190+R191+R192+R193+R194+R195</f>
        <v>0</v>
      </c>
      <c r="S196" s="10">
        <f t="shared" ref="S196" si="524">S190+S191+S192+S193+S194+S195</f>
        <v>0</v>
      </c>
      <c r="T196" s="10">
        <f t="shared" ref="T196" si="525">T190+T191+T192+T193+T194+T195</f>
        <v>0</v>
      </c>
      <c r="U196" s="10">
        <f t="shared" ref="U196" si="526">U190+U191+U192+U193+U194+U195</f>
        <v>0</v>
      </c>
      <c r="V196" s="10">
        <f t="shared" ref="V196" si="527">V190+V191+V192+V193+V194+V195</f>
        <v>0</v>
      </c>
      <c r="W196" s="10">
        <f t="shared" ref="W196" si="528">W190+W191+W192+W193+W194+W195</f>
        <v>0</v>
      </c>
      <c r="X196" s="10">
        <f t="shared" ref="X196" si="529">X190+X191+X192+X193+X194+X195</f>
        <v>0</v>
      </c>
      <c r="Y196" s="10">
        <f t="shared" ref="Y196" si="530">Y190+Y191+Y192+Y193+Y194+Y195</f>
        <v>0</v>
      </c>
      <c r="Z196" s="10">
        <f t="shared" ref="Z196" si="531">Z190+Z191+Z192+Z193+Z194+Z195</f>
        <v>0</v>
      </c>
      <c r="AA196" s="16">
        <v>7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>
        <f t="shared" si="453"/>
        <v>0</v>
      </c>
      <c r="AP196" s="4">
        <f t="shared" si="454"/>
        <v>0</v>
      </c>
      <c r="AQ196" s="4">
        <f t="shared" si="455"/>
        <v>0</v>
      </c>
      <c r="AR196" s="4"/>
      <c r="AU196" s="296"/>
      <c r="AV196" s="291"/>
      <c r="AW196" s="308"/>
      <c r="AX196" s="322" t="s">
        <v>35</v>
      </c>
      <c r="AY196" s="293"/>
      <c r="AZ196" s="10">
        <f>AZ190+AZ191+AZ192+AZ193+AZ194+AZ195</f>
        <v>1951526.4300000002</v>
      </c>
      <c r="BA196" s="10">
        <f t="shared" ref="BA196:BT196" si="532">BA190+BA191+BA192+BA193+BA194+BA195</f>
        <v>690063.57</v>
      </c>
      <c r="BB196" s="10">
        <f t="shared" si="532"/>
        <v>0</v>
      </c>
      <c r="BC196" s="10">
        <f t="shared" si="532"/>
        <v>0</v>
      </c>
      <c r="BD196" s="10">
        <f t="shared" si="532"/>
        <v>0</v>
      </c>
      <c r="BE196" s="10">
        <f t="shared" si="532"/>
        <v>0</v>
      </c>
      <c r="BF196" s="10">
        <f t="shared" si="532"/>
        <v>0</v>
      </c>
      <c r="BG196" s="10">
        <f t="shared" si="532"/>
        <v>0</v>
      </c>
      <c r="BH196" s="10">
        <f t="shared" si="532"/>
        <v>0</v>
      </c>
      <c r="BI196" s="10">
        <f t="shared" si="532"/>
        <v>0</v>
      </c>
      <c r="BJ196" s="10">
        <f t="shared" si="532"/>
        <v>0</v>
      </c>
      <c r="BK196" s="10">
        <f t="shared" si="532"/>
        <v>1261462.8600000001</v>
      </c>
      <c r="BL196" s="10">
        <f t="shared" si="532"/>
        <v>0</v>
      </c>
      <c r="BM196" s="10">
        <f t="shared" si="532"/>
        <v>0</v>
      </c>
      <c r="BN196" s="10">
        <f t="shared" si="532"/>
        <v>0</v>
      </c>
      <c r="BO196" s="10">
        <f t="shared" si="532"/>
        <v>0</v>
      </c>
      <c r="BP196" s="10">
        <f t="shared" si="532"/>
        <v>0</v>
      </c>
      <c r="BQ196" s="10">
        <f t="shared" si="532"/>
        <v>0</v>
      </c>
      <c r="BR196" s="10">
        <f t="shared" si="532"/>
        <v>0</v>
      </c>
      <c r="BS196" s="10">
        <f t="shared" si="532"/>
        <v>0</v>
      </c>
      <c r="BT196" s="10">
        <f t="shared" si="532"/>
        <v>0</v>
      </c>
      <c r="BU196" s="16">
        <v>7</v>
      </c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I196" s="32">
        <f>BF196-BG196</f>
        <v>0</v>
      </c>
      <c r="CJ196" s="123"/>
    </row>
    <row r="197" spans="1:88" ht="75" customHeight="1">
      <c r="A197" s="296"/>
      <c r="B197" s="291"/>
      <c r="C197" s="308"/>
      <c r="D197" s="292" t="s">
        <v>53</v>
      </c>
      <c r="E197" s="293"/>
      <c r="F197" s="11">
        <f>ROUND(F196/C190,2)</f>
        <v>188.19</v>
      </c>
      <c r="G197" s="11">
        <f>ROUND(G196/C190,2)</f>
        <v>66.55</v>
      </c>
      <c r="H197" s="11">
        <f>ROUND(H196/C190,2)</f>
        <v>0</v>
      </c>
      <c r="I197" s="11">
        <f>ROUND(I196/C190,2)</f>
        <v>0</v>
      </c>
      <c r="J197" s="11">
        <f>ROUND(J196/C190,2)</f>
        <v>0</v>
      </c>
      <c r="K197" s="11">
        <f>ROUND(K196/C190,2)</f>
        <v>0</v>
      </c>
      <c r="L197" s="11">
        <f>ROUND(L196/C190,2)</f>
        <v>0</v>
      </c>
      <c r="M197" s="11">
        <f>ROUND(M196/C190,2)</f>
        <v>0</v>
      </c>
      <c r="N197" s="11">
        <f>ROUND(N196/C190,2)</f>
        <v>0</v>
      </c>
      <c r="O197" s="11">
        <f>ROUND(O196/C190,2)</f>
        <v>0</v>
      </c>
      <c r="P197" s="11">
        <f>ROUND(P196/C190,2)</f>
        <v>0</v>
      </c>
      <c r="Q197" s="11">
        <f>ROUND(Q196/C190,2)</f>
        <v>121.65</v>
      </c>
      <c r="R197" s="11">
        <f>ROUND(R196/C190,2)</f>
        <v>0</v>
      </c>
      <c r="S197" s="11">
        <f>ROUND(S196/C190,2)</f>
        <v>0</v>
      </c>
      <c r="T197" s="11">
        <f>ROUND(T196/C190,2)</f>
        <v>0</v>
      </c>
      <c r="U197" s="11">
        <f>ROUND(U196/C190,2)</f>
        <v>0</v>
      </c>
      <c r="V197" s="11">
        <f>ROUND(V196/C190,2)</f>
        <v>0</v>
      </c>
      <c r="W197" s="11">
        <f>ROUND(W196/C190,2)</f>
        <v>0</v>
      </c>
      <c r="X197" s="11">
        <f>ROUND(X196/C190,2)</f>
        <v>0</v>
      </c>
      <c r="Y197" s="11">
        <f>ROUND(Y196/C190,2)</f>
        <v>0</v>
      </c>
      <c r="Z197" s="11">
        <f>ROUND(Z196/C190,2)</f>
        <v>0</v>
      </c>
      <c r="AA197" s="16">
        <v>8</v>
      </c>
      <c r="AD197" s="52" t="b">
        <f>IF(AND(G197&gt;947.15,G197&lt;949),3,IF(AND(G197&gt;623.59,G197&lt;625),4,IF(AND(G197&gt;237.38,G197&lt;239),5,IF(AND(G197&gt;1986,G197&lt;1988),6,IF(AND(G197&gt;739.75,G197&lt;741),7,IF(AND(G197&gt;282.91,G197&lt;284),8,IF(AND(G197&gt;2681.35,G197&lt;2683),9,IF(AND(G197&gt;828.59,G197&lt;830),10,IF(AND(G197&gt;585.15,G197&lt;587),11,IF(AND(G197&gt;991.71,G197&lt;993),12,IF(AND(G197&gt;652.95,G197&lt;654),13,IF(AND(G197&gt;248.59,G197&lt;250),14,IF(AND(G197&gt;2079.39,G197&lt;2081),15,IF(AND(G197&gt;774.57,G197&lt;776),16,IF(AND(G197&gt;296.25,G197&lt;298),17,IF(AND(G197&gt;2807.42,G197&lt;2809),18,IF(AND(G197&gt;867.59,G197&lt;869),19,IF(AND(G197&gt;612.7,G197&lt;614),20))))))))))))))))))</f>
        <v>0</v>
      </c>
      <c r="AE197" s="52" t="b">
        <f>IF(AND(I197&gt;1204.78,I197&lt;1206),5,IF(AND(I197&gt;1407.63,I197&lt;1409),8,IF(AND(I197&gt;1427.91,I197&lt;1429),11,IF(AND(I197&gt;1261.45,I197&lt;1263),14,IF(AND(I197&gt;1473.83,I197&lt;1475),17,IF(AND(I197&gt;1495.07,I197&lt;1497),20))))))</f>
        <v>0</v>
      </c>
      <c r="AF197" s="52" t="b">
        <f>IF(AND(J197&gt;486.32,J197&lt;488),3,IF(AND(J197&gt;324.64,J197&lt;326),4,IF(AND(J197&gt;286.99,J197&lt;288.5),5,IF(AND(J197&gt;617.7,J197&lt;618),6,IF(AND(J197&gt;411.3,J197&lt;413),7,IF(AND(J197&gt;365.04,J197&lt;367),8,IF(AND(J197&gt;797.54,J197&lt;799),9,IF(AND(J197&gt;533.49,J197&lt;535),10,IF(AND(J197&gt;475.86,J197&lt;477),11,IF(AND(J197&gt;509.22,J197&lt;511),12,IF(AND(J197&gt;339.94,J197&lt;341.2),13,IF(AND(J197&gt;300.53,J197&lt;302),14,IF(AND(J197&gt;646.78,J197&lt;648),15,IF(AND(J197&gt;430.68,J197&lt;432),16,IF(AND(J197&gt;382.24,J197&lt;384),17,IF(AND(J197&gt;835.07,J197&lt;837),18,IF(AND(J197&gt;558.61,J197&lt;560),19,IF(AND(J197&gt;498.27,J197&lt;500),20))))))))))))))))))</f>
        <v>0</v>
      </c>
      <c r="AG197" s="52" t="b">
        <f>IF(AND(L197&gt;497.89,L197&lt;499),3,IF(AND(L197&gt;360.29,L197&lt;362),4,IF(AND(L197&gt;249.38,L197&lt;251),5,IF(AND(L197&gt;628.22,L197&lt;630),6,IF(AND(L197&gt;455.21,L197&lt;457),7,IF(AND(L197&gt;315.16,L197&lt;317),8,IF(AND(L197&gt;814.35,L197&lt;816),9,IF(AND(L197&gt;571.19,L197&lt;573),10,IF(AND(L197&gt;401.59,L197&lt;403),11,IF(AND(L197&gt;521.33,L197&lt;523),12,IF(AND(L197&gt;377.28,L197&lt;379),13,IF(AND(L197&gt;261.15,L197&lt;263),14,IF(AND(L197&gt;657.8,L197&lt;659),15,IF(AND(L197&gt;476.66,L197&lt;478),16,IF(AND(L197&gt;330.01,L197&lt;332),17,IF(AND(L197&gt;852.67,L197&lt;854),18,IF(AND(L197&gt;598.08,L197&lt;600),19,IF(AND(L197&gt;420.51,L197&lt;422),20))))))))))))))))))</f>
        <v>0</v>
      </c>
      <c r="AH197" s="52" t="b">
        <f>IF(AND(Q197&gt;358.85,Q197&lt;360),3,IF(AND(Q197&gt;129.83,Q197&lt;131),4,IF(AND(Q197&gt;77.61,Q197&lt;79),5,IF(AND(Q197&gt;426.19,Q197&lt;428),6,IF(AND(Q197&gt;159.77,Q197&lt;161),7,IF(AND(Q197&gt;94.38,Q197&lt;96),8,IF(AND(Q197&gt;567.37,Q197&lt;569),9,IF(AND(Q197&gt;203.4,Q197&lt;205),10,IF(AND(Q197&gt;131.96,Q197&lt;133),11,IF(AND(Q197&gt;375.76,Q197&lt;377),12,IF(AND(Q197&gt;135.98,Q197&lt;137),13,IF(AND(Q197&gt;81.31,Q197&lt;83),14,IF(AND(Q197&gt;446.27,Q197&lt;448),15,IF(AND(Q197&gt;167.32,Q197&lt;169),16,IF(AND(Q197&gt;98.86,Q197&lt;100),17,IF(AND(Q197&gt;594.08,Q197&lt;596),18,IF(AND(Q197&gt;213.01,Q197&lt;215),19,IF(AND(Q197&gt;138.21,Q197&lt;140),20))))))))))))))))))</f>
        <v>0</v>
      </c>
      <c r="AI197" s="52" t="b">
        <f>IF(AND(S197&gt;195.17,S197&lt;197),3,IF(AND(S197&gt;88.93,S197&lt;90),4,IF(AND(S197&gt;47.88,S197&lt;49),5,IF(AND(S197&gt;245.08,S197&lt;247),6,IF(AND(S197&gt;111.07,S197&lt;113),7,IF(AND(S197&gt;60.92,S197&lt;62),8,IF(AND(S197&gt;296.11,S197&lt;298),9,IF(AND(S197&gt;139.41,S197&lt;141),10,IF(AND(S197&gt;78.67,S197&lt;80),11,IF(AND(S197&gt;204.39,S197&lt;206),12,IF(AND(S197&gt;93.16,S197&lt;95),13,IF(AND(S197&gt;50.17,S197&lt;52),14,IF(AND(S197&gt;256.64,S197&lt;258),15,IF(AND(S197&gt;116.33,S197&lt;118),16,IF(AND(S197&gt;63.83,S197&lt;65),17,IF(AND(S197&gt;310.07,S197&lt;312),18,IF(AND(S197&gt;146.01,S197&lt;148),19,IF(AND(S197&gt;82.42,S197&lt;84),20))))))))))))))))))</f>
        <v>0</v>
      </c>
      <c r="AJ197" s="52" t="b">
        <f>IF(AND(U197&gt;107.35,U197&lt;109),3,IF(AND(U197&gt;63.65,U197&lt;65),4,IF(AND(U197&gt;44.75,U197&lt;46),5,IF(AND(U197&gt;143.27,U197&lt;145),6,IF(AND(U197&gt;85.58,U197&lt;87),7,IF(AND(U197&gt;60.46,U197&lt;62),8,IF(AND(U197&gt;194.16,U197&lt;196),9,IF(AND(U197&gt;117.24,U197&lt;119),10,IF(AND(U197&gt;82.88,U197&lt;84),11,IF(AND(U197&gt;112.44,U197&lt;114),12,IF(AND(U197&gt;66.69,U197&lt;68),13,IF(AND(U197&gt;46.9,U197&lt;48),14,IF(AND(U197&gt;150.05,U197&lt;152),15,IF(AND(U197&gt;90.65,U197&lt;91),16,IF(AND(U197&gt;63.34,U197&lt;65),17,IF(AND(U197&gt;203.34,U197&lt;205),18,IF(AND(U197&gt;122.8,U197&lt;124),19,IF(AND(U197&gt;86.83,U197&lt;88),20))))))))))))))))))</f>
        <v>0</v>
      </c>
      <c r="AK197" s="52" t="b">
        <f>IF(AND(V197&gt;139.85,V197&lt;141),3,IF(AND(V197&gt;103.84,V197&lt;105),4,IF(AND(V197&gt;52.32,V197&lt;54),5,IF(AND(V197&gt;285.46,V197&lt;287),6,IF(AND(V197&gt;118.42,V197&lt;120),7,IF(AND(V197&gt;62.42,V197&lt;64),8,IF(AND(V197&gt;412.27,V197&lt;414),9,IF(AND(V197&gt;140.33,V197&lt;142),10,IF(AND(V197&gt;145,V197&lt;147),11,IF(AND(V197&gt;146.47,V197&lt;148),12,IF(AND(V197&gt;108.77,V197&lt;110),13,IF(AND(V197&gt;54.82,V197&lt;56),14,IF(AND(V197&gt;298.92,V197&lt;300),15,IF(AND(V197&gt;124.03,V197&lt;126),16,IF(AND(V197&gt;65.4,V197&lt;67),17,IF(AND(V197&gt;431.69,V197&lt;433),18,IF(AND(V197&gt;146.97,V197&lt;148),19,IF(AND(V197&gt;151.86,V197&lt;153),20))))))))))))))))))</f>
        <v>0</v>
      </c>
      <c r="AL197" s="52" t="b">
        <f>IF(AND(W197&gt;350.42,W197&lt;352),3,IF(AND(W197&gt;546.22,W197&lt;548),4,IF(AND(W197&gt;155.33,W197&lt;157),5,IF(AND(W197&gt;721.99,W197&lt;723),6,IF(AND(W197&gt;638.96,W197&lt;639),7,IF(AND(W197&gt;187.79,W197&lt;189),8,IF(AND(W197&gt;945.4,W197&lt;947),9,IF(AND(W197&gt;698.46,W197&lt;670),10,IF(AND(W197&gt;360.7,W197&lt;362),11,IF(AND(W197&gt;366.94,W197&lt;368),12,IF(AND(W197&gt;571.94,W197&lt;573),13,IF(AND(W197&gt;162.68,W197&lt;164),14,IF(AND(W197&gt;755.97,W197&lt;757),15,IF(AND(W197&gt;667.99,W197&lt;669),16,IF(AND(W197&gt;196.66,W197&lt;198),17,IF(AND(W197&gt;989.88,W197&lt;991),18,IF(AND(W197&gt;731.33,W197&lt;733),19,IF(AND(W197&gt;377.7,W197&lt;379),20))))))))))))))))))</f>
        <v>0</v>
      </c>
      <c r="AM197" s="52" t="b">
        <f>IF(AND(Y197&gt;46.2,Y197&lt;46.5),3,IF(AND(Y197&gt;18.8,Y197&lt;19.1),4,IF(AND(Y197&gt;15.8,Y197&lt;16),5,IF(AND(Y197&gt;78.7,Y197&lt;79),6,IF(AND(Y197&gt;32.1,Y197&lt;32.4),7,IF(AND(Y197&gt;26.9,Y197&lt;27.3),8,IF(AND(Y197&gt;125,Y197&lt;125.5),9,IF(AND(Y197&gt;48.2,Y197&lt;48.52),10,IF(AND(Y197&gt;43.1,Y197&lt;43.6),11,IF(AND(Y197&gt;48.53,Y197&lt;48.7),12,IF(AND(Y197&gt;19.6,Y197&lt;20.1),13,IF(AND(Y197&gt;16.5,Y197&lt;16.9),14,IF(AND(Y197&gt;82.4,Y197&lt;82.8),15,IF(AND(Y197&gt;33.6,Y197&lt;34),16,IF(AND(Y197&gt;28,Y197&lt;28.6),17,IF(AND(Y197&gt;130.8,Y197&lt;131.4),18,IF(AND(Y197&gt;50.5,Y197&lt;50.9),19,IF(AND(Y197&gt;45.2,Y197&lt;45.8),20))))))))))))))))))</f>
        <v>0</v>
      </c>
      <c r="AO197" s="4">
        <f t="shared" si="453"/>
        <v>0</v>
      </c>
      <c r="AP197" s="4">
        <f t="shared" si="454"/>
        <v>0</v>
      </c>
      <c r="AQ197" s="4">
        <f t="shared" si="455"/>
        <v>0</v>
      </c>
      <c r="AU197" s="296"/>
      <c r="AV197" s="291"/>
      <c r="AW197" s="308"/>
      <c r="AX197" s="322" t="s">
        <v>53</v>
      </c>
      <c r="AY197" s="293"/>
      <c r="AZ197" s="11">
        <f>ROUND(AZ196/AW190,2)</f>
        <v>376.39</v>
      </c>
      <c r="BA197" s="11">
        <f>ROUND(BA196/AW190,2)</f>
        <v>133.09</v>
      </c>
      <c r="BB197" s="11">
        <f>ROUND(BB196/AW190,2)</f>
        <v>0</v>
      </c>
      <c r="BC197" s="11">
        <f>ROUND(BC196/AW190,2)</f>
        <v>0</v>
      </c>
      <c r="BD197" s="11">
        <f>ROUND(BD196/AW190,2)</f>
        <v>0</v>
      </c>
      <c r="BE197" s="11">
        <f>ROUND(BE196/AW190,2)</f>
        <v>0</v>
      </c>
      <c r="BF197" s="11">
        <f>ROUND(BF196/AW190,2)</f>
        <v>0</v>
      </c>
      <c r="BG197" s="11">
        <f>ROUND(BG196/AW190,2)</f>
        <v>0</v>
      </c>
      <c r="BH197" s="11">
        <f>ROUND(BH196/AW190,2)</f>
        <v>0</v>
      </c>
      <c r="BI197" s="11">
        <f>ROUND(BI196/AW190,2)</f>
        <v>0</v>
      </c>
      <c r="BJ197" s="11">
        <f>ROUND(BJ196/AW190,2)</f>
        <v>0</v>
      </c>
      <c r="BK197" s="11">
        <f>ROUND(BK196/AW190,2)</f>
        <v>243.3</v>
      </c>
      <c r="BL197" s="11">
        <f>ROUND(BL196/AW190,2)</f>
        <v>0</v>
      </c>
      <c r="BM197" s="11">
        <f>ROUND(BM196/AW190,2)</f>
        <v>0</v>
      </c>
      <c r="BN197" s="11">
        <f>ROUND(BN196/AW190,2)</f>
        <v>0</v>
      </c>
      <c r="BO197" s="11">
        <f>ROUND(BO196/AW190,2)</f>
        <v>0</v>
      </c>
      <c r="BP197" s="11">
        <f>ROUND(BP196/AW190,2)</f>
        <v>0</v>
      </c>
      <c r="BQ197" s="11">
        <f>ROUND(BQ196/AW190,2)</f>
        <v>0</v>
      </c>
      <c r="BR197" s="11">
        <f>ROUND(BR196/AW190,2)</f>
        <v>0</v>
      </c>
      <c r="BS197" s="11">
        <f>ROUND(BS196/AW190,2)</f>
        <v>0</v>
      </c>
      <c r="BT197" s="11">
        <f>ROUND(BT196/AW190,2)</f>
        <v>0</v>
      </c>
      <c r="BU197" s="16">
        <v>8</v>
      </c>
      <c r="BX197" s="52" t="b">
        <f>IF(AND(BA197&gt;947.15,BA197&lt;949),3,IF(AND(BA197&gt;623.59,BA197&lt;625),4,IF(AND(BA197&gt;237.38,BA197&lt;239),5,IF(AND(BA197&gt;1986,BA197&lt;1988),6,IF(AND(BA197&gt;739.75,BA197&lt;741),7,IF(AND(BA197&gt;282.91,BA197&lt;284),8,IF(AND(BA197&gt;2681.35,BA197&lt;2683),9,IF(AND(BA197&gt;828.59,BA197&lt;830),10,IF(AND(BA197&gt;585.15,BA197&lt;587),11,IF(AND(BA197&gt;991.71,BA197&lt;993),12,IF(AND(BA197&gt;652.95,BA197&lt;654),13,IF(AND(BA197&gt;248.59,BA197&lt;250),14,IF(AND(BA197&gt;2079.39,BA197&lt;2081),15,IF(AND(BA197&gt;774.57,BA197&lt;776),16,IF(AND(BA197&gt;296.25,BA197&lt;298),17,IF(AND(BA197&gt;2807.42,BA197&lt;2809),18,IF(AND(BA197&gt;867.59,BA197&lt;869),19,IF(AND(BA197&gt;612.7,BA197&lt;614),20))))))))))))))))))</f>
        <v>0</v>
      </c>
      <c r="BY197" s="52" t="b">
        <f>IF(AND(BC197&gt;1204.78,BC197&lt;1206),5,IF(AND(BC197&gt;1407.63,BC197&lt;1409),8,IF(AND(BC197&gt;1427.91,BC197&lt;1429),11,IF(AND(BC197&gt;1261.45,BC197&lt;1263),14,IF(AND(BC197&gt;1473.83,BC197&lt;1475),17,IF(AND(BC197&gt;1495.07,BC197&lt;1497),20))))))</f>
        <v>0</v>
      </c>
      <c r="BZ197" s="52" t="b">
        <f>IF(AND(BD197&gt;486.32,BD197&lt;488),3,IF(AND(BD197&gt;324.64,BD197&lt;326),4,IF(AND(BD197&gt;286.99,BD197&lt;288.5),5,IF(AND(BD197&gt;617.7,BD197&lt;618),6,IF(AND(BD197&gt;411.3,BD197&lt;413),7,IF(AND(BD197&gt;365.04,BD197&lt;367),8,IF(AND(BD197&gt;797.54,BD197&lt;799),9,IF(AND(BD197&gt;533.49,BD197&lt;535),10,IF(AND(BD197&gt;475.86,BD197&lt;477),11,IF(AND(BD197&gt;509.22,BD197&lt;511),12,IF(AND(BD197&gt;339.94,BD197&lt;341.2),13,IF(AND(BD197&gt;300.53,BD197&lt;302),14,IF(AND(BD197&gt;646.78,BD197&lt;648),15,IF(AND(BD197&gt;430.68,BD197&lt;432),16,IF(AND(BD197&gt;382.24,BD197&lt;384),17,IF(AND(BD197&gt;835.07,BD197&lt;837),18,IF(AND(BD197&gt;558.61,BD197&lt;560),19,IF(AND(BD197&gt;498.27,BD197&lt;500),20))))))))))))))))))</f>
        <v>0</v>
      </c>
      <c r="CA197" s="52" t="b">
        <f>IF(AND(BF197&gt;497.89,BF197&lt;499),3,IF(AND(BF197&gt;360.29,BF197&lt;362),4,IF(AND(BF197&gt;249.38,BF197&lt;251),5,IF(AND(BF197&gt;628.22,BF197&lt;630),6,IF(AND(BF197&gt;455.21,BF197&lt;457),7,IF(AND(BF197&gt;315.16,BF197&lt;317),8,IF(AND(BF197&gt;814.35,BF197&lt;816),9,IF(AND(BF197&gt;571.19,BF197&lt;573),10,IF(AND(BF197&gt;401.59,BF197&lt;403),11,IF(AND(BF197&gt;521.33,BF197&lt;523),12,IF(AND(BF197&gt;377.28,BF197&lt;379),13,IF(AND(BF197&gt;261.15,BF197&lt;263),14,IF(AND(BF197&gt;657.8,BF197&lt;659),15,IF(AND(BF197&gt;476.66,BF197&lt;478),16,IF(AND(BF197&gt;330.01,BF197&lt;332),17,IF(AND(BF197&gt;852.67,BF197&lt;854),18,IF(AND(BF197&gt;598.08,BF197&lt;600),19,IF(AND(BF197&gt;420.51,BF197&lt;422),20))))))))))))))))))</f>
        <v>0</v>
      </c>
      <c r="CB197" s="52" t="b">
        <f>IF(AND(BK197&gt;358.85,BK197&lt;360),3,IF(AND(BK197&gt;129.83,BK197&lt;131),4,IF(AND(BK197&gt;77.61,BK197&lt;79),5,IF(AND(BK197&gt;426.19,BK197&lt;428),6,IF(AND(BK197&gt;159.77,BK197&lt;161),7,IF(AND(BK197&gt;94.38,BK197&lt;96),8,IF(AND(BK197&gt;567.37,BK197&lt;569),9,IF(AND(BK197&gt;203.4,BK197&lt;205),10,IF(AND(BK197&gt;131.96,BK197&lt;133),11,IF(AND(BK197&gt;375.76,BK197&lt;377),12,IF(AND(BK197&gt;135.98,BK197&lt;137),13,IF(AND(BK197&gt;81.31,BK197&lt;83),14,IF(AND(BK197&gt;446.27,BK197&lt;448),15,IF(AND(BK197&gt;167.32,BK197&lt;169),16,IF(AND(BK197&gt;98.86,BK197&lt;100),17,IF(AND(BK197&gt;594.08,BK197&lt;596),18,IF(AND(BK197&gt;213.01,BK197&lt;215),19,IF(AND(BK197&gt;138.21,BK197&lt;140),20))))))))))))))))))</f>
        <v>0</v>
      </c>
      <c r="CC197" s="52" t="b">
        <f>IF(AND(BM197&gt;195.17,BM197&lt;197),3,IF(AND(BM197&gt;88.93,BM197&lt;90),4,IF(AND(BM197&gt;47.88,BM197&lt;49),5,IF(AND(BM197&gt;245.08,BM197&lt;247),6,IF(AND(BM197&gt;111.07,BM197&lt;113),7,IF(AND(BM197&gt;60.92,BM197&lt;62),8,IF(AND(BM197&gt;296.11,BM197&lt;298),9,IF(AND(BM197&gt;139.41,BM197&lt;141),10,IF(AND(BM197&gt;78.67,BM197&lt;80),11,IF(AND(BM197&gt;204.39,BM197&lt;206),12,IF(AND(BM197&gt;93.16,BM197&lt;95),13,IF(AND(BM197&gt;50.17,BM197&lt;52),14,IF(AND(BM197&gt;256.64,BM197&lt;258),15,IF(AND(BM197&gt;116.33,BM197&lt;118),16,IF(AND(BM197&gt;63.83,BM197&lt;65),17,IF(AND(BM197&gt;310.07,BM197&lt;312),18,IF(AND(BM197&gt;146.01,BM197&lt;148),19,IF(AND(BM197&gt;82.42,BM197&lt;84),20))))))))))))))))))</f>
        <v>0</v>
      </c>
      <c r="CD197" s="52" t="b">
        <f>IF(AND(BO197&gt;107.35,BO197&lt;109),3,IF(AND(BO197&gt;63.65,BO197&lt;65),4,IF(AND(BO197&gt;44.75,BO197&lt;46),5,IF(AND(BO197&gt;143.27,BO197&lt;145),6,IF(AND(BO197&gt;85.58,BO197&lt;87),7,IF(AND(BO197&gt;60.46,BO197&lt;62),8,IF(AND(BO197&gt;194.16,BO197&lt;196),9,IF(AND(BO197&gt;117.24,BO197&lt;119),10,IF(AND(BO197&gt;82.88,BO197&lt;84),11,IF(AND(BO197&gt;112.44,BO197&lt;114),12,IF(AND(BO197&gt;66.69,BO197&lt;68),13,IF(AND(BO197&gt;46.9,BO197&lt;48),14,IF(AND(BO197&gt;150.05,BO197&lt;152),15,IF(AND(BO197&gt;90.65,BO197&lt;91),16,IF(AND(BO197&gt;63.34,BO197&lt;65),17,IF(AND(BO197&gt;203.34,BO197&lt;205),18,IF(AND(BO197&gt;122.8,BO197&lt;124),19,IF(AND(BO197&gt;86.83,BO197&lt;88),20))))))))))))))))))</f>
        <v>0</v>
      </c>
      <c r="CE197" s="52" t="b">
        <f>IF(AND(BP197&gt;139.85,BP197&lt;141),3,IF(AND(BP197&gt;103.84,BP197&lt;105),4,IF(AND(BP197&gt;52.32,BP197&lt;54),5,IF(AND(BP197&gt;285.46,BP197&lt;287),6,IF(AND(BP197&gt;118.42,BP197&lt;120),7,IF(AND(BP197&gt;62.42,BP197&lt;64),8,IF(AND(BP197&gt;412.27,BP197&lt;414),9,IF(AND(BP197&gt;140.33,BP197&lt;142),10,IF(AND(BP197&gt;145,BP197&lt;147),11,IF(AND(BP197&gt;146.47,BP197&lt;148),12,IF(AND(BP197&gt;108.77,BP197&lt;110),13,IF(AND(BP197&gt;54.82,BP197&lt;56),14,IF(AND(BP197&gt;298.92,BP197&lt;300),15,IF(AND(BP197&gt;124.03,BP197&lt;126),16,IF(AND(BP197&gt;65.4,BP197&lt;67),17,IF(AND(BP197&gt;431.69,BP197&lt;433),18,IF(AND(BP197&gt;146.97,BP197&lt;148),19,IF(AND(BP197&gt;151.86,BP197&lt;153),20))))))))))))))))))</f>
        <v>0</v>
      </c>
      <c r="CF197" s="52" t="b">
        <f>IF(AND(BQ197&gt;350.42,BQ197&lt;352),3,IF(AND(BQ197&gt;546.22,BQ197&lt;548),4,IF(AND(BQ197&gt;155.33,BQ197&lt;157),5,IF(AND(BQ197&gt;721.99,BQ197&lt;723),6,IF(AND(BQ197&gt;638.96,BQ197&lt;639),7,IF(AND(BQ197&gt;187.79,BQ197&lt;189),8,IF(AND(BQ197&gt;945.4,BQ197&lt;947),9,IF(AND(BQ197&gt;698.46,BQ197&lt;670),10,IF(AND(BQ197&gt;360.7,BQ197&lt;362),11,IF(AND(BQ197&gt;366.94,BQ197&lt;368),12,IF(AND(BQ197&gt;571.94,BQ197&lt;573),13,IF(AND(BQ197&gt;162.68,BQ197&lt;164),14,IF(AND(BQ197&gt;755.97,BQ197&lt;757),15,IF(AND(BQ197&gt;667.99,BQ197&lt;669),16,IF(AND(BQ197&gt;196.66,BQ197&lt;198),17,IF(AND(BQ197&gt;989.88,BQ197&lt;991),18,IF(AND(BQ197&gt;731.33,BQ197&lt;733),19,IF(AND(BQ197&gt;377.7,BQ197&lt;379),20))))))))))))))))))</f>
        <v>0</v>
      </c>
      <c r="CG197" s="52" t="b">
        <f>IF(AND(BS197&gt;46.2,BS197&lt;46.5),3,IF(AND(BS197&gt;18.8,BS197&lt;19.1),4,IF(AND(BS197&gt;15.8,BS197&lt;16),5,IF(AND(BS197&gt;78.7,BS197&lt;79),6,IF(AND(BS197&gt;32.1,BS197&lt;32.4),7,IF(AND(BS197&gt;26.9,BS197&lt;27.3),8,IF(AND(BS197&gt;125,BS197&lt;125.5),9,IF(AND(BS197&gt;48.2,BS197&lt;48.52),10,IF(AND(BS197&gt;43.1,BS197&lt;43.6),11,IF(AND(BS197&gt;48.53,BS197&lt;48.7),12,IF(AND(BS197&gt;19.6,BS197&lt;20.1),13,IF(AND(BS197&gt;16.5,BS197&lt;16.9),14,IF(AND(BS197&gt;82.4,BS197&lt;82.8),15,IF(AND(BS197&gt;33.6,BS197&lt;34),16,IF(AND(BS197&gt;28,BS197&lt;28.6),17,IF(AND(BS197&gt;130.8,BS197&lt;131.4),18,IF(AND(BS197&gt;50.5,BS197&lt;50.9),19,IF(AND(BS197&gt;45.2,BS197&lt;45.8),20))))))))))))))))))</f>
        <v>0</v>
      </c>
    </row>
    <row r="198" spans="1:88" ht="90" customHeight="1">
      <c r="A198" s="297"/>
      <c r="B198" s="287"/>
      <c r="C198" s="309"/>
      <c r="D198" s="292" t="s">
        <v>54</v>
      </c>
      <c r="E198" s="293"/>
      <c r="F198" s="10" t="s">
        <v>36</v>
      </c>
      <c r="G198" s="12">
        <f>IF(AD198=FALSE,0,AD198)</f>
        <v>0</v>
      </c>
      <c r="H198" s="12" t="s">
        <v>36</v>
      </c>
      <c r="I198" s="12">
        <f>IF(AE198=FALSE,0,AE198)</f>
        <v>0</v>
      </c>
      <c r="J198" s="12">
        <f>IF(AF198=FALSE,0,AF198)</f>
        <v>0</v>
      </c>
      <c r="K198" s="12" t="s">
        <v>36</v>
      </c>
      <c r="L198" s="12">
        <f>IF(AG198=FALSE,0,AG198)</f>
        <v>0</v>
      </c>
      <c r="M198" s="12" t="s">
        <v>36</v>
      </c>
      <c r="N198" s="12" t="s">
        <v>36</v>
      </c>
      <c r="O198" s="12" t="s">
        <v>36</v>
      </c>
      <c r="P198" s="12" t="s">
        <v>36</v>
      </c>
      <c r="Q198" s="12">
        <f>IF(AH198=FALSE,0,AH198)</f>
        <v>0</v>
      </c>
      <c r="R198" s="12" t="s">
        <v>36</v>
      </c>
      <c r="S198" s="12">
        <f>IF(AI198=FALSE,0,AI198)</f>
        <v>0</v>
      </c>
      <c r="T198" s="12" t="s">
        <v>36</v>
      </c>
      <c r="U198" s="12">
        <f>IF(AJ198=FALSE,0,AJ198)</f>
        <v>0</v>
      </c>
      <c r="V198" s="12">
        <f>IF(AK198=FALSE,0,AK198)</f>
        <v>0</v>
      </c>
      <c r="W198" s="12">
        <f>IF(AL198=FALSE,0,AL198)</f>
        <v>0</v>
      </c>
      <c r="X198" s="12" t="s">
        <v>36</v>
      </c>
      <c r="Y198" s="12">
        <f>IF(AM198=FALSE,0,AM198)</f>
        <v>0</v>
      </c>
      <c r="Z198" s="12" t="s">
        <v>36</v>
      </c>
      <c r="AA198" s="16">
        <v>9</v>
      </c>
      <c r="AD198" s="52" t="b">
        <f>IF(AD197=3,948.15,IF(AD197=4,624.59,IF(AD197=5,238.38,IF(AD197=6,1987,IF(AD197=7,740.75,IF(AD197=8,283.91,IF(AD197=9,2682.35,IF(AD197=10,829.59,IF(AD197=11,586.15,IF(AD197=12,992.71,IF(AD197=13,653.95,IF(AD197=14,249.59,IF(AD197=15,2080.39,IF(AD197=16,775.57,IF(AD197=17,297.25,IF(AD197=18,2808.42,IF(AD197=19,868.59,IF(AD197=20,613.7))))))))))))))))))</f>
        <v>0</v>
      </c>
      <c r="AE198" s="52" t="b">
        <f>IF(AE197=5,1205.78,IF(AE197=8,1408.63,IF(AE197=11,1428.91,IF(AE197=14,1262.45,IF(AE197=17,1474.83,IF(AE197=20,1496.07))))))</f>
        <v>0</v>
      </c>
      <c r="AF198" s="52" t="b">
        <f>IF(AF197=3,487.32,IF(AF197=4,325.64,IF(AF197=5,287.99,IF(AF197=6,618.7,IF(AF197=7,412.3,IF(AF197=8,366.04,IF(AF197=9,798.54,IF(AF197=10,534.49,IF(AF197=11,476.86,IF(AF197=12,510.22,IF(AF197=13,340.94,IF(AF197=14,301.53,IF(AF197=15,647.78,IF(AF197=16,431.68,IF(AF197=17,383.24,IF(AF197=18,836.07,IF(AF197=19,559.61,IF(AF197=20,499.27))))))))))))))))))</f>
        <v>0</v>
      </c>
      <c r="AG198" s="52" t="b">
        <f>IF(AG197=3,498.89,IF(AG197=4,361.29,IF(AG197=5,250.38,IF(AG197=6,629.22,IF(AG197=7,456.21,IF(AG197=8,316.16,IF(AG197=9,815.35,IF(AG197=10,572.19,IF(AG197=11,402.59,IF(AG197=12,522.33,IF(AG197=13,378.28,IF(AG197=14,262.15,IF(AG197=15,658.8,IF(AG197=16,477.66,IF(AG197=17,331.01,IF(AG197=18,853.67,IF(AG197=19,599.08,IF(AG197=20,421.51))))))))))))))))))</f>
        <v>0</v>
      </c>
      <c r="AH198" s="52" t="b">
        <f>IF(AH197=3,359.85,IF(AH197=4,130.83,IF(AH197=5,78.61,IF(AH197=6,427.19,IF(AH197=7,160.77,IF(AH197=8,95.38,IF(AH197=9,568.37,IF(AH197=10,204.4,IF(AH197=11,132.96,IF(AH197=12,376.76,IF(AH197=13,136.98,IF(AH197=14,82.31,IF(AH197=15,447.27,IF(AH197=16,168.32,IF(AH197=17,99.86,IF(AH197=18,595.08,IF(AH197=19,214.01,IF(AH197=20,139.21))))))))))))))))))</f>
        <v>0</v>
      </c>
      <c r="AI198" s="52" t="b">
        <f>IF(AI197=3,196.17,IF(AI197=4,89.93,IF(AI197=5,48.88,IF(AI197=6,246.08,IF(AI197=7,112.07,IF(AI197=8,61.92,IF(AI197=9,297.11,IF(AI197=10,140.41,IF(AI197=11,79.67,IF(AI197=12,205.39,IF(AI197=13,94.16,IF(AI197=14,51.17,IF(AI197=15,257.64,IF(AI197=16,117.33,IF(AI197=17,64.83,IF(AI197=18,311.07,IF(AI197=19,147.01,IF(AI197=20,83.42))))))))))))))))))</f>
        <v>0</v>
      </c>
      <c r="AJ198" s="52" t="b">
        <f>IF(AJ197=3,108.35,IF(AJ197=4,64.65,IF(AJ197=5,45.75,IF(AJ197=6,144.27,IF(AJ197=7,86.58,IF(AJ197=8,61.46,IF(AJ197=9,195.16,IF(AJ197=10,118.24,IF(AJ197=11,83.88,IF(AJ197=12,113.44,IF(AJ197=13,67.69,IF(AJ197=14,47.9,IF(AJ197=15,151.05,IF(AJ197=16,90.65,IF(AJ197=17,64.34,IF(AJ197=18,204.34,IF(AJ197=19,123.8,IF(AJ197=20,87.83))))))))))))))))))</f>
        <v>0</v>
      </c>
      <c r="AK198" s="52" t="b">
        <f>IF(AK197=3,140.85,IF(AK197=4,104.84,IF(AK197=5,53.32,IF(AK197=6,286.46,IF(AK197=7,119.42,IF(AK197=8,63.42,IF(AK197=9,413.27,IF(AK197=10,141.33,IF(AK197=11,146,IF(AK197=12,147.47,IF(AK197=13,109.77,IF(AK197=14,55.82,IF(AK197=15,299.92,IF(AK197=16,125.03,IF(AK197=17,66.4,IF(AK197=18,432.69,IF(AK197=19,147.97,IF(AK197=20,152.86))))))))))))))))))</f>
        <v>0</v>
      </c>
      <c r="AL198" s="52" t="b">
        <f>IF(AL197=3,351.42,IF(AL197=4,547.22,IF(AL197=5,156.33,IF(AL197=6,722.99,IF(AL197=7,638.96,IF(AL197=8,188.79,IF(AL197=9,946.4,IF(AL197=10,699.46,IF(AL197=11,361.7,IF(AL197=12,367.94,IF(AL197=13,572.94,IF(AL197=14,163.68,IF(AL197=15,756.97,IF(AL197=16,668.99,IF(AL197=17,197.66,IF(AL197=18,990.88,IF(AL197=19,732.33,IF(AL197=20,378.7))))))))))))))))))</f>
        <v>0</v>
      </c>
      <c r="AM198" s="52" t="b">
        <f>IF(AM197=3,46.41,IF(AM197=4,19.01,IF(AM197=5,15.96,IF(AM197=6,78.9,IF(AM197=7,32.34,IF(AM197=8,27.09,IF(AM197=9,125.27,IF(AM197=10,48.48,IF(AM197=11,43.47,IF(AM197=12,48.59,IF(AM197=13,19.9,IF(AM197=14,16.71,IF(AM197=15,82.61,IF(AM197=16,33.86,IF(AM197=17,28.36,IF(AM197=18,131.15,IF(AM197=19,50.76,IF(AM197=20,45.51))))))))))))))))))</f>
        <v>0</v>
      </c>
      <c r="AO198" s="4">
        <f t="shared" si="453"/>
        <v>0</v>
      </c>
      <c r="AP198" s="4">
        <f t="shared" si="454"/>
        <v>0</v>
      </c>
      <c r="AQ198" s="4">
        <f t="shared" si="455"/>
        <v>0</v>
      </c>
      <c r="AU198" s="297"/>
      <c r="AV198" s="287"/>
      <c r="AW198" s="309"/>
      <c r="AX198" s="322" t="s">
        <v>54</v>
      </c>
      <c r="AY198" s="293"/>
      <c r="AZ198" s="10" t="s">
        <v>36</v>
      </c>
      <c r="BA198" s="12">
        <f>IF(BX198=FALSE,0,BX198)</f>
        <v>0</v>
      </c>
      <c r="BB198" s="12" t="s">
        <v>36</v>
      </c>
      <c r="BC198" s="12">
        <f>IF(BY198=FALSE,0,BY198)</f>
        <v>0</v>
      </c>
      <c r="BD198" s="12">
        <f>IF(BZ198=FALSE,0,BZ198)</f>
        <v>0</v>
      </c>
      <c r="BE198" s="12" t="s">
        <v>36</v>
      </c>
      <c r="BF198" s="12">
        <f>IF(CA198=FALSE,0,CA198)</f>
        <v>0</v>
      </c>
      <c r="BG198" s="12" t="s">
        <v>36</v>
      </c>
      <c r="BH198" s="12" t="s">
        <v>36</v>
      </c>
      <c r="BI198" s="12" t="s">
        <v>36</v>
      </c>
      <c r="BJ198" s="12" t="s">
        <v>36</v>
      </c>
      <c r="BK198" s="12">
        <f>IF(CB198=FALSE,0,CB198)</f>
        <v>0</v>
      </c>
      <c r="BL198" s="12" t="s">
        <v>36</v>
      </c>
      <c r="BM198" s="12">
        <f>IF(CC198=FALSE,0,CC198)</f>
        <v>0</v>
      </c>
      <c r="BN198" s="12" t="s">
        <v>36</v>
      </c>
      <c r="BO198" s="12">
        <f>IF(CD198=FALSE,0,CD198)</f>
        <v>0</v>
      </c>
      <c r="BP198" s="12">
        <f>IF(CE198=FALSE,0,CE198)</f>
        <v>0</v>
      </c>
      <c r="BQ198" s="12">
        <f>IF(CF198=FALSE,0,CF198)</f>
        <v>0</v>
      </c>
      <c r="BR198" s="12" t="s">
        <v>36</v>
      </c>
      <c r="BS198" s="12">
        <f>IF(CG198=FALSE,0,CG198)</f>
        <v>0</v>
      </c>
      <c r="BT198" s="12" t="s">
        <v>36</v>
      </c>
      <c r="BU198" s="16">
        <v>9</v>
      </c>
      <c r="BX198" s="52" t="b">
        <f>IF(AD197=3,1896.3,IF(AD197=4,1249.18,IF(AD197=5,476.76,IF(AD197=6,3974,IF(AD197=7,1481.5,IF(AD197=8,567.82,IF(AD197=9,5364.7,IF(AD197=10,1659.18,IF(AD197=11,1172.3)))))))))</f>
        <v>0</v>
      </c>
      <c r="BY198" s="52" t="b">
        <f>IF(AE197=5,2411.56,IF(AE197=8,2817.26,IF(AE197=11,2857.82)))</f>
        <v>0</v>
      </c>
      <c r="BZ198" s="52" t="b">
        <f>IF(AF197=3,974.64,IF(AF197=4,651.28,IF(AF197=5,575.98,IF(AF197=6,1237.4,IF(AF197=7,824.6,IF(AF197=8,732.08,IF(AF197=9,1597.08,IF(AF197=10,1068.98,IF(AF197=11,953.72)))))))))</f>
        <v>0</v>
      </c>
      <c r="CA198" s="52" t="b">
        <f>IF(AG197=3,997.78,IF(AG197=4,722.58,IF(AG197=5,500.76,IF(AG197=6,1258.44,IF(AG197=7,912.42,IF(AG197=8,632.32,IF(AG197=9,1630.7,IF(AG197=10,1144.38,IF(AG197=11,805.18)))))))))</f>
        <v>0</v>
      </c>
      <c r="CB198" s="52" t="b">
        <f>IF(AH197=3,719.7,IF(AH197=4,261.66,IF(AH197=5,157.22,IF(AH197=6,854.38,IF(AH197=7,321.54,IF(AH197=8,190.76,IF(AH197=9,1136.74,IF(AH197=10,408.8,IF(AH197=11,265.92)))))))))</f>
        <v>0</v>
      </c>
      <c r="CC198" s="52" t="b">
        <f>IF(AI197=3,392.34,IF(AI197=4,179.86,IF(AI197=5,97.76,IF(AI197=6,492.16,IF(AI197=7,224.14,IF(AI197=8,123.84,IF(AI197=9,594.22,IF(AI197=10,280.82,IF(AI197=11,159.34)))))))))</f>
        <v>0</v>
      </c>
      <c r="CD198" s="52" t="b">
        <f>IF(AJ197=3,216.7,IF(AJ197=4,129.3,IF(AJ197=5,91.5,IF(AJ197=6,288.54,IF(AJ197=7,173.16,IF(AJ197=8,122.92,IF(AJ197=9,390.32,IF(AJ197=10,236.48,IF(AJ197=11,167.76)))))))))</f>
        <v>0</v>
      </c>
      <c r="CE198" s="52" t="b">
        <f>IF(AK197=3,281.7,IF(AK197=4,209.68,IF(AK197=5,106.64,IF(AK197=6,572.92,IF(AK197=7,238.84,IF(AK197=8,126.84,IF(AK197=9,826.54,IF(AK197=10,282.66,IF(AK197=11,292)))))))))</f>
        <v>0</v>
      </c>
      <c r="CF198" s="52" t="b">
        <f>IF(AL197=3,702.84,IF(AL197=4,1094.44,IF(AL197=5,312.66,IF(AL197=6,1445.98,IF(AL197=7,1277.92,IF(AL197=8,377.58,IF(AL197=9,1892.8,IF(AL197=10,1398.92,IF(AL197=11,723.4)))))))))</f>
        <v>0</v>
      </c>
      <c r="CG198" s="52" t="b">
        <f>IF(AM197=3,92.82,IF(AM197=4,38.02,IF(AM197=5,31.92,IF(AM197=6,157.8,IF(AM197=7,64.68,IF(AM197=8,54.18,IF(AM197=9,250.54,IF(AM197=10,96.96,IF(AM197=11,86.94)))))))))</f>
        <v>0</v>
      </c>
    </row>
    <row r="199" spans="1:88" ht="30" customHeight="1">
      <c r="A199" s="295"/>
      <c r="B199" s="286" t="s">
        <v>348</v>
      </c>
      <c r="C199" s="307">
        <v>5184.8999999999996</v>
      </c>
      <c r="D199" s="286" t="s">
        <v>27</v>
      </c>
      <c r="E199" s="3" t="s">
        <v>28</v>
      </c>
      <c r="F199" s="10">
        <f>G199+I199+J199+L199+Q199+S199+U199+V199+W199+Y199+Z199</f>
        <v>975763.22</v>
      </c>
      <c r="G199" s="44">
        <f>G190</f>
        <v>345031.79</v>
      </c>
      <c r="H199" s="10">
        <f t="shared" ref="H199:Z204" si="533">H190</f>
        <v>0</v>
      </c>
      <c r="I199" s="10">
        <f t="shared" si="533"/>
        <v>0</v>
      </c>
      <c r="J199" s="10">
        <f t="shared" si="533"/>
        <v>0</v>
      </c>
      <c r="K199" s="10">
        <f t="shared" si="533"/>
        <v>0</v>
      </c>
      <c r="L199" s="10">
        <f t="shared" si="533"/>
        <v>0</v>
      </c>
      <c r="M199" s="10">
        <f t="shared" si="533"/>
        <v>0</v>
      </c>
      <c r="N199" s="10">
        <f t="shared" si="533"/>
        <v>0</v>
      </c>
      <c r="O199" s="10">
        <f t="shared" si="533"/>
        <v>0</v>
      </c>
      <c r="P199" s="10">
        <f t="shared" si="533"/>
        <v>0</v>
      </c>
      <c r="Q199" s="10">
        <f t="shared" si="533"/>
        <v>630731.43000000005</v>
      </c>
      <c r="R199" s="10">
        <f t="shared" si="533"/>
        <v>0</v>
      </c>
      <c r="S199" s="10">
        <f t="shared" si="533"/>
        <v>0</v>
      </c>
      <c r="T199" s="10">
        <f t="shared" si="533"/>
        <v>0</v>
      </c>
      <c r="U199" s="10">
        <f t="shared" si="533"/>
        <v>0</v>
      </c>
      <c r="V199" s="10">
        <f t="shared" si="533"/>
        <v>0</v>
      </c>
      <c r="W199" s="10">
        <f t="shared" si="533"/>
        <v>0</v>
      </c>
      <c r="X199" s="10">
        <f t="shared" si="533"/>
        <v>0</v>
      </c>
      <c r="Y199" s="10">
        <f t="shared" si="533"/>
        <v>0</v>
      </c>
      <c r="Z199" s="10">
        <f t="shared" si="533"/>
        <v>0</v>
      </c>
      <c r="AA199" s="16">
        <v>1</v>
      </c>
      <c r="AO199" s="4">
        <f t="shared" si="453"/>
        <v>0</v>
      </c>
      <c r="AP199" s="4">
        <f t="shared" si="454"/>
        <v>0</v>
      </c>
      <c r="AQ199" s="4">
        <f t="shared" si="455"/>
        <v>0</v>
      </c>
      <c r="AU199" s="295"/>
      <c r="AV199" s="286" t="s">
        <v>348</v>
      </c>
      <c r="AW199" s="307">
        <v>5184.8999999999996</v>
      </c>
      <c r="AX199" s="286" t="s">
        <v>27</v>
      </c>
      <c r="AY199" s="3" t="s">
        <v>28</v>
      </c>
      <c r="AZ199" s="10">
        <f>BA199+BC199+BD199+BF199+BK199+BM199+BO199+BP199+BQ199+BS199+BT199</f>
        <v>1951526.4300000002</v>
      </c>
      <c r="BA199" s="44">
        <f>BA190</f>
        <v>690063.57</v>
      </c>
      <c r="BB199" s="10">
        <f t="shared" ref="BB199:BT199" si="534">BB190</f>
        <v>0</v>
      </c>
      <c r="BC199" s="10">
        <f t="shared" si="534"/>
        <v>0</v>
      </c>
      <c r="BD199" s="10">
        <f t="shared" si="534"/>
        <v>0</v>
      </c>
      <c r="BE199" s="10">
        <f t="shared" si="534"/>
        <v>0</v>
      </c>
      <c r="BF199" s="10">
        <f t="shared" si="534"/>
        <v>0</v>
      </c>
      <c r="BG199" s="10">
        <f t="shared" si="534"/>
        <v>0</v>
      </c>
      <c r="BH199" s="10">
        <f t="shared" si="534"/>
        <v>0</v>
      </c>
      <c r="BI199" s="10">
        <f t="shared" si="534"/>
        <v>0</v>
      </c>
      <c r="BJ199" s="10">
        <f t="shared" si="534"/>
        <v>0</v>
      </c>
      <c r="BK199" s="10">
        <f t="shared" si="534"/>
        <v>1261462.8600000001</v>
      </c>
      <c r="BL199" s="10">
        <f t="shared" si="534"/>
        <v>0</v>
      </c>
      <c r="BM199" s="10">
        <f t="shared" si="534"/>
        <v>0</v>
      </c>
      <c r="BN199" s="10">
        <f t="shared" si="534"/>
        <v>0</v>
      </c>
      <c r="BO199" s="10">
        <f t="shared" si="534"/>
        <v>0</v>
      </c>
      <c r="BP199" s="10">
        <f t="shared" si="534"/>
        <v>0</v>
      </c>
      <c r="BQ199" s="10">
        <f t="shared" si="534"/>
        <v>0</v>
      </c>
      <c r="BR199" s="10">
        <f t="shared" si="534"/>
        <v>0</v>
      </c>
      <c r="BS199" s="10">
        <f t="shared" si="534"/>
        <v>0</v>
      </c>
      <c r="BT199" s="10">
        <f t="shared" si="534"/>
        <v>0</v>
      </c>
      <c r="BU199" s="16">
        <v>1</v>
      </c>
      <c r="CI199" s="32">
        <f>BF199-BG199</f>
        <v>0</v>
      </c>
    </row>
    <row r="200" spans="1:88" ht="60" customHeight="1">
      <c r="A200" s="296"/>
      <c r="B200" s="291"/>
      <c r="C200" s="308"/>
      <c r="D200" s="287"/>
      <c r="E200" s="3" t="s">
        <v>29</v>
      </c>
      <c r="F200" s="10">
        <f t="shared" ref="F200:F204" si="535">G200+I200+J200+L200+Q200+S200+U200+V200+W200+Y200+Z200</f>
        <v>0</v>
      </c>
      <c r="G200" s="10">
        <f t="shared" ref="G200:V204" si="536">G191</f>
        <v>0</v>
      </c>
      <c r="H200" s="10">
        <f t="shared" si="536"/>
        <v>0</v>
      </c>
      <c r="I200" s="10">
        <f t="shared" si="536"/>
        <v>0</v>
      </c>
      <c r="J200" s="10">
        <f t="shared" si="536"/>
        <v>0</v>
      </c>
      <c r="K200" s="10">
        <f t="shared" si="536"/>
        <v>0</v>
      </c>
      <c r="L200" s="10">
        <f t="shared" si="536"/>
        <v>0</v>
      </c>
      <c r="M200" s="10">
        <f t="shared" si="536"/>
        <v>0</v>
      </c>
      <c r="N200" s="10">
        <f t="shared" si="536"/>
        <v>0</v>
      </c>
      <c r="O200" s="10">
        <f t="shared" si="536"/>
        <v>0</v>
      </c>
      <c r="P200" s="10">
        <f t="shared" si="536"/>
        <v>0</v>
      </c>
      <c r="Q200" s="10">
        <f t="shared" si="536"/>
        <v>0</v>
      </c>
      <c r="R200" s="10">
        <f t="shared" si="536"/>
        <v>0</v>
      </c>
      <c r="S200" s="10">
        <f t="shared" si="536"/>
        <v>0</v>
      </c>
      <c r="T200" s="10">
        <f t="shared" si="536"/>
        <v>0</v>
      </c>
      <c r="U200" s="10">
        <f t="shared" si="536"/>
        <v>0</v>
      </c>
      <c r="V200" s="10">
        <f t="shared" si="536"/>
        <v>0</v>
      </c>
      <c r="W200" s="10">
        <f t="shared" si="533"/>
        <v>0</v>
      </c>
      <c r="X200" s="10">
        <f t="shared" si="533"/>
        <v>0</v>
      </c>
      <c r="Y200" s="10">
        <f t="shared" si="533"/>
        <v>0</v>
      </c>
      <c r="Z200" s="10">
        <f t="shared" si="533"/>
        <v>0</v>
      </c>
      <c r="AA200" s="16">
        <v>2</v>
      </c>
      <c r="AO200" s="4">
        <f t="shared" si="453"/>
        <v>0</v>
      </c>
      <c r="AP200" s="4">
        <f t="shared" si="454"/>
        <v>0</v>
      </c>
      <c r="AQ200" s="4">
        <f t="shared" si="455"/>
        <v>0</v>
      </c>
      <c r="AU200" s="296"/>
      <c r="AV200" s="291"/>
      <c r="AW200" s="308"/>
      <c r="AX200" s="287"/>
      <c r="AY200" s="3" t="s">
        <v>29</v>
      </c>
      <c r="AZ200" s="10">
        <f t="shared" ref="AZ200:AZ204" si="537">BA200+BC200+BD200+BF200+BK200+BM200+BO200+BP200+BQ200+BS200+BT200</f>
        <v>0</v>
      </c>
      <c r="BA200" s="10">
        <f t="shared" ref="BA200:BT200" si="538">BA191</f>
        <v>0</v>
      </c>
      <c r="BB200" s="10">
        <f t="shared" si="538"/>
        <v>0</v>
      </c>
      <c r="BC200" s="10">
        <f t="shared" si="538"/>
        <v>0</v>
      </c>
      <c r="BD200" s="10">
        <f t="shared" si="538"/>
        <v>0</v>
      </c>
      <c r="BE200" s="10">
        <f t="shared" si="538"/>
        <v>0</v>
      </c>
      <c r="BF200" s="10">
        <f t="shared" si="538"/>
        <v>0</v>
      </c>
      <c r="BG200" s="10">
        <f t="shared" si="538"/>
        <v>0</v>
      </c>
      <c r="BH200" s="10">
        <f t="shared" si="538"/>
        <v>0</v>
      </c>
      <c r="BI200" s="10">
        <f t="shared" si="538"/>
        <v>0</v>
      </c>
      <c r="BJ200" s="10">
        <f t="shared" si="538"/>
        <v>0</v>
      </c>
      <c r="BK200" s="10">
        <f t="shared" si="538"/>
        <v>0</v>
      </c>
      <c r="BL200" s="10">
        <f t="shared" si="538"/>
        <v>0</v>
      </c>
      <c r="BM200" s="10">
        <f t="shared" si="538"/>
        <v>0</v>
      </c>
      <c r="BN200" s="10">
        <f t="shared" si="538"/>
        <v>0</v>
      </c>
      <c r="BO200" s="10">
        <f t="shared" si="538"/>
        <v>0</v>
      </c>
      <c r="BP200" s="10">
        <f t="shared" si="538"/>
        <v>0</v>
      </c>
      <c r="BQ200" s="10">
        <f t="shared" si="538"/>
        <v>0</v>
      </c>
      <c r="BR200" s="10">
        <f t="shared" si="538"/>
        <v>0</v>
      </c>
      <c r="BS200" s="10">
        <f t="shared" si="538"/>
        <v>0</v>
      </c>
      <c r="BT200" s="10">
        <f t="shared" si="538"/>
        <v>0</v>
      </c>
      <c r="BU200" s="16">
        <v>2</v>
      </c>
    </row>
    <row r="201" spans="1:88" ht="120" customHeight="1">
      <c r="A201" s="296"/>
      <c r="B201" s="291"/>
      <c r="C201" s="308"/>
      <c r="D201" s="286" t="s">
        <v>30</v>
      </c>
      <c r="E201" s="3" t="s">
        <v>31</v>
      </c>
      <c r="F201" s="10">
        <f t="shared" si="535"/>
        <v>0</v>
      </c>
      <c r="G201" s="10">
        <f t="shared" si="536"/>
        <v>0</v>
      </c>
      <c r="H201" s="10">
        <f t="shared" si="533"/>
        <v>0</v>
      </c>
      <c r="I201" s="10">
        <f t="shared" si="533"/>
        <v>0</v>
      </c>
      <c r="J201" s="10">
        <f t="shared" si="533"/>
        <v>0</v>
      </c>
      <c r="K201" s="10">
        <f t="shared" si="533"/>
        <v>0</v>
      </c>
      <c r="L201" s="10">
        <f t="shared" si="533"/>
        <v>0</v>
      </c>
      <c r="M201" s="10">
        <f t="shared" si="533"/>
        <v>0</v>
      </c>
      <c r="N201" s="10">
        <f t="shared" si="533"/>
        <v>0</v>
      </c>
      <c r="O201" s="10">
        <f t="shared" si="533"/>
        <v>0</v>
      </c>
      <c r="P201" s="10">
        <f t="shared" si="533"/>
        <v>0</v>
      </c>
      <c r="Q201" s="10">
        <f t="shared" si="533"/>
        <v>0</v>
      </c>
      <c r="R201" s="10">
        <f t="shared" si="533"/>
        <v>0</v>
      </c>
      <c r="S201" s="10">
        <f t="shared" si="533"/>
        <v>0</v>
      </c>
      <c r="T201" s="10">
        <f t="shared" si="533"/>
        <v>0</v>
      </c>
      <c r="U201" s="10">
        <f t="shared" si="533"/>
        <v>0</v>
      </c>
      <c r="V201" s="10">
        <f t="shared" si="533"/>
        <v>0</v>
      </c>
      <c r="W201" s="10">
        <f t="shared" si="533"/>
        <v>0</v>
      </c>
      <c r="X201" s="10">
        <f t="shared" si="533"/>
        <v>0</v>
      </c>
      <c r="Y201" s="10">
        <f t="shared" si="533"/>
        <v>0</v>
      </c>
      <c r="Z201" s="10">
        <f t="shared" si="533"/>
        <v>0</v>
      </c>
      <c r="AA201" s="16">
        <v>3</v>
      </c>
      <c r="AO201" s="4">
        <f t="shared" si="453"/>
        <v>0</v>
      </c>
      <c r="AP201" s="4">
        <f t="shared" si="454"/>
        <v>0</v>
      </c>
      <c r="AQ201" s="4">
        <f t="shared" si="455"/>
        <v>0</v>
      </c>
      <c r="AT201" s="32">
        <f>AZ201-BC201</f>
        <v>0</v>
      </c>
      <c r="AU201" s="296"/>
      <c r="AV201" s="291"/>
      <c r="AW201" s="308"/>
      <c r="AX201" s="286" t="s">
        <v>30</v>
      </c>
      <c r="AY201" s="3" t="s">
        <v>31</v>
      </c>
      <c r="AZ201" s="10">
        <f t="shared" si="537"/>
        <v>0</v>
      </c>
      <c r="BA201" s="10">
        <f t="shared" ref="BA201:BT201" si="539">BA192</f>
        <v>0</v>
      </c>
      <c r="BB201" s="10">
        <f t="shared" si="539"/>
        <v>0</v>
      </c>
      <c r="BC201" s="10">
        <f t="shared" si="539"/>
        <v>0</v>
      </c>
      <c r="BD201" s="10">
        <f t="shared" si="539"/>
        <v>0</v>
      </c>
      <c r="BE201" s="10">
        <f t="shared" si="539"/>
        <v>0</v>
      </c>
      <c r="BF201" s="10">
        <f t="shared" si="539"/>
        <v>0</v>
      </c>
      <c r="BG201" s="10">
        <f t="shared" si="539"/>
        <v>0</v>
      </c>
      <c r="BH201" s="10">
        <f t="shared" si="539"/>
        <v>0</v>
      </c>
      <c r="BI201" s="10">
        <f t="shared" si="539"/>
        <v>0</v>
      </c>
      <c r="BJ201" s="10">
        <f t="shared" si="539"/>
        <v>0</v>
      </c>
      <c r="BK201" s="10">
        <f t="shared" si="539"/>
        <v>0</v>
      </c>
      <c r="BL201" s="10">
        <f t="shared" si="539"/>
        <v>0</v>
      </c>
      <c r="BM201" s="10">
        <f t="shared" si="539"/>
        <v>0</v>
      </c>
      <c r="BN201" s="10">
        <f t="shared" si="539"/>
        <v>0</v>
      </c>
      <c r="BO201" s="10">
        <f t="shared" si="539"/>
        <v>0</v>
      </c>
      <c r="BP201" s="10">
        <f t="shared" si="539"/>
        <v>0</v>
      </c>
      <c r="BQ201" s="10">
        <f t="shared" si="539"/>
        <v>0</v>
      </c>
      <c r="BR201" s="10">
        <f t="shared" si="539"/>
        <v>0</v>
      </c>
      <c r="BS201" s="10">
        <f t="shared" si="539"/>
        <v>0</v>
      </c>
      <c r="BT201" s="10">
        <f t="shared" si="539"/>
        <v>0</v>
      </c>
      <c r="BU201" s="16">
        <v>3</v>
      </c>
    </row>
    <row r="202" spans="1:88" ht="30" customHeight="1">
      <c r="A202" s="296"/>
      <c r="B202" s="291"/>
      <c r="C202" s="308"/>
      <c r="D202" s="291"/>
      <c r="E202" s="3" t="s">
        <v>32</v>
      </c>
      <c r="F202" s="10">
        <f t="shared" si="535"/>
        <v>0</v>
      </c>
      <c r="G202" s="10">
        <f t="shared" si="536"/>
        <v>0</v>
      </c>
      <c r="H202" s="10">
        <f t="shared" si="533"/>
        <v>0</v>
      </c>
      <c r="I202" s="10">
        <f t="shared" si="533"/>
        <v>0</v>
      </c>
      <c r="J202" s="10">
        <f t="shared" si="533"/>
        <v>0</v>
      </c>
      <c r="K202" s="10">
        <f t="shared" si="533"/>
        <v>0</v>
      </c>
      <c r="L202" s="10">
        <f t="shared" si="533"/>
        <v>0</v>
      </c>
      <c r="M202" s="10">
        <f t="shared" si="533"/>
        <v>0</v>
      </c>
      <c r="N202" s="10">
        <f t="shared" si="533"/>
        <v>0</v>
      </c>
      <c r="O202" s="10">
        <f t="shared" si="533"/>
        <v>0</v>
      </c>
      <c r="P202" s="10">
        <f t="shared" si="533"/>
        <v>0</v>
      </c>
      <c r="Q202" s="10">
        <f t="shared" si="533"/>
        <v>0</v>
      </c>
      <c r="R202" s="10">
        <f t="shared" si="533"/>
        <v>0</v>
      </c>
      <c r="S202" s="10">
        <f t="shared" si="533"/>
        <v>0</v>
      </c>
      <c r="T202" s="10">
        <f t="shared" si="533"/>
        <v>0</v>
      </c>
      <c r="U202" s="10">
        <f t="shared" si="533"/>
        <v>0</v>
      </c>
      <c r="V202" s="10">
        <f t="shared" si="533"/>
        <v>0</v>
      </c>
      <c r="W202" s="10">
        <f t="shared" si="533"/>
        <v>0</v>
      </c>
      <c r="X202" s="10">
        <f t="shared" si="533"/>
        <v>0</v>
      </c>
      <c r="Y202" s="10">
        <f t="shared" si="533"/>
        <v>0</v>
      </c>
      <c r="Z202" s="10">
        <f t="shared" si="533"/>
        <v>0</v>
      </c>
      <c r="AA202" s="16">
        <v>4</v>
      </c>
      <c r="AO202" s="4">
        <f t="shared" si="453"/>
        <v>0</v>
      </c>
      <c r="AP202" s="4">
        <f t="shared" si="454"/>
        <v>0</v>
      </c>
      <c r="AQ202" s="4">
        <f t="shared" si="455"/>
        <v>0</v>
      </c>
      <c r="AU202" s="296"/>
      <c r="AV202" s="291"/>
      <c r="AW202" s="308"/>
      <c r="AX202" s="291"/>
      <c r="AY202" s="3" t="s">
        <v>32</v>
      </c>
      <c r="AZ202" s="10">
        <f t="shared" si="537"/>
        <v>0</v>
      </c>
      <c r="BA202" s="10">
        <f t="shared" ref="BA202:BT202" si="540">BA193</f>
        <v>0</v>
      </c>
      <c r="BB202" s="10">
        <f t="shared" si="540"/>
        <v>0</v>
      </c>
      <c r="BC202" s="10">
        <f t="shared" si="540"/>
        <v>0</v>
      </c>
      <c r="BD202" s="10">
        <f t="shared" si="540"/>
        <v>0</v>
      </c>
      <c r="BE202" s="10">
        <f t="shared" si="540"/>
        <v>0</v>
      </c>
      <c r="BF202" s="10">
        <f t="shared" si="540"/>
        <v>0</v>
      </c>
      <c r="BG202" s="10">
        <f t="shared" si="540"/>
        <v>0</v>
      </c>
      <c r="BH202" s="10">
        <f t="shared" si="540"/>
        <v>0</v>
      </c>
      <c r="BI202" s="10">
        <f t="shared" si="540"/>
        <v>0</v>
      </c>
      <c r="BJ202" s="10">
        <f t="shared" si="540"/>
        <v>0</v>
      </c>
      <c r="BK202" s="10">
        <f t="shared" si="540"/>
        <v>0</v>
      </c>
      <c r="BL202" s="10">
        <f t="shared" si="540"/>
        <v>0</v>
      </c>
      <c r="BM202" s="10">
        <f t="shared" si="540"/>
        <v>0</v>
      </c>
      <c r="BN202" s="10">
        <f t="shared" si="540"/>
        <v>0</v>
      </c>
      <c r="BO202" s="10">
        <f t="shared" si="540"/>
        <v>0</v>
      </c>
      <c r="BP202" s="10">
        <f t="shared" si="540"/>
        <v>0</v>
      </c>
      <c r="BQ202" s="10">
        <f t="shared" si="540"/>
        <v>0</v>
      </c>
      <c r="BR202" s="10">
        <f t="shared" si="540"/>
        <v>0</v>
      </c>
      <c r="BS202" s="10">
        <f t="shared" si="540"/>
        <v>0</v>
      </c>
      <c r="BT202" s="10">
        <f t="shared" si="540"/>
        <v>0</v>
      </c>
      <c r="BU202" s="16">
        <v>4</v>
      </c>
    </row>
    <row r="203" spans="1:88" ht="30" customHeight="1">
      <c r="A203" s="296"/>
      <c r="B203" s="291"/>
      <c r="C203" s="308"/>
      <c r="D203" s="291"/>
      <c r="E203" s="3" t="s">
        <v>33</v>
      </c>
      <c r="F203" s="10">
        <f t="shared" si="535"/>
        <v>0</v>
      </c>
      <c r="G203" s="10">
        <f t="shared" si="536"/>
        <v>0</v>
      </c>
      <c r="H203" s="10">
        <f t="shared" si="533"/>
        <v>0</v>
      </c>
      <c r="I203" s="10">
        <f t="shared" si="533"/>
        <v>0</v>
      </c>
      <c r="J203" s="10">
        <f t="shared" si="533"/>
        <v>0</v>
      </c>
      <c r="K203" s="10">
        <f t="shared" si="533"/>
        <v>0</v>
      </c>
      <c r="L203" s="10">
        <f t="shared" si="533"/>
        <v>0</v>
      </c>
      <c r="M203" s="10">
        <f t="shared" si="533"/>
        <v>0</v>
      </c>
      <c r="N203" s="10">
        <f t="shared" si="533"/>
        <v>0</v>
      </c>
      <c r="O203" s="10">
        <f t="shared" si="533"/>
        <v>0</v>
      </c>
      <c r="P203" s="10">
        <f t="shared" si="533"/>
        <v>0</v>
      </c>
      <c r="Q203" s="10">
        <f t="shared" si="533"/>
        <v>0</v>
      </c>
      <c r="R203" s="10">
        <f t="shared" si="533"/>
        <v>0</v>
      </c>
      <c r="S203" s="10">
        <f t="shared" si="533"/>
        <v>0</v>
      </c>
      <c r="T203" s="10">
        <f t="shared" si="533"/>
        <v>0</v>
      </c>
      <c r="U203" s="10">
        <f t="shared" si="533"/>
        <v>0</v>
      </c>
      <c r="V203" s="10">
        <f t="shared" si="533"/>
        <v>0</v>
      </c>
      <c r="W203" s="10">
        <f t="shared" si="533"/>
        <v>0</v>
      </c>
      <c r="X203" s="10">
        <f t="shared" si="533"/>
        <v>0</v>
      </c>
      <c r="Y203" s="10">
        <f t="shared" si="533"/>
        <v>0</v>
      </c>
      <c r="Z203" s="10">
        <f t="shared" si="533"/>
        <v>0</v>
      </c>
      <c r="AA203" s="16">
        <v>5</v>
      </c>
      <c r="AO203" s="4">
        <f t="shared" si="453"/>
        <v>0</v>
      </c>
      <c r="AP203" s="4">
        <f t="shared" si="454"/>
        <v>0</v>
      </c>
      <c r="AQ203" s="4">
        <f t="shared" si="455"/>
        <v>0</v>
      </c>
      <c r="AU203" s="296"/>
      <c r="AV203" s="291"/>
      <c r="AW203" s="308"/>
      <c r="AX203" s="291"/>
      <c r="AY203" s="3" t="s">
        <v>33</v>
      </c>
      <c r="AZ203" s="10">
        <f t="shared" si="537"/>
        <v>0</v>
      </c>
      <c r="BA203" s="10">
        <f t="shared" ref="BA203:BT203" si="541">BA194</f>
        <v>0</v>
      </c>
      <c r="BB203" s="10">
        <f t="shared" si="541"/>
        <v>0</v>
      </c>
      <c r="BC203" s="10">
        <f t="shared" si="541"/>
        <v>0</v>
      </c>
      <c r="BD203" s="10">
        <f t="shared" si="541"/>
        <v>0</v>
      </c>
      <c r="BE203" s="10">
        <f t="shared" si="541"/>
        <v>0</v>
      </c>
      <c r="BF203" s="10">
        <f t="shared" si="541"/>
        <v>0</v>
      </c>
      <c r="BG203" s="10">
        <f t="shared" si="541"/>
        <v>0</v>
      </c>
      <c r="BH203" s="10">
        <f t="shared" si="541"/>
        <v>0</v>
      </c>
      <c r="BI203" s="10">
        <f t="shared" si="541"/>
        <v>0</v>
      </c>
      <c r="BJ203" s="10">
        <f t="shared" si="541"/>
        <v>0</v>
      </c>
      <c r="BK203" s="10">
        <f t="shared" si="541"/>
        <v>0</v>
      </c>
      <c r="BL203" s="10">
        <f t="shared" si="541"/>
        <v>0</v>
      </c>
      <c r="BM203" s="10">
        <f t="shared" si="541"/>
        <v>0</v>
      </c>
      <c r="BN203" s="10">
        <f t="shared" si="541"/>
        <v>0</v>
      </c>
      <c r="BO203" s="10">
        <f t="shared" si="541"/>
        <v>0</v>
      </c>
      <c r="BP203" s="10">
        <f t="shared" si="541"/>
        <v>0</v>
      </c>
      <c r="BQ203" s="10">
        <f t="shared" si="541"/>
        <v>0</v>
      </c>
      <c r="BR203" s="10">
        <f t="shared" si="541"/>
        <v>0</v>
      </c>
      <c r="BS203" s="10">
        <f t="shared" si="541"/>
        <v>0</v>
      </c>
      <c r="BT203" s="10">
        <f t="shared" si="541"/>
        <v>0</v>
      </c>
      <c r="BU203" s="16">
        <v>5</v>
      </c>
    </row>
    <row r="204" spans="1:88" ht="30" customHeight="1">
      <c r="A204" s="296"/>
      <c r="B204" s="291"/>
      <c r="C204" s="308"/>
      <c r="D204" s="287"/>
      <c r="E204" s="3" t="s">
        <v>34</v>
      </c>
      <c r="F204" s="10">
        <f t="shared" si="535"/>
        <v>0</v>
      </c>
      <c r="G204" s="10">
        <f t="shared" si="536"/>
        <v>0</v>
      </c>
      <c r="H204" s="10">
        <f t="shared" si="533"/>
        <v>0</v>
      </c>
      <c r="I204" s="10">
        <f t="shared" si="533"/>
        <v>0</v>
      </c>
      <c r="J204" s="10">
        <f t="shared" si="533"/>
        <v>0</v>
      </c>
      <c r="K204" s="10">
        <f t="shared" si="533"/>
        <v>0</v>
      </c>
      <c r="L204" s="10">
        <f t="shared" si="533"/>
        <v>0</v>
      </c>
      <c r="M204" s="10">
        <f t="shared" si="533"/>
        <v>0</v>
      </c>
      <c r="N204" s="10">
        <f t="shared" si="533"/>
        <v>0</v>
      </c>
      <c r="O204" s="10">
        <f t="shared" si="533"/>
        <v>0</v>
      </c>
      <c r="P204" s="10">
        <f t="shared" si="533"/>
        <v>0</v>
      </c>
      <c r="Q204" s="10">
        <f t="shared" si="533"/>
        <v>0</v>
      </c>
      <c r="R204" s="10">
        <f t="shared" si="533"/>
        <v>0</v>
      </c>
      <c r="S204" s="10">
        <f t="shared" si="533"/>
        <v>0</v>
      </c>
      <c r="T204" s="10">
        <f t="shared" si="533"/>
        <v>0</v>
      </c>
      <c r="U204" s="10">
        <f t="shared" si="533"/>
        <v>0</v>
      </c>
      <c r="V204" s="10">
        <f t="shared" si="533"/>
        <v>0</v>
      </c>
      <c r="W204" s="10">
        <f t="shared" si="533"/>
        <v>0</v>
      </c>
      <c r="X204" s="10">
        <f t="shared" si="533"/>
        <v>0</v>
      </c>
      <c r="Y204" s="10">
        <f t="shared" si="533"/>
        <v>0</v>
      </c>
      <c r="Z204" s="10">
        <f t="shared" si="533"/>
        <v>0</v>
      </c>
      <c r="AA204" s="16">
        <v>6</v>
      </c>
      <c r="AO204" s="4">
        <f t="shared" si="453"/>
        <v>0</v>
      </c>
      <c r="AP204" s="4">
        <f t="shared" si="454"/>
        <v>0</v>
      </c>
      <c r="AQ204" s="4">
        <f t="shared" si="455"/>
        <v>0</v>
      </c>
      <c r="AU204" s="296"/>
      <c r="AV204" s="291"/>
      <c r="AW204" s="308"/>
      <c r="AX204" s="287"/>
      <c r="AY204" s="3" t="s">
        <v>34</v>
      </c>
      <c r="AZ204" s="10">
        <f t="shared" si="537"/>
        <v>0</v>
      </c>
      <c r="BA204" s="10">
        <f t="shared" ref="BA204:BT204" si="542">BA195</f>
        <v>0</v>
      </c>
      <c r="BB204" s="10">
        <f t="shared" si="542"/>
        <v>0</v>
      </c>
      <c r="BC204" s="10">
        <f t="shared" si="542"/>
        <v>0</v>
      </c>
      <c r="BD204" s="10">
        <f t="shared" si="542"/>
        <v>0</v>
      </c>
      <c r="BE204" s="10">
        <f t="shared" si="542"/>
        <v>0</v>
      </c>
      <c r="BF204" s="10">
        <f t="shared" si="542"/>
        <v>0</v>
      </c>
      <c r="BG204" s="10">
        <f t="shared" si="542"/>
        <v>0</v>
      </c>
      <c r="BH204" s="10">
        <f t="shared" si="542"/>
        <v>0</v>
      </c>
      <c r="BI204" s="10">
        <f t="shared" si="542"/>
        <v>0</v>
      </c>
      <c r="BJ204" s="10">
        <f t="shared" si="542"/>
        <v>0</v>
      </c>
      <c r="BK204" s="10">
        <f t="shared" si="542"/>
        <v>0</v>
      </c>
      <c r="BL204" s="10">
        <f t="shared" si="542"/>
        <v>0</v>
      </c>
      <c r="BM204" s="10">
        <f t="shared" si="542"/>
        <v>0</v>
      </c>
      <c r="BN204" s="10">
        <f t="shared" si="542"/>
        <v>0</v>
      </c>
      <c r="BO204" s="10">
        <f t="shared" si="542"/>
        <v>0</v>
      </c>
      <c r="BP204" s="10">
        <f t="shared" si="542"/>
        <v>0</v>
      </c>
      <c r="BQ204" s="10">
        <f t="shared" si="542"/>
        <v>0</v>
      </c>
      <c r="BR204" s="10">
        <f t="shared" si="542"/>
        <v>0</v>
      </c>
      <c r="BS204" s="10">
        <f t="shared" si="542"/>
        <v>0</v>
      </c>
      <c r="BT204" s="10">
        <f t="shared" si="542"/>
        <v>0</v>
      </c>
      <c r="BU204" s="16">
        <v>6</v>
      </c>
    </row>
    <row r="205" spans="1:88" s="5" customFormat="1" ht="30" customHeight="1">
      <c r="A205" s="296"/>
      <c r="B205" s="291"/>
      <c r="C205" s="308"/>
      <c r="D205" s="292" t="s">
        <v>35</v>
      </c>
      <c r="E205" s="293"/>
      <c r="F205" s="10">
        <f>F199+F200+F201+F202+F203+F204</f>
        <v>975763.22</v>
      </c>
      <c r="G205" s="10">
        <f t="shared" ref="G205" si="543">G199+G200+G201+G202+G203+G204</f>
        <v>345031.79</v>
      </c>
      <c r="H205" s="10">
        <f t="shared" ref="H205" si="544">H199+H200+H201+H202+H203+H204</f>
        <v>0</v>
      </c>
      <c r="I205" s="10">
        <f t="shared" ref="I205" si="545">I199+I200+I201+I202+I203+I204</f>
        <v>0</v>
      </c>
      <c r="J205" s="10">
        <f t="shared" ref="J205" si="546">J199+J200+J201+J202+J203+J204</f>
        <v>0</v>
      </c>
      <c r="K205" s="10">
        <f t="shared" ref="K205" si="547">K199+K200+K201+K202+K203+K204</f>
        <v>0</v>
      </c>
      <c r="L205" s="10">
        <f t="shared" ref="L205" si="548">L199+L200+L201+L202+L203+L204</f>
        <v>0</v>
      </c>
      <c r="M205" s="10">
        <f t="shared" ref="M205" si="549">M199+M200+M201+M202+M203+M204</f>
        <v>0</v>
      </c>
      <c r="N205" s="10">
        <f t="shared" ref="N205" si="550">N199+N200+N201+N202+N203+N204</f>
        <v>0</v>
      </c>
      <c r="O205" s="10">
        <f t="shared" ref="O205" si="551">O199+O200+O201+O202+O203+O204</f>
        <v>0</v>
      </c>
      <c r="P205" s="10">
        <f t="shared" ref="P205" si="552">P199+P200+P201+P202+P203+P204</f>
        <v>0</v>
      </c>
      <c r="Q205" s="10">
        <f t="shared" ref="Q205" si="553">Q199+Q200+Q201+Q202+Q203+Q204</f>
        <v>630731.43000000005</v>
      </c>
      <c r="R205" s="10">
        <f t="shared" ref="R205" si="554">R199+R200+R201+R202+R203+R204</f>
        <v>0</v>
      </c>
      <c r="S205" s="10">
        <f t="shared" ref="S205" si="555">S199+S200+S201+S202+S203+S204</f>
        <v>0</v>
      </c>
      <c r="T205" s="10">
        <f t="shared" ref="T205" si="556">T199+T200+T201+T202+T203+T204</f>
        <v>0</v>
      </c>
      <c r="U205" s="10">
        <f t="shared" ref="U205" si="557">U199+U200+U201+U202+U203+U204</f>
        <v>0</v>
      </c>
      <c r="V205" s="10">
        <f t="shared" ref="V205" si="558">V199+V200+V201+V202+V203+V204</f>
        <v>0</v>
      </c>
      <c r="W205" s="10">
        <f t="shared" ref="W205" si="559">W199+W200+W201+W202+W203+W204</f>
        <v>0</v>
      </c>
      <c r="X205" s="10">
        <f t="shared" ref="X205" si="560">X199+X200+X201+X202+X203+X204</f>
        <v>0</v>
      </c>
      <c r="Y205" s="10">
        <f t="shared" ref="Y205" si="561">Y199+Y200+Y201+Y202+Y203+Y204</f>
        <v>0</v>
      </c>
      <c r="Z205" s="10">
        <f t="shared" ref="Z205" si="562">Z199+Z200+Z201+Z202+Z203+Z204</f>
        <v>0</v>
      </c>
      <c r="AA205" s="16">
        <v>7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>
        <f t="shared" si="453"/>
        <v>0</v>
      </c>
      <c r="AP205" s="4">
        <f t="shared" si="454"/>
        <v>0</v>
      </c>
      <c r="AQ205" s="4">
        <f t="shared" si="455"/>
        <v>0</v>
      </c>
      <c r="AR205" s="4"/>
      <c r="AU205" s="296"/>
      <c r="AV205" s="291"/>
      <c r="AW205" s="308"/>
      <c r="AX205" s="322" t="s">
        <v>35</v>
      </c>
      <c r="AY205" s="293"/>
      <c r="AZ205" s="10">
        <f>AZ199+AZ200+AZ201+AZ202+AZ203+AZ204</f>
        <v>1951526.4300000002</v>
      </c>
      <c r="BA205" s="10">
        <f t="shared" ref="BA205:BT205" si="563">BA199+BA200+BA201+BA202+BA203+BA204</f>
        <v>690063.57</v>
      </c>
      <c r="BB205" s="10">
        <f t="shared" si="563"/>
        <v>0</v>
      </c>
      <c r="BC205" s="10">
        <f t="shared" si="563"/>
        <v>0</v>
      </c>
      <c r="BD205" s="10">
        <f t="shared" si="563"/>
        <v>0</v>
      </c>
      <c r="BE205" s="10">
        <f t="shared" si="563"/>
        <v>0</v>
      </c>
      <c r="BF205" s="10">
        <f t="shared" si="563"/>
        <v>0</v>
      </c>
      <c r="BG205" s="10">
        <f t="shared" si="563"/>
        <v>0</v>
      </c>
      <c r="BH205" s="10">
        <f t="shared" si="563"/>
        <v>0</v>
      </c>
      <c r="BI205" s="10">
        <f t="shared" si="563"/>
        <v>0</v>
      </c>
      <c r="BJ205" s="10">
        <f t="shared" si="563"/>
        <v>0</v>
      </c>
      <c r="BK205" s="10">
        <f t="shared" si="563"/>
        <v>1261462.8600000001</v>
      </c>
      <c r="BL205" s="10">
        <f t="shared" si="563"/>
        <v>0</v>
      </c>
      <c r="BM205" s="10">
        <f t="shared" si="563"/>
        <v>0</v>
      </c>
      <c r="BN205" s="10">
        <f t="shared" si="563"/>
        <v>0</v>
      </c>
      <c r="BO205" s="10">
        <f t="shared" si="563"/>
        <v>0</v>
      </c>
      <c r="BP205" s="10">
        <f t="shared" si="563"/>
        <v>0</v>
      </c>
      <c r="BQ205" s="10">
        <f t="shared" si="563"/>
        <v>0</v>
      </c>
      <c r="BR205" s="10">
        <f t="shared" si="563"/>
        <v>0</v>
      </c>
      <c r="BS205" s="10">
        <f t="shared" si="563"/>
        <v>0</v>
      </c>
      <c r="BT205" s="10">
        <f t="shared" si="563"/>
        <v>0</v>
      </c>
      <c r="BU205" s="16">
        <v>7</v>
      </c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I205" s="32">
        <f>BF205-BG205</f>
        <v>0</v>
      </c>
      <c r="CJ205" s="123"/>
    </row>
    <row r="206" spans="1:88" ht="75" customHeight="1">
      <c r="A206" s="296"/>
      <c r="B206" s="291"/>
      <c r="C206" s="308"/>
      <c r="D206" s="292" t="s">
        <v>53</v>
      </c>
      <c r="E206" s="293"/>
      <c r="F206" s="11">
        <f>ROUND(F205/C199,2)</f>
        <v>188.19</v>
      </c>
      <c r="G206" s="11">
        <f>ROUND(G205/C199,2)</f>
        <v>66.55</v>
      </c>
      <c r="H206" s="11">
        <f>ROUND(H205/C199,2)</f>
        <v>0</v>
      </c>
      <c r="I206" s="11">
        <f>ROUND(I205/C199,2)</f>
        <v>0</v>
      </c>
      <c r="J206" s="11">
        <f>ROUND(J205/C199,2)</f>
        <v>0</v>
      </c>
      <c r="K206" s="11">
        <f>ROUND(K205/C199,2)</f>
        <v>0</v>
      </c>
      <c r="L206" s="11">
        <f>ROUND(L205/C199,2)</f>
        <v>0</v>
      </c>
      <c r="M206" s="11">
        <f>ROUND(M205/C199,2)</f>
        <v>0</v>
      </c>
      <c r="N206" s="11">
        <f>ROUND(N205/C199,2)</f>
        <v>0</v>
      </c>
      <c r="O206" s="11">
        <f>ROUND(O205/C199,2)</f>
        <v>0</v>
      </c>
      <c r="P206" s="11">
        <f>ROUND(P205/C199,2)</f>
        <v>0</v>
      </c>
      <c r="Q206" s="11">
        <f>ROUND(Q205/C199,2)</f>
        <v>121.65</v>
      </c>
      <c r="R206" s="11">
        <f>ROUND(R205/C199,2)</f>
        <v>0</v>
      </c>
      <c r="S206" s="11">
        <f>ROUND(S205/C199,2)</f>
        <v>0</v>
      </c>
      <c r="T206" s="11">
        <f>ROUND(T205/C199,2)</f>
        <v>0</v>
      </c>
      <c r="U206" s="11">
        <f>ROUND(U205/C199,2)</f>
        <v>0</v>
      </c>
      <c r="V206" s="11">
        <f>ROUND(V205/C199,2)</f>
        <v>0</v>
      </c>
      <c r="W206" s="11">
        <f>ROUND(W205/C199,2)</f>
        <v>0</v>
      </c>
      <c r="X206" s="11">
        <f>ROUND(X205/C199,2)</f>
        <v>0</v>
      </c>
      <c r="Y206" s="11">
        <f>ROUND(Y205/C199,2)</f>
        <v>0</v>
      </c>
      <c r="Z206" s="11">
        <f>ROUND(Z205/C199,2)</f>
        <v>0</v>
      </c>
      <c r="AA206" s="16">
        <v>8</v>
      </c>
      <c r="AD206" s="52" t="b">
        <f>IF(AND(G206&gt;947.15,G206&lt;949),3,IF(AND(G206&gt;623.59,G206&lt;625),4,IF(AND(G206&gt;237.38,G206&lt;239),5,IF(AND(G206&gt;1986,G206&lt;1988),6,IF(AND(G206&gt;739.75,G206&lt;741),7,IF(AND(G206&gt;282.91,G206&lt;284),8,IF(AND(G206&gt;2681.35,G206&lt;2683),9,IF(AND(G206&gt;828.59,G206&lt;830),10,IF(AND(G206&gt;585.15,G206&lt;587),11,IF(AND(G206&gt;991.71,G206&lt;993),12,IF(AND(G206&gt;652.95,G206&lt;654),13,IF(AND(G206&gt;248.59,G206&lt;250),14,IF(AND(G206&gt;2079.39,G206&lt;2081),15,IF(AND(G206&gt;774.57,G206&lt;776),16,IF(AND(G206&gt;296.25,G206&lt;298),17,IF(AND(G206&gt;2807.42,G206&lt;2809),18,IF(AND(G206&gt;867.59,G206&lt;869),19,IF(AND(G206&gt;612.7,G206&lt;614),20))))))))))))))))))</f>
        <v>0</v>
      </c>
      <c r="AE206" s="52" t="b">
        <f>IF(AND(I206&gt;1204.78,I206&lt;1206),5,IF(AND(I206&gt;1407.63,I206&lt;1409),8,IF(AND(I206&gt;1427.91,I206&lt;1429),11,IF(AND(I206&gt;1261.45,I206&lt;1263),14,IF(AND(I206&gt;1473.83,I206&lt;1475),17,IF(AND(I206&gt;1495.07,I206&lt;1497),20))))))</f>
        <v>0</v>
      </c>
      <c r="AF206" s="52" t="b">
        <f>IF(AND(J206&gt;486.32,J206&lt;488),3,IF(AND(J206&gt;324.64,J206&lt;326),4,IF(AND(J206&gt;286.99,J206&lt;288.5),5,IF(AND(J206&gt;617.7,J206&lt;618),6,IF(AND(J206&gt;411.3,J206&lt;413),7,IF(AND(J206&gt;365.04,J206&lt;367),8,IF(AND(J206&gt;797.54,J206&lt;799),9,IF(AND(J206&gt;533.49,J206&lt;535),10,IF(AND(J206&gt;475.86,J206&lt;477),11,IF(AND(J206&gt;509.22,J206&lt;511),12,IF(AND(J206&gt;339.94,J206&lt;341.2),13,IF(AND(J206&gt;300.53,J206&lt;302),14,IF(AND(J206&gt;646.78,J206&lt;648),15,IF(AND(J206&gt;430.68,J206&lt;432),16,IF(AND(J206&gt;382.24,J206&lt;384),17,IF(AND(J206&gt;835.07,J206&lt;837),18,IF(AND(J206&gt;558.61,J206&lt;560),19,IF(AND(J206&gt;498.27,J206&lt;500),20))))))))))))))))))</f>
        <v>0</v>
      </c>
      <c r="AG206" s="52" t="b">
        <f>IF(AND(L206&gt;497.89,L206&lt;499),3,IF(AND(L206&gt;360.29,L206&lt;362),4,IF(AND(L206&gt;249.38,L206&lt;251),5,IF(AND(L206&gt;628.22,L206&lt;630),6,IF(AND(L206&gt;455.21,L206&lt;457),7,IF(AND(L206&gt;315.16,L206&lt;317),8,IF(AND(L206&gt;814.35,L206&lt;816),9,IF(AND(L206&gt;571.19,L206&lt;573),10,IF(AND(L206&gt;401.59,L206&lt;403),11,IF(AND(L206&gt;521.33,L206&lt;523),12,IF(AND(L206&gt;377.28,L206&lt;379),13,IF(AND(L206&gt;261.15,L206&lt;263),14,IF(AND(L206&gt;657.8,L206&lt;659),15,IF(AND(L206&gt;476.66,L206&lt;478),16,IF(AND(L206&gt;330.01,L206&lt;332),17,IF(AND(L206&gt;852.67,L206&lt;854),18,IF(AND(L206&gt;598.08,L206&lt;600),19,IF(AND(L206&gt;420.51,L206&lt;422),20))))))))))))))))))</f>
        <v>0</v>
      </c>
      <c r="AH206" s="52" t="b">
        <f>IF(AND(Q206&gt;358.85,Q206&lt;360),3,IF(AND(Q206&gt;129.83,Q206&lt;131),4,IF(AND(Q206&gt;77.61,Q206&lt;79),5,IF(AND(Q206&gt;426.19,Q206&lt;428),6,IF(AND(Q206&gt;159.77,Q206&lt;161),7,IF(AND(Q206&gt;94.38,Q206&lt;96),8,IF(AND(Q206&gt;567.37,Q206&lt;569),9,IF(AND(Q206&gt;203.4,Q206&lt;205),10,IF(AND(Q206&gt;131.96,Q206&lt;133),11,IF(AND(Q206&gt;375.76,Q206&lt;377),12,IF(AND(Q206&gt;135.98,Q206&lt;137),13,IF(AND(Q206&gt;81.31,Q206&lt;83),14,IF(AND(Q206&gt;446.27,Q206&lt;448),15,IF(AND(Q206&gt;167.32,Q206&lt;169),16,IF(AND(Q206&gt;98.86,Q206&lt;100),17,IF(AND(Q206&gt;594.08,Q206&lt;596),18,IF(AND(Q206&gt;213.01,Q206&lt;215),19,IF(AND(Q206&gt;138.21,Q206&lt;140),20))))))))))))))))))</f>
        <v>0</v>
      </c>
      <c r="AI206" s="52" t="b">
        <f>IF(AND(S206&gt;195.17,S206&lt;197),3,IF(AND(S206&gt;88.93,S206&lt;90),4,IF(AND(S206&gt;47.88,S206&lt;49),5,IF(AND(S206&gt;245.08,S206&lt;247),6,IF(AND(S206&gt;111.07,S206&lt;113),7,IF(AND(S206&gt;60.92,S206&lt;62),8,IF(AND(S206&gt;296.11,S206&lt;298),9,IF(AND(S206&gt;139.41,S206&lt;141),10,IF(AND(S206&gt;78.67,S206&lt;80),11,IF(AND(S206&gt;204.39,S206&lt;206),12,IF(AND(S206&gt;93.16,S206&lt;95),13,IF(AND(S206&gt;50.17,S206&lt;52),14,IF(AND(S206&gt;256.64,S206&lt;258),15,IF(AND(S206&gt;116.33,S206&lt;118),16,IF(AND(S206&gt;63.83,S206&lt;65),17,IF(AND(S206&gt;310.07,S206&lt;312),18,IF(AND(S206&gt;146.01,S206&lt;148),19,IF(AND(S206&gt;82.42,S206&lt;84),20))))))))))))))))))</f>
        <v>0</v>
      </c>
      <c r="AJ206" s="52" t="b">
        <f>IF(AND(U206&gt;107.35,U206&lt;109),3,IF(AND(U206&gt;63.65,U206&lt;65),4,IF(AND(U206&gt;44.75,U206&lt;46),5,IF(AND(U206&gt;143.27,U206&lt;145),6,IF(AND(U206&gt;85.58,U206&lt;87),7,IF(AND(U206&gt;60.46,U206&lt;62),8,IF(AND(U206&gt;194.16,U206&lt;196),9,IF(AND(U206&gt;117.24,U206&lt;119),10,IF(AND(U206&gt;82.88,U206&lt;84),11,IF(AND(U206&gt;112.44,U206&lt;114),12,IF(AND(U206&gt;66.69,U206&lt;68),13,IF(AND(U206&gt;46.9,U206&lt;48),14,IF(AND(U206&gt;150.05,U206&lt;152),15,IF(AND(U206&gt;90.65,U206&lt;91),16,IF(AND(U206&gt;63.34,U206&lt;65),17,IF(AND(U206&gt;203.34,U206&lt;205),18,IF(AND(U206&gt;122.8,U206&lt;124),19,IF(AND(U206&gt;86.83,U206&lt;88),20))))))))))))))))))</f>
        <v>0</v>
      </c>
      <c r="AK206" s="52" t="b">
        <f>IF(AND(V206&gt;139.85,V206&lt;141),3,IF(AND(V206&gt;103.84,V206&lt;105),4,IF(AND(V206&gt;52.32,V206&lt;54),5,IF(AND(V206&gt;285.46,V206&lt;287),6,IF(AND(V206&gt;118.42,V206&lt;120),7,IF(AND(V206&gt;62.42,V206&lt;64),8,IF(AND(V206&gt;412.27,V206&lt;414),9,IF(AND(V206&gt;140.33,V206&lt;142),10,IF(AND(V206&gt;145,V206&lt;147),11,IF(AND(V206&gt;146.47,V206&lt;148),12,IF(AND(V206&gt;108.77,V206&lt;110),13,IF(AND(V206&gt;54.82,V206&lt;56),14,IF(AND(V206&gt;298.92,V206&lt;300),15,IF(AND(V206&gt;124.03,V206&lt;126),16,IF(AND(V206&gt;65.4,V206&lt;67),17,IF(AND(V206&gt;431.69,V206&lt;433),18,IF(AND(V206&gt;146.97,V206&lt;148),19,IF(AND(V206&gt;151.86,V206&lt;153),20))))))))))))))))))</f>
        <v>0</v>
      </c>
      <c r="AL206" s="52" t="b">
        <f>IF(AND(W206&gt;350.42,W206&lt;352),3,IF(AND(W206&gt;546.22,W206&lt;548),4,IF(AND(W206&gt;155.33,W206&lt;157),5,IF(AND(W206&gt;721.99,W206&lt;723),6,IF(AND(W206&gt;638.96,W206&lt;639),7,IF(AND(W206&gt;187.79,W206&lt;189),8,IF(AND(W206&gt;945.4,W206&lt;947),9,IF(AND(W206&gt;698.46,W206&lt;670),10,IF(AND(W206&gt;360.7,W206&lt;362),11,IF(AND(W206&gt;366.94,W206&lt;368),12,IF(AND(W206&gt;571.94,W206&lt;573),13,IF(AND(W206&gt;162.68,W206&lt;164),14,IF(AND(W206&gt;755.97,W206&lt;757),15,IF(AND(W206&gt;667.99,W206&lt;669),16,IF(AND(W206&gt;196.66,W206&lt;198),17,IF(AND(W206&gt;989.88,W206&lt;991),18,IF(AND(W206&gt;731.33,W206&lt;733),19,IF(AND(W206&gt;377.7,W206&lt;379),20))))))))))))))))))</f>
        <v>0</v>
      </c>
      <c r="AM206" s="52" t="b">
        <f>IF(AND(Y206&gt;46.2,Y206&lt;46.5),3,IF(AND(Y206&gt;18.8,Y206&lt;19.1),4,IF(AND(Y206&gt;15.8,Y206&lt;16),5,IF(AND(Y206&gt;78.7,Y206&lt;79),6,IF(AND(Y206&gt;32.1,Y206&lt;32.4),7,IF(AND(Y206&gt;26.9,Y206&lt;27.3),8,IF(AND(Y206&gt;125,Y206&lt;125.5),9,IF(AND(Y206&gt;48.2,Y206&lt;48.52),10,IF(AND(Y206&gt;43.1,Y206&lt;43.6),11,IF(AND(Y206&gt;48.53,Y206&lt;48.7),12,IF(AND(Y206&gt;19.6,Y206&lt;20.1),13,IF(AND(Y206&gt;16.5,Y206&lt;16.9),14,IF(AND(Y206&gt;82.4,Y206&lt;82.8),15,IF(AND(Y206&gt;33.6,Y206&lt;34),16,IF(AND(Y206&gt;28,Y206&lt;28.6),17,IF(AND(Y206&gt;130.8,Y206&lt;131.4),18,IF(AND(Y206&gt;50.5,Y206&lt;50.9),19,IF(AND(Y206&gt;45.2,Y206&lt;45.8),20))))))))))))))))))</f>
        <v>0</v>
      </c>
      <c r="AO206" s="4">
        <f t="shared" si="453"/>
        <v>0</v>
      </c>
      <c r="AP206" s="4">
        <f t="shared" si="454"/>
        <v>0</v>
      </c>
      <c r="AQ206" s="4">
        <f t="shared" si="455"/>
        <v>0</v>
      </c>
      <c r="AU206" s="296"/>
      <c r="AV206" s="291"/>
      <c r="AW206" s="308"/>
      <c r="AX206" s="322" t="s">
        <v>53</v>
      </c>
      <c r="AY206" s="293"/>
      <c r="AZ206" s="11">
        <f>ROUND(AZ205/AW199,2)</f>
        <v>376.39</v>
      </c>
      <c r="BA206" s="11">
        <f>ROUND(BA205/AW199,2)</f>
        <v>133.09</v>
      </c>
      <c r="BB206" s="11">
        <f>ROUND(BB205/AW199,2)</f>
        <v>0</v>
      </c>
      <c r="BC206" s="11">
        <f>ROUND(BC205/AW199,2)</f>
        <v>0</v>
      </c>
      <c r="BD206" s="11">
        <f>ROUND(BD205/AW199,2)</f>
        <v>0</v>
      </c>
      <c r="BE206" s="11">
        <f>ROUND(BE205/AW199,2)</f>
        <v>0</v>
      </c>
      <c r="BF206" s="11">
        <f>ROUND(BF205/AW199,2)</f>
        <v>0</v>
      </c>
      <c r="BG206" s="11">
        <f>ROUND(BG205/AW199,2)</f>
        <v>0</v>
      </c>
      <c r="BH206" s="11">
        <f>ROUND(BH205/AW199,2)</f>
        <v>0</v>
      </c>
      <c r="BI206" s="11">
        <f>ROUND(BI205/AW199,2)</f>
        <v>0</v>
      </c>
      <c r="BJ206" s="11">
        <f>ROUND(BJ205/AW199,2)</f>
        <v>0</v>
      </c>
      <c r="BK206" s="11">
        <f>ROUND(BK205/AW199,2)</f>
        <v>243.3</v>
      </c>
      <c r="BL206" s="11">
        <f>ROUND(BL205/AW199,2)</f>
        <v>0</v>
      </c>
      <c r="BM206" s="11">
        <f>ROUND(BM205/AW199,2)</f>
        <v>0</v>
      </c>
      <c r="BN206" s="11">
        <f>ROUND(BN205/AW199,2)</f>
        <v>0</v>
      </c>
      <c r="BO206" s="11">
        <f>ROUND(BO205/AW199,2)</f>
        <v>0</v>
      </c>
      <c r="BP206" s="11">
        <f>ROUND(BP205/AW199,2)</f>
        <v>0</v>
      </c>
      <c r="BQ206" s="11">
        <f>ROUND(BQ205/AW199,2)</f>
        <v>0</v>
      </c>
      <c r="BR206" s="11">
        <f>ROUND(BR205/AW199,2)</f>
        <v>0</v>
      </c>
      <c r="BS206" s="11">
        <f>ROUND(BS205/AW199,2)</f>
        <v>0</v>
      </c>
      <c r="BT206" s="11">
        <f>ROUND(BT205/AW199,2)</f>
        <v>0</v>
      </c>
      <c r="BU206" s="16">
        <v>8</v>
      </c>
      <c r="BX206" s="52" t="b">
        <f>IF(AND(BA206&gt;947.15,BA206&lt;949),3,IF(AND(BA206&gt;623.59,BA206&lt;625),4,IF(AND(BA206&gt;237.38,BA206&lt;239),5,IF(AND(BA206&gt;1986,BA206&lt;1988),6,IF(AND(BA206&gt;739.75,BA206&lt;741),7,IF(AND(BA206&gt;282.91,BA206&lt;284),8,IF(AND(BA206&gt;2681.35,BA206&lt;2683),9,IF(AND(BA206&gt;828.59,BA206&lt;830),10,IF(AND(BA206&gt;585.15,BA206&lt;587),11,IF(AND(BA206&gt;991.71,BA206&lt;993),12,IF(AND(BA206&gt;652.95,BA206&lt;654),13,IF(AND(BA206&gt;248.59,BA206&lt;250),14,IF(AND(BA206&gt;2079.39,BA206&lt;2081),15,IF(AND(BA206&gt;774.57,BA206&lt;776),16,IF(AND(BA206&gt;296.25,BA206&lt;298),17,IF(AND(BA206&gt;2807.42,BA206&lt;2809),18,IF(AND(BA206&gt;867.59,BA206&lt;869),19,IF(AND(BA206&gt;612.7,BA206&lt;614),20))))))))))))))))))</f>
        <v>0</v>
      </c>
      <c r="BY206" s="52" t="b">
        <f>IF(AND(BC206&gt;1204.78,BC206&lt;1206),5,IF(AND(BC206&gt;1407.63,BC206&lt;1409),8,IF(AND(BC206&gt;1427.91,BC206&lt;1429),11,IF(AND(BC206&gt;1261.45,BC206&lt;1263),14,IF(AND(BC206&gt;1473.83,BC206&lt;1475),17,IF(AND(BC206&gt;1495.07,BC206&lt;1497),20))))))</f>
        <v>0</v>
      </c>
      <c r="BZ206" s="52" t="b">
        <f>IF(AND(BD206&gt;486.32,BD206&lt;488),3,IF(AND(BD206&gt;324.64,BD206&lt;326),4,IF(AND(BD206&gt;286.99,BD206&lt;288.5),5,IF(AND(BD206&gt;617.7,BD206&lt;618),6,IF(AND(BD206&gt;411.3,BD206&lt;413),7,IF(AND(BD206&gt;365.04,BD206&lt;367),8,IF(AND(BD206&gt;797.54,BD206&lt;799),9,IF(AND(BD206&gt;533.49,BD206&lt;535),10,IF(AND(BD206&gt;475.86,BD206&lt;477),11,IF(AND(BD206&gt;509.22,BD206&lt;511),12,IF(AND(BD206&gt;339.94,BD206&lt;341.2),13,IF(AND(BD206&gt;300.53,BD206&lt;302),14,IF(AND(BD206&gt;646.78,BD206&lt;648),15,IF(AND(BD206&gt;430.68,BD206&lt;432),16,IF(AND(BD206&gt;382.24,BD206&lt;384),17,IF(AND(BD206&gt;835.07,BD206&lt;837),18,IF(AND(BD206&gt;558.61,BD206&lt;560),19,IF(AND(BD206&gt;498.27,BD206&lt;500),20))))))))))))))))))</f>
        <v>0</v>
      </c>
      <c r="CA206" s="52" t="b">
        <f>IF(AND(BF206&gt;497.89,BF206&lt;499),3,IF(AND(BF206&gt;360.29,BF206&lt;362),4,IF(AND(BF206&gt;249.38,BF206&lt;251),5,IF(AND(BF206&gt;628.22,BF206&lt;630),6,IF(AND(BF206&gt;455.21,BF206&lt;457),7,IF(AND(BF206&gt;315.16,BF206&lt;317),8,IF(AND(BF206&gt;814.35,BF206&lt;816),9,IF(AND(BF206&gt;571.19,BF206&lt;573),10,IF(AND(BF206&gt;401.59,BF206&lt;403),11,IF(AND(BF206&gt;521.33,BF206&lt;523),12,IF(AND(BF206&gt;377.28,BF206&lt;379),13,IF(AND(BF206&gt;261.15,BF206&lt;263),14,IF(AND(BF206&gt;657.8,BF206&lt;659),15,IF(AND(BF206&gt;476.66,BF206&lt;478),16,IF(AND(BF206&gt;330.01,BF206&lt;332),17,IF(AND(BF206&gt;852.67,BF206&lt;854),18,IF(AND(BF206&gt;598.08,BF206&lt;600),19,IF(AND(BF206&gt;420.51,BF206&lt;422),20))))))))))))))))))</f>
        <v>0</v>
      </c>
      <c r="CB206" s="52" t="b">
        <f>IF(AND(BK206&gt;358.85,BK206&lt;360),3,IF(AND(BK206&gt;129.83,BK206&lt;131),4,IF(AND(BK206&gt;77.61,BK206&lt;79),5,IF(AND(BK206&gt;426.19,BK206&lt;428),6,IF(AND(BK206&gt;159.77,BK206&lt;161),7,IF(AND(BK206&gt;94.38,BK206&lt;96),8,IF(AND(BK206&gt;567.37,BK206&lt;569),9,IF(AND(BK206&gt;203.4,BK206&lt;205),10,IF(AND(BK206&gt;131.96,BK206&lt;133),11,IF(AND(BK206&gt;375.76,BK206&lt;377),12,IF(AND(BK206&gt;135.98,BK206&lt;137),13,IF(AND(BK206&gt;81.31,BK206&lt;83),14,IF(AND(BK206&gt;446.27,BK206&lt;448),15,IF(AND(BK206&gt;167.32,BK206&lt;169),16,IF(AND(BK206&gt;98.86,BK206&lt;100),17,IF(AND(BK206&gt;594.08,BK206&lt;596),18,IF(AND(BK206&gt;213.01,BK206&lt;215),19,IF(AND(BK206&gt;138.21,BK206&lt;140),20))))))))))))))))))</f>
        <v>0</v>
      </c>
      <c r="CC206" s="52" t="b">
        <f>IF(AND(BM206&gt;195.17,BM206&lt;197),3,IF(AND(BM206&gt;88.93,BM206&lt;90),4,IF(AND(BM206&gt;47.88,BM206&lt;49),5,IF(AND(BM206&gt;245.08,BM206&lt;247),6,IF(AND(BM206&gt;111.07,BM206&lt;113),7,IF(AND(BM206&gt;60.92,BM206&lt;62),8,IF(AND(BM206&gt;296.11,BM206&lt;298),9,IF(AND(BM206&gt;139.41,BM206&lt;141),10,IF(AND(BM206&gt;78.67,BM206&lt;80),11,IF(AND(BM206&gt;204.39,BM206&lt;206),12,IF(AND(BM206&gt;93.16,BM206&lt;95),13,IF(AND(BM206&gt;50.17,BM206&lt;52),14,IF(AND(BM206&gt;256.64,BM206&lt;258),15,IF(AND(BM206&gt;116.33,BM206&lt;118),16,IF(AND(BM206&gt;63.83,BM206&lt;65),17,IF(AND(BM206&gt;310.07,BM206&lt;312),18,IF(AND(BM206&gt;146.01,BM206&lt;148),19,IF(AND(BM206&gt;82.42,BM206&lt;84),20))))))))))))))))))</f>
        <v>0</v>
      </c>
      <c r="CD206" s="52" t="b">
        <f>IF(AND(BO206&gt;107.35,BO206&lt;109),3,IF(AND(BO206&gt;63.65,BO206&lt;65),4,IF(AND(BO206&gt;44.75,BO206&lt;46),5,IF(AND(BO206&gt;143.27,BO206&lt;145),6,IF(AND(BO206&gt;85.58,BO206&lt;87),7,IF(AND(BO206&gt;60.46,BO206&lt;62),8,IF(AND(BO206&gt;194.16,BO206&lt;196),9,IF(AND(BO206&gt;117.24,BO206&lt;119),10,IF(AND(BO206&gt;82.88,BO206&lt;84),11,IF(AND(BO206&gt;112.44,BO206&lt;114),12,IF(AND(BO206&gt;66.69,BO206&lt;68),13,IF(AND(BO206&gt;46.9,BO206&lt;48),14,IF(AND(BO206&gt;150.05,BO206&lt;152),15,IF(AND(BO206&gt;90.65,BO206&lt;91),16,IF(AND(BO206&gt;63.34,BO206&lt;65),17,IF(AND(BO206&gt;203.34,BO206&lt;205),18,IF(AND(BO206&gt;122.8,BO206&lt;124),19,IF(AND(BO206&gt;86.83,BO206&lt;88),20))))))))))))))))))</f>
        <v>0</v>
      </c>
      <c r="CE206" s="52" t="b">
        <f>IF(AND(BP206&gt;139.85,BP206&lt;141),3,IF(AND(BP206&gt;103.84,BP206&lt;105),4,IF(AND(BP206&gt;52.32,BP206&lt;54),5,IF(AND(BP206&gt;285.46,BP206&lt;287),6,IF(AND(BP206&gt;118.42,BP206&lt;120),7,IF(AND(BP206&gt;62.42,BP206&lt;64),8,IF(AND(BP206&gt;412.27,BP206&lt;414),9,IF(AND(BP206&gt;140.33,BP206&lt;142),10,IF(AND(BP206&gt;145,BP206&lt;147),11,IF(AND(BP206&gt;146.47,BP206&lt;148),12,IF(AND(BP206&gt;108.77,BP206&lt;110),13,IF(AND(BP206&gt;54.82,BP206&lt;56),14,IF(AND(BP206&gt;298.92,BP206&lt;300),15,IF(AND(BP206&gt;124.03,BP206&lt;126),16,IF(AND(BP206&gt;65.4,BP206&lt;67),17,IF(AND(BP206&gt;431.69,BP206&lt;433),18,IF(AND(BP206&gt;146.97,BP206&lt;148),19,IF(AND(BP206&gt;151.86,BP206&lt;153),20))))))))))))))))))</f>
        <v>0</v>
      </c>
      <c r="CF206" s="52" t="b">
        <f>IF(AND(BQ206&gt;350.42,BQ206&lt;352),3,IF(AND(BQ206&gt;546.22,BQ206&lt;548),4,IF(AND(BQ206&gt;155.33,BQ206&lt;157),5,IF(AND(BQ206&gt;721.99,BQ206&lt;723),6,IF(AND(BQ206&gt;638.96,BQ206&lt;639),7,IF(AND(BQ206&gt;187.79,BQ206&lt;189),8,IF(AND(BQ206&gt;945.4,BQ206&lt;947),9,IF(AND(BQ206&gt;698.46,BQ206&lt;670),10,IF(AND(BQ206&gt;360.7,BQ206&lt;362),11,IF(AND(BQ206&gt;366.94,BQ206&lt;368),12,IF(AND(BQ206&gt;571.94,BQ206&lt;573),13,IF(AND(BQ206&gt;162.68,BQ206&lt;164),14,IF(AND(BQ206&gt;755.97,BQ206&lt;757),15,IF(AND(BQ206&gt;667.99,BQ206&lt;669),16,IF(AND(BQ206&gt;196.66,BQ206&lt;198),17,IF(AND(BQ206&gt;989.88,BQ206&lt;991),18,IF(AND(BQ206&gt;731.33,BQ206&lt;733),19,IF(AND(BQ206&gt;377.7,BQ206&lt;379),20))))))))))))))))))</f>
        <v>0</v>
      </c>
      <c r="CG206" s="52" t="b">
        <f>IF(AND(BS206&gt;46.2,BS206&lt;46.5),3,IF(AND(BS206&gt;18.8,BS206&lt;19.1),4,IF(AND(BS206&gt;15.8,BS206&lt;16),5,IF(AND(BS206&gt;78.7,BS206&lt;79),6,IF(AND(BS206&gt;32.1,BS206&lt;32.4),7,IF(AND(BS206&gt;26.9,BS206&lt;27.3),8,IF(AND(BS206&gt;125,BS206&lt;125.5),9,IF(AND(BS206&gt;48.2,BS206&lt;48.52),10,IF(AND(BS206&gt;43.1,BS206&lt;43.6),11,IF(AND(BS206&gt;48.53,BS206&lt;48.7),12,IF(AND(BS206&gt;19.6,BS206&lt;20.1),13,IF(AND(BS206&gt;16.5,BS206&lt;16.9),14,IF(AND(BS206&gt;82.4,BS206&lt;82.8),15,IF(AND(BS206&gt;33.6,BS206&lt;34),16,IF(AND(BS206&gt;28,BS206&lt;28.6),17,IF(AND(BS206&gt;130.8,BS206&lt;131.4),18,IF(AND(BS206&gt;50.5,BS206&lt;50.9),19,IF(AND(BS206&gt;45.2,BS206&lt;45.8),20))))))))))))))))))</f>
        <v>0</v>
      </c>
    </row>
    <row r="207" spans="1:88" ht="90" customHeight="1">
      <c r="A207" s="297"/>
      <c r="B207" s="287"/>
      <c r="C207" s="309"/>
      <c r="D207" s="292" t="s">
        <v>54</v>
      </c>
      <c r="E207" s="293"/>
      <c r="F207" s="10" t="s">
        <v>36</v>
      </c>
      <c r="G207" s="12">
        <f>IF(AD207=FALSE,0,AD207)</f>
        <v>0</v>
      </c>
      <c r="H207" s="12" t="s">
        <v>36</v>
      </c>
      <c r="I207" s="12">
        <f>IF(AE207=FALSE,0,AE207)</f>
        <v>0</v>
      </c>
      <c r="J207" s="12">
        <f>IF(AF207=FALSE,0,AF207)</f>
        <v>0</v>
      </c>
      <c r="K207" s="12" t="s">
        <v>36</v>
      </c>
      <c r="L207" s="12">
        <f>IF(AG207=FALSE,0,AG207)</f>
        <v>0</v>
      </c>
      <c r="M207" s="12" t="s">
        <v>36</v>
      </c>
      <c r="N207" s="12" t="s">
        <v>36</v>
      </c>
      <c r="O207" s="12" t="s">
        <v>36</v>
      </c>
      <c r="P207" s="12" t="s">
        <v>36</v>
      </c>
      <c r="Q207" s="12">
        <f>IF(AH207=FALSE,0,AH207)</f>
        <v>0</v>
      </c>
      <c r="R207" s="12" t="s">
        <v>36</v>
      </c>
      <c r="S207" s="12">
        <f>IF(AI207=FALSE,0,AI207)</f>
        <v>0</v>
      </c>
      <c r="T207" s="12" t="s">
        <v>36</v>
      </c>
      <c r="U207" s="12">
        <f>IF(AJ207=FALSE,0,AJ207)</f>
        <v>0</v>
      </c>
      <c r="V207" s="12">
        <f>IF(AK207=FALSE,0,AK207)</f>
        <v>0</v>
      </c>
      <c r="W207" s="12">
        <f>IF(AL207=FALSE,0,AL207)</f>
        <v>0</v>
      </c>
      <c r="X207" s="12" t="s">
        <v>36</v>
      </c>
      <c r="Y207" s="12">
        <f>IF(AM207=FALSE,0,AM207)</f>
        <v>0</v>
      </c>
      <c r="Z207" s="12" t="s">
        <v>36</v>
      </c>
      <c r="AA207" s="16">
        <v>9</v>
      </c>
      <c r="AD207" s="52" t="b">
        <f>IF(AD206=3,948.15,IF(AD206=4,624.59,IF(AD206=5,238.38,IF(AD206=6,1987,IF(AD206=7,740.75,IF(AD206=8,283.91,IF(AD206=9,2682.35,IF(AD206=10,829.59,IF(AD206=11,586.15,IF(AD206=12,992.71,IF(AD206=13,653.95,IF(AD206=14,249.59,IF(AD206=15,2080.39,IF(AD206=16,775.57,IF(AD206=17,297.25,IF(AD206=18,2808.42,IF(AD206=19,868.59,IF(AD206=20,613.7))))))))))))))))))</f>
        <v>0</v>
      </c>
      <c r="AE207" s="52" t="b">
        <f>IF(AE206=5,1205.78,IF(AE206=8,1408.63,IF(AE206=11,1428.91,IF(AE206=14,1262.45,IF(AE206=17,1474.83,IF(AE206=20,1496.07))))))</f>
        <v>0</v>
      </c>
      <c r="AF207" s="52" t="b">
        <f>IF(AF206=3,487.32,IF(AF206=4,325.64,IF(AF206=5,287.99,IF(AF206=6,618.7,IF(AF206=7,412.3,IF(AF206=8,366.04,IF(AF206=9,798.54,IF(AF206=10,534.49,IF(AF206=11,476.86,IF(AF206=12,510.22,IF(AF206=13,340.94,IF(AF206=14,301.53,IF(AF206=15,647.78,IF(AF206=16,431.68,IF(AF206=17,383.24,IF(AF206=18,836.07,IF(AF206=19,559.61,IF(AF206=20,499.27))))))))))))))))))</f>
        <v>0</v>
      </c>
      <c r="AG207" s="52" t="b">
        <f>IF(AG206=3,498.89,IF(AG206=4,361.29,IF(AG206=5,250.38,IF(AG206=6,629.22,IF(AG206=7,456.21,IF(AG206=8,316.16,IF(AG206=9,815.35,IF(AG206=10,572.19,IF(AG206=11,402.59,IF(AG206=12,522.33,IF(AG206=13,378.28,IF(AG206=14,262.15,IF(AG206=15,658.8,IF(AG206=16,477.66,IF(AG206=17,331.01,IF(AG206=18,853.67,IF(AG206=19,599.08,IF(AG206=20,421.51))))))))))))))))))</f>
        <v>0</v>
      </c>
      <c r="AH207" s="52" t="b">
        <f>IF(AH206=3,359.85,IF(AH206=4,130.83,IF(AH206=5,78.61,IF(AH206=6,427.19,IF(AH206=7,160.77,IF(AH206=8,95.38,IF(AH206=9,568.37,IF(AH206=10,204.4,IF(AH206=11,132.96,IF(AH206=12,376.76,IF(AH206=13,136.98,IF(AH206=14,82.31,IF(AH206=15,447.27,IF(AH206=16,168.32,IF(AH206=17,99.86,IF(AH206=18,595.08,IF(AH206=19,214.01,IF(AH206=20,139.21))))))))))))))))))</f>
        <v>0</v>
      </c>
      <c r="AI207" s="52" t="b">
        <f>IF(AI206=3,196.17,IF(AI206=4,89.93,IF(AI206=5,48.88,IF(AI206=6,246.08,IF(AI206=7,112.07,IF(AI206=8,61.92,IF(AI206=9,297.11,IF(AI206=10,140.41,IF(AI206=11,79.67,IF(AI206=12,205.39,IF(AI206=13,94.16,IF(AI206=14,51.17,IF(AI206=15,257.64,IF(AI206=16,117.33,IF(AI206=17,64.83,IF(AI206=18,311.07,IF(AI206=19,147.01,IF(AI206=20,83.42))))))))))))))))))</f>
        <v>0</v>
      </c>
      <c r="AJ207" s="52" t="b">
        <f>IF(AJ206=3,108.35,IF(AJ206=4,64.65,IF(AJ206=5,45.75,IF(AJ206=6,144.27,IF(AJ206=7,86.58,IF(AJ206=8,61.46,IF(AJ206=9,195.16,IF(AJ206=10,118.24,IF(AJ206=11,83.88,IF(AJ206=12,113.44,IF(AJ206=13,67.69,IF(AJ206=14,47.9,IF(AJ206=15,151.05,IF(AJ206=16,90.65,IF(AJ206=17,64.34,IF(AJ206=18,204.34,IF(AJ206=19,123.8,IF(AJ206=20,87.83))))))))))))))))))</f>
        <v>0</v>
      </c>
      <c r="AK207" s="52" t="b">
        <f>IF(AK206=3,140.85,IF(AK206=4,104.84,IF(AK206=5,53.32,IF(AK206=6,286.46,IF(AK206=7,119.42,IF(AK206=8,63.42,IF(AK206=9,413.27,IF(AK206=10,141.33,IF(AK206=11,146,IF(AK206=12,147.47,IF(AK206=13,109.77,IF(AK206=14,55.82,IF(AK206=15,299.92,IF(AK206=16,125.03,IF(AK206=17,66.4,IF(AK206=18,432.69,IF(AK206=19,147.97,IF(AK206=20,152.86))))))))))))))))))</f>
        <v>0</v>
      </c>
      <c r="AL207" s="52" t="b">
        <f>IF(AL206=3,351.42,IF(AL206=4,547.22,IF(AL206=5,156.33,IF(AL206=6,722.99,IF(AL206=7,638.96,IF(AL206=8,188.79,IF(AL206=9,946.4,IF(AL206=10,699.46,IF(AL206=11,361.7,IF(AL206=12,367.94,IF(AL206=13,572.94,IF(AL206=14,163.68,IF(AL206=15,756.97,IF(AL206=16,668.99,IF(AL206=17,197.66,IF(AL206=18,990.88,IF(AL206=19,732.33,IF(AL206=20,378.7))))))))))))))))))</f>
        <v>0</v>
      </c>
      <c r="AM207" s="52" t="b">
        <f>IF(AM206=3,46.41,IF(AM206=4,19.01,IF(AM206=5,15.96,IF(AM206=6,78.9,IF(AM206=7,32.34,IF(AM206=8,27.09,IF(AM206=9,125.27,IF(AM206=10,48.48,IF(AM206=11,43.47,IF(AM206=12,48.59,IF(AM206=13,19.9,IF(AM206=14,16.71,IF(AM206=15,82.61,IF(AM206=16,33.86,IF(AM206=17,28.36,IF(AM206=18,131.15,IF(AM206=19,50.76,IF(AM206=20,45.51))))))))))))))))))</f>
        <v>0</v>
      </c>
      <c r="AO207" s="4">
        <f t="shared" si="453"/>
        <v>0</v>
      </c>
      <c r="AP207" s="4">
        <f t="shared" si="454"/>
        <v>0</v>
      </c>
      <c r="AQ207" s="4">
        <f t="shared" si="455"/>
        <v>0</v>
      </c>
      <c r="AU207" s="297"/>
      <c r="AV207" s="287"/>
      <c r="AW207" s="309"/>
      <c r="AX207" s="322" t="s">
        <v>54</v>
      </c>
      <c r="AY207" s="293"/>
      <c r="AZ207" s="10" t="s">
        <v>36</v>
      </c>
      <c r="BA207" s="12">
        <f>IF(BX207=FALSE,0,BX207)</f>
        <v>0</v>
      </c>
      <c r="BB207" s="12" t="s">
        <v>36</v>
      </c>
      <c r="BC207" s="12">
        <f>IF(BY207=FALSE,0,BY207)</f>
        <v>0</v>
      </c>
      <c r="BD207" s="12">
        <f>IF(BZ207=FALSE,0,BZ207)</f>
        <v>0</v>
      </c>
      <c r="BE207" s="12" t="s">
        <v>36</v>
      </c>
      <c r="BF207" s="12">
        <f>IF(CA207=FALSE,0,CA207)</f>
        <v>0</v>
      </c>
      <c r="BG207" s="12" t="s">
        <v>36</v>
      </c>
      <c r="BH207" s="12" t="s">
        <v>36</v>
      </c>
      <c r="BI207" s="12" t="s">
        <v>36</v>
      </c>
      <c r="BJ207" s="12" t="s">
        <v>36</v>
      </c>
      <c r="BK207" s="12">
        <f>IF(CB207=FALSE,0,CB207)</f>
        <v>0</v>
      </c>
      <c r="BL207" s="12" t="s">
        <v>36</v>
      </c>
      <c r="BM207" s="12">
        <f>IF(CC207=FALSE,0,CC207)</f>
        <v>0</v>
      </c>
      <c r="BN207" s="12" t="s">
        <v>36</v>
      </c>
      <c r="BO207" s="12">
        <f>IF(CD207=FALSE,0,CD207)</f>
        <v>0</v>
      </c>
      <c r="BP207" s="12">
        <f>IF(CE207=FALSE,0,CE207)</f>
        <v>0</v>
      </c>
      <c r="BQ207" s="12">
        <f>IF(CF207=FALSE,0,CF207)</f>
        <v>0</v>
      </c>
      <c r="BR207" s="12" t="s">
        <v>36</v>
      </c>
      <c r="BS207" s="12">
        <f>IF(CG207=FALSE,0,CG207)</f>
        <v>0</v>
      </c>
      <c r="BT207" s="12" t="s">
        <v>36</v>
      </c>
      <c r="BU207" s="16">
        <v>9</v>
      </c>
      <c r="BX207" s="52" t="b">
        <f>IF(AD206=3,1896.3,IF(AD206=4,1249.18,IF(AD206=5,476.76,IF(AD206=6,3974,IF(AD206=7,1481.5,IF(AD206=8,567.82,IF(AD206=9,5364.7,IF(AD206=10,1659.18,IF(AD206=11,1172.3)))))))))</f>
        <v>0</v>
      </c>
      <c r="BY207" s="52" t="b">
        <f>IF(AE206=5,2411.56,IF(AE206=8,2817.26,IF(AE206=11,2857.82)))</f>
        <v>0</v>
      </c>
      <c r="BZ207" s="52" t="b">
        <f>IF(AF206=3,974.64,IF(AF206=4,651.28,IF(AF206=5,575.98,IF(AF206=6,1237.4,IF(AF206=7,824.6,IF(AF206=8,732.08,IF(AF206=9,1597.08,IF(AF206=10,1068.98,IF(AF206=11,953.72)))))))))</f>
        <v>0</v>
      </c>
      <c r="CA207" s="52" t="b">
        <f>IF(AG206=3,997.78,IF(AG206=4,722.58,IF(AG206=5,500.76,IF(AG206=6,1258.44,IF(AG206=7,912.42,IF(AG206=8,632.32,IF(AG206=9,1630.7,IF(AG206=10,1144.38,IF(AG206=11,805.18)))))))))</f>
        <v>0</v>
      </c>
      <c r="CB207" s="52" t="b">
        <f>IF(AH206=3,719.7,IF(AH206=4,261.66,IF(AH206=5,157.22,IF(AH206=6,854.38,IF(AH206=7,321.54,IF(AH206=8,190.76,IF(AH206=9,1136.74,IF(AH206=10,408.8,IF(AH206=11,265.92)))))))))</f>
        <v>0</v>
      </c>
      <c r="CC207" s="52" t="b">
        <f>IF(AI206=3,392.34,IF(AI206=4,179.86,IF(AI206=5,97.76,IF(AI206=6,492.16,IF(AI206=7,224.14,IF(AI206=8,123.84,IF(AI206=9,594.22,IF(AI206=10,280.82,IF(AI206=11,159.34)))))))))</f>
        <v>0</v>
      </c>
      <c r="CD207" s="52" t="b">
        <f>IF(AJ206=3,216.7,IF(AJ206=4,129.3,IF(AJ206=5,91.5,IF(AJ206=6,288.54,IF(AJ206=7,173.16,IF(AJ206=8,122.92,IF(AJ206=9,390.32,IF(AJ206=10,236.48,IF(AJ206=11,167.76)))))))))</f>
        <v>0</v>
      </c>
      <c r="CE207" s="52" t="b">
        <f>IF(AK206=3,281.7,IF(AK206=4,209.68,IF(AK206=5,106.64,IF(AK206=6,572.92,IF(AK206=7,238.84,IF(AK206=8,126.84,IF(AK206=9,826.54,IF(AK206=10,282.66,IF(AK206=11,292)))))))))</f>
        <v>0</v>
      </c>
      <c r="CF207" s="52" t="b">
        <f>IF(AL206=3,702.84,IF(AL206=4,1094.44,IF(AL206=5,312.66,IF(AL206=6,1445.98,IF(AL206=7,1277.92,IF(AL206=8,377.58,IF(AL206=9,1892.8,IF(AL206=10,1398.92,IF(AL206=11,723.4)))))))))</f>
        <v>0</v>
      </c>
      <c r="CG207" s="52" t="b">
        <f>IF(AM206=3,92.82,IF(AM206=4,38.02,IF(AM206=5,31.92,IF(AM206=6,157.8,IF(AM206=7,64.68,IF(AM206=8,54.18,IF(AM206=9,250.54,IF(AM206=10,96.96,IF(AM206=11,86.94)))))))))</f>
        <v>0</v>
      </c>
    </row>
    <row r="208" spans="1:88" ht="15">
      <c r="A208" s="81" t="s">
        <v>67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3"/>
      <c r="AA208" s="71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>
        <f t="shared" ref="AO208:AO233" si="564">IF(ISERROR(FIND(2015,A208,1)),0,2015)</f>
        <v>2015</v>
      </c>
      <c r="AP208" s="8">
        <f t="shared" ref="AP208:AP233" si="565">IF(ISERROR(FIND(2016,A208,1)),0,2016)</f>
        <v>0</v>
      </c>
      <c r="AQ208" s="8">
        <f t="shared" ref="AQ208:AQ233" si="566">MAX(AO208:AP208)</f>
        <v>2015</v>
      </c>
      <c r="AU208" s="337" t="s">
        <v>67</v>
      </c>
      <c r="AV208" s="336"/>
      <c r="AW208" s="336"/>
      <c r="AX208" s="336"/>
      <c r="AY208" s="336"/>
      <c r="AZ208" s="336"/>
      <c r="BA208" s="336"/>
      <c r="BB208" s="336"/>
      <c r="BC208" s="336"/>
      <c r="BD208" s="336"/>
      <c r="BE208" s="336"/>
      <c r="BF208" s="336"/>
      <c r="BG208" s="336"/>
      <c r="BH208" s="336"/>
      <c r="BI208" s="336"/>
      <c r="BJ208" s="336"/>
      <c r="BK208" s="336"/>
      <c r="BL208" s="336"/>
      <c r="BM208" s="336"/>
      <c r="BN208" s="336"/>
      <c r="BO208" s="336"/>
      <c r="BP208" s="336"/>
      <c r="BQ208" s="336"/>
      <c r="BR208" s="336"/>
      <c r="BS208" s="336"/>
      <c r="BT208" s="338"/>
      <c r="BU208" s="71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</row>
    <row r="209" spans="1:88" ht="15">
      <c r="A209" s="84" t="s">
        <v>51</v>
      </c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6"/>
      <c r="AA209" s="53"/>
      <c r="AO209" s="4">
        <f t="shared" si="564"/>
        <v>0</v>
      </c>
      <c r="AP209" s="4">
        <f t="shared" si="565"/>
        <v>0</v>
      </c>
      <c r="AQ209" s="4">
        <f t="shared" si="566"/>
        <v>0</v>
      </c>
      <c r="AU209" s="337" t="s">
        <v>51</v>
      </c>
      <c r="AV209" s="336"/>
      <c r="AW209" s="336"/>
      <c r="AX209" s="336"/>
      <c r="AY209" s="336"/>
      <c r="AZ209" s="336"/>
      <c r="BA209" s="336"/>
      <c r="BB209" s="336"/>
      <c r="BC209" s="336"/>
      <c r="BD209" s="336"/>
      <c r="BE209" s="336"/>
      <c r="BF209" s="336"/>
      <c r="BG209" s="336"/>
      <c r="BH209" s="336"/>
      <c r="BI209" s="336"/>
      <c r="BJ209" s="336"/>
      <c r="BK209" s="336"/>
      <c r="BL209" s="336"/>
      <c r="BM209" s="336"/>
      <c r="BN209" s="336"/>
      <c r="BO209" s="336"/>
      <c r="BP209" s="336"/>
      <c r="BQ209" s="336"/>
      <c r="BR209" s="336"/>
      <c r="BS209" s="336"/>
      <c r="BT209" s="338"/>
      <c r="BU209" s="53"/>
    </row>
    <row r="210" spans="1:88" ht="30" customHeight="1">
      <c r="A210" s="295" t="s">
        <v>25</v>
      </c>
      <c r="B210" s="298" t="s">
        <v>68</v>
      </c>
      <c r="C210" s="307">
        <v>381</v>
      </c>
      <c r="D210" s="298" t="s">
        <v>27</v>
      </c>
      <c r="E210" s="36" t="s">
        <v>28</v>
      </c>
      <c r="F210" s="10">
        <f>G210+I210+J210+L210+Q210+S210+U210+V210+W210+Y210+Z210</f>
        <v>41281.35</v>
      </c>
      <c r="G210" s="44">
        <v>0</v>
      </c>
      <c r="H210" s="10">
        <v>0</v>
      </c>
      <c r="I210" s="46">
        <v>0</v>
      </c>
      <c r="J210" s="46">
        <v>0</v>
      </c>
      <c r="K210" s="10">
        <v>0</v>
      </c>
      <c r="L210" s="10">
        <f>M210+O210</f>
        <v>0</v>
      </c>
      <c r="M210" s="13">
        <v>0</v>
      </c>
      <c r="N210" s="10">
        <v>0</v>
      </c>
      <c r="O210" s="13">
        <v>0</v>
      </c>
      <c r="P210" s="10">
        <v>0</v>
      </c>
      <c r="Q210" s="46">
        <v>0</v>
      </c>
      <c r="R210" s="10">
        <v>0</v>
      </c>
      <c r="S210" s="10">
        <v>0</v>
      </c>
      <c r="T210" s="10">
        <v>0</v>
      </c>
      <c r="U210" s="46">
        <v>41281.35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6">
        <v>1</v>
      </c>
      <c r="AO210" s="4">
        <f t="shared" si="564"/>
        <v>0</v>
      </c>
      <c r="AP210" s="4">
        <f t="shared" si="565"/>
        <v>0</v>
      </c>
      <c r="AQ210" s="4">
        <f t="shared" si="566"/>
        <v>0</v>
      </c>
      <c r="AU210" s="310" t="s">
        <v>25</v>
      </c>
      <c r="AV210" s="316" t="s">
        <v>68</v>
      </c>
      <c r="AW210" s="317">
        <v>381</v>
      </c>
      <c r="AX210" s="316" t="s">
        <v>27</v>
      </c>
      <c r="AY210" s="36" t="s">
        <v>28</v>
      </c>
      <c r="AZ210" s="10">
        <f>BA210+BC210+BD210+BF210+BK210+BM210+BO210+BP210+BQ210+BS210+BT210</f>
        <v>82562.7</v>
      </c>
      <c r="BA210" s="44">
        <f>ROUND($C210*BA218,2)</f>
        <v>0</v>
      </c>
      <c r="BB210" s="10">
        <f>ROUND(H210*2,2)</f>
        <v>0</v>
      </c>
      <c r="BC210" s="44">
        <f>ROUND($C210*BC218,2)</f>
        <v>0</v>
      </c>
      <c r="BD210" s="44">
        <f>ROUND($C210*BD218,2)</f>
        <v>0</v>
      </c>
      <c r="BE210" s="10">
        <f>ROUND(K210*2,2)</f>
        <v>0</v>
      </c>
      <c r="BF210" s="44">
        <f>ROUND($C210*BF218,2)</f>
        <v>0</v>
      </c>
      <c r="BG210" s="10">
        <f>ROUND(M210*2,2)</f>
        <v>0</v>
      </c>
      <c r="BH210" s="10">
        <f>ROUND(N210*2,2)</f>
        <v>0</v>
      </c>
      <c r="BI210" s="10">
        <f>ROUND(O210*2,2)</f>
        <v>0</v>
      </c>
      <c r="BJ210" s="10">
        <f>ROUND(P210*2,2)</f>
        <v>0</v>
      </c>
      <c r="BK210" s="44">
        <f>ROUND($C210*BK218,2)</f>
        <v>0</v>
      </c>
      <c r="BL210" s="10">
        <f>ROUND(R210*2,2)</f>
        <v>0</v>
      </c>
      <c r="BM210" s="44">
        <f>ROUND($C210*BM218,2)</f>
        <v>0</v>
      </c>
      <c r="BN210" s="10">
        <f>ROUND(T210*2,2)</f>
        <v>0</v>
      </c>
      <c r="BO210" s="44">
        <f>ROUND($C210*BO218,2)</f>
        <v>82562.7</v>
      </c>
      <c r="BP210" s="44">
        <f>ROUND(V210*2,2)</f>
        <v>0</v>
      </c>
      <c r="BQ210" s="44">
        <f>ROUND($C210*BQ218,2)</f>
        <v>0</v>
      </c>
      <c r="BR210" s="10">
        <f>ROUND(X210*2,2)</f>
        <v>0</v>
      </c>
      <c r="BS210" s="44">
        <f>ROUND(Y210*2,2)</f>
        <v>0</v>
      </c>
      <c r="BT210" s="10">
        <f>ROUND(Z210*2,2)</f>
        <v>0</v>
      </c>
      <c r="BU210" s="16">
        <v>1</v>
      </c>
      <c r="CI210" s="32">
        <f>BF210-BG210</f>
        <v>0</v>
      </c>
    </row>
    <row r="211" spans="1:88" ht="60" customHeight="1">
      <c r="A211" s="296"/>
      <c r="B211" s="299"/>
      <c r="C211" s="308"/>
      <c r="D211" s="300"/>
      <c r="E211" s="36" t="s">
        <v>29</v>
      </c>
      <c r="F211" s="10">
        <f t="shared" ref="F211:F215" si="567">G211+I211+J211+L211+Q211+S211+U211+V211+W211+Y211+Z211</f>
        <v>0</v>
      </c>
      <c r="G211" s="13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15">
        <v>2</v>
      </c>
      <c r="AO211" s="4">
        <f t="shared" si="564"/>
        <v>0</v>
      </c>
      <c r="AP211" s="4">
        <f t="shared" si="565"/>
        <v>0</v>
      </c>
      <c r="AQ211" s="4">
        <f t="shared" si="566"/>
        <v>0</v>
      </c>
      <c r="AU211" s="310"/>
      <c r="AV211" s="316"/>
      <c r="AW211" s="317"/>
      <c r="AX211" s="316"/>
      <c r="AY211" s="36" t="s">
        <v>29</v>
      </c>
      <c r="AZ211" s="10">
        <f t="shared" ref="AZ211:AZ215" si="568">BA211+BC211+BD211+BF211+BK211+BM211+BO211+BP211+BQ211+BS211+BT211</f>
        <v>0</v>
      </c>
      <c r="BA211" s="13"/>
      <c r="BB211" s="103"/>
      <c r="BC211" s="103"/>
      <c r="BD211" s="103"/>
      <c r="BE211" s="103"/>
      <c r="BF211" s="103"/>
      <c r="BG211" s="103"/>
      <c r="BH211" s="103"/>
      <c r="BI211" s="103"/>
      <c r="BJ211" s="103"/>
      <c r="BK211" s="103"/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5">
        <v>2</v>
      </c>
    </row>
    <row r="212" spans="1:88" ht="120" customHeight="1">
      <c r="A212" s="296"/>
      <c r="B212" s="299"/>
      <c r="C212" s="308"/>
      <c r="D212" s="298" t="s">
        <v>30</v>
      </c>
      <c r="E212" s="36" t="s">
        <v>31</v>
      </c>
      <c r="F212" s="10">
        <f t="shared" si="567"/>
        <v>0</v>
      </c>
      <c r="G212" s="13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15">
        <v>3</v>
      </c>
      <c r="AO212" s="4">
        <f t="shared" si="564"/>
        <v>0</v>
      </c>
      <c r="AP212" s="4">
        <f t="shared" si="565"/>
        <v>0</v>
      </c>
      <c r="AQ212" s="4">
        <f t="shared" si="566"/>
        <v>0</v>
      </c>
      <c r="AT212" s="32">
        <f>AZ212-BC212</f>
        <v>0</v>
      </c>
      <c r="AU212" s="310"/>
      <c r="AV212" s="316"/>
      <c r="AW212" s="317"/>
      <c r="AX212" s="316" t="s">
        <v>30</v>
      </c>
      <c r="AY212" s="36" t="s">
        <v>31</v>
      </c>
      <c r="AZ212" s="10">
        <f t="shared" si="568"/>
        <v>0</v>
      </c>
      <c r="BA212" s="13"/>
      <c r="BB212" s="103"/>
      <c r="BC212" s="103"/>
      <c r="BD212" s="103"/>
      <c r="BE212" s="103"/>
      <c r="BF212" s="103"/>
      <c r="BG212" s="103"/>
      <c r="BH212" s="103"/>
      <c r="BI212" s="103"/>
      <c r="BJ212" s="103"/>
      <c r="BK212" s="103"/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5">
        <v>3</v>
      </c>
    </row>
    <row r="213" spans="1:88" ht="30" customHeight="1">
      <c r="A213" s="296"/>
      <c r="B213" s="299"/>
      <c r="C213" s="308"/>
      <c r="D213" s="299"/>
      <c r="E213" s="36" t="s">
        <v>32</v>
      </c>
      <c r="F213" s="10">
        <f t="shared" si="567"/>
        <v>0</v>
      </c>
      <c r="G213" s="13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15">
        <v>4</v>
      </c>
      <c r="AO213" s="4">
        <f t="shared" si="564"/>
        <v>0</v>
      </c>
      <c r="AP213" s="4">
        <f t="shared" si="565"/>
        <v>0</v>
      </c>
      <c r="AQ213" s="4">
        <f t="shared" si="566"/>
        <v>0</v>
      </c>
      <c r="AU213" s="310"/>
      <c r="AV213" s="316"/>
      <c r="AW213" s="317"/>
      <c r="AX213" s="316"/>
      <c r="AY213" s="36" t="s">
        <v>32</v>
      </c>
      <c r="AZ213" s="10">
        <f t="shared" si="568"/>
        <v>0</v>
      </c>
      <c r="BA213" s="13"/>
      <c r="BB213" s="103"/>
      <c r="BC213" s="103"/>
      <c r="BD213" s="103"/>
      <c r="BE213" s="103"/>
      <c r="BF213" s="103"/>
      <c r="BG213" s="103"/>
      <c r="BH213" s="103"/>
      <c r="BI213" s="103"/>
      <c r="BJ213" s="103"/>
      <c r="BK213" s="103"/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5">
        <v>4</v>
      </c>
    </row>
    <row r="214" spans="1:88" ht="30" customHeight="1">
      <c r="A214" s="296"/>
      <c r="B214" s="299"/>
      <c r="C214" s="308"/>
      <c r="D214" s="299"/>
      <c r="E214" s="36" t="s">
        <v>33</v>
      </c>
      <c r="F214" s="10">
        <f t="shared" si="567"/>
        <v>0</v>
      </c>
      <c r="G214" s="13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15">
        <v>5</v>
      </c>
      <c r="AO214" s="4">
        <f t="shared" si="564"/>
        <v>0</v>
      </c>
      <c r="AP214" s="4">
        <f t="shared" si="565"/>
        <v>0</v>
      </c>
      <c r="AQ214" s="4">
        <f t="shared" si="566"/>
        <v>0</v>
      </c>
      <c r="AU214" s="310"/>
      <c r="AV214" s="316"/>
      <c r="AW214" s="317"/>
      <c r="AX214" s="316"/>
      <c r="AY214" s="36" t="s">
        <v>33</v>
      </c>
      <c r="AZ214" s="10">
        <f t="shared" si="568"/>
        <v>0</v>
      </c>
      <c r="BA214" s="13"/>
      <c r="BB214" s="103"/>
      <c r="BC214" s="103"/>
      <c r="BD214" s="103"/>
      <c r="BE214" s="103"/>
      <c r="BF214" s="103"/>
      <c r="BG214" s="103"/>
      <c r="BH214" s="103"/>
      <c r="BI214" s="103"/>
      <c r="BJ214" s="103"/>
      <c r="BK214" s="103"/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5">
        <v>5</v>
      </c>
    </row>
    <row r="215" spans="1:88" ht="30" customHeight="1">
      <c r="A215" s="296"/>
      <c r="B215" s="299"/>
      <c r="C215" s="308"/>
      <c r="D215" s="300"/>
      <c r="E215" s="36" t="s">
        <v>34</v>
      </c>
      <c r="F215" s="10">
        <f t="shared" si="567"/>
        <v>0</v>
      </c>
      <c r="G215" s="13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15">
        <v>6</v>
      </c>
      <c r="AO215" s="4">
        <f t="shared" si="564"/>
        <v>0</v>
      </c>
      <c r="AP215" s="4">
        <f t="shared" si="565"/>
        <v>0</v>
      </c>
      <c r="AQ215" s="4">
        <f t="shared" si="566"/>
        <v>0</v>
      </c>
      <c r="AU215" s="310"/>
      <c r="AV215" s="316"/>
      <c r="AW215" s="317"/>
      <c r="AX215" s="316"/>
      <c r="AY215" s="36" t="s">
        <v>34</v>
      </c>
      <c r="AZ215" s="10">
        <f t="shared" si="568"/>
        <v>0</v>
      </c>
      <c r="BA215" s="13"/>
      <c r="BB215" s="103"/>
      <c r="BC215" s="103"/>
      <c r="BD215" s="103"/>
      <c r="BE215" s="103"/>
      <c r="BF215" s="103"/>
      <c r="BG215" s="103"/>
      <c r="BH215" s="103"/>
      <c r="BI215" s="103"/>
      <c r="BJ215" s="103"/>
      <c r="BK215" s="103"/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5">
        <v>6</v>
      </c>
    </row>
    <row r="216" spans="1:88" ht="30" customHeight="1">
      <c r="A216" s="296"/>
      <c r="B216" s="299"/>
      <c r="C216" s="308"/>
      <c r="D216" s="311" t="s">
        <v>35</v>
      </c>
      <c r="E216" s="312"/>
      <c r="F216" s="10">
        <f>F210+F211+F212+F213+F214+F215</f>
        <v>41281.35</v>
      </c>
      <c r="G216" s="10">
        <f t="shared" ref="G216" si="569">G210+G211+G212+G213+G214+G215</f>
        <v>0</v>
      </c>
      <c r="H216" s="10">
        <f t="shared" ref="H216" si="570">H210+H211+H212+H213+H214+H215</f>
        <v>0</v>
      </c>
      <c r="I216" s="10">
        <f t="shared" ref="I216" si="571">I210+I211+I212+I213+I214+I215</f>
        <v>0</v>
      </c>
      <c r="J216" s="10">
        <f t="shared" ref="J216" si="572">J210+J211+J212+J213+J214+J215</f>
        <v>0</v>
      </c>
      <c r="K216" s="10">
        <f t="shared" ref="K216" si="573">K210+K211+K212+K213+K214+K215</f>
        <v>0</v>
      </c>
      <c r="L216" s="10">
        <f t="shared" ref="L216" si="574">L210+L211+L212+L213+L214+L215</f>
        <v>0</v>
      </c>
      <c r="M216" s="10">
        <f t="shared" ref="M216" si="575">M210+M211+M212+M213+M214+M215</f>
        <v>0</v>
      </c>
      <c r="N216" s="10">
        <f t="shared" ref="N216" si="576">N210+N211+N212+N213+N214+N215</f>
        <v>0</v>
      </c>
      <c r="O216" s="10">
        <f t="shared" ref="O216" si="577">O210+O211+O212+O213+O214+O215</f>
        <v>0</v>
      </c>
      <c r="P216" s="10">
        <f t="shared" ref="P216" si="578">P210+P211+P212+P213+P214+P215</f>
        <v>0</v>
      </c>
      <c r="Q216" s="10">
        <f t="shared" ref="Q216" si="579">Q210+Q211+Q212+Q213+Q214+Q215</f>
        <v>0</v>
      </c>
      <c r="R216" s="10">
        <f t="shared" ref="R216" si="580">R210+R211+R212+R213+R214+R215</f>
        <v>0</v>
      </c>
      <c r="S216" s="10">
        <f t="shared" ref="S216" si="581">S210+S211+S212+S213+S214+S215</f>
        <v>0</v>
      </c>
      <c r="T216" s="10">
        <f t="shared" ref="T216" si="582">T210+T211+T212+T213+T214+T215</f>
        <v>0</v>
      </c>
      <c r="U216" s="10">
        <f t="shared" ref="U216" si="583">U210+U211+U212+U213+U214+U215</f>
        <v>41281.35</v>
      </c>
      <c r="V216" s="10">
        <f t="shared" ref="V216" si="584">V210+V211+V212+V213+V214+V215</f>
        <v>0</v>
      </c>
      <c r="W216" s="10">
        <f t="shared" ref="W216" si="585">W210+W211+W212+W213+W214+W215</f>
        <v>0</v>
      </c>
      <c r="X216" s="10">
        <f t="shared" ref="X216" si="586">X210+X211+X212+X213+X214+X215</f>
        <v>0</v>
      </c>
      <c r="Y216" s="10">
        <f t="shared" ref="Y216" si="587">Y210+Y211+Y212+Y213+Y214+Y215</f>
        <v>0</v>
      </c>
      <c r="Z216" s="10">
        <f t="shared" ref="Z216" si="588">Z210+Z211+Z212+Z213+Z214+Z215</f>
        <v>0</v>
      </c>
      <c r="AA216" s="15">
        <v>7</v>
      </c>
      <c r="AO216" s="4">
        <f t="shared" si="564"/>
        <v>0</v>
      </c>
      <c r="AP216" s="4">
        <f t="shared" si="565"/>
        <v>0</v>
      </c>
      <c r="AQ216" s="4">
        <f t="shared" si="566"/>
        <v>0</v>
      </c>
      <c r="AU216" s="310"/>
      <c r="AV216" s="316"/>
      <c r="AW216" s="317"/>
      <c r="AX216" s="321" t="s">
        <v>35</v>
      </c>
      <c r="AY216" s="321"/>
      <c r="AZ216" s="10">
        <f>AZ210+AZ211+AZ212+AZ213+AZ214+AZ215</f>
        <v>82562.7</v>
      </c>
      <c r="BA216" s="10">
        <f t="shared" ref="BA216:BT216" si="589">BA210+BA211+BA212+BA213+BA214+BA215</f>
        <v>0</v>
      </c>
      <c r="BB216" s="10">
        <f t="shared" si="589"/>
        <v>0</v>
      </c>
      <c r="BC216" s="10">
        <f t="shared" si="589"/>
        <v>0</v>
      </c>
      <c r="BD216" s="10">
        <f t="shared" si="589"/>
        <v>0</v>
      </c>
      <c r="BE216" s="10">
        <f t="shared" si="589"/>
        <v>0</v>
      </c>
      <c r="BF216" s="10">
        <f t="shared" si="589"/>
        <v>0</v>
      </c>
      <c r="BG216" s="10">
        <f t="shared" si="589"/>
        <v>0</v>
      </c>
      <c r="BH216" s="10">
        <f t="shared" si="589"/>
        <v>0</v>
      </c>
      <c r="BI216" s="10">
        <f t="shared" si="589"/>
        <v>0</v>
      </c>
      <c r="BJ216" s="10">
        <f t="shared" si="589"/>
        <v>0</v>
      </c>
      <c r="BK216" s="10">
        <f t="shared" si="589"/>
        <v>0</v>
      </c>
      <c r="BL216" s="10">
        <f t="shared" si="589"/>
        <v>0</v>
      </c>
      <c r="BM216" s="10">
        <f t="shared" si="589"/>
        <v>0</v>
      </c>
      <c r="BN216" s="10">
        <f t="shared" si="589"/>
        <v>0</v>
      </c>
      <c r="BO216" s="10">
        <f t="shared" si="589"/>
        <v>82562.7</v>
      </c>
      <c r="BP216" s="10">
        <f t="shared" si="589"/>
        <v>0</v>
      </c>
      <c r="BQ216" s="10">
        <f t="shared" si="589"/>
        <v>0</v>
      </c>
      <c r="BR216" s="10">
        <f t="shared" si="589"/>
        <v>0</v>
      </c>
      <c r="BS216" s="10">
        <f t="shared" si="589"/>
        <v>0</v>
      </c>
      <c r="BT216" s="10">
        <f t="shared" si="589"/>
        <v>0</v>
      </c>
      <c r="BU216" s="15">
        <v>7</v>
      </c>
      <c r="CI216" s="32">
        <f>BF216-BG216</f>
        <v>0</v>
      </c>
      <c r="CJ216" s="123"/>
    </row>
    <row r="217" spans="1:88" ht="75" customHeight="1">
      <c r="A217" s="296"/>
      <c r="B217" s="299"/>
      <c r="C217" s="308"/>
      <c r="D217" s="292" t="s">
        <v>53</v>
      </c>
      <c r="E217" s="293"/>
      <c r="F217" s="11">
        <f>ROUND(F216/C210,2)</f>
        <v>108.35</v>
      </c>
      <c r="G217" s="11">
        <f>ROUND(G216/C210,2)</f>
        <v>0</v>
      </c>
      <c r="H217" s="11">
        <f>ROUND(H216/C210,2)</f>
        <v>0</v>
      </c>
      <c r="I217" s="11">
        <f>ROUND(I216/C210,2)</f>
        <v>0</v>
      </c>
      <c r="J217" s="11">
        <f>ROUND(J216/C210,2)</f>
        <v>0</v>
      </c>
      <c r="K217" s="11">
        <f>ROUND(K216/C210,2)</f>
        <v>0</v>
      </c>
      <c r="L217" s="11">
        <f>ROUND(L216/C210,2)</f>
        <v>0</v>
      </c>
      <c r="M217" s="11">
        <f>ROUND(M216/C210,2)</f>
        <v>0</v>
      </c>
      <c r="N217" s="11">
        <f>ROUND(N216/C210,2)</f>
        <v>0</v>
      </c>
      <c r="O217" s="11">
        <f>ROUND(O216/C210,2)</f>
        <v>0</v>
      </c>
      <c r="P217" s="11">
        <f>ROUND(P216/C210,2)</f>
        <v>0</v>
      </c>
      <c r="Q217" s="11">
        <f>ROUND(Q216/C210,2)</f>
        <v>0</v>
      </c>
      <c r="R217" s="11">
        <f>ROUND(R216/C210,2)</f>
        <v>0</v>
      </c>
      <c r="S217" s="11">
        <f>ROUND(S216/C210,2)</f>
        <v>0</v>
      </c>
      <c r="T217" s="11">
        <f>ROUND(T216/C210,2)</f>
        <v>0</v>
      </c>
      <c r="U217" s="11">
        <f>ROUND(U216/C210,2)</f>
        <v>108.35</v>
      </c>
      <c r="V217" s="11">
        <f>ROUND(V216/C210,2)</f>
        <v>0</v>
      </c>
      <c r="W217" s="11">
        <f>ROUND(W216/C210,2)</f>
        <v>0</v>
      </c>
      <c r="X217" s="11">
        <f>ROUND(X216/C210,2)</f>
        <v>0</v>
      </c>
      <c r="Y217" s="11">
        <f>ROUND(Y216/C210,2)</f>
        <v>0</v>
      </c>
      <c r="Z217" s="11">
        <f>ROUND(Z216/C210,2)</f>
        <v>0</v>
      </c>
      <c r="AA217" s="17">
        <v>8</v>
      </c>
      <c r="AD217" s="52" t="b">
        <f>IF(AND(G217&gt;947.15,G217&lt;949),3,IF(AND(G217&gt;623.59,G217&lt;625),4,IF(AND(G217&gt;237.38,G217&lt;239),5,IF(AND(G217&gt;1986,G217&lt;1988),6,IF(AND(G217&gt;739.75,G217&lt;741),7,IF(AND(G217&gt;282.91,G217&lt;284),8,IF(AND(G217&gt;2681.35,G217&lt;2683),9,IF(AND(G217&gt;828.59,G217&lt;830),10,IF(AND(G217&gt;585.15,G217&lt;587),11,IF(AND(G217&gt;991.71,G217&lt;993),12,IF(AND(G217&gt;652.95,G217&lt;654),13,IF(AND(G217&gt;248.59,G217&lt;250),14,IF(AND(G217&gt;2079.39,G217&lt;2081),15,IF(AND(G217&gt;774.57,G217&lt;776),16,IF(AND(G217&gt;296.25,G217&lt;298),17,IF(AND(G217&gt;2807.42,G217&lt;2809),18,IF(AND(G217&gt;867.59,G217&lt;869),19,IF(AND(G217&gt;612.7,G217&lt;614),20))))))))))))))))))</f>
        <v>0</v>
      </c>
      <c r="AE217" s="52" t="b">
        <f>IF(AND(I217&gt;1204.78,I217&lt;1206),5,IF(AND(I217&gt;1407.63,I217&lt;1409),8,IF(AND(I217&gt;1427.91,I217&lt;1429),11,IF(AND(I217&gt;1261.45,I217&lt;1263),14,IF(AND(I217&gt;1473.83,I217&lt;1475),17,IF(AND(I217&gt;1495.07,I217&lt;1497),20))))))</f>
        <v>0</v>
      </c>
      <c r="AF217" s="52" t="b">
        <f>IF(AND(J217&gt;486.32,J217&lt;488),3,IF(AND(J217&gt;324.64,J217&lt;326),4,IF(AND(J217&gt;286.99,J217&lt;288.5),5,IF(AND(J217&gt;617.7,J217&lt;618),6,IF(AND(J217&gt;411.3,J217&lt;413),7,IF(AND(J217&gt;365.04,J217&lt;367),8,IF(AND(J217&gt;797.54,J217&lt;799),9,IF(AND(J217&gt;533.49,J217&lt;535),10,IF(AND(J217&gt;475.86,J217&lt;477),11,IF(AND(J217&gt;509.22,J217&lt;511),12,IF(AND(J217&gt;339.94,J217&lt;341.2),13,IF(AND(J217&gt;300.53,J217&lt;302),14,IF(AND(J217&gt;646.78,J217&lt;648),15,IF(AND(J217&gt;430.68,J217&lt;432),16,IF(AND(J217&gt;382.24,J217&lt;384),17,IF(AND(J217&gt;835.07,J217&lt;837),18,IF(AND(J217&gt;558.61,J217&lt;560),19,IF(AND(J217&gt;498.27,J217&lt;500),20))))))))))))))))))</f>
        <v>0</v>
      </c>
      <c r="AG217" s="52" t="b">
        <f>IF(AND(L217&gt;497.89,L217&lt;499),3,IF(AND(L217&gt;360.29,L217&lt;362),4,IF(AND(L217&gt;249.38,L217&lt;251),5,IF(AND(L217&gt;628.22,L217&lt;630),6,IF(AND(L217&gt;455.21,L217&lt;457),7,IF(AND(L217&gt;315.16,L217&lt;317),8,IF(AND(L217&gt;814.35,L217&lt;816),9,IF(AND(L217&gt;571.19,L217&lt;573),10,IF(AND(L217&gt;401.59,L217&lt;403),11,IF(AND(L217&gt;521.33,L217&lt;523),12,IF(AND(L217&gt;377.28,L217&lt;379),13,IF(AND(L217&gt;261.15,L217&lt;263),14,IF(AND(L217&gt;657.8,L217&lt;659),15,IF(AND(L217&gt;476.66,L217&lt;478),16,IF(AND(L217&gt;330.01,L217&lt;332),17,IF(AND(L217&gt;852.67,L217&lt;854),18,IF(AND(L217&gt;598.08,L217&lt;600),19,IF(AND(L217&gt;420.51,L217&lt;422),20))))))))))))))))))</f>
        <v>0</v>
      </c>
      <c r="AH217" s="52" t="b">
        <f>IF(AND(Q217&gt;358.85,Q217&lt;360),3,IF(AND(Q217&gt;129.83,Q217&lt;131),4,IF(AND(Q217&gt;77.61,Q217&lt;79),5,IF(AND(Q217&gt;426.19,Q217&lt;428),6,IF(AND(Q217&gt;159.77,Q217&lt;161),7,IF(AND(Q217&gt;94.38,Q217&lt;96),8,IF(AND(Q217&gt;567.37,Q217&lt;569),9,IF(AND(Q217&gt;203.4,Q217&lt;205),10,IF(AND(Q217&gt;131.96,Q217&lt;133),11,IF(AND(Q217&gt;375.76,Q217&lt;377),12,IF(AND(Q217&gt;135.98,Q217&lt;137),13,IF(AND(Q217&gt;81.31,Q217&lt;83),14,IF(AND(Q217&gt;446.27,Q217&lt;448),15,IF(AND(Q217&gt;167.32,Q217&lt;169),16,IF(AND(Q217&gt;98.86,Q217&lt;100),17,IF(AND(Q217&gt;594.08,Q217&lt;596),18,IF(AND(Q217&gt;213.01,Q217&lt;215),19,IF(AND(Q217&gt;138.21,Q217&lt;140),20))))))))))))))))))</f>
        <v>0</v>
      </c>
      <c r="AI217" s="52" t="b">
        <f>IF(AND(S217&gt;195.17,S217&lt;197),3,IF(AND(S217&gt;88.93,S217&lt;90),4,IF(AND(S217&gt;47.88,S217&lt;49),5,IF(AND(S217&gt;245.08,S217&lt;247),6,IF(AND(S217&gt;111.07,S217&lt;113),7,IF(AND(S217&gt;60.92,S217&lt;62),8,IF(AND(S217&gt;296.11,S217&lt;298),9,IF(AND(S217&gt;139.41,S217&lt;141),10,IF(AND(S217&gt;78.67,S217&lt;80),11,IF(AND(S217&gt;204.39,S217&lt;206),12,IF(AND(S217&gt;93.16,S217&lt;95),13,IF(AND(S217&gt;50.17,S217&lt;52),14,IF(AND(S217&gt;256.64,S217&lt;258),15,IF(AND(S217&gt;116.33,S217&lt;118),16,IF(AND(S217&gt;63.83,S217&lt;65),17,IF(AND(S217&gt;310.07,S217&lt;312),18,IF(AND(S217&gt;146.01,S217&lt;148),19,IF(AND(S217&gt;82.42,S217&lt;84),20))))))))))))))))))</f>
        <v>0</v>
      </c>
      <c r="AJ217" s="52">
        <f>IF(AND(U217&gt;107.35,U217&lt;109),3,IF(AND(U217&gt;63.65,U217&lt;65),4,IF(AND(U217&gt;44.75,U217&lt;46),5,IF(AND(U217&gt;143.27,U217&lt;145),6,IF(AND(U217&gt;85.58,U217&lt;87),7,IF(AND(U217&gt;60.46,U217&lt;62),8,IF(AND(U217&gt;194.16,U217&lt;196),9,IF(AND(U217&gt;117.24,U217&lt;119),10,IF(AND(U217&gt;82.88,U217&lt;84),11,IF(AND(U217&gt;112.44,U217&lt;114),12,IF(AND(U217&gt;66.69,U217&lt;68),13,IF(AND(U217&gt;46.9,U217&lt;48),14,IF(AND(U217&gt;150.05,U217&lt;152),15,IF(AND(U217&gt;90.65,U217&lt;91),16,IF(AND(U217&gt;63.34,U217&lt;65),17,IF(AND(U217&gt;203.34,U217&lt;205),18,IF(AND(U217&gt;122.8,U217&lt;124),19,IF(AND(U217&gt;86.83,U217&lt;88),20))))))))))))))))))</f>
        <v>3</v>
      </c>
      <c r="AK217" s="52" t="b">
        <f>IF(AND(V217&gt;139.85,V217&lt;141),3,IF(AND(V217&gt;103.84,V217&lt;105),4,IF(AND(V217&gt;52.32,V217&lt;54),5,IF(AND(V217&gt;285.46,V217&lt;287),6,IF(AND(V217&gt;118.42,V217&lt;120),7,IF(AND(V217&gt;62.42,V217&lt;64),8,IF(AND(V217&gt;412.27,V217&lt;414),9,IF(AND(V217&gt;140.33,V217&lt;142),10,IF(AND(V217&gt;145,V217&lt;147),11,IF(AND(V217&gt;146.47,V217&lt;148),12,IF(AND(V217&gt;108.77,V217&lt;110),13,IF(AND(V217&gt;54.82,V217&lt;56),14,IF(AND(V217&gt;298.92,V217&lt;300),15,IF(AND(V217&gt;124.03,V217&lt;126),16,IF(AND(V217&gt;65.4,V217&lt;67),17,IF(AND(V217&gt;431.69,V217&lt;433),18,IF(AND(V217&gt;146.97,V217&lt;148),19,IF(AND(V217&gt;151.86,V217&lt;153),20))))))))))))))))))</f>
        <v>0</v>
      </c>
      <c r="AL217" s="52" t="b">
        <f>IF(AND(W217&gt;350.42,W217&lt;352),3,IF(AND(W217&gt;546.22,W217&lt;548),4,IF(AND(W217&gt;155.33,W217&lt;157),5,IF(AND(W217&gt;721.99,W217&lt;723),6,IF(AND(W217&gt;638.96,W217&lt;639),7,IF(AND(W217&gt;187.79,W217&lt;189),8,IF(AND(W217&gt;945.4,W217&lt;947),9,IF(AND(W217&gt;698.46,W217&lt;670),10,IF(AND(W217&gt;360.7,W217&lt;362),11,IF(AND(W217&gt;366.94,W217&lt;368),12,IF(AND(W217&gt;571.94,W217&lt;573),13,IF(AND(W217&gt;162.68,W217&lt;164),14,IF(AND(W217&gt;755.97,W217&lt;757),15,IF(AND(W217&gt;667.99,W217&lt;669),16,IF(AND(W217&gt;196.66,W217&lt;198),17,IF(AND(W217&gt;989.88,W217&lt;991),18,IF(AND(W217&gt;731.33,W217&lt;733),19,IF(AND(W217&gt;377.7,W217&lt;379),20))))))))))))))))))</f>
        <v>0</v>
      </c>
      <c r="AM217" s="52" t="b">
        <f>IF(AND(Y217&gt;46.2,Y217&lt;46.5),3,IF(AND(Y217&gt;18.8,Y217&lt;19.1),4,IF(AND(Y217&gt;15.8,Y217&lt;16),5,IF(AND(Y217&gt;78.7,Y217&lt;79),6,IF(AND(Y217&gt;32.1,Y217&lt;32.4),7,IF(AND(Y217&gt;26.9,Y217&lt;27.3),8,IF(AND(Y217&gt;125,Y217&lt;125.5),9,IF(AND(Y217&gt;48.2,Y217&lt;48.52),10,IF(AND(Y217&gt;43.1,Y217&lt;43.6),11,IF(AND(Y217&gt;48.53,Y217&lt;48.7),12,IF(AND(Y217&gt;19.6,Y217&lt;20.1),13,IF(AND(Y217&gt;16.5,Y217&lt;16.9),14,IF(AND(Y217&gt;82.4,Y217&lt;82.8),15,IF(AND(Y217&gt;33.6,Y217&lt;34),16,IF(AND(Y217&gt;28,Y217&lt;28.6),17,IF(AND(Y217&gt;130.8,Y217&lt;131.4),18,IF(AND(Y217&gt;50.5,Y217&lt;50.9),19,IF(AND(Y217&gt;45.2,Y217&lt;45.8),20))))))))))))))))))</f>
        <v>0</v>
      </c>
      <c r="AO217" s="4">
        <f t="shared" si="564"/>
        <v>0</v>
      </c>
      <c r="AP217" s="4">
        <f t="shared" si="565"/>
        <v>0</v>
      </c>
      <c r="AQ217" s="4">
        <f t="shared" si="566"/>
        <v>0</v>
      </c>
      <c r="AU217" s="310"/>
      <c r="AV217" s="316"/>
      <c r="AW217" s="317"/>
      <c r="AX217" s="322" t="s">
        <v>53</v>
      </c>
      <c r="AY217" s="293"/>
      <c r="AZ217" s="11">
        <f>ROUND(AZ216/AW210,2)</f>
        <v>216.7</v>
      </c>
      <c r="BA217" s="11">
        <f>ROUND(BA216/AW210,2)</f>
        <v>0</v>
      </c>
      <c r="BB217" s="11">
        <f>ROUND(BB216/AW210,2)</f>
        <v>0</v>
      </c>
      <c r="BC217" s="11">
        <f>ROUND(BC216/AW210,2)</f>
        <v>0</v>
      </c>
      <c r="BD217" s="11">
        <f>ROUND(BD216/AW210,2)</f>
        <v>0</v>
      </c>
      <c r="BE217" s="11">
        <f>ROUND(BE216/AW210,2)</f>
        <v>0</v>
      </c>
      <c r="BF217" s="11">
        <f>ROUND(BF216/AW210,2)</f>
        <v>0</v>
      </c>
      <c r="BG217" s="11">
        <f>ROUND(BG216/AW210,2)</f>
        <v>0</v>
      </c>
      <c r="BH217" s="11">
        <f>ROUND(BH216/AW210,2)</f>
        <v>0</v>
      </c>
      <c r="BI217" s="11">
        <f>ROUND(BI216/AW210,2)</f>
        <v>0</v>
      </c>
      <c r="BJ217" s="11">
        <f>ROUND(BJ216/AW210,2)</f>
        <v>0</v>
      </c>
      <c r="BK217" s="11">
        <f>ROUND(BK216/AW210,2)</f>
        <v>0</v>
      </c>
      <c r="BL217" s="11">
        <f>ROUND(BL216/AW210,2)</f>
        <v>0</v>
      </c>
      <c r="BM217" s="11">
        <f>ROUND(BM216/AW210,2)</f>
        <v>0</v>
      </c>
      <c r="BN217" s="11">
        <f>ROUND(BN216/AW210,2)</f>
        <v>0</v>
      </c>
      <c r="BO217" s="11">
        <f>ROUND(BO216/AW210,2)</f>
        <v>216.7</v>
      </c>
      <c r="BP217" s="11">
        <f>ROUND(BP216/AW210,2)</f>
        <v>0</v>
      </c>
      <c r="BQ217" s="11">
        <f>ROUND(BQ216/AW210,2)</f>
        <v>0</v>
      </c>
      <c r="BR217" s="11">
        <f>ROUND(BR216/AW210,2)</f>
        <v>0</v>
      </c>
      <c r="BS217" s="11">
        <f>ROUND(BS216/AW210,2)</f>
        <v>0</v>
      </c>
      <c r="BT217" s="11">
        <f>ROUND(BT216/AW210,2)</f>
        <v>0</v>
      </c>
      <c r="BU217" s="17">
        <v>8</v>
      </c>
      <c r="BX217" s="52" t="b">
        <f>IF(AND(BA217&gt;947.15,BA217&lt;949),3,IF(AND(BA217&gt;623.59,BA217&lt;625),4,IF(AND(BA217&gt;237.38,BA217&lt;239),5,IF(AND(BA217&gt;1986,BA217&lt;1988),6,IF(AND(BA217&gt;739.75,BA217&lt;741),7,IF(AND(BA217&gt;282.91,BA217&lt;284),8,IF(AND(BA217&gt;2681.35,BA217&lt;2683),9,IF(AND(BA217&gt;828.59,BA217&lt;830),10,IF(AND(BA217&gt;585.15,BA217&lt;587),11,IF(AND(BA217&gt;991.71,BA217&lt;993),12,IF(AND(BA217&gt;652.95,BA217&lt;654),13,IF(AND(BA217&gt;248.59,BA217&lt;250),14,IF(AND(BA217&gt;2079.39,BA217&lt;2081),15,IF(AND(BA217&gt;774.57,BA217&lt;776),16,IF(AND(BA217&gt;296.25,BA217&lt;298),17,IF(AND(BA217&gt;2807.42,BA217&lt;2809),18,IF(AND(BA217&gt;867.59,BA217&lt;869),19,IF(AND(BA217&gt;612.7,BA217&lt;614),20))))))))))))))))))</f>
        <v>0</v>
      </c>
      <c r="BY217" s="52" t="b">
        <f>IF(AND(BC217&gt;1204.78,BC217&lt;1206),5,IF(AND(BC217&gt;1407.63,BC217&lt;1409),8,IF(AND(BC217&gt;1427.91,BC217&lt;1429),11,IF(AND(BC217&gt;1261.45,BC217&lt;1263),14,IF(AND(BC217&gt;1473.83,BC217&lt;1475),17,IF(AND(BC217&gt;1495.07,BC217&lt;1497),20))))))</f>
        <v>0</v>
      </c>
      <c r="BZ217" s="52" t="b">
        <f>IF(AND(BD217&gt;486.32,BD217&lt;488),3,IF(AND(BD217&gt;324.64,BD217&lt;326),4,IF(AND(BD217&gt;286.99,BD217&lt;288.5),5,IF(AND(BD217&gt;617.7,BD217&lt;618),6,IF(AND(BD217&gt;411.3,BD217&lt;413),7,IF(AND(BD217&gt;365.04,BD217&lt;367),8,IF(AND(BD217&gt;797.54,BD217&lt;799),9,IF(AND(BD217&gt;533.49,BD217&lt;535),10,IF(AND(BD217&gt;475.86,BD217&lt;477),11,IF(AND(BD217&gt;509.22,BD217&lt;511),12,IF(AND(BD217&gt;339.94,BD217&lt;341.2),13,IF(AND(BD217&gt;300.53,BD217&lt;302),14,IF(AND(BD217&gt;646.78,BD217&lt;648),15,IF(AND(BD217&gt;430.68,BD217&lt;432),16,IF(AND(BD217&gt;382.24,BD217&lt;384),17,IF(AND(BD217&gt;835.07,BD217&lt;837),18,IF(AND(BD217&gt;558.61,BD217&lt;560),19,IF(AND(BD217&gt;498.27,BD217&lt;500),20))))))))))))))))))</f>
        <v>0</v>
      </c>
      <c r="CA217" s="52" t="b">
        <f>IF(AND(BF217&gt;497.89,BF217&lt;499),3,IF(AND(BF217&gt;360.29,BF217&lt;362),4,IF(AND(BF217&gt;249.38,BF217&lt;251),5,IF(AND(BF217&gt;628.22,BF217&lt;630),6,IF(AND(BF217&gt;455.21,BF217&lt;457),7,IF(AND(BF217&gt;315.16,BF217&lt;317),8,IF(AND(BF217&gt;814.35,BF217&lt;816),9,IF(AND(BF217&gt;571.19,BF217&lt;573),10,IF(AND(BF217&gt;401.59,BF217&lt;403),11,IF(AND(BF217&gt;521.33,BF217&lt;523),12,IF(AND(BF217&gt;377.28,BF217&lt;379),13,IF(AND(BF217&gt;261.15,BF217&lt;263),14,IF(AND(BF217&gt;657.8,BF217&lt;659),15,IF(AND(BF217&gt;476.66,BF217&lt;478),16,IF(AND(BF217&gt;330.01,BF217&lt;332),17,IF(AND(BF217&gt;852.67,BF217&lt;854),18,IF(AND(BF217&gt;598.08,BF217&lt;600),19,IF(AND(BF217&gt;420.51,BF217&lt;422),20))))))))))))))))))</f>
        <v>0</v>
      </c>
      <c r="CB217" s="52" t="b">
        <f>IF(AND(BK217&gt;358.85,BK217&lt;360),3,IF(AND(BK217&gt;129.83,BK217&lt;131),4,IF(AND(BK217&gt;77.61,BK217&lt;79),5,IF(AND(BK217&gt;426.19,BK217&lt;428),6,IF(AND(BK217&gt;159.77,BK217&lt;161),7,IF(AND(BK217&gt;94.38,BK217&lt;96),8,IF(AND(BK217&gt;567.37,BK217&lt;569),9,IF(AND(BK217&gt;203.4,BK217&lt;205),10,IF(AND(BK217&gt;131.96,BK217&lt;133),11,IF(AND(BK217&gt;375.76,BK217&lt;377),12,IF(AND(BK217&gt;135.98,BK217&lt;137),13,IF(AND(BK217&gt;81.31,BK217&lt;83),14,IF(AND(BK217&gt;446.27,BK217&lt;448),15,IF(AND(BK217&gt;167.32,BK217&lt;169),16,IF(AND(BK217&gt;98.86,BK217&lt;100),17,IF(AND(BK217&gt;594.08,BK217&lt;596),18,IF(AND(BK217&gt;213.01,BK217&lt;215),19,IF(AND(BK217&gt;138.21,BK217&lt;140),20))))))))))))))))))</f>
        <v>0</v>
      </c>
      <c r="CC217" s="52" t="b">
        <f>IF(AND(BM217&gt;195.17,BM217&lt;197),3,IF(AND(BM217&gt;88.93,BM217&lt;90),4,IF(AND(BM217&gt;47.88,BM217&lt;49),5,IF(AND(BM217&gt;245.08,BM217&lt;247),6,IF(AND(BM217&gt;111.07,BM217&lt;113),7,IF(AND(BM217&gt;60.92,BM217&lt;62),8,IF(AND(BM217&gt;296.11,BM217&lt;298),9,IF(AND(BM217&gt;139.41,BM217&lt;141),10,IF(AND(BM217&gt;78.67,BM217&lt;80),11,IF(AND(BM217&gt;204.39,BM217&lt;206),12,IF(AND(BM217&gt;93.16,BM217&lt;95),13,IF(AND(BM217&gt;50.17,BM217&lt;52),14,IF(AND(BM217&gt;256.64,BM217&lt;258),15,IF(AND(BM217&gt;116.33,BM217&lt;118),16,IF(AND(BM217&gt;63.83,BM217&lt;65),17,IF(AND(BM217&gt;310.07,BM217&lt;312),18,IF(AND(BM217&gt;146.01,BM217&lt;148),19,IF(AND(BM217&gt;82.42,BM217&lt;84),20))))))))))))))))))</f>
        <v>0</v>
      </c>
      <c r="CD217" s="52" t="b">
        <f>IF(AND(BO217&gt;107.35,BO217&lt;109),3,IF(AND(BO217&gt;63.65,BO217&lt;65),4,IF(AND(BO217&gt;44.75,BO217&lt;46),5,IF(AND(BO217&gt;143.27,BO217&lt;145),6,IF(AND(BO217&gt;85.58,BO217&lt;87),7,IF(AND(BO217&gt;60.46,BO217&lt;62),8,IF(AND(BO217&gt;194.16,BO217&lt;196),9,IF(AND(BO217&gt;117.24,BO217&lt;119),10,IF(AND(BO217&gt;82.88,BO217&lt;84),11,IF(AND(BO217&gt;112.44,BO217&lt;114),12,IF(AND(BO217&gt;66.69,BO217&lt;68),13,IF(AND(BO217&gt;46.9,BO217&lt;48),14,IF(AND(BO217&gt;150.05,BO217&lt;152),15,IF(AND(BO217&gt;90.65,BO217&lt;91),16,IF(AND(BO217&gt;63.34,BO217&lt;65),17,IF(AND(BO217&gt;203.34,BO217&lt;205),18,IF(AND(BO217&gt;122.8,BO217&lt;124),19,IF(AND(BO217&gt;86.83,BO217&lt;88),20))))))))))))))))))</f>
        <v>0</v>
      </c>
      <c r="CE217" s="52" t="b">
        <f>IF(AND(BP217&gt;139.85,BP217&lt;141),3,IF(AND(BP217&gt;103.84,BP217&lt;105),4,IF(AND(BP217&gt;52.32,BP217&lt;54),5,IF(AND(BP217&gt;285.46,BP217&lt;287),6,IF(AND(BP217&gt;118.42,BP217&lt;120),7,IF(AND(BP217&gt;62.42,BP217&lt;64),8,IF(AND(BP217&gt;412.27,BP217&lt;414),9,IF(AND(BP217&gt;140.33,BP217&lt;142),10,IF(AND(BP217&gt;145,BP217&lt;147),11,IF(AND(BP217&gt;146.47,BP217&lt;148),12,IF(AND(BP217&gt;108.77,BP217&lt;110),13,IF(AND(BP217&gt;54.82,BP217&lt;56),14,IF(AND(BP217&gt;298.92,BP217&lt;300),15,IF(AND(BP217&gt;124.03,BP217&lt;126),16,IF(AND(BP217&gt;65.4,BP217&lt;67),17,IF(AND(BP217&gt;431.69,BP217&lt;433),18,IF(AND(BP217&gt;146.97,BP217&lt;148),19,IF(AND(BP217&gt;151.86,BP217&lt;153),20))))))))))))))))))</f>
        <v>0</v>
      </c>
      <c r="CF217" s="52" t="b">
        <f>IF(AND(BQ217&gt;350.42,BQ217&lt;352),3,IF(AND(BQ217&gt;546.22,BQ217&lt;548),4,IF(AND(BQ217&gt;155.33,BQ217&lt;157),5,IF(AND(BQ217&gt;721.99,BQ217&lt;723),6,IF(AND(BQ217&gt;638.96,BQ217&lt;639),7,IF(AND(BQ217&gt;187.79,BQ217&lt;189),8,IF(AND(BQ217&gt;945.4,BQ217&lt;947),9,IF(AND(BQ217&gt;698.46,BQ217&lt;670),10,IF(AND(BQ217&gt;360.7,BQ217&lt;362),11,IF(AND(BQ217&gt;366.94,BQ217&lt;368),12,IF(AND(BQ217&gt;571.94,BQ217&lt;573),13,IF(AND(BQ217&gt;162.68,BQ217&lt;164),14,IF(AND(BQ217&gt;755.97,BQ217&lt;757),15,IF(AND(BQ217&gt;667.99,BQ217&lt;669),16,IF(AND(BQ217&gt;196.66,BQ217&lt;198),17,IF(AND(BQ217&gt;989.88,BQ217&lt;991),18,IF(AND(BQ217&gt;731.33,BQ217&lt;733),19,IF(AND(BQ217&gt;377.7,BQ217&lt;379),20))))))))))))))))))</f>
        <v>0</v>
      </c>
      <c r="CG217" s="52" t="b">
        <f>IF(AND(BS217&gt;46.2,BS217&lt;46.5),3,IF(AND(BS217&gt;18.8,BS217&lt;19.1),4,IF(AND(BS217&gt;15.8,BS217&lt;16),5,IF(AND(BS217&gt;78.7,BS217&lt;79),6,IF(AND(BS217&gt;32.1,BS217&lt;32.4),7,IF(AND(BS217&gt;26.9,BS217&lt;27.3),8,IF(AND(BS217&gt;125,BS217&lt;125.5),9,IF(AND(BS217&gt;48.2,BS217&lt;48.52),10,IF(AND(BS217&gt;43.1,BS217&lt;43.6),11,IF(AND(BS217&gt;48.53,BS217&lt;48.7),12,IF(AND(BS217&gt;19.6,BS217&lt;20.1),13,IF(AND(BS217&gt;16.5,BS217&lt;16.9),14,IF(AND(BS217&gt;82.4,BS217&lt;82.8),15,IF(AND(BS217&gt;33.6,BS217&lt;34),16,IF(AND(BS217&gt;28,BS217&lt;28.6),17,IF(AND(BS217&gt;130.8,BS217&lt;131.4),18,IF(AND(BS217&gt;50.5,BS217&lt;50.9),19,IF(AND(BS217&gt;45.2,BS217&lt;45.8),20))))))))))))))))))</f>
        <v>0</v>
      </c>
    </row>
    <row r="218" spans="1:88" ht="90" customHeight="1">
      <c r="A218" s="297"/>
      <c r="B218" s="300"/>
      <c r="C218" s="309"/>
      <c r="D218" s="292" t="s">
        <v>54</v>
      </c>
      <c r="E218" s="293"/>
      <c r="F218" s="10" t="s">
        <v>36</v>
      </c>
      <c r="G218" s="12">
        <f>IF(AD218=FALSE,0,AD218)</f>
        <v>0</v>
      </c>
      <c r="H218" s="12" t="s">
        <v>36</v>
      </c>
      <c r="I218" s="12">
        <f>IF(AE218=FALSE,0,AE218)</f>
        <v>0</v>
      </c>
      <c r="J218" s="12">
        <f>IF(AF218=FALSE,0,AF218)</f>
        <v>0</v>
      </c>
      <c r="K218" s="12" t="s">
        <v>36</v>
      </c>
      <c r="L218" s="12">
        <f>IF(AG218=FALSE,0,AG218)</f>
        <v>0</v>
      </c>
      <c r="M218" s="12" t="s">
        <v>36</v>
      </c>
      <c r="N218" s="12" t="s">
        <v>36</v>
      </c>
      <c r="O218" s="12" t="s">
        <v>36</v>
      </c>
      <c r="P218" s="12" t="s">
        <v>36</v>
      </c>
      <c r="Q218" s="12">
        <f>IF(AH218=FALSE,0,AH218)</f>
        <v>0</v>
      </c>
      <c r="R218" s="12" t="s">
        <v>36</v>
      </c>
      <c r="S218" s="12">
        <f>IF(AI218=FALSE,0,AI218)</f>
        <v>0</v>
      </c>
      <c r="T218" s="12" t="s">
        <v>36</v>
      </c>
      <c r="U218" s="12">
        <f>IF(AJ218=FALSE,0,AJ218)</f>
        <v>108.35</v>
      </c>
      <c r="V218" s="12">
        <f>IF(AK218=FALSE,0,AK218)</f>
        <v>0</v>
      </c>
      <c r="W218" s="12">
        <f>IF(AL218=FALSE,0,AL218)</f>
        <v>0</v>
      </c>
      <c r="X218" s="12" t="s">
        <v>36</v>
      </c>
      <c r="Y218" s="12">
        <f>IF(AM218=FALSE,0,AM218)</f>
        <v>0</v>
      </c>
      <c r="Z218" s="12" t="s">
        <v>36</v>
      </c>
      <c r="AA218" s="18">
        <v>9</v>
      </c>
      <c r="AD218" s="52" t="b">
        <f>IF(AD217=3,948.15,IF(AD217=4,624.59,IF(AD217=5,238.38,IF(AD217=6,1987,IF(AD217=7,740.75,IF(AD217=8,283.91,IF(AD217=9,2682.35,IF(AD217=10,829.59,IF(AD217=11,586.15,IF(AD217=12,992.71,IF(AD217=13,653.95,IF(AD217=14,249.59,IF(AD217=15,2080.39,IF(AD217=16,775.57,IF(AD217=17,297.25,IF(AD217=18,2808.42,IF(AD217=19,868.59,IF(AD217=20,613.7))))))))))))))))))</f>
        <v>0</v>
      </c>
      <c r="AE218" s="52" t="b">
        <f>IF(AE217=5,1205.78,IF(AE217=8,1408.63,IF(AE217=11,1428.91,IF(AE217=14,1262.45,IF(AE217=17,1474.83,IF(AE217=20,1496.07))))))</f>
        <v>0</v>
      </c>
      <c r="AF218" s="52" t="b">
        <f>IF(AF217=3,487.32,IF(AF217=4,325.64,IF(AF217=5,287.99,IF(AF217=6,618.7,IF(AF217=7,412.3,IF(AF217=8,366.04,IF(AF217=9,798.54,IF(AF217=10,534.49,IF(AF217=11,476.86,IF(AF217=12,510.22,IF(AF217=13,340.94,IF(AF217=14,301.53,IF(AF217=15,647.78,IF(AF217=16,431.68,IF(AF217=17,383.24,IF(AF217=18,836.07,IF(AF217=19,559.61,IF(AF217=20,499.27))))))))))))))))))</f>
        <v>0</v>
      </c>
      <c r="AG218" s="52" t="b">
        <f>IF(AG217=3,498.89,IF(AG217=4,361.29,IF(AG217=5,250.38,IF(AG217=6,629.22,IF(AG217=7,456.21,IF(AG217=8,316.16,IF(AG217=9,815.35,IF(AG217=10,572.19,IF(AG217=11,402.59,IF(AG217=12,522.33,IF(AG217=13,378.28,IF(AG217=14,262.15,IF(AG217=15,658.8,IF(AG217=16,477.66,IF(AG217=17,331.01,IF(AG217=18,853.67,IF(AG217=19,599.08,IF(AG217=20,421.51))))))))))))))))))</f>
        <v>0</v>
      </c>
      <c r="AH218" s="52" t="b">
        <f>IF(AH217=3,359.85,IF(AH217=4,130.83,IF(AH217=5,78.61,IF(AH217=6,427.19,IF(AH217=7,160.77,IF(AH217=8,95.38,IF(AH217=9,568.37,IF(AH217=10,204.4,IF(AH217=11,132.96,IF(AH217=12,376.76,IF(AH217=13,136.98,IF(AH217=14,82.31,IF(AH217=15,447.27,IF(AH217=16,168.32,IF(AH217=17,99.86,IF(AH217=18,595.08,IF(AH217=19,214.01,IF(AH217=20,139.21))))))))))))))))))</f>
        <v>0</v>
      </c>
      <c r="AI218" s="52" t="b">
        <f>IF(AI217=3,196.17,IF(AI217=4,89.93,IF(AI217=5,48.88,IF(AI217=6,246.08,IF(AI217=7,112.07,IF(AI217=8,61.92,IF(AI217=9,297.11,IF(AI217=10,140.41,IF(AI217=11,79.67,IF(AI217=12,205.39,IF(AI217=13,94.16,IF(AI217=14,51.17,IF(AI217=15,257.64,IF(AI217=16,117.33,IF(AI217=17,64.83,IF(AI217=18,311.07,IF(AI217=19,147.01,IF(AI217=20,83.42))))))))))))))))))</f>
        <v>0</v>
      </c>
      <c r="AJ218" s="52">
        <f>IF(AJ217=3,108.35,IF(AJ217=4,64.65,IF(AJ217=5,45.75,IF(AJ217=6,144.27,IF(AJ217=7,86.58,IF(AJ217=8,61.46,IF(AJ217=9,195.16,IF(AJ217=10,118.24,IF(AJ217=11,83.88,IF(AJ217=12,113.44,IF(AJ217=13,67.69,IF(AJ217=14,47.9,IF(AJ217=15,151.05,IF(AJ217=16,90.65,IF(AJ217=17,64.34,IF(AJ217=18,204.34,IF(AJ217=19,123.8,IF(AJ217=20,87.83))))))))))))))))))</f>
        <v>108.35</v>
      </c>
      <c r="AK218" s="52" t="b">
        <f>IF(AK217=3,140.85,IF(AK217=4,104.84,IF(AK217=5,53.32,IF(AK217=6,286.46,IF(AK217=7,119.42,IF(AK217=8,63.42,IF(AK217=9,413.27,IF(AK217=10,141.33,IF(AK217=11,146,IF(AK217=12,147.47,IF(AK217=13,109.77,IF(AK217=14,55.82,IF(AK217=15,299.92,IF(AK217=16,125.03,IF(AK217=17,66.4,IF(AK217=18,432.69,IF(AK217=19,147.97,IF(AK217=20,152.86))))))))))))))))))</f>
        <v>0</v>
      </c>
      <c r="AL218" s="52" t="b">
        <f>IF(AL217=3,351.42,IF(AL217=4,547.22,IF(AL217=5,156.33,IF(AL217=6,722.99,IF(AL217=7,638.96,IF(AL217=8,188.79,IF(AL217=9,946.4,IF(AL217=10,699.46,IF(AL217=11,361.7,IF(AL217=12,367.94,IF(AL217=13,572.94,IF(AL217=14,163.68,IF(AL217=15,756.97,IF(AL217=16,668.99,IF(AL217=17,197.66,IF(AL217=18,990.88,IF(AL217=19,732.33,IF(AL217=20,378.7))))))))))))))))))</f>
        <v>0</v>
      </c>
      <c r="AM218" s="52" t="b">
        <f>IF(AM217=3,46.41,IF(AM217=4,19.01,IF(AM217=5,15.96,IF(AM217=6,78.9,IF(AM217=7,32.34,IF(AM217=8,27.09,IF(AM217=9,125.27,IF(AM217=10,48.48,IF(AM217=11,43.47,IF(AM217=12,48.59,IF(AM217=13,19.9,IF(AM217=14,16.71,IF(AM217=15,82.61,IF(AM217=16,33.86,IF(AM217=17,28.36,IF(AM217=18,131.15,IF(AM217=19,50.76,IF(AM217=20,45.51))))))))))))))))))</f>
        <v>0</v>
      </c>
      <c r="AO218" s="4">
        <f t="shared" si="564"/>
        <v>0</v>
      </c>
      <c r="AP218" s="4">
        <f t="shared" si="565"/>
        <v>0</v>
      </c>
      <c r="AQ218" s="4">
        <f t="shared" si="566"/>
        <v>0</v>
      </c>
      <c r="AU218" s="310"/>
      <c r="AV218" s="316"/>
      <c r="AW218" s="317"/>
      <c r="AX218" s="322" t="s">
        <v>54</v>
      </c>
      <c r="AY218" s="293"/>
      <c r="AZ218" s="10" t="s">
        <v>36</v>
      </c>
      <c r="BA218" s="12">
        <f>IF(BX218=FALSE,0,BX218)</f>
        <v>0</v>
      </c>
      <c r="BB218" s="12" t="s">
        <v>36</v>
      </c>
      <c r="BC218" s="12">
        <f>IF(BY218=FALSE,0,BY218)</f>
        <v>0</v>
      </c>
      <c r="BD218" s="12">
        <f>IF(BZ218=FALSE,0,BZ218)</f>
        <v>0</v>
      </c>
      <c r="BE218" s="12" t="s">
        <v>36</v>
      </c>
      <c r="BF218" s="12">
        <f>IF(CA218=FALSE,0,CA218)</f>
        <v>0</v>
      </c>
      <c r="BG218" s="12" t="s">
        <v>36</v>
      </c>
      <c r="BH218" s="12" t="s">
        <v>36</v>
      </c>
      <c r="BI218" s="12" t="s">
        <v>36</v>
      </c>
      <c r="BJ218" s="12" t="s">
        <v>36</v>
      </c>
      <c r="BK218" s="12">
        <f>IF(CB218=FALSE,0,CB218)</f>
        <v>0</v>
      </c>
      <c r="BL218" s="12" t="s">
        <v>36</v>
      </c>
      <c r="BM218" s="12">
        <f>IF(CC218=FALSE,0,CC218)</f>
        <v>0</v>
      </c>
      <c r="BN218" s="12" t="s">
        <v>36</v>
      </c>
      <c r="BO218" s="12">
        <f>IF(CD218=FALSE,0,CD218)</f>
        <v>216.7</v>
      </c>
      <c r="BP218" s="12">
        <f>IF(CE218=FALSE,0,CE218)</f>
        <v>0</v>
      </c>
      <c r="BQ218" s="12">
        <f>IF(CF218=FALSE,0,CF218)</f>
        <v>0</v>
      </c>
      <c r="BR218" s="12" t="s">
        <v>36</v>
      </c>
      <c r="BS218" s="12">
        <f>IF(CG218=FALSE,0,CG218)</f>
        <v>0</v>
      </c>
      <c r="BT218" s="12" t="s">
        <v>36</v>
      </c>
      <c r="BU218" s="18">
        <v>9</v>
      </c>
      <c r="BX218" s="52" t="b">
        <f>IF(AD217=3,1896.3,IF(AD217=4,1249.18,IF(AD217=5,476.76,IF(AD217=6,3974,IF(AD217=7,1481.5,IF(AD217=8,567.82,IF(AD217=9,5364.7,IF(AD217=10,1659.18,IF(AD217=11,1172.3)))))))))</f>
        <v>0</v>
      </c>
      <c r="BY218" s="52" t="b">
        <f>IF(AE217=5,2411.56,IF(AE217=8,2817.26,IF(AE217=11,2857.82)))</f>
        <v>0</v>
      </c>
      <c r="BZ218" s="52" t="b">
        <f>IF(AF217=3,974.64,IF(AF217=4,651.28,IF(AF217=5,575.98,IF(AF217=6,1237.4,IF(AF217=7,824.6,IF(AF217=8,732.08,IF(AF217=9,1597.08,IF(AF217=10,1068.98,IF(AF217=11,953.72)))))))))</f>
        <v>0</v>
      </c>
      <c r="CA218" s="52" t="b">
        <f>IF(AG217=3,997.78,IF(AG217=4,722.58,IF(AG217=5,500.76,IF(AG217=6,1258.44,IF(AG217=7,912.42,IF(AG217=8,632.32,IF(AG217=9,1630.7,IF(AG217=10,1144.38,IF(AG217=11,805.18)))))))))</f>
        <v>0</v>
      </c>
      <c r="CB218" s="52" t="b">
        <f>IF(AH217=3,719.7,IF(AH217=4,261.66,IF(AH217=5,157.22,IF(AH217=6,854.38,IF(AH217=7,321.54,IF(AH217=8,190.76,IF(AH217=9,1136.74,IF(AH217=10,408.8,IF(AH217=11,265.92)))))))))</f>
        <v>0</v>
      </c>
      <c r="CC218" s="52" t="b">
        <f>IF(AI217=3,392.34,IF(AI217=4,179.86,IF(AI217=5,97.76,IF(AI217=6,492.16,IF(AI217=7,224.14,IF(AI217=8,123.84,IF(AI217=9,594.22,IF(AI217=10,280.82,IF(AI217=11,159.34)))))))))</f>
        <v>0</v>
      </c>
      <c r="CD218" s="52">
        <f>IF(AJ217=3,216.7,IF(AJ217=4,129.3,IF(AJ217=5,91.5,IF(AJ217=6,288.54,IF(AJ217=7,173.16,IF(AJ217=8,122.92,IF(AJ217=9,390.32,IF(AJ217=10,236.48,IF(AJ217=11,167.76)))))))))</f>
        <v>216.7</v>
      </c>
      <c r="CE218" s="52" t="b">
        <f>IF(AK217=3,281.7,IF(AK217=4,209.68,IF(AK217=5,106.64,IF(AK217=6,572.92,IF(AK217=7,238.84,IF(AK217=8,126.84,IF(AK217=9,826.54,IF(AK217=10,282.66,IF(AK217=11,292)))))))))</f>
        <v>0</v>
      </c>
      <c r="CF218" s="52" t="b">
        <f>IF(AL217=3,702.84,IF(AL217=4,1094.44,IF(AL217=5,312.66,IF(AL217=6,1445.98,IF(AL217=7,1277.92,IF(AL217=8,377.58,IF(AL217=9,1892.8,IF(AL217=10,1398.92,IF(AL217=11,723.4)))))))))</f>
        <v>0</v>
      </c>
      <c r="CG218" s="52" t="b">
        <f>IF(AM217=3,92.82,IF(AM217=4,38.02,IF(AM217=5,31.92,IF(AM217=6,157.8,IF(AM217=7,64.68,IF(AM217=8,54.18,IF(AM217=9,250.54,IF(AM217=10,96.96,IF(AM217=11,86.94)))))))))</f>
        <v>0</v>
      </c>
    </row>
    <row r="219" spans="1:88" ht="30" customHeight="1">
      <c r="A219" s="295"/>
      <c r="B219" s="298" t="s">
        <v>341</v>
      </c>
      <c r="C219" s="307">
        <f>C210</f>
        <v>381</v>
      </c>
      <c r="D219" s="298" t="s">
        <v>27</v>
      </c>
      <c r="E219" s="36" t="s">
        <v>28</v>
      </c>
      <c r="F219" s="10">
        <f>G219+I219+J219+L219+Q219+S219+U219+V219+W219+Y219+Z219</f>
        <v>41281.35</v>
      </c>
      <c r="G219" s="44">
        <f>G210</f>
        <v>0</v>
      </c>
      <c r="H219" s="40">
        <f t="shared" ref="H219:Z224" si="590">H210</f>
        <v>0</v>
      </c>
      <c r="I219" s="40">
        <f t="shared" si="590"/>
        <v>0</v>
      </c>
      <c r="J219" s="40">
        <f t="shared" si="590"/>
        <v>0</v>
      </c>
      <c r="K219" s="40">
        <f t="shared" si="590"/>
        <v>0</v>
      </c>
      <c r="L219" s="40">
        <f t="shared" si="590"/>
        <v>0</v>
      </c>
      <c r="M219" s="40">
        <f t="shared" si="590"/>
        <v>0</v>
      </c>
      <c r="N219" s="40">
        <f t="shared" si="590"/>
        <v>0</v>
      </c>
      <c r="O219" s="40">
        <f t="shared" si="590"/>
        <v>0</v>
      </c>
      <c r="P219" s="40">
        <f t="shared" si="590"/>
        <v>0</v>
      </c>
      <c r="Q219" s="40">
        <f t="shared" si="590"/>
        <v>0</v>
      </c>
      <c r="R219" s="40">
        <f t="shared" si="590"/>
        <v>0</v>
      </c>
      <c r="S219" s="40">
        <f t="shared" si="590"/>
        <v>0</v>
      </c>
      <c r="T219" s="40">
        <f t="shared" si="590"/>
        <v>0</v>
      </c>
      <c r="U219" s="40">
        <f t="shared" si="590"/>
        <v>41281.35</v>
      </c>
      <c r="V219" s="40">
        <f t="shared" si="590"/>
        <v>0</v>
      </c>
      <c r="W219" s="40">
        <f t="shared" si="590"/>
        <v>0</v>
      </c>
      <c r="X219" s="40">
        <f t="shared" si="590"/>
        <v>0</v>
      </c>
      <c r="Y219" s="40">
        <f t="shared" si="590"/>
        <v>0</v>
      </c>
      <c r="Z219" s="40">
        <f t="shared" si="590"/>
        <v>0</v>
      </c>
      <c r="AA219" s="16">
        <v>1</v>
      </c>
      <c r="AO219" s="4">
        <f t="shared" si="564"/>
        <v>0</v>
      </c>
      <c r="AP219" s="4">
        <f t="shared" si="565"/>
        <v>0</v>
      </c>
      <c r="AQ219" s="4">
        <f t="shared" si="566"/>
        <v>0</v>
      </c>
      <c r="AU219" s="310"/>
      <c r="AV219" s="316" t="s">
        <v>341</v>
      </c>
      <c r="AW219" s="317">
        <f>AW210</f>
        <v>381</v>
      </c>
      <c r="AX219" s="316" t="s">
        <v>27</v>
      </c>
      <c r="AY219" s="36" t="s">
        <v>28</v>
      </c>
      <c r="AZ219" s="10">
        <f>BA219+BC219+BD219+BF219+BK219+BM219+BO219+BP219+BQ219+BS219+BT219</f>
        <v>82562.7</v>
      </c>
      <c r="BA219" s="44">
        <f>BA210</f>
        <v>0</v>
      </c>
      <c r="BB219" s="102">
        <f t="shared" ref="BB219:BT219" si="591">BB210</f>
        <v>0</v>
      </c>
      <c r="BC219" s="102">
        <f t="shared" si="591"/>
        <v>0</v>
      </c>
      <c r="BD219" s="102">
        <f t="shared" si="591"/>
        <v>0</v>
      </c>
      <c r="BE219" s="102">
        <f t="shared" si="591"/>
        <v>0</v>
      </c>
      <c r="BF219" s="102">
        <f t="shared" si="591"/>
        <v>0</v>
      </c>
      <c r="BG219" s="102">
        <f t="shared" si="591"/>
        <v>0</v>
      </c>
      <c r="BH219" s="102">
        <f t="shared" si="591"/>
        <v>0</v>
      </c>
      <c r="BI219" s="102">
        <f t="shared" si="591"/>
        <v>0</v>
      </c>
      <c r="BJ219" s="102">
        <f t="shared" si="591"/>
        <v>0</v>
      </c>
      <c r="BK219" s="102">
        <f t="shared" si="591"/>
        <v>0</v>
      </c>
      <c r="BL219" s="102">
        <f t="shared" si="591"/>
        <v>0</v>
      </c>
      <c r="BM219" s="102">
        <f t="shared" si="591"/>
        <v>0</v>
      </c>
      <c r="BN219" s="102">
        <f t="shared" si="591"/>
        <v>0</v>
      </c>
      <c r="BO219" s="102">
        <f t="shared" si="591"/>
        <v>82562.7</v>
      </c>
      <c r="BP219" s="102">
        <f t="shared" si="591"/>
        <v>0</v>
      </c>
      <c r="BQ219" s="102">
        <f t="shared" si="591"/>
        <v>0</v>
      </c>
      <c r="BR219" s="102">
        <f t="shared" si="591"/>
        <v>0</v>
      </c>
      <c r="BS219" s="102">
        <f t="shared" si="591"/>
        <v>0</v>
      </c>
      <c r="BT219" s="102">
        <f t="shared" si="591"/>
        <v>0</v>
      </c>
      <c r="BU219" s="16">
        <v>1</v>
      </c>
      <c r="CI219" s="32">
        <f>BF219-BG219</f>
        <v>0</v>
      </c>
    </row>
    <row r="220" spans="1:88" ht="60" customHeight="1">
      <c r="A220" s="296"/>
      <c r="B220" s="299"/>
      <c r="C220" s="308"/>
      <c r="D220" s="300"/>
      <c r="E220" s="36" t="s">
        <v>29</v>
      </c>
      <c r="F220" s="10">
        <f t="shared" ref="F220:F224" si="592">G220+I220+J220+L220+Q220+S220+U220+V220+W220+Y220+Z220</f>
        <v>0</v>
      </c>
      <c r="G220" s="40">
        <f t="shared" ref="G220:V224" si="593">G211</f>
        <v>0</v>
      </c>
      <c r="H220" s="40">
        <f t="shared" si="593"/>
        <v>0</v>
      </c>
      <c r="I220" s="40">
        <f t="shared" si="593"/>
        <v>0</v>
      </c>
      <c r="J220" s="40">
        <f t="shared" si="593"/>
        <v>0</v>
      </c>
      <c r="K220" s="40">
        <f t="shared" si="593"/>
        <v>0</v>
      </c>
      <c r="L220" s="40">
        <f t="shared" si="593"/>
        <v>0</v>
      </c>
      <c r="M220" s="40">
        <f t="shared" si="593"/>
        <v>0</v>
      </c>
      <c r="N220" s="40">
        <f t="shared" si="593"/>
        <v>0</v>
      </c>
      <c r="O220" s="40">
        <f t="shared" si="593"/>
        <v>0</v>
      </c>
      <c r="P220" s="40">
        <f t="shared" si="593"/>
        <v>0</v>
      </c>
      <c r="Q220" s="40">
        <f t="shared" si="593"/>
        <v>0</v>
      </c>
      <c r="R220" s="40">
        <f t="shared" si="593"/>
        <v>0</v>
      </c>
      <c r="S220" s="40">
        <f t="shared" si="593"/>
        <v>0</v>
      </c>
      <c r="T220" s="40">
        <f t="shared" si="593"/>
        <v>0</v>
      </c>
      <c r="U220" s="40">
        <f t="shared" si="593"/>
        <v>0</v>
      </c>
      <c r="V220" s="40">
        <f t="shared" si="593"/>
        <v>0</v>
      </c>
      <c r="W220" s="40">
        <f t="shared" si="590"/>
        <v>0</v>
      </c>
      <c r="X220" s="40">
        <f t="shared" si="590"/>
        <v>0</v>
      </c>
      <c r="Y220" s="40">
        <f t="shared" si="590"/>
        <v>0</v>
      </c>
      <c r="Z220" s="40">
        <f t="shared" si="590"/>
        <v>0</v>
      </c>
      <c r="AA220" s="15">
        <v>2</v>
      </c>
      <c r="AO220" s="4">
        <f t="shared" si="564"/>
        <v>0</v>
      </c>
      <c r="AP220" s="4">
        <f t="shared" si="565"/>
        <v>0</v>
      </c>
      <c r="AQ220" s="4">
        <f t="shared" si="566"/>
        <v>0</v>
      </c>
      <c r="AU220" s="310"/>
      <c r="AV220" s="316"/>
      <c r="AW220" s="317"/>
      <c r="AX220" s="316"/>
      <c r="AY220" s="36" t="s">
        <v>29</v>
      </c>
      <c r="AZ220" s="10">
        <f t="shared" ref="AZ220:AZ224" si="594">BA220+BC220+BD220+BF220+BK220+BM220+BO220+BP220+BQ220+BS220+BT220</f>
        <v>0</v>
      </c>
      <c r="BA220" s="102">
        <f t="shared" ref="BA220:BT220" si="595">BA211</f>
        <v>0</v>
      </c>
      <c r="BB220" s="102">
        <f t="shared" si="595"/>
        <v>0</v>
      </c>
      <c r="BC220" s="102">
        <f t="shared" si="595"/>
        <v>0</v>
      </c>
      <c r="BD220" s="102">
        <f t="shared" si="595"/>
        <v>0</v>
      </c>
      <c r="BE220" s="102">
        <f t="shared" si="595"/>
        <v>0</v>
      </c>
      <c r="BF220" s="102">
        <f t="shared" si="595"/>
        <v>0</v>
      </c>
      <c r="BG220" s="102">
        <f t="shared" si="595"/>
        <v>0</v>
      </c>
      <c r="BH220" s="102">
        <f t="shared" si="595"/>
        <v>0</v>
      </c>
      <c r="BI220" s="102">
        <f t="shared" si="595"/>
        <v>0</v>
      </c>
      <c r="BJ220" s="102">
        <f t="shared" si="595"/>
        <v>0</v>
      </c>
      <c r="BK220" s="102">
        <f t="shared" si="595"/>
        <v>0</v>
      </c>
      <c r="BL220" s="102">
        <f t="shared" si="595"/>
        <v>0</v>
      </c>
      <c r="BM220" s="102">
        <f t="shared" si="595"/>
        <v>0</v>
      </c>
      <c r="BN220" s="102">
        <f t="shared" si="595"/>
        <v>0</v>
      </c>
      <c r="BO220" s="102">
        <f t="shared" si="595"/>
        <v>0</v>
      </c>
      <c r="BP220" s="102">
        <f t="shared" si="595"/>
        <v>0</v>
      </c>
      <c r="BQ220" s="102">
        <f t="shared" si="595"/>
        <v>0</v>
      </c>
      <c r="BR220" s="102">
        <f t="shared" si="595"/>
        <v>0</v>
      </c>
      <c r="BS220" s="102">
        <f t="shared" si="595"/>
        <v>0</v>
      </c>
      <c r="BT220" s="102">
        <f t="shared" si="595"/>
        <v>0</v>
      </c>
      <c r="BU220" s="15">
        <v>2</v>
      </c>
    </row>
    <row r="221" spans="1:88" ht="120" customHeight="1">
      <c r="A221" s="296"/>
      <c r="B221" s="299"/>
      <c r="C221" s="308"/>
      <c r="D221" s="298" t="s">
        <v>30</v>
      </c>
      <c r="E221" s="36" t="s">
        <v>31</v>
      </c>
      <c r="F221" s="10">
        <f t="shared" si="592"/>
        <v>0</v>
      </c>
      <c r="G221" s="40">
        <f t="shared" si="593"/>
        <v>0</v>
      </c>
      <c r="H221" s="40">
        <f t="shared" si="590"/>
        <v>0</v>
      </c>
      <c r="I221" s="40">
        <f t="shared" si="590"/>
        <v>0</v>
      </c>
      <c r="J221" s="40">
        <f t="shared" si="590"/>
        <v>0</v>
      </c>
      <c r="K221" s="40">
        <f t="shared" si="590"/>
        <v>0</v>
      </c>
      <c r="L221" s="40">
        <f t="shared" si="590"/>
        <v>0</v>
      </c>
      <c r="M221" s="40">
        <f t="shared" si="590"/>
        <v>0</v>
      </c>
      <c r="N221" s="40">
        <f t="shared" si="590"/>
        <v>0</v>
      </c>
      <c r="O221" s="40">
        <f t="shared" si="590"/>
        <v>0</v>
      </c>
      <c r="P221" s="40">
        <f t="shared" si="590"/>
        <v>0</v>
      </c>
      <c r="Q221" s="40">
        <f t="shared" si="590"/>
        <v>0</v>
      </c>
      <c r="R221" s="40">
        <f t="shared" si="590"/>
        <v>0</v>
      </c>
      <c r="S221" s="40">
        <f t="shared" si="590"/>
        <v>0</v>
      </c>
      <c r="T221" s="40">
        <f t="shared" si="590"/>
        <v>0</v>
      </c>
      <c r="U221" s="40">
        <f t="shared" si="590"/>
        <v>0</v>
      </c>
      <c r="V221" s="40">
        <f t="shared" si="590"/>
        <v>0</v>
      </c>
      <c r="W221" s="40">
        <f t="shared" si="590"/>
        <v>0</v>
      </c>
      <c r="X221" s="40">
        <f t="shared" si="590"/>
        <v>0</v>
      </c>
      <c r="Y221" s="40">
        <f t="shared" si="590"/>
        <v>0</v>
      </c>
      <c r="Z221" s="40">
        <f t="shared" si="590"/>
        <v>0</v>
      </c>
      <c r="AA221" s="15">
        <v>3</v>
      </c>
      <c r="AO221" s="4">
        <f t="shared" si="564"/>
        <v>0</v>
      </c>
      <c r="AP221" s="4">
        <f t="shared" si="565"/>
        <v>0</v>
      </c>
      <c r="AQ221" s="4">
        <f t="shared" si="566"/>
        <v>0</v>
      </c>
      <c r="AT221" s="32">
        <f>AZ221-BC221</f>
        <v>0</v>
      </c>
      <c r="AU221" s="310"/>
      <c r="AV221" s="316"/>
      <c r="AW221" s="317"/>
      <c r="AX221" s="316" t="s">
        <v>30</v>
      </c>
      <c r="AY221" s="36" t="s">
        <v>31</v>
      </c>
      <c r="AZ221" s="10">
        <f t="shared" si="594"/>
        <v>0</v>
      </c>
      <c r="BA221" s="102">
        <f t="shared" ref="BA221:BT221" si="596">BA212</f>
        <v>0</v>
      </c>
      <c r="BB221" s="102">
        <f t="shared" si="596"/>
        <v>0</v>
      </c>
      <c r="BC221" s="102">
        <f t="shared" si="596"/>
        <v>0</v>
      </c>
      <c r="BD221" s="102">
        <f t="shared" si="596"/>
        <v>0</v>
      </c>
      <c r="BE221" s="102">
        <f t="shared" si="596"/>
        <v>0</v>
      </c>
      <c r="BF221" s="102">
        <f t="shared" si="596"/>
        <v>0</v>
      </c>
      <c r="BG221" s="102">
        <f t="shared" si="596"/>
        <v>0</v>
      </c>
      <c r="BH221" s="102">
        <f t="shared" si="596"/>
        <v>0</v>
      </c>
      <c r="BI221" s="102">
        <f t="shared" si="596"/>
        <v>0</v>
      </c>
      <c r="BJ221" s="102">
        <f t="shared" si="596"/>
        <v>0</v>
      </c>
      <c r="BK221" s="102">
        <f t="shared" si="596"/>
        <v>0</v>
      </c>
      <c r="BL221" s="102">
        <f t="shared" si="596"/>
        <v>0</v>
      </c>
      <c r="BM221" s="102">
        <f t="shared" si="596"/>
        <v>0</v>
      </c>
      <c r="BN221" s="102">
        <f t="shared" si="596"/>
        <v>0</v>
      </c>
      <c r="BO221" s="102">
        <f t="shared" si="596"/>
        <v>0</v>
      </c>
      <c r="BP221" s="102">
        <f t="shared" si="596"/>
        <v>0</v>
      </c>
      <c r="BQ221" s="102">
        <f t="shared" si="596"/>
        <v>0</v>
      </c>
      <c r="BR221" s="102">
        <f t="shared" si="596"/>
        <v>0</v>
      </c>
      <c r="BS221" s="102">
        <f t="shared" si="596"/>
        <v>0</v>
      </c>
      <c r="BT221" s="102">
        <f t="shared" si="596"/>
        <v>0</v>
      </c>
      <c r="BU221" s="15">
        <v>3</v>
      </c>
    </row>
    <row r="222" spans="1:88" ht="30" customHeight="1">
      <c r="A222" s="296"/>
      <c r="B222" s="299"/>
      <c r="C222" s="308"/>
      <c r="D222" s="299"/>
      <c r="E222" s="36" t="s">
        <v>32</v>
      </c>
      <c r="F222" s="10">
        <f t="shared" si="592"/>
        <v>0</v>
      </c>
      <c r="G222" s="40">
        <f t="shared" si="593"/>
        <v>0</v>
      </c>
      <c r="H222" s="40">
        <f t="shared" si="590"/>
        <v>0</v>
      </c>
      <c r="I222" s="40">
        <f t="shared" si="590"/>
        <v>0</v>
      </c>
      <c r="J222" s="40">
        <f t="shared" si="590"/>
        <v>0</v>
      </c>
      <c r="K222" s="40">
        <f t="shared" si="590"/>
        <v>0</v>
      </c>
      <c r="L222" s="40">
        <f t="shared" si="590"/>
        <v>0</v>
      </c>
      <c r="M222" s="40">
        <f t="shared" si="590"/>
        <v>0</v>
      </c>
      <c r="N222" s="40">
        <f t="shared" si="590"/>
        <v>0</v>
      </c>
      <c r="O222" s="40">
        <f t="shared" si="590"/>
        <v>0</v>
      </c>
      <c r="P222" s="40">
        <f t="shared" si="590"/>
        <v>0</v>
      </c>
      <c r="Q222" s="40">
        <f t="shared" si="590"/>
        <v>0</v>
      </c>
      <c r="R222" s="40">
        <f t="shared" si="590"/>
        <v>0</v>
      </c>
      <c r="S222" s="40">
        <f t="shared" si="590"/>
        <v>0</v>
      </c>
      <c r="T222" s="40">
        <f t="shared" si="590"/>
        <v>0</v>
      </c>
      <c r="U222" s="40">
        <f t="shared" si="590"/>
        <v>0</v>
      </c>
      <c r="V222" s="40">
        <f t="shared" si="590"/>
        <v>0</v>
      </c>
      <c r="W222" s="40">
        <f t="shared" si="590"/>
        <v>0</v>
      </c>
      <c r="X222" s="40">
        <f t="shared" si="590"/>
        <v>0</v>
      </c>
      <c r="Y222" s="40">
        <f t="shared" si="590"/>
        <v>0</v>
      </c>
      <c r="Z222" s="40">
        <f t="shared" si="590"/>
        <v>0</v>
      </c>
      <c r="AA222" s="15">
        <v>4</v>
      </c>
      <c r="AO222" s="4">
        <f t="shared" si="564"/>
        <v>0</v>
      </c>
      <c r="AP222" s="4">
        <f t="shared" si="565"/>
        <v>0</v>
      </c>
      <c r="AQ222" s="4">
        <f t="shared" si="566"/>
        <v>0</v>
      </c>
      <c r="AU222" s="310"/>
      <c r="AV222" s="316"/>
      <c r="AW222" s="317"/>
      <c r="AX222" s="316"/>
      <c r="AY222" s="36" t="s">
        <v>32</v>
      </c>
      <c r="AZ222" s="10">
        <f t="shared" si="594"/>
        <v>0</v>
      </c>
      <c r="BA222" s="102">
        <f t="shared" ref="BA222:BT222" si="597">BA213</f>
        <v>0</v>
      </c>
      <c r="BB222" s="102">
        <f t="shared" si="597"/>
        <v>0</v>
      </c>
      <c r="BC222" s="102">
        <f t="shared" si="597"/>
        <v>0</v>
      </c>
      <c r="BD222" s="102">
        <f t="shared" si="597"/>
        <v>0</v>
      </c>
      <c r="BE222" s="102">
        <f t="shared" si="597"/>
        <v>0</v>
      </c>
      <c r="BF222" s="102">
        <f t="shared" si="597"/>
        <v>0</v>
      </c>
      <c r="BG222" s="102">
        <f t="shared" si="597"/>
        <v>0</v>
      </c>
      <c r="BH222" s="102">
        <f t="shared" si="597"/>
        <v>0</v>
      </c>
      <c r="BI222" s="102">
        <f t="shared" si="597"/>
        <v>0</v>
      </c>
      <c r="BJ222" s="102">
        <f t="shared" si="597"/>
        <v>0</v>
      </c>
      <c r="BK222" s="102">
        <f t="shared" si="597"/>
        <v>0</v>
      </c>
      <c r="BL222" s="102">
        <f t="shared" si="597"/>
        <v>0</v>
      </c>
      <c r="BM222" s="102">
        <f t="shared" si="597"/>
        <v>0</v>
      </c>
      <c r="BN222" s="102">
        <f t="shared" si="597"/>
        <v>0</v>
      </c>
      <c r="BO222" s="102">
        <f t="shared" si="597"/>
        <v>0</v>
      </c>
      <c r="BP222" s="102">
        <f t="shared" si="597"/>
        <v>0</v>
      </c>
      <c r="BQ222" s="102">
        <f t="shared" si="597"/>
        <v>0</v>
      </c>
      <c r="BR222" s="102">
        <f t="shared" si="597"/>
        <v>0</v>
      </c>
      <c r="BS222" s="102">
        <f t="shared" si="597"/>
        <v>0</v>
      </c>
      <c r="BT222" s="102">
        <f t="shared" si="597"/>
        <v>0</v>
      </c>
      <c r="BU222" s="15">
        <v>4</v>
      </c>
    </row>
    <row r="223" spans="1:88" ht="30" customHeight="1">
      <c r="A223" s="296"/>
      <c r="B223" s="299"/>
      <c r="C223" s="308"/>
      <c r="D223" s="299"/>
      <c r="E223" s="36" t="s">
        <v>33</v>
      </c>
      <c r="F223" s="10">
        <f t="shared" si="592"/>
        <v>0</v>
      </c>
      <c r="G223" s="40">
        <f t="shared" si="593"/>
        <v>0</v>
      </c>
      <c r="H223" s="40">
        <f t="shared" si="590"/>
        <v>0</v>
      </c>
      <c r="I223" s="40">
        <f t="shared" si="590"/>
        <v>0</v>
      </c>
      <c r="J223" s="40">
        <f t="shared" si="590"/>
        <v>0</v>
      </c>
      <c r="K223" s="40">
        <f t="shared" si="590"/>
        <v>0</v>
      </c>
      <c r="L223" s="40">
        <f t="shared" si="590"/>
        <v>0</v>
      </c>
      <c r="M223" s="40">
        <f t="shared" si="590"/>
        <v>0</v>
      </c>
      <c r="N223" s="40">
        <f t="shared" si="590"/>
        <v>0</v>
      </c>
      <c r="O223" s="40">
        <f t="shared" si="590"/>
        <v>0</v>
      </c>
      <c r="P223" s="40">
        <f t="shared" si="590"/>
        <v>0</v>
      </c>
      <c r="Q223" s="40">
        <f t="shared" si="590"/>
        <v>0</v>
      </c>
      <c r="R223" s="40">
        <f t="shared" si="590"/>
        <v>0</v>
      </c>
      <c r="S223" s="40">
        <f t="shared" si="590"/>
        <v>0</v>
      </c>
      <c r="T223" s="40">
        <f t="shared" si="590"/>
        <v>0</v>
      </c>
      <c r="U223" s="40">
        <f t="shared" si="590"/>
        <v>0</v>
      </c>
      <c r="V223" s="40">
        <f t="shared" si="590"/>
        <v>0</v>
      </c>
      <c r="W223" s="40">
        <f t="shared" si="590"/>
        <v>0</v>
      </c>
      <c r="X223" s="40">
        <f t="shared" si="590"/>
        <v>0</v>
      </c>
      <c r="Y223" s="40">
        <f t="shared" si="590"/>
        <v>0</v>
      </c>
      <c r="Z223" s="40">
        <f t="shared" si="590"/>
        <v>0</v>
      </c>
      <c r="AA223" s="15">
        <v>5</v>
      </c>
      <c r="AO223" s="4">
        <f t="shared" si="564"/>
        <v>0</v>
      </c>
      <c r="AP223" s="4">
        <f t="shared" si="565"/>
        <v>0</v>
      </c>
      <c r="AQ223" s="4">
        <f t="shared" si="566"/>
        <v>0</v>
      </c>
      <c r="AU223" s="310"/>
      <c r="AV223" s="316"/>
      <c r="AW223" s="317"/>
      <c r="AX223" s="316"/>
      <c r="AY223" s="36" t="s">
        <v>33</v>
      </c>
      <c r="AZ223" s="10">
        <f t="shared" si="594"/>
        <v>0</v>
      </c>
      <c r="BA223" s="102">
        <f t="shared" ref="BA223:BT223" si="598">BA214</f>
        <v>0</v>
      </c>
      <c r="BB223" s="102">
        <f t="shared" si="598"/>
        <v>0</v>
      </c>
      <c r="BC223" s="102">
        <f t="shared" si="598"/>
        <v>0</v>
      </c>
      <c r="BD223" s="102">
        <f t="shared" si="598"/>
        <v>0</v>
      </c>
      <c r="BE223" s="102">
        <f t="shared" si="598"/>
        <v>0</v>
      </c>
      <c r="BF223" s="102">
        <f t="shared" si="598"/>
        <v>0</v>
      </c>
      <c r="BG223" s="102">
        <f t="shared" si="598"/>
        <v>0</v>
      </c>
      <c r="BH223" s="102">
        <f t="shared" si="598"/>
        <v>0</v>
      </c>
      <c r="BI223" s="102">
        <f t="shared" si="598"/>
        <v>0</v>
      </c>
      <c r="BJ223" s="102">
        <f t="shared" si="598"/>
        <v>0</v>
      </c>
      <c r="BK223" s="102">
        <f t="shared" si="598"/>
        <v>0</v>
      </c>
      <c r="BL223" s="102">
        <f t="shared" si="598"/>
        <v>0</v>
      </c>
      <c r="BM223" s="102">
        <f t="shared" si="598"/>
        <v>0</v>
      </c>
      <c r="BN223" s="102">
        <f t="shared" si="598"/>
        <v>0</v>
      </c>
      <c r="BO223" s="102">
        <f t="shared" si="598"/>
        <v>0</v>
      </c>
      <c r="BP223" s="102">
        <f t="shared" si="598"/>
        <v>0</v>
      </c>
      <c r="BQ223" s="102">
        <f t="shared" si="598"/>
        <v>0</v>
      </c>
      <c r="BR223" s="102">
        <f t="shared" si="598"/>
        <v>0</v>
      </c>
      <c r="BS223" s="102">
        <f t="shared" si="598"/>
        <v>0</v>
      </c>
      <c r="BT223" s="102">
        <f t="shared" si="598"/>
        <v>0</v>
      </c>
      <c r="BU223" s="15">
        <v>5</v>
      </c>
    </row>
    <row r="224" spans="1:88" ht="30" customHeight="1">
      <c r="A224" s="296"/>
      <c r="B224" s="299"/>
      <c r="C224" s="308"/>
      <c r="D224" s="300"/>
      <c r="E224" s="36" t="s">
        <v>34</v>
      </c>
      <c r="F224" s="10">
        <f t="shared" si="592"/>
        <v>0</v>
      </c>
      <c r="G224" s="40">
        <f t="shared" si="593"/>
        <v>0</v>
      </c>
      <c r="H224" s="40">
        <f t="shared" si="590"/>
        <v>0</v>
      </c>
      <c r="I224" s="40">
        <f t="shared" si="590"/>
        <v>0</v>
      </c>
      <c r="J224" s="40">
        <f t="shared" si="590"/>
        <v>0</v>
      </c>
      <c r="K224" s="40">
        <f t="shared" si="590"/>
        <v>0</v>
      </c>
      <c r="L224" s="40">
        <f t="shared" si="590"/>
        <v>0</v>
      </c>
      <c r="M224" s="40">
        <f t="shared" si="590"/>
        <v>0</v>
      </c>
      <c r="N224" s="40">
        <f t="shared" si="590"/>
        <v>0</v>
      </c>
      <c r="O224" s="40">
        <f t="shared" si="590"/>
        <v>0</v>
      </c>
      <c r="P224" s="40">
        <f t="shared" si="590"/>
        <v>0</v>
      </c>
      <c r="Q224" s="40">
        <f t="shared" si="590"/>
        <v>0</v>
      </c>
      <c r="R224" s="40">
        <f t="shared" si="590"/>
        <v>0</v>
      </c>
      <c r="S224" s="40">
        <f t="shared" si="590"/>
        <v>0</v>
      </c>
      <c r="T224" s="40">
        <f t="shared" si="590"/>
        <v>0</v>
      </c>
      <c r="U224" s="40">
        <f t="shared" si="590"/>
        <v>0</v>
      </c>
      <c r="V224" s="40">
        <f t="shared" si="590"/>
        <v>0</v>
      </c>
      <c r="W224" s="40">
        <f t="shared" si="590"/>
        <v>0</v>
      </c>
      <c r="X224" s="40">
        <f t="shared" si="590"/>
        <v>0</v>
      </c>
      <c r="Y224" s="40">
        <f t="shared" si="590"/>
        <v>0</v>
      </c>
      <c r="Z224" s="40">
        <f t="shared" si="590"/>
        <v>0</v>
      </c>
      <c r="AA224" s="15">
        <v>6</v>
      </c>
      <c r="AO224" s="4">
        <f t="shared" si="564"/>
        <v>0</v>
      </c>
      <c r="AP224" s="4">
        <f t="shared" si="565"/>
        <v>0</v>
      </c>
      <c r="AQ224" s="4">
        <f t="shared" si="566"/>
        <v>0</v>
      </c>
      <c r="AU224" s="310"/>
      <c r="AV224" s="316"/>
      <c r="AW224" s="317"/>
      <c r="AX224" s="316"/>
      <c r="AY224" s="36" t="s">
        <v>34</v>
      </c>
      <c r="AZ224" s="10">
        <f t="shared" si="594"/>
        <v>0</v>
      </c>
      <c r="BA224" s="102">
        <f t="shared" ref="BA224:BT224" si="599">BA215</f>
        <v>0</v>
      </c>
      <c r="BB224" s="102">
        <f t="shared" si="599"/>
        <v>0</v>
      </c>
      <c r="BC224" s="102">
        <f t="shared" si="599"/>
        <v>0</v>
      </c>
      <c r="BD224" s="102">
        <f t="shared" si="599"/>
        <v>0</v>
      </c>
      <c r="BE224" s="102">
        <f t="shared" si="599"/>
        <v>0</v>
      </c>
      <c r="BF224" s="102">
        <f t="shared" si="599"/>
        <v>0</v>
      </c>
      <c r="BG224" s="102">
        <f t="shared" si="599"/>
        <v>0</v>
      </c>
      <c r="BH224" s="102">
        <f t="shared" si="599"/>
        <v>0</v>
      </c>
      <c r="BI224" s="102">
        <f t="shared" si="599"/>
        <v>0</v>
      </c>
      <c r="BJ224" s="102">
        <f t="shared" si="599"/>
        <v>0</v>
      </c>
      <c r="BK224" s="102">
        <f t="shared" si="599"/>
        <v>0</v>
      </c>
      <c r="BL224" s="102">
        <f t="shared" si="599"/>
        <v>0</v>
      </c>
      <c r="BM224" s="102">
        <f t="shared" si="599"/>
        <v>0</v>
      </c>
      <c r="BN224" s="102">
        <f t="shared" si="599"/>
        <v>0</v>
      </c>
      <c r="BO224" s="102">
        <f t="shared" si="599"/>
        <v>0</v>
      </c>
      <c r="BP224" s="102">
        <f t="shared" si="599"/>
        <v>0</v>
      </c>
      <c r="BQ224" s="102">
        <f t="shared" si="599"/>
        <v>0</v>
      </c>
      <c r="BR224" s="102">
        <f t="shared" si="599"/>
        <v>0</v>
      </c>
      <c r="BS224" s="102">
        <f t="shared" si="599"/>
        <v>0</v>
      </c>
      <c r="BT224" s="102">
        <f t="shared" si="599"/>
        <v>0</v>
      </c>
      <c r="BU224" s="15">
        <v>6</v>
      </c>
    </row>
    <row r="225" spans="1:88" s="5" customFormat="1" ht="30" customHeight="1">
      <c r="A225" s="296"/>
      <c r="B225" s="299"/>
      <c r="C225" s="308"/>
      <c r="D225" s="311" t="s">
        <v>35</v>
      </c>
      <c r="E225" s="312"/>
      <c r="F225" s="10">
        <f>F219+F220+F221+F222+F223+F224</f>
        <v>41281.35</v>
      </c>
      <c r="G225" s="10">
        <f t="shared" ref="G225" si="600">G219+G220+G221+G222+G223+G224</f>
        <v>0</v>
      </c>
      <c r="H225" s="10">
        <f t="shared" ref="H225" si="601">H219+H220+H221+H222+H223+H224</f>
        <v>0</v>
      </c>
      <c r="I225" s="10">
        <f t="shared" ref="I225" si="602">I219+I220+I221+I222+I223+I224</f>
        <v>0</v>
      </c>
      <c r="J225" s="10">
        <f t="shared" ref="J225" si="603">J219+J220+J221+J222+J223+J224</f>
        <v>0</v>
      </c>
      <c r="K225" s="10">
        <f t="shared" ref="K225" si="604">K219+K220+K221+K222+K223+K224</f>
        <v>0</v>
      </c>
      <c r="L225" s="10">
        <f t="shared" ref="L225" si="605">L219+L220+L221+L222+L223+L224</f>
        <v>0</v>
      </c>
      <c r="M225" s="10">
        <f t="shared" ref="M225" si="606">M219+M220+M221+M222+M223+M224</f>
        <v>0</v>
      </c>
      <c r="N225" s="10">
        <f t="shared" ref="N225" si="607">N219+N220+N221+N222+N223+N224</f>
        <v>0</v>
      </c>
      <c r="O225" s="10">
        <f t="shared" ref="O225" si="608">O219+O220+O221+O222+O223+O224</f>
        <v>0</v>
      </c>
      <c r="P225" s="10">
        <f t="shared" ref="P225" si="609">P219+P220+P221+P222+P223+P224</f>
        <v>0</v>
      </c>
      <c r="Q225" s="10">
        <f t="shared" ref="Q225" si="610">Q219+Q220+Q221+Q222+Q223+Q224</f>
        <v>0</v>
      </c>
      <c r="R225" s="10">
        <f t="shared" ref="R225" si="611">R219+R220+R221+R222+R223+R224</f>
        <v>0</v>
      </c>
      <c r="S225" s="10">
        <f t="shared" ref="S225" si="612">S219+S220+S221+S222+S223+S224</f>
        <v>0</v>
      </c>
      <c r="T225" s="10">
        <f t="shared" ref="T225" si="613">T219+T220+T221+T222+T223+T224</f>
        <v>0</v>
      </c>
      <c r="U225" s="10">
        <f t="shared" ref="U225" si="614">U219+U220+U221+U222+U223+U224</f>
        <v>41281.35</v>
      </c>
      <c r="V225" s="10">
        <f t="shared" ref="V225" si="615">V219+V220+V221+V222+V223+V224</f>
        <v>0</v>
      </c>
      <c r="W225" s="10">
        <f t="shared" ref="W225" si="616">W219+W220+W221+W222+W223+W224</f>
        <v>0</v>
      </c>
      <c r="X225" s="10">
        <f t="shared" ref="X225" si="617">X219+X220+X221+X222+X223+X224</f>
        <v>0</v>
      </c>
      <c r="Y225" s="10">
        <f t="shared" ref="Y225" si="618">Y219+Y220+Y221+Y222+Y223+Y224</f>
        <v>0</v>
      </c>
      <c r="Z225" s="10">
        <f t="shared" ref="Z225" si="619">Z219+Z220+Z221+Z222+Z223+Z224</f>
        <v>0</v>
      </c>
      <c r="AA225" s="15">
        <v>7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>
        <f t="shared" si="564"/>
        <v>0</v>
      </c>
      <c r="AP225" s="4">
        <f t="shared" si="565"/>
        <v>0</v>
      </c>
      <c r="AQ225" s="4">
        <f t="shared" si="566"/>
        <v>0</v>
      </c>
      <c r="AR225" s="4"/>
      <c r="AU225" s="310"/>
      <c r="AV225" s="316"/>
      <c r="AW225" s="317"/>
      <c r="AX225" s="321" t="s">
        <v>35</v>
      </c>
      <c r="AY225" s="321"/>
      <c r="AZ225" s="10">
        <f>AZ219+AZ220+AZ221+AZ222+AZ223+AZ224</f>
        <v>82562.7</v>
      </c>
      <c r="BA225" s="10">
        <f t="shared" ref="BA225:BT225" si="620">BA219+BA220+BA221+BA222+BA223+BA224</f>
        <v>0</v>
      </c>
      <c r="BB225" s="10">
        <f t="shared" si="620"/>
        <v>0</v>
      </c>
      <c r="BC225" s="10">
        <f t="shared" si="620"/>
        <v>0</v>
      </c>
      <c r="BD225" s="10">
        <f t="shared" si="620"/>
        <v>0</v>
      </c>
      <c r="BE225" s="10">
        <f t="shared" si="620"/>
        <v>0</v>
      </c>
      <c r="BF225" s="10">
        <f t="shared" si="620"/>
        <v>0</v>
      </c>
      <c r="BG225" s="10">
        <f t="shared" si="620"/>
        <v>0</v>
      </c>
      <c r="BH225" s="10">
        <f t="shared" si="620"/>
        <v>0</v>
      </c>
      <c r="BI225" s="10">
        <f t="shared" si="620"/>
        <v>0</v>
      </c>
      <c r="BJ225" s="10">
        <f t="shared" si="620"/>
        <v>0</v>
      </c>
      <c r="BK225" s="10">
        <f t="shared" si="620"/>
        <v>0</v>
      </c>
      <c r="BL225" s="10">
        <f t="shared" si="620"/>
        <v>0</v>
      </c>
      <c r="BM225" s="10">
        <f t="shared" si="620"/>
        <v>0</v>
      </c>
      <c r="BN225" s="10">
        <f t="shared" si="620"/>
        <v>0</v>
      </c>
      <c r="BO225" s="10">
        <f t="shared" si="620"/>
        <v>82562.7</v>
      </c>
      <c r="BP225" s="10">
        <f t="shared" si="620"/>
        <v>0</v>
      </c>
      <c r="BQ225" s="10">
        <f t="shared" si="620"/>
        <v>0</v>
      </c>
      <c r="BR225" s="10">
        <f t="shared" si="620"/>
        <v>0</v>
      </c>
      <c r="BS225" s="10">
        <f t="shared" si="620"/>
        <v>0</v>
      </c>
      <c r="BT225" s="10">
        <f t="shared" si="620"/>
        <v>0</v>
      </c>
      <c r="BU225" s="15">
        <v>7</v>
      </c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I225" s="32">
        <f>BF225-BG225</f>
        <v>0</v>
      </c>
      <c r="CJ225" s="123"/>
    </row>
    <row r="226" spans="1:88" ht="75" customHeight="1">
      <c r="A226" s="296"/>
      <c r="B226" s="299"/>
      <c r="C226" s="308"/>
      <c r="D226" s="292" t="s">
        <v>53</v>
      </c>
      <c r="E226" s="293"/>
      <c r="F226" s="11">
        <f>ROUND(F225/C219,2)</f>
        <v>108.35</v>
      </c>
      <c r="G226" s="11">
        <f>ROUND(G225/C219,2)</f>
        <v>0</v>
      </c>
      <c r="H226" s="11">
        <f>ROUND(H225/C219,2)</f>
        <v>0</v>
      </c>
      <c r="I226" s="11">
        <f>ROUND(I225/C219,2)</f>
        <v>0</v>
      </c>
      <c r="J226" s="11">
        <f>ROUND(J225/C219,2)</f>
        <v>0</v>
      </c>
      <c r="K226" s="11">
        <f>ROUND(K225/C219,2)</f>
        <v>0</v>
      </c>
      <c r="L226" s="11">
        <f>ROUND(L225/C219,2)</f>
        <v>0</v>
      </c>
      <c r="M226" s="11">
        <f>ROUND(M225/C219,2)</f>
        <v>0</v>
      </c>
      <c r="N226" s="11">
        <f>ROUND(N225/C219,2)</f>
        <v>0</v>
      </c>
      <c r="O226" s="11">
        <f>ROUND(O225/C219,2)</f>
        <v>0</v>
      </c>
      <c r="P226" s="11">
        <f>ROUND(P225/C219,2)</f>
        <v>0</v>
      </c>
      <c r="Q226" s="11">
        <f>ROUND(Q225/C219,2)</f>
        <v>0</v>
      </c>
      <c r="R226" s="11">
        <f>ROUND(R225/C219,2)</f>
        <v>0</v>
      </c>
      <c r="S226" s="11">
        <f>ROUND(S225/C219,2)</f>
        <v>0</v>
      </c>
      <c r="T226" s="11">
        <f>ROUND(T225/C219,2)</f>
        <v>0</v>
      </c>
      <c r="U226" s="11">
        <f>ROUND(U225/C219,2)</f>
        <v>108.35</v>
      </c>
      <c r="V226" s="11">
        <f>ROUND(V225/C219,2)</f>
        <v>0</v>
      </c>
      <c r="W226" s="11">
        <f>ROUND(W225/C219,2)</f>
        <v>0</v>
      </c>
      <c r="X226" s="11">
        <f>ROUND(X225/C219,2)</f>
        <v>0</v>
      </c>
      <c r="Y226" s="11">
        <f>ROUND(Y225/C219,2)</f>
        <v>0</v>
      </c>
      <c r="Z226" s="11">
        <f>ROUND(Z225/C219,2)</f>
        <v>0</v>
      </c>
      <c r="AA226" s="17">
        <v>8</v>
      </c>
      <c r="AD226" s="52" t="b">
        <f>IF(AND(G226&gt;947.15,G226&lt;949),3,IF(AND(G226&gt;623.59,G226&lt;625),4,IF(AND(G226&gt;237.38,G226&lt;239),5,IF(AND(G226&gt;1986,G226&lt;1988),6,IF(AND(G226&gt;739.75,G226&lt;741),7,IF(AND(G226&gt;282.91,G226&lt;284),8,IF(AND(G226&gt;2681.35,G226&lt;2683),9,IF(AND(G226&gt;828.59,G226&lt;830),10,IF(AND(G226&gt;585.15,G226&lt;587),11,IF(AND(G226&gt;991.71,G226&lt;993),12,IF(AND(G226&gt;652.95,G226&lt;654),13,IF(AND(G226&gt;248.59,G226&lt;250),14,IF(AND(G226&gt;2079.39,G226&lt;2081),15,IF(AND(G226&gt;774.57,G226&lt;776),16,IF(AND(G226&gt;296.25,G226&lt;298),17,IF(AND(G226&gt;2807.42,G226&lt;2809),18,IF(AND(G226&gt;867.59,G226&lt;869),19,IF(AND(G226&gt;612.7,G226&lt;614),20))))))))))))))))))</f>
        <v>0</v>
      </c>
      <c r="AE226" s="52" t="b">
        <f>IF(AND(I226&gt;1204.78,I226&lt;1206),5,IF(AND(I226&gt;1407.63,I226&lt;1409),8,IF(AND(I226&gt;1427.91,I226&lt;1429),11,IF(AND(I226&gt;1261.45,I226&lt;1263),14,IF(AND(I226&gt;1473.83,I226&lt;1475),17,IF(AND(I226&gt;1495.07,I226&lt;1497),20))))))</f>
        <v>0</v>
      </c>
      <c r="AF226" s="52" t="b">
        <f>IF(AND(J226&gt;486.32,J226&lt;488),3,IF(AND(J226&gt;324.64,J226&lt;326),4,IF(AND(J226&gt;286.99,J226&lt;288.5),5,IF(AND(J226&gt;617.7,J226&lt;618),6,IF(AND(J226&gt;411.3,J226&lt;413),7,IF(AND(J226&gt;365.04,J226&lt;367),8,IF(AND(J226&gt;797.54,J226&lt;799),9,IF(AND(J226&gt;533.49,J226&lt;535),10,IF(AND(J226&gt;475.86,J226&lt;477),11,IF(AND(J226&gt;509.22,J226&lt;511),12,IF(AND(J226&gt;339.94,J226&lt;341.2),13,IF(AND(J226&gt;300.53,J226&lt;302),14,IF(AND(J226&gt;646.78,J226&lt;648),15,IF(AND(J226&gt;430.68,J226&lt;432),16,IF(AND(J226&gt;382.24,J226&lt;384),17,IF(AND(J226&gt;835.07,J226&lt;837),18,IF(AND(J226&gt;558.61,J226&lt;560),19,IF(AND(J226&gt;498.27,J226&lt;500),20))))))))))))))))))</f>
        <v>0</v>
      </c>
      <c r="AG226" s="52" t="b">
        <f>IF(AND(L226&gt;497.89,L226&lt;499),3,IF(AND(L226&gt;360.29,L226&lt;362),4,IF(AND(L226&gt;249.38,L226&lt;251),5,IF(AND(L226&gt;628.22,L226&lt;630),6,IF(AND(L226&gt;455.21,L226&lt;457),7,IF(AND(L226&gt;315.16,L226&lt;317),8,IF(AND(L226&gt;814.35,L226&lt;816),9,IF(AND(L226&gt;571.19,L226&lt;573),10,IF(AND(L226&gt;401.59,L226&lt;403),11,IF(AND(L226&gt;521.33,L226&lt;523),12,IF(AND(L226&gt;377.28,L226&lt;379),13,IF(AND(L226&gt;261.15,L226&lt;263),14,IF(AND(L226&gt;657.8,L226&lt;659),15,IF(AND(L226&gt;476.66,L226&lt;478),16,IF(AND(L226&gt;330.01,L226&lt;332),17,IF(AND(L226&gt;852.67,L226&lt;854),18,IF(AND(L226&gt;598.08,L226&lt;600),19,IF(AND(L226&gt;420.51,L226&lt;422),20))))))))))))))))))</f>
        <v>0</v>
      </c>
      <c r="AH226" s="52" t="b">
        <f>IF(AND(Q226&gt;358.85,Q226&lt;360),3,IF(AND(Q226&gt;129.83,Q226&lt;131),4,IF(AND(Q226&gt;77.61,Q226&lt;79),5,IF(AND(Q226&gt;426.19,Q226&lt;428),6,IF(AND(Q226&gt;159.77,Q226&lt;161),7,IF(AND(Q226&gt;94.38,Q226&lt;96),8,IF(AND(Q226&gt;567.37,Q226&lt;569),9,IF(AND(Q226&gt;203.4,Q226&lt;205),10,IF(AND(Q226&gt;131.96,Q226&lt;133),11,IF(AND(Q226&gt;375.76,Q226&lt;377),12,IF(AND(Q226&gt;135.98,Q226&lt;137),13,IF(AND(Q226&gt;81.31,Q226&lt;83),14,IF(AND(Q226&gt;446.27,Q226&lt;448),15,IF(AND(Q226&gt;167.32,Q226&lt;169),16,IF(AND(Q226&gt;98.86,Q226&lt;100),17,IF(AND(Q226&gt;594.08,Q226&lt;596),18,IF(AND(Q226&gt;213.01,Q226&lt;215),19,IF(AND(Q226&gt;138.21,Q226&lt;140),20))))))))))))))))))</f>
        <v>0</v>
      </c>
      <c r="AI226" s="52" t="b">
        <f>IF(AND(S226&gt;195.17,S226&lt;197),3,IF(AND(S226&gt;88.93,S226&lt;90),4,IF(AND(S226&gt;47.88,S226&lt;49),5,IF(AND(S226&gt;245.08,S226&lt;247),6,IF(AND(S226&gt;111.07,S226&lt;113),7,IF(AND(S226&gt;60.92,S226&lt;62),8,IF(AND(S226&gt;296.11,S226&lt;298),9,IF(AND(S226&gt;139.41,S226&lt;141),10,IF(AND(S226&gt;78.67,S226&lt;80),11,IF(AND(S226&gt;204.39,S226&lt;206),12,IF(AND(S226&gt;93.16,S226&lt;95),13,IF(AND(S226&gt;50.17,S226&lt;52),14,IF(AND(S226&gt;256.64,S226&lt;258),15,IF(AND(S226&gt;116.33,S226&lt;118),16,IF(AND(S226&gt;63.83,S226&lt;65),17,IF(AND(S226&gt;310.07,S226&lt;312),18,IF(AND(S226&gt;146.01,S226&lt;148),19,IF(AND(S226&gt;82.42,S226&lt;84),20))))))))))))))))))</f>
        <v>0</v>
      </c>
      <c r="AJ226" s="52">
        <f>IF(AND(U226&gt;107.35,U226&lt;109),3,IF(AND(U226&gt;63.65,U226&lt;65),4,IF(AND(U226&gt;44.75,U226&lt;46),5,IF(AND(U226&gt;143.27,U226&lt;145),6,IF(AND(U226&gt;85.58,U226&lt;87),7,IF(AND(U226&gt;60.46,U226&lt;62),8,IF(AND(U226&gt;194.16,U226&lt;196),9,IF(AND(U226&gt;117.24,U226&lt;119),10,IF(AND(U226&gt;82.88,U226&lt;84),11,IF(AND(U226&gt;112.44,U226&lt;114),12,IF(AND(U226&gt;66.69,U226&lt;68),13,IF(AND(U226&gt;46.9,U226&lt;48),14,IF(AND(U226&gt;150.05,U226&lt;152),15,IF(AND(U226&gt;90.65,U226&lt;91),16,IF(AND(U226&gt;63.34,U226&lt;65),17,IF(AND(U226&gt;203.34,U226&lt;205),18,IF(AND(U226&gt;122.8,U226&lt;124),19,IF(AND(U226&gt;86.83,U226&lt;88),20))))))))))))))))))</f>
        <v>3</v>
      </c>
      <c r="AK226" s="52" t="b">
        <f>IF(AND(V226&gt;139.85,V226&lt;141),3,IF(AND(V226&gt;103.84,V226&lt;105),4,IF(AND(V226&gt;52.32,V226&lt;54),5,IF(AND(V226&gt;285.46,V226&lt;287),6,IF(AND(V226&gt;118.42,V226&lt;120),7,IF(AND(V226&gt;62.42,V226&lt;64),8,IF(AND(V226&gt;412.27,V226&lt;414),9,IF(AND(V226&gt;140.33,V226&lt;142),10,IF(AND(V226&gt;145,V226&lt;147),11,IF(AND(V226&gt;146.47,V226&lt;148),12,IF(AND(V226&gt;108.77,V226&lt;110),13,IF(AND(V226&gt;54.82,V226&lt;56),14,IF(AND(V226&gt;298.92,V226&lt;300),15,IF(AND(V226&gt;124.03,V226&lt;126),16,IF(AND(V226&gt;65.4,V226&lt;67),17,IF(AND(V226&gt;431.69,V226&lt;433),18,IF(AND(V226&gt;146.97,V226&lt;148),19,IF(AND(V226&gt;151.86,V226&lt;153),20))))))))))))))))))</f>
        <v>0</v>
      </c>
      <c r="AL226" s="52" t="b">
        <f>IF(AND(W226&gt;350.42,W226&lt;352),3,IF(AND(W226&gt;546.22,W226&lt;548),4,IF(AND(W226&gt;155.33,W226&lt;157),5,IF(AND(W226&gt;721.99,W226&lt;723),6,IF(AND(W226&gt;638.96,W226&lt;639),7,IF(AND(W226&gt;187.79,W226&lt;189),8,IF(AND(W226&gt;945.4,W226&lt;947),9,IF(AND(W226&gt;698.46,W226&lt;670),10,IF(AND(W226&gt;360.7,W226&lt;362),11,IF(AND(W226&gt;366.94,W226&lt;368),12,IF(AND(W226&gt;571.94,W226&lt;573),13,IF(AND(W226&gt;162.68,W226&lt;164),14,IF(AND(W226&gt;755.97,W226&lt;757),15,IF(AND(W226&gt;667.99,W226&lt;669),16,IF(AND(W226&gt;196.66,W226&lt;198),17,IF(AND(W226&gt;989.88,W226&lt;991),18,IF(AND(W226&gt;731.33,W226&lt;733),19,IF(AND(W226&gt;377.7,W226&lt;379),20))))))))))))))))))</f>
        <v>0</v>
      </c>
      <c r="AM226" s="52" t="b">
        <f>IF(AND(Y226&gt;46.2,Y226&lt;46.5),3,IF(AND(Y226&gt;18.8,Y226&lt;19.1),4,IF(AND(Y226&gt;15.8,Y226&lt;16),5,IF(AND(Y226&gt;78.7,Y226&lt;79),6,IF(AND(Y226&gt;32.1,Y226&lt;32.4),7,IF(AND(Y226&gt;26.9,Y226&lt;27.3),8,IF(AND(Y226&gt;125,Y226&lt;125.5),9,IF(AND(Y226&gt;48.2,Y226&lt;48.52),10,IF(AND(Y226&gt;43.1,Y226&lt;43.6),11,IF(AND(Y226&gt;48.53,Y226&lt;48.7),12,IF(AND(Y226&gt;19.6,Y226&lt;20.1),13,IF(AND(Y226&gt;16.5,Y226&lt;16.9),14,IF(AND(Y226&gt;82.4,Y226&lt;82.8),15,IF(AND(Y226&gt;33.6,Y226&lt;34),16,IF(AND(Y226&gt;28,Y226&lt;28.6),17,IF(AND(Y226&gt;130.8,Y226&lt;131.4),18,IF(AND(Y226&gt;50.5,Y226&lt;50.9),19,IF(AND(Y226&gt;45.2,Y226&lt;45.8),20))))))))))))))))))</f>
        <v>0</v>
      </c>
      <c r="AO226" s="4">
        <f t="shared" si="564"/>
        <v>0</v>
      </c>
      <c r="AP226" s="4">
        <f t="shared" si="565"/>
        <v>0</v>
      </c>
      <c r="AQ226" s="4">
        <f t="shared" si="566"/>
        <v>0</v>
      </c>
      <c r="AU226" s="310"/>
      <c r="AV226" s="316"/>
      <c r="AW226" s="317"/>
      <c r="AX226" s="322" t="s">
        <v>53</v>
      </c>
      <c r="AY226" s="293"/>
      <c r="AZ226" s="11">
        <f>ROUND(AZ225/AW219,2)</f>
        <v>216.7</v>
      </c>
      <c r="BA226" s="11">
        <f>ROUND(BA225/AW219,2)</f>
        <v>0</v>
      </c>
      <c r="BB226" s="11">
        <f>ROUND(BB225/AW219,2)</f>
        <v>0</v>
      </c>
      <c r="BC226" s="11">
        <f>ROUND(BC225/AW219,2)</f>
        <v>0</v>
      </c>
      <c r="BD226" s="11">
        <f>ROUND(BD225/AW219,2)</f>
        <v>0</v>
      </c>
      <c r="BE226" s="11">
        <f>ROUND(BE225/AW219,2)</f>
        <v>0</v>
      </c>
      <c r="BF226" s="11">
        <f>ROUND(BF225/AW219,2)</f>
        <v>0</v>
      </c>
      <c r="BG226" s="11">
        <f>ROUND(BG225/AW219,2)</f>
        <v>0</v>
      </c>
      <c r="BH226" s="11">
        <f>ROUND(BH225/AW219,2)</f>
        <v>0</v>
      </c>
      <c r="BI226" s="11">
        <f>ROUND(BI225/AW219,2)</f>
        <v>0</v>
      </c>
      <c r="BJ226" s="11">
        <f>ROUND(BJ225/AW219,2)</f>
        <v>0</v>
      </c>
      <c r="BK226" s="11">
        <f>ROUND(BK225/AW219,2)</f>
        <v>0</v>
      </c>
      <c r="BL226" s="11">
        <f>ROUND(BL225/AW219,2)</f>
        <v>0</v>
      </c>
      <c r="BM226" s="11">
        <f>ROUND(BM225/AW219,2)</f>
        <v>0</v>
      </c>
      <c r="BN226" s="11">
        <f>ROUND(BN225/AW219,2)</f>
        <v>0</v>
      </c>
      <c r="BO226" s="11">
        <f>ROUND(BO225/AW219,2)</f>
        <v>216.7</v>
      </c>
      <c r="BP226" s="11">
        <f>ROUND(BP225/AW219,2)</f>
        <v>0</v>
      </c>
      <c r="BQ226" s="11">
        <f>ROUND(BQ225/AW219,2)</f>
        <v>0</v>
      </c>
      <c r="BR226" s="11">
        <f>ROUND(BR225/AW219,2)</f>
        <v>0</v>
      </c>
      <c r="BS226" s="11">
        <f>ROUND(BS225/AW219,2)</f>
        <v>0</v>
      </c>
      <c r="BT226" s="11">
        <f>ROUND(BT225/AW219,2)</f>
        <v>0</v>
      </c>
      <c r="BU226" s="17">
        <v>8</v>
      </c>
      <c r="BX226" s="52" t="b">
        <f>IF(AND(BA226&gt;947.15,BA226&lt;949),3,IF(AND(BA226&gt;623.59,BA226&lt;625),4,IF(AND(BA226&gt;237.38,BA226&lt;239),5,IF(AND(BA226&gt;1986,BA226&lt;1988),6,IF(AND(BA226&gt;739.75,BA226&lt;741),7,IF(AND(BA226&gt;282.91,BA226&lt;284),8,IF(AND(BA226&gt;2681.35,BA226&lt;2683),9,IF(AND(BA226&gt;828.59,BA226&lt;830),10,IF(AND(BA226&gt;585.15,BA226&lt;587),11,IF(AND(BA226&gt;991.71,BA226&lt;993),12,IF(AND(BA226&gt;652.95,BA226&lt;654),13,IF(AND(BA226&gt;248.59,BA226&lt;250),14,IF(AND(BA226&gt;2079.39,BA226&lt;2081),15,IF(AND(BA226&gt;774.57,BA226&lt;776),16,IF(AND(BA226&gt;296.25,BA226&lt;298),17,IF(AND(BA226&gt;2807.42,BA226&lt;2809),18,IF(AND(BA226&gt;867.59,BA226&lt;869),19,IF(AND(BA226&gt;612.7,BA226&lt;614),20))))))))))))))))))</f>
        <v>0</v>
      </c>
      <c r="BY226" s="52" t="b">
        <f>IF(AND(BC226&gt;1204.78,BC226&lt;1206),5,IF(AND(BC226&gt;1407.63,BC226&lt;1409),8,IF(AND(BC226&gt;1427.91,BC226&lt;1429),11,IF(AND(BC226&gt;1261.45,BC226&lt;1263),14,IF(AND(BC226&gt;1473.83,BC226&lt;1475),17,IF(AND(BC226&gt;1495.07,BC226&lt;1497),20))))))</f>
        <v>0</v>
      </c>
      <c r="BZ226" s="52" t="b">
        <f>IF(AND(BD226&gt;486.32,BD226&lt;488),3,IF(AND(BD226&gt;324.64,BD226&lt;326),4,IF(AND(BD226&gt;286.99,BD226&lt;288.5),5,IF(AND(BD226&gt;617.7,BD226&lt;618),6,IF(AND(BD226&gt;411.3,BD226&lt;413),7,IF(AND(BD226&gt;365.04,BD226&lt;367),8,IF(AND(BD226&gt;797.54,BD226&lt;799),9,IF(AND(BD226&gt;533.49,BD226&lt;535),10,IF(AND(BD226&gt;475.86,BD226&lt;477),11,IF(AND(BD226&gt;509.22,BD226&lt;511),12,IF(AND(BD226&gt;339.94,BD226&lt;341.2),13,IF(AND(BD226&gt;300.53,BD226&lt;302),14,IF(AND(BD226&gt;646.78,BD226&lt;648),15,IF(AND(BD226&gt;430.68,BD226&lt;432),16,IF(AND(BD226&gt;382.24,BD226&lt;384),17,IF(AND(BD226&gt;835.07,BD226&lt;837),18,IF(AND(BD226&gt;558.61,BD226&lt;560),19,IF(AND(BD226&gt;498.27,BD226&lt;500),20))))))))))))))))))</f>
        <v>0</v>
      </c>
      <c r="CA226" s="52" t="b">
        <f>IF(AND(BF226&gt;497.89,BF226&lt;499),3,IF(AND(BF226&gt;360.29,BF226&lt;362),4,IF(AND(BF226&gt;249.38,BF226&lt;251),5,IF(AND(BF226&gt;628.22,BF226&lt;630),6,IF(AND(BF226&gt;455.21,BF226&lt;457),7,IF(AND(BF226&gt;315.16,BF226&lt;317),8,IF(AND(BF226&gt;814.35,BF226&lt;816),9,IF(AND(BF226&gt;571.19,BF226&lt;573),10,IF(AND(BF226&gt;401.59,BF226&lt;403),11,IF(AND(BF226&gt;521.33,BF226&lt;523),12,IF(AND(BF226&gt;377.28,BF226&lt;379),13,IF(AND(BF226&gt;261.15,BF226&lt;263),14,IF(AND(BF226&gt;657.8,BF226&lt;659),15,IF(AND(BF226&gt;476.66,BF226&lt;478),16,IF(AND(BF226&gt;330.01,BF226&lt;332),17,IF(AND(BF226&gt;852.67,BF226&lt;854),18,IF(AND(BF226&gt;598.08,BF226&lt;600),19,IF(AND(BF226&gt;420.51,BF226&lt;422),20))))))))))))))))))</f>
        <v>0</v>
      </c>
      <c r="CB226" s="52" t="b">
        <f>IF(AND(BK226&gt;358.85,BK226&lt;360),3,IF(AND(BK226&gt;129.83,BK226&lt;131),4,IF(AND(BK226&gt;77.61,BK226&lt;79),5,IF(AND(BK226&gt;426.19,BK226&lt;428),6,IF(AND(BK226&gt;159.77,BK226&lt;161),7,IF(AND(BK226&gt;94.38,BK226&lt;96),8,IF(AND(BK226&gt;567.37,BK226&lt;569),9,IF(AND(BK226&gt;203.4,BK226&lt;205),10,IF(AND(BK226&gt;131.96,BK226&lt;133),11,IF(AND(BK226&gt;375.76,BK226&lt;377),12,IF(AND(BK226&gt;135.98,BK226&lt;137),13,IF(AND(BK226&gt;81.31,BK226&lt;83),14,IF(AND(BK226&gt;446.27,BK226&lt;448),15,IF(AND(BK226&gt;167.32,BK226&lt;169),16,IF(AND(BK226&gt;98.86,BK226&lt;100),17,IF(AND(BK226&gt;594.08,BK226&lt;596),18,IF(AND(BK226&gt;213.01,BK226&lt;215),19,IF(AND(BK226&gt;138.21,BK226&lt;140),20))))))))))))))))))</f>
        <v>0</v>
      </c>
      <c r="CC226" s="52" t="b">
        <f>IF(AND(BM226&gt;195.17,BM226&lt;197),3,IF(AND(BM226&gt;88.93,BM226&lt;90),4,IF(AND(BM226&gt;47.88,BM226&lt;49),5,IF(AND(BM226&gt;245.08,BM226&lt;247),6,IF(AND(BM226&gt;111.07,BM226&lt;113),7,IF(AND(BM226&gt;60.92,BM226&lt;62),8,IF(AND(BM226&gt;296.11,BM226&lt;298),9,IF(AND(BM226&gt;139.41,BM226&lt;141),10,IF(AND(BM226&gt;78.67,BM226&lt;80),11,IF(AND(BM226&gt;204.39,BM226&lt;206),12,IF(AND(BM226&gt;93.16,BM226&lt;95),13,IF(AND(BM226&gt;50.17,BM226&lt;52),14,IF(AND(BM226&gt;256.64,BM226&lt;258),15,IF(AND(BM226&gt;116.33,BM226&lt;118),16,IF(AND(BM226&gt;63.83,BM226&lt;65),17,IF(AND(BM226&gt;310.07,BM226&lt;312),18,IF(AND(BM226&gt;146.01,BM226&lt;148),19,IF(AND(BM226&gt;82.42,BM226&lt;84),20))))))))))))))))))</f>
        <v>0</v>
      </c>
      <c r="CD226" s="52" t="b">
        <f>IF(AND(BO226&gt;107.35,BO226&lt;109),3,IF(AND(BO226&gt;63.65,BO226&lt;65),4,IF(AND(BO226&gt;44.75,BO226&lt;46),5,IF(AND(BO226&gt;143.27,BO226&lt;145),6,IF(AND(BO226&gt;85.58,BO226&lt;87),7,IF(AND(BO226&gt;60.46,BO226&lt;62),8,IF(AND(BO226&gt;194.16,BO226&lt;196),9,IF(AND(BO226&gt;117.24,BO226&lt;119),10,IF(AND(BO226&gt;82.88,BO226&lt;84),11,IF(AND(BO226&gt;112.44,BO226&lt;114),12,IF(AND(BO226&gt;66.69,BO226&lt;68),13,IF(AND(BO226&gt;46.9,BO226&lt;48),14,IF(AND(BO226&gt;150.05,BO226&lt;152),15,IF(AND(BO226&gt;90.65,BO226&lt;91),16,IF(AND(BO226&gt;63.34,BO226&lt;65),17,IF(AND(BO226&gt;203.34,BO226&lt;205),18,IF(AND(BO226&gt;122.8,BO226&lt;124),19,IF(AND(BO226&gt;86.83,BO226&lt;88),20))))))))))))))))))</f>
        <v>0</v>
      </c>
      <c r="CE226" s="52" t="b">
        <f>IF(AND(BP226&gt;139.85,BP226&lt;141),3,IF(AND(BP226&gt;103.84,BP226&lt;105),4,IF(AND(BP226&gt;52.32,BP226&lt;54),5,IF(AND(BP226&gt;285.46,BP226&lt;287),6,IF(AND(BP226&gt;118.42,BP226&lt;120),7,IF(AND(BP226&gt;62.42,BP226&lt;64),8,IF(AND(BP226&gt;412.27,BP226&lt;414),9,IF(AND(BP226&gt;140.33,BP226&lt;142),10,IF(AND(BP226&gt;145,BP226&lt;147),11,IF(AND(BP226&gt;146.47,BP226&lt;148),12,IF(AND(BP226&gt;108.77,BP226&lt;110),13,IF(AND(BP226&gt;54.82,BP226&lt;56),14,IF(AND(BP226&gt;298.92,BP226&lt;300),15,IF(AND(BP226&gt;124.03,BP226&lt;126),16,IF(AND(BP226&gt;65.4,BP226&lt;67),17,IF(AND(BP226&gt;431.69,BP226&lt;433),18,IF(AND(BP226&gt;146.97,BP226&lt;148),19,IF(AND(BP226&gt;151.86,BP226&lt;153),20))))))))))))))))))</f>
        <v>0</v>
      </c>
      <c r="CF226" s="52" t="b">
        <f>IF(AND(BQ226&gt;350.42,BQ226&lt;352),3,IF(AND(BQ226&gt;546.22,BQ226&lt;548),4,IF(AND(BQ226&gt;155.33,BQ226&lt;157),5,IF(AND(BQ226&gt;721.99,BQ226&lt;723),6,IF(AND(BQ226&gt;638.96,BQ226&lt;639),7,IF(AND(BQ226&gt;187.79,BQ226&lt;189),8,IF(AND(BQ226&gt;945.4,BQ226&lt;947),9,IF(AND(BQ226&gt;698.46,BQ226&lt;670),10,IF(AND(BQ226&gt;360.7,BQ226&lt;362),11,IF(AND(BQ226&gt;366.94,BQ226&lt;368),12,IF(AND(BQ226&gt;571.94,BQ226&lt;573),13,IF(AND(BQ226&gt;162.68,BQ226&lt;164),14,IF(AND(BQ226&gt;755.97,BQ226&lt;757),15,IF(AND(BQ226&gt;667.99,BQ226&lt;669),16,IF(AND(BQ226&gt;196.66,BQ226&lt;198),17,IF(AND(BQ226&gt;989.88,BQ226&lt;991),18,IF(AND(BQ226&gt;731.33,BQ226&lt;733),19,IF(AND(BQ226&gt;377.7,BQ226&lt;379),20))))))))))))))))))</f>
        <v>0</v>
      </c>
      <c r="CG226" s="52" t="b">
        <f>IF(AND(BS226&gt;46.2,BS226&lt;46.5),3,IF(AND(BS226&gt;18.8,BS226&lt;19.1),4,IF(AND(BS226&gt;15.8,BS226&lt;16),5,IF(AND(BS226&gt;78.7,BS226&lt;79),6,IF(AND(BS226&gt;32.1,BS226&lt;32.4),7,IF(AND(BS226&gt;26.9,BS226&lt;27.3),8,IF(AND(BS226&gt;125,BS226&lt;125.5),9,IF(AND(BS226&gt;48.2,BS226&lt;48.52),10,IF(AND(BS226&gt;43.1,BS226&lt;43.6),11,IF(AND(BS226&gt;48.53,BS226&lt;48.7),12,IF(AND(BS226&gt;19.6,BS226&lt;20.1),13,IF(AND(BS226&gt;16.5,BS226&lt;16.9),14,IF(AND(BS226&gt;82.4,BS226&lt;82.8),15,IF(AND(BS226&gt;33.6,BS226&lt;34),16,IF(AND(BS226&gt;28,BS226&lt;28.6),17,IF(AND(BS226&gt;130.8,BS226&lt;131.4),18,IF(AND(BS226&gt;50.5,BS226&lt;50.9),19,IF(AND(BS226&gt;45.2,BS226&lt;45.8),20))))))))))))))))))</f>
        <v>0</v>
      </c>
    </row>
    <row r="227" spans="1:88" ht="90" customHeight="1">
      <c r="A227" s="297"/>
      <c r="B227" s="300"/>
      <c r="C227" s="309"/>
      <c r="D227" s="292" t="s">
        <v>54</v>
      </c>
      <c r="E227" s="293"/>
      <c r="F227" s="10" t="s">
        <v>36</v>
      </c>
      <c r="G227" s="12">
        <f>IF(AD227=FALSE,0,AD227)</f>
        <v>0</v>
      </c>
      <c r="H227" s="12" t="s">
        <v>36</v>
      </c>
      <c r="I227" s="12">
        <f>IF(AE227=FALSE,0,AE227)</f>
        <v>0</v>
      </c>
      <c r="J227" s="12">
        <f>IF(AF227=FALSE,0,AF227)</f>
        <v>0</v>
      </c>
      <c r="K227" s="12" t="s">
        <v>36</v>
      </c>
      <c r="L227" s="12">
        <f>IF(AG227=FALSE,0,AG227)</f>
        <v>0</v>
      </c>
      <c r="M227" s="12" t="s">
        <v>36</v>
      </c>
      <c r="N227" s="12" t="s">
        <v>36</v>
      </c>
      <c r="O227" s="12" t="s">
        <v>36</v>
      </c>
      <c r="P227" s="12" t="s">
        <v>36</v>
      </c>
      <c r="Q227" s="12">
        <f>IF(AH227=FALSE,0,AH227)</f>
        <v>0</v>
      </c>
      <c r="R227" s="12" t="s">
        <v>36</v>
      </c>
      <c r="S227" s="12">
        <f>IF(AI227=FALSE,0,AI227)</f>
        <v>0</v>
      </c>
      <c r="T227" s="12" t="s">
        <v>36</v>
      </c>
      <c r="U227" s="12">
        <f>IF(AJ227=FALSE,0,AJ227)</f>
        <v>108.35</v>
      </c>
      <c r="V227" s="12">
        <f>IF(AK227=FALSE,0,AK227)</f>
        <v>0</v>
      </c>
      <c r="W227" s="12">
        <f>IF(AL227=FALSE,0,AL227)</f>
        <v>0</v>
      </c>
      <c r="X227" s="12" t="s">
        <v>36</v>
      </c>
      <c r="Y227" s="12">
        <f>IF(AM227=FALSE,0,AM227)</f>
        <v>0</v>
      </c>
      <c r="Z227" s="12" t="s">
        <v>36</v>
      </c>
      <c r="AA227" s="18">
        <v>9</v>
      </c>
      <c r="AD227" s="52" t="b">
        <f>IF(AD226=3,948.15,IF(AD226=4,624.59,IF(AD226=5,238.38,IF(AD226=6,1987,IF(AD226=7,740.75,IF(AD226=8,283.91,IF(AD226=9,2682.35,IF(AD226=10,829.59,IF(AD226=11,586.15,IF(AD226=12,992.71,IF(AD226=13,653.95,IF(AD226=14,249.59,IF(AD226=15,2080.39,IF(AD226=16,775.57,IF(AD226=17,297.25,IF(AD226=18,2808.42,IF(AD226=19,868.59,IF(AD226=20,613.7))))))))))))))))))</f>
        <v>0</v>
      </c>
      <c r="AE227" s="52" t="b">
        <f>IF(AE226=5,1205.78,IF(AE226=8,1408.63,IF(AE226=11,1428.91,IF(AE226=14,1262.45,IF(AE226=17,1474.83,IF(AE226=20,1496.07))))))</f>
        <v>0</v>
      </c>
      <c r="AF227" s="52" t="b">
        <f>IF(AF226=3,487.32,IF(AF226=4,325.64,IF(AF226=5,287.99,IF(AF226=6,618.7,IF(AF226=7,412.3,IF(AF226=8,366.04,IF(AF226=9,798.54,IF(AF226=10,534.49,IF(AF226=11,476.86,IF(AF226=12,510.22,IF(AF226=13,340.94,IF(AF226=14,301.53,IF(AF226=15,647.78,IF(AF226=16,431.68,IF(AF226=17,383.24,IF(AF226=18,836.07,IF(AF226=19,559.61,IF(AF226=20,499.27))))))))))))))))))</f>
        <v>0</v>
      </c>
      <c r="AG227" s="52" t="b">
        <f>IF(AG226=3,498.89,IF(AG226=4,361.29,IF(AG226=5,250.38,IF(AG226=6,629.22,IF(AG226=7,456.21,IF(AG226=8,316.16,IF(AG226=9,815.35,IF(AG226=10,572.19,IF(AG226=11,402.59,IF(AG226=12,522.33,IF(AG226=13,378.28,IF(AG226=14,262.15,IF(AG226=15,658.8,IF(AG226=16,477.66,IF(AG226=17,331.01,IF(AG226=18,853.67,IF(AG226=19,599.08,IF(AG226=20,421.51))))))))))))))))))</f>
        <v>0</v>
      </c>
      <c r="AH227" s="52" t="b">
        <f>IF(AH226=3,359.85,IF(AH226=4,130.83,IF(AH226=5,78.61,IF(AH226=6,427.19,IF(AH226=7,160.77,IF(AH226=8,95.38,IF(AH226=9,568.37,IF(AH226=10,204.4,IF(AH226=11,132.96,IF(AH226=12,376.76,IF(AH226=13,136.98,IF(AH226=14,82.31,IF(AH226=15,447.27,IF(AH226=16,168.32,IF(AH226=17,99.86,IF(AH226=18,595.08,IF(AH226=19,214.01,IF(AH226=20,139.21))))))))))))))))))</f>
        <v>0</v>
      </c>
      <c r="AI227" s="52" t="b">
        <f>IF(AI226=3,196.17,IF(AI226=4,89.93,IF(AI226=5,48.88,IF(AI226=6,246.08,IF(AI226=7,112.07,IF(AI226=8,61.92,IF(AI226=9,297.11,IF(AI226=10,140.41,IF(AI226=11,79.67,IF(AI226=12,205.39,IF(AI226=13,94.16,IF(AI226=14,51.17,IF(AI226=15,257.64,IF(AI226=16,117.33,IF(AI226=17,64.83,IF(AI226=18,311.07,IF(AI226=19,147.01,IF(AI226=20,83.42))))))))))))))))))</f>
        <v>0</v>
      </c>
      <c r="AJ227" s="52">
        <f>IF(AJ226=3,108.35,IF(AJ226=4,64.65,IF(AJ226=5,45.75,IF(AJ226=6,144.27,IF(AJ226=7,86.58,IF(AJ226=8,61.46,IF(AJ226=9,195.16,IF(AJ226=10,118.24,IF(AJ226=11,83.88,IF(AJ226=12,113.44,IF(AJ226=13,67.69,IF(AJ226=14,47.9,IF(AJ226=15,151.05,IF(AJ226=16,90.65,IF(AJ226=17,64.34,IF(AJ226=18,204.34,IF(AJ226=19,123.8,IF(AJ226=20,87.83))))))))))))))))))</f>
        <v>108.35</v>
      </c>
      <c r="AK227" s="52" t="b">
        <f>IF(AK226=3,140.85,IF(AK226=4,104.84,IF(AK226=5,53.32,IF(AK226=6,286.46,IF(AK226=7,119.42,IF(AK226=8,63.42,IF(AK226=9,413.27,IF(AK226=10,141.33,IF(AK226=11,146,IF(AK226=12,147.47,IF(AK226=13,109.77,IF(AK226=14,55.82,IF(AK226=15,299.92,IF(AK226=16,125.03,IF(AK226=17,66.4,IF(AK226=18,432.69,IF(AK226=19,147.97,IF(AK226=20,152.86))))))))))))))))))</f>
        <v>0</v>
      </c>
      <c r="AL227" s="52" t="b">
        <f>IF(AL226=3,351.42,IF(AL226=4,547.22,IF(AL226=5,156.33,IF(AL226=6,722.99,IF(AL226=7,638.96,IF(AL226=8,188.79,IF(AL226=9,946.4,IF(AL226=10,699.46,IF(AL226=11,361.7,IF(AL226=12,367.94,IF(AL226=13,572.94,IF(AL226=14,163.68,IF(AL226=15,756.97,IF(AL226=16,668.99,IF(AL226=17,197.66,IF(AL226=18,990.88,IF(AL226=19,732.33,IF(AL226=20,378.7))))))))))))))))))</f>
        <v>0</v>
      </c>
      <c r="AM227" s="52" t="b">
        <f>IF(AM226=3,46.41,IF(AM226=4,19.01,IF(AM226=5,15.96,IF(AM226=6,78.9,IF(AM226=7,32.34,IF(AM226=8,27.09,IF(AM226=9,125.27,IF(AM226=10,48.48,IF(AM226=11,43.47,IF(AM226=12,48.59,IF(AM226=13,19.9,IF(AM226=14,16.71,IF(AM226=15,82.61,IF(AM226=16,33.86,IF(AM226=17,28.36,IF(AM226=18,131.15,IF(AM226=19,50.76,IF(AM226=20,45.51))))))))))))))))))</f>
        <v>0</v>
      </c>
      <c r="AO227" s="4">
        <f t="shared" si="564"/>
        <v>0</v>
      </c>
      <c r="AP227" s="4">
        <f t="shared" si="565"/>
        <v>0</v>
      </c>
      <c r="AQ227" s="4">
        <f t="shared" si="566"/>
        <v>0</v>
      </c>
      <c r="AU227" s="310"/>
      <c r="AV227" s="316"/>
      <c r="AW227" s="317"/>
      <c r="AX227" s="322" t="s">
        <v>54</v>
      </c>
      <c r="AY227" s="293"/>
      <c r="AZ227" s="10" t="s">
        <v>36</v>
      </c>
      <c r="BA227" s="12">
        <f>IF(BX227=FALSE,0,BX227)</f>
        <v>0</v>
      </c>
      <c r="BB227" s="12" t="s">
        <v>36</v>
      </c>
      <c r="BC227" s="12">
        <f>IF(BY227=FALSE,0,BY227)</f>
        <v>0</v>
      </c>
      <c r="BD227" s="12">
        <f>IF(BZ227=FALSE,0,BZ227)</f>
        <v>0</v>
      </c>
      <c r="BE227" s="12" t="s">
        <v>36</v>
      </c>
      <c r="BF227" s="12">
        <f>IF(CA227=FALSE,0,CA227)</f>
        <v>0</v>
      </c>
      <c r="BG227" s="12" t="s">
        <v>36</v>
      </c>
      <c r="BH227" s="12" t="s">
        <v>36</v>
      </c>
      <c r="BI227" s="12" t="s">
        <v>36</v>
      </c>
      <c r="BJ227" s="12" t="s">
        <v>36</v>
      </c>
      <c r="BK227" s="12">
        <f>IF(CB227=FALSE,0,CB227)</f>
        <v>0</v>
      </c>
      <c r="BL227" s="12" t="s">
        <v>36</v>
      </c>
      <c r="BM227" s="12">
        <f>IF(CC227=FALSE,0,CC227)</f>
        <v>0</v>
      </c>
      <c r="BN227" s="12" t="s">
        <v>36</v>
      </c>
      <c r="BO227" s="12">
        <f>IF(CD227=FALSE,0,CD227)</f>
        <v>216.7</v>
      </c>
      <c r="BP227" s="12">
        <f>IF(CE227=FALSE,0,CE227)</f>
        <v>0</v>
      </c>
      <c r="BQ227" s="12">
        <f>IF(CF227=FALSE,0,CF227)</f>
        <v>0</v>
      </c>
      <c r="BR227" s="12" t="s">
        <v>36</v>
      </c>
      <c r="BS227" s="12">
        <f>IF(CG227=FALSE,0,CG227)</f>
        <v>0</v>
      </c>
      <c r="BT227" s="12" t="s">
        <v>36</v>
      </c>
      <c r="BU227" s="18">
        <v>9</v>
      </c>
      <c r="BX227" s="52" t="b">
        <f>IF(AD226=3,1896.3,IF(AD226=4,1249.18,IF(AD226=5,476.76,IF(AD226=6,3974,IF(AD226=7,1481.5,IF(AD226=8,567.82,IF(AD226=9,5364.7,IF(AD226=10,1659.18,IF(AD226=11,1172.3)))))))))</f>
        <v>0</v>
      </c>
      <c r="BY227" s="52" t="b">
        <f>IF(AE226=5,2411.56,IF(AE226=8,2817.26,IF(AE226=11,2857.82)))</f>
        <v>0</v>
      </c>
      <c r="BZ227" s="52" t="b">
        <f>IF(AF226=3,974.64,IF(AF226=4,651.28,IF(AF226=5,575.98,IF(AF226=6,1237.4,IF(AF226=7,824.6,IF(AF226=8,732.08,IF(AF226=9,1597.08,IF(AF226=10,1068.98,IF(AF226=11,953.72)))))))))</f>
        <v>0</v>
      </c>
      <c r="CA227" s="52" t="b">
        <f>IF(AG226=3,997.78,IF(AG226=4,722.58,IF(AG226=5,500.76,IF(AG226=6,1258.44,IF(AG226=7,912.42,IF(AG226=8,632.32,IF(AG226=9,1630.7,IF(AG226=10,1144.38,IF(AG226=11,805.18)))))))))</f>
        <v>0</v>
      </c>
      <c r="CB227" s="52" t="b">
        <f>IF(AH226=3,719.7,IF(AH226=4,261.66,IF(AH226=5,157.22,IF(AH226=6,854.38,IF(AH226=7,321.54,IF(AH226=8,190.76,IF(AH226=9,1136.74,IF(AH226=10,408.8,IF(AH226=11,265.92)))))))))</f>
        <v>0</v>
      </c>
      <c r="CC227" s="52" t="b">
        <f>IF(AI226=3,392.34,IF(AI226=4,179.86,IF(AI226=5,97.76,IF(AI226=6,492.16,IF(AI226=7,224.14,IF(AI226=8,123.84,IF(AI226=9,594.22,IF(AI226=10,280.82,IF(AI226=11,159.34)))))))))</f>
        <v>0</v>
      </c>
      <c r="CD227" s="52">
        <f>IF(AJ226=3,216.7,IF(AJ226=4,129.3,IF(AJ226=5,91.5,IF(AJ226=6,288.54,IF(AJ226=7,173.16,IF(AJ226=8,122.92,IF(AJ226=9,390.32,IF(AJ226=10,236.48,IF(AJ226=11,167.76)))))))))</f>
        <v>216.7</v>
      </c>
      <c r="CE227" s="52" t="b">
        <f>IF(AK226=3,281.7,IF(AK226=4,209.68,IF(AK226=5,106.64,IF(AK226=6,572.92,IF(AK226=7,238.84,IF(AK226=8,126.84,IF(AK226=9,826.54,IF(AK226=10,282.66,IF(AK226=11,292)))))))))</f>
        <v>0</v>
      </c>
      <c r="CF227" s="52" t="b">
        <f>IF(AL226=3,702.84,IF(AL226=4,1094.44,IF(AL226=5,312.66,IF(AL226=6,1445.98,IF(AL226=7,1277.92,IF(AL226=8,377.58,IF(AL226=9,1892.8,IF(AL226=10,1398.92,IF(AL226=11,723.4)))))))))</f>
        <v>0</v>
      </c>
      <c r="CG227" s="52" t="b">
        <f>IF(AM226=3,92.82,IF(AM226=4,38.02,IF(AM226=5,31.92,IF(AM226=6,157.8,IF(AM226=7,64.68,IF(AM226=8,54.18,IF(AM226=9,250.54,IF(AM226=10,96.96,IF(AM226=11,86.94)))))))))</f>
        <v>0</v>
      </c>
    </row>
    <row r="228" spans="1:88" ht="30" customHeight="1">
      <c r="A228" s="295"/>
      <c r="B228" s="298" t="s">
        <v>349</v>
      </c>
      <c r="C228" s="307">
        <f>C219</f>
        <v>381</v>
      </c>
      <c r="D228" s="298" t="s">
        <v>27</v>
      </c>
      <c r="E228" s="36" t="s">
        <v>28</v>
      </c>
      <c r="F228" s="10">
        <f>G228+I228+J228+L228+Q228+S228+U228+V228+W228+Y228+Z228</f>
        <v>41281.35</v>
      </c>
      <c r="G228" s="44">
        <f>G219</f>
        <v>0</v>
      </c>
      <c r="H228" s="10">
        <f t="shared" ref="H228:Z233" si="621">H219</f>
        <v>0</v>
      </c>
      <c r="I228" s="10">
        <f t="shared" si="621"/>
        <v>0</v>
      </c>
      <c r="J228" s="10">
        <f t="shared" si="621"/>
        <v>0</v>
      </c>
      <c r="K228" s="10">
        <f t="shared" si="621"/>
        <v>0</v>
      </c>
      <c r="L228" s="10">
        <f t="shared" si="621"/>
        <v>0</v>
      </c>
      <c r="M228" s="10">
        <f t="shared" si="621"/>
        <v>0</v>
      </c>
      <c r="N228" s="10">
        <f t="shared" si="621"/>
        <v>0</v>
      </c>
      <c r="O228" s="10">
        <f t="shared" si="621"/>
        <v>0</v>
      </c>
      <c r="P228" s="10">
        <f t="shared" si="621"/>
        <v>0</v>
      </c>
      <c r="Q228" s="10">
        <f t="shared" si="621"/>
        <v>0</v>
      </c>
      <c r="R228" s="10">
        <f t="shared" si="621"/>
        <v>0</v>
      </c>
      <c r="S228" s="10">
        <f t="shared" si="621"/>
        <v>0</v>
      </c>
      <c r="T228" s="10">
        <f t="shared" si="621"/>
        <v>0</v>
      </c>
      <c r="U228" s="10">
        <f t="shared" si="621"/>
        <v>41281.35</v>
      </c>
      <c r="V228" s="10">
        <f t="shared" si="621"/>
        <v>0</v>
      </c>
      <c r="W228" s="10">
        <f t="shared" si="621"/>
        <v>0</v>
      </c>
      <c r="X228" s="10">
        <f t="shared" si="621"/>
        <v>0</v>
      </c>
      <c r="Y228" s="10">
        <f t="shared" si="621"/>
        <v>0</v>
      </c>
      <c r="Z228" s="10">
        <f t="shared" si="621"/>
        <v>0</v>
      </c>
      <c r="AA228" s="16">
        <v>1</v>
      </c>
      <c r="AO228" s="4">
        <f t="shared" si="564"/>
        <v>0</v>
      </c>
      <c r="AP228" s="4">
        <f t="shared" si="565"/>
        <v>0</v>
      </c>
      <c r="AQ228" s="4">
        <f t="shared" si="566"/>
        <v>0</v>
      </c>
      <c r="AU228" s="310"/>
      <c r="AV228" s="316" t="s">
        <v>349</v>
      </c>
      <c r="AW228" s="317">
        <f>AW219</f>
        <v>381</v>
      </c>
      <c r="AX228" s="316" t="s">
        <v>27</v>
      </c>
      <c r="AY228" s="36" t="s">
        <v>28</v>
      </c>
      <c r="AZ228" s="10">
        <f>BA228+BC228+BD228+BF228+BK228+BM228+BO228+BP228+BQ228+BS228+BT228</f>
        <v>82562.7</v>
      </c>
      <c r="BA228" s="44">
        <f>BA219</f>
        <v>0</v>
      </c>
      <c r="BB228" s="10">
        <f t="shared" ref="BB228:BT228" si="622">BB219</f>
        <v>0</v>
      </c>
      <c r="BC228" s="10">
        <f t="shared" si="622"/>
        <v>0</v>
      </c>
      <c r="BD228" s="10">
        <f t="shared" si="622"/>
        <v>0</v>
      </c>
      <c r="BE228" s="10">
        <f t="shared" si="622"/>
        <v>0</v>
      </c>
      <c r="BF228" s="10">
        <f t="shared" si="622"/>
        <v>0</v>
      </c>
      <c r="BG228" s="10">
        <f t="shared" si="622"/>
        <v>0</v>
      </c>
      <c r="BH228" s="10">
        <f t="shared" si="622"/>
        <v>0</v>
      </c>
      <c r="BI228" s="10">
        <f t="shared" si="622"/>
        <v>0</v>
      </c>
      <c r="BJ228" s="10">
        <f t="shared" si="622"/>
        <v>0</v>
      </c>
      <c r="BK228" s="10">
        <f t="shared" si="622"/>
        <v>0</v>
      </c>
      <c r="BL228" s="10">
        <f t="shared" si="622"/>
        <v>0</v>
      </c>
      <c r="BM228" s="10">
        <f t="shared" si="622"/>
        <v>0</v>
      </c>
      <c r="BN228" s="10">
        <f t="shared" si="622"/>
        <v>0</v>
      </c>
      <c r="BO228" s="10">
        <f t="shared" si="622"/>
        <v>82562.7</v>
      </c>
      <c r="BP228" s="10">
        <f t="shared" si="622"/>
        <v>0</v>
      </c>
      <c r="BQ228" s="10">
        <f t="shared" si="622"/>
        <v>0</v>
      </c>
      <c r="BR228" s="10">
        <f t="shared" si="622"/>
        <v>0</v>
      </c>
      <c r="BS228" s="10">
        <f t="shared" si="622"/>
        <v>0</v>
      </c>
      <c r="BT228" s="10">
        <f t="shared" si="622"/>
        <v>0</v>
      </c>
      <c r="BU228" s="16">
        <v>1</v>
      </c>
      <c r="CI228" s="32">
        <f>BF228-BG228</f>
        <v>0</v>
      </c>
    </row>
    <row r="229" spans="1:88" ht="60" customHeight="1">
      <c r="A229" s="296"/>
      <c r="B229" s="299"/>
      <c r="C229" s="308"/>
      <c r="D229" s="300"/>
      <c r="E229" s="36" t="s">
        <v>29</v>
      </c>
      <c r="F229" s="10">
        <f t="shared" ref="F229:F233" si="623">G229+I229+J229+L229+Q229+S229+U229+V229+W229+Y229+Z229</f>
        <v>0</v>
      </c>
      <c r="G229" s="10">
        <f t="shared" ref="G229:V233" si="624">G220</f>
        <v>0</v>
      </c>
      <c r="H229" s="10">
        <f t="shared" si="624"/>
        <v>0</v>
      </c>
      <c r="I229" s="10">
        <f t="shared" si="624"/>
        <v>0</v>
      </c>
      <c r="J229" s="10">
        <f t="shared" si="624"/>
        <v>0</v>
      </c>
      <c r="K229" s="10">
        <f t="shared" si="624"/>
        <v>0</v>
      </c>
      <c r="L229" s="10">
        <f t="shared" si="624"/>
        <v>0</v>
      </c>
      <c r="M229" s="10">
        <f t="shared" si="624"/>
        <v>0</v>
      </c>
      <c r="N229" s="10">
        <f t="shared" si="624"/>
        <v>0</v>
      </c>
      <c r="O229" s="10">
        <f t="shared" si="624"/>
        <v>0</v>
      </c>
      <c r="P229" s="10">
        <f t="shared" si="624"/>
        <v>0</v>
      </c>
      <c r="Q229" s="10">
        <f t="shared" si="624"/>
        <v>0</v>
      </c>
      <c r="R229" s="10">
        <f t="shared" si="624"/>
        <v>0</v>
      </c>
      <c r="S229" s="10">
        <f t="shared" si="624"/>
        <v>0</v>
      </c>
      <c r="T229" s="10">
        <f t="shared" si="624"/>
        <v>0</v>
      </c>
      <c r="U229" s="10">
        <f t="shared" si="624"/>
        <v>0</v>
      </c>
      <c r="V229" s="10">
        <f t="shared" si="624"/>
        <v>0</v>
      </c>
      <c r="W229" s="10">
        <f t="shared" si="621"/>
        <v>0</v>
      </c>
      <c r="X229" s="10">
        <f t="shared" si="621"/>
        <v>0</v>
      </c>
      <c r="Y229" s="10">
        <f t="shared" si="621"/>
        <v>0</v>
      </c>
      <c r="Z229" s="10">
        <f t="shared" si="621"/>
        <v>0</v>
      </c>
      <c r="AA229" s="15">
        <v>2</v>
      </c>
      <c r="AO229" s="4">
        <f t="shared" si="564"/>
        <v>0</v>
      </c>
      <c r="AP229" s="4">
        <f t="shared" si="565"/>
        <v>0</v>
      </c>
      <c r="AQ229" s="4">
        <f t="shared" si="566"/>
        <v>0</v>
      </c>
      <c r="AU229" s="310"/>
      <c r="AV229" s="316"/>
      <c r="AW229" s="317"/>
      <c r="AX229" s="316"/>
      <c r="AY229" s="36" t="s">
        <v>29</v>
      </c>
      <c r="AZ229" s="10">
        <f t="shared" ref="AZ229:AZ233" si="625">BA229+BC229+BD229+BF229+BK229+BM229+BO229+BP229+BQ229+BS229+BT229</f>
        <v>0</v>
      </c>
      <c r="BA229" s="10">
        <f t="shared" ref="BA229:BT229" si="626">BA220</f>
        <v>0</v>
      </c>
      <c r="BB229" s="10">
        <f t="shared" si="626"/>
        <v>0</v>
      </c>
      <c r="BC229" s="10">
        <f t="shared" si="626"/>
        <v>0</v>
      </c>
      <c r="BD229" s="10">
        <f t="shared" si="626"/>
        <v>0</v>
      </c>
      <c r="BE229" s="10">
        <f t="shared" si="626"/>
        <v>0</v>
      </c>
      <c r="BF229" s="10">
        <f t="shared" si="626"/>
        <v>0</v>
      </c>
      <c r="BG229" s="10">
        <f t="shared" si="626"/>
        <v>0</v>
      </c>
      <c r="BH229" s="10">
        <f t="shared" si="626"/>
        <v>0</v>
      </c>
      <c r="BI229" s="10">
        <f t="shared" si="626"/>
        <v>0</v>
      </c>
      <c r="BJ229" s="10">
        <f t="shared" si="626"/>
        <v>0</v>
      </c>
      <c r="BK229" s="10">
        <f t="shared" si="626"/>
        <v>0</v>
      </c>
      <c r="BL229" s="10">
        <f t="shared" si="626"/>
        <v>0</v>
      </c>
      <c r="BM229" s="10">
        <f t="shared" si="626"/>
        <v>0</v>
      </c>
      <c r="BN229" s="10">
        <f t="shared" si="626"/>
        <v>0</v>
      </c>
      <c r="BO229" s="10">
        <f t="shared" si="626"/>
        <v>0</v>
      </c>
      <c r="BP229" s="10">
        <f t="shared" si="626"/>
        <v>0</v>
      </c>
      <c r="BQ229" s="10">
        <f t="shared" si="626"/>
        <v>0</v>
      </c>
      <c r="BR229" s="10">
        <f t="shared" si="626"/>
        <v>0</v>
      </c>
      <c r="BS229" s="10">
        <f t="shared" si="626"/>
        <v>0</v>
      </c>
      <c r="BT229" s="10">
        <f t="shared" si="626"/>
        <v>0</v>
      </c>
      <c r="BU229" s="15">
        <v>2</v>
      </c>
    </row>
    <row r="230" spans="1:88" ht="120" customHeight="1">
      <c r="A230" s="296"/>
      <c r="B230" s="299"/>
      <c r="C230" s="308"/>
      <c r="D230" s="298" t="s">
        <v>30</v>
      </c>
      <c r="E230" s="36" t="s">
        <v>31</v>
      </c>
      <c r="F230" s="10">
        <f t="shared" si="623"/>
        <v>0</v>
      </c>
      <c r="G230" s="10">
        <f t="shared" si="624"/>
        <v>0</v>
      </c>
      <c r="H230" s="10">
        <f t="shared" si="621"/>
        <v>0</v>
      </c>
      <c r="I230" s="10">
        <f t="shared" si="621"/>
        <v>0</v>
      </c>
      <c r="J230" s="10">
        <f t="shared" si="621"/>
        <v>0</v>
      </c>
      <c r="K230" s="10">
        <f t="shared" si="621"/>
        <v>0</v>
      </c>
      <c r="L230" s="10">
        <f t="shared" si="621"/>
        <v>0</v>
      </c>
      <c r="M230" s="10">
        <f t="shared" si="621"/>
        <v>0</v>
      </c>
      <c r="N230" s="10">
        <f t="shared" si="621"/>
        <v>0</v>
      </c>
      <c r="O230" s="10">
        <f t="shared" si="621"/>
        <v>0</v>
      </c>
      <c r="P230" s="10">
        <f t="shared" si="621"/>
        <v>0</v>
      </c>
      <c r="Q230" s="10">
        <f t="shared" si="621"/>
        <v>0</v>
      </c>
      <c r="R230" s="10">
        <f t="shared" si="621"/>
        <v>0</v>
      </c>
      <c r="S230" s="10">
        <f t="shared" si="621"/>
        <v>0</v>
      </c>
      <c r="T230" s="10">
        <f t="shared" si="621"/>
        <v>0</v>
      </c>
      <c r="U230" s="10">
        <f t="shared" si="621"/>
        <v>0</v>
      </c>
      <c r="V230" s="10">
        <f t="shared" si="621"/>
        <v>0</v>
      </c>
      <c r="W230" s="10">
        <f t="shared" si="621"/>
        <v>0</v>
      </c>
      <c r="X230" s="10">
        <f t="shared" si="621"/>
        <v>0</v>
      </c>
      <c r="Y230" s="10">
        <f t="shared" si="621"/>
        <v>0</v>
      </c>
      <c r="Z230" s="10">
        <f t="shared" si="621"/>
        <v>0</v>
      </c>
      <c r="AA230" s="15">
        <v>3</v>
      </c>
      <c r="AO230" s="4">
        <f t="shared" si="564"/>
        <v>0</v>
      </c>
      <c r="AP230" s="4">
        <f t="shared" si="565"/>
        <v>0</v>
      </c>
      <c r="AQ230" s="4">
        <f t="shared" si="566"/>
        <v>0</v>
      </c>
      <c r="AT230" s="32">
        <f>AZ230-BC230</f>
        <v>0</v>
      </c>
      <c r="AU230" s="310"/>
      <c r="AV230" s="316"/>
      <c r="AW230" s="317"/>
      <c r="AX230" s="316" t="s">
        <v>30</v>
      </c>
      <c r="AY230" s="36" t="s">
        <v>31</v>
      </c>
      <c r="AZ230" s="10">
        <f t="shared" si="625"/>
        <v>0</v>
      </c>
      <c r="BA230" s="10">
        <f t="shared" ref="BA230:BT230" si="627">BA221</f>
        <v>0</v>
      </c>
      <c r="BB230" s="10">
        <f t="shared" si="627"/>
        <v>0</v>
      </c>
      <c r="BC230" s="10">
        <f t="shared" si="627"/>
        <v>0</v>
      </c>
      <c r="BD230" s="10">
        <f t="shared" si="627"/>
        <v>0</v>
      </c>
      <c r="BE230" s="10">
        <f t="shared" si="627"/>
        <v>0</v>
      </c>
      <c r="BF230" s="10">
        <f t="shared" si="627"/>
        <v>0</v>
      </c>
      <c r="BG230" s="10">
        <f t="shared" si="627"/>
        <v>0</v>
      </c>
      <c r="BH230" s="10">
        <f t="shared" si="627"/>
        <v>0</v>
      </c>
      <c r="BI230" s="10">
        <f t="shared" si="627"/>
        <v>0</v>
      </c>
      <c r="BJ230" s="10">
        <f t="shared" si="627"/>
        <v>0</v>
      </c>
      <c r="BK230" s="10">
        <f t="shared" si="627"/>
        <v>0</v>
      </c>
      <c r="BL230" s="10">
        <f t="shared" si="627"/>
        <v>0</v>
      </c>
      <c r="BM230" s="10">
        <f t="shared" si="627"/>
        <v>0</v>
      </c>
      <c r="BN230" s="10">
        <f t="shared" si="627"/>
        <v>0</v>
      </c>
      <c r="BO230" s="10">
        <f t="shared" si="627"/>
        <v>0</v>
      </c>
      <c r="BP230" s="10">
        <f t="shared" si="627"/>
        <v>0</v>
      </c>
      <c r="BQ230" s="10">
        <f t="shared" si="627"/>
        <v>0</v>
      </c>
      <c r="BR230" s="10">
        <f t="shared" si="627"/>
        <v>0</v>
      </c>
      <c r="BS230" s="10">
        <f t="shared" si="627"/>
        <v>0</v>
      </c>
      <c r="BT230" s="10">
        <f t="shared" si="627"/>
        <v>0</v>
      </c>
      <c r="BU230" s="15">
        <v>3</v>
      </c>
    </row>
    <row r="231" spans="1:88" ht="30" customHeight="1">
      <c r="A231" s="296"/>
      <c r="B231" s="299"/>
      <c r="C231" s="308"/>
      <c r="D231" s="299"/>
      <c r="E231" s="36" t="s">
        <v>32</v>
      </c>
      <c r="F231" s="10">
        <f t="shared" si="623"/>
        <v>0</v>
      </c>
      <c r="G231" s="10">
        <f t="shared" si="624"/>
        <v>0</v>
      </c>
      <c r="H231" s="10">
        <f t="shared" si="621"/>
        <v>0</v>
      </c>
      <c r="I231" s="10">
        <f t="shared" si="621"/>
        <v>0</v>
      </c>
      <c r="J231" s="10">
        <f t="shared" si="621"/>
        <v>0</v>
      </c>
      <c r="K231" s="10">
        <f t="shared" si="621"/>
        <v>0</v>
      </c>
      <c r="L231" s="10">
        <f t="shared" si="621"/>
        <v>0</v>
      </c>
      <c r="M231" s="10">
        <f t="shared" si="621"/>
        <v>0</v>
      </c>
      <c r="N231" s="10">
        <f t="shared" si="621"/>
        <v>0</v>
      </c>
      <c r="O231" s="10">
        <f t="shared" si="621"/>
        <v>0</v>
      </c>
      <c r="P231" s="10">
        <f t="shared" si="621"/>
        <v>0</v>
      </c>
      <c r="Q231" s="10">
        <f t="shared" si="621"/>
        <v>0</v>
      </c>
      <c r="R231" s="10">
        <f t="shared" si="621"/>
        <v>0</v>
      </c>
      <c r="S231" s="10">
        <f t="shared" si="621"/>
        <v>0</v>
      </c>
      <c r="T231" s="10">
        <f t="shared" si="621"/>
        <v>0</v>
      </c>
      <c r="U231" s="10">
        <f t="shared" si="621"/>
        <v>0</v>
      </c>
      <c r="V231" s="10">
        <f t="shared" si="621"/>
        <v>0</v>
      </c>
      <c r="W231" s="10">
        <f t="shared" si="621"/>
        <v>0</v>
      </c>
      <c r="X231" s="10">
        <f t="shared" si="621"/>
        <v>0</v>
      </c>
      <c r="Y231" s="10">
        <f t="shared" si="621"/>
        <v>0</v>
      </c>
      <c r="Z231" s="10">
        <f t="shared" si="621"/>
        <v>0</v>
      </c>
      <c r="AA231" s="15">
        <v>4</v>
      </c>
      <c r="AO231" s="4">
        <f t="shared" si="564"/>
        <v>0</v>
      </c>
      <c r="AP231" s="4">
        <f t="shared" si="565"/>
        <v>0</v>
      </c>
      <c r="AQ231" s="4">
        <f t="shared" si="566"/>
        <v>0</v>
      </c>
      <c r="AU231" s="310"/>
      <c r="AV231" s="316"/>
      <c r="AW231" s="317"/>
      <c r="AX231" s="316"/>
      <c r="AY231" s="36" t="s">
        <v>32</v>
      </c>
      <c r="AZ231" s="10">
        <f t="shared" si="625"/>
        <v>0</v>
      </c>
      <c r="BA231" s="10">
        <f t="shared" ref="BA231:BT231" si="628">BA222</f>
        <v>0</v>
      </c>
      <c r="BB231" s="10">
        <f t="shared" si="628"/>
        <v>0</v>
      </c>
      <c r="BC231" s="10">
        <f t="shared" si="628"/>
        <v>0</v>
      </c>
      <c r="BD231" s="10">
        <f t="shared" si="628"/>
        <v>0</v>
      </c>
      <c r="BE231" s="10">
        <f t="shared" si="628"/>
        <v>0</v>
      </c>
      <c r="BF231" s="10">
        <f t="shared" si="628"/>
        <v>0</v>
      </c>
      <c r="BG231" s="10">
        <f t="shared" si="628"/>
        <v>0</v>
      </c>
      <c r="BH231" s="10">
        <f t="shared" si="628"/>
        <v>0</v>
      </c>
      <c r="BI231" s="10">
        <f t="shared" si="628"/>
        <v>0</v>
      </c>
      <c r="BJ231" s="10">
        <f t="shared" si="628"/>
        <v>0</v>
      </c>
      <c r="BK231" s="10">
        <f t="shared" si="628"/>
        <v>0</v>
      </c>
      <c r="BL231" s="10">
        <f t="shared" si="628"/>
        <v>0</v>
      </c>
      <c r="BM231" s="10">
        <f t="shared" si="628"/>
        <v>0</v>
      </c>
      <c r="BN231" s="10">
        <f t="shared" si="628"/>
        <v>0</v>
      </c>
      <c r="BO231" s="10">
        <f t="shared" si="628"/>
        <v>0</v>
      </c>
      <c r="BP231" s="10">
        <f t="shared" si="628"/>
        <v>0</v>
      </c>
      <c r="BQ231" s="10">
        <f t="shared" si="628"/>
        <v>0</v>
      </c>
      <c r="BR231" s="10">
        <f t="shared" si="628"/>
        <v>0</v>
      </c>
      <c r="BS231" s="10">
        <f t="shared" si="628"/>
        <v>0</v>
      </c>
      <c r="BT231" s="10">
        <f t="shared" si="628"/>
        <v>0</v>
      </c>
      <c r="BU231" s="15">
        <v>4</v>
      </c>
    </row>
    <row r="232" spans="1:88" ht="30" customHeight="1">
      <c r="A232" s="296"/>
      <c r="B232" s="299"/>
      <c r="C232" s="308"/>
      <c r="D232" s="299"/>
      <c r="E232" s="36" t="s">
        <v>33</v>
      </c>
      <c r="F232" s="10">
        <f t="shared" si="623"/>
        <v>0</v>
      </c>
      <c r="G232" s="10">
        <f t="shared" si="624"/>
        <v>0</v>
      </c>
      <c r="H232" s="10">
        <f t="shared" si="621"/>
        <v>0</v>
      </c>
      <c r="I232" s="10">
        <f t="shared" si="621"/>
        <v>0</v>
      </c>
      <c r="J232" s="10">
        <f t="shared" si="621"/>
        <v>0</v>
      </c>
      <c r="K232" s="10">
        <f t="shared" si="621"/>
        <v>0</v>
      </c>
      <c r="L232" s="10">
        <f t="shared" si="621"/>
        <v>0</v>
      </c>
      <c r="M232" s="10">
        <f t="shared" si="621"/>
        <v>0</v>
      </c>
      <c r="N232" s="10">
        <f t="shared" si="621"/>
        <v>0</v>
      </c>
      <c r="O232" s="10">
        <f t="shared" si="621"/>
        <v>0</v>
      </c>
      <c r="P232" s="10">
        <f t="shared" si="621"/>
        <v>0</v>
      </c>
      <c r="Q232" s="10">
        <f t="shared" si="621"/>
        <v>0</v>
      </c>
      <c r="R232" s="10">
        <f t="shared" si="621"/>
        <v>0</v>
      </c>
      <c r="S232" s="10">
        <f t="shared" si="621"/>
        <v>0</v>
      </c>
      <c r="T232" s="10">
        <f t="shared" si="621"/>
        <v>0</v>
      </c>
      <c r="U232" s="10">
        <f t="shared" si="621"/>
        <v>0</v>
      </c>
      <c r="V232" s="10">
        <f t="shared" si="621"/>
        <v>0</v>
      </c>
      <c r="W232" s="10">
        <f t="shared" si="621"/>
        <v>0</v>
      </c>
      <c r="X232" s="10">
        <f t="shared" si="621"/>
        <v>0</v>
      </c>
      <c r="Y232" s="10">
        <f t="shared" si="621"/>
        <v>0</v>
      </c>
      <c r="Z232" s="10">
        <f t="shared" si="621"/>
        <v>0</v>
      </c>
      <c r="AA232" s="15">
        <v>5</v>
      </c>
      <c r="AO232" s="4">
        <f t="shared" si="564"/>
        <v>0</v>
      </c>
      <c r="AP232" s="4">
        <f t="shared" si="565"/>
        <v>0</v>
      </c>
      <c r="AQ232" s="4">
        <f t="shared" si="566"/>
        <v>0</v>
      </c>
      <c r="AU232" s="310"/>
      <c r="AV232" s="316"/>
      <c r="AW232" s="317"/>
      <c r="AX232" s="316"/>
      <c r="AY232" s="36" t="s">
        <v>33</v>
      </c>
      <c r="AZ232" s="10">
        <f t="shared" si="625"/>
        <v>0</v>
      </c>
      <c r="BA232" s="10">
        <f t="shared" ref="BA232:BT232" si="629">BA223</f>
        <v>0</v>
      </c>
      <c r="BB232" s="10">
        <f t="shared" si="629"/>
        <v>0</v>
      </c>
      <c r="BC232" s="10">
        <f t="shared" si="629"/>
        <v>0</v>
      </c>
      <c r="BD232" s="10">
        <f t="shared" si="629"/>
        <v>0</v>
      </c>
      <c r="BE232" s="10">
        <f t="shared" si="629"/>
        <v>0</v>
      </c>
      <c r="BF232" s="10">
        <f t="shared" si="629"/>
        <v>0</v>
      </c>
      <c r="BG232" s="10">
        <f t="shared" si="629"/>
        <v>0</v>
      </c>
      <c r="BH232" s="10">
        <f t="shared" si="629"/>
        <v>0</v>
      </c>
      <c r="BI232" s="10">
        <f t="shared" si="629"/>
        <v>0</v>
      </c>
      <c r="BJ232" s="10">
        <f t="shared" si="629"/>
        <v>0</v>
      </c>
      <c r="BK232" s="10">
        <f t="shared" si="629"/>
        <v>0</v>
      </c>
      <c r="BL232" s="10">
        <f t="shared" si="629"/>
        <v>0</v>
      </c>
      <c r="BM232" s="10">
        <f t="shared" si="629"/>
        <v>0</v>
      </c>
      <c r="BN232" s="10">
        <f t="shared" si="629"/>
        <v>0</v>
      </c>
      <c r="BO232" s="10">
        <f t="shared" si="629"/>
        <v>0</v>
      </c>
      <c r="BP232" s="10">
        <f t="shared" si="629"/>
        <v>0</v>
      </c>
      <c r="BQ232" s="10">
        <f t="shared" si="629"/>
        <v>0</v>
      </c>
      <c r="BR232" s="10">
        <f t="shared" si="629"/>
        <v>0</v>
      </c>
      <c r="BS232" s="10">
        <f t="shared" si="629"/>
        <v>0</v>
      </c>
      <c r="BT232" s="10">
        <f t="shared" si="629"/>
        <v>0</v>
      </c>
      <c r="BU232" s="15">
        <v>5</v>
      </c>
    </row>
    <row r="233" spans="1:88" ht="30" customHeight="1">
      <c r="A233" s="296"/>
      <c r="B233" s="299"/>
      <c r="C233" s="308"/>
      <c r="D233" s="300"/>
      <c r="E233" s="36" t="s">
        <v>34</v>
      </c>
      <c r="F233" s="10">
        <f t="shared" si="623"/>
        <v>0</v>
      </c>
      <c r="G233" s="10">
        <f t="shared" si="624"/>
        <v>0</v>
      </c>
      <c r="H233" s="10">
        <f t="shared" si="621"/>
        <v>0</v>
      </c>
      <c r="I233" s="10">
        <f t="shared" si="621"/>
        <v>0</v>
      </c>
      <c r="J233" s="10">
        <f t="shared" si="621"/>
        <v>0</v>
      </c>
      <c r="K233" s="10">
        <f t="shared" si="621"/>
        <v>0</v>
      </c>
      <c r="L233" s="10">
        <f t="shared" si="621"/>
        <v>0</v>
      </c>
      <c r="M233" s="10">
        <f t="shared" si="621"/>
        <v>0</v>
      </c>
      <c r="N233" s="10">
        <f t="shared" si="621"/>
        <v>0</v>
      </c>
      <c r="O233" s="10">
        <f t="shared" si="621"/>
        <v>0</v>
      </c>
      <c r="P233" s="10">
        <f t="shared" si="621"/>
        <v>0</v>
      </c>
      <c r="Q233" s="10">
        <f t="shared" si="621"/>
        <v>0</v>
      </c>
      <c r="R233" s="10">
        <f t="shared" si="621"/>
        <v>0</v>
      </c>
      <c r="S233" s="10">
        <f t="shared" si="621"/>
        <v>0</v>
      </c>
      <c r="T233" s="10">
        <f t="shared" si="621"/>
        <v>0</v>
      </c>
      <c r="U233" s="10">
        <f t="shared" si="621"/>
        <v>0</v>
      </c>
      <c r="V233" s="10">
        <f t="shared" si="621"/>
        <v>0</v>
      </c>
      <c r="W233" s="10">
        <f t="shared" si="621"/>
        <v>0</v>
      </c>
      <c r="X233" s="10">
        <f t="shared" si="621"/>
        <v>0</v>
      </c>
      <c r="Y233" s="10">
        <f t="shared" si="621"/>
        <v>0</v>
      </c>
      <c r="Z233" s="10">
        <f t="shared" si="621"/>
        <v>0</v>
      </c>
      <c r="AA233" s="15">
        <v>6</v>
      </c>
      <c r="AO233" s="4">
        <f t="shared" si="564"/>
        <v>0</v>
      </c>
      <c r="AP233" s="4">
        <f t="shared" si="565"/>
        <v>0</v>
      </c>
      <c r="AQ233" s="4">
        <f t="shared" si="566"/>
        <v>0</v>
      </c>
      <c r="AU233" s="310"/>
      <c r="AV233" s="316"/>
      <c r="AW233" s="317"/>
      <c r="AX233" s="316"/>
      <c r="AY233" s="36" t="s">
        <v>34</v>
      </c>
      <c r="AZ233" s="10">
        <f t="shared" si="625"/>
        <v>0</v>
      </c>
      <c r="BA233" s="10">
        <f t="shared" ref="BA233:BT233" si="630">BA224</f>
        <v>0</v>
      </c>
      <c r="BB233" s="10">
        <f t="shared" si="630"/>
        <v>0</v>
      </c>
      <c r="BC233" s="10">
        <f t="shared" si="630"/>
        <v>0</v>
      </c>
      <c r="BD233" s="10">
        <f t="shared" si="630"/>
        <v>0</v>
      </c>
      <c r="BE233" s="10">
        <f t="shared" si="630"/>
        <v>0</v>
      </c>
      <c r="BF233" s="10">
        <f t="shared" si="630"/>
        <v>0</v>
      </c>
      <c r="BG233" s="10">
        <f t="shared" si="630"/>
        <v>0</v>
      </c>
      <c r="BH233" s="10">
        <f t="shared" si="630"/>
        <v>0</v>
      </c>
      <c r="BI233" s="10">
        <f t="shared" si="630"/>
        <v>0</v>
      </c>
      <c r="BJ233" s="10">
        <f t="shared" si="630"/>
        <v>0</v>
      </c>
      <c r="BK233" s="10">
        <f t="shared" si="630"/>
        <v>0</v>
      </c>
      <c r="BL233" s="10">
        <f t="shared" si="630"/>
        <v>0</v>
      </c>
      <c r="BM233" s="10">
        <f t="shared" si="630"/>
        <v>0</v>
      </c>
      <c r="BN233" s="10">
        <f t="shared" si="630"/>
        <v>0</v>
      </c>
      <c r="BO233" s="10">
        <f t="shared" si="630"/>
        <v>0</v>
      </c>
      <c r="BP233" s="10">
        <f t="shared" si="630"/>
        <v>0</v>
      </c>
      <c r="BQ233" s="10">
        <f t="shared" si="630"/>
        <v>0</v>
      </c>
      <c r="BR233" s="10">
        <f t="shared" si="630"/>
        <v>0</v>
      </c>
      <c r="BS233" s="10">
        <f t="shared" si="630"/>
        <v>0</v>
      </c>
      <c r="BT233" s="10">
        <f t="shared" si="630"/>
        <v>0</v>
      </c>
      <c r="BU233" s="15">
        <v>6</v>
      </c>
    </row>
    <row r="234" spans="1:88" s="5" customFormat="1" ht="30" customHeight="1">
      <c r="A234" s="296"/>
      <c r="B234" s="299"/>
      <c r="C234" s="308"/>
      <c r="D234" s="311" t="s">
        <v>35</v>
      </c>
      <c r="E234" s="312"/>
      <c r="F234" s="10">
        <f>F228+F229+F230+F231+F232+F233</f>
        <v>41281.35</v>
      </c>
      <c r="G234" s="10">
        <f t="shared" ref="G234" si="631">G228+G229+G230+G231+G232+G233</f>
        <v>0</v>
      </c>
      <c r="H234" s="10">
        <f t="shared" ref="H234" si="632">H228+H229+H230+H231+H232+H233</f>
        <v>0</v>
      </c>
      <c r="I234" s="10">
        <f t="shared" ref="I234" si="633">I228+I229+I230+I231+I232+I233</f>
        <v>0</v>
      </c>
      <c r="J234" s="10">
        <f t="shared" ref="J234" si="634">J228+J229+J230+J231+J232+J233</f>
        <v>0</v>
      </c>
      <c r="K234" s="10">
        <f t="shared" ref="K234" si="635">K228+K229+K230+K231+K232+K233</f>
        <v>0</v>
      </c>
      <c r="L234" s="10">
        <f t="shared" ref="L234" si="636">L228+L229+L230+L231+L232+L233</f>
        <v>0</v>
      </c>
      <c r="M234" s="10">
        <f t="shared" ref="M234" si="637">M228+M229+M230+M231+M232+M233</f>
        <v>0</v>
      </c>
      <c r="N234" s="10">
        <f t="shared" ref="N234" si="638">N228+N229+N230+N231+N232+N233</f>
        <v>0</v>
      </c>
      <c r="O234" s="10">
        <f t="shared" ref="O234" si="639">O228+O229+O230+O231+O232+O233</f>
        <v>0</v>
      </c>
      <c r="P234" s="10">
        <f t="shared" ref="P234" si="640">P228+P229+P230+P231+P232+P233</f>
        <v>0</v>
      </c>
      <c r="Q234" s="10">
        <f t="shared" ref="Q234" si="641">Q228+Q229+Q230+Q231+Q232+Q233</f>
        <v>0</v>
      </c>
      <c r="R234" s="10">
        <f t="shared" ref="R234" si="642">R228+R229+R230+R231+R232+R233</f>
        <v>0</v>
      </c>
      <c r="S234" s="10">
        <f t="shared" ref="S234" si="643">S228+S229+S230+S231+S232+S233</f>
        <v>0</v>
      </c>
      <c r="T234" s="10">
        <f t="shared" ref="T234" si="644">T228+T229+T230+T231+T232+T233</f>
        <v>0</v>
      </c>
      <c r="U234" s="10">
        <f t="shared" ref="U234" si="645">U228+U229+U230+U231+U232+U233</f>
        <v>41281.35</v>
      </c>
      <c r="V234" s="10">
        <f t="shared" ref="V234" si="646">V228+V229+V230+V231+V232+V233</f>
        <v>0</v>
      </c>
      <c r="W234" s="10">
        <f t="shared" ref="W234" si="647">W228+W229+W230+W231+W232+W233</f>
        <v>0</v>
      </c>
      <c r="X234" s="10">
        <f t="shared" ref="X234" si="648">X228+X229+X230+X231+X232+X233</f>
        <v>0</v>
      </c>
      <c r="Y234" s="10">
        <f t="shared" ref="Y234" si="649">Y228+Y229+Y230+Y231+Y232+Y233</f>
        <v>0</v>
      </c>
      <c r="Z234" s="10">
        <f t="shared" ref="Z234" si="650">Z228+Z229+Z230+Z231+Z232+Z233</f>
        <v>0</v>
      </c>
      <c r="AA234" s="15">
        <v>7</v>
      </c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>
        <f t="shared" ref="AO234:AO236" si="651">IF(ISERROR(FIND(2015,A234,1)),0,2015)</f>
        <v>0</v>
      </c>
      <c r="AP234" s="4">
        <f t="shared" ref="AP234:AP236" si="652">IF(ISERROR(FIND(2016,A234,1)),0,2016)</f>
        <v>0</v>
      </c>
      <c r="AQ234" s="4">
        <f t="shared" ref="AQ234:AQ236" si="653">MAX(AO234:AP234)</f>
        <v>0</v>
      </c>
      <c r="AR234" s="4"/>
      <c r="AU234" s="310"/>
      <c r="AV234" s="316"/>
      <c r="AW234" s="317"/>
      <c r="AX234" s="321" t="s">
        <v>35</v>
      </c>
      <c r="AY234" s="321"/>
      <c r="AZ234" s="10">
        <f>AZ228+AZ229+AZ230+AZ231+AZ232+AZ233</f>
        <v>82562.7</v>
      </c>
      <c r="BA234" s="10">
        <f t="shared" ref="BA234:BT234" si="654">BA228+BA229+BA230+BA231+BA232+BA233</f>
        <v>0</v>
      </c>
      <c r="BB234" s="10">
        <f t="shared" si="654"/>
        <v>0</v>
      </c>
      <c r="BC234" s="10">
        <f t="shared" si="654"/>
        <v>0</v>
      </c>
      <c r="BD234" s="10">
        <f t="shared" si="654"/>
        <v>0</v>
      </c>
      <c r="BE234" s="10">
        <f t="shared" si="654"/>
        <v>0</v>
      </c>
      <c r="BF234" s="10">
        <f t="shared" si="654"/>
        <v>0</v>
      </c>
      <c r="BG234" s="10">
        <f t="shared" si="654"/>
        <v>0</v>
      </c>
      <c r="BH234" s="10">
        <f t="shared" si="654"/>
        <v>0</v>
      </c>
      <c r="BI234" s="10">
        <f t="shared" si="654"/>
        <v>0</v>
      </c>
      <c r="BJ234" s="10">
        <f t="shared" si="654"/>
        <v>0</v>
      </c>
      <c r="BK234" s="10">
        <f t="shared" si="654"/>
        <v>0</v>
      </c>
      <c r="BL234" s="10">
        <f t="shared" si="654"/>
        <v>0</v>
      </c>
      <c r="BM234" s="10">
        <f t="shared" si="654"/>
        <v>0</v>
      </c>
      <c r="BN234" s="10">
        <f t="shared" si="654"/>
        <v>0</v>
      </c>
      <c r="BO234" s="10">
        <f t="shared" si="654"/>
        <v>82562.7</v>
      </c>
      <c r="BP234" s="10">
        <f t="shared" si="654"/>
        <v>0</v>
      </c>
      <c r="BQ234" s="10">
        <f t="shared" si="654"/>
        <v>0</v>
      </c>
      <c r="BR234" s="10">
        <f t="shared" si="654"/>
        <v>0</v>
      </c>
      <c r="BS234" s="10">
        <f t="shared" si="654"/>
        <v>0</v>
      </c>
      <c r="BT234" s="10">
        <f t="shared" si="654"/>
        <v>0</v>
      </c>
      <c r="BU234" s="15">
        <v>7</v>
      </c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I234" s="32">
        <f>BF234-BG234</f>
        <v>0</v>
      </c>
      <c r="CJ234" s="123"/>
    </row>
    <row r="235" spans="1:88" ht="75" customHeight="1">
      <c r="A235" s="296"/>
      <c r="B235" s="299"/>
      <c r="C235" s="308"/>
      <c r="D235" s="292" t="s">
        <v>53</v>
      </c>
      <c r="E235" s="293"/>
      <c r="F235" s="11">
        <f>ROUND(F234/C228,2)</f>
        <v>108.35</v>
      </c>
      <c r="G235" s="11">
        <f>ROUND(G234/C228,2)</f>
        <v>0</v>
      </c>
      <c r="H235" s="11">
        <f>ROUND(H234/C228,2)</f>
        <v>0</v>
      </c>
      <c r="I235" s="11">
        <f>ROUND(I234/C228,2)</f>
        <v>0</v>
      </c>
      <c r="J235" s="11">
        <f>ROUND(J234/C228,2)</f>
        <v>0</v>
      </c>
      <c r="K235" s="11">
        <f>ROUND(K234/C228,2)</f>
        <v>0</v>
      </c>
      <c r="L235" s="11">
        <f>ROUND(L234/C228,2)</f>
        <v>0</v>
      </c>
      <c r="M235" s="11">
        <f>ROUND(M234/C228,2)</f>
        <v>0</v>
      </c>
      <c r="N235" s="11">
        <f>ROUND(N234/C228,2)</f>
        <v>0</v>
      </c>
      <c r="O235" s="11">
        <f>ROUND(O234/C228,2)</f>
        <v>0</v>
      </c>
      <c r="P235" s="11">
        <f>ROUND(P234/C228,2)</f>
        <v>0</v>
      </c>
      <c r="Q235" s="11">
        <f>ROUND(Q234/C228,2)</f>
        <v>0</v>
      </c>
      <c r="R235" s="11">
        <f>ROUND(R234/C228,2)</f>
        <v>0</v>
      </c>
      <c r="S235" s="11">
        <f>ROUND(S234/C228,2)</f>
        <v>0</v>
      </c>
      <c r="T235" s="11">
        <f>ROUND(T234/C228,2)</f>
        <v>0</v>
      </c>
      <c r="U235" s="11">
        <f>ROUND(U234/C228,2)</f>
        <v>108.35</v>
      </c>
      <c r="V235" s="11">
        <f>ROUND(V234/C228,2)</f>
        <v>0</v>
      </c>
      <c r="W235" s="11">
        <f>ROUND(W234/C228,2)</f>
        <v>0</v>
      </c>
      <c r="X235" s="11">
        <f>ROUND(X234/C228,2)</f>
        <v>0</v>
      </c>
      <c r="Y235" s="11">
        <f>ROUND(Y234/C228,2)</f>
        <v>0</v>
      </c>
      <c r="Z235" s="11">
        <f>ROUND(Z234/C228,2)</f>
        <v>0</v>
      </c>
      <c r="AA235" s="17">
        <v>8</v>
      </c>
      <c r="AD235" s="52" t="b">
        <f>IF(AND(G235&gt;947.15,G235&lt;949),3,IF(AND(G235&gt;623.59,G235&lt;625),4,IF(AND(G235&gt;237.38,G235&lt;239),5,IF(AND(G235&gt;1986,G235&lt;1988),6,IF(AND(G235&gt;739.75,G235&lt;741),7,IF(AND(G235&gt;282.91,G235&lt;284),8,IF(AND(G235&gt;2681.35,G235&lt;2683),9,IF(AND(G235&gt;828.59,G235&lt;830),10,IF(AND(G235&gt;585.15,G235&lt;587),11,IF(AND(G235&gt;991.71,G235&lt;993),12,IF(AND(G235&gt;652.95,G235&lt;654),13,IF(AND(G235&gt;248.59,G235&lt;250),14,IF(AND(G235&gt;2079.39,G235&lt;2081),15,IF(AND(G235&gt;774.57,G235&lt;776),16,IF(AND(G235&gt;296.25,G235&lt;298),17,IF(AND(G235&gt;2807.42,G235&lt;2809),18,IF(AND(G235&gt;867.59,G235&lt;869),19,IF(AND(G235&gt;612.7,G235&lt;614),20))))))))))))))))))</f>
        <v>0</v>
      </c>
      <c r="AE235" s="52" t="b">
        <f>IF(AND(I235&gt;1204.78,I235&lt;1206),5,IF(AND(I235&gt;1407.63,I235&lt;1409),8,IF(AND(I235&gt;1427.91,I235&lt;1429),11,IF(AND(I235&gt;1261.45,I235&lt;1263),14,IF(AND(I235&gt;1473.83,I235&lt;1475),17,IF(AND(I235&gt;1495.07,I235&lt;1497),20))))))</f>
        <v>0</v>
      </c>
      <c r="AF235" s="52" t="b">
        <f>IF(AND(J235&gt;486.32,J235&lt;488),3,IF(AND(J235&gt;324.64,J235&lt;326),4,IF(AND(J235&gt;286.99,J235&lt;288.5),5,IF(AND(J235&gt;617.7,J235&lt;618),6,IF(AND(J235&gt;411.3,J235&lt;413),7,IF(AND(J235&gt;365.04,J235&lt;367),8,IF(AND(J235&gt;797.54,J235&lt;799),9,IF(AND(J235&gt;533.49,J235&lt;535),10,IF(AND(J235&gt;475.86,J235&lt;477),11,IF(AND(J235&gt;509.22,J235&lt;511),12,IF(AND(J235&gt;339.94,J235&lt;341.2),13,IF(AND(J235&gt;300.53,J235&lt;302),14,IF(AND(J235&gt;646.78,J235&lt;648),15,IF(AND(J235&gt;430.68,J235&lt;432),16,IF(AND(J235&gt;382.24,J235&lt;384),17,IF(AND(J235&gt;835.07,J235&lt;837),18,IF(AND(J235&gt;558.61,J235&lt;560),19,IF(AND(J235&gt;498.27,J235&lt;500),20))))))))))))))))))</f>
        <v>0</v>
      </c>
      <c r="AG235" s="52" t="b">
        <f>IF(AND(L235&gt;497.89,L235&lt;499),3,IF(AND(L235&gt;360.29,L235&lt;362),4,IF(AND(L235&gt;249.38,L235&lt;251),5,IF(AND(L235&gt;628.22,L235&lt;630),6,IF(AND(L235&gt;455.21,L235&lt;457),7,IF(AND(L235&gt;315.16,L235&lt;317),8,IF(AND(L235&gt;814.35,L235&lt;816),9,IF(AND(L235&gt;571.19,L235&lt;573),10,IF(AND(L235&gt;401.59,L235&lt;403),11,IF(AND(L235&gt;521.33,L235&lt;523),12,IF(AND(L235&gt;377.28,L235&lt;379),13,IF(AND(L235&gt;261.15,L235&lt;263),14,IF(AND(L235&gt;657.8,L235&lt;659),15,IF(AND(L235&gt;476.66,L235&lt;478),16,IF(AND(L235&gt;330.01,L235&lt;332),17,IF(AND(L235&gt;852.67,L235&lt;854),18,IF(AND(L235&gt;598.08,L235&lt;600),19,IF(AND(L235&gt;420.51,L235&lt;422),20))))))))))))))))))</f>
        <v>0</v>
      </c>
      <c r="AH235" s="52" t="b">
        <f>IF(AND(Q235&gt;358.85,Q235&lt;360),3,IF(AND(Q235&gt;129.83,Q235&lt;131),4,IF(AND(Q235&gt;77.61,Q235&lt;79),5,IF(AND(Q235&gt;426.19,Q235&lt;428),6,IF(AND(Q235&gt;159.77,Q235&lt;161),7,IF(AND(Q235&gt;94.38,Q235&lt;96),8,IF(AND(Q235&gt;567.37,Q235&lt;569),9,IF(AND(Q235&gt;203.4,Q235&lt;205),10,IF(AND(Q235&gt;131.96,Q235&lt;133),11,IF(AND(Q235&gt;375.76,Q235&lt;377),12,IF(AND(Q235&gt;135.98,Q235&lt;137),13,IF(AND(Q235&gt;81.31,Q235&lt;83),14,IF(AND(Q235&gt;446.27,Q235&lt;448),15,IF(AND(Q235&gt;167.32,Q235&lt;169),16,IF(AND(Q235&gt;98.86,Q235&lt;100),17,IF(AND(Q235&gt;594.08,Q235&lt;596),18,IF(AND(Q235&gt;213.01,Q235&lt;215),19,IF(AND(Q235&gt;138.21,Q235&lt;140),20))))))))))))))))))</f>
        <v>0</v>
      </c>
      <c r="AI235" s="52" t="b">
        <f>IF(AND(S235&gt;195.17,S235&lt;197),3,IF(AND(S235&gt;88.93,S235&lt;90),4,IF(AND(S235&gt;47.88,S235&lt;49),5,IF(AND(S235&gt;245.08,S235&lt;247),6,IF(AND(S235&gt;111.07,S235&lt;113),7,IF(AND(S235&gt;60.92,S235&lt;62),8,IF(AND(S235&gt;296.11,S235&lt;298),9,IF(AND(S235&gt;139.41,S235&lt;141),10,IF(AND(S235&gt;78.67,S235&lt;80),11,IF(AND(S235&gt;204.39,S235&lt;206),12,IF(AND(S235&gt;93.16,S235&lt;95),13,IF(AND(S235&gt;50.17,S235&lt;52),14,IF(AND(S235&gt;256.64,S235&lt;258),15,IF(AND(S235&gt;116.33,S235&lt;118),16,IF(AND(S235&gt;63.83,S235&lt;65),17,IF(AND(S235&gt;310.07,S235&lt;312),18,IF(AND(S235&gt;146.01,S235&lt;148),19,IF(AND(S235&gt;82.42,S235&lt;84),20))))))))))))))))))</f>
        <v>0</v>
      </c>
      <c r="AJ235" s="52">
        <f>IF(AND(U235&gt;107.35,U235&lt;109),3,IF(AND(U235&gt;63.65,U235&lt;65),4,IF(AND(U235&gt;44.75,U235&lt;46),5,IF(AND(U235&gt;143.27,U235&lt;145),6,IF(AND(U235&gt;85.58,U235&lt;87),7,IF(AND(U235&gt;60.46,U235&lt;62),8,IF(AND(U235&gt;194.16,U235&lt;196),9,IF(AND(U235&gt;117.24,U235&lt;119),10,IF(AND(U235&gt;82.88,U235&lt;84),11,IF(AND(U235&gt;112.44,U235&lt;114),12,IF(AND(U235&gt;66.69,U235&lt;68),13,IF(AND(U235&gt;46.9,U235&lt;48),14,IF(AND(U235&gt;150.05,U235&lt;152),15,IF(AND(U235&gt;90.65,U235&lt;91),16,IF(AND(U235&gt;63.34,U235&lt;65),17,IF(AND(U235&gt;203.34,U235&lt;205),18,IF(AND(U235&gt;122.8,U235&lt;124),19,IF(AND(U235&gt;86.83,U235&lt;88),20))))))))))))))))))</f>
        <v>3</v>
      </c>
      <c r="AK235" s="52" t="b">
        <f>IF(AND(V235&gt;139.85,V235&lt;141),3,IF(AND(V235&gt;103.84,V235&lt;105),4,IF(AND(V235&gt;52.32,V235&lt;54),5,IF(AND(V235&gt;285.46,V235&lt;287),6,IF(AND(V235&gt;118.42,V235&lt;120),7,IF(AND(V235&gt;62.42,V235&lt;64),8,IF(AND(V235&gt;412.27,V235&lt;414),9,IF(AND(V235&gt;140.33,V235&lt;142),10,IF(AND(V235&gt;145,V235&lt;147),11,IF(AND(V235&gt;146.47,V235&lt;148),12,IF(AND(V235&gt;108.77,V235&lt;110),13,IF(AND(V235&gt;54.82,V235&lt;56),14,IF(AND(V235&gt;298.92,V235&lt;300),15,IF(AND(V235&gt;124.03,V235&lt;126),16,IF(AND(V235&gt;65.4,V235&lt;67),17,IF(AND(V235&gt;431.69,V235&lt;433),18,IF(AND(V235&gt;146.97,V235&lt;148),19,IF(AND(V235&gt;151.86,V235&lt;153),20))))))))))))))))))</f>
        <v>0</v>
      </c>
      <c r="AL235" s="52" t="b">
        <f>IF(AND(W235&gt;350.42,W235&lt;352),3,IF(AND(W235&gt;546.22,W235&lt;548),4,IF(AND(W235&gt;155.33,W235&lt;157),5,IF(AND(W235&gt;721.99,W235&lt;723),6,IF(AND(W235&gt;638.96,W235&lt;639),7,IF(AND(W235&gt;187.79,W235&lt;189),8,IF(AND(W235&gt;945.4,W235&lt;947),9,IF(AND(W235&gt;698.46,W235&lt;670),10,IF(AND(W235&gt;360.7,W235&lt;362),11,IF(AND(W235&gt;366.94,W235&lt;368),12,IF(AND(W235&gt;571.94,W235&lt;573),13,IF(AND(W235&gt;162.68,W235&lt;164),14,IF(AND(W235&gt;755.97,W235&lt;757),15,IF(AND(W235&gt;667.99,W235&lt;669),16,IF(AND(W235&gt;196.66,W235&lt;198),17,IF(AND(W235&gt;989.88,W235&lt;991),18,IF(AND(W235&gt;731.33,W235&lt;733),19,IF(AND(W235&gt;377.7,W235&lt;379),20))))))))))))))))))</f>
        <v>0</v>
      </c>
      <c r="AM235" s="52" t="b">
        <f>IF(AND(Y235&gt;46.2,Y235&lt;46.5),3,IF(AND(Y235&gt;18.8,Y235&lt;19.1),4,IF(AND(Y235&gt;15.8,Y235&lt;16),5,IF(AND(Y235&gt;78.7,Y235&lt;79),6,IF(AND(Y235&gt;32.1,Y235&lt;32.4),7,IF(AND(Y235&gt;26.9,Y235&lt;27.3),8,IF(AND(Y235&gt;125,Y235&lt;125.5),9,IF(AND(Y235&gt;48.2,Y235&lt;48.52),10,IF(AND(Y235&gt;43.1,Y235&lt;43.6),11,IF(AND(Y235&gt;48.53,Y235&lt;48.7),12,IF(AND(Y235&gt;19.6,Y235&lt;20.1),13,IF(AND(Y235&gt;16.5,Y235&lt;16.9),14,IF(AND(Y235&gt;82.4,Y235&lt;82.8),15,IF(AND(Y235&gt;33.6,Y235&lt;34),16,IF(AND(Y235&gt;28,Y235&lt;28.6),17,IF(AND(Y235&gt;130.8,Y235&lt;131.4),18,IF(AND(Y235&gt;50.5,Y235&lt;50.9),19,IF(AND(Y235&gt;45.2,Y235&lt;45.8),20))))))))))))))))))</f>
        <v>0</v>
      </c>
      <c r="AO235" s="4">
        <f t="shared" si="651"/>
        <v>0</v>
      </c>
      <c r="AP235" s="4">
        <f t="shared" si="652"/>
        <v>0</v>
      </c>
      <c r="AQ235" s="4">
        <f t="shared" si="653"/>
        <v>0</v>
      </c>
      <c r="AU235" s="310"/>
      <c r="AV235" s="316"/>
      <c r="AW235" s="317"/>
      <c r="AX235" s="322" t="s">
        <v>53</v>
      </c>
      <c r="AY235" s="293"/>
      <c r="AZ235" s="11">
        <f>ROUND(AZ234/AW228,2)</f>
        <v>216.7</v>
      </c>
      <c r="BA235" s="11">
        <f>ROUND(BA234/AW228,2)</f>
        <v>0</v>
      </c>
      <c r="BB235" s="11">
        <f>ROUND(BB234/AW228,2)</f>
        <v>0</v>
      </c>
      <c r="BC235" s="11">
        <f>ROUND(BC234/AW228,2)</f>
        <v>0</v>
      </c>
      <c r="BD235" s="11">
        <f>ROUND(BD234/AW228,2)</f>
        <v>0</v>
      </c>
      <c r="BE235" s="11">
        <f>ROUND(BE234/AW228,2)</f>
        <v>0</v>
      </c>
      <c r="BF235" s="11">
        <f>ROUND(BF234/AW228,2)</f>
        <v>0</v>
      </c>
      <c r="BG235" s="11">
        <f>ROUND(BG234/AW228,2)</f>
        <v>0</v>
      </c>
      <c r="BH235" s="11">
        <f>ROUND(BH234/AW228,2)</f>
        <v>0</v>
      </c>
      <c r="BI235" s="11">
        <f>ROUND(BI234/AW228,2)</f>
        <v>0</v>
      </c>
      <c r="BJ235" s="11">
        <f>ROUND(BJ234/AW228,2)</f>
        <v>0</v>
      </c>
      <c r="BK235" s="11">
        <f>ROUND(BK234/AW228,2)</f>
        <v>0</v>
      </c>
      <c r="BL235" s="11">
        <f>ROUND(BL234/AW228,2)</f>
        <v>0</v>
      </c>
      <c r="BM235" s="11">
        <f>ROUND(BM234/AW228,2)</f>
        <v>0</v>
      </c>
      <c r="BN235" s="11">
        <f>ROUND(BN234/AW228,2)</f>
        <v>0</v>
      </c>
      <c r="BO235" s="11">
        <f>ROUND(BO234/AW228,2)</f>
        <v>216.7</v>
      </c>
      <c r="BP235" s="11">
        <f>ROUND(BP234/AW228,2)</f>
        <v>0</v>
      </c>
      <c r="BQ235" s="11">
        <f>ROUND(BQ234/AW228,2)</f>
        <v>0</v>
      </c>
      <c r="BR235" s="11">
        <f>ROUND(BR234/AW228,2)</f>
        <v>0</v>
      </c>
      <c r="BS235" s="11">
        <f>ROUND(BS234/AW228,2)</f>
        <v>0</v>
      </c>
      <c r="BT235" s="11">
        <f>ROUND(BT234/AW228,2)</f>
        <v>0</v>
      </c>
      <c r="BU235" s="17">
        <v>8</v>
      </c>
      <c r="BX235" s="52" t="b">
        <f>IF(AND(BA235&gt;947.15,BA235&lt;949),3,IF(AND(BA235&gt;623.59,BA235&lt;625),4,IF(AND(BA235&gt;237.38,BA235&lt;239),5,IF(AND(BA235&gt;1986,BA235&lt;1988),6,IF(AND(BA235&gt;739.75,BA235&lt;741),7,IF(AND(BA235&gt;282.91,BA235&lt;284),8,IF(AND(BA235&gt;2681.35,BA235&lt;2683),9,IF(AND(BA235&gt;828.59,BA235&lt;830),10,IF(AND(BA235&gt;585.15,BA235&lt;587),11,IF(AND(BA235&gt;991.71,BA235&lt;993),12,IF(AND(BA235&gt;652.95,BA235&lt;654),13,IF(AND(BA235&gt;248.59,BA235&lt;250),14,IF(AND(BA235&gt;2079.39,BA235&lt;2081),15,IF(AND(BA235&gt;774.57,BA235&lt;776),16,IF(AND(BA235&gt;296.25,BA235&lt;298),17,IF(AND(BA235&gt;2807.42,BA235&lt;2809),18,IF(AND(BA235&gt;867.59,BA235&lt;869),19,IF(AND(BA235&gt;612.7,BA235&lt;614),20))))))))))))))))))</f>
        <v>0</v>
      </c>
      <c r="BY235" s="52" t="b">
        <f>IF(AND(BC235&gt;1204.78,BC235&lt;1206),5,IF(AND(BC235&gt;1407.63,BC235&lt;1409),8,IF(AND(BC235&gt;1427.91,BC235&lt;1429),11,IF(AND(BC235&gt;1261.45,BC235&lt;1263),14,IF(AND(BC235&gt;1473.83,BC235&lt;1475),17,IF(AND(BC235&gt;1495.07,BC235&lt;1497),20))))))</f>
        <v>0</v>
      </c>
      <c r="BZ235" s="52" t="b">
        <f>IF(AND(BD235&gt;486.32,BD235&lt;488),3,IF(AND(BD235&gt;324.64,BD235&lt;326),4,IF(AND(BD235&gt;286.99,BD235&lt;288.5),5,IF(AND(BD235&gt;617.7,BD235&lt;618),6,IF(AND(BD235&gt;411.3,BD235&lt;413),7,IF(AND(BD235&gt;365.04,BD235&lt;367),8,IF(AND(BD235&gt;797.54,BD235&lt;799),9,IF(AND(BD235&gt;533.49,BD235&lt;535),10,IF(AND(BD235&gt;475.86,BD235&lt;477),11,IF(AND(BD235&gt;509.22,BD235&lt;511),12,IF(AND(BD235&gt;339.94,BD235&lt;341.2),13,IF(AND(BD235&gt;300.53,BD235&lt;302),14,IF(AND(BD235&gt;646.78,BD235&lt;648),15,IF(AND(BD235&gt;430.68,BD235&lt;432),16,IF(AND(BD235&gt;382.24,BD235&lt;384),17,IF(AND(BD235&gt;835.07,BD235&lt;837),18,IF(AND(BD235&gt;558.61,BD235&lt;560),19,IF(AND(BD235&gt;498.27,BD235&lt;500),20))))))))))))))))))</f>
        <v>0</v>
      </c>
      <c r="CA235" s="52" t="b">
        <f>IF(AND(BF235&gt;497.89,BF235&lt;499),3,IF(AND(BF235&gt;360.29,BF235&lt;362),4,IF(AND(BF235&gt;249.38,BF235&lt;251),5,IF(AND(BF235&gt;628.22,BF235&lt;630),6,IF(AND(BF235&gt;455.21,BF235&lt;457),7,IF(AND(BF235&gt;315.16,BF235&lt;317),8,IF(AND(BF235&gt;814.35,BF235&lt;816),9,IF(AND(BF235&gt;571.19,BF235&lt;573),10,IF(AND(BF235&gt;401.59,BF235&lt;403),11,IF(AND(BF235&gt;521.33,BF235&lt;523),12,IF(AND(BF235&gt;377.28,BF235&lt;379),13,IF(AND(BF235&gt;261.15,BF235&lt;263),14,IF(AND(BF235&gt;657.8,BF235&lt;659),15,IF(AND(BF235&gt;476.66,BF235&lt;478),16,IF(AND(BF235&gt;330.01,BF235&lt;332),17,IF(AND(BF235&gt;852.67,BF235&lt;854),18,IF(AND(BF235&gt;598.08,BF235&lt;600),19,IF(AND(BF235&gt;420.51,BF235&lt;422),20))))))))))))))))))</f>
        <v>0</v>
      </c>
      <c r="CB235" s="52" t="b">
        <f>IF(AND(BK235&gt;358.85,BK235&lt;360),3,IF(AND(BK235&gt;129.83,BK235&lt;131),4,IF(AND(BK235&gt;77.61,BK235&lt;79),5,IF(AND(BK235&gt;426.19,BK235&lt;428),6,IF(AND(BK235&gt;159.77,BK235&lt;161),7,IF(AND(BK235&gt;94.38,BK235&lt;96),8,IF(AND(BK235&gt;567.37,BK235&lt;569),9,IF(AND(BK235&gt;203.4,BK235&lt;205),10,IF(AND(BK235&gt;131.96,BK235&lt;133),11,IF(AND(BK235&gt;375.76,BK235&lt;377),12,IF(AND(BK235&gt;135.98,BK235&lt;137),13,IF(AND(BK235&gt;81.31,BK235&lt;83),14,IF(AND(BK235&gt;446.27,BK235&lt;448),15,IF(AND(BK235&gt;167.32,BK235&lt;169),16,IF(AND(BK235&gt;98.86,BK235&lt;100),17,IF(AND(BK235&gt;594.08,BK235&lt;596),18,IF(AND(BK235&gt;213.01,BK235&lt;215),19,IF(AND(BK235&gt;138.21,BK235&lt;140),20))))))))))))))))))</f>
        <v>0</v>
      </c>
      <c r="CC235" s="52" t="b">
        <f>IF(AND(BM235&gt;195.17,BM235&lt;197),3,IF(AND(BM235&gt;88.93,BM235&lt;90),4,IF(AND(BM235&gt;47.88,BM235&lt;49),5,IF(AND(BM235&gt;245.08,BM235&lt;247),6,IF(AND(BM235&gt;111.07,BM235&lt;113),7,IF(AND(BM235&gt;60.92,BM235&lt;62),8,IF(AND(BM235&gt;296.11,BM235&lt;298),9,IF(AND(BM235&gt;139.41,BM235&lt;141),10,IF(AND(BM235&gt;78.67,BM235&lt;80),11,IF(AND(BM235&gt;204.39,BM235&lt;206),12,IF(AND(BM235&gt;93.16,BM235&lt;95),13,IF(AND(BM235&gt;50.17,BM235&lt;52),14,IF(AND(BM235&gt;256.64,BM235&lt;258),15,IF(AND(BM235&gt;116.33,BM235&lt;118),16,IF(AND(BM235&gt;63.83,BM235&lt;65),17,IF(AND(BM235&gt;310.07,BM235&lt;312),18,IF(AND(BM235&gt;146.01,BM235&lt;148),19,IF(AND(BM235&gt;82.42,BM235&lt;84),20))))))))))))))))))</f>
        <v>0</v>
      </c>
      <c r="CD235" s="52" t="b">
        <f>IF(AND(BO235&gt;107.35,BO235&lt;109),3,IF(AND(BO235&gt;63.65,BO235&lt;65),4,IF(AND(BO235&gt;44.75,BO235&lt;46),5,IF(AND(BO235&gt;143.27,BO235&lt;145),6,IF(AND(BO235&gt;85.58,BO235&lt;87),7,IF(AND(BO235&gt;60.46,BO235&lt;62),8,IF(AND(BO235&gt;194.16,BO235&lt;196),9,IF(AND(BO235&gt;117.24,BO235&lt;119),10,IF(AND(BO235&gt;82.88,BO235&lt;84),11,IF(AND(BO235&gt;112.44,BO235&lt;114),12,IF(AND(BO235&gt;66.69,BO235&lt;68),13,IF(AND(BO235&gt;46.9,BO235&lt;48),14,IF(AND(BO235&gt;150.05,BO235&lt;152),15,IF(AND(BO235&gt;90.65,BO235&lt;91),16,IF(AND(BO235&gt;63.34,BO235&lt;65),17,IF(AND(BO235&gt;203.34,BO235&lt;205),18,IF(AND(BO235&gt;122.8,BO235&lt;124),19,IF(AND(BO235&gt;86.83,BO235&lt;88),20))))))))))))))))))</f>
        <v>0</v>
      </c>
      <c r="CE235" s="52" t="b">
        <f>IF(AND(BP235&gt;139.85,BP235&lt;141),3,IF(AND(BP235&gt;103.84,BP235&lt;105),4,IF(AND(BP235&gt;52.32,BP235&lt;54),5,IF(AND(BP235&gt;285.46,BP235&lt;287),6,IF(AND(BP235&gt;118.42,BP235&lt;120),7,IF(AND(BP235&gt;62.42,BP235&lt;64),8,IF(AND(BP235&gt;412.27,BP235&lt;414),9,IF(AND(BP235&gt;140.33,BP235&lt;142),10,IF(AND(BP235&gt;145,BP235&lt;147),11,IF(AND(BP235&gt;146.47,BP235&lt;148),12,IF(AND(BP235&gt;108.77,BP235&lt;110),13,IF(AND(BP235&gt;54.82,BP235&lt;56),14,IF(AND(BP235&gt;298.92,BP235&lt;300),15,IF(AND(BP235&gt;124.03,BP235&lt;126),16,IF(AND(BP235&gt;65.4,BP235&lt;67),17,IF(AND(BP235&gt;431.69,BP235&lt;433),18,IF(AND(BP235&gt;146.97,BP235&lt;148),19,IF(AND(BP235&gt;151.86,BP235&lt;153),20))))))))))))))))))</f>
        <v>0</v>
      </c>
      <c r="CF235" s="52" t="b">
        <f>IF(AND(BQ235&gt;350.42,BQ235&lt;352),3,IF(AND(BQ235&gt;546.22,BQ235&lt;548),4,IF(AND(BQ235&gt;155.33,BQ235&lt;157),5,IF(AND(BQ235&gt;721.99,BQ235&lt;723),6,IF(AND(BQ235&gt;638.96,BQ235&lt;639),7,IF(AND(BQ235&gt;187.79,BQ235&lt;189),8,IF(AND(BQ235&gt;945.4,BQ235&lt;947),9,IF(AND(BQ235&gt;698.46,BQ235&lt;670),10,IF(AND(BQ235&gt;360.7,BQ235&lt;362),11,IF(AND(BQ235&gt;366.94,BQ235&lt;368),12,IF(AND(BQ235&gt;571.94,BQ235&lt;573),13,IF(AND(BQ235&gt;162.68,BQ235&lt;164),14,IF(AND(BQ235&gt;755.97,BQ235&lt;757),15,IF(AND(BQ235&gt;667.99,BQ235&lt;669),16,IF(AND(BQ235&gt;196.66,BQ235&lt;198),17,IF(AND(BQ235&gt;989.88,BQ235&lt;991),18,IF(AND(BQ235&gt;731.33,BQ235&lt;733),19,IF(AND(BQ235&gt;377.7,BQ235&lt;379),20))))))))))))))))))</f>
        <v>0</v>
      </c>
      <c r="CG235" s="52" t="b">
        <f>IF(AND(BS235&gt;46.2,BS235&lt;46.5),3,IF(AND(BS235&gt;18.8,BS235&lt;19.1),4,IF(AND(BS235&gt;15.8,BS235&lt;16),5,IF(AND(BS235&gt;78.7,BS235&lt;79),6,IF(AND(BS235&gt;32.1,BS235&lt;32.4),7,IF(AND(BS235&gt;26.9,BS235&lt;27.3),8,IF(AND(BS235&gt;125,BS235&lt;125.5),9,IF(AND(BS235&gt;48.2,BS235&lt;48.52),10,IF(AND(BS235&gt;43.1,BS235&lt;43.6),11,IF(AND(BS235&gt;48.53,BS235&lt;48.7),12,IF(AND(BS235&gt;19.6,BS235&lt;20.1),13,IF(AND(BS235&gt;16.5,BS235&lt;16.9),14,IF(AND(BS235&gt;82.4,BS235&lt;82.8),15,IF(AND(BS235&gt;33.6,BS235&lt;34),16,IF(AND(BS235&gt;28,BS235&lt;28.6),17,IF(AND(BS235&gt;130.8,BS235&lt;131.4),18,IF(AND(BS235&gt;50.5,BS235&lt;50.9),19,IF(AND(BS235&gt;45.2,BS235&lt;45.8),20))))))))))))))))))</f>
        <v>0</v>
      </c>
    </row>
    <row r="236" spans="1:88" ht="90" customHeight="1">
      <c r="A236" s="297"/>
      <c r="B236" s="300"/>
      <c r="C236" s="309"/>
      <c r="D236" s="292" t="s">
        <v>54</v>
      </c>
      <c r="E236" s="293"/>
      <c r="F236" s="10" t="s">
        <v>36</v>
      </c>
      <c r="G236" s="12">
        <f>IF(AD236=FALSE,0,AD236)</f>
        <v>0</v>
      </c>
      <c r="H236" s="12" t="s">
        <v>36</v>
      </c>
      <c r="I236" s="12">
        <f>IF(AE236=FALSE,0,AE236)</f>
        <v>0</v>
      </c>
      <c r="J236" s="12">
        <f>IF(AF236=FALSE,0,AF236)</f>
        <v>0</v>
      </c>
      <c r="K236" s="12" t="s">
        <v>36</v>
      </c>
      <c r="L236" s="12">
        <f>IF(AG236=FALSE,0,AG236)</f>
        <v>0</v>
      </c>
      <c r="M236" s="12" t="s">
        <v>36</v>
      </c>
      <c r="N236" s="12" t="s">
        <v>36</v>
      </c>
      <c r="O236" s="12" t="s">
        <v>36</v>
      </c>
      <c r="P236" s="12" t="s">
        <v>36</v>
      </c>
      <c r="Q236" s="12">
        <f>IF(AH236=FALSE,0,AH236)</f>
        <v>0</v>
      </c>
      <c r="R236" s="12" t="s">
        <v>36</v>
      </c>
      <c r="S236" s="12">
        <f>IF(AI236=FALSE,0,AI236)</f>
        <v>0</v>
      </c>
      <c r="T236" s="12" t="s">
        <v>36</v>
      </c>
      <c r="U236" s="12">
        <f>IF(AJ236=FALSE,0,AJ236)</f>
        <v>108.35</v>
      </c>
      <c r="V236" s="12">
        <f>IF(AK236=FALSE,0,AK236)</f>
        <v>0</v>
      </c>
      <c r="W236" s="12">
        <f>IF(AL236=FALSE,0,AL236)</f>
        <v>0</v>
      </c>
      <c r="X236" s="12" t="s">
        <v>36</v>
      </c>
      <c r="Y236" s="12">
        <f>IF(AM236=FALSE,0,AM236)</f>
        <v>0</v>
      </c>
      <c r="Z236" s="12" t="s">
        <v>36</v>
      </c>
      <c r="AA236" s="18">
        <v>9</v>
      </c>
      <c r="AD236" s="52" t="b">
        <f>IF(AD235=3,948.15,IF(AD235=4,624.59,IF(AD235=5,238.38,IF(AD235=6,1987,IF(AD235=7,740.75,IF(AD235=8,283.91,IF(AD235=9,2682.35,IF(AD235=10,829.59,IF(AD235=11,586.15,IF(AD235=12,992.71,IF(AD235=13,653.95,IF(AD235=14,249.59,IF(AD235=15,2080.39,IF(AD235=16,775.57,IF(AD235=17,297.25,IF(AD235=18,2808.42,IF(AD235=19,868.59,IF(AD235=20,613.7))))))))))))))))))</f>
        <v>0</v>
      </c>
      <c r="AE236" s="52" t="b">
        <f>IF(AE235=5,1205.78,IF(AE235=8,1408.63,IF(AE235=11,1428.91,IF(AE235=14,1262.45,IF(AE235=17,1474.83,IF(AE235=20,1496.07))))))</f>
        <v>0</v>
      </c>
      <c r="AF236" s="52" t="b">
        <f>IF(AF235=3,487.32,IF(AF235=4,325.64,IF(AF235=5,287.99,IF(AF235=6,618.7,IF(AF235=7,412.3,IF(AF235=8,366.04,IF(AF235=9,798.54,IF(AF235=10,534.49,IF(AF235=11,476.86,IF(AF235=12,510.22,IF(AF235=13,340.94,IF(AF235=14,301.53,IF(AF235=15,647.78,IF(AF235=16,431.68,IF(AF235=17,383.24,IF(AF235=18,836.07,IF(AF235=19,559.61,IF(AF235=20,499.27))))))))))))))))))</f>
        <v>0</v>
      </c>
      <c r="AG236" s="52" t="b">
        <f>IF(AG235=3,498.89,IF(AG235=4,361.29,IF(AG235=5,250.38,IF(AG235=6,629.22,IF(AG235=7,456.21,IF(AG235=8,316.16,IF(AG235=9,815.35,IF(AG235=10,572.19,IF(AG235=11,402.59,IF(AG235=12,522.33,IF(AG235=13,378.28,IF(AG235=14,262.15,IF(AG235=15,658.8,IF(AG235=16,477.66,IF(AG235=17,331.01,IF(AG235=18,853.67,IF(AG235=19,599.08,IF(AG235=20,421.51))))))))))))))))))</f>
        <v>0</v>
      </c>
      <c r="AH236" s="52" t="b">
        <f>IF(AH235=3,359.85,IF(AH235=4,130.83,IF(AH235=5,78.61,IF(AH235=6,427.19,IF(AH235=7,160.77,IF(AH235=8,95.38,IF(AH235=9,568.37,IF(AH235=10,204.4,IF(AH235=11,132.96,IF(AH235=12,376.76,IF(AH235=13,136.98,IF(AH235=14,82.31,IF(AH235=15,447.27,IF(AH235=16,168.32,IF(AH235=17,99.86,IF(AH235=18,595.08,IF(AH235=19,214.01,IF(AH235=20,139.21))))))))))))))))))</f>
        <v>0</v>
      </c>
      <c r="AI236" s="52" t="b">
        <f>IF(AI235=3,196.17,IF(AI235=4,89.93,IF(AI235=5,48.88,IF(AI235=6,246.08,IF(AI235=7,112.07,IF(AI235=8,61.92,IF(AI235=9,297.11,IF(AI235=10,140.41,IF(AI235=11,79.67,IF(AI235=12,205.39,IF(AI235=13,94.16,IF(AI235=14,51.17,IF(AI235=15,257.64,IF(AI235=16,117.33,IF(AI235=17,64.83,IF(AI235=18,311.07,IF(AI235=19,147.01,IF(AI235=20,83.42))))))))))))))))))</f>
        <v>0</v>
      </c>
      <c r="AJ236" s="52">
        <f>IF(AJ235=3,108.35,IF(AJ235=4,64.65,IF(AJ235=5,45.75,IF(AJ235=6,144.27,IF(AJ235=7,86.58,IF(AJ235=8,61.46,IF(AJ235=9,195.16,IF(AJ235=10,118.24,IF(AJ235=11,83.88,IF(AJ235=12,113.44,IF(AJ235=13,67.69,IF(AJ235=14,47.9,IF(AJ235=15,151.05,IF(AJ235=16,90.65,IF(AJ235=17,64.34,IF(AJ235=18,204.34,IF(AJ235=19,123.8,IF(AJ235=20,87.83))))))))))))))))))</f>
        <v>108.35</v>
      </c>
      <c r="AK236" s="52" t="b">
        <f>IF(AK235=3,140.85,IF(AK235=4,104.84,IF(AK235=5,53.32,IF(AK235=6,286.46,IF(AK235=7,119.42,IF(AK235=8,63.42,IF(AK235=9,413.27,IF(AK235=10,141.33,IF(AK235=11,146,IF(AK235=12,147.47,IF(AK235=13,109.77,IF(AK235=14,55.82,IF(AK235=15,299.92,IF(AK235=16,125.03,IF(AK235=17,66.4,IF(AK235=18,432.69,IF(AK235=19,147.97,IF(AK235=20,152.86))))))))))))))))))</f>
        <v>0</v>
      </c>
      <c r="AL236" s="52" t="b">
        <f>IF(AL235=3,351.42,IF(AL235=4,547.22,IF(AL235=5,156.33,IF(AL235=6,722.99,IF(AL235=7,638.96,IF(AL235=8,188.79,IF(AL235=9,946.4,IF(AL235=10,699.46,IF(AL235=11,361.7,IF(AL235=12,367.94,IF(AL235=13,572.94,IF(AL235=14,163.68,IF(AL235=15,756.97,IF(AL235=16,668.99,IF(AL235=17,197.66,IF(AL235=18,990.88,IF(AL235=19,732.33,IF(AL235=20,378.7))))))))))))))))))</f>
        <v>0</v>
      </c>
      <c r="AM236" s="52" t="b">
        <f>IF(AM235=3,46.41,IF(AM235=4,19.01,IF(AM235=5,15.96,IF(AM235=6,78.9,IF(AM235=7,32.34,IF(AM235=8,27.09,IF(AM235=9,125.27,IF(AM235=10,48.48,IF(AM235=11,43.47,IF(AM235=12,48.59,IF(AM235=13,19.9,IF(AM235=14,16.71,IF(AM235=15,82.61,IF(AM235=16,33.86,IF(AM235=17,28.36,IF(AM235=18,131.15,IF(AM235=19,50.76,IF(AM235=20,45.51))))))))))))))))))</f>
        <v>0</v>
      </c>
      <c r="AO236" s="4">
        <f t="shared" si="651"/>
        <v>0</v>
      </c>
      <c r="AP236" s="4">
        <f t="shared" si="652"/>
        <v>0</v>
      </c>
      <c r="AQ236" s="4">
        <f t="shared" si="653"/>
        <v>0</v>
      </c>
      <c r="AU236" s="310"/>
      <c r="AV236" s="316"/>
      <c r="AW236" s="317"/>
      <c r="AX236" s="322" t="s">
        <v>54</v>
      </c>
      <c r="AY236" s="293"/>
      <c r="AZ236" s="10" t="s">
        <v>36</v>
      </c>
      <c r="BA236" s="12">
        <f>IF(BX236=FALSE,0,BX236)</f>
        <v>0</v>
      </c>
      <c r="BB236" s="12" t="s">
        <v>36</v>
      </c>
      <c r="BC236" s="12">
        <f>IF(BY236=FALSE,0,BY236)</f>
        <v>0</v>
      </c>
      <c r="BD236" s="12">
        <f>IF(BZ236=FALSE,0,BZ236)</f>
        <v>0</v>
      </c>
      <c r="BE236" s="12" t="s">
        <v>36</v>
      </c>
      <c r="BF236" s="12">
        <f>IF(CA236=FALSE,0,CA236)</f>
        <v>0</v>
      </c>
      <c r="BG236" s="12" t="s">
        <v>36</v>
      </c>
      <c r="BH236" s="12" t="s">
        <v>36</v>
      </c>
      <c r="BI236" s="12" t="s">
        <v>36</v>
      </c>
      <c r="BJ236" s="12" t="s">
        <v>36</v>
      </c>
      <c r="BK236" s="12">
        <f>IF(CB236=FALSE,0,CB236)</f>
        <v>0</v>
      </c>
      <c r="BL236" s="12" t="s">
        <v>36</v>
      </c>
      <c r="BM236" s="12">
        <f>IF(CC236=FALSE,0,CC236)</f>
        <v>0</v>
      </c>
      <c r="BN236" s="12" t="s">
        <v>36</v>
      </c>
      <c r="BO236" s="12">
        <f>IF(CD236=FALSE,0,CD236)</f>
        <v>216.7</v>
      </c>
      <c r="BP236" s="12">
        <f>IF(CE236=FALSE,0,CE236)</f>
        <v>0</v>
      </c>
      <c r="BQ236" s="12">
        <f>IF(CF236=FALSE,0,CF236)</f>
        <v>0</v>
      </c>
      <c r="BR236" s="12" t="s">
        <v>36</v>
      </c>
      <c r="BS236" s="12">
        <f>IF(CG236=FALSE,0,CG236)</f>
        <v>0</v>
      </c>
      <c r="BT236" s="12" t="s">
        <v>36</v>
      </c>
      <c r="BU236" s="18">
        <v>9</v>
      </c>
      <c r="BX236" s="52" t="b">
        <f>IF(AD235=3,1896.3,IF(AD235=4,1249.18,IF(AD235=5,476.76,IF(AD235=6,3974,IF(AD235=7,1481.5,IF(AD235=8,567.82,IF(AD235=9,5364.7,IF(AD235=10,1659.18,IF(AD235=11,1172.3)))))))))</f>
        <v>0</v>
      </c>
      <c r="BY236" s="52" t="b">
        <f>IF(AE235=5,2411.56,IF(AE235=8,2817.26,IF(AE235=11,2857.82)))</f>
        <v>0</v>
      </c>
      <c r="BZ236" s="52" t="b">
        <f>IF(AF235=3,974.64,IF(AF235=4,651.28,IF(AF235=5,575.98,IF(AF235=6,1237.4,IF(AF235=7,824.6,IF(AF235=8,732.08,IF(AF235=9,1597.08,IF(AF235=10,1068.98,IF(AF235=11,953.72)))))))))</f>
        <v>0</v>
      </c>
      <c r="CA236" s="52" t="b">
        <f>IF(AG235=3,997.78,IF(AG235=4,722.58,IF(AG235=5,500.76,IF(AG235=6,1258.44,IF(AG235=7,912.42,IF(AG235=8,632.32,IF(AG235=9,1630.7,IF(AG235=10,1144.38,IF(AG235=11,805.18)))))))))</f>
        <v>0</v>
      </c>
      <c r="CB236" s="52" t="b">
        <f>IF(AH235=3,719.7,IF(AH235=4,261.66,IF(AH235=5,157.22,IF(AH235=6,854.38,IF(AH235=7,321.54,IF(AH235=8,190.76,IF(AH235=9,1136.74,IF(AH235=10,408.8,IF(AH235=11,265.92)))))))))</f>
        <v>0</v>
      </c>
      <c r="CC236" s="52" t="b">
        <f>IF(AI235=3,392.34,IF(AI235=4,179.86,IF(AI235=5,97.76,IF(AI235=6,492.16,IF(AI235=7,224.14,IF(AI235=8,123.84,IF(AI235=9,594.22,IF(AI235=10,280.82,IF(AI235=11,159.34)))))))))</f>
        <v>0</v>
      </c>
      <c r="CD236" s="52">
        <f>IF(AJ235=3,216.7,IF(AJ235=4,129.3,IF(AJ235=5,91.5,IF(AJ235=6,288.54,IF(AJ235=7,173.16,IF(AJ235=8,122.92,IF(AJ235=9,390.32,IF(AJ235=10,236.48,IF(AJ235=11,167.76)))))))))</f>
        <v>216.7</v>
      </c>
      <c r="CE236" s="52" t="b">
        <f>IF(AK235=3,281.7,IF(AK235=4,209.68,IF(AK235=5,106.64,IF(AK235=6,572.92,IF(AK235=7,238.84,IF(AK235=8,126.84,IF(AK235=9,826.54,IF(AK235=10,282.66,IF(AK235=11,292)))))))))</f>
        <v>0</v>
      </c>
      <c r="CF236" s="52" t="b">
        <f>IF(AL235=3,702.84,IF(AL235=4,1094.44,IF(AL235=5,312.66,IF(AL235=6,1445.98,IF(AL235=7,1277.92,IF(AL235=8,377.58,IF(AL235=9,1892.8,IF(AL235=10,1398.92,IF(AL235=11,723.4)))))))))</f>
        <v>0</v>
      </c>
      <c r="CG236" s="52" t="b">
        <f>IF(AM235=3,92.82,IF(AM235=4,38.02,IF(AM235=5,31.92,IF(AM235=6,157.8,IF(AM235=7,64.68,IF(AM235=8,54.18,IF(AM235=9,250.54,IF(AM235=10,96.96,IF(AM235=11,86.94)))))))))</f>
        <v>0</v>
      </c>
    </row>
    <row r="237" spans="1:88" ht="15">
      <c r="A237" s="81" t="s">
        <v>77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3"/>
      <c r="AA237" s="71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>
        <f t="shared" ref="AO237:AO238" si="655">IF(ISERROR(FIND(2015,A237,1)),0,2015)</f>
        <v>2015</v>
      </c>
      <c r="AP237" s="8">
        <f t="shared" ref="AP237:AP238" si="656">IF(ISERROR(FIND(2016,A237,1)),0,2016)</f>
        <v>0</v>
      </c>
      <c r="AQ237" s="8">
        <f t="shared" ref="AQ237:AQ238" si="657">MAX(AO237:AP237)</f>
        <v>2015</v>
      </c>
      <c r="AU237" s="337" t="s">
        <v>77</v>
      </c>
      <c r="AV237" s="336"/>
      <c r="AW237" s="336"/>
      <c r="AX237" s="336"/>
      <c r="AY237" s="336"/>
      <c r="AZ237" s="336"/>
      <c r="BA237" s="336"/>
      <c r="BB237" s="336"/>
      <c r="BC237" s="336"/>
      <c r="BD237" s="336"/>
      <c r="BE237" s="336"/>
      <c r="BF237" s="336"/>
      <c r="BG237" s="336"/>
      <c r="BH237" s="336"/>
      <c r="BI237" s="336"/>
      <c r="BJ237" s="336"/>
      <c r="BK237" s="336"/>
      <c r="BL237" s="336"/>
      <c r="BM237" s="336"/>
      <c r="BN237" s="336"/>
      <c r="BO237" s="336"/>
      <c r="BP237" s="336"/>
      <c r="BQ237" s="336"/>
      <c r="BR237" s="336"/>
      <c r="BS237" s="336"/>
      <c r="BT237" s="338"/>
      <c r="BU237" s="71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</row>
    <row r="238" spans="1:88" ht="15">
      <c r="A238" s="84" t="s">
        <v>51</v>
      </c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6"/>
      <c r="AA238" s="53"/>
      <c r="AO238" s="4">
        <f t="shared" si="655"/>
        <v>0</v>
      </c>
      <c r="AP238" s="4">
        <f t="shared" si="656"/>
        <v>0</v>
      </c>
      <c r="AQ238" s="4">
        <f t="shared" si="657"/>
        <v>0</v>
      </c>
      <c r="AU238" s="337" t="s">
        <v>51</v>
      </c>
      <c r="AV238" s="336"/>
      <c r="AW238" s="336"/>
      <c r="AX238" s="336"/>
      <c r="AY238" s="336"/>
      <c r="AZ238" s="336"/>
      <c r="BA238" s="336"/>
      <c r="BB238" s="336"/>
      <c r="BC238" s="336"/>
      <c r="BD238" s="336"/>
      <c r="BE238" s="336"/>
      <c r="BF238" s="336"/>
      <c r="BG238" s="336"/>
      <c r="BH238" s="336"/>
      <c r="BI238" s="336"/>
      <c r="BJ238" s="336"/>
      <c r="BK238" s="336"/>
      <c r="BL238" s="336"/>
      <c r="BM238" s="336"/>
      <c r="BN238" s="336"/>
      <c r="BO238" s="336"/>
      <c r="BP238" s="336"/>
      <c r="BQ238" s="336"/>
      <c r="BR238" s="336"/>
      <c r="BS238" s="336"/>
      <c r="BT238" s="338"/>
      <c r="BU238" s="53"/>
    </row>
    <row r="239" spans="1:88" ht="30" customHeight="1">
      <c r="A239" s="318" t="s">
        <v>25</v>
      </c>
      <c r="B239" s="280" t="s">
        <v>78</v>
      </c>
      <c r="C239" s="284">
        <v>475.7</v>
      </c>
      <c r="D239" s="282" t="s">
        <v>27</v>
      </c>
      <c r="E239" s="2" t="s">
        <v>28</v>
      </c>
      <c r="F239" s="10">
        <f>G239+I239+J239+L239+Q239+S239+U239+V239+W239+Y239+Z239</f>
        <v>51542.1</v>
      </c>
      <c r="G239" s="45">
        <v>0</v>
      </c>
      <c r="H239" s="10">
        <v>0</v>
      </c>
      <c r="I239" s="46">
        <v>0</v>
      </c>
      <c r="J239" s="46">
        <v>0</v>
      </c>
      <c r="K239" s="10">
        <v>0</v>
      </c>
      <c r="L239" s="10">
        <f>M239+O239</f>
        <v>0</v>
      </c>
      <c r="M239" s="13">
        <v>0</v>
      </c>
      <c r="N239" s="10">
        <v>0</v>
      </c>
      <c r="O239" s="13">
        <v>0</v>
      </c>
      <c r="P239" s="10">
        <v>0</v>
      </c>
      <c r="Q239" s="46">
        <v>0</v>
      </c>
      <c r="R239" s="10">
        <v>0</v>
      </c>
      <c r="S239" s="46">
        <v>0</v>
      </c>
      <c r="T239" s="10">
        <v>0</v>
      </c>
      <c r="U239" s="46">
        <v>51542.1</v>
      </c>
      <c r="V239" s="46">
        <v>0</v>
      </c>
      <c r="W239" s="46">
        <v>0</v>
      </c>
      <c r="X239" s="10">
        <v>0</v>
      </c>
      <c r="Y239" s="46">
        <v>0</v>
      </c>
      <c r="Z239" s="46">
        <v>0</v>
      </c>
      <c r="AA239" s="15">
        <v>1</v>
      </c>
      <c r="AO239" s="4">
        <f t="shared" ref="AO239:AO292" si="658">IF(ISERROR(FIND(2015,A239,1)),0,2015)</f>
        <v>0</v>
      </c>
      <c r="AP239" s="4">
        <f t="shared" ref="AP239:AP292" si="659">IF(ISERROR(FIND(2016,A239,1)),0,2016)</f>
        <v>0</v>
      </c>
      <c r="AQ239" s="4">
        <f t="shared" ref="AQ239:AQ292" si="660">MAX(AO239:AP239)</f>
        <v>0</v>
      </c>
      <c r="AU239" s="324" t="s">
        <v>25</v>
      </c>
      <c r="AV239" s="339" t="s">
        <v>78</v>
      </c>
      <c r="AW239" s="325">
        <v>475.7</v>
      </c>
      <c r="AX239" s="326" t="s">
        <v>27</v>
      </c>
      <c r="AY239" s="2" t="s">
        <v>28</v>
      </c>
      <c r="AZ239" s="10">
        <f>BA239+BC239+BD239+BF239+BK239+BM239+BO239+BP239+BQ239+BS239+BT239</f>
        <v>103084.19</v>
      </c>
      <c r="BA239" s="44">
        <f>ROUND($C239*BA247,2)</f>
        <v>0</v>
      </c>
      <c r="BB239" s="10">
        <f>ROUND(H239*2,2)</f>
        <v>0</v>
      </c>
      <c r="BC239" s="44">
        <f>ROUND($C239*BC247,2)</f>
        <v>0</v>
      </c>
      <c r="BD239" s="44">
        <f>ROUND($C239*BD247,2)</f>
        <v>0</v>
      </c>
      <c r="BE239" s="10">
        <f>ROUND(K239*2,2)</f>
        <v>0</v>
      </c>
      <c r="BF239" s="44">
        <f>ROUND($C239*BF247,2)</f>
        <v>0</v>
      </c>
      <c r="BG239" s="10">
        <f>ROUND(M239*2,2)</f>
        <v>0</v>
      </c>
      <c r="BH239" s="10">
        <f>ROUND(N239*2,2)</f>
        <v>0</v>
      </c>
      <c r="BI239" s="10">
        <f>ROUND(O239*2,2)</f>
        <v>0</v>
      </c>
      <c r="BJ239" s="10">
        <f>ROUND(P239*2,2)</f>
        <v>0</v>
      </c>
      <c r="BK239" s="44">
        <f>ROUND($C239*BK247,2)</f>
        <v>0</v>
      </c>
      <c r="BL239" s="10">
        <f>ROUND(R239*2,2)</f>
        <v>0</v>
      </c>
      <c r="BM239" s="44">
        <f>ROUND($C239*BM247,2)</f>
        <v>0</v>
      </c>
      <c r="BN239" s="10">
        <f>ROUND(T239*2,2)</f>
        <v>0</v>
      </c>
      <c r="BO239" s="44">
        <f>ROUND($C239*BO247,2)</f>
        <v>103084.19</v>
      </c>
      <c r="BP239" s="44">
        <f>ROUND(V239*2,2)</f>
        <v>0</v>
      </c>
      <c r="BQ239" s="44">
        <f>ROUND($C239*BQ247,2)</f>
        <v>0</v>
      </c>
      <c r="BR239" s="10">
        <f>ROUND(X239*2,2)</f>
        <v>0</v>
      </c>
      <c r="BS239" s="44">
        <f>ROUND(Y239*2,2)</f>
        <v>0</v>
      </c>
      <c r="BT239" s="10">
        <f>ROUND(Z239*2,2)</f>
        <v>0</v>
      </c>
      <c r="BU239" s="15">
        <v>1</v>
      </c>
      <c r="CI239" s="32">
        <f>BF239-BG239</f>
        <v>0</v>
      </c>
    </row>
    <row r="240" spans="1:88" ht="60" customHeight="1">
      <c r="A240" s="319"/>
      <c r="B240" s="281"/>
      <c r="C240" s="285"/>
      <c r="D240" s="342"/>
      <c r="E240" s="2" t="s">
        <v>29</v>
      </c>
      <c r="F240" s="10">
        <f t="shared" ref="F240:F244" si="661">G240+I240+J240+L240+Q240+S240+U240+V240+W240+Y240+Z240</f>
        <v>0</v>
      </c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15">
        <v>2</v>
      </c>
      <c r="AO240" s="4">
        <f t="shared" si="658"/>
        <v>0</v>
      </c>
      <c r="AP240" s="4">
        <f t="shared" si="659"/>
        <v>0</v>
      </c>
      <c r="AQ240" s="4">
        <f t="shared" si="660"/>
        <v>0</v>
      </c>
      <c r="AU240" s="324"/>
      <c r="AV240" s="339"/>
      <c r="AW240" s="325"/>
      <c r="AX240" s="326"/>
      <c r="AY240" s="2" t="s">
        <v>29</v>
      </c>
      <c r="AZ240" s="10">
        <f t="shared" ref="AZ240:AZ244" si="662">BA240+BC240+BD240+BF240+BK240+BM240+BO240+BP240+BQ240+BS240+BT240</f>
        <v>0</v>
      </c>
      <c r="BA240" s="103"/>
      <c r="BB240" s="103"/>
      <c r="BC240" s="103"/>
      <c r="BD240" s="103"/>
      <c r="BE240" s="103"/>
      <c r="BF240" s="103"/>
      <c r="BG240" s="103"/>
      <c r="BH240" s="103"/>
      <c r="BI240" s="103"/>
      <c r="BJ240" s="103"/>
      <c r="BK240" s="103"/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5">
        <v>2</v>
      </c>
    </row>
    <row r="241" spans="1:88" ht="120" customHeight="1">
      <c r="A241" s="319"/>
      <c r="B241" s="281"/>
      <c r="C241" s="285"/>
      <c r="D241" s="282" t="s">
        <v>30</v>
      </c>
      <c r="E241" s="2" t="s">
        <v>52</v>
      </c>
      <c r="F241" s="10">
        <f t="shared" si="661"/>
        <v>0</v>
      </c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15">
        <v>3</v>
      </c>
      <c r="AO241" s="4">
        <f t="shared" si="658"/>
        <v>0</v>
      </c>
      <c r="AP241" s="4">
        <f t="shared" si="659"/>
        <v>0</v>
      </c>
      <c r="AQ241" s="4">
        <f t="shared" si="660"/>
        <v>0</v>
      </c>
      <c r="AT241" s="32">
        <f>AZ241-BC241</f>
        <v>0</v>
      </c>
      <c r="AU241" s="324"/>
      <c r="AV241" s="339"/>
      <c r="AW241" s="325"/>
      <c r="AX241" s="326" t="s">
        <v>30</v>
      </c>
      <c r="AY241" s="2" t="s">
        <v>52</v>
      </c>
      <c r="AZ241" s="10">
        <f t="shared" si="662"/>
        <v>0</v>
      </c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5">
        <v>3</v>
      </c>
    </row>
    <row r="242" spans="1:88" ht="30" customHeight="1">
      <c r="A242" s="319"/>
      <c r="B242" s="281"/>
      <c r="C242" s="285"/>
      <c r="D242" s="283"/>
      <c r="E242" s="2" t="s">
        <v>32</v>
      </c>
      <c r="F242" s="10">
        <f t="shared" si="661"/>
        <v>0</v>
      </c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15">
        <v>4</v>
      </c>
      <c r="AO242" s="4">
        <f t="shared" si="658"/>
        <v>0</v>
      </c>
      <c r="AP242" s="4">
        <f t="shared" si="659"/>
        <v>0</v>
      </c>
      <c r="AQ242" s="4">
        <f t="shared" si="660"/>
        <v>0</v>
      </c>
      <c r="AU242" s="324"/>
      <c r="AV242" s="339"/>
      <c r="AW242" s="325"/>
      <c r="AX242" s="326"/>
      <c r="AY242" s="2" t="s">
        <v>32</v>
      </c>
      <c r="AZ242" s="10">
        <f t="shared" si="662"/>
        <v>0</v>
      </c>
      <c r="BA242" s="103"/>
      <c r="BB242" s="103"/>
      <c r="BC242" s="103"/>
      <c r="BD242" s="103"/>
      <c r="BE242" s="103"/>
      <c r="BF242" s="103"/>
      <c r="BG242" s="103"/>
      <c r="BH242" s="103"/>
      <c r="BI242" s="103"/>
      <c r="BJ242" s="103"/>
      <c r="BK242" s="103"/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5">
        <v>4</v>
      </c>
    </row>
    <row r="243" spans="1:88" ht="30" customHeight="1">
      <c r="A243" s="319"/>
      <c r="B243" s="281"/>
      <c r="C243" s="285"/>
      <c r="D243" s="283"/>
      <c r="E243" s="2" t="s">
        <v>33</v>
      </c>
      <c r="F243" s="10">
        <f t="shared" si="661"/>
        <v>0</v>
      </c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15">
        <v>5</v>
      </c>
      <c r="AO243" s="4">
        <f t="shared" si="658"/>
        <v>0</v>
      </c>
      <c r="AP243" s="4">
        <f t="shared" si="659"/>
        <v>0</v>
      </c>
      <c r="AQ243" s="4">
        <f t="shared" si="660"/>
        <v>0</v>
      </c>
      <c r="AU243" s="324"/>
      <c r="AV243" s="339"/>
      <c r="AW243" s="325"/>
      <c r="AX243" s="326"/>
      <c r="AY243" s="2" t="s">
        <v>33</v>
      </c>
      <c r="AZ243" s="10">
        <f t="shared" si="662"/>
        <v>0</v>
      </c>
      <c r="BA243" s="103"/>
      <c r="BB243" s="103"/>
      <c r="BC243" s="103"/>
      <c r="BD243" s="103"/>
      <c r="BE243" s="103"/>
      <c r="BF243" s="103"/>
      <c r="BG243" s="103"/>
      <c r="BH243" s="103"/>
      <c r="BI243" s="103"/>
      <c r="BJ243" s="103"/>
      <c r="BK243" s="103"/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5">
        <v>5</v>
      </c>
    </row>
    <row r="244" spans="1:88" ht="30" customHeight="1">
      <c r="A244" s="319"/>
      <c r="B244" s="281"/>
      <c r="C244" s="285"/>
      <c r="D244" s="342"/>
      <c r="E244" s="2" t="s">
        <v>34</v>
      </c>
      <c r="F244" s="10">
        <f t="shared" si="661"/>
        <v>0</v>
      </c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15">
        <v>6</v>
      </c>
      <c r="AO244" s="4">
        <f t="shared" si="658"/>
        <v>0</v>
      </c>
      <c r="AP244" s="4">
        <f t="shared" si="659"/>
        <v>0</v>
      </c>
      <c r="AQ244" s="4">
        <f t="shared" si="660"/>
        <v>0</v>
      </c>
      <c r="AU244" s="324"/>
      <c r="AV244" s="339"/>
      <c r="AW244" s="325"/>
      <c r="AX244" s="326"/>
      <c r="AY244" s="2" t="s">
        <v>34</v>
      </c>
      <c r="AZ244" s="10">
        <f t="shared" si="662"/>
        <v>0</v>
      </c>
      <c r="BA244" s="103"/>
      <c r="BB244" s="103"/>
      <c r="BC244" s="103"/>
      <c r="BD244" s="103"/>
      <c r="BE244" s="103"/>
      <c r="BF244" s="103"/>
      <c r="BG244" s="103"/>
      <c r="BH244" s="103"/>
      <c r="BI244" s="103"/>
      <c r="BJ244" s="103"/>
      <c r="BK244" s="103"/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5">
        <v>6</v>
      </c>
    </row>
    <row r="245" spans="1:88" ht="30" customHeight="1">
      <c r="A245" s="319"/>
      <c r="B245" s="281"/>
      <c r="C245" s="285"/>
      <c r="D245" s="365" t="s">
        <v>35</v>
      </c>
      <c r="E245" s="366"/>
      <c r="F245" s="10">
        <f>F239+F240+F241+F242+F243+F244</f>
        <v>51542.1</v>
      </c>
      <c r="G245" s="10">
        <f t="shared" ref="G245" si="663">G239+G240+G241+G242+G243+G244</f>
        <v>0</v>
      </c>
      <c r="H245" s="10">
        <f t="shared" ref="H245" si="664">H239+H240+H241+H242+H243+H244</f>
        <v>0</v>
      </c>
      <c r="I245" s="10">
        <f t="shared" ref="I245" si="665">I239+I240+I241+I242+I243+I244</f>
        <v>0</v>
      </c>
      <c r="J245" s="10">
        <f t="shared" ref="J245" si="666">J239+J240+J241+J242+J243+J244</f>
        <v>0</v>
      </c>
      <c r="K245" s="10">
        <f t="shared" ref="K245" si="667">K239+K240+K241+K242+K243+K244</f>
        <v>0</v>
      </c>
      <c r="L245" s="10">
        <f t="shared" ref="L245" si="668">L239+L240+L241+L242+L243+L244</f>
        <v>0</v>
      </c>
      <c r="M245" s="10">
        <f t="shared" ref="M245" si="669">M239+M240+M241+M242+M243+M244</f>
        <v>0</v>
      </c>
      <c r="N245" s="10">
        <f t="shared" ref="N245" si="670">N239+N240+N241+N242+N243+N244</f>
        <v>0</v>
      </c>
      <c r="O245" s="10">
        <f t="shared" ref="O245" si="671">O239+O240+O241+O242+O243+O244</f>
        <v>0</v>
      </c>
      <c r="P245" s="10">
        <f t="shared" ref="P245" si="672">P239+P240+P241+P242+P243+P244</f>
        <v>0</v>
      </c>
      <c r="Q245" s="10">
        <f t="shared" ref="Q245" si="673">Q239+Q240+Q241+Q242+Q243+Q244</f>
        <v>0</v>
      </c>
      <c r="R245" s="10">
        <f t="shared" ref="R245" si="674">R239+R240+R241+R242+R243+R244</f>
        <v>0</v>
      </c>
      <c r="S245" s="10">
        <f t="shared" ref="S245" si="675">S239+S240+S241+S242+S243+S244</f>
        <v>0</v>
      </c>
      <c r="T245" s="10">
        <f t="shared" ref="T245" si="676">T239+T240+T241+T242+T243+T244</f>
        <v>0</v>
      </c>
      <c r="U245" s="10">
        <f t="shared" ref="U245" si="677">U239+U240+U241+U242+U243+U244</f>
        <v>51542.1</v>
      </c>
      <c r="V245" s="10">
        <f t="shared" ref="V245" si="678">V239+V240+V241+V242+V243+V244</f>
        <v>0</v>
      </c>
      <c r="W245" s="10">
        <f t="shared" ref="W245" si="679">W239+W240+W241+W242+W243+W244</f>
        <v>0</v>
      </c>
      <c r="X245" s="10">
        <f t="shared" ref="X245" si="680">X239+X240+X241+X242+X243+X244</f>
        <v>0</v>
      </c>
      <c r="Y245" s="10">
        <f t="shared" ref="Y245" si="681">Y239+Y240+Y241+Y242+Y243+Y244</f>
        <v>0</v>
      </c>
      <c r="Z245" s="10">
        <f t="shared" ref="Z245" si="682">Z239+Z240+Z241+Z242+Z243+Z244</f>
        <v>0</v>
      </c>
      <c r="AA245" s="15">
        <v>7</v>
      </c>
      <c r="AO245" s="4">
        <f t="shared" si="658"/>
        <v>0</v>
      </c>
      <c r="AP245" s="4">
        <f t="shared" si="659"/>
        <v>0</v>
      </c>
      <c r="AQ245" s="4">
        <f t="shared" si="660"/>
        <v>0</v>
      </c>
      <c r="AU245" s="324"/>
      <c r="AV245" s="339"/>
      <c r="AW245" s="325"/>
      <c r="AX245" s="327" t="s">
        <v>35</v>
      </c>
      <c r="AY245" s="327"/>
      <c r="AZ245" s="10">
        <f>AZ239+AZ240+AZ241+AZ242+AZ243+AZ244</f>
        <v>103084.19</v>
      </c>
      <c r="BA245" s="10">
        <f t="shared" ref="BA245:BT245" si="683">BA239+BA240+BA241+BA242+BA243+BA244</f>
        <v>0</v>
      </c>
      <c r="BB245" s="10">
        <f t="shared" si="683"/>
        <v>0</v>
      </c>
      <c r="BC245" s="10">
        <f t="shared" si="683"/>
        <v>0</v>
      </c>
      <c r="BD245" s="10">
        <f t="shared" si="683"/>
        <v>0</v>
      </c>
      <c r="BE245" s="10">
        <f t="shared" si="683"/>
        <v>0</v>
      </c>
      <c r="BF245" s="10">
        <f t="shared" si="683"/>
        <v>0</v>
      </c>
      <c r="BG245" s="10">
        <f t="shared" si="683"/>
        <v>0</v>
      </c>
      <c r="BH245" s="10">
        <f t="shared" si="683"/>
        <v>0</v>
      </c>
      <c r="BI245" s="10">
        <f t="shared" si="683"/>
        <v>0</v>
      </c>
      <c r="BJ245" s="10">
        <f t="shared" si="683"/>
        <v>0</v>
      </c>
      <c r="BK245" s="10">
        <f t="shared" si="683"/>
        <v>0</v>
      </c>
      <c r="BL245" s="10">
        <f t="shared" si="683"/>
        <v>0</v>
      </c>
      <c r="BM245" s="10">
        <f t="shared" si="683"/>
        <v>0</v>
      </c>
      <c r="BN245" s="10">
        <f t="shared" si="683"/>
        <v>0</v>
      </c>
      <c r="BO245" s="10">
        <f t="shared" si="683"/>
        <v>103084.19</v>
      </c>
      <c r="BP245" s="10">
        <f t="shared" si="683"/>
        <v>0</v>
      </c>
      <c r="BQ245" s="10">
        <f t="shared" si="683"/>
        <v>0</v>
      </c>
      <c r="BR245" s="10">
        <f t="shared" si="683"/>
        <v>0</v>
      </c>
      <c r="BS245" s="10">
        <f t="shared" si="683"/>
        <v>0</v>
      </c>
      <c r="BT245" s="10">
        <f t="shared" si="683"/>
        <v>0</v>
      </c>
      <c r="BU245" s="15">
        <v>7</v>
      </c>
      <c r="CI245" s="32">
        <f>BF245-BG245</f>
        <v>0</v>
      </c>
      <c r="CJ245" s="123"/>
    </row>
    <row r="246" spans="1:88" ht="75" customHeight="1">
      <c r="A246" s="319"/>
      <c r="B246" s="281"/>
      <c r="C246" s="285"/>
      <c r="D246" s="292" t="s">
        <v>53</v>
      </c>
      <c r="E246" s="293"/>
      <c r="F246" s="11">
        <f>ROUND(F245/C239,2)</f>
        <v>108.35</v>
      </c>
      <c r="G246" s="11">
        <f>ROUND(G245/C239,2)</f>
        <v>0</v>
      </c>
      <c r="H246" s="11">
        <f>ROUND(H245/C239,2)</f>
        <v>0</v>
      </c>
      <c r="I246" s="11">
        <f>ROUND(I245/C239,2)</f>
        <v>0</v>
      </c>
      <c r="J246" s="11">
        <f>ROUND(J245/C239,2)</f>
        <v>0</v>
      </c>
      <c r="K246" s="11">
        <f>ROUND(K245/C239,2)</f>
        <v>0</v>
      </c>
      <c r="L246" s="11">
        <f>ROUND(L245/C239,2)</f>
        <v>0</v>
      </c>
      <c r="M246" s="11">
        <f>ROUND(M245/C239,2)</f>
        <v>0</v>
      </c>
      <c r="N246" s="11">
        <f>ROUND(N245/C239,2)</f>
        <v>0</v>
      </c>
      <c r="O246" s="11">
        <f>ROUND(O245/C239,2)</f>
        <v>0</v>
      </c>
      <c r="P246" s="11">
        <f>ROUND(P245/C239,2)</f>
        <v>0</v>
      </c>
      <c r="Q246" s="11">
        <f>ROUND(Q245/C239,2)</f>
        <v>0</v>
      </c>
      <c r="R246" s="11">
        <f>ROUND(R245/C239,2)</f>
        <v>0</v>
      </c>
      <c r="S246" s="11">
        <f>ROUND(S245/C239,2)</f>
        <v>0</v>
      </c>
      <c r="T246" s="11">
        <f>ROUND(T245/C239,2)</f>
        <v>0</v>
      </c>
      <c r="U246" s="11">
        <f>ROUND(U245/C239,2)</f>
        <v>108.35</v>
      </c>
      <c r="V246" s="11">
        <f>ROUND(V245/C239,2)</f>
        <v>0</v>
      </c>
      <c r="W246" s="11">
        <f>ROUND(W245/C239,2)</f>
        <v>0</v>
      </c>
      <c r="X246" s="11">
        <f>ROUND(X245/C239,2)</f>
        <v>0</v>
      </c>
      <c r="Y246" s="11">
        <f>ROUND(Y245/C239,2)</f>
        <v>0</v>
      </c>
      <c r="Z246" s="11">
        <f>ROUND(Z245/C239,2)</f>
        <v>0</v>
      </c>
      <c r="AA246" s="17">
        <v>8</v>
      </c>
      <c r="AD246" s="52" t="b">
        <f>IF(AND(G246&gt;947.15,G246&lt;949),3,IF(AND(G246&gt;623.59,G246&lt;625),4,IF(AND(G246&gt;237.38,G246&lt;239),5,IF(AND(G246&gt;1986,G246&lt;1988),6,IF(AND(G246&gt;739.75,G246&lt;741),7,IF(AND(G246&gt;282.91,G246&lt;284),8,IF(AND(G246&gt;2681.35,G246&lt;2683),9,IF(AND(G246&gt;828.59,G246&lt;830),10,IF(AND(G246&gt;585.15,G246&lt;587),11,IF(AND(G246&gt;991.71,G246&lt;993),12,IF(AND(G246&gt;652.95,G246&lt;654),13,IF(AND(G246&gt;248.59,G246&lt;250),14,IF(AND(G246&gt;2079.39,G246&lt;2081),15,IF(AND(G246&gt;774.57,G246&lt;776),16,IF(AND(G246&gt;296.25,G246&lt;298),17,IF(AND(G246&gt;2807.42,G246&lt;2809),18,IF(AND(G246&gt;867.59,G246&lt;869),19,IF(AND(G246&gt;612.7,G246&lt;614),20))))))))))))))))))</f>
        <v>0</v>
      </c>
      <c r="AE246" s="52" t="b">
        <f>IF(AND(I246&gt;1204.78,I246&lt;1206),5,IF(AND(I246&gt;1407.63,I246&lt;1409),8,IF(AND(I246&gt;1427.91,I246&lt;1429),11,IF(AND(I246&gt;1261.45,I246&lt;1263),14,IF(AND(I246&gt;1473.83,I246&lt;1475),17,IF(AND(I246&gt;1495.07,I246&lt;1497),20))))))</f>
        <v>0</v>
      </c>
      <c r="AF246" s="52" t="b">
        <f>IF(AND(J246&gt;486.32,J246&lt;488),3,IF(AND(J246&gt;324.64,J246&lt;326),4,IF(AND(J246&gt;286.99,J246&lt;288.5),5,IF(AND(J246&gt;617.7,J246&lt;618),6,IF(AND(J246&gt;411.3,J246&lt;413),7,IF(AND(J246&gt;365.04,J246&lt;367),8,IF(AND(J246&gt;797.54,J246&lt;799),9,IF(AND(J246&gt;533.49,J246&lt;535),10,IF(AND(J246&gt;475.86,J246&lt;477),11,IF(AND(J246&gt;509.22,J246&lt;511),12,IF(AND(J246&gt;339.94,J246&lt;341.2),13,IF(AND(J246&gt;300.53,J246&lt;302),14,IF(AND(J246&gt;646.78,J246&lt;648),15,IF(AND(J246&gt;430.68,J246&lt;432),16,IF(AND(J246&gt;382.24,J246&lt;384),17,IF(AND(J246&gt;835.07,J246&lt;837),18,IF(AND(J246&gt;558.61,J246&lt;560),19,IF(AND(J246&gt;498.27,J246&lt;500),20))))))))))))))))))</f>
        <v>0</v>
      </c>
      <c r="AG246" s="52" t="b">
        <f>IF(AND(L246&gt;497.89,L246&lt;499),3,IF(AND(L246&gt;360.29,L246&lt;362),4,IF(AND(L246&gt;249.38,L246&lt;251),5,IF(AND(L246&gt;628.22,L246&lt;630),6,IF(AND(L246&gt;455.21,L246&lt;457),7,IF(AND(L246&gt;315.16,L246&lt;317),8,IF(AND(L246&gt;814.35,L246&lt;816),9,IF(AND(L246&gt;571.19,L246&lt;573),10,IF(AND(L246&gt;401.59,L246&lt;403),11,IF(AND(L246&gt;521.33,L246&lt;523),12,IF(AND(L246&gt;377.28,L246&lt;379),13,IF(AND(L246&gt;261.15,L246&lt;263),14,IF(AND(L246&gt;657.8,L246&lt;659),15,IF(AND(L246&gt;476.66,L246&lt;478),16,IF(AND(L246&gt;330.01,L246&lt;332),17,IF(AND(L246&gt;852.67,L246&lt;854),18,IF(AND(L246&gt;598.08,L246&lt;600),19,IF(AND(L246&gt;420.51,L246&lt;422),20))))))))))))))))))</f>
        <v>0</v>
      </c>
      <c r="AH246" s="52" t="b">
        <f>IF(AND(Q246&gt;358.85,Q246&lt;360),3,IF(AND(Q246&gt;129.83,Q246&lt;131),4,IF(AND(Q246&gt;77.61,Q246&lt;79),5,IF(AND(Q246&gt;426.19,Q246&lt;428),6,IF(AND(Q246&gt;159.77,Q246&lt;161),7,IF(AND(Q246&gt;94.38,Q246&lt;96),8,IF(AND(Q246&gt;567.37,Q246&lt;569),9,IF(AND(Q246&gt;203.4,Q246&lt;205),10,IF(AND(Q246&gt;131.96,Q246&lt;133),11,IF(AND(Q246&gt;375.76,Q246&lt;377),12,IF(AND(Q246&gt;135.98,Q246&lt;137),13,IF(AND(Q246&gt;81.31,Q246&lt;83),14,IF(AND(Q246&gt;446.27,Q246&lt;448),15,IF(AND(Q246&gt;167.32,Q246&lt;169),16,IF(AND(Q246&gt;98.86,Q246&lt;100),17,IF(AND(Q246&gt;594.08,Q246&lt;596),18,IF(AND(Q246&gt;213.01,Q246&lt;215),19,IF(AND(Q246&gt;138.21,Q246&lt;140),20))))))))))))))))))</f>
        <v>0</v>
      </c>
      <c r="AI246" s="52" t="b">
        <f>IF(AND(S246&gt;195.17,S246&lt;197),3,IF(AND(S246&gt;88.93,S246&lt;90),4,IF(AND(S246&gt;47.88,S246&lt;49),5,IF(AND(S246&gt;245.08,S246&lt;247),6,IF(AND(S246&gt;111.07,S246&lt;113),7,IF(AND(S246&gt;60.92,S246&lt;62),8,IF(AND(S246&gt;296.11,S246&lt;298),9,IF(AND(S246&gt;139.41,S246&lt;141),10,IF(AND(S246&gt;78.67,S246&lt;80),11,IF(AND(S246&gt;204.39,S246&lt;206),12,IF(AND(S246&gt;93.16,S246&lt;95),13,IF(AND(S246&gt;50.17,S246&lt;52),14,IF(AND(S246&gt;256.64,S246&lt;258),15,IF(AND(S246&gt;116.33,S246&lt;118),16,IF(AND(S246&gt;63.83,S246&lt;65),17,IF(AND(S246&gt;310.07,S246&lt;312),18,IF(AND(S246&gt;146.01,S246&lt;148),19,IF(AND(S246&gt;82.42,S246&lt;84),20))))))))))))))))))</f>
        <v>0</v>
      </c>
      <c r="AJ246" s="52">
        <f>IF(AND(U246&gt;107.35,U246&lt;109),3,IF(AND(U246&gt;63.65,U246&lt;65),4,IF(AND(U246&gt;44.75,U246&lt;46),5,IF(AND(U246&gt;143.27,U246&lt;145),6,IF(AND(U246&gt;85.58,U246&lt;87),7,IF(AND(U246&gt;60.46,U246&lt;62),8,IF(AND(U246&gt;194.16,U246&lt;196),9,IF(AND(U246&gt;117.24,U246&lt;119),10,IF(AND(U246&gt;82.88,U246&lt;84),11,IF(AND(U246&gt;112.44,U246&lt;114),12,IF(AND(U246&gt;66.69,U246&lt;68),13,IF(AND(U246&gt;46.9,U246&lt;48),14,IF(AND(U246&gt;150.05,U246&lt;152),15,IF(AND(U246&gt;90.65,U246&lt;91),16,IF(AND(U246&gt;63.34,U246&lt;65),17,IF(AND(U246&gt;203.34,U246&lt;205),18,IF(AND(U246&gt;122.8,U246&lt;124),19,IF(AND(U246&gt;86.83,U246&lt;88),20))))))))))))))))))</f>
        <v>3</v>
      </c>
      <c r="AK246" s="52" t="b">
        <f>IF(AND(V246&gt;139.85,V246&lt;141),3,IF(AND(V246&gt;103.84,V246&lt;105),4,IF(AND(V246&gt;52.32,V246&lt;54),5,IF(AND(V246&gt;285.46,V246&lt;287),6,IF(AND(V246&gt;118.42,V246&lt;120),7,IF(AND(V246&gt;62.42,V246&lt;64),8,IF(AND(V246&gt;412.27,V246&lt;414),9,IF(AND(V246&gt;140.33,V246&lt;142),10,IF(AND(V246&gt;145,V246&lt;147),11,IF(AND(V246&gt;146.47,V246&lt;148),12,IF(AND(V246&gt;108.77,V246&lt;110),13,IF(AND(V246&gt;54.82,V246&lt;56),14,IF(AND(V246&gt;298.92,V246&lt;300),15,IF(AND(V246&gt;124.03,V246&lt;126),16,IF(AND(V246&gt;65.4,V246&lt;67),17,IF(AND(V246&gt;431.69,V246&lt;433),18,IF(AND(V246&gt;146.97,V246&lt;148),19,IF(AND(V246&gt;151.86,V246&lt;153),20))))))))))))))))))</f>
        <v>0</v>
      </c>
      <c r="AL246" s="52" t="b">
        <f>IF(AND(W246&gt;350.42,W246&lt;352),3,IF(AND(W246&gt;546.22,W246&lt;548),4,IF(AND(W246&gt;155.33,W246&lt;157),5,IF(AND(W246&gt;721.99,W246&lt;723),6,IF(AND(W246&gt;638.96,W246&lt;639),7,IF(AND(W246&gt;187.79,W246&lt;189),8,IF(AND(W246&gt;945.4,W246&lt;947),9,IF(AND(W246&gt;698.46,W246&lt;670),10,IF(AND(W246&gt;360.7,W246&lt;362),11,IF(AND(W246&gt;366.94,W246&lt;368),12,IF(AND(W246&gt;571.94,W246&lt;573),13,IF(AND(W246&gt;162.68,W246&lt;164),14,IF(AND(W246&gt;755.97,W246&lt;757),15,IF(AND(W246&gt;667.99,W246&lt;669),16,IF(AND(W246&gt;196.66,W246&lt;198),17,IF(AND(W246&gt;989.88,W246&lt;991),18,IF(AND(W246&gt;731.33,W246&lt;733),19,IF(AND(W246&gt;377.7,W246&lt;379),20))))))))))))))))))</f>
        <v>0</v>
      </c>
      <c r="AM246" s="52" t="b">
        <f>IF(AND(Y246&gt;46.2,Y246&lt;46.5),3,IF(AND(Y246&gt;18.8,Y246&lt;19.1),4,IF(AND(Y246&gt;15.8,Y246&lt;16),5,IF(AND(Y246&gt;78.7,Y246&lt;79),6,IF(AND(Y246&gt;32.1,Y246&lt;32.4),7,IF(AND(Y246&gt;26.9,Y246&lt;27.3),8,IF(AND(Y246&gt;125,Y246&lt;125.5),9,IF(AND(Y246&gt;48.2,Y246&lt;48.52),10,IF(AND(Y246&gt;43.1,Y246&lt;43.6),11,IF(AND(Y246&gt;48.53,Y246&lt;48.7),12,IF(AND(Y246&gt;19.6,Y246&lt;20.1),13,IF(AND(Y246&gt;16.5,Y246&lt;16.9),14,IF(AND(Y246&gt;82.4,Y246&lt;82.8),15,IF(AND(Y246&gt;33.6,Y246&lt;34),16,IF(AND(Y246&gt;28,Y246&lt;28.6),17,IF(AND(Y246&gt;130.8,Y246&lt;131.4),18,IF(AND(Y246&gt;50.5,Y246&lt;50.9),19,IF(AND(Y246&gt;45.2,Y246&lt;45.8),20))))))))))))))))))</f>
        <v>0</v>
      </c>
      <c r="AO246" s="4">
        <f t="shared" si="658"/>
        <v>0</v>
      </c>
      <c r="AP246" s="4">
        <f t="shared" si="659"/>
        <v>0</v>
      </c>
      <c r="AQ246" s="4">
        <f t="shared" si="660"/>
        <v>0</v>
      </c>
      <c r="AU246" s="324"/>
      <c r="AV246" s="339"/>
      <c r="AW246" s="325"/>
      <c r="AX246" s="322" t="s">
        <v>53</v>
      </c>
      <c r="AY246" s="293"/>
      <c r="AZ246" s="11">
        <f>ROUND(AZ245/AW239,2)</f>
        <v>216.7</v>
      </c>
      <c r="BA246" s="11">
        <f>ROUND(BA245/AW239,2)</f>
        <v>0</v>
      </c>
      <c r="BB246" s="11">
        <f>ROUND(BB245/AW239,2)</f>
        <v>0</v>
      </c>
      <c r="BC246" s="11">
        <f>ROUND(BC245/AW239,2)</f>
        <v>0</v>
      </c>
      <c r="BD246" s="11">
        <f>ROUND(BD245/AW239,2)</f>
        <v>0</v>
      </c>
      <c r="BE246" s="11">
        <f>ROUND(BE245/AW239,2)</f>
        <v>0</v>
      </c>
      <c r="BF246" s="11">
        <f>ROUND(BF245/AW239,2)</f>
        <v>0</v>
      </c>
      <c r="BG246" s="11">
        <f>ROUND(BG245/AW239,2)</f>
        <v>0</v>
      </c>
      <c r="BH246" s="11">
        <f>ROUND(BH245/AW239,2)</f>
        <v>0</v>
      </c>
      <c r="BI246" s="11">
        <f>ROUND(BI245/AW239,2)</f>
        <v>0</v>
      </c>
      <c r="BJ246" s="11">
        <f>ROUND(BJ245/AW239,2)</f>
        <v>0</v>
      </c>
      <c r="BK246" s="11">
        <f>ROUND(BK245/AW239,2)</f>
        <v>0</v>
      </c>
      <c r="BL246" s="11">
        <f>ROUND(BL245/AW239,2)</f>
        <v>0</v>
      </c>
      <c r="BM246" s="11">
        <f>ROUND(BM245/AW239,2)</f>
        <v>0</v>
      </c>
      <c r="BN246" s="11">
        <f>ROUND(BN245/AW239,2)</f>
        <v>0</v>
      </c>
      <c r="BO246" s="11">
        <f>ROUND(BO245/AW239,2)</f>
        <v>216.7</v>
      </c>
      <c r="BP246" s="11">
        <f>ROUND(BP245/AW239,2)</f>
        <v>0</v>
      </c>
      <c r="BQ246" s="11">
        <f>ROUND(BQ245/AW239,2)</f>
        <v>0</v>
      </c>
      <c r="BR246" s="11">
        <f>ROUND(BR245/AW239,2)</f>
        <v>0</v>
      </c>
      <c r="BS246" s="11">
        <f>ROUND(BS245/AW239,2)</f>
        <v>0</v>
      </c>
      <c r="BT246" s="11">
        <f>ROUND(BT245/AW239,2)</f>
        <v>0</v>
      </c>
      <c r="BU246" s="17">
        <v>8</v>
      </c>
      <c r="BX246" s="52" t="b">
        <f>IF(AND(BA246&gt;947.15,BA246&lt;949),3,IF(AND(BA246&gt;623.59,BA246&lt;625),4,IF(AND(BA246&gt;237.38,BA246&lt;239),5,IF(AND(BA246&gt;1986,BA246&lt;1988),6,IF(AND(BA246&gt;739.75,BA246&lt;741),7,IF(AND(BA246&gt;282.91,BA246&lt;284),8,IF(AND(BA246&gt;2681.35,BA246&lt;2683),9,IF(AND(BA246&gt;828.59,BA246&lt;830),10,IF(AND(BA246&gt;585.15,BA246&lt;587),11,IF(AND(BA246&gt;991.71,BA246&lt;993),12,IF(AND(BA246&gt;652.95,BA246&lt;654),13,IF(AND(BA246&gt;248.59,BA246&lt;250),14,IF(AND(BA246&gt;2079.39,BA246&lt;2081),15,IF(AND(BA246&gt;774.57,BA246&lt;776),16,IF(AND(BA246&gt;296.25,BA246&lt;298),17,IF(AND(BA246&gt;2807.42,BA246&lt;2809),18,IF(AND(BA246&gt;867.59,BA246&lt;869),19,IF(AND(BA246&gt;612.7,BA246&lt;614),20))))))))))))))))))</f>
        <v>0</v>
      </c>
      <c r="BY246" s="52" t="b">
        <f>IF(AND(BC246&gt;1204.78,BC246&lt;1206),5,IF(AND(BC246&gt;1407.63,BC246&lt;1409),8,IF(AND(BC246&gt;1427.91,BC246&lt;1429),11,IF(AND(BC246&gt;1261.45,BC246&lt;1263),14,IF(AND(BC246&gt;1473.83,BC246&lt;1475),17,IF(AND(BC246&gt;1495.07,BC246&lt;1497),20))))))</f>
        <v>0</v>
      </c>
      <c r="BZ246" s="52" t="b">
        <f>IF(AND(BD246&gt;486.32,BD246&lt;488),3,IF(AND(BD246&gt;324.64,BD246&lt;326),4,IF(AND(BD246&gt;286.99,BD246&lt;288.5),5,IF(AND(BD246&gt;617.7,BD246&lt;618),6,IF(AND(BD246&gt;411.3,BD246&lt;413),7,IF(AND(BD246&gt;365.04,BD246&lt;367),8,IF(AND(BD246&gt;797.54,BD246&lt;799),9,IF(AND(BD246&gt;533.49,BD246&lt;535),10,IF(AND(BD246&gt;475.86,BD246&lt;477),11,IF(AND(BD246&gt;509.22,BD246&lt;511),12,IF(AND(BD246&gt;339.94,BD246&lt;341.2),13,IF(AND(BD246&gt;300.53,BD246&lt;302),14,IF(AND(BD246&gt;646.78,BD246&lt;648),15,IF(AND(BD246&gt;430.68,BD246&lt;432),16,IF(AND(BD246&gt;382.24,BD246&lt;384),17,IF(AND(BD246&gt;835.07,BD246&lt;837),18,IF(AND(BD246&gt;558.61,BD246&lt;560),19,IF(AND(BD246&gt;498.27,BD246&lt;500),20))))))))))))))))))</f>
        <v>0</v>
      </c>
      <c r="CA246" s="52" t="b">
        <f>IF(AND(BF246&gt;497.89,BF246&lt;499),3,IF(AND(BF246&gt;360.29,BF246&lt;362),4,IF(AND(BF246&gt;249.38,BF246&lt;251),5,IF(AND(BF246&gt;628.22,BF246&lt;630),6,IF(AND(BF246&gt;455.21,BF246&lt;457),7,IF(AND(BF246&gt;315.16,BF246&lt;317),8,IF(AND(BF246&gt;814.35,BF246&lt;816),9,IF(AND(BF246&gt;571.19,BF246&lt;573),10,IF(AND(BF246&gt;401.59,BF246&lt;403),11,IF(AND(BF246&gt;521.33,BF246&lt;523),12,IF(AND(BF246&gt;377.28,BF246&lt;379),13,IF(AND(BF246&gt;261.15,BF246&lt;263),14,IF(AND(BF246&gt;657.8,BF246&lt;659),15,IF(AND(BF246&gt;476.66,BF246&lt;478),16,IF(AND(BF246&gt;330.01,BF246&lt;332),17,IF(AND(BF246&gt;852.67,BF246&lt;854),18,IF(AND(BF246&gt;598.08,BF246&lt;600),19,IF(AND(BF246&gt;420.51,BF246&lt;422),20))))))))))))))))))</f>
        <v>0</v>
      </c>
      <c r="CB246" s="52" t="b">
        <f>IF(AND(BK246&gt;358.85,BK246&lt;360),3,IF(AND(BK246&gt;129.83,BK246&lt;131),4,IF(AND(BK246&gt;77.61,BK246&lt;79),5,IF(AND(BK246&gt;426.19,BK246&lt;428),6,IF(AND(BK246&gt;159.77,BK246&lt;161),7,IF(AND(BK246&gt;94.38,BK246&lt;96),8,IF(AND(BK246&gt;567.37,BK246&lt;569),9,IF(AND(BK246&gt;203.4,BK246&lt;205),10,IF(AND(BK246&gt;131.96,BK246&lt;133),11,IF(AND(BK246&gt;375.76,BK246&lt;377),12,IF(AND(BK246&gt;135.98,BK246&lt;137),13,IF(AND(BK246&gt;81.31,BK246&lt;83),14,IF(AND(BK246&gt;446.27,BK246&lt;448),15,IF(AND(BK246&gt;167.32,BK246&lt;169),16,IF(AND(BK246&gt;98.86,BK246&lt;100),17,IF(AND(BK246&gt;594.08,BK246&lt;596),18,IF(AND(BK246&gt;213.01,BK246&lt;215),19,IF(AND(BK246&gt;138.21,BK246&lt;140),20))))))))))))))))))</f>
        <v>0</v>
      </c>
      <c r="CC246" s="52" t="b">
        <f>IF(AND(BM246&gt;195.17,BM246&lt;197),3,IF(AND(BM246&gt;88.93,BM246&lt;90),4,IF(AND(BM246&gt;47.88,BM246&lt;49),5,IF(AND(BM246&gt;245.08,BM246&lt;247),6,IF(AND(BM246&gt;111.07,BM246&lt;113),7,IF(AND(BM246&gt;60.92,BM246&lt;62),8,IF(AND(BM246&gt;296.11,BM246&lt;298),9,IF(AND(BM246&gt;139.41,BM246&lt;141),10,IF(AND(BM246&gt;78.67,BM246&lt;80),11,IF(AND(BM246&gt;204.39,BM246&lt;206),12,IF(AND(BM246&gt;93.16,BM246&lt;95),13,IF(AND(BM246&gt;50.17,BM246&lt;52),14,IF(AND(BM246&gt;256.64,BM246&lt;258),15,IF(AND(BM246&gt;116.33,BM246&lt;118),16,IF(AND(BM246&gt;63.83,BM246&lt;65),17,IF(AND(BM246&gt;310.07,BM246&lt;312),18,IF(AND(BM246&gt;146.01,BM246&lt;148),19,IF(AND(BM246&gt;82.42,BM246&lt;84),20))))))))))))))))))</f>
        <v>0</v>
      </c>
      <c r="CD246" s="52" t="b">
        <f>IF(AND(BO246&gt;107.35,BO246&lt;109),3,IF(AND(BO246&gt;63.65,BO246&lt;65),4,IF(AND(BO246&gt;44.75,BO246&lt;46),5,IF(AND(BO246&gt;143.27,BO246&lt;145),6,IF(AND(BO246&gt;85.58,BO246&lt;87),7,IF(AND(BO246&gt;60.46,BO246&lt;62),8,IF(AND(BO246&gt;194.16,BO246&lt;196),9,IF(AND(BO246&gt;117.24,BO246&lt;119),10,IF(AND(BO246&gt;82.88,BO246&lt;84),11,IF(AND(BO246&gt;112.44,BO246&lt;114),12,IF(AND(BO246&gt;66.69,BO246&lt;68),13,IF(AND(BO246&gt;46.9,BO246&lt;48),14,IF(AND(BO246&gt;150.05,BO246&lt;152),15,IF(AND(BO246&gt;90.65,BO246&lt;91),16,IF(AND(BO246&gt;63.34,BO246&lt;65),17,IF(AND(BO246&gt;203.34,BO246&lt;205),18,IF(AND(BO246&gt;122.8,BO246&lt;124),19,IF(AND(BO246&gt;86.83,BO246&lt;88),20))))))))))))))))))</f>
        <v>0</v>
      </c>
      <c r="CE246" s="52" t="b">
        <f>IF(AND(BP246&gt;139.85,BP246&lt;141),3,IF(AND(BP246&gt;103.84,BP246&lt;105),4,IF(AND(BP246&gt;52.32,BP246&lt;54),5,IF(AND(BP246&gt;285.46,BP246&lt;287),6,IF(AND(BP246&gt;118.42,BP246&lt;120),7,IF(AND(BP246&gt;62.42,BP246&lt;64),8,IF(AND(BP246&gt;412.27,BP246&lt;414),9,IF(AND(BP246&gt;140.33,BP246&lt;142),10,IF(AND(BP246&gt;145,BP246&lt;147),11,IF(AND(BP246&gt;146.47,BP246&lt;148),12,IF(AND(BP246&gt;108.77,BP246&lt;110),13,IF(AND(BP246&gt;54.82,BP246&lt;56),14,IF(AND(BP246&gt;298.92,BP246&lt;300),15,IF(AND(BP246&gt;124.03,BP246&lt;126),16,IF(AND(BP246&gt;65.4,BP246&lt;67),17,IF(AND(BP246&gt;431.69,BP246&lt;433),18,IF(AND(BP246&gt;146.97,BP246&lt;148),19,IF(AND(BP246&gt;151.86,BP246&lt;153),20))))))))))))))))))</f>
        <v>0</v>
      </c>
      <c r="CF246" s="52" t="b">
        <f>IF(AND(BQ246&gt;350.42,BQ246&lt;352),3,IF(AND(BQ246&gt;546.22,BQ246&lt;548),4,IF(AND(BQ246&gt;155.33,BQ246&lt;157),5,IF(AND(BQ246&gt;721.99,BQ246&lt;723),6,IF(AND(BQ246&gt;638.96,BQ246&lt;639),7,IF(AND(BQ246&gt;187.79,BQ246&lt;189),8,IF(AND(BQ246&gt;945.4,BQ246&lt;947),9,IF(AND(BQ246&gt;698.46,BQ246&lt;670),10,IF(AND(BQ246&gt;360.7,BQ246&lt;362),11,IF(AND(BQ246&gt;366.94,BQ246&lt;368),12,IF(AND(BQ246&gt;571.94,BQ246&lt;573),13,IF(AND(BQ246&gt;162.68,BQ246&lt;164),14,IF(AND(BQ246&gt;755.97,BQ246&lt;757),15,IF(AND(BQ246&gt;667.99,BQ246&lt;669),16,IF(AND(BQ246&gt;196.66,BQ246&lt;198),17,IF(AND(BQ246&gt;989.88,BQ246&lt;991),18,IF(AND(BQ246&gt;731.33,BQ246&lt;733),19,IF(AND(BQ246&gt;377.7,BQ246&lt;379),20))))))))))))))))))</f>
        <v>0</v>
      </c>
      <c r="CG246" s="52" t="b">
        <f>IF(AND(BS246&gt;46.2,BS246&lt;46.5),3,IF(AND(BS246&gt;18.8,BS246&lt;19.1),4,IF(AND(BS246&gt;15.8,BS246&lt;16),5,IF(AND(BS246&gt;78.7,BS246&lt;79),6,IF(AND(BS246&gt;32.1,BS246&lt;32.4),7,IF(AND(BS246&gt;26.9,BS246&lt;27.3),8,IF(AND(BS246&gt;125,BS246&lt;125.5),9,IF(AND(BS246&gt;48.2,BS246&lt;48.52),10,IF(AND(BS246&gt;43.1,BS246&lt;43.6),11,IF(AND(BS246&gt;48.53,BS246&lt;48.7),12,IF(AND(BS246&gt;19.6,BS246&lt;20.1),13,IF(AND(BS246&gt;16.5,BS246&lt;16.9),14,IF(AND(BS246&gt;82.4,BS246&lt;82.8),15,IF(AND(BS246&gt;33.6,BS246&lt;34),16,IF(AND(BS246&gt;28,BS246&lt;28.6),17,IF(AND(BS246&gt;130.8,BS246&lt;131.4),18,IF(AND(BS246&gt;50.5,BS246&lt;50.9),19,IF(AND(BS246&gt;45.2,BS246&lt;45.8),20))))))))))))))))))</f>
        <v>0</v>
      </c>
    </row>
    <row r="247" spans="1:88" ht="90" customHeight="1">
      <c r="A247" s="320"/>
      <c r="B247" s="288"/>
      <c r="C247" s="289"/>
      <c r="D247" s="292" t="s">
        <v>54</v>
      </c>
      <c r="E247" s="293"/>
      <c r="F247" s="10" t="s">
        <v>36</v>
      </c>
      <c r="G247" s="12">
        <f>IF(AD247=FALSE,0,AD247)</f>
        <v>0</v>
      </c>
      <c r="H247" s="12" t="s">
        <v>36</v>
      </c>
      <c r="I247" s="12">
        <f>IF(AE247=FALSE,0,AE247)</f>
        <v>0</v>
      </c>
      <c r="J247" s="12">
        <f>IF(AF247=FALSE,0,AF247)</f>
        <v>0</v>
      </c>
      <c r="K247" s="12" t="s">
        <v>36</v>
      </c>
      <c r="L247" s="12">
        <f>IF(AG247=FALSE,0,AG247)</f>
        <v>0</v>
      </c>
      <c r="M247" s="12" t="s">
        <v>36</v>
      </c>
      <c r="N247" s="12" t="s">
        <v>36</v>
      </c>
      <c r="O247" s="12" t="s">
        <v>36</v>
      </c>
      <c r="P247" s="12" t="s">
        <v>36</v>
      </c>
      <c r="Q247" s="12">
        <f>IF(AH247=FALSE,0,AH247)</f>
        <v>0</v>
      </c>
      <c r="R247" s="12" t="s">
        <v>36</v>
      </c>
      <c r="S247" s="12">
        <f>IF(AI247=FALSE,0,AI247)</f>
        <v>0</v>
      </c>
      <c r="T247" s="12" t="s">
        <v>36</v>
      </c>
      <c r="U247" s="12">
        <f>IF(AJ247=FALSE,0,AJ247)</f>
        <v>108.35</v>
      </c>
      <c r="V247" s="12">
        <f>IF(AK247=FALSE,0,AK247)</f>
        <v>0</v>
      </c>
      <c r="W247" s="12">
        <f>IF(AL247=FALSE,0,AL247)</f>
        <v>0</v>
      </c>
      <c r="X247" s="12" t="s">
        <v>36</v>
      </c>
      <c r="Y247" s="12">
        <f>IF(AM247=FALSE,0,AM247)</f>
        <v>0</v>
      </c>
      <c r="Z247" s="12" t="s">
        <v>36</v>
      </c>
      <c r="AA247" s="18">
        <v>9</v>
      </c>
      <c r="AD247" s="52" t="b">
        <f>IF(AD246=3,948.15,IF(AD246=4,624.59,IF(AD246=5,238.38,IF(AD246=6,1987,IF(AD246=7,740.75,IF(AD246=8,283.91,IF(AD246=9,2682.35,IF(AD246=10,829.59,IF(AD246=11,586.15,IF(AD246=12,992.71,IF(AD246=13,653.95,IF(AD246=14,249.59,IF(AD246=15,2080.39,IF(AD246=16,775.57,IF(AD246=17,297.25,IF(AD246=18,2808.42,IF(AD246=19,868.59,IF(AD246=20,613.7))))))))))))))))))</f>
        <v>0</v>
      </c>
      <c r="AE247" s="52" t="b">
        <f>IF(AE246=5,1205.78,IF(AE246=8,1408.63,IF(AE246=11,1428.91,IF(AE246=14,1262.45,IF(AE246=17,1474.83,IF(AE246=20,1496.07))))))</f>
        <v>0</v>
      </c>
      <c r="AF247" s="52" t="b">
        <f>IF(AF246=3,487.32,IF(AF246=4,325.64,IF(AF246=5,287.99,IF(AF246=6,618.7,IF(AF246=7,412.3,IF(AF246=8,366.04,IF(AF246=9,798.54,IF(AF246=10,534.49,IF(AF246=11,476.86,IF(AF246=12,510.22,IF(AF246=13,340.94,IF(AF246=14,301.53,IF(AF246=15,647.78,IF(AF246=16,431.68,IF(AF246=17,383.24,IF(AF246=18,836.07,IF(AF246=19,559.61,IF(AF246=20,499.27))))))))))))))))))</f>
        <v>0</v>
      </c>
      <c r="AG247" s="52" t="b">
        <f>IF(AG246=3,498.89,IF(AG246=4,361.29,IF(AG246=5,250.38,IF(AG246=6,629.22,IF(AG246=7,456.21,IF(AG246=8,316.16,IF(AG246=9,815.35,IF(AG246=10,572.19,IF(AG246=11,402.59,IF(AG246=12,522.33,IF(AG246=13,378.28,IF(AG246=14,262.15,IF(AG246=15,658.8,IF(AG246=16,477.66,IF(AG246=17,331.01,IF(AG246=18,853.67,IF(AG246=19,599.08,IF(AG246=20,421.51))))))))))))))))))</f>
        <v>0</v>
      </c>
      <c r="AH247" s="52" t="b">
        <f>IF(AH246=3,359.85,IF(AH246=4,130.83,IF(AH246=5,78.61,IF(AH246=6,427.19,IF(AH246=7,160.77,IF(AH246=8,95.38,IF(AH246=9,568.37,IF(AH246=10,204.4,IF(AH246=11,132.96,IF(AH246=12,376.76,IF(AH246=13,136.98,IF(AH246=14,82.31,IF(AH246=15,447.27,IF(AH246=16,168.32,IF(AH246=17,99.86,IF(AH246=18,595.08,IF(AH246=19,214.01,IF(AH246=20,139.21))))))))))))))))))</f>
        <v>0</v>
      </c>
      <c r="AI247" s="52" t="b">
        <f>IF(AI246=3,196.17,IF(AI246=4,89.93,IF(AI246=5,48.88,IF(AI246=6,246.08,IF(AI246=7,112.07,IF(AI246=8,61.92,IF(AI246=9,297.11,IF(AI246=10,140.41,IF(AI246=11,79.67,IF(AI246=12,205.39,IF(AI246=13,94.16,IF(AI246=14,51.17,IF(AI246=15,257.64,IF(AI246=16,117.33,IF(AI246=17,64.83,IF(AI246=18,311.07,IF(AI246=19,147.01,IF(AI246=20,83.42))))))))))))))))))</f>
        <v>0</v>
      </c>
      <c r="AJ247" s="52">
        <f>IF(AJ246=3,108.35,IF(AJ246=4,64.65,IF(AJ246=5,45.75,IF(AJ246=6,144.27,IF(AJ246=7,86.58,IF(AJ246=8,61.46,IF(AJ246=9,195.16,IF(AJ246=10,118.24,IF(AJ246=11,83.88,IF(AJ246=12,113.44,IF(AJ246=13,67.69,IF(AJ246=14,47.9,IF(AJ246=15,151.05,IF(AJ246=16,90.65,IF(AJ246=17,64.34,IF(AJ246=18,204.34,IF(AJ246=19,123.8,IF(AJ246=20,87.83))))))))))))))))))</f>
        <v>108.35</v>
      </c>
      <c r="AK247" s="52" t="b">
        <f>IF(AK246=3,140.85,IF(AK246=4,104.84,IF(AK246=5,53.32,IF(AK246=6,286.46,IF(AK246=7,119.42,IF(AK246=8,63.42,IF(AK246=9,413.27,IF(AK246=10,141.33,IF(AK246=11,146,IF(AK246=12,147.47,IF(AK246=13,109.77,IF(AK246=14,55.82,IF(AK246=15,299.92,IF(AK246=16,125.03,IF(AK246=17,66.4,IF(AK246=18,432.69,IF(AK246=19,147.97,IF(AK246=20,152.86))))))))))))))))))</f>
        <v>0</v>
      </c>
      <c r="AL247" s="52" t="b">
        <f>IF(AL246=3,351.42,IF(AL246=4,547.22,IF(AL246=5,156.33,IF(AL246=6,722.99,IF(AL246=7,638.96,IF(AL246=8,188.79,IF(AL246=9,946.4,IF(AL246=10,699.46,IF(AL246=11,361.7,IF(AL246=12,367.94,IF(AL246=13,572.94,IF(AL246=14,163.68,IF(AL246=15,756.97,IF(AL246=16,668.99,IF(AL246=17,197.66,IF(AL246=18,990.88,IF(AL246=19,732.33,IF(AL246=20,378.7))))))))))))))))))</f>
        <v>0</v>
      </c>
      <c r="AM247" s="52" t="b">
        <f>IF(AM246=3,46.41,IF(AM246=4,19.01,IF(AM246=5,15.96,IF(AM246=6,78.9,IF(AM246=7,32.34,IF(AM246=8,27.09,IF(AM246=9,125.27,IF(AM246=10,48.48,IF(AM246=11,43.47,IF(AM246=12,48.59,IF(AM246=13,19.9,IF(AM246=14,16.71,IF(AM246=15,82.61,IF(AM246=16,33.86,IF(AM246=17,28.36,IF(AM246=18,131.15,IF(AM246=19,50.76,IF(AM246=20,45.51))))))))))))))))))</f>
        <v>0</v>
      </c>
      <c r="AO247" s="4">
        <f t="shared" si="658"/>
        <v>0</v>
      </c>
      <c r="AP247" s="4">
        <f t="shared" si="659"/>
        <v>0</v>
      </c>
      <c r="AQ247" s="4">
        <f t="shared" si="660"/>
        <v>0</v>
      </c>
      <c r="AU247" s="324"/>
      <c r="AV247" s="339"/>
      <c r="AW247" s="325"/>
      <c r="AX247" s="322" t="s">
        <v>54</v>
      </c>
      <c r="AY247" s="293"/>
      <c r="AZ247" s="10" t="s">
        <v>36</v>
      </c>
      <c r="BA247" s="12">
        <f>IF(BX247=FALSE,0,BX247)</f>
        <v>0</v>
      </c>
      <c r="BB247" s="12" t="s">
        <v>36</v>
      </c>
      <c r="BC247" s="12">
        <f>IF(BY247=FALSE,0,BY247)</f>
        <v>0</v>
      </c>
      <c r="BD247" s="12">
        <f>IF(BZ247=FALSE,0,BZ247)</f>
        <v>0</v>
      </c>
      <c r="BE247" s="12" t="s">
        <v>36</v>
      </c>
      <c r="BF247" s="12">
        <f>IF(CA247=FALSE,0,CA247)</f>
        <v>0</v>
      </c>
      <c r="BG247" s="12" t="s">
        <v>36</v>
      </c>
      <c r="BH247" s="12" t="s">
        <v>36</v>
      </c>
      <c r="BI247" s="12" t="s">
        <v>36</v>
      </c>
      <c r="BJ247" s="12" t="s">
        <v>36</v>
      </c>
      <c r="BK247" s="12">
        <f>IF(CB247=FALSE,0,CB247)</f>
        <v>0</v>
      </c>
      <c r="BL247" s="12" t="s">
        <v>36</v>
      </c>
      <c r="BM247" s="12">
        <f>IF(CC247=FALSE,0,CC247)</f>
        <v>0</v>
      </c>
      <c r="BN247" s="12" t="s">
        <v>36</v>
      </c>
      <c r="BO247" s="12">
        <f>IF(CD247=FALSE,0,CD247)</f>
        <v>216.7</v>
      </c>
      <c r="BP247" s="12">
        <f>IF(CE247=FALSE,0,CE247)</f>
        <v>0</v>
      </c>
      <c r="BQ247" s="12">
        <f>IF(CF247=FALSE,0,CF247)</f>
        <v>0</v>
      </c>
      <c r="BR247" s="12" t="s">
        <v>36</v>
      </c>
      <c r="BS247" s="12">
        <f>IF(CG247=FALSE,0,CG247)</f>
        <v>0</v>
      </c>
      <c r="BT247" s="12" t="s">
        <v>36</v>
      </c>
      <c r="BU247" s="18">
        <v>9</v>
      </c>
      <c r="BX247" s="52" t="b">
        <f>IF(AD246=3,1896.3,IF(AD246=4,1249.18,IF(AD246=5,476.76,IF(AD246=6,3974,IF(AD246=7,1481.5,IF(AD246=8,567.82,IF(AD246=9,5364.7,IF(AD246=10,1659.18,IF(AD246=11,1172.3)))))))))</f>
        <v>0</v>
      </c>
      <c r="BY247" s="52" t="b">
        <f>IF(AE246=5,2411.56,IF(AE246=8,2817.26,IF(AE246=11,2857.82)))</f>
        <v>0</v>
      </c>
      <c r="BZ247" s="52" t="b">
        <f>IF(AF246=3,974.64,IF(AF246=4,651.28,IF(AF246=5,575.98,IF(AF246=6,1237.4,IF(AF246=7,824.6,IF(AF246=8,732.08,IF(AF246=9,1597.08,IF(AF246=10,1068.98,IF(AF246=11,953.72)))))))))</f>
        <v>0</v>
      </c>
      <c r="CA247" s="52" t="b">
        <f>IF(AG246=3,997.78,IF(AG246=4,722.58,IF(AG246=5,500.76,IF(AG246=6,1258.44,IF(AG246=7,912.42,IF(AG246=8,632.32,IF(AG246=9,1630.7,IF(AG246=10,1144.38,IF(AG246=11,805.18)))))))))</f>
        <v>0</v>
      </c>
      <c r="CB247" s="52" t="b">
        <f>IF(AH246=3,719.7,IF(AH246=4,261.66,IF(AH246=5,157.22,IF(AH246=6,854.38,IF(AH246=7,321.54,IF(AH246=8,190.76,IF(AH246=9,1136.74,IF(AH246=10,408.8,IF(AH246=11,265.92)))))))))</f>
        <v>0</v>
      </c>
      <c r="CC247" s="52" t="b">
        <f>IF(AI246=3,392.34,IF(AI246=4,179.86,IF(AI246=5,97.76,IF(AI246=6,492.16,IF(AI246=7,224.14,IF(AI246=8,123.84,IF(AI246=9,594.22,IF(AI246=10,280.82,IF(AI246=11,159.34)))))))))</f>
        <v>0</v>
      </c>
      <c r="CD247" s="52">
        <f>IF(AJ246=3,216.7,IF(AJ246=4,129.3,IF(AJ246=5,91.5,IF(AJ246=6,288.54,IF(AJ246=7,173.16,IF(AJ246=8,122.92,IF(AJ246=9,390.32,IF(AJ246=10,236.48,IF(AJ246=11,167.76)))))))))</f>
        <v>216.7</v>
      </c>
      <c r="CE247" s="52" t="b">
        <f>IF(AK246=3,281.7,IF(AK246=4,209.68,IF(AK246=5,106.64,IF(AK246=6,572.92,IF(AK246=7,238.84,IF(AK246=8,126.84,IF(AK246=9,826.54,IF(AK246=10,282.66,IF(AK246=11,292)))))))))</f>
        <v>0</v>
      </c>
      <c r="CF247" s="52" t="b">
        <f>IF(AL246=3,702.84,IF(AL246=4,1094.44,IF(AL246=5,312.66,IF(AL246=6,1445.98,IF(AL246=7,1277.92,IF(AL246=8,377.58,IF(AL246=9,1892.8,IF(AL246=10,1398.92,IF(AL246=11,723.4)))))))))</f>
        <v>0</v>
      </c>
      <c r="CG247" s="52" t="b">
        <f>IF(AM246=3,92.82,IF(AM246=4,38.02,IF(AM246=5,31.92,IF(AM246=6,157.8,IF(AM246=7,64.68,IF(AM246=8,54.18,IF(AM246=9,250.54,IF(AM246=10,96.96,IF(AM246=11,86.94)))))))))</f>
        <v>0</v>
      </c>
    </row>
    <row r="248" spans="1:88" ht="30" customHeight="1">
      <c r="A248" s="318" t="s">
        <v>38</v>
      </c>
      <c r="B248" s="280" t="s">
        <v>79</v>
      </c>
      <c r="C248" s="284">
        <v>689.7</v>
      </c>
      <c r="D248" s="282" t="s">
        <v>27</v>
      </c>
      <c r="E248" s="2" t="s">
        <v>28</v>
      </c>
      <c r="F248" s="10">
        <f>G248+I248+J248+L248+Q248+S248+U248+V248+W248+Y248+Z248</f>
        <v>74729</v>
      </c>
      <c r="G248" s="45">
        <v>0</v>
      </c>
      <c r="H248" s="10">
        <v>0</v>
      </c>
      <c r="I248" s="46">
        <v>0</v>
      </c>
      <c r="J248" s="46">
        <v>0</v>
      </c>
      <c r="K248" s="10">
        <v>0</v>
      </c>
      <c r="L248" s="10">
        <f>M248+O248</f>
        <v>0</v>
      </c>
      <c r="M248" s="13">
        <v>0</v>
      </c>
      <c r="N248" s="10">
        <v>0</v>
      </c>
      <c r="O248" s="13">
        <v>0</v>
      </c>
      <c r="P248" s="10">
        <v>0</v>
      </c>
      <c r="Q248" s="46">
        <v>0</v>
      </c>
      <c r="R248" s="10">
        <v>0</v>
      </c>
      <c r="S248" s="46">
        <v>0</v>
      </c>
      <c r="T248" s="10">
        <v>0</v>
      </c>
      <c r="U248" s="46">
        <v>74729</v>
      </c>
      <c r="V248" s="46">
        <v>0</v>
      </c>
      <c r="W248" s="46">
        <v>0</v>
      </c>
      <c r="X248" s="10">
        <v>0</v>
      </c>
      <c r="Y248" s="46">
        <v>0</v>
      </c>
      <c r="Z248" s="46">
        <v>0</v>
      </c>
      <c r="AA248" s="15">
        <v>1</v>
      </c>
      <c r="AO248" s="4">
        <f t="shared" si="658"/>
        <v>0</v>
      </c>
      <c r="AP248" s="4">
        <f t="shared" si="659"/>
        <v>0</v>
      </c>
      <c r="AQ248" s="4">
        <f t="shared" si="660"/>
        <v>0</v>
      </c>
      <c r="AU248" s="324" t="s">
        <v>38</v>
      </c>
      <c r="AV248" s="339" t="s">
        <v>79</v>
      </c>
      <c r="AW248" s="325">
        <v>689.7</v>
      </c>
      <c r="AX248" s="326" t="s">
        <v>27</v>
      </c>
      <c r="AY248" s="2" t="s">
        <v>28</v>
      </c>
      <c r="AZ248" s="10">
        <f>BA248+BC248+BD248+BF248+BK248+BM248+BO248+BP248+BQ248+BS248+BT248</f>
        <v>149457.99</v>
      </c>
      <c r="BA248" s="44">
        <f>ROUND($C248*BA256,2)</f>
        <v>0</v>
      </c>
      <c r="BB248" s="10">
        <f>ROUND(H248*2,2)</f>
        <v>0</v>
      </c>
      <c r="BC248" s="44">
        <f>ROUND($C248*BC256,2)</f>
        <v>0</v>
      </c>
      <c r="BD248" s="44">
        <f>ROUND($C248*BD256,2)</f>
        <v>0</v>
      </c>
      <c r="BE248" s="10">
        <f>ROUND(K248*2,2)</f>
        <v>0</v>
      </c>
      <c r="BF248" s="44">
        <f>ROUND($C248*BF256,2)</f>
        <v>0</v>
      </c>
      <c r="BG248" s="10">
        <f>ROUND(M248*2,2)</f>
        <v>0</v>
      </c>
      <c r="BH248" s="10">
        <f>ROUND(N248*2,2)</f>
        <v>0</v>
      </c>
      <c r="BI248" s="10">
        <f>ROUND(O248*2,2)</f>
        <v>0</v>
      </c>
      <c r="BJ248" s="10">
        <f>ROUND(P248*2,2)</f>
        <v>0</v>
      </c>
      <c r="BK248" s="44">
        <f>ROUND($C248*BK256,2)</f>
        <v>0</v>
      </c>
      <c r="BL248" s="10">
        <f>ROUND(R248*2,2)</f>
        <v>0</v>
      </c>
      <c r="BM248" s="44">
        <f>ROUND($C248*BM256,2)</f>
        <v>0</v>
      </c>
      <c r="BN248" s="10">
        <f>ROUND(T248*2,2)</f>
        <v>0</v>
      </c>
      <c r="BO248" s="44">
        <f>ROUND($C248*BO256,2)</f>
        <v>149457.99</v>
      </c>
      <c r="BP248" s="44">
        <f>ROUND(V248*2,2)</f>
        <v>0</v>
      </c>
      <c r="BQ248" s="44">
        <f>ROUND($C248*BQ256,2)</f>
        <v>0</v>
      </c>
      <c r="BR248" s="10">
        <f>ROUND(X248*2,2)</f>
        <v>0</v>
      </c>
      <c r="BS248" s="44">
        <f>ROUND(Y248*2,2)</f>
        <v>0</v>
      </c>
      <c r="BT248" s="10">
        <f>ROUND(Z248*2,2)</f>
        <v>0</v>
      </c>
      <c r="BU248" s="15">
        <v>1</v>
      </c>
      <c r="CI248" s="32">
        <f>BF248-BG248</f>
        <v>0</v>
      </c>
    </row>
    <row r="249" spans="1:88" ht="60" customHeight="1">
      <c r="A249" s="319"/>
      <c r="B249" s="281"/>
      <c r="C249" s="285"/>
      <c r="D249" s="342"/>
      <c r="E249" s="2" t="s">
        <v>29</v>
      </c>
      <c r="F249" s="10">
        <f t="shared" ref="F249:F253" si="684">G249+I249+J249+L249+Q249+S249+U249+V249+W249+Y249+Z249</f>
        <v>0</v>
      </c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15">
        <v>2</v>
      </c>
      <c r="AO249" s="4">
        <f t="shared" si="658"/>
        <v>0</v>
      </c>
      <c r="AP249" s="4">
        <f t="shared" si="659"/>
        <v>0</v>
      </c>
      <c r="AQ249" s="4">
        <f t="shared" si="660"/>
        <v>0</v>
      </c>
      <c r="AU249" s="324"/>
      <c r="AV249" s="339"/>
      <c r="AW249" s="325"/>
      <c r="AX249" s="326"/>
      <c r="AY249" s="2" t="s">
        <v>29</v>
      </c>
      <c r="AZ249" s="10">
        <f t="shared" ref="AZ249:AZ253" si="685">BA249+BC249+BD249+BF249+BK249+BM249+BO249+BP249+BQ249+BS249+BT249</f>
        <v>0</v>
      </c>
      <c r="BA249" s="103"/>
      <c r="BB249" s="103"/>
      <c r="BC249" s="103"/>
      <c r="BD249" s="103"/>
      <c r="BE249" s="103"/>
      <c r="BF249" s="103"/>
      <c r="BG249" s="103"/>
      <c r="BH249" s="103"/>
      <c r="BI249" s="103"/>
      <c r="BJ249" s="103"/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5">
        <v>2</v>
      </c>
    </row>
    <row r="250" spans="1:88" ht="120" customHeight="1">
      <c r="A250" s="319"/>
      <c r="B250" s="281"/>
      <c r="C250" s="285"/>
      <c r="D250" s="282" t="s">
        <v>30</v>
      </c>
      <c r="E250" s="2" t="s">
        <v>52</v>
      </c>
      <c r="F250" s="10">
        <f t="shared" si="684"/>
        <v>0</v>
      </c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15">
        <v>3</v>
      </c>
      <c r="AO250" s="4">
        <f t="shared" si="658"/>
        <v>0</v>
      </c>
      <c r="AP250" s="4">
        <f t="shared" si="659"/>
        <v>0</v>
      </c>
      <c r="AQ250" s="4">
        <f t="shared" si="660"/>
        <v>0</v>
      </c>
      <c r="AT250" s="32">
        <f>AZ250-BC250</f>
        <v>0</v>
      </c>
      <c r="AU250" s="324"/>
      <c r="AV250" s="339"/>
      <c r="AW250" s="325"/>
      <c r="AX250" s="326" t="s">
        <v>30</v>
      </c>
      <c r="AY250" s="2" t="s">
        <v>52</v>
      </c>
      <c r="AZ250" s="10">
        <f t="shared" si="685"/>
        <v>0</v>
      </c>
      <c r="BA250" s="103"/>
      <c r="BB250" s="103"/>
      <c r="BC250" s="103"/>
      <c r="BD250" s="103"/>
      <c r="BE250" s="103"/>
      <c r="BF250" s="103"/>
      <c r="BG250" s="103"/>
      <c r="BH250" s="103"/>
      <c r="BI250" s="103"/>
      <c r="BJ250" s="103"/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5">
        <v>3</v>
      </c>
    </row>
    <row r="251" spans="1:88" ht="30" customHeight="1">
      <c r="A251" s="319"/>
      <c r="B251" s="281"/>
      <c r="C251" s="285"/>
      <c r="D251" s="283"/>
      <c r="E251" s="2" t="s">
        <v>32</v>
      </c>
      <c r="F251" s="10">
        <f t="shared" si="684"/>
        <v>0</v>
      </c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15">
        <v>4</v>
      </c>
      <c r="AO251" s="4">
        <f t="shared" si="658"/>
        <v>0</v>
      </c>
      <c r="AP251" s="4">
        <f t="shared" si="659"/>
        <v>0</v>
      </c>
      <c r="AQ251" s="4">
        <f t="shared" si="660"/>
        <v>0</v>
      </c>
      <c r="AU251" s="324"/>
      <c r="AV251" s="339"/>
      <c r="AW251" s="325"/>
      <c r="AX251" s="326"/>
      <c r="AY251" s="2" t="s">
        <v>32</v>
      </c>
      <c r="AZ251" s="10">
        <f t="shared" si="685"/>
        <v>0</v>
      </c>
      <c r="BA251" s="103"/>
      <c r="BB251" s="103"/>
      <c r="BC251" s="103"/>
      <c r="BD251" s="103"/>
      <c r="BE251" s="103"/>
      <c r="BF251" s="103"/>
      <c r="BG251" s="103"/>
      <c r="BH251" s="103"/>
      <c r="BI251" s="103"/>
      <c r="BJ251" s="103"/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5">
        <v>4</v>
      </c>
    </row>
    <row r="252" spans="1:88" ht="30" customHeight="1">
      <c r="A252" s="319"/>
      <c r="B252" s="281"/>
      <c r="C252" s="285"/>
      <c r="D252" s="283"/>
      <c r="E252" s="2" t="s">
        <v>33</v>
      </c>
      <c r="F252" s="10">
        <f t="shared" si="684"/>
        <v>0</v>
      </c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15">
        <v>5</v>
      </c>
      <c r="AO252" s="4">
        <f t="shared" si="658"/>
        <v>0</v>
      </c>
      <c r="AP252" s="4">
        <f t="shared" si="659"/>
        <v>0</v>
      </c>
      <c r="AQ252" s="4">
        <f t="shared" si="660"/>
        <v>0</v>
      </c>
      <c r="AU252" s="324"/>
      <c r="AV252" s="339"/>
      <c r="AW252" s="325"/>
      <c r="AX252" s="326"/>
      <c r="AY252" s="2" t="s">
        <v>33</v>
      </c>
      <c r="AZ252" s="10">
        <f t="shared" si="685"/>
        <v>0</v>
      </c>
      <c r="BA252" s="103"/>
      <c r="BB252" s="103"/>
      <c r="BC252" s="103"/>
      <c r="BD252" s="103"/>
      <c r="BE252" s="103"/>
      <c r="BF252" s="103"/>
      <c r="BG252" s="103"/>
      <c r="BH252" s="103"/>
      <c r="BI252" s="103"/>
      <c r="BJ252" s="103"/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5">
        <v>5</v>
      </c>
    </row>
    <row r="253" spans="1:88" ht="30" customHeight="1">
      <c r="A253" s="319"/>
      <c r="B253" s="281"/>
      <c r="C253" s="285"/>
      <c r="D253" s="342"/>
      <c r="E253" s="2" t="s">
        <v>34</v>
      </c>
      <c r="F253" s="10">
        <f t="shared" si="684"/>
        <v>0</v>
      </c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15">
        <v>6</v>
      </c>
      <c r="AO253" s="4">
        <f t="shared" si="658"/>
        <v>0</v>
      </c>
      <c r="AP253" s="4">
        <f t="shared" si="659"/>
        <v>0</v>
      </c>
      <c r="AQ253" s="4">
        <f t="shared" si="660"/>
        <v>0</v>
      </c>
      <c r="AU253" s="324"/>
      <c r="AV253" s="339"/>
      <c r="AW253" s="325"/>
      <c r="AX253" s="326"/>
      <c r="AY253" s="2" t="s">
        <v>34</v>
      </c>
      <c r="AZ253" s="10">
        <f t="shared" si="685"/>
        <v>0</v>
      </c>
      <c r="BA253" s="103"/>
      <c r="BB253" s="103"/>
      <c r="BC253" s="103"/>
      <c r="BD253" s="103"/>
      <c r="BE253" s="103"/>
      <c r="BF253" s="103"/>
      <c r="BG253" s="103"/>
      <c r="BH253" s="103"/>
      <c r="BI253" s="103"/>
      <c r="BJ253" s="103"/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5">
        <v>6</v>
      </c>
    </row>
    <row r="254" spans="1:88" ht="30" customHeight="1">
      <c r="A254" s="319"/>
      <c r="B254" s="281"/>
      <c r="C254" s="285"/>
      <c r="D254" s="365" t="s">
        <v>35</v>
      </c>
      <c r="E254" s="366"/>
      <c r="F254" s="10">
        <f>F248+F249+F250+F251+F252+F253</f>
        <v>74729</v>
      </c>
      <c r="G254" s="10">
        <f t="shared" ref="G254" si="686">G248+G249+G250+G251+G252+G253</f>
        <v>0</v>
      </c>
      <c r="H254" s="10">
        <f t="shared" ref="H254" si="687">H248+H249+H250+H251+H252+H253</f>
        <v>0</v>
      </c>
      <c r="I254" s="10">
        <f t="shared" ref="I254" si="688">I248+I249+I250+I251+I252+I253</f>
        <v>0</v>
      </c>
      <c r="J254" s="10">
        <f t="shared" ref="J254" si="689">J248+J249+J250+J251+J252+J253</f>
        <v>0</v>
      </c>
      <c r="K254" s="10">
        <f t="shared" ref="K254" si="690">K248+K249+K250+K251+K252+K253</f>
        <v>0</v>
      </c>
      <c r="L254" s="10">
        <f t="shared" ref="L254" si="691">L248+L249+L250+L251+L252+L253</f>
        <v>0</v>
      </c>
      <c r="M254" s="10">
        <f t="shared" ref="M254" si="692">M248+M249+M250+M251+M252+M253</f>
        <v>0</v>
      </c>
      <c r="N254" s="10">
        <f t="shared" ref="N254" si="693">N248+N249+N250+N251+N252+N253</f>
        <v>0</v>
      </c>
      <c r="O254" s="10">
        <f t="shared" ref="O254" si="694">O248+O249+O250+O251+O252+O253</f>
        <v>0</v>
      </c>
      <c r="P254" s="10">
        <f t="shared" ref="P254" si="695">P248+P249+P250+P251+P252+P253</f>
        <v>0</v>
      </c>
      <c r="Q254" s="10">
        <f t="shared" ref="Q254" si="696">Q248+Q249+Q250+Q251+Q252+Q253</f>
        <v>0</v>
      </c>
      <c r="R254" s="10">
        <f t="shared" ref="R254" si="697">R248+R249+R250+R251+R252+R253</f>
        <v>0</v>
      </c>
      <c r="S254" s="10">
        <f t="shared" ref="S254" si="698">S248+S249+S250+S251+S252+S253</f>
        <v>0</v>
      </c>
      <c r="T254" s="10">
        <f t="shared" ref="T254" si="699">T248+T249+T250+T251+T252+T253</f>
        <v>0</v>
      </c>
      <c r="U254" s="10">
        <f t="shared" ref="U254" si="700">U248+U249+U250+U251+U252+U253</f>
        <v>74729</v>
      </c>
      <c r="V254" s="10">
        <f t="shared" ref="V254" si="701">V248+V249+V250+V251+V252+V253</f>
        <v>0</v>
      </c>
      <c r="W254" s="10">
        <f t="shared" ref="W254" si="702">W248+W249+W250+W251+W252+W253</f>
        <v>0</v>
      </c>
      <c r="X254" s="10">
        <f t="shared" ref="X254" si="703">X248+X249+X250+X251+X252+X253</f>
        <v>0</v>
      </c>
      <c r="Y254" s="10">
        <f t="shared" ref="Y254" si="704">Y248+Y249+Y250+Y251+Y252+Y253</f>
        <v>0</v>
      </c>
      <c r="Z254" s="10">
        <f t="shared" ref="Z254" si="705">Z248+Z249+Z250+Z251+Z252+Z253</f>
        <v>0</v>
      </c>
      <c r="AA254" s="15">
        <v>7</v>
      </c>
      <c r="AO254" s="4">
        <f t="shared" si="658"/>
        <v>0</v>
      </c>
      <c r="AP254" s="4">
        <f t="shared" si="659"/>
        <v>0</v>
      </c>
      <c r="AQ254" s="4">
        <f t="shared" si="660"/>
        <v>0</v>
      </c>
      <c r="AU254" s="324"/>
      <c r="AV254" s="339"/>
      <c r="AW254" s="325"/>
      <c r="AX254" s="327" t="s">
        <v>35</v>
      </c>
      <c r="AY254" s="327"/>
      <c r="AZ254" s="10">
        <f>AZ248+AZ249+AZ250+AZ251+AZ252+AZ253</f>
        <v>149457.99</v>
      </c>
      <c r="BA254" s="10">
        <f t="shared" ref="BA254:BT254" si="706">BA248+BA249+BA250+BA251+BA252+BA253</f>
        <v>0</v>
      </c>
      <c r="BB254" s="10">
        <f t="shared" si="706"/>
        <v>0</v>
      </c>
      <c r="BC254" s="10">
        <f t="shared" si="706"/>
        <v>0</v>
      </c>
      <c r="BD254" s="10">
        <f t="shared" si="706"/>
        <v>0</v>
      </c>
      <c r="BE254" s="10">
        <f t="shared" si="706"/>
        <v>0</v>
      </c>
      <c r="BF254" s="10">
        <f t="shared" si="706"/>
        <v>0</v>
      </c>
      <c r="BG254" s="10">
        <f t="shared" si="706"/>
        <v>0</v>
      </c>
      <c r="BH254" s="10">
        <f t="shared" si="706"/>
        <v>0</v>
      </c>
      <c r="BI254" s="10">
        <f t="shared" si="706"/>
        <v>0</v>
      </c>
      <c r="BJ254" s="10">
        <f t="shared" si="706"/>
        <v>0</v>
      </c>
      <c r="BK254" s="10">
        <f t="shared" si="706"/>
        <v>0</v>
      </c>
      <c r="BL254" s="10">
        <f t="shared" si="706"/>
        <v>0</v>
      </c>
      <c r="BM254" s="10">
        <f t="shared" si="706"/>
        <v>0</v>
      </c>
      <c r="BN254" s="10">
        <f t="shared" si="706"/>
        <v>0</v>
      </c>
      <c r="BO254" s="10">
        <f t="shared" si="706"/>
        <v>149457.99</v>
      </c>
      <c r="BP254" s="10">
        <f t="shared" si="706"/>
        <v>0</v>
      </c>
      <c r="BQ254" s="10">
        <f t="shared" si="706"/>
        <v>0</v>
      </c>
      <c r="BR254" s="10">
        <f t="shared" si="706"/>
        <v>0</v>
      </c>
      <c r="BS254" s="10">
        <f t="shared" si="706"/>
        <v>0</v>
      </c>
      <c r="BT254" s="10">
        <f t="shared" si="706"/>
        <v>0</v>
      </c>
      <c r="BU254" s="15">
        <v>7</v>
      </c>
      <c r="CI254" s="32">
        <f>BF254-BG254</f>
        <v>0</v>
      </c>
      <c r="CJ254" s="123"/>
    </row>
    <row r="255" spans="1:88" ht="75" customHeight="1">
      <c r="A255" s="319"/>
      <c r="B255" s="281"/>
      <c r="C255" s="285"/>
      <c r="D255" s="292" t="s">
        <v>53</v>
      </c>
      <c r="E255" s="293"/>
      <c r="F255" s="11">
        <f>ROUND(F254/C248,2)</f>
        <v>108.35</v>
      </c>
      <c r="G255" s="11">
        <f>ROUND(G254/C248,2)</f>
        <v>0</v>
      </c>
      <c r="H255" s="11">
        <f>ROUND(H254/C248,2)</f>
        <v>0</v>
      </c>
      <c r="I255" s="11">
        <f>ROUND(I254/C248,2)</f>
        <v>0</v>
      </c>
      <c r="J255" s="11">
        <f>ROUND(J254/C248,2)</f>
        <v>0</v>
      </c>
      <c r="K255" s="11">
        <f>ROUND(K254/C248,2)</f>
        <v>0</v>
      </c>
      <c r="L255" s="11">
        <f>ROUND(L254/C248,2)</f>
        <v>0</v>
      </c>
      <c r="M255" s="11">
        <f>ROUND(M254/C248,2)</f>
        <v>0</v>
      </c>
      <c r="N255" s="11">
        <f>ROUND(N254/C248,2)</f>
        <v>0</v>
      </c>
      <c r="O255" s="11">
        <f>ROUND(O254/C248,2)</f>
        <v>0</v>
      </c>
      <c r="P255" s="11">
        <f>ROUND(P254/C248,2)</f>
        <v>0</v>
      </c>
      <c r="Q255" s="11">
        <f>ROUND(Q254/C248,2)</f>
        <v>0</v>
      </c>
      <c r="R255" s="11">
        <f>ROUND(R254/C248,2)</f>
        <v>0</v>
      </c>
      <c r="S255" s="11">
        <f>ROUND(S254/C248,2)</f>
        <v>0</v>
      </c>
      <c r="T255" s="11">
        <f>ROUND(T254/C248,2)</f>
        <v>0</v>
      </c>
      <c r="U255" s="11">
        <f>ROUND(U254/C248,2)</f>
        <v>108.35</v>
      </c>
      <c r="V255" s="11">
        <f>ROUND(V254/C248,2)</f>
        <v>0</v>
      </c>
      <c r="W255" s="11">
        <f>ROUND(W254/C248,2)</f>
        <v>0</v>
      </c>
      <c r="X255" s="11">
        <f>ROUND(X254/C248,2)</f>
        <v>0</v>
      </c>
      <c r="Y255" s="11">
        <f>ROUND(Y254/C248,2)</f>
        <v>0</v>
      </c>
      <c r="Z255" s="11">
        <f>ROUND(Z254/C248,2)</f>
        <v>0</v>
      </c>
      <c r="AA255" s="17">
        <v>8</v>
      </c>
      <c r="AD255" s="52" t="b">
        <f>IF(AND(G255&gt;947.15,G255&lt;949),3,IF(AND(G255&gt;623.59,G255&lt;625),4,IF(AND(G255&gt;237.38,G255&lt;239),5,IF(AND(G255&gt;1986,G255&lt;1988),6,IF(AND(G255&gt;739.75,G255&lt;741),7,IF(AND(G255&gt;282.91,G255&lt;284),8,IF(AND(G255&gt;2681.35,G255&lt;2683),9,IF(AND(G255&gt;828.59,G255&lt;830),10,IF(AND(G255&gt;585.15,G255&lt;587),11,IF(AND(G255&gt;991.71,G255&lt;993),12,IF(AND(G255&gt;652.95,G255&lt;654),13,IF(AND(G255&gt;248.59,G255&lt;250),14,IF(AND(G255&gt;2079.39,G255&lt;2081),15,IF(AND(G255&gt;774.57,G255&lt;776),16,IF(AND(G255&gt;296.25,G255&lt;298),17,IF(AND(G255&gt;2807.42,G255&lt;2809),18,IF(AND(G255&gt;867.59,G255&lt;869),19,IF(AND(G255&gt;612.7,G255&lt;614),20))))))))))))))))))</f>
        <v>0</v>
      </c>
      <c r="AE255" s="52" t="b">
        <f>IF(AND(I255&gt;1204.78,I255&lt;1206),5,IF(AND(I255&gt;1407.63,I255&lt;1409),8,IF(AND(I255&gt;1427.91,I255&lt;1429),11,IF(AND(I255&gt;1261.45,I255&lt;1263),14,IF(AND(I255&gt;1473.83,I255&lt;1475),17,IF(AND(I255&gt;1495.07,I255&lt;1497),20))))))</f>
        <v>0</v>
      </c>
      <c r="AF255" s="52" t="b">
        <f>IF(AND(J255&gt;486.32,J255&lt;488),3,IF(AND(J255&gt;324.64,J255&lt;326),4,IF(AND(J255&gt;286.99,J255&lt;288.5),5,IF(AND(J255&gt;617.7,J255&lt;618),6,IF(AND(J255&gt;411.3,J255&lt;413),7,IF(AND(J255&gt;365.04,J255&lt;367),8,IF(AND(J255&gt;797.54,J255&lt;799),9,IF(AND(J255&gt;533.49,J255&lt;535),10,IF(AND(J255&gt;475.86,J255&lt;477),11,IF(AND(J255&gt;509.22,J255&lt;511),12,IF(AND(J255&gt;339.94,J255&lt;341.2),13,IF(AND(J255&gt;300.53,J255&lt;302),14,IF(AND(J255&gt;646.78,J255&lt;648),15,IF(AND(J255&gt;430.68,J255&lt;432),16,IF(AND(J255&gt;382.24,J255&lt;384),17,IF(AND(J255&gt;835.07,J255&lt;837),18,IF(AND(J255&gt;558.61,J255&lt;560),19,IF(AND(J255&gt;498.27,J255&lt;500),20))))))))))))))))))</f>
        <v>0</v>
      </c>
      <c r="AG255" s="52" t="b">
        <f>IF(AND(L255&gt;497.89,L255&lt;499),3,IF(AND(L255&gt;360.29,L255&lt;362),4,IF(AND(L255&gt;249.38,L255&lt;251),5,IF(AND(L255&gt;628.22,L255&lt;630),6,IF(AND(L255&gt;455.21,L255&lt;457),7,IF(AND(L255&gt;315.16,L255&lt;317),8,IF(AND(L255&gt;814.35,L255&lt;816),9,IF(AND(L255&gt;571.19,L255&lt;573),10,IF(AND(L255&gt;401.59,L255&lt;403),11,IF(AND(L255&gt;521.33,L255&lt;523),12,IF(AND(L255&gt;377.28,L255&lt;379),13,IF(AND(L255&gt;261.15,L255&lt;263),14,IF(AND(L255&gt;657.8,L255&lt;659),15,IF(AND(L255&gt;476.66,L255&lt;478),16,IF(AND(L255&gt;330.01,L255&lt;332),17,IF(AND(L255&gt;852.67,L255&lt;854),18,IF(AND(L255&gt;598.08,L255&lt;600),19,IF(AND(L255&gt;420.51,L255&lt;422),20))))))))))))))))))</f>
        <v>0</v>
      </c>
      <c r="AH255" s="52" t="b">
        <f>IF(AND(Q255&gt;358.85,Q255&lt;360),3,IF(AND(Q255&gt;129.83,Q255&lt;131),4,IF(AND(Q255&gt;77.61,Q255&lt;79),5,IF(AND(Q255&gt;426.19,Q255&lt;428),6,IF(AND(Q255&gt;159.77,Q255&lt;161),7,IF(AND(Q255&gt;94.38,Q255&lt;96),8,IF(AND(Q255&gt;567.37,Q255&lt;569),9,IF(AND(Q255&gt;203.4,Q255&lt;205),10,IF(AND(Q255&gt;131.96,Q255&lt;133),11,IF(AND(Q255&gt;375.76,Q255&lt;377),12,IF(AND(Q255&gt;135.98,Q255&lt;137),13,IF(AND(Q255&gt;81.31,Q255&lt;83),14,IF(AND(Q255&gt;446.27,Q255&lt;448),15,IF(AND(Q255&gt;167.32,Q255&lt;169),16,IF(AND(Q255&gt;98.86,Q255&lt;100),17,IF(AND(Q255&gt;594.08,Q255&lt;596),18,IF(AND(Q255&gt;213.01,Q255&lt;215),19,IF(AND(Q255&gt;138.21,Q255&lt;140),20))))))))))))))))))</f>
        <v>0</v>
      </c>
      <c r="AI255" s="52" t="b">
        <f>IF(AND(S255&gt;195.17,S255&lt;197),3,IF(AND(S255&gt;88.93,S255&lt;90),4,IF(AND(S255&gt;47.88,S255&lt;49),5,IF(AND(S255&gt;245.08,S255&lt;247),6,IF(AND(S255&gt;111.07,S255&lt;113),7,IF(AND(S255&gt;60.92,S255&lt;62),8,IF(AND(S255&gt;296.11,S255&lt;298),9,IF(AND(S255&gt;139.41,S255&lt;141),10,IF(AND(S255&gt;78.67,S255&lt;80),11,IF(AND(S255&gt;204.39,S255&lt;206),12,IF(AND(S255&gt;93.16,S255&lt;95),13,IF(AND(S255&gt;50.17,S255&lt;52),14,IF(AND(S255&gt;256.64,S255&lt;258),15,IF(AND(S255&gt;116.33,S255&lt;118),16,IF(AND(S255&gt;63.83,S255&lt;65),17,IF(AND(S255&gt;310.07,S255&lt;312),18,IF(AND(S255&gt;146.01,S255&lt;148),19,IF(AND(S255&gt;82.42,S255&lt;84),20))))))))))))))))))</f>
        <v>0</v>
      </c>
      <c r="AJ255" s="52">
        <f>IF(AND(U255&gt;107.35,U255&lt;109),3,IF(AND(U255&gt;63.65,U255&lt;65),4,IF(AND(U255&gt;44.75,U255&lt;46),5,IF(AND(U255&gt;143.27,U255&lt;145),6,IF(AND(U255&gt;85.58,U255&lt;87),7,IF(AND(U255&gt;60.46,U255&lt;62),8,IF(AND(U255&gt;194.16,U255&lt;196),9,IF(AND(U255&gt;117.24,U255&lt;119),10,IF(AND(U255&gt;82.88,U255&lt;84),11,IF(AND(U255&gt;112.44,U255&lt;114),12,IF(AND(U255&gt;66.69,U255&lt;68),13,IF(AND(U255&gt;46.9,U255&lt;48),14,IF(AND(U255&gt;150.05,U255&lt;152),15,IF(AND(U255&gt;90.65,U255&lt;91),16,IF(AND(U255&gt;63.34,U255&lt;65),17,IF(AND(U255&gt;203.34,U255&lt;205),18,IF(AND(U255&gt;122.8,U255&lt;124),19,IF(AND(U255&gt;86.83,U255&lt;88),20))))))))))))))))))</f>
        <v>3</v>
      </c>
      <c r="AK255" s="52" t="b">
        <f>IF(AND(V255&gt;139.85,V255&lt;141),3,IF(AND(V255&gt;103.84,V255&lt;105),4,IF(AND(V255&gt;52.32,V255&lt;54),5,IF(AND(V255&gt;285.46,V255&lt;287),6,IF(AND(V255&gt;118.42,V255&lt;120),7,IF(AND(V255&gt;62.42,V255&lt;64),8,IF(AND(V255&gt;412.27,V255&lt;414),9,IF(AND(V255&gt;140.33,V255&lt;142),10,IF(AND(V255&gt;145,V255&lt;147),11,IF(AND(V255&gt;146.47,V255&lt;148),12,IF(AND(V255&gt;108.77,V255&lt;110),13,IF(AND(V255&gt;54.82,V255&lt;56),14,IF(AND(V255&gt;298.92,V255&lt;300),15,IF(AND(V255&gt;124.03,V255&lt;126),16,IF(AND(V255&gt;65.4,V255&lt;67),17,IF(AND(V255&gt;431.69,V255&lt;433),18,IF(AND(V255&gt;146.97,V255&lt;148),19,IF(AND(V255&gt;151.86,V255&lt;153),20))))))))))))))))))</f>
        <v>0</v>
      </c>
      <c r="AL255" s="52" t="b">
        <f>IF(AND(W255&gt;350.42,W255&lt;352),3,IF(AND(W255&gt;546.22,W255&lt;548),4,IF(AND(W255&gt;155.33,W255&lt;157),5,IF(AND(W255&gt;721.99,W255&lt;723),6,IF(AND(W255&gt;638.96,W255&lt;639),7,IF(AND(W255&gt;187.79,W255&lt;189),8,IF(AND(W255&gt;945.4,W255&lt;947),9,IF(AND(W255&gt;698.46,W255&lt;670),10,IF(AND(W255&gt;360.7,W255&lt;362),11,IF(AND(W255&gt;366.94,W255&lt;368),12,IF(AND(W255&gt;571.94,W255&lt;573),13,IF(AND(W255&gt;162.68,W255&lt;164),14,IF(AND(W255&gt;755.97,W255&lt;757),15,IF(AND(W255&gt;667.99,W255&lt;669),16,IF(AND(W255&gt;196.66,W255&lt;198),17,IF(AND(W255&gt;989.88,W255&lt;991),18,IF(AND(W255&gt;731.33,W255&lt;733),19,IF(AND(W255&gt;377.7,W255&lt;379),20))))))))))))))))))</f>
        <v>0</v>
      </c>
      <c r="AM255" s="52" t="b">
        <f>IF(AND(Y255&gt;46.2,Y255&lt;46.5),3,IF(AND(Y255&gt;18.8,Y255&lt;19.1),4,IF(AND(Y255&gt;15.8,Y255&lt;16),5,IF(AND(Y255&gt;78.7,Y255&lt;79),6,IF(AND(Y255&gt;32.1,Y255&lt;32.4),7,IF(AND(Y255&gt;26.9,Y255&lt;27.3),8,IF(AND(Y255&gt;125,Y255&lt;125.5),9,IF(AND(Y255&gt;48.2,Y255&lt;48.52),10,IF(AND(Y255&gt;43.1,Y255&lt;43.6),11,IF(AND(Y255&gt;48.53,Y255&lt;48.7),12,IF(AND(Y255&gt;19.6,Y255&lt;20.1),13,IF(AND(Y255&gt;16.5,Y255&lt;16.9),14,IF(AND(Y255&gt;82.4,Y255&lt;82.8),15,IF(AND(Y255&gt;33.6,Y255&lt;34),16,IF(AND(Y255&gt;28,Y255&lt;28.6),17,IF(AND(Y255&gt;130.8,Y255&lt;131.4),18,IF(AND(Y255&gt;50.5,Y255&lt;50.9),19,IF(AND(Y255&gt;45.2,Y255&lt;45.8),20))))))))))))))))))</f>
        <v>0</v>
      </c>
      <c r="AO255" s="4">
        <f t="shared" si="658"/>
        <v>0</v>
      </c>
      <c r="AP255" s="4">
        <f t="shared" si="659"/>
        <v>0</v>
      </c>
      <c r="AQ255" s="4">
        <f t="shared" si="660"/>
        <v>0</v>
      </c>
      <c r="AU255" s="324"/>
      <c r="AV255" s="339"/>
      <c r="AW255" s="325"/>
      <c r="AX255" s="322" t="s">
        <v>53</v>
      </c>
      <c r="AY255" s="293"/>
      <c r="AZ255" s="11">
        <f>ROUND(AZ254/AW248,2)</f>
        <v>216.7</v>
      </c>
      <c r="BA255" s="11">
        <f>ROUND(BA254/AW248,2)</f>
        <v>0</v>
      </c>
      <c r="BB255" s="11">
        <f>ROUND(BB254/AW248,2)</f>
        <v>0</v>
      </c>
      <c r="BC255" s="11">
        <f>ROUND(BC254/AW248,2)</f>
        <v>0</v>
      </c>
      <c r="BD255" s="11">
        <f>ROUND(BD254/AW248,2)</f>
        <v>0</v>
      </c>
      <c r="BE255" s="11">
        <f>ROUND(BE254/AW248,2)</f>
        <v>0</v>
      </c>
      <c r="BF255" s="11">
        <f>ROUND(BF254/AW248,2)</f>
        <v>0</v>
      </c>
      <c r="BG255" s="11">
        <f>ROUND(BG254/AW248,2)</f>
        <v>0</v>
      </c>
      <c r="BH255" s="11">
        <f>ROUND(BH254/AW248,2)</f>
        <v>0</v>
      </c>
      <c r="BI255" s="11">
        <f>ROUND(BI254/AW248,2)</f>
        <v>0</v>
      </c>
      <c r="BJ255" s="11">
        <f>ROUND(BJ254/AW248,2)</f>
        <v>0</v>
      </c>
      <c r="BK255" s="11">
        <f>ROUND(BK254/AW248,2)</f>
        <v>0</v>
      </c>
      <c r="BL255" s="11">
        <f>ROUND(BL254/AW248,2)</f>
        <v>0</v>
      </c>
      <c r="BM255" s="11">
        <f>ROUND(BM254/AW248,2)</f>
        <v>0</v>
      </c>
      <c r="BN255" s="11">
        <f>ROUND(BN254/AW248,2)</f>
        <v>0</v>
      </c>
      <c r="BO255" s="11">
        <f>ROUND(BO254/AW248,2)</f>
        <v>216.7</v>
      </c>
      <c r="BP255" s="11">
        <f>ROUND(BP254/AW248,2)</f>
        <v>0</v>
      </c>
      <c r="BQ255" s="11">
        <f>ROUND(BQ254/AW248,2)</f>
        <v>0</v>
      </c>
      <c r="BR255" s="11">
        <f>ROUND(BR254/AW248,2)</f>
        <v>0</v>
      </c>
      <c r="BS255" s="11">
        <f>ROUND(BS254/AW248,2)</f>
        <v>0</v>
      </c>
      <c r="BT255" s="11">
        <f>ROUND(BT254/AW248,2)</f>
        <v>0</v>
      </c>
      <c r="BU255" s="17">
        <v>8</v>
      </c>
      <c r="BX255" s="52" t="b">
        <f>IF(AND(BA255&gt;947.15,BA255&lt;949),3,IF(AND(BA255&gt;623.59,BA255&lt;625),4,IF(AND(BA255&gt;237.38,BA255&lt;239),5,IF(AND(BA255&gt;1986,BA255&lt;1988),6,IF(AND(BA255&gt;739.75,BA255&lt;741),7,IF(AND(BA255&gt;282.91,BA255&lt;284),8,IF(AND(BA255&gt;2681.35,BA255&lt;2683),9,IF(AND(BA255&gt;828.59,BA255&lt;830),10,IF(AND(BA255&gt;585.15,BA255&lt;587),11,IF(AND(BA255&gt;991.71,BA255&lt;993),12,IF(AND(BA255&gt;652.95,BA255&lt;654),13,IF(AND(BA255&gt;248.59,BA255&lt;250),14,IF(AND(BA255&gt;2079.39,BA255&lt;2081),15,IF(AND(BA255&gt;774.57,BA255&lt;776),16,IF(AND(BA255&gt;296.25,BA255&lt;298),17,IF(AND(BA255&gt;2807.42,BA255&lt;2809),18,IF(AND(BA255&gt;867.59,BA255&lt;869),19,IF(AND(BA255&gt;612.7,BA255&lt;614),20))))))))))))))))))</f>
        <v>0</v>
      </c>
      <c r="BY255" s="52" t="b">
        <f>IF(AND(BC255&gt;1204.78,BC255&lt;1206),5,IF(AND(BC255&gt;1407.63,BC255&lt;1409),8,IF(AND(BC255&gt;1427.91,BC255&lt;1429),11,IF(AND(BC255&gt;1261.45,BC255&lt;1263),14,IF(AND(BC255&gt;1473.83,BC255&lt;1475),17,IF(AND(BC255&gt;1495.07,BC255&lt;1497),20))))))</f>
        <v>0</v>
      </c>
      <c r="BZ255" s="52" t="b">
        <f>IF(AND(BD255&gt;486.32,BD255&lt;488),3,IF(AND(BD255&gt;324.64,BD255&lt;326),4,IF(AND(BD255&gt;286.99,BD255&lt;288.5),5,IF(AND(BD255&gt;617.7,BD255&lt;618),6,IF(AND(BD255&gt;411.3,BD255&lt;413),7,IF(AND(BD255&gt;365.04,BD255&lt;367),8,IF(AND(BD255&gt;797.54,BD255&lt;799),9,IF(AND(BD255&gt;533.49,BD255&lt;535),10,IF(AND(BD255&gt;475.86,BD255&lt;477),11,IF(AND(BD255&gt;509.22,BD255&lt;511),12,IF(AND(BD255&gt;339.94,BD255&lt;341.2),13,IF(AND(BD255&gt;300.53,BD255&lt;302),14,IF(AND(BD255&gt;646.78,BD255&lt;648),15,IF(AND(BD255&gt;430.68,BD255&lt;432),16,IF(AND(BD255&gt;382.24,BD255&lt;384),17,IF(AND(BD255&gt;835.07,BD255&lt;837),18,IF(AND(BD255&gt;558.61,BD255&lt;560),19,IF(AND(BD255&gt;498.27,BD255&lt;500),20))))))))))))))))))</f>
        <v>0</v>
      </c>
      <c r="CA255" s="52" t="b">
        <f>IF(AND(BF255&gt;497.89,BF255&lt;499),3,IF(AND(BF255&gt;360.29,BF255&lt;362),4,IF(AND(BF255&gt;249.38,BF255&lt;251),5,IF(AND(BF255&gt;628.22,BF255&lt;630),6,IF(AND(BF255&gt;455.21,BF255&lt;457),7,IF(AND(BF255&gt;315.16,BF255&lt;317),8,IF(AND(BF255&gt;814.35,BF255&lt;816),9,IF(AND(BF255&gt;571.19,BF255&lt;573),10,IF(AND(BF255&gt;401.59,BF255&lt;403),11,IF(AND(BF255&gt;521.33,BF255&lt;523),12,IF(AND(BF255&gt;377.28,BF255&lt;379),13,IF(AND(BF255&gt;261.15,BF255&lt;263),14,IF(AND(BF255&gt;657.8,BF255&lt;659),15,IF(AND(BF255&gt;476.66,BF255&lt;478),16,IF(AND(BF255&gt;330.01,BF255&lt;332),17,IF(AND(BF255&gt;852.67,BF255&lt;854),18,IF(AND(BF255&gt;598.08,BF255&lt;600),19,IF(AND(BF255&gt;420.51,BF255&lt;422),20))))))))))))))))))</f>
        <v>0</v>
      </c>
      <c r="CB255" s="52" t="b">
        <f>IF(AND(BK255&gt;358.85,BK255&lt;360),3,IF(AND(BK255&gt;129.83,BK255&lt;131),4,IF(AND(BK255&gt;77.61,BK255&lt;79),5,IF(AND(BK255&gt;426.19,BK255&lt;428),6,IF(AND(BK255&gt;159.77,BK255&lt;161),7,IF(AND(BK255&gt;94.38,BK255&lt;96),8,IF(AND(BK255&gt;567.37,BK255&lt;569),9,IF(AND(BK255&gt;203.4,BK255&lt;205),10,IF(AND(BK255&gt;131.96,BK255&lt;133),11,IF(AND(BK255&gt;375.76,BK255&lt;377),12,IF(AND(BK255&gt;135.98,BK255&lt;137),13,IF(AND(BK255&gt;81.31,BK255&lt;83),14,IF(AND(BK255&gt;446.27,BK255&lt;448),15,IF(AND(BK255&gt;167.32,BK255&lt;169),16,IF(AND(BK255&gt;98.86,BK255&lt;100),17,IF(AND(BK255&gt;594.08,BK255&lt;596),18,IF(AND(BK255&gt;213.01,BK255&lt;215),19,IF(AND(BK255&gt;138.21,BK255&lt;140),20))))))))))))))))))</f>
        <v>0</v>
      </c>
      <c r="CC255" s="52" t="b">
        <f>IF(AND(BM255&gt;195.17,BM255&lt;197),3,IF(AND(BM255&gt;88.93,BM255&lt;90),4,IF(AND(BM255&gt;47.88,BM255&lt;49),5,IF(AND(BM255&gt;245.08,BM255&lt;247),6,IF(AND(BM255&gt;111.07,BM255&lt;113),7,IF(AND(BM255&gt;60.92,BM255&lt;62),8,IF(AND(BM255&gt;296.11,BM255&lt;298),9,IF(AND(BM255&gt;139.41,BM255&lt;141),10,IF(AND(BM255&gt;78.67,BM255&lt;80),11,IF(AND(BM255&gt;204.39,BM255&lt;206),12,IF(AND(BM255&gt;93.16,BM255&lt;95),13,IF(AND(BM255&gt;50.17,BM255&lt;52),14,IF(AND(BM255&gt;256.64,BM255&lt;258),15,IF(AND(BM255&gt;116.33,BM255&lt;118),16,IF(AND(BM255&gt;63.83,BM255&lt;65),17,IF(AND(BM255&gt;310.07,BM255&lt;312),18,IF(AND(BM255&gt;146.01,BM255&lt;148),19,IF(AND(BM255&gt;82.42,BM255&lt;84),20))))))))))))))))))</f>
        <v>0</v>
      </c>
      <c r="CD255" s="52" t="b">
        <f>IF(AND(BO255&gt;107.35,BO255&lt;109),3,IF(AND(BO255&gt;63.65,BO255&lt;65),4,IF(AND(BO255&gt;44.75,BO255&lt;46),5,IF(AND(BO255&gt;143.27,BO255&lt;145),6,IF(AND(BO255&gt;85.58,BO255&lt;87),7,IF(AND(BO255&gt;60.46,BO255&lt;62),8,IF(AND(BO255&gt;194.16,BO255&lt;196),9,IF(AND(BO255&gt;117.24,BO255&lt;119),10,IF(AND(BO255&gt;82.88,BO255&lt;84),11,IF(AND(BO255&gt;112.44,BO255&lt;114),12,IF(AND(BO255&gt;66.69,BO255&lt;68),13,IF(AND(BO255&gt;46.9,BO255&lt;48),14,IF(AND(BO255&gt;150.05,BO255&lt;152),15,IF(AND(BO255&gt;90.65,BO255&lt;91),16,IF(AND(BO255&gt;63.34,BO255&lt;65),17,IF(AND(BO255&gt;203.34,BO255&lt;205),18,IF(AND(BO255&gt;122.8,BO255&lt;124),19,IF(AND(BO255&gt;86.83,BO255&lt;88),20))))))))))))))))))</f>
        <v>0</v>
      </c>
      <c r="CE255" s="52" t="b">
        <f>IF(AND(BP255&gt;139.85,BP255&lt;141),3,IF(AND(BP255&gt;103.84,BP255&lt;105),4,IF(AND(BP255&gt;52.32,BP255&lt;54),5,IF(AND(BP255&gt;285.46,BP255&lt;287),6,IF(AND(BP255&gt;118.42,BP255&lt;120),7,IF(AND(BP255&gt;62.42,BP255&lt;64),8,IF(AND(BP255&gt;412.27,BP255&lt;414),9,IF(AND(BP255&gt;140.33,BP255&lt;142),10,IF(AND(BP255&gt;145,BP255&lt;147),11,IF(AND(BP255&gt;146.47,BP255&lt;148),12,IF(AND(BP255&gt;108.77,BP255&lt;110),13,IF(AND(BP255&gt;54.82,BP255&lt;56),14,IF(AND(BP255&gt;298.92,BP255&lt;300),15,IF(AND(BP255&gt;124.03,BP255&lt;126),16,IF(AND(BP255&gt;65.4,BP255&lt;67),17,IF(AND(BP255&gt;431.69,BP255&lt;433),18,IF(AND(BP255&gt;146.97,BP255&lt;148),19,IF(AND(BP255&gt;151.86,BP255&lt;153),20))))))))))))))))))</f>
        <v>0</v>
      </c>
      <c r="CF255" s="52" t="b">
        <f>IF(AND(BQ255&gt;350.42,BQ255&lt;352),3,IF(AND(BQ255&gt;546.22,BQ255&lt;548),4,IF(AND(BQ255&gt;155.33,BQ255&lt;157),5,IF(AND(BQ255&gt;721.99,BQ255&lt;723),6,IF(AND(BQ255&gt;638.96,BQ255&lt;639),7,IF(AND(BQ255&gt;187.79,BQ255&lt;189),8,IF(AND(BQ255&gt;945.4,BQ255&lt;947),9,IF(AND(BQ255&gt;698.46,BQ255&lt;670),10,IF(AND(BQ255&gt;360.7,BQ255&lt;362),11,IF(AND(BQ255&gt;366.94,BQ255&lt;368),12,IF(AND(BQ255&gt;571.94,BQ255&lt;573),13,IF(AND(BQ255&gt;162.68,BQ255&lt;164),14,IF(AND(BQ255&gt;755.97,BQ255&lt;757),15,IF(AND(BQ255&gt;667.99,BQ255&lt;669),16,IF(AND(BQ255&gt;196.66,BQ255&lt;198),17,IF(AND(BQ255&gt;989.88,BQ255&lt;991),18,IF(AND(BQ255&gt;731.33,BQ255&lt;733),19,IF(AND(BQ255&gt;377.7,BQ255&lt;379),20))))))))))))))))))</f>
        <v>0</v>
      </c>
      <c r="CG255" s="52" t="b">
        <f>IF(AND(BS255&gt;46.2,BS255&lt;46.5),3,IF(AND(BS255&gt;18.8,BS255&lt;19.1),4,IF(AND(BS255&gt;15.8,BS255&lt;16),5,IF(AND(BS255&gt;78.7,BS255&lt;79),6,IF(AND(BS255&gt;32.1,BS255&lt;32.4),7,IF(AND(BS255&gt;26.9,BS255&lt;27.3),8,IF(AND(BS255&gt;125,BS255&lt;125.5),9,IF(AND(BS255&gt;48.2,BS255&lt;48.52),10,IF(AND(BS255&gt;43.1,BS255&lt;43.6),11,IF(AND(BS255&gt;48.53,BS255&lt;48.7),12,IF(AND(BS255&gt;19.6,BS255&lt;20.1),13,IF(AND(BS255&gt;16.5,BS255&lt;16.9),14,IF(AND(BS255&gt;82.4,BS255&lt;82.8),15,IF(AND(BS255&gt;33.6,BS255&lt;34),16,IF(AND(BS255&gt;28,BS255&lt;28.6),17,IF(AND(BS255&gt;130.8,BS255&lt;131.4),18,IF(AND(BS255&gt;50.5,BS255&lt;50.9),19,IF(AND(BS255&gt;45.2,BS255&lt;45.8),20))))))))))))))))))</f>
        <v>0</v>
      </c>
    </row>
    <row r="256" spans="1:88" ht="90" customHeight="1">
      <c r="A256" s="320"/>
      <c r="B256" s="288"/>
      <c r="C256" s="289"/>
      <c r="D256" s="292" t="s">
        <v>54</v>
      </c>
      <c r="E256" s="293"/>
      <c r="F256" s="10" t="s">
        <v>36</v>
      </c>
      <c r="G256" s="12">
        <f>IF(AD256=FALSE,0,AD256)</f>
        <v>0</v>
      </c>
      <c r="H256" s="12" t="s">
        <v>36</v>
      </c>
      <c r="I256" s="12">
        <f>IF(AE256=FALSE,0,AE256)</f>
        <v>0</v>
      </c>
      <c r="J256" s="12">
        <f>IF(AF256=FALSE,0,AF256)</f>
        <v>0</v>
      </c>
      <c r="K256" s="12" t="s">
        <v>36</v>
      </c>
      <c r="L256" s="12">
        <f>IF(AG256=FALSE,0,AG256)</f>
        <v>0</v>
      </c>
      <c r="M256" s="12" t="s">
        <v>36</v>
      </c>
      <c r="N256" s="12" t="s">
        <v>36</v>
      </c>
      <c r="O256" s="12" t="s">
        <v>36</v>
      </c>
      <c r="P256" s="12" t="s">
        <v>36</v>
      </c>
      <c r="Q256" s="12">
        <f>IF(AH256=FALSE,0,AH256)</f>
        <v>0</v>
      </c>
      <c r="R256" s="12" t="s">
        <v>36</v>
      </c>
      <c r="S256" s="12">
        <f>IF(AI256=FALSE,0,AI256)</f>
        <v>0</v>
      </c>
      <c r="T256" s="12" t="s">
        <v>36</v>
      </c>
      <c r="U256" s="12">
        <f>IF(AJ256=FALSE,0,AJ256)</f>
        <v>108.35</v>
      </c>
      <c r="V256" s="12">
        <f>IF(AK256=FALSE,0,AK256)</f>
        <v>0</v>
      </c>
      <c r="W256" s="12">
        <f>IF(AL256=FALSE,0,AL256)</f>
        <v>0</v>
      </c>
      <c r="X256" s="12" t="s">
        <v>36</v>
      </c>
      <c r="Y256" s="12">
        <f>IF(AM256=FALSE,0,AM256)</f>
        <v>0</v>
      </c>
      <c r="Z256" s="12" t="s">
        <v>36</v>
      </c>
      <c r="AA256" s="18">
        <v>9</v>
      </c>
      <c r="AD256" s="52" t="b">
        <f>IF(AD255=3,948.15,IF(AD255=4,624.59,IF(AD255=5,238.38,IF(AD255=6,1987,IF(AD255=7,740.75,IF(AD255=8,283.91,IF(AD255=9,2682.35,IF(AD255=10,829.59,IF(AD255=11,586.15,IF(AD255=12,992.71,IF(AD255=13,653.95,IF(AD255=14,249.59,IF(AD255=15,2080.39,IF(AD255=16,775.57,IF(AD255=17,297.25,IF(AD255=18,2808.42,IF(AD255=19,868.59,IF(AD255=20,613.7))))))))))))))))))</f>
        <v>0</v>
      </c>
      <c r="AE256" s="52" t="b">
        <f>IF(AE255=5,1205.78,IF(AE255=8,1408.63,IF(AE255=11,1428.91,IF(AE255=14,1262.45,IF(AE255=17,1474.83,IF(AE255=20,1496.07))))))</f>
        <v>0</v>
      </c>
      <c r="AF256" s="52" t="b">
        <f>IF(AF255=3,487.32,IF(AF255=4,325.64,IF(AF255=5,287.99,IF(AF255=6,618.7,IF(AF255=7,412.3,IF(AF255=8,366.04,IF(AF255=9,798.54,IF(AF255=10,534.49,IF(AF255=11,476.86,IF(AF255=12,510.22,IF(AF255=13,340.94,IF(AF255=14,301.53,IF(AF255=15,647.78,IF(AF255=16,431.68,IF(AF255=17,383.24,IF(AF255=18,836.07,IF(AF255=19,559.61,IF(AF255=20,499.27))))))))))))))))))</f>
        <v>0</v>
      </c>
      <c r="AG256" s="52" t="b">
        <f>IF(AG255=3,498.89,IF(AG255=4,361.29,IF(AG255=5,250.38,IF(AG255=6,629.22,IF(AG255=7,456.21,IF(AG255=8,316.16,IF(AG255=9,815.35,IF(AG255=10,572.19,IF(AG255=11,402.59,IF(AG255=12,522.33,IF(AG255=13,378.28,IF(AG255=14,262.15,IF(AG255=15,658.8,IF(AG255=16,477.66,IF(AG255=17,331.01,IF(AG255=18,853.67,IF(AG255=19,599.08,IF(AG255=20,421.51))))))))))))))))))</f>
        <v>0</v>
      </c>
      <c r="AH256" s="52" t="b">
        <f>IF(AH255=3,359.85,IF(AH255=4,130.83,IF(AH255=5,78.61,IF(AH255=6,427.19,IF(AH255=7,160.77,IF(AH255=8,95.38,IF(AH255=9,568.37,IF(AH255=10,204.4,IF(AH255=11,132.96,IF(AH255=12,376.76,IF(AH255=13,136.98,IF(AH255=14,82.31,IF(AH255=15,447.27,IF(AH255=16,168.32,IF(AH255=17,99.86,IF(AH255=18,595.08,IF(AH255=19,214.01,IF(AH255=20,139.21))))))))))))))))))</f>
        <v>0</v>
      </c>
      <c r="AI256" s="52" t="b">
        <f>IF(AI255=3,196.17,IF(AI255=4,89.93,IF(AI255=5,48.88,IF(AI255=6,246.08,IF(AI255=7,112.07,IF(AI255=8,61.92,IF(AI255=9,297.11,IF(AI255=10,140.41,IF(AI255=11,79.67,IF(AI255=12,205.39,IF(AI255=13,94.16,IF(AI255=14,51.17,IF(AI255=15,257.64,IF(AI255=16,117.33,IF(AI255=17,64.83,IF(AI255=18,311.07,IF(AI255=19,147.01,IF(AI255=20,83.42))))))))))))))))))</f>
        <v>0</v>
      </c>
      <c r="AJ256" s="52">
        <f>IF(AJ255=3,108.35,IF(AJ255=4,64.65,IF(AJ255=5,45.75,IF(AJ255=6,144.27,IF(AJ255=7,86.58,IF(AJ255=8,61.46,IF(AJ255=9,195.16,IF(AJ255=10,118.24,IF(AJ255=11,83.88,IF(AJ255=12,113.44,IF(AJ255=13,67.69,IF(AJ255=14,47.9,IF(AJ255=15,151.05,IF(AJ255=16,90.65,IF(AJ255=17,64.34,IF(AJ255=18,204.34,IF(AJ255=19,123.8,IF(AJ255=20,87.83))))))))))))))))))</f>
        <v>108.35</v>
      </c>
      <c r="AK256" s="52" t="b">
        <f>IF(AK255=3,140.85,IF(AK255=4,104.84,IF(AK255=5,53.32,IF(AK255=6,286.46,IF(AK255=7,119.42,IF(AK255=8,63.42,IF(AK255=9,413.27,IF(AK255=10,141.33,IF(AK255=11,146,IF(AK255=12,147.47,IF(AK255=13,109.77,IF(AK255=14,55.82,IF(AK255=15,299.92,IF(AK255=16,125.03,IF(AK255=17,66.4,IF(AK255=18,432.69,IF(AK255=19,147.97,IF(AK255=20,152.86))))))))))))))))))</f>
        <v>0</v>
      </c>
      <c r="AL256" s="52" t="b">
        <f>IF(AL255=3,351.42,IF(AL255=4,547.22,IF(AL255=5,156.33,IF(AL255=6,722.99,IF(AL255=7,638.96,IF(AL255=8,188.79,IF(AL255=9,946.4,IF(AL255=10,699.46,IF(AL255=11,361.7,IF(AL255=12,367.94,IF(AL255=13,572.94,IF(AL255=14,163.68,IF(AL255=15,756.97,IF(AL255=16,668.99,IF(AL255=17,197.66,IF(AL255=18,990.88,IF(AL255=19,732.33,IF(AL255=20,378.7))))))))))))))))))</f>
        <v>0</v>
      </c>
      <c r="AM256" s="52" t="b">
        <f>IF(AM255=3,46.41,IF(AM255=4,19.01,IF(AM255=5,15.96,IF(AM255=6,78.9,IF(AM255=7,32.34,IF(AM255=8,27.09,IF(AM255=9,125.27,IF(AM255=10,48.48,IF(AM255=11,43.47,IF(AM255=12,48.59,IF(AM255=13,19.9,IF(AM255=14,16.71,IF(AM255=15,82.61,IF(AM255=16,33.86,IF(AM255=17,28.36,IF(AM255=18,131.15,IF(AM255=19,50.76,IF(AM255=20,45.51))))))))))))))))))</f>
        <v>0</v>
      </c>
      <c r="AO256" s="4">
        <f t="shared" si="658"/>
        <v>0</v>
      </c>
      <c r="AP256" s="4">
        <f t="shared" si="659"/>
        <v>0</v>
      </c>
      <c r="AQ256" s="4">
        <f t="shared" si="660"/>
        <v>0</v>
      </c>
      <c r="AU256" s="324"/>
      <c r="AV256" s="339"/>
      <c r="AW256" s="325"/>
      <c r="AX256" s="322" t="s">
        <v>54</v>
      </c>
      <c r="AY256" s="293"/>
      <c r="AZ256" s="10" t="s">
        <v>36</v>
      </c>
      <c r="BA256" s="12">
        <f>IF(BX256=FALSE,0,BX256)</f>
        <v>0</v>
      </c>
      <c r="BB256" s="12" t="s">
        <v>36</v>
      </c>
      <c r="BC256" s="12">
        <f>IF(BY256=FALSE,0,BY256)</f>
        <v>0</v>
      </c>
      <c r="BD256" s="12">
        <f>IF(BZ256=FALSE,0,BZ256)</f>
        <v>0</v>
      </c>
      <c r="BE256" s="12" t="s">
        <v>36</v>
      </c>
      <c r="BF256" s="12">
        <f>IF(CA256=FALSE,0,CA256)</f>
        <v>0</v>
      </c>
      <c r="BG256" s="12" t="s">
        <v>36</v>
      </c>
      <c r="BH256" s="12" t="s">
        <v>36</v>
      </c>
      <c r="BI256" s="12" t="s">
        <v>36</v>
      </c>
      <c r="BJ256" s="12" t="s">
        <v>36</v>
      </c>
      <c r="BK256" s="12">
        <f>IF(CB256=FALSE,0,CB256)</f>
        <v>0</v>
      </c>
      <c r="BL256" s="12" t="s">
        <v>36</v>
      </c>
      <c r="BM256" s="12">
        <f>IF(CC256=FALSE,0,CC256)</f>
        <v>0</v>
      </c>
      <c r="BN256" s="12" t="s">
        <v>36</v>
      </c>
      <c r="BO256" s="12">
        <f>IF(CD256=FALSE,0,CD256)</f>
        <v>216.7</v>
      </c>
      <c r="BP256" s="12">
        <f>IF(CE256=FALSE,0,CE256)</f>
        <v>0</v>
      </c>
      <c r="BQ256" s="12">
        <f>IF(CF256=FALSE,0,CF256)</f>
        <v>0</v>
      </c>
      <c r="BR256" s="12" t="s">
        <v>36</v>
      </c>
      <c r="BS256" s="12">
        <f>IF(CG256=FALSE,0,CG256)</f>
        <v>0</v>
      </c>
      <c r="BT256" s="12" t="s">
        <v>36</v>
      </c>
      <c r="BU256" s="18">
        <v>9</v>
      </c>
      <c r="BX256" s="52" t="b">
        <f>IF(AD255=3,1896.3,IF(AD255=4,1249.18,IF(AD255=5,476.76,IF(AD255=6,3974,IF(AD255=7,1481.5,IF(AD255=8,567.82,IF(AD255=9,5364.7,IF(AD255=10,1659.18,IF(AD255=11,1172.3)))))))))</f>
        <v>0</v>
      </c>
      <c r="BY256" s="52" t="b">
        <f>IF(AE255=5,2411.56,IF(AE255=8,2817.26,IF(AE255=11,2857.82)))</f>
        <v>0</v>
      </c>
      <c r="BZ256" s="52" t="b">
        <f>IF(AF255=3,974.64,IF(AF255=4,651.28,IF(AF255=5,575.98,IF(AF255=6,1237.4,IF(AF255=7,824.6,IF(AF255=8,732.08,IF(AF255=9,1597.08,IF(AF255=10,1068.98,IF(AF255=11,953.72)))))))))</f>
        <v>0</v>
      </c>
      <c r="CA256" s="52" t="b">
        <f>IF(AG255=3,997.78,IF(AG255=4,722.58,IF(AG255=5,500.76,IF(AG255=6,1258.44,IF(AG255=7,912.42,IF(AG255=8,632.32,IF(AG255=9,1630.7,IF(AG255=10,1144.38,IF(AG255=11,805.18)))))))))</f>
        <v>0</v>
      </c>
      <c r="CB256" s="52" t="b">
        <f>IF(AH255=3,719.7,IF(AH255=4,261.66,IF(AH255=5,157.22,IF(AH255=6,854.38,IF(AH255=7,321.54,IF(AH255=8,190.76,IF(AH255=9,1136.74,IF(AH255=10,408.8,IF(AH255=11,265.92)))))))))</f>
        <v>0</v>
      </c>
      <c r="CC256" s="52" t="b">
        <f>IF(AI255=3,392.34,IF(AI255=4,179.86,IF(AI255=5,97.76,IF(AI255=6,492.16,IF(AI255=7,224.14,IF(AI255=8,123.84,IF(AI255=9,594.22,IF(AI255=10,280.82,IF(AI255=11,159.34)))))))))</f>
        <v>0</v>
      </c>
      <c r="CD256" s="52">
        <f>IF(AJ255=3,216.7,IF(AJ255=4,129.3,IF(AJ255=5,91.5,IF(AJ255=6,288.54,IF(AJ255=7,173.16,IF(AJ255=8,122.92,IF(AJ255=9,390.32,IF(AJ255=10,236.48,IF(AJ255=11,167.76)))))))))</f>
        <v>216.7</v>
      </c>
      <c r="CE256" s="52" t="b">
        <f>IF(AK255=3,281.7,IF(AK255=4,209.68,IF(AK255=5,106.64,IF(AK255=6,572.92,IF(AK255=7,238.84,IF(AK255=8,126.84,IF(AK255=9,826.54,IF(AK255=10,282.66,IF(AK255=11,292)))))))))</f>
        <v>0</v>
      </c>
      <c r="CF256" s="52" t="b">
        <f>IF(AL255=3,702.84,IF(AL255=4,1094.44,IF(AL255=5,312.66,IF(AL255=6,1445.98,IF(AL255=7,1277.92,IF(AL255=8,377.58,IF(AL255=9,1892.8,IF(AL255=10,1398.92,IF(AL255=11,723.4)))))))))</f>
        <v>0</v>
      </c>
      <c r="CG256" s="52" t="b">
        <f>IF(AM255=3,92.82,IF(AM255=4,38.02,IF(AM255=5,31.92,IF(AM255=6,157.8,IF(AM255=7,64.68,IF(AM255=8,54.18,IF(AM255=9,250.54,IF(AM255=10,96.96,IF(AM255=11,86.94)))))))))</f>
        <v>0</v>
      </c>
    </row>
    <row r="257" spans="1:88" ht="30" customHeight="1">
      <c r="A257" s="318" t="s">
        <v>39</v>
      </c>
      <c r="B257" s="280" t="s">
        <v>80</v>
      </c>
      <c r="C257" s="284">
        <v>683.9</v>
      </c>
      <c r="D257" s="282" t="s">
        <v>27</v>
      </c>
      <c r="E257" s="2" t="s">
        <v>28</v>
      </c>
      <c r="F257" s="10">
        <f>G257+I257+J257+L257+Q257+S257+U257+V257+W257+Y257+Z257</f>
        <v>74100.600000000006</v>
      </c>
      <c r="G257" s="45">
        <v>0</v>
      </c>
      <c r="H257" s="10">
        <v>0</v>
      </c>
      <c r="I257" s="46">
        <v>0</v>
      </c>
      <c r="J257" s="46">
        <v>0</v>
      </c>
      <c r="K257" s="10">
        <v>0</v>
      </c>
      <c r="L257" s="10">
        <f>M257+O257</f>
        <v>0</v>
      </c>
      <c r="M257" s="13">
        <v>0</v>
      </c>
      <c r="N257" s="10">
        <v>0</v>
      </c>
      <c r="O257" s="13">
        <v>0</v>
      </c>
      <c r="P257" s="10">
        <v>0</v>
      </c>
      <c r="Q257" s="46">
        <v>0</v>
      </c>
      <c r="R257" s="10">
        <v>0</v>
      </c>
      <c r="S257" s="46">
        <v>0</v>
      </c>
      <c r="T257" s="10">
        <v>0</v>
      </c>
      <c r="U257" s="46">
        <v>74100.600000000006</v>
      </c>
      <c r="V257" s="46">
        <v>0</v>
      </c>
      <c r="W257" s="46">
        <v>0</v>
      </c>
      <c r="X257" s="10">
        <v>0</v>
      </c>
      <c r="Y257" s="46">
        <v>0</v>
      </c>
      <c r="Z257" s="46">
        <v>0</v>
      </c>
      <c r="AA257" s="15">
        <v>1</v>
      </c>
      <c r="AO257" s="4">
        <f t="shared" si="658"/>
        <v>0</v>
      </c>
      <c r="AP257" s="4">
        <f t="shared" si="659"/>
        <v>0</v>
      </c>
      <c r="AQ257" s="4">
        <f t="shared" si="660"/>
        <v>0</v>
      </c>
      <c r="AU257" s="324" t="s">
        <v>39</v>
      </c>
      <c r="AV257" s="339" t="s">
        <v>80</v>
      </c>
      <c r="AW257" s="325">
        <v>683.9</v>
      </c>
      <c r="AX257" s="326" t="s">
        <v>27</v>
      </c>
      <c r="AY257" s="2" t="s">
        <v>28</v>
      </c>
      <c r="AZ257" s="10">
        <f>BA257+BC257+BD257+BF257+BK257+BM257+BO257+BP257+BQ257+BS257+BT257</f>
        <v>148201.13</v>
      </c>
      <c r="BA257" s="44">
        <f>ROUND($C257*BA265,2)</f>
        <v>0</v>
      </c>
      <c r="BB257" s="10">
        <f>ROUND(H257*2,2)</f>
        <v>0</v>
      </c>
      <c r="BC257" s="44">
        <f>ROUND($C257*BC265,2)</f>
        <v>0</v>
      </c>
      <c r="BD257" s="44">
        <f>ROUND($C257*BD265,2)</f>
        <v>0</v>
      </c>
      <c r="BE257" s="10">
        <f>ROUND(K257*2,2)</f>
        <v>0</v>
      </c>
      <c r="BF257" s="44">
        <f>ROUND($C257*BF265,2)</f>
        <v>0</v>
      </c>
      <c r="BG257" s="10">
        <f>ROUND(M257*2,2)</f>
        <v>0</v>
      </c>
      <c r="BH257" s="10">
        <f>ROUND(N257*2,2)</f>
        <v>0</v>
      </c>
      <c r="BI257" s="10">
        <f>ROUND(O257*2,2)</f>
        <v>0</v>
      </c>
      <c r="BJ257" s="10">
        <f>ROUND(P257*2,2)</f>
        <v>0</v>
      </c>
      <c r="BK257" s="44">
        <f>ROUND($C257*BK265,2)</f>
        <v>0</v>
      </c>
      <c r="BL257" s="10">
        <f>ROUND(R257*2,2)</f>
        <v>0</v>
      </c>
      <c r="BM257" s="44">
        <f>ROUND($C257*BM265,2)</f>
        <v>0</v>
      </c>
      <c r="BN257" s="10">
        <f>ROUND(T257*2,2)</f>
        <v>0</v>
      </c>
      <c r="BO257" s="44">
        <f>ROUND($C257*BO265,2)</f>
        <v>148201.13</v>
      </c>
      <c r="BP257" s="44">
        <f>ROUND(V257*2,2)</f>
        <v>0</v>
      </c>
      <c r="BQ257" s="44">
        <f>ROUND($C257*BQ265,2)</f>
        <v>0</v>
      </c>
      <c r="BR257" s="10">
        <f>ROUND(X257*2,2)</f>
        <v>0</v>
      </c>
      <c r="BS257" s="44">
        <f>ROUND(Y257*2,2)</f>
        <v>0</v>
      </c>
      <c r="BT257" s="10">
        <f>ROUND(Z257*2,2)</f>
        <v>0</v>
      </c>
      <c r="BU257" s="15">
        <v>1</v>
      </c>
      <c r="CI257" s="32">
        <f>BF257-BG257</f>
        <v>0</v>
      </c>
    </row>
    <row r="258" spans="1:88" ht="60" customHeight="1">
      <c r="A258" s="319"/>
      <c r="B258" s="281"/>
      <c r="C258" s="285"/>
      <c r="D258" s="342"/>
      <c r="E258" s="2" t="s">
        <v>29</v>
      </c>
      <c r="F258" s="10">
        <f t="shared" ref="F258:F262" si="707">G258+I258+J258+L258+Q258+S258+U258+V258+W258+Y258+Z258</f>
        <v>0</v>
      </c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15">
        <v>2</v>
      </c>
      <c r="AO258" s="4">
        <f t="shared" si="658"/>
        <v>0</v>
      </c>
      <c r="AP258" s="4">
        <f t="shared" si="659"/>
        <v>0</v>
      </c>
      <c r="AQ258" s="4">
        <f t="shared" si="660"/>
        <v>0</v>
      </c>
      <c r="AU258" s="324"/>
      <c r="AV258" s="339"/>
      <c r="AW258" s="325"/>
      <c r="AX258" s="326"/>
      <c r="AY258" s="2" t="s">
        <v>29</v>
      </c>
      <c r="AZ258" s="10">
        <f t="shared" ref="AZ258:AZ262" si="708">BA258+BC258+BD258+BF258+BK258+BM258+BO258+BP258+BQ258+BS258+BT258</f>
        <v>0</v>
      </c>
      <c r="BA258" s="103"/>
      <c r="BB258" s="103"/>
      <c r="BC258" s="103"/>
      <c r="BD258" s="103"/>
      <c r="BE258" s="103"/>
      <c r="BF258" s="103"/>
      <c r="BG258" s="103"/>
      <c r="BH258" s="103"/>
      <c r="BI258" s="103"/>
      <c r="BJ258" s="103"/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5">
        <v>2</v>
      </c>
    </row>
    <row r="259" spans="1:88" ht="120" customHeight="1">
      <c r="A259" s="319"/>
      <c r="B259" s="281"/>
      <c r="C259" s="285"/>
      <c r="D259" s="282" t="s">
        <v>30</v>
      </c>
      <c r="E259" s="2" t="s">
        <v>52</v>
      </c>
      <c r="F259" s="10">
        <f t="shared" si="707"/>
        <v>0</v>
      </c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15">
        <v>3</v>
      </c>
      <c r="AO259" s="4">
        <f t="shared" si="658"/>
        <v>0</v>
      </c>
      <c r="AP259" s="4">
        <f t="shared" si="659"/>
        <v>0</v>
      </c>
      <c r="AQ259" s="4">
        <f t="shared" si="660"/>
        <v>0</v>
      </c>
      <c r="AT259" s="32">
        <f>AZ259-BC259</f>
        <v>0</v>
      </c>
      <c r="AU259" s="324"/>
      <c r="AV259" s="339"/>
      <c r="AW259" s="325"/>
      <c r="AX259" s="326" t="s">
        <v>30</v>
      </c>
      <c r="AY259" s="2" t="s">
        <v>52</v>
      </c>
      <c r="AZ259" s="10">
        <f t="shared" si="708"/>
        <v>0</v>
      </c>
      <c r="BA259" s="103"/>
      <c r="BB259" s="103"/>
      <c r="BC259" s="103"/>
      <c r="BD259" s="103"/>
      <c r="BE259" s="103"/>
      <c r="BF259" s="103"/>
      <c r="BG259" s="103"/>
      <c r="BH259" s="103"/>
      <c r="BI259" s="103"/>
      <c r="BJ259" s="103"/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5">
        <v>3</v>
      </c>
    </row>
    <row r="260" spans="1:88" ht="30" customHeight="1">
      <c r="A260" s="319"/>
      <c r="B260" s="281"/>
      <c r="C260" s="285"/>
      <c r="D260" s="283"/>
      <c r="E260" s="2" t="s">
        <v>32</v>
      </c>
      <c r="F260" s="10">
        <f t="shared" si="707"/>
        <v>0</v>
      </c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15">
        <v>4</v>
      </c>
      <c r="AO260" s="4">
        <f t="shared" si="658"/>
        <v>0</v>
      </c>
      <c r="AP260" s="4">
        <f t="shared" si="659"/>
        <v>0</v>
      </c>
      <c r="AQ260" s="4">
        <f t="shared" si="660"/>
        <v>0</v>
      </c>
      <c r="AU260" s="324"/>
      <c r="AV260" s="339"/>
      <c r="AW260" s="325"/>
      <c r="AX260" s="326"/>
      <c r="AY260" s="2" t="s">
        <v>32</v>
      </c>
      <c r="AZ260" s="10">
        <f t="shared" si="708"/>
        <v>0</v>
      </c>
      <c r="BA260" s="103"/>
      <c r="BB260" s="103"/>
      <c r="BC260" s="103"/>
      <c r="BD260" s="103"/>
      <c r="BE260" s="103"/>
      <c r="BF260" s="103"/>
      <c r="BG260" s="103"/>
      <c r="BH260" s="103"/>
      <c r="BI260" s="103"/>
      <c r="BJ260" s="103"/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5">
        <v>4</v>
      </c>
    </row>
    <row r="261" spans="1:88" ht="30" customHeight="1">
      <c r="A261" s="319"/>
      <c r="B261" s="281"/>
      <c r="C261" s="285"/>
      <c r="D261" s="283"/>
      <c r="E261" s="2" t="s">
        <v>33</v>
      </c>
      <c r="F261" s="10">
        <f t="shared" si="707"/>
        <v>0</v>
      </c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15">
        <v>5</v>
      </c>
      <c r="AO261" s="4">
        <f t="shared" si="658"/>
        <v>0</v>
      </c>
      <c r="AP261" s="4">
        <f t="shared" si="659"/>
        <v>0</v>
      </c>
      <c r="AQ261" s="4">
        <f t="shared" si="660"/>
        <v>0</v>
      </c>
      <c r="AU261" s="324"/>
      <c r="AV261" s="339"/>
      <c r="AW261" s="325"/>
      <c r="AX261" s="326"/>
      <c r="AY261" s="2" t="s">
        <v>33</v>
      </c>
      <c r="AZ261" s="10">
        <f t="shared" si="708"/>
        <v>0</v>
      </c>
      <c r="BA261" s="103"/>
      <c r="BB261" s="103"/>
      <c r="BC261" s="103"/>
      <c r="BD261" s="103"/>
      <c r="BE261" s="103"/>
      <c r="BF261" s="103"/>
      <c r="BG261" s="103"/>
      <c r="BH261" s="103"/>
      <c r="BI261" s="103"/>
      <c r="BJ261" s="103"/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5">
        <v>5</v>
      </c>
    </row>
    <row r="262" spans="1:88" ht="30" customHeight="1">
      <c r="A262" s="319"/>
      <c r="B262" s="281"/>
      <c r="C262" s="285"/>
      <c r="D262" s="342"/>
      <c r="E262" s="2" t="s">
        <v>34</v>
      </c>
      <c r="F262" s="10">
        <f t="shared" si="707"/>
        <v>0</v>
      </c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15">
        <v>6</v>
      </c>
      <c r="AO262" s="4">
        <f t="shared" si="658"/>
        <v>0</v>
      </c>
      <c r="AP262" s="4">
        <f t="shared" si="659"/>
        <v>0</v>
      </c>
      <c r="AQ262" s="4">
        <f t="shared" si="660"/>
        <v>0</v>
      </c>
      <c r="AU262" s="324"/>
      <c r="AV262" s="339"/>
      <c r="AW262" s="325"/>
      <c r="AX262" s="326"/>
      <c r="AY262" s="2" t="s">
        <v>34</v>
      </c>
      <c r="AZ262" s="10">
        <f t="shared" si="708"/>
        <v>0</v>
      </c>
      <c r="BA262" s="103"/>
      <c r="BB262" s="103"/>
      <c r="BC262" s="103"/>
      <c r="BD262" s="103"/>
      <c r="BE262" s="103"/>
      <c r="BF262" s="103"/>
      <c r="BG262" s="103"/>
      <c r="BH262" s="103"/>
      <c r="BI262" s="103"/>
      <c r="BJ262" s="103"/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5">
        <v>6</v>
      </c>
    </row>
    <row r="263" spans="1:88" ht="30" customHeight="1">
      <c r="A263" s="319"/>
      <c r="B263" s="281"/>
      <c r="C263" s="285"/>
      <c r="D263" s="365" t="s">
        <v>35</v>
      </c>
      <c r="E263" s="366"/>
      <c r="F263" s="10">
        <f>F257+F258+F259+F260+F261+F262</f>
        <v>74100.600000000006</v>
      </c>
      <c r="G263" s="10">
        <f t="shared" ref="G263" si="709">G257+G258+G259+G260+G261+G262</f>
        <v>0</v>
      </c>
      <c r="H263" s="10">
        <f t="shared" ref="H263" si="710">H257+H258+H259+H260+H261+H262</f>
        <v>0</v>
      </c>
      <c r="I263" s="10">
        <f t="shared" ref="I263" si="711">I257+I258+I259+I260+I261+I262</f>
        <v>0</v>
      </c>
      <c r="J263" s="10">
        <f t="shared" ref="J263" si="712">J257+J258+J259+J260+J261+J262</f>
        <v>0</v>
      </c>
      <c r="K263" s="10">
        <f t="shared" ref="K263" si="713">K257+K258+K259+K260+K261+K262</f>
        <v>0</v>
      </c>
      <c r="L263" s="10">
        <f t="shared" ref="L263" si="714">L257+L258+L259+L260+L261+L262</f>
        <v>0</v>
      </c>
      <c r="M263" s="10">
        <f t="shared" ref="M263" si="715">M257+M258+M259+M260+M261+M262</f>
        <v>0</v>
      </c>
      <c r="N263" s="10">
        <f t="shared" ref="N263" si="716">N257+N258+N259+N260+N261+N262</f>
        <v>0</v>
      </c>
      <c r="O263" s="10">
        <f t="shared" ref="O263" si="717">O257+O258+O259+O260+O261+O262</f>
        <v>0</v>
      </c>
      <c r="P263" s="10">
        <f t="shared" ref="P263" si="718">P257+P258+P259+P260+P261+P262</f>
        <v>0</v>
      </c>
      <c r="Q263" s="10">
        <f t="shared" ref="Q263" si="719">Q257+Q258+Q259+Q260+Q261+Q262</f>
        <v>0</v>
      </c>
      <c r="R263" s="10">
        <f t="shared" ref="R263" si="720">R257+R258+R259+R260+R261+R262</f>
        <v>0</v>
      </c>
      <c r="S263" s="10">
        <f t="shared" ref="S263" si="721">S257+S258+S259+S260+S261+S262</f>
        <v>0</v>
      </c>
      <c r="T263" s="10">
        <f t="shared" ref="T263" si="722">T257+T258+T259+T260+T261+T262</f>
        <v>0</v>
      </c>
      <c r="U263" s="10">
        <f t="shared" ref="U263" si="723">U257+U258+U259+U260+U261+U262</f>
        <v>74100.600000000006</v>
      </c>
      <c r="V263" s="10">
        <f t="shared" ref="V263" si="724">V257+V258+V259+V260+V261+V262</f>
        <v>0</v>
      </c>
      <c r="W263" s="10">
        <f t="shared" ref="W263" si="725">W257+W258+W259+W260+W261+W262</f>
        <v>0</v>
      </c>
      <c r="X263" s="10">
        <f t="shared" ref="X263" si="726">X257+X258+X259+X260+X261+X262</f>
        <v>0</v>
      </c>
      <c r="Y263" s="10">
        <f t="shared" ref="Y263" si="727">Y257+Y258+Y259+Y260+Y261+Y262</f>
        <v>0</v>
      </c>
      <c r="Z263" s="10">
        <f t="shared" ref="Z263" si="728">Z257+Z258+Z259+Z260+Z261+Z262</f>
        <v>0</v>
      </c>
      <c r="AA263" s="15">
        <v>7</v>
      </c>
      <c r="AO263" s="4">
        <f t="shared" si="658"/>
        <v>0</v>
      </c>
      <c r="AP263" s="4">
        <f t="shared" si="659"/>
        <v>0</v>
      </c>
      <c r="AQ263" s="4">
        <f t="shared" si="660"/>
        <v>0</v>
      </c>
      <c r="AU263" s="324"/>
      <c r="AV263" s="339"/>
      <c r="AW263" s="325"/>
      <c r="AX263" s="327" t="s">
        <v>35</v>
      </c>
      <c r="AY263" s="327"/>
      <c r="AZ263" s="10">
        <f>AZ257+AZ258+AZ259+AZ260+AZ261+AZ262</f>
        <v>148201.13</v>
      </c>
      <c r="BA263" s="10">
        <f t="shared" ref="BA263:BT263" si="729">BA257+BA258+BA259+BA260+BA261+BA262</f>
        <v>0</v>
      </c>
      <c r="BB263" s="10">
        <f t="shared" si="729"/>
        <v>0</v>
      </c>
      <c r="BC263" s="10">
        <f t="shared" si="729"/>
        <v>0</v>
      </c>
      <c r="BD263" s="10">
        <f t="shared" si="729"/>
        <v>0</v>
      </c>
      <c r="BE263" s="10">
        <f t="shared" si="729"/>
        <v>0</v>
      </c>
      <c r="BF263" s="10">
        <f t="shared" si="729"/>
        <v>0</v>
      </c>
      <c r="BG263" s="10">
        <f t="shared" si="729"/>
        <v>0</v>
      </c>
      <c r="BH263" s="10">
        <f t="shared" si="729"/>
        <v>0</v>
      </c>
      <c r="BI263" s="10">
        <f t="shared" si="729"/>
        <v>0</v>
      </c>
      <c r="BJ263" s="10">
        <f t="shared" si="729"/>
        <v>0</v>
      </c>
      <c r="BK263" s="10">
        <f t="shared" si="729"/>
        <v>0</v>
      </c>
      <c r="BL263" s="10">
        <f t="shared" si="729"/>
        <v>0</v>
      </c>
      <c r="BM263" s="10">
        <f t="shared" si="729"/>
        <v>0</v>
      </c>
      <c r="BN263" s="10">
        <f t="shared" si="729"/>
        <v>0</v>
      </c>
      <c r="BO263" s="10">
        <f t="shared" si="729"/>
        <v>148201.13</v>
      </c>
      <c r="BP263" s="10">
        <f t="shared" si="729"/>
        <v>0</v>
      </c>
      <c r="BQ263" s="10">
        <f t="shared" si="729"/>
        <v>0</v>
      </c>
      <c r="BR263" s="10">
        <f t="shared" si="729"/>
        <v>0</v>
      </c>
      <c r="BS263" s="10">
        <f t="shared" si="729"/>
        <v>0</v>
      </c>
      <c r="BT263" s="10">
        <f t="shared" si="729"/>
        <v>0</v>
      </c>
      <c r="BU263" s="15">
        <v>7</v>
      </c>
      <c r="CI263" s="32">
        <f>BF263-BG263</f>
        <v>0</v>
      </c>
      <c r="CJ263" s="123"/>
    </row>
    <row r="264" spans="1:88" ht="75" customHeight="1">
      <c r="A264" s="319"/>
      <c r="B264" s="281"/>
      <c r="C264" s="285"/>
      <c r="D264" s="292" t="s">
        <v>53</v>
      </c>
      <c r="E264" s="293"/>
      <c r="F264" s="11">
        <f>ROUND(F263/C257,2)</f>
        <v>108.35</v>
      </c>
      <c r="G264" s="11">
        <f>ROUND(G263/C257,2)</f>
        <v>0</v>
      </c>
      <c r="H264" s="11">
        <f>ROUND(H263/C257,2)</f>
        <v>0</v>
      </c>
      <c r="I264" s="11">
        <f>ROUND(I263/C257,2)</f>
        <v>0</v>
      </c>
      <c r="J264" s="11">
        <f>ROUND(J263/C257,2)</f>
        <v>0</v>
      </c>
      <c r="K264" s="11">
        <f>ROUND(K263/C257,2)</f>
        <v>0</v>
      </c>
      <c r="L264" s="11">
        <f>ROUND(L263/C257,2)</f>
        <v>0</v>
      </c>
      <c r="M264" s="11">
        <f>ROUND(M263/C257,2)</f>
        <v>0</v>
      </c>
      <c r="N264" s="11">
        <f>ROUND(N263/C257,2)</f>
        <v>0</v>
      </c>
      <c r="O264" s="11">
        <f>ROUND(O263/C257,2)</f>
        <v>0</v>
      </c>
      <c r="P264" s="11">
        <f>ROUND(P263/C257,2)</f>
        <v>0</v>
      </c>
      <c r="Q264" s="11">
        <f>ROUND(Q263/C257,2)</f>
        <v>0</v>
      </c>
      <c r="R264" s="11">
        <f>ROUND(R263/C257,2)</f>
        <v>0</v>
      </c>
      <c r="S264" s="11">
        <f>ROUND(S263/C257,2)</f>
        <v>0</v>
      </c>
      <c r="T264" s="11">
        <f>ROUND(T263/C257,2)</f>
        <v>0</v>
      </c>
      <c r="U264" s="11">
        <f>ROUND(U263/C257,2)</f>
        <v>108.35</v>
      </c>
      <c r="V264" s="11">
        <f>ROUND(V263/C257,2)</f>
        <v>0</v>
      </c>
      <c r="W264" s="11">
        <f>ROUND(W263/C257,2)</f>
        <v>0</v>
      </c>
      <c r="X264" s="11">
        <f>ROUND(X263/C257,2)</f>
        <v>0</v>
      </c>
      <c r="Y264" s="11">
        <f>ROUND(Y263/C257,2)</f>
        <v>0</v>
      </c>
      <c r="Z264" s="11">
        <f>ROUND(Z263/C257,2)</f>
        <v>0</v>
      </c>
      <c r="AA264" s="17">
        <v>8</v>
      </c>
      <c r="AD264" s="52" t="b">
        <f>IF(AND(G264&gt;947.15,G264&lt;949),3,IF(AND(G264&gt;623.59,G264&lt;625),4,IF(AND(G264&gt;237.38,G264&lt;239),5,IF(AND(G264&gt;1986,G264&lt;1988),6,IF(AND(G264&gt;739.75,G264&lt;741),7,IF(AND(G264&gt;282.91,G264&lt;284),8,IF(AND(G264&gt;2681.35,G264&lt;2683),9,IF(AND(G264&gt;828.59,G264&lt;830),10,IF(AND(G264&gt;585.15,G264&lt;587),11,IF(AND(G264&gt;991.71,G264&lt;993),12,IF(AND(G264&gt;652.95,G264&lt;654),13,IF(AND(G264&gt;248.59,G264&lt;250),14,IF(AND(G264&gt;2079.39,G264&lt;2081),15,IF(AND(G264&gt;774.57,G264&lt;776),16,IF(AND(G264&gt;296.25,G264&lt;298),17,IF(AND(G264&gt;2807.42,G264&lt;2809),18,IF(AND(G264&gt;867.59,G264&lt;869),19,IF(AND(G264&gt;612.7,G264&lt;614),20))))))))))))))))))</f>
        <v>0</v>
      </c>
      <c r="AE264" s="52" t="b">
        <f>IF(AND(I264&gt;1204.78,I264&lt;1206),5,IF(AND(I264&gt;1407.63,I264&lt;1409),8,IF(AND(I264&gt;1427.91,I264&lt;1429),11,IF(AND(I264&gt;1261.45,I264&lt;1263),14,IF(AND(I264&gt;1473.83,I264&lt;1475),17,IF(AND(I264&gt;1495.07,I264&lt;1497),20))))))</f>
        <v>0</v>
      </c>
      <c r="AF264" s="52" t="b">
        <f>IF(AND(J264&gt;486.32,J264&lt;488),3,IF(AND(J264&gt;324.64,J264&lt;326),4,IF(AND(J264&gt;286.99,J264&lt;288.5),5,IF(AND(J264&gt;617.7,J264&lt;618),6,IF(AND(J264&gt;411.3,J264&lt;413),7,IF(AND(J264&gt;365.04,J264&lt;367),8,IF(AND(J264&gt;797.54,J264&lt;799),9,IF(AND(J264&gt;533.49,J264&lt;535),10,IF(AND(J264&gt;475.86,J264&lt;477),11,IF(AND(J264&gt;509.22,J264&lt;511),12,IF(AND(J264&gt;339.94,J264&lt;341.2),13,IF(AND(J264&gt;300.53,J264&lt;302),14,IF(AND(J264&gt;646.78,J264&lt;648),15,IF(AND(J264&gt;430.68,J264&lt;432),16,IF(AND(J264&gt;382.24,J264&lt;384),17,IF(AND(J264&gt;835.07,J264&lt;837),18,IF(AND(J264&gt;558.61,J264&lt;560),19,IF(AND(J264&gt;498.27,J264&lt;500),20))))))))))))))))))</f>
        <v>0</v>
      </c>
      <c r="AG264" s="52" t="b">
        <f>IF(AND(L264&gt;497.89,L264&lt;499),3,IF(AND(L264&gt;360.29,L264&lt;362),4,IF(AND(L264&gt;249.38,L264&lt;251),5,IF(AND(L264&gt;628.22,L264&lt;630),6,IF(AND(L264&gt;455.21,L264&lt;457),7,IF(AND(L264&gt;315.16,L264&lt;317),8,IF(AND(L264&gt;814.35,L264&lt;816),9,IF(AND(L264&gt;571.19,L264&lt;573),10,IF(AND(L264&gt;401.59,L264&lt;403),11,IF(AND(L264&gt;521.33,L264&lt;523),12,IF(AND(L264&gt;377.28,L264&lt;379),13,IF(AND(L264&gt;261.15,L264&lt;263),14,IF(AND(L264&gt;657.8,L264&lt;659),15,IF(AND(L264&gt;476.66,L264&lt;478),16,IF(AND(L264&gt;330.01,L264&lt;332),17,IF(AND(L264&gt;852.67,L264&lt;854),18,IF(AND(L264&gt;598.08,L264&lt;600),19,IF(AND(L264&gt;420.51,L264&lt;422),20))))))))))))))))))</f>
        <v>0</v>
      </c>
      <c r="AH264" s="52" t="b">
        <f>IF(AND(Q264&gt;358.85,Q264&lt;360),3,IF(AND(Q264&gt;129.83,Q264&lt;131),4,IF(AND(Q264&gt;77.61,Q264&lt;79),5,IF(AND(Q264&gt;426.19,Q264&lt;428),6,IF(AND(Q264&gt;159.77,Q264&lt;161),7,IF(AND(Q264&gt;94.38,Q264&lt;96),8,IF(AND(Q264&gt;567.37,Q264&lt;569),9,IF(AND(Q264&gt;203.4,Q264&lt;205),10,IF(AND(Q264&gt;131.96,Q264&lt;133),11,IF(AND(Q264&gt;375.76,Q264&lt;377),12,IF(AND(Q264&gt;135.98,Q264&lt;137),13,IF(AND(Q264&gt;81.31,Q264&lt;83),14,IF(AND(Q264&gt;446.27,Q264&lt;448),15,IF(AND(Q264&gt;167.32,Q264&lt;169),16,IF(AND(Q264&gt;98.86,Q264&lt;100),17,IF(AND(Q264&gt;594.08,Q264&lt;596),18,IF(AND(Q264&gt;213.01,Q264&lt;215),19,IF(AND(Q264&gt;138.21,Q264&lt;140),20))))))))))))))))))</f>
        <v>0</v>
      </c>
      <c r="AI264" s="52" t="b">
        <f>IF(AND(S264&gt;195.17,S264&lt;197),3,IF(AND(S264&gt;88.93,S264&lt;90),4,IF(AND(S264&gt;47.88,S264&lt;49),5,IF(AND(S264&gt;245.08,S264&lt;247),6,IF(AND(S264&gt;111.07,S264&lt;113),7,IF(AND(S264&gt;60.92,S264&lt;62),8,IF(AND(S264&gt;296.11,S264&lt;298),9,IF(AND(S264&gt;139.41,S264&lt;141),10,IF(AND(S264&gt;78.67,S264&lt;80),11,IF(AND(S264&gt;204.39,S264&lt;206),12,IF(AND(S264&gt;93.16,S264&lt;95),13,IF(AND(S264&gt;50.17,S264&lt;52),14,IF(AND(S264&gt;256.64,S264&lt;258),15,IF(AND(S264&gt;116.33,S264&lt;118),16,IF(AND(S264&gt;63.83,S264&lt;65),17,IF(AND(S264&gt;310.07,S264&lt;312),18,IF(AND(S264&gt;146.01,S264&lt;148),19,IF(AND(S264&gt;82.42,S264&lt;84),20))))))))))))))))))</f>
        <v>0</v>
      </c>
      <c r="AJ264" s="52">
        <f>IF(AND(U264&gt;107.35,U264&lt;109),3,IF(AND(U264&gt;63.65,U264&lt;65),4,IF(AND(U264&gt;44.75,U264&lt;46),5,IF(AND(U264&gt;143.27,U264&lt;145),6,IF(AND(U264&gt;85.58,U264&lt;87),7,IF(AND(U264&gt;60.46,U264&lt;62),8,IF(AND(U264&gt;194.16,U264&lt;196),9,IF(AND(U264&gt;117.24,U264&lt;119),10,IF(AND(U264&gt;82.88,U264&lt;84),11,IF(AND(U264&gt;112.44,U264&lt;114),12,IF(AND(U264&gt;66.69,U264&lt;68),13,IF(AND(U264&gt;46.9,U264&lt;48),14,IF(AND(U264&gt;150.05,U264&lt;152),15,IF(AND(U264&gt;90.65,U264&lt;91),16,IF(AND(U264&gt;63.34,U264&lt;65),17,IF(AND(U264&gt;203.34,U264&lt;205),18,IF(AND(U264&gt;122.8,U264&lt;124),19,IF(AND(U264&gt;86.83,U264&lt;88),20))))))))))))))))))</f>
        <v>3</v>
      </c>
      <c r="AK264" s="52" t="b">
        <f>IF(AND(V264&gt;139.85,V264&lt;141),3,IF(AND(V264&gt;103.84,V264&lt;105),4,IF(AND(V264&gt;52.32,V264&lt;54),5,IF(AND(V264&gt;285.46,V264&lt;287),6,IF(AND(V264&gt;118.42,V264&lt;120),7,IF(AND(V264&gt;62.42,V264&lt;64),8,IF(AND(V264&gt;412.27,V264&lt;414),9,IF(AND(V264&gt;140.33,V264&lt;142),10,IF(AND(V264&gt;145,V264&lt;147),11,IF(AND(V264&gt;146.47,V264&lt;148),12,IF(AND(V264&gt;108.77,V264&lt;110),13,IF(AND(V264&gt;54.82,V264&lt;56),14,IF(AND(V264&gt;298.92,V264&lt;300),15,IF(AND(V264&gt;124.03,V264&lt;126),16,IF(AND(V264&gt;65.4,V264&lt;67),17,IF(AND(V264&gt;431.69,V264&lt;433),18,IF(AND(V264&gt;146.97,V264&lt;148),19,IF(AND(V264&gt;151.86,V264&lt;153),20))))))))))))))))))</f>
        <v>0</v>
      </c>
      <c r="AL264" s="52" t="b">
        <f>IF(AND(W264&gt;350.42,W264&lt;352),3,IF(AND(W264&gt;546.22,W264&lt;548),4,IF(AND(W264&gt;155.33,W264&lt;157),5,IF(AND(W264&gt;721.99,W264&lt;723),6,IF(AND(W264&gt;638.96,W264&lt;639),7,IF(AND(W264&gt;187.79,W264&lt;189),8,IF(AND(W264&gt;945.4,W264&lt;947),9,IF(AND(W264&gt;698.46,W264&lt;670),10,IF(AND(W264&gt;360.7,W264&lt;362),11,IF(AND(W264&gt;366.94,W264&lt;368),12,IF(AND(W264&gt;571.94,W264&lt;573),13,IF(AND(W264&gt;162.68,W264&lt;164),14,IF(AND(W264&gt;755.97,W264&lt;757),15,IF(AND(W264&gt;667.99,W264&lt;669),16,IF(AND(W264&gt;196.66,W264&lt;198),17,IF(AND(W264&gt;989.88,W264&lt;991),18,IF(AND(W264&gt;731.33,W264&lt;733),19,IF(AND(W264&gt;377.7,W264&lt;379),20))))))))))))))))))</f>
        <v>0</v>
      </c>
      <c r="AM264" s="52" t="b">
        <f>IF(AND(Y264&gt;46.2,Y264&lt;46.5),3,IF(AND(Y264&gt;18.8,Y264&lt;19.1),4,IF(AND(Y264&gt;15.8,Y264&lt;16),5,IF(AND(Y264&gt;78.7,Y264&lt;79),6,IF(AND(Y264&gt;32.1,Y264&lt;32.4),7,IF(AND(Y264&gt;26.9,Y264&lt;27.3),8,IF(AND(Y264&gt;125,Y264&lt;125.5),9,IF(AND(Y264&gt;48.2,Y264&lt;48.52),10,IF(AND(Y264&gt;43.1,Y264&lt;43.6),11,IF(AND(Y264&gt;48.53,Y264&lt;48.7),12,IF(AND(Y264&gt;19.6,Y264&lt;20.1),13,IF(AND(Y264&gt;16.5,Y264&lt;16.9),14,IF(AND(Y264&gt;82.4,Y264&lt;82.8),15,IF(AND(Y264&gt;33.6,Y264&lt;34),16,IF(AND(Y264&gt;28,Y264&lt;28.6),17,IF(AND(Y264&gt;130.8,Y264&lt;131.4),18,IF(AND(Y264&gt;50.5,Y264&lt;50.9),19,IF(AND(Y264&gt;45.2,Y264&lt;45.8),20))))))))))))))))))</f>
        <v>0</v>
      </c>
      <c r="AO264" s="4">
        <f t="shared" si="658"/>
        <v>0</v>
      </c>
      <c r="AP264" s="4">
        <f t="shared" si="659"/>
        <v>0</v>
      </c>
      <c r="AQ264" s="4">
        <f t="shared" si="660"/>
        <v>0</v>
      </c>
      <c r="AU264" s="324"/>
      <c r="AV264" s="339"/>
      <c r="AW264" s="325"/>
      <c r="AX264" s="322" t="s">
        <v>53</v>
      </c>
      <c r="AY264" s="293"/>
      <c r="AZ264" s="11">
        <f>ROUND(AZ263/AW257,2)</f>
        <v>216.7</v>
      </c>
      <c r="BA264" s="11">
        <f>ROUND(BA263/AW257,2)</f>
        <v>0</v>
      </c>
      <c r="BB264" s="11">
        <f>ROUND(BB263/AW257,2)</f>
        <v>0</v>
      </c>
      <c r="BC264" s="11">
        <f>ROUND(BC263/AW257,2)</f>
        <v>0</v>
      </c>
      <c r="BD264" s="11">
        <f>ROUND(BD263/AW257,2)</f>
        <v>0</v>
      </c>
      <c r="BE264" s="11">
        <f>ROUND(BE263/AW257,2)</f>
        <v>0</v>
      </c>
      <c r="BF264" s="11">
        <f>ROUND(BF263/AW257,2)</f>
        <v>0</v>
      </c>
      <c r="BG264" s="11">
        <f>ROUND(BG263/AW257,2)</f>
        <v>0</v>
      </c>
      <c r="BH264" s="11">
        <f>ROUND(BH263/AW257,2)</f>
        <v>0</v>
      </c>
      <c r="BI264" s="11">
        <f>ROUND(BI263/AW257,2)</f>
        <v>0</v>
      </c>
      <c r="BJ264" s="11">
        <f>ROUND(BJ263/AW257,2)</f>
        <v>0</v>
      </c>
      <c r="BK264" s="11">
        <f>ROUND(BK263/AW257,2)</f>
        <v>0</v>
      </c>
      <c r="BL264" s="11">
        <f>ROUND(BL263/AW257,2)</f>
        <v>0</v>
      </c>
      <c r="BM264" s="11">
        <f>ROUND(BM263/AW257,2)</f>
        <v>0</v>
      </c>
      <c r="BN264" s="11">
        <f>ROUND(BN263/AW257,2)</f>
        <v>0</v>
      </c>
      <c r="BO264" s="11">
        <f>ROUND(BO263/AW257,2)</f>
        <v>216.7</v>
      </c>
      <c r="BP264" s="11">
        <f>ROUND(BP263/AW257,2)</f>
        <v>0</v>
      </c>
      <c r="BQ264" s="11">
        <f>ROUND(BQ263/AW257,2)</f>
        <v>0</v>
      </c>
      <c r="BR264" s="11">
        <f>ROUND(BR263/AW257,2)</f>
        <v>0</v>
      </c>
      <c r="BS264" s="11">
        <f>ROUND(BS263/AW257,2)</f>
        <v>0</v>
      </c>
      <c r="BT264" s="11">
        <f>ROUND(BT263/AW257,2)</f>
        <v>0</v>
      </c>
      <c r="BU264" s="17">
        <v>8</v>
      </c>
      <c r="BX264" s="52" t="b">
        <f>IF(AND(BA264&gt;947.15,BA264&lt;949),3,IF(AND(BA264&gt;623.59,BA264&lt;625),4,IF(AND(BA264&gt;237.38,BA264&lt;239),5,IF(AND(BA264&gt;1986,BA264&lt;1988),6,IF(AND(BA264&gt;739.75,BA264&lt;741),7,IF(AND(BA264&gt;282.91,BA264&lt;284),8,IF(AND(BA264&gt;2681.35,BA264&lt;2683),9,IF(AND(BA264&gt;828.59,BA264&lt;830),10,IF(AND(BA264&gt;585.15,BA264&lt;587),11,IF(AND(BA264&gt;991.71,BA264&lt;993),12,IF(AND(BA264&gt;652.95,BA264&lt;654),13,IF(AND(BA264&gt;248.59,BA264&lt;250),14,IF(AND(BA264&gt;2079.39,BA264&lt;2081),15,IF(AND(BA264&gt;774.57,BA264&lt;776),16,IF(AND(BA264&gt;296.25,BA264&lt;298),17,IF(AND(BA264&gt;2807.42,BA264&lt;2809),18,IF(AND(BA264&gt;867.59,BA264&lt;869),19,IF(AND(BA264&gt;612.7,BA264&lt;614),20))))))))))))))))))</f>
        <v>0</v>
      </c>
      <c r="BY264" s="52" t="b">
        <f>IF(AND(BC264&gt;1204.78,BC264&lt;1206),5,IF(AND(BC264&gt;1407.63,BC264&lt;1409),8,IF(AND(BC264&gt;1427.91,BC264&lt;1429),11,IF(AND(BC264&gt;1261.45,BC264&lt;1263),14,IF(AND(BC264&gt;1473.83,BC264&lt;1475),17,IF(AND(BC264&gt;1495.07,BC264&lt;1497),20))))))</f>
        <v>0</v>
      </c>
      <c r="BZ264" s="52" t="b">
        <f>IF(AND(BD264&gt;486.32,BD264&lt;488),3,IF(AND(BD264&gt;324.64,BD264&lt;326),4,IF(AND(BD264&gt;286.99,BD264&lt;288.5),5,IF(AND(BD264&gt;617.7,BD264&lt;618),6,IF(AND(BD264&gt;411.3,BD264&lt;413),7,IF(AND(BD264&gt;365.04,BD264&lt;367),8,IF(AND(BD264&gt;797.54,BD264&lt;799),9,IF(AND(BD264&gt;533.49,BD264&lt;535),10,IF(AND(BD264&gt;475.86,BD264&lt;477),11,IF(AND(BD264&gt;509.22,BD264&lt;511),12,IF(AND(BD264&gt;339.94,BD264&lt;341.2),13,IF(AND(BD264&gt;300.53,BD264&lt;302),14,IF(AND(BD264&gt;646.78,BD264&lt;648),15,IF(AND(BD264&gt;430.68,BD264&lt;432),16,IF(AND(BD264&gt;382.24,BD264&lt;384),17,IF(AND(BD264&gt;835.07,BD264&lt;837),18,IF(AND(BD264&gt;558.61,BD264&lt;560),19,IF(AND(BD264&gt;498.27,BD264&lt;500),20))))))))))))))))))</f>
        <v>0</v>
      </c>
      <c r="CA264" s="52" t="b">
        <f>IF(AND(BF264&gt;497.89,BF264&lt;499),3,IF(AND(BF264&gt;360.29,BF264&lt;362),4,IF(AND(BF264&gt;249.38,BF264&lt;251),5,IF(AND(BF264&gt;628.22,BF264&lt;630),6,IF(AND(BF264&gt;455.21,BF264&lt;457),7,IF(AND(BF264&gt;315.16,BF264&lt;317),8,IF(AND(BF264&gt;814.35,BF264&lt;816),9,IF(AND(BF264&gt;571.19,BF264&lt;573),10,IF(AND(BF264&gt;401.59,BF264&lt;403),11,IF(AND(BF264&gt;521.33,BF264&lt;523),12,IF(AND(BF264&gt;377.28,BF264&lt;379),13,IF(AND(BF264&gt;261.15,BF264&lt;263),14,IF(AND(BF264&gt;657.8,BF264&lt;659),15,IF(AND(BF264&gt;476.66,BF264&lt;478),16,IF(AND(BF264&gt;330.01,BF264&lt;332),17,IF(AND(BF264&gt;852.67,BF264&lt;854),18,IF(AND(BF264&gt;598.08,BF264&lt;600),19,IF(AND(BF264&gt;420.51,BF264&lt;422),20))))))))))))))))))</f>
        <v>0</v>
      </c>
      <c r="CB264" s="52" t="b">
        <f>IF(AND(BK264&gt;358.85,BK264&lt;360),3,IF(AND(BK264&gt;129.83,BK264&lt;131),4,IF(AND(BK264&gt;77.61,BK264&lt;79),5,IF(AND(BK264&gt;426.19,BK264&lt;428),6,IF(AND(BK264&gt;159.77,BK264&lt;161),7,IF(AND(BK264&gt;94.38,BK264&lt;96),8,IF(AND(BK264&gt;567.37,BK264&lt;569),9,IF(AND(BK264&gt;203.4,BK264&lt;205),10,IF(AND(BK264&gt;131.96,BK264&lt;133),11,IF(AND(BK264&gt;375.76,BK264&lt;377),12,IF(AND(BK264&gt;135.98,BK264&lt;137),13,IF(AND(BK264&gt;81.31,BK264&lt;83),14,IF(AND(BK264&gt;446.27,BK264&lt;448),15,IF(AND(BK264&gt;167.32,BK264&lt;169),16,IF(AND(BK264&gt;98.86,BK264&lt;100),17,IF(AND(BK264&gt;594.08,BK264&lt;596),18,IF(AND(BK264&gt;213.01,BK264&lt;215),19,IF(AND(BK264&gt;138.21,BK264&lt;140),20))))))))))))))))))</f>
        <v>0</v>
      </c>
      <c r="CC264" s="52" t="b">
        <f>IF(AND(BM264&gt;195.17,BM264&lt;197),3,IF(AND(BM264&gt;88.93,BM264&lt;90),4,IF(AND(BM264&gt;47.88,BM264&lt;49),5,IF(AND(BM264&gt;245.08,BM264&lt;247),6,IF(AND(BM264&gt;111.07,BM264&lt;113),7,IF(AND(BM264&gt;60.92,BM264&lt;62),8,IF(AND(BM264&gt;296.11,BM264&lt;298),9,IF(AND(BM264&gt;139.41,BM264&lt;141),10,IF(AND(BM264&gt;78.67,BM264&lt;80),11,IF(AND(BM264&gt;204.39,BM264&lt;206),12,IF(AND(BM264&gt;93.16,BM264&lt;95),13,IF(AND(BM264&gt;50.17,BM264&lt;52),14,IF(AND(BM264&gt;256.64,BM264&lt;258),15,IF(AND(BM264&gt;116.33,BM264&lt;118),16,IF(AND(BM264&gt;63.83,BM264&lt;65),17,IF(AND(BM264&gt;310.07,BM264&lt;312),18,IF(AND(BM264&gt;146.01,BM264&lt;148),19,IF(AND(BM264&gt;82.42,BM264&lt;84),20))))))))))))))))))</f>
        <v>0</v>
      </c>
      <c r="CD264" s="52" t="b">
        <f>IF(AND(BO264&gt;107.35,BO264&lt;109),3,IF(AND(BO264&gt;63.65,BO264&lt;65),4,IF(AND(BO264&gt;44.75,BO264&lt;46),5,IF(AND(BO264&gt;143.27,BO264&lt;145),6,IF(AND(BO264&gt;85.58,BO264&lt;87),7,IF(AND(BO264&gt;60.46,BO264&lt;62),8,IF(AND(BO264&gt;194.16,BO264&lt;196),9,IF(AND(BO264&gt;117.24,BO264&lt;119),10,IF(AND(BO264&gt;82.88,BO264&lt;84),11,IF(AND(BO264&gt;112.44,BO264&lt;114),12,IF(AND(BO264&gt;66.69,BO264&lt;68),13,IF(AND(BO264&gt;46.9,BO264&lt;48),14,IF(AND(BO264&gt;150.05,BO264&lt;152),15,IF(AND(BO264&gt;90.65,BO264&lt;91),16,IF(AND(BO264&gt;63.34,BO264&lt;65),17,IF(AND(BO264&gt;203.34,BO264&lt;205),18,IF(AND(BO264&gt;122.8,BO264&lt;124),19,IF(AND(BO264&gt;86.83,BO264&lt;88),20))))))))))))))))))</f>
        <v>0</v>
      </c>
      <c r="CE264" s="52" t="b">
        <f>IF(AND(BP264&gt;139.85,BP264&lt;141),3,IF(AND(BP264&gt;103.84,BP264&lt;105),4,IF(AND(BP264&gt;52.32,BP264&lt;54),5,IF(AND(BP264&gt;285.46,BP264&lt;287),6,IF(AND(BP264&gt;118.42,BP264&lt;120),7,IF(AND(BP264&gt;62.42,BP264&lt;64),8,IF(AND(BP264&gt;412.27,BP264&lt;414),9,IF(AND(BP264&gt;140.33,BP264&lt;142),10,IF(AND(BP264&gt;145,BP264&lt;147),11,IF(AND(BP264&gt;146.47,BP264&lt;148),12,IF(AND(BP264&gt;108.77,BP264&lt;110),13,IF(AND(BP264&gt;54.82,BP264&lt;56),14,IF(AND(BP264&gt;298.92,BP264&lt;300),15,IF(AND(BP264&gt;124.03,BP264&lt;126),16,IF(AND(BP264&gt;65.4,BP264&lt;67),17,IF(AND(BP264&gt;431.69,BP264&lt;433),18,IF(AND(BP264&gt;146.97,BP264&lt;148),19,IF(AND(BP264&gt;151.86,BP264&lt;153),20))))))))))))))))))</f>
        <v>0</v>
      </c>
      <c r="CF264" s="52" t="b">
        <f>IF(AND(BQ264&gt;350.42,BQ264&lt;352),3,IF(AND(BQ264&gt;546.22,BQ264&lt;548),4,IF(AND(BQ264&gt;155.33,BQ264&lt;157),5,IF(AND(BQ264&gt;721.99,BQ264&lt;723),6,IF(AND(BQ264&gt;638.96,BQ264&lt;639),7,IF(AND(BQ264&gt;187.79,BQ264&lt;189),8,IF(AND(BQ264&gt;945.4,BQ264&lt;947),9,IF(AND(BQ264&gt;698.46,BQ264&lt;670),10,IF(AND(BQ264&gt;360.7,BQ264&lt;362),11,IF(AND(BQ264&gt;366.94,BQ264&lt;368),12,IF(AND(BQ264&gt;571.94,BQ264&lt;573),13,IF(AND(BQ264&gt;162.68,BQ264&lt;164),14,IF(AND(BQ264&gt;755.97,BQ264&lt;757),15,IF(AND(BQ264&gt;667.99,BQ264&lt;669),16,IF(AND(BQ264&gt;196.66,BQ264&lt;198),17,IF(AND(BQ264&gt;989.88,BQ264&lt;991),18,IF(AND(BQ264&gt;731.33,BQ264&lt;733),19,IF(AND(BQ264&gt;377.7,BQ264&lt;379),20))))))))))))))))))</f>
        <v>0</v>
      </c>
      <c r="CG264" s="52" t="b">
        <f>IF(AND(BS264&gt;46.2,BS264&lt;46.5),3,IF(AND(BS264&gt;18.8,BS264&lt;19.1),4,IF(AND(BS264&gt;15.8,BS264&lt;16),5,IF(AND(BS264&gt;78.7,BS264&lt;79),6,IF(AND(BS264&gt;32.1,BS264&lt;32.4),7,IF(AND(BS264&gt;26.9,BS264&lt;27.3),8,IF(AND(BS264&gt;125,BS264&lt;125.5),9,IF(AND(BS264&gt;48.2,BS264&lt;48.52),10,IF(AND(BS264&gt;43.1,BS264&lt;43.6),11,IF(AND(BS264&gt;48.53,BS264&lt;48.7),12,IF(AND(BS264&gt;19.6,BS264&lt;20.1),13,IF(AND(BS264&gt;16.5,BS264&lt;16.9),14,IF(AND(BS264&gt;82.4,BS264&lt;82.8),15,IF(AND(BS264&gt;33.6,BS264&lt;34),16,IF(AND(BS264&gt;28,BS264&lt;28.6),17,IF(AND(BS264&gt;130.8,BS264&lt;131.4),18,IF(AND(BS264&gt;50.5,BS264&lt;50.9),19,IF(AND(BS264&gt;45.2,BS264&lt;45.8),20))))))))))))))))))</f>
        <v>0</v>
      </c>
    </row>
    <row r="265" spans="1:88" ht="90" customHeight="1">
      <c r="A265" s="320"/>
      <c r="B265" s="288"/>
      <c r="C265" s="289"/>
      <c r="D265" s="292" t="s">
        <v>54</v>
      </c>
      <c r="E265" s="293"/>
      <c r="F265" s="10" t="s">
        <v>36</v>
      </c>
      <c r="G265" s="12">
        <f>IF(AD265=FALSE,0,AD265)</f>
        <v>0</v>
      </c>
      <c r="H265" s="12" t="s">
        <v>36</v>
      </c>
      <c r="I265" s="12">
        <f>IF(AE265=FALSE,0,AE265)</f>
        <v>0</v>
      </c>
      <c r="J265" s="12">
        <f>IF(AF265=FALSE,0,AF265)</f>
        <v>0</v>
      </c>
      <c r="K265" s="12" t="s">
        <v>36</v>
      </c>
      <c r="L265" s="12">
        <f>IF(AG265=FALSE,0,AG265)</f>
        <v>0</v>
      </c>
      <c r="M265" s="12" t="s">
        <v>36</v>
      </c>
      <c r="N265" s="12" t="s">
        <v>36</v>
      </c>
      <c r="O265" s="12" t="s">
        <v>36</v>
      </c>
      <c r="P265" s="12" t="s">
        <v>36</v>
      </c>
      <c r="Q265" s="12">
        <f>IF(AH265=FALSE,0,AH265)</f>
        <v>0</v>
      </c>
      <c r="R265" s="12" t="s">
        <v>36</v>
      </c>
      <c r="S265" s="12">
        <f>IF(AI265=FALSE,0,AI265)</f>
        <v>0</v>
      </c>
      <c r="T265" s="12" t="s">
        <v>36</v>
      </c>
      <c r="U265" s="12">
        <f>IF(AJ265=FALSE,0,AJ265)</f>
        <v>108.35</v>
      </c>
      <c r="V265" s="12">
        <f>IF(AK265=FALSE,0,AK265)</f>
        <v>0</v>
      </c>
      <c r="W265" s="12">
        <f>IF(AL265=FALSE,0,AL265)</f>
        <v>0</v>
      </c>
      <c r="X265" s="12" t="s">
        <v>36</v>
      </c>
      <c r="Y265" s="12">
        <f>IF(AM265=FALSE,0,AM265)</f>
        <v>0</v>
      </c>
      <c r="Z265" s="12" t="s">
        <v>36</v>
      </c>
      <c r="AA265" s="18">
        <v>9</v>
      </c>
      <c r="AD265" s="52" t="b">
        <f>IF(AD264=3,948.15,IF(AD264=4,624.59,IF(AD264=5,238.38,IF(AD264=6,1987,IF(AD264=7,740.75,IF(AD264=8,283.91,IF(AD264=9,2682.35,IF(AD264=10,829.59,IF(AD264=11,586.15,IF(AD264=12,992.71,IF(AD264=13,653.95,IF(AD264=14,249.59,IF(AD264=15,2080.39,IF(AD264=16,775.57,IF(AD264=17,297.25,IF(AD264=18,2808.42,IF(AD264=19,868.59,IF(AD264=20,613.7))))))))))))))))))</f>
        <v>0</v>
      </c>
      <c r="AE265" s="52" t="b">
        <f>IF(AE264=5,1205.78,IF(AE264=8,1408.63,IF(AE264=11,1428.91,IF(AE264=14,1262.45,IF(AE264=17,1474.83,IF(AE264=20,1496.07))))))</f>
        <v>0</v>
      </c>
      <c r="AF265" s="52" t="b">
        <f>IF(AF264=3,487.32,IF(AF264=4,325.64,IF(AF264=5,287.99,IF(AF264=6,618.7,IF(AF264=7,412.3,IF(AF264=8,366.04,IF(AF264=9,798.54,IF(AF264=10,534.49,IF(AF264=11,476.86,IF(AF264=12,510.22,IF(AF264=13,340.94,IF(AF264=14,301.53,IF(AF264=15,647.78,IF(AF264=16,431.68,IF(AF264=17,383.24,IF(AF264=18,836.07,IF(AF264=19,559.61,IF(AF264=20,499.27))))))))))))))))))</f>
        <v>0</v>
      </c>
      <c r="AG265" s="52" t="b">
        <f>IF(AG264=3,498.89,IF(AG264=4,361.29,IF(AG264=5,250.38,IF(AG264=6,629.22,IF(AG264=7,456.21,IF(AG264=8,316.16,IF(AG264=9,815.35,IF(AG264=10,572.19,IF(AG264=11,402.59,IF(AG264=12,522.33,IF(AG264=13,378.28,IF(AG264=14,262.15,IF(AG264=15,658.8,IF(AG264=16,477.66,IF(AG264=17,331.01,IF(AG264=18,853.67,IF(AG264=19,599.08,IF(AG264=20,421.51))))))))))))))))))</f>
        <v>0</v>
      </c>
      <c r="AH265" s="52" t="b">
        <f>IF(AH264=3,359.85,IF(AH264=4,130.83,IF(AH264=5,78.61,IF(AH264=6,427.19,IF(AH264=7,160.77,IF(AH264=8,95.38,IF(AH264=9,568.37,IF(AH264=10,204.4,IF(AH264=11,132.96,IF(AH264=12,376.76,IF(AH264=13,136.98,IF(AH264=14,82.31,IF(AH264=15,447.27,IF(AH264=16,168.32,IF(AH264=17,99.86,IF(AH264=18,595.08,IF(AH264=19,214.01,IF(AH264=20,139.21))))))))))))))))))</f>
        <v>0</v>
      </c>
      <c r="AI265" s="52" t="b">
        <f>IF(AI264=3,196.17,IF(AI264=4,89.93,IF(AI264=5,48.88,IF(AI264=6,246.08,IF(AI264=7,112.07,IF(AI264=8,61.92,IF(AI264=9,297.11,IF(AI264=10,140.41,IF(AI264=11,79.67,IF(AI264=12,205.39,IF(AI264=13,94.16,IF(AI264=14,51.17,IF(AI264=15,257.64,IF(AI264=16,117.33,IF(AI264=17,64.83,IF(AI264=18,311.07,IF(AI264=19,147.01,IF(AI264=20,83.42))))))))))))))))))</f>
        <v>0</v>
      </c>
      <c r="AJ265" s="52">
        <f>IF(AJ264=3,108.35,IF(AJ264=4,64.65,IF(AJ264=5,45.75,IF(AJ264=6,144.27,IF(AJ264=7,86.58,IF(AJ264=8,61.46,IF(AJ264=9,195.16,IF(AJ264=10,118.24,IF(AJ264=11,83.88,IF(AJ264=12,113.44,IF(AJ264=13,67.69,IF(AJ264=14,47.9,IF(AJ264=15,151.05,IF(AJ264=16,90.65,IF(AJ264=17,64.34,IF(AJ264=18,204.34,IF(AJ264=19,123.8,IF(AJ264=20,87.83))))))))))))))))))</f>
        <v>108.35</v>
      </c>
      <c r="AK265" s="52" t="b">
        <f>IF(AK264=3,140.85,IF(AK264=4,104.84,IF(AK264=5,53.32,IF(AK264=6,286.46,IF(AK264=7,119.42,IF(AK264=8,63.42,IF(AK264=9,413.27,IF(AK264=10,141.33,IF(AK264=11,146,IF(AK264=12,147.47,IF(AK264=13,109.77,IF(AK264=14,55.82,IF(AK264=15,299.92,IF(AK264=16,125.03,IF(AK264=17,66.4,IF(AK264=18,432.69,IF(AK264=19,147.97,IF(AK264=20,152.86))))))))))))))))))</f>
        <v>0</v>
      </c>
      <c r="AL265" s="52" t="b">
        <f>IF(AL264=3,351.42,IF(AL264=4,547.22,IF(AL264=5,156.33,IF(AL264=6,722.99,IF(AL264=7,638.96,IF(AL264=8,188.79,IF(AL264=9,946.4,IF(AL264=10,699.46,IF(AL264=11,361.7,IF(AL264=12,367.94,IF(AL264=13,572.94,IF(AL264=14,163.68,IF(AL264=15,756.97,IF(AL264=16,668.99,IF(AL264=17,197.66,IF(AL264=18,990.88,IF(AL264=19,732.33,IF(AL264=20,378.7))))))))))))))))))</f>
        <v>0</v>
      </c>
      <c r="AM265" s="52" t="b">
        <f>IF(AM264=3,46.41,IF(AM264=4,19.01,IF(AM264=5,15.96,IF(AM264=6,78.9,IF(AM264=7,32.34,IF(AM264=8,27.09,IF(AM264=9,125.27,IF(AM264=10,48.48,IF(AM264=11,43.47,IF(AM264=12,48.59,IF(AM264=13,19.9,IF(AM264=14,16.71,IF(AM264=15,82.61,IF(AM264=16,33.86,IF(AM264=17,28.36,IF(AM264=18,131.15,IF(AM264=19,50.76,IF(AM264=20,45.51))))))))))))))))))</f>
        <v>0</v>
      </c>
      <c r="AO265" s="4">
        <f t="shared" si="658"/>
        <v>0</v>
      </c>
      <c r="AP265" s="4">
        <f t="shared" si="659"/>
        <v>0</v>
      </c>
      <c r="AQ265" s="4">
        <f t="shared" si="660"/>
        <v>0</v>
      </c>
      <c r="AU265" s="324"/>
      <c r="AV265" s="339"/>
      <c r="AW265" s="325"/>
      <c r="AX265" s="322" t="s">
        <v>54</v>
      </c>
      <c r="AY265" s="293"/>
      <c r="AZ265" s="10" t="s">
        <v>36</v>
      </c>
      <c r="BA265" s="12">
        <f>IF(BX265=FALSE,0,BX265)</f>
        <v>0</v>
      </c>
      <c r="BB265" s="12" t="s">
        <v>36</v>
      </c>
      <c r="BC265" s="12">
        <f>IF(BY265=FALSE,0,BY265)</f>
        <v>0</v>
      </c>
      <c r="BD265" s="12">
        <f>IF(BZ265=FALSE,0,BZ265)</f>
        <v>0</v>
      </c>
      <c r="BE265" s="12" t="s">
        <v>36</v>
      </c>
      <c r="BF265" s="12">
        <f>IF(CA265=FALSE,0,CA265)</f>
        <v>0</v>
      </c>
      <c r="BG265" s="12" t="s">
        <v>36</v>
      </c>
      <c r="BH265" s="12" t="s">
        <v>36</v>
      </c>
      <c r="BI265" s="12" t="s">
        <v>36</v>
      </c>
      <c r="BJ265" s="12" t="s">
        <v>36</v>
      </c>
      <c r="BK265" s="12">
        <f>IF(CB265=FALSE,0,CB265)</f>
        <v>0</v>
      </c>
      <c r="BL265" s="12" t="s">
        <v>36</v>
      </c>
      <c r="BM265" s="12">
        <f>IF(CC265=FALSE,0,CC265)</f>
        <v>0</v>
      </c>
      <c r="BN265" s="12" t="s">
        <v>36</v>
      </c>
      <c r="BO265" s="12">
        <f>IF(CD265=FALSE,0,CD265)</f>
        <v>216.7</v>
      </c>
      <c r="BP265" s="12">
        <f>IF(CE265=FALSE,0,CE265)</f>
        <v>0</v>
      </c>
      <c r="BQ265" s="12">
        <f>IF(CF265=FALSE,0,CF265)</f>
        <v>0</v>
      </c>
      <c r="BR265" s="12" t="s">
        <v>36</v>
      </c>
      <c r="BS265" s="12">
        <f>IF(CG265=FALSE,0,CG265)</f>
        <v>0</v>
      </c>
      <c r="BT265" s="12" t="s">
        <v>36</v>
      </c>
      <c r="BU265" s="18">
        <v>9</v>
      </c>
      <c r="BX265" s="52" t="b">
        <f>IF(AD264=3,1896.3,IF(AD264=4,1249.18,IF(AD264=5,476.76,IF(AD264=6,3974,IF(AD264=7,1481.5,IF(AD264=8,567.82,IF(AD264=9,5364.7,IF(AD264=10,1659.18,IF(AD264=11,1172.3)))))))))</f>
        <v>0</v>
      </c>
      <c r="BY265" s="52" t="b">
        <f>IF(AE264=5,2411.56,IF(AE264=8,2817.26,IF(AE264=11,2857.82)))</f>
        <v>0</v>
      </c>
      <c r="BZ265" s="52" t="b">
        <f>IF(AF264=3,974.64,IF(AF264=4,651.28,IF(AF264=5,575.98,IF(AF264=6,1237.4,IF(AF264=7,824.6,IF(AF264=8,732.08,IF(AF264=9,1597.08,IF(AF264=10,1068.98,IF(AF264=11,953.72)))))))))</f>
        <v>0</v>
      </c>
      <c r="CA265" s="52" t="b">
        <f>IF(AG264=3,997.78,IF(AG264=4,722.58,IF(AG264=5,500.76,IF(AG264=6,1258.44,IF(AG264=7,912.42,IF(AG264=8,632.32,IF(AG264=9,1630.7,IF(AG264=10,1144.38,IF(AG264=11,805.18)))))))))</f>
        <v>0</v>
      </c>
      <c r="CB265" s="52" t="b">
        <f>IF(AH264=3,719.7,IF(AH264=4,261.66,IF(AH264=5,157.22,IF(AH264=6,854.38,IF(AH264=7,321.54,IF(AH264=8,190.76,IF(AH264=9,1136.74,IF(AH264=10,408.8,IF(AH264=11,265.92)))))))))</f>
        <v>0</v>
      </c>
      <c r="CC265" s="52" t="b">
        <f>IF(AI264=3,392.34,IF(AI264=4,179.86,IF(AI264=5,97.76,IF(AI264=6,492.16,IF(AI264=7,224.14,IF(AI264=8,123.84,IF(AI264=9,594.22,IF(AI264=10,280.82,IF(AI264=11,159.34)))))))))</f>
        <v>0</v>
      </c>
      <c r="CD265" s="52">
        <f>IF(AJ264=3,216.7,IF(AJ264=4,129.3,IF(AJ264=5,91.5,IF(AJ264=6,288.54,IF(AJ264=7,173.16,IF(AJ264=8,122.92,IF(AJ264=9,390.32,IF(AJ264=10,236.48,IF(AJ264=11,167.76)))))))))</f>
        <v>216.7</v>
      </c>
      <c r="CE265" s="52" t="b">
        <f>IF(AK264=3,281.7,IF(AK264=4,209.68,IF(AK264=5,106.64,IF(AK264=6,572.92,IF(AK264=7,238.84,IF(AK264=8,126.84,IF(AK264=9,826.54,IF(AK264=10,282.66,IF(AK264=11,292)))))))))</f>
        <v>0</v>
      </c>
      <c r="CF265" s="52" t="b">
        <f>IF(AL264=3,702.84,IF(AL264=4,1094.44,IF(AL264=5,312.66,IF(AL264=6,1445.98,IF(AL264=7,1277.92,IF(AL264=8,377.58,IF(AL264=9,1892.8,IF(AL264=10,1398.92,IF(AL264=11,723.4)))))))))</f>
        <v>0</v>
      </c>
      <c r="CG265" s="52" t="b">
        <f>IF(AM264=3,92.82,IF(AM264=4,38.02,IF(AM264=5,31.92,IF(AM264=6,157.8,IF(AM264=7,64.68,IF(AM264=8,54.18,IF(AM264=9,250.54,IF(AM264=10,96.96,IF(AM264=11,86.94)))))))))</f>
        <v>0</v>
      </c>
    </row>
    <row r="266" spans="1:88" ht="30" customHeight="1">
      <c r="A266" s="318" t="s">
        <v>40</v>
      </c>
      <c r="B266" s="280" t="s">
        <v>81</v>
      </c>
      <c r="C266" s="284">
        <v>593.79999999999995</v>
      </c>
      <c r="D266" s="282" t="s">
        <v>27</v>
      </c>
      <c r="E266" s="2" t="s">
        <v>28</v>
      </c>
      <c r="F266" s="10">
        <f>G266+I266+J266+L266+Q266+S266+U266+V266+W266+Y266+Z266</f>
        <v>27558.3</v>
      </c>
      <c r="G266" s="45">
        <v>0</v>
      </c>
      <c r="H266" s="10">
        <v>0</v>
      </c>
      <c r="I266" s="46">
        <v>0</v>
      </c>
      <c r="J266" s="46">
        <v>0</v>
      </c>
      <c r="K266" s="10">
        <v>0</v>
      </c>
      <c r="L266" s="10">
        <f>M266+O266</f>
        <v>0</v>
      </c>
      <c r="M266" s="13">
        <v>0</v>
      </c>
      <c r="N266" s="10">
        <v>0</v>
      </c>
      <c r="O266" s="13">
        <v>0</v>
      </c>
      <c r="P266" s="10">
        <v>0</v>
      </c>
      <c r="Q266" s="46">
        <v>0</v>
      </c>
      <c r="R266" s="10">
        <v>0</v>
      </c>
      <c r="S266" s="46">
        <v>0</v>
      </c>
      <c r="T266" s="10">
        <v>0</v>
      </c>
      <c r="U266" s="46">
        <v>0</v>
      </c>
      <c r="V266" s="46">
        <v>0</v>
      </c>
      <c r="W266" s="46">
        <v>0</v>
      </c>
      <c r="X266" s="10">
        <v>0</v>
      </c>
      <c r="Y266" s="46">
        <v>27558.3</v>
      </c>
      <c r="Z266" s="46">
        <v>0</v>
      </c>
      <c r="AA266" s="15">
        <v>1</v>
      </c>
      <c r="AO266" s="4">
        <f t="shared" si="658"/>
        <v>0</v>
      </c>
      <c r="AP266" s="4">
        <f t="shared" si="659"/>
        <v>0</v>
      </c>
      <c r="AQ266" s="4">
        <f t="shared" si="660"/>
        <v>0</v>
      </c>
      <c r="AU266" s="324"/>
      <c r="AV266" s="339"/>
      <c r="AW266" s="325"/>
      <c r="AX266" s="326" t="s">
        <v>27</v>
      </c>
      <c r="AY266" s="2" t="s">
        <v>28</v>
      </c>
      <c r="AZ266" s="10">
        <f>BA266+BC266+BD266+BF266+BK266+BM266+BO266+BP266+BQ266+BS266+BT266</f>
        <v>0</v>
      </c>
      <c r="BA266" s="44">
        <f>ROUND($C266*BA274,2)</f>
        <v>0</v>
      </c>
      <c r="BB266" s="10">
        <f>ROUND(H266*2,2)</f>
        <v>0</v>
      </c>
      <c r="BC266" s="44">
        <f>ROUND($C266*BC274,2)</f>
        <v>0</v>
      </c>
      <c r="BD266" s="44">
        <f>ROUND($C266*BD274,2)</f>
        <v>0</v>
      </c>
      <c r="BE266" s="10">
        <f>ROUND(K266*2,2)</f>
        <v>0</v>
      </c>
      <c r="BF266" s="44">
        <f>ROUND($C266*BF274,2)</f>
        <v>0</v>
      </c>
      <c r="BG266" s="10">
        <f>ROUND(M266*2,2)</f>
        <v>0</v>
      </c>
      <c r="BH266" s="10">
        <f>ROUND(N266*2,2)</f>
        <v>0</v>
      </c>
      <c r="BI266" s="10">
        <f>ROUND(O266*2,2)</f>
        <v>0</v>
      </c>
      <c r="BJ266" s="10">
        <f>ROUND(P266*2,2)</f>
        <v>0</v>
      </c>
      <c r="BK266" s="44">
        <f>ROUND($C266*BK274,2)</f>
        <v>0</v>
      </c>
      <c r="BL266" s="10">
        <f>ROUND(R266*2,2)</f>
        <v>0</v>
      </c>
      <c r="BM266" s="44">
        <f>ROUND($C266*BM274,2)</f>
        <v>0</v>
      </c>
      <c r="BN266" s="10">
        <f>ROUND(T266*2,2)</f>
        <v>0</v>
      </c>
      <c r="BO266" s="44">
        <f>ROUND($C266*BO274,2)</f>
        <v>0</v>
      </c>
      <c r="BP266" s="44">
        <f>ROUND(V266*2,2)</f>
        <v>0</v>
      </c>
      <c r="BQ266" s="44">
        <f>ROUND($C266*BQ274,2)</f>
        <v>0</v>
      </c>
      <c r="BR266" s="10">
        <f>ROUND(X266*2,2)</f>
        <v>0</v>
      </c>
      <c r="BS266" s="44">
        <v>0</v>
      </c>
      <c r="BT266" s="10">
        <f>ROUND(Z266*2,2)</f>
        <v>0</v>
      </c>
      <c r="BU266" s="15">
        <v>1</v>
      </c>
      <c r="CI266" s="32">
        <f>BF266-BG266</f>
        <v>0</v>
      </c>
    </row>
    <row r="267" spans="1:88" ht="60" customHeight="1">
      <c r="A267" s="319"/>
      <c r="B267" s="281"/>
      <c r="C267" s="285"/>
      <c r="D267" s="342"/>
      <c r="E267" s="2" t="s">
        <v>29</v>
      </c>
      <c r="F267" s="10">
        <f t="shared" ref="F267:F271" si="730">G267+I267+J267+L267+Q267+S267+U267+V267+W267+Y267+Z267</f>
        <v>0</v>
      </c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15">
        <v>2</v>
      </c>
      <c r="AO267" s="4">
        <f t="shared" si="658"/>
        <v>0</v>
      </c>
      <c r="AP267" s="4">
        <f t="shared" si="659"/>
        <v>0</v>
      </c>
      <c r="AQ267" s="4">
        <f t="shared" si="660"/>
        <v>0</v>
      </c>
      <c r="AU267" s="324"/>
      <c r="AV267" s="339"/>
      <c r="AW267" s="325"/>
      <c r="AX267" s="326"/>
      <c r="AY267" s="2" t="s">
        <v>29</v>
      </c>
      <c r="AZ267" s="10">
        <f t="shared" ref="AZ267:AZ271" si="731">BA267+BC267+BD267+BF267+BK267+BM267+BO267+BP267+BQ267+BS267+BT267</f>
        <v>0</v>
      </c>
      <c r="BA267" s="103"/>
      <c r="BB267" s="103"/>
      <c r="BC267" s="103"/>
      <c r="BD267" s="103"/>
      <c r="BE267" s="103"/>
      <c r="BF267" s="103"/>
      <c r="BG267" s="103"/>
      <c r="BH267" s="103"/>
      <c r="BI267" s="103"/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5">
        <v>2</v>
      </c>
    </row>
    <row r="268" spans="1:88" ht="120" customHeight="1">
      <c r="A268" s="319"/>
      <c r="B268" s="281"/>
      <c r="C268" s="285"/>
      <c r="D268" s="282" t="s">
        <v>30</v>
      </c>
      <c r="E268" s="2" t="s">
        <v>52</v>
      </c>
      <c r="F268" s="10">
        <f t="shared" si="730"/>
        <v>0</v>
      </c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15">
        <v>3</v>
      </c>
      <c r="AO268" s="4">
        <f t="shared" si="658"/>
        <v>0</v>
      </c>
      <c r="AP268" s="4">
        <f t="shared" si="659"/>
        <v>0</v>
      </c>
      <c r="AQ268" s="4">
        <f t="shared" si="660"/>
        <v>0</v>
      </c>
      <c r="AT268" s="32">
        <f>AZ268-BC268</f>
        <v>0</v>
      </c>
      <c r="AU268" s="324"/>
      <c r="AV268" s="339"/>
      <c r="AW268" s="325"/>
      <c r="AX268" s="326" t="s">
        <v>30</v>
      </c>
      <c r="AY268" s="2" t="s">
        <v>52</v>
      </c>
      <c r="AZ268" s="10">
        <f t="shared" si="731"/>
        <v>0</v>
      </c>
      <c r="BA268" s="103"/>
      <c r="BB268" s="103"/>
      <c r="BC268" s="103"/>
      <c r="BD268" s="103"/>
      <c r="BE268" s="103"/>
      <c r="BF268" s="103"/>
      <c r="BG268" s="103"/>
      <c r="BH268" s="103"/>
      <c r="BI268" s="103"/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5">
        <v>3</v>
      </c>
    </row>
    <row r="269" spans="1:88" ht="30" customHeight="1">
      <c r="A269" s="319"/>
      <c r="B269" s="281"/>
      <c r="C269" s="285"/>
      <c r="D269" s="283"/>
      <c r="E269" s="2" t="s">
        <v>32</v>
      </c>
      <c r="F269" s="10">
        <f t="shared" si="730"/>
        <v>0</v>
      </c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15">
        <v>4</v>
      </c>
      <c r="AO269" s="4">
        <f t="shared" si="658"/>
        <v>0</v>
      </c>
      <c r="AP269" s="4">
        <f t="shared" si="659"/>
        <v>0</v>
      </c>
      <c r="AQ269" s="4">
        <f t="shared" si="660"/>
        <v>0</v>
      </c>
      <c r="AU269" s="324"/>
      <c r="AV269" s="339"/>
      <c r="AW269" s="325"/>
      <c r="AX269" s="326"/>
      <c r="AY269" s="2" t="s">
        <v>32</v>
      </c>
      <c r="AZ269" s="10">
        <f t="shared" si="731"/>
        <v>0</v>
      </c>
      <c r="BA269" s="103"/>
      <c r="BB269" s="103"/>
      <c r="BC269" s="103"/>
      <c r="BD269" s="103"/>
      <c r="BE269" s="103"/>
      <c r="BF269" s="103"/>
      <c r="BG269" s="103"/>
      <c r="BH269" s="103"/>
      <c r="BI269" s="103"/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5">
        <v>4</v>
      </c>
    </row>
    <row r="270" spans="1:88" ht="30" customHeight="1">
      <c r="A270" s="319"/>
      <c r="B270" s="281"/>
      <c r="C270" s="285"/>
      <c r="D270" s="283"/>
      <c r="E270" s="2" t="s">
        <v>33</v>
      </c>
      <c r="F270" s="10">
        <f t="shared" si="730"/>
        <v>0</v>
      </c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15">
        <v>5</v>
      </c>
      <c r="AO270" s="4">
        <f t="shared" si="658"/>
        <v>0</v>
      </c>
      <c r="AP270" s="4">
        <f t="shared" si="659"/>
        <v>0</v>
      </c>
      <c r="AQ270" s="4">
        <f t="shared" si="660"/>
        <v>0</v>
      </c>
      <c r="AU270" s="324"/>
      <c r="AV270" s="339"/>
      <c r="AW270" s="325"/>
      <c r="AX270" s="326"/>
      <c r="AY270" s="2" t="s">
        <v>33</v>
      </c>
      <c r="AZ270" s="10">
        <f t="shared" si="731"/>
        <v>0</v>
      </c>
      <c r="BA270" s="103"/>
      <c r="BB270" s="103"/>
      <c r="BC270" s="103"/>
      <c r="BD270" s="103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5">
        <v>5</v>
      </c>
    </row>
    <row r="271" spans="1:88" ht="30" customHeight="1">
      <c r="A271" s="319"/>
      <c r="B271" s="281"/>
      <c r="C271" s="285"/>
      <c r="D271" s="342"/>
      <c r="E271" s="2" t="s">
        <v>34</v>
      </c>
      <c r="F271" s="10">
        <f t="shared" si="730"/>
        <v>0</v>
      </c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15">
        <v>6</v>
      </c>
      <c r="AO271" s="4">
        <f t="shared" si="658"/>
        <v>0</v>
      </c>
      <c r="AP271" s="4">
        <f t="shared" si="659"/>
        <v>0</v>
      </c>
      <c r="AQ271" s="4">
        <f t="shared" si="660"/>
        <v>0</v>
      </c>
      <c r="AU271" s="324"/>
      <c r="AV271" s="339"/>
      <c r="AW271" s="325"/>
      <c r="AX271" s="326"/>
      <c r="AY271" s="2" t="s">
        <v>34</v>
      </c>
      <c r="AZ271" s="10">
        <f t="shared" si="731"/>
        <v>0</v>
      </c>
      <c r="BA271" s="103"/>
      <c r="BB271" s="103"/>
      <c r="BC271" s="103"/>
      <c r="BD271" s="103"/>
      <c r="BE271" s="103"/>
      <c r="BF271" s="103"/>
      <c r="BG271" s="103"/>
      <c r="BH271" s="103"/>
      <c r="BI271" s="103"/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5">
        <v>6</v>
      </c>
    </row>
    <row r="272" spans="1:88" ht="30" customHeight="1">
      <c r="A272" s="319"/>
      <c r="B272" s="281"/>
      <c r="C272" s="285"/>
      <c r="D272" s="365" t="s">
        <v>35</v>
      </c>
      <c r="E272" s="366"/>
      <c r="F272" s="10">
        <f>F266+F267+F268+F269+F270+F271</f>
        <v>27558.3</v>
      </c>
      <c r="G272" s="10">
        <f t="shared" ref="G272" si="732">G266+G267+G268+G269+G270+G271</f>
        <v>0</v>
      </c>
      <c r="H272" s="10">
        <f t="shared" ref="H272" si="733">H266+H267+H268+H269+H270+H271</f>
        <v>0</v>
      </c>
      <c r="I272" s="10">
        <f t="shared" ref="I272" si="734">I266+I267+I268+I269+I270+I271</f>
        <v>0</v>
      </c>
      <c r="J272" s="10">
        <f t="shared" ref="J272" si="735">J266+J267+J268+J269+J270+J271</f>
        <v>0</v>
      </c>
      <c r="K272" s="10">
        <f t="shared" ref="K272" si="736">K266+K267+K268+K269+K270+K271</f>
        <v>0</v>
      </c>
      <c r="L272" s="10">
        <f t="shared" ref="L272" si="737">L266+L267+L268+L269+L270+L271</f>
        <v>0</v>
      </c>
      <c r="M272" s="10">
        <f t="shared" ref="M272" si="738">M266+M267+M268+M269+M270+M271</f>
        <v>0</v>
      </c>
      <c r="N272" s="10">
        <f t="shared" ref="N272" si="739">N266+N267+N268+N269+N270+N271</f>
        <v>0</v>
      </c>
      <c r="O272" s="10">
        <f t="shared" ref="O272" si="740">O266+O267+O268+O269+O270+O271</f>
        <v>0</v>
      </c>
      <c r="P272" s="10">
        <f t="shared" ref="P272" si="741">P266+P267+P268+P269+P270+P271</f>
        <v>0</v>
      </c>
      <c r="Q272" s="10">
        <f t="shared" ref="Q272" si="742">Q266+Q267+Q268+Q269+Q270+Q271</f>
        <v>0</v>
      </c>
      <c r="R272" s="10">
        <f t="shared" ref="R272" si="743">R266+R267+R268+R269+R270+R271</f>
        <v>0</v>
      </c>
      <c r="S272" s="10">
        <f t="shared" ref="S272" si="744">S266+S267+S268+S269+S270+S271</f>
        <v>0</v>
      </c>
      <c r="T272" s="10">
        <f t="shared" ref="T272" si="745">T266+T267+T268+T269+T270+T271</f>
        <v>0</v>
      </c>
      <c r="U272" s="10">
        <f t="shared" ref="U272" si="746">U266+U267+U268+U269+U270+U271</f>
        <v>0</v>
      </c>
      <c r="V272" s="10">
        <f t="shared" ref="V272" si="747">V266+V267+V268+V269+V270+V271</f>
        <v>0</v>
      </c>
      <c r="W272" s="10">
        <f t="shared" ref="W272" si="748">W266+W267+W268+W269+W270+W271</f>
        <v>0</v>
      </c>
      <c r="X272" s="10">
        <f t="shared" ref="X272" si="749">X266+X267+X268+X269+X270+X271</f>
        <v>0</v>
      </c>
      <c r="Y272" s="10">
        <f t="shared" ref="Y272" si="750">Y266+Y267+Y268+Y269+Y270+Y271</f>
        <v>27558.3</v>
      </c>
      <c r="Z272" s="10">
        <f t="shared" ref="Z272" si="751">Z266+Z267+Z268+Z269+Z270+Z271</f>
        <v>0</v>
      </c>
      <c r="AA272" s="15">
        <v>7</v>
      </c>
      <c r="AO272" s="4">
        <f t="shared" si="658"/>
        <v>0</v>
      </c>
      <c r="AP272" s="4">
        <f t="shared" si="659"/>
        <v>0</v>
      </c>
      <c r="AQ272" s="4">
        <f t="shared" si="660"/>
        <v>0</v>
      </c>
      <c r="AU272" s="324"/>
      <c r="AV272" s="339"/>
      <c r="AW272" s="325"/>
      <c r="AX272" s="327" t="s">
        <v>35</v>
      </c>
      <c r="AY272" s="327"/>
      <c r="AZ272" s="10">
        <f>AZ266+AZ267+AZ268+AZ269+AZ270+AZ271</f>
        <v>0</v>
      </c>
      <c r="BA272" s="10">
        <f t="shared" ref="BA272:BT272" si="752">BA266+BA267+BA268+BA269+BA270+BA271</f>
        <v>0</v>
      </c>
      <c r="BB272" s="10">
        <f t="shared" si="752"/>
        <v>0</v>
      </c>
      <c r="BC272" s="10">
        <f t="shared" si="752"/>
        <v>0</v>
      </c>
      <c r="BD272" s="10">
        <f t="shared" si="752"/>
        <v>0</v>
      </c>
      <c r="BE272" s="10">
        <f t="shared" si="752"/>
        <v>0</v>
      </c>
      <c r="BF272" s="10">
        <f t="shared" si="752"/>
        <v>0</v>
      </c>
      <c r="BG272" s="10">
        <f t="shared" si="752"/>
        <v>0</v>
      </c>
      <c r="BH272" s="10">
        <f t="shared" si="752"/>
        <v>0</v>
      </c>
      <c r="BI272" s="10">
        <f t="shared" si="752"/>
        <v>0</v>
      </c>
      <c r="BJ272" s="10">
        <f t="shared" si="752"/>
        <v>0</v>
      </c>
      <c r="BK272" s="10">
        <f t="shared" si="752"/>
        <v>0</v>
      </c>
      <c r="BL272" s="10">
        <f t="shared" si="752"/>
        <v>0</v>
      </c>
      <c r="BM272" s="10">
        <f t="shared" si="752"/>
        <v>0</v>
      </c>
      <c r="BN272" s="10">
        <f t="shared" si="752"/>
        <v>0</v>
      </c>
      <c r="BO272" s="10">
        <f t="shared" si="752"/>
        <v>0</v>
      </c>
      <c r="BP272" s="10">
        <f t="shared" si="752"/>
        <v>0</v>
      </c>
      <c r="BQ272" s="10">
        <f t="shared" si="752"/>
        <v>0</v>
      </c>
      <c r="BR272" s="10">
        <f t="shared" si="752"/>
        <v>0</v>
      </c>
      <c r="BS272" s="10">
        <f t="shared" si="752"/>
        <v>0</v>
      </c>
      <c r="BT272" s="10">
        <f t="shared" si="752"/>
        <v>0</v>
      </c>
      <c r="BU272" s="15">
        <v>7</v>
      </c>
      <c r="CI272" s="32">
        <f>BF272-BG272</f>
        <v>0</v>
      </c>
      <c r="CJ272" s="123"/>
    </row>
    <row r="273" spans="1:88" ht="75" customHeight="1">
      <c r="A273" s="319"/>
      <c r="B273" s="281"/>
      <c r="C273" s="285"/>
      <c r="D273" s="292" t="s">
        <v>53</v>
      </c>
      <c r="E273" s="293"/>
      <c r="F273" s="11">
        <f>ROUND(F272/C266,2)</f>
        <v>46.41</v>
      </c>
      <c r="G273" s="11">
        <f>ROUND(G272/C266,2)</f>
        <v>0</v>
      </c>
      <c r="H273" s="11">
        <f>ROUND(H272/C266,2)</f>
        <v>0</v>
      </c>
      <c r="I273" s="11">
        <f>ROUND(I272/C266,2)</f>
        <v>0</v>
      </c>
      <c r="J273" s="11">
        <f>ROUND(J272/C266,2)</f>
        <v>0</v>
      </c>
      <c r="K273" s="11">
        <f>ROUND(K272/C266,2)</f>
        <v>0</v>
      </c>
      <c r="L273" s="11">
        <f>ROUND(L272/C266,2)</f>
        <v>0</v>
      </c>
      <c r="M273" s="11">
        <f>ROUND(M272/C266,2)</f>
        <v>0</v>
      </c>
      <c r="N273" s="11">
        <f>ROUND(N272/C266,2)</f>
        <v>0</v>
      </c>
      <c r="O273" s="11">
        <f>ROUND(O272/C266,2)</f>
        <v>0</v>
      </c>
      <c r="P273" s="11">
        <f>ROUND(P272/C266,2)</f>
        <v>0</v>
      </c>
      <c r="Q273" s="11">
        <f>ROUND(Q272/C266,2)</f>
        <v>0</v>
      </c>
      <c r="R273" s="11">
        <f>ROUND(R272/C266,2)</f>
        <v>0</v>
      </c>
      <c r="S273" s="11">
        <f>ROUND(S272/C266,2)</f>
        <v>0</v>
      </c>
      <c r="T273" s="11">
        <f>ROUND(T272/C266,2)</f>
        <v>0</v>
      </c>
      <c r="U273" s="11">
        <f>ROUND(U272/C266,2)</f>
        <v>0</v>
      </c>
      <c r="V273" s="11">
        <f>ROUND(V272/C266,2)</f>
        <v>0</v>
      </c>
      <c r="W273" s="11">
        <f>ROUND(W272/C266,2)</f>
        <v>0</v>
      </c>
      <c r="X273" s="11">
        <f>ROUND(X272/C266,2)</f>
        <v>0</v>
      </c>
      <c r="Y273" s="11">
        <f>ROUND(Y272/C266,2)</f>
        <v>46.41</v>
      </c>
      <c r="Z273" s="11">
        <f>ROUND(Z272/C266,2)</f>
        <v>0</v>
      </c>
      <c r="AA273" s="17">
        <v>8</v>
      </c>
      <c r="AD273" s="52" t="b">
        <f>IF(AND(G273&gt;947.15,G273&lt;949),3,IF(AND(G273&gt;623.59,G273&lt;625),4,IF(AND(G273&gt;237.38,G273&lt;239),5,IF(AND(G273&gt;1986,G273&lt;1988),6,IF(AND(G273&gt;739.75,G273&lt;741),7,IF(AND(G273&gt;282.91,G273&lt;284),8,IF(AND(G273&gt;2681.35,G273&lt;2683),9,IF(AND(G273&gt;828.59,G273&lt;830),10,IF(AND(G273&gt;585.15,G273&lt;587),11,IF(AND(G273&gt;991.71,G273&lt;993),12,IF(AND(G273&gt;652.95,G273&lt;654),13,IF(AND(G273&gt;248.59,G273&lt;250),14,IF(AND(G273&gt;2079.39,G273&lt;2081),15,IF(AND(G273&gt;774.57,G273&lt;776),16,IF(AND(G273&gt;296.25,G273&lt;298),17,IF(AND(G273&gt;2807.42,G273&lt;2809),18,IF(AND(G273&gt;867.59,G273&lt;869),19,IF(AND(G273&gt;612.7,G273&lt;614),20))))))))))))))))))</f>
        <v>0</v>
      </c>
      <c r="AE273" s="52" t="b">
        <f>IF(AND(I273&gt;1204.78,I273&lt;1206),5,IF(AND(I273&gt;1407.63,I273&lt;1409),8,IF(AND(I273&gt;1427.91,I273&lt;1429),11,IF(AND(I273&gt;1261.45,I273&lt;1263),14,IF(AND(I273&gt;1473.83,I273&lt;1475),17,IF(AND(I273&gt;1495.07,I273&lt;1497),20))))))</f>
        <v>0</v>
      </c>
      <c r="AF273" s="52" t="b">
        <f>IF(AND(J273&gt;486.32,J273&lt;488),3,IF(AND(J273&gt;324.64,J273&lt;326),4,IF(AND(J273&gt;286.99,J273&lt;288.5),5,IF(AND(J273&gt;617.7,J273&lt;618),6,IF(AND(J273&gt;411.3,J273&lt;413),7,IF(AND(J273&gt;365.04,J273&lt;367),8,IF(AND(J273&gt;797.54,J273&lt;799),9,IF(AND(J273&gt;533.49,J273&lt;535),10,IF(AND(J273&gt;475.86,J273&lt;477),11,IF(AND(J273&gt;509.22,J273&lt;511),12,IF(AND(J273&gt;339.94,J273&lt;341.2),13,IF(AND(J273&gt;300.53,J273&lt;302),14,IF(AND(J273&gt;646.78,J273&lt;648),15,IF(AND(J273&gt;430.68,J273&lt;432),16,IF(AND(J273&gt;382.24,J273&lt;384),17,IF(AND(J273&gt;835.07,J273&lt;837),18,IF(AND(J273&gt;558.61,J273&lt;560),19,IF(AND(J273&gt;498.27,J273&lt;500),20))))))))))))))))))</f>
        <v>0</v>
      </c>
      <c r="AG273" s="52" t="b">
        <f>IF(AND(L273&gt;497.89,L273&lt;499),3,IF(AND(L273&gt;360.29,L273&lt;362),4,IF(AND(L273&gt;249.38,L273&lt;251),5,IF(AND(L273&gt;628.22,L273&lt;630),6,IF(AND(L273&gt;455.21,L273&lt;457),7,IF(AND(L273&gt;315.16,L273&lt;317),8,IF(AND(L273&gt;814.35,L273&lt;816),9,IF(AND(L273&gt;571.19,L273&lt;573),10,IF(AND(L273&gt;401.59,L273&lt;403),11,IF(AND(L273&gt;521.33,L273&lt;523),12,IF(AND(L273&gt;377.28,L273&lt;379),13,IF(AND(L273&gt;261.15,L273&lt;263),14,IF(AND(L273&gt;657.8,L273&lt;659),15,IF(AND(L273&gt;476.66,L273&lt;478),16,IF(AND(L273&gt;330.01,L273&lt;332),17,IF(AND(L273&gt;852.67,L273&lt;854),18,IF(AND(L273&gt;598.08,L273&lt;600),19,IF(AND(L273&gt;420.51,L273&lt;422),20))))))))))))))))))</f>
        <v>0</v>
      </c>
      <c r="AH273" s="52" t="b">
        <f>IF(AND(Q273&gt;358.85,Q273&lt;360),3,IF(AND(Q273&gt;129.83,Q273&lt;131),4,IF(AND(Q273&gt;77.61,Q273&lt;79),5,IF(AND(Q273&gt;426.19,Q273&lt;428),6,IF(AND(Q273&gt;159.77,Q273&lt;161),7,IF(AND(Q273&gt;94.38,Q273&lt;96),8,IF(AND(Q273&gt;567.37,Q273&lt;569),9,IF(AND(Q273&gt;203.4,Q273&lt;205),10,IF(AND(Q273&gt;131.96,Q273&lt;133),11,IF(AND(Q273&gt;375.76,Q273&lt;377),12,IF(AND(Q273&gt;135.98,Q273&lt;137),13,IF(AND(Q273&gt;81.31,Q273&lt;83),14,IF(AND(Q273&gt;446.27,Q273&lt;448),15,IF(AND(Q273&gt;167.32,Q273&lt;169),16,IF(AND(Q273&gt;98.86,Q273&lt;100),17,IF(AND(Q273&gt;594.08,Q273&lt;596),18,IF(AND(Q273&gt;213.01,Q273&lt;215),19,IF(AND(Q273&gt;138.21,Q273&lt;140),20))))))))))))))))))</f>
        <v>0</v>
      </c>
      <c r="AI273" s="52" t="b">
        <f>IF(AND(S273&gt;195.17,S273&lt;197),3,IF(AND(S273&gt;88.93,S273&lt;90),4,IF(AND(S273&gt;47.88,S273&lt;49),5,IF(AND(S273&gt;245.08,S273&lt;247),6,IF(AND(S273&gt;111.07,S273&lt;113),7,IF(AND(S273&gt;60.92,S273&lt;62),8,IF(AND(S273&gt;296.11,S273&lt;298),9,IF(AND(S273&gt;139.41,S273&lt;141),10,IF(AND(S273&gt;78.67,S273&lt;80),11,IF(AND(S273&gt;204.39,S273&lt;206),12,IF(AND(S273&gt;93.16,S273&lt;95),13,IF(AND(S273&gt;50.17,S273&lt;52),14,IF(AND(S273&gt;256.64,S273&lt;258),15,IF(AND(S273&gt;116.33,S273&lt;118),16,IF(AND(S273&gt;63.83,S273&lt;65),17,IF(AND(S273&gt;310.07,S273&lt;312),18,IF(AND(S273&gt;146.01,S273&lt;148),19,IF(AND(S273&gt;82.42,S273&lt;84),20))))))))))))))))))</f>
        <v>0</v>
      </c>
      <c r="AJ273" s="52" t="b">
        <f>IF(AND(U273&gt;107.35,U273&lt;109),3,IF(AND(U273&gt;63.65,U273&lt;65),4,IF(AND(U273&gt;44.75,U273&lt;46),5,IF(AND(U273&gt;143.27,U273&lt;145),6,IF(AND(U273&gt;85.58,U273&lt;87),7,IF(AND(U273&gt;60.46,U273&lt;62),8,IF(AND(U273&gt;194.16,U273&lt;196),9,IF(AND(U273&gt;117.24,U273&lt;119),10,IF(AND(U273&gt;82.88,U273&lt;84),11,IF(AND(U273&gt;112.44,U273&lt;114),12,IF(AND(U273&gt;66.69,U273&lt;68),13,IF(AND(U273&gt;46.9,U273&lt;48),14,IF(AND(U273&gt;150.05,U273&lt;152),15,IF(AND(U273&gt;90.65,U273&lt;91),16,IF(AND(U273&gt;63.34,U273&lt;65),17,IF(AND(U273&gt;203.34,U273&lt;205),18,IF(AND(U273&gt;122.8,U273&lt;124),19,IF(AND(U273&gt;86.83,U273&lt;88),20))))))))))))))))))</f>
        <v>0</v>
      </c>
      <c r="AK273" s="52" t="b">
        <f>IF(AND(V273&gt;139.85,V273&lt;141),3,IF(AND(V273&gt;103.84,V273&lt;105),4,IF(AND(V273&gt;52.32,V273&lt;54),5,IF(AND(V273&gt;285.46,V273&lt;287),6,IF(AND(V273&gt;118.42,V273&lt;120),7,IF(AND(V273&gt;62.42,V273&lt;64),8,IF(AND(V273&gt;412.27,V273&lt;414),9,IF(AND(V273&gt;140.33,V273&lt;142),10,IF(AND(V273&gt;145,V273&lt;147),11,IF(AND(V273&gt;146.47,V273&lt;148),12,IF(AND(V273&gt;108.77,V273&lt;110),13,IF(AND(V273&gt;54.82,V273&lt;56),14,IF(AND(V273&gt;298.92,V273&lt;300),15,IF(AND(V273&gt;124.03,V273&lt;126),16,IF(AND(V273&gt;65.4,V273&lt;67),17,IF(AND(V273&gt;431.69,V273&lt;433),18,IF(AND(V273&gt;146.97,V273&lt;148),19,IF(AND(V273&gt;151.86,V273&lt;153),20))))))))))))))))))</f>
        <v>0</v>
      </c>
      <c r="AL273" s="52" t="b">
        <f>IF(AND(W273&gt;350.42,W273&lt;352),3,IF(AND(W273&gt;546.22,W273&lt;548),4,IF(AND(W273&gt;155.33,W273&lt;157),5,IF(AND(W273&gt;721.99,W273&lt;723),6,IF(AND(W273&gt;638.96,W273&lt;639),7,IF(AND(W273&gt;187.79,W273&lt;189),8,IF(AND(W273&gt;945.4,W273&lt;947),9,IF(AND(W273&gt;698.46,W273&lt;670),10,IF(AND(W273&gt;360.7,W273&lt;362),11,IF(AND(W273&gt;366.94,W273&lt;368),12,IF(AND(W273&gt;571.94,W273&lt;573),13,IF(AND(W273&gt;162.68,W273&lt;164),14,IF(AND(W273&gt;755.97,W273&lt;757),15,IF(AND(W273&gt;667.99,W273&lt;669),16,IF(AND(W273&gt;196.66,W273&lt;198),17,IF(AND(W273&gt;989.88,W273&lt;991),18,IF(AND(W273&gt;731.33,W273&lt;733),19,IF(AND(W273&gt;377.7,W273&lt;379),20))))))))))))))))))</f>
        <v>0</v>
      </c>
      <c r="AM273" s="52">
        <f>IF(AND(Y273&gt;46.2,Y273&lt;46.5),3,IF(AND(Y273&gt;18.8,Y273&lt;19.1),4,IF(AND(Y273&gt;15.8,Y273&lt;16),5,IF(AND(Y273&gt;78.7,Y273&lt;79),6,IF(AND(Y273&gt;32.1,Y273&lt;32.4),7,IF(AND(Y273&gt;26.9,Y273&lt;27.3),8,IF(AND(Y273&gt;125,Y273&lt;125.5),9,IF(AND(Y273&gt;48.2,Y273&lt;48.52),10,IF(AND(Y273&gt;43.1,Y273&lt;43.6),11,IF(AND(Y273&gt;48.53,Y273&lt;48.7),12,IF(AND(Y273&gt;19.6,Y273&lt;20.1),13,IF(AND(Y273&gt;16.5,Y273&lt;16.9),14,IF(AND(Y273&gt;82.4,Y273&lt;82.8),15,IF(AND(Y273&gt;33.6,Y273&lt;34),16,IF(AND(Y273&gt;28,Y273&lt;28.6),17,IF(AND(Y273&gt;130.8,Y273&lt;131.4),18,IF(AND(Y273&gt;50.5,Y273&lt;50.9),19,IF(AND(Y273&gt;45.2,Y273&lt;45.8),20))))))))))))))))))</f>
        <v>3</v>
      </c>
      <c r="AO273" s="4">
        <f t="shared" si="658"/>
        <v>0</v>
      </c>
      <c r="AP273" s="4">
        <f t="shared" si="659"/>
        <v>0</v>
      </c>
      <c r="AQ273" s="4">
        <f t="shared" si="660"/>
        <v>0</v>
      </c>
      <c r="AU273" s="324"/>
      <c r="AV273" s="339"/>
      <c r="AW273" s="325"/>
      <c r="AX273" s="322" t="s">
        <v>53</v>
      </c>
      <c r="AY273" s="293"/>
      <c r="AZ273" s="11" t="e">
        <f>ROUND(AZ272/AW266,2)</f>
        <v>#DIV/0!</v>
      </c>
      <c r="BA273" s="11" t="e">
        <f>ROUND(BA272/AW266,2)</f>
        <v>#DIV/0!</v>
      </c>
      <c r="BB273" s="11" t="e">
        <f>ROUND(BB272/AW266,2)</f>
        <v>#DIV/0!</v>
      </c>
      <c r="BC273" s="11" t="e">
        <f>ROUND(BC272/AW266,2)</f>
        <v>#DIV/0!</v>
      </c>
      <c r="BD273" s="11" t="e">
        <f>ROUND(BD272/AW266,2)</f>
        <v>#DIV/0!</v>
      </c>
      <c r="BE273" s="11" t="e">
        <f>ROUND(BE272/AW266,2)</f>
        <v>#DIV/0!</v>
      </c>
      <c r="BF273" s="11" t="e">
        <f>ROUND(BF272/AW266,2)</f>
        <v>#DIV/0!</v>
      </c>
      <c r="BG273" s="11" t="e">
        <f>ROUND(BG272/AW266,2)</f>
        <v>#DIV/0!</v>
      </c>
      <c r="BH273" s="11" t="e">
        <f>ROUND(BH272/AW266,2)</f>
        <v>#DIV/0!</v>
      </c>
      <c r="BI273" s="11" t="e">
        <f>ROUND(BI272/AW266,2)</f>
        <v>#DIV/0!</v>
      </c>
      <c r="BJ273" s="11" t="e">
        <f>ROUND(BJ272/AW266,2)</f>
        <v>#DIV/0!</v>
      </c>
      <c r="BK273" s="11" t="e">
        <f>ROUND(BK272/AW266,2)</f>
        <v>#DIV/0!</v>
      </c>
      <c r="BL273" s="11" t="e">
        <f>ROUND(BL272/AW266,2)</f>
        <v>#DIV/0!</v>
      </c>
      <c r="BM273" s="11" t="e">
        <f>ROUND(BM272/AW266,2)</f>
        <v>#DIV/0!</v>
      </c>
      <c r="BN273" s="11" t="e">
        <f>ROUND(BN272/AW266,2)</f>
        <v>#DIV/0!</v>
      </c>
      <c r="BO273" s="11" t="e">
        <f>ROUND(BO272/AW266,2)</f>
        <v>#DIV/0!</v>
      </c>
      <c r="BP273" s="11" t="e">
        <f>ROUND(BP272/AW266,2)</f>
        <v>#DIV/0!</v>
      </c>
      <c r="BQ273" s="11" t="e">
        <f>ROUND(BQ272/AW266,2)</f>
        <v>#DIV/0!</v>
      </c>
      <c r="BR273" s="11" t="e">
        <f>ROUND(BR272/AW266,2)</f>
        <v>#DIV/0!</v>
      </c>
      <c r="BS273" s="11" t="e">
        <f>ROUND(BS272/AW266,2)</f>
        <v>#DIV/0!</v>
      </c>
      <c r="BT273" s="11" t="e">
        <f>ROUND(BT272/AW266,2)</f>
        <v>#DIV/0!</v>
      </c>
      <c r="BU273" s="17">
        <v>8</v>
      </c>
      <c r="BX273" s="52" t="e">
        <f>IF(AND(BA273&gt;947.15,BA273&lt;949),3,IF(AND(BA273&gt;623.59,BA273&lt;625),4,IF(AND(BA273&gt;237.38,BA273&lt;239),5,IF(AND(BA273&gt;1986,BA273&lt;1988),6,IF(AND(BA273&gt;739.75,BA273&lt;741),7,IF(AND(BA273&gt;282.91,BA273&lt;284),8,IF(AND(BA273&gt;2681.35,BA273&lt;2683),9,IF(AND(BA273&gt;828.59,BA273&lt;830),10,IF(AND(BA273&gt;585.15,BA273&lt;587),11,IF(AND(BA273&gt;991.71,BA273&lt;993),12,IF(AND(BA273&gt;652.95,BA273&lt;654),13,IF(AND(BA273&gt;248.59,BA273&lt;250),14,IF(AND(BA273&gt;2079.39,BA273&lt;2081),15,IF(AND(BA273&gt;774.57,BA273&lt;776),16,IF(AND(BA273&gt;296.25,BA273&lt;298),17,IF(AND(BA273&gt;2807.42,BA273&lt;2809),18,IF(AND(BA273&gt;867.59,BA273&lt;869),19,IF(AND(BA273&gt;612.7,BA273&lt;614),20))))))))))))))))))</f>
        <v>#DIV/0!</v>
      </c>
      <c r="BY273" s="52" t="e">
        <f>IF(AND(BC273&gt;1204.78,BC273&lt;1206),5,IF(AND(BC273&gt;1407.63,BC273&lt;1409),8,IF(AND(BC273&gt;1427.91,BC273&lt;1429),11,IF(AND(BC273&gt;1261.45,BC273&lt;1263),14,IF(AND(BC273&gt;1473.83,BC273&lt;1475),17,IF(AND(BC273&gt;1495.07,BC273&lt;1497),20))))))</f>
        <v>#DIV/0!</v>
      </c>
      <c r="BZ273" s="52" t="e">
        <f>IF(AND(BD273&gt;486.32,BD273&lt;488),3,IF(AND(BD273&gt;324.64,BD273&lt;326),4,IF(AND(BD273&gt;286.99,BD273&lt;288.5),5,IF(AND(BD273&gt;617.7,BD273&lt;618),6,IF(AND(BD273&gt;411.3,BD273&lt;413),7,IF(AND(BD273&gt;365.04,BD273&lt;367),8,IF(AND(BD273&gt;797.54,BD273&lt;799),9,IF(AND(BD273&gt;533.49,BD273&lt;535),10,IF(AND(BD273&gt;475.86,BD273&lt;477),11,IF(AND(BD273&gt;509.22,BD273&lt;511),12,IF(AND(BD273&gt;339.94,BD273&lt;341.2),13,IF(AND(BD273&gt;300.53,BD273&lt;302),14,IF(AND(BD273&gt;646.78,BD273&lt;648),15,IF(AND(BD273&gt;430.68,BD273&lt;432),16,IF(AND(BD273&gt;382.24,BD273&lt;384),17,IF(AND(BD273&gt;835.07,BD273&lt;837),18,IF(AND(BD273&gt;558.61,BD273&lt;560),19,IF(AND(BD273&gt;498.27,BD273&lt;500),20))))))))))))))))))</f>
        <v>#DIV/0!</v>
      </c>
      <c r="CA273" s="52" t="e">
        <f>IF(AND(BF273&gt;497.89,BF273&lt;499),3,IF(AND(BF273&gt;360.29,BF273&lt;362),4,IF(AND(BF273&gt;249.38,BF273&lt;251),5,IF(AND(BF273&gt;628.22,BF273&lt;630),6,IF(AND(BF273&gt;455.21,BF273&lt;457),7,IF(AND(BF273&gt;315.16,BF273&lt;317),8,IF(AND(BF273&gt;814.35,BF273&lt;816),9,IF(AND(BF273&gt;571.19,BF273&lt;573),10,IF(AND(BF273&gt;401.59,BF273&lt;403),11,IF(AND(BF273&gt;521.33,BF273&lt;523),12,IF(AND(BF273&gt;377.28,BF273&lt;379),13,IF(AND(BF273&gt;261.15,BF273&lt;263),14,IF(AND(BF273&gt;657.8,BF273&lt;659),15,IF(AND(BF273&gt;476.66,BF273&lt;478),16,IF(AND(BF273&gt;330.01,BF273&lt;332),17,IF(AND(BF273&gt;852.67,BF273&lt;854),18,IF(AND(BF273&gt;598.08,BF273&lt;600),19,IF(AND(BF273&gt;420.51,BF273&lt;422),20))))))))))))))))))</f>
        <v>#DIV/0!</v>
      </c>
      <c r="CB273" s="52" t="e">
        <f>IF(AND(BK273&gt;358.85,BK273&lt;360),3,IF(AND(BK273&gt;129.83,BK273&lt;131),4,IF(AND(BK273&gt;77.61,BK273&lt;79),5,IF(AND(BK273&gt;426.19,BK273&lt;428),6,IF(AND(BK273&gt;159.77,BK273&lt;161),7,IF(AND(BK273&gt;94.38,BK273&lt;96),8,IF(AND(BK273&gt;567.37,BK273&lt;569),9,IF(AND(BK273&gt;203.4,BK273&lt;205),10,IF(AND(BK273&gt;131.96,BK273&lt;133),11,IF(AND(BK273&gt;375.76,BK273&lt;377),12,IF(AND(BK273&gt;135.98,BK273&lt;137),13,IF(AND(BK273&gt;81.31,BK273&lt;83),14,IF(AND(BK273&gt;446.27,BK273&lt;448),15,IF(AND(BK273&gt;167.32,BK273&lt;169),16,IF(AND(BK273&gt;98.86,BK273&lt;100),17,IF(AND(BK273&gt;594.08,BK273&lt;596),18,IF(AND(BK273&gt;213.01,BK273&lt;215),19,IF(AND(BK273&gt;138.21,BK273&lt;140),20))))))))))))))))))</f>
        <v>#DIV/0!</v>
      </c>
      <c r="CC273" s="52" t="e">
        <f>IF(AND(BM273&gt;195.17,BM273&lt;197),3,IF(AND(BM273&gt;88.93,BM273&lt;90),4,IF(AND(BM273&gt;47.88,BM273&lt;49),5,IF(AND(BM273&gt;245.08,BM273&lt;247),6,IF(AND(BM273&gt;111.07,BM273&lt;113),7,IF(AND(BM273&gt;60.92,BM273&lt;62),8,IF(AND(BM273&gt;296.11,BM273&lt;298),9,IF(AND(BM273&gt;139.41,BM273&lt;141),10,IF(AND(BM273&gt;78.67,BM273&lt;80),11,IF(AND(BM273&gt;204.39,BM273&lt;206),12,IF(AND(BM273&gt;93.16,BM273&lt;95),13,IF(AND(BM273&gt;50.17,BM273&lt;52),14,IF(AND(BM273&gt;256.64,BM273&lt;258),15,IF(AND(BM273&gt;116.33,BM273&lt;118),16,IF(AND(BM273&gt;63.83,BM273&lt;65),17,IF(AND(BM273&gt;310.07,BM273&lt;312),18,IF(AND(BM273&gt;146.01,BM273&lt;148),19,IF(AND(BM273&gt;82.42,BM273&lt;84),20))))))))))))))))))</f>
        <v>#DIV/0!</v>
      </c>
      <c r="CD273" s="52" t="e">
        <f>IF(AND(BO273&gt;107.35,BO273&lt;109),3,IF(AND(BO273&gt;63.65,BO273&lt;65),4,IF(AND(BO273&gt;44.75,BO273&lt;46),5,IF(AND(BO273&gt;143.27,BO273&lt;145),6,IF(AND(BO273&gt;85.58,BO273&lt;87),7,IF(AND(BO273&gt;60.46,BO273&lt;62),8,IF(AND(BO273&gt;194.16,BO273&lt;196),9,IF(AND(BO273&gt;117.24,BO273&lt;119),10,IF(AND(BO273&gt;82.88,BO273&lt;84),11,IF(AND(BO273&gt;112.44,BO273&lt;114),12,IF(AND(BO273&gt;66.69,BO273&lt;68),13,IF(AND(BO273&gt;46.9,BO273&lt;48),14,IF(AND(BO273&gt;150.05,BO273&lt;152),15,IF(AND(BO273&gt;90.65,BO273&lt;91),16,IF(AND(BO273&gt;63.34,BO273&lt;65),17,IF(AND(BO273&gt;203.34,BO273&lt;205),18,IF(AND(BO273&gt;122.8,BO273&lt;124),19,IF(AND(BO273&gt;86.83,BO273&lt;88),20))))))))))))))))))</f>
        <v>#DIV/0!</v>
      </c>
      <c r="CE273" s="52" t="e">
        <f>IF(AND(BP273&gt;139.85,BP273&lt;141),3,IF(AND(BP273&gt;103.84,BP273&lt;105),4,IF(AND(BP273&gt;52.32,BP273&lt;54),5,IF(AND(BP273&gt;285.46,BP273&lt;287),6,IF(AND(BP273&gt;118.42,BP273&lt;120),7,IF(AND(BP273&gt;62.42,BP273&lt;64),8,IF(AND(BP273&gt;412.27,BP273&lt;414),9,IF(AND(BP273&gt;140.33,BP273&lt;142),10,IF(AND(BP273&gt;145,BP273&lt;147),11,IF(AND(BP273&gt;146.47,BP273&lt;148),12,IF(AND(BP273&gt;108.77,BP273&lt;110),13,IF(AND(BP273&gt;54.82,BP273&lt;56),14,IF(AND(BP273&gt;298.92,BP273&lt;300),15,IF(AND(BP273&gt;124.03,BP273&lt;126),16,IF(AND(BP273&gt;65.4,BP273&lt;67),17,IF(AND(BP273&gt;431.69,BP273&lt;433),18,IF(AND(BP273&gt;146.97,BP273&lt;148),19,IF(AND(BP273&gt;151.86,BP273&lt;153),20))))))))))))))))))</f>
        <v>#DIV/0!</v>
      </c>
      <c r="CF273" s="52" t="e">
        <f>IF(AND(BQ273&gt;350.42,BQ273&lt;352),3,IF(AND(BQ273&gt;546.22,BQ273&lt;548),4,IF(AND(BQ273&gt;155.33,BQ273&lt;157),5,IF(AND(BQ273&gt;721.99,BQ273&lt;723),6,IF(AND(BQ273&gt;638.96,BQ273&lt;639),7,IF(AND(BQ273&gt;187.79,BQ273&lt;189),8,IF(AND(BQ273&gt;945.4,BQ273&lt;947),9,IF(AND(BQ273&gt;698.46,BQ273&lt;670),10,IF(AND(BQ273&gt;360.7,BQ273&lt;362),11,IF(AND(BQ273&gt;366.94,BQ273&lt;368),12,IF(AND(BQ273&gt;571.94,BQ273&lt;573),13,IF(AND(BQ273&gt;162.68,BQ273&lt;164),14,IF(AND(BQ273&gt;755.97,BQ273&lt;757),15,IF(AND(BQ273&gt;667.99,BQ273&lt;669),16,IF(AND(BQ273&gt;196.66,BQ273&lt;198),17,IF(AND(BQ273&gt;989.88,BQ273&lt;991),18,IF(AND(BQ273&gt;731.33,BQ273&lt;733),19,IF(AND(BQ273&gt;377.7,BQ273&lt;379),20))))))))))))))))))</f>
        <v>#DIV/0!</v>
      </c>
      <c r="CG273" s="52" t="e">
        <f>IF(AND(BS273&gt;46.2,BS273&lt;46.5),3,IF(AND(BS273&gt;18.8,BS273&lt;19.1),4,IF(AND(BS273&gt;15.8,BS273&lt;16),5,IF(AND(BS273&gt;78.7,BS273&lt;79),6,IF(AND(BS273&gt;32.1,BS273&lt;32.4),7,IF(AND(BS273&gt;26.9,BS273&lt;27.3),8,IF(AND(BS273&gt;125,BS273&lt;125.5),9,IF(AND(BS273&gt;48.2,BS273&lt;48.52),10,IF(AND(BS273&gt;43.1,BS273&lt;43.6),11,IF(AND(BS273&gt;48.53,BS273&lt;48.7),12,IF(AND(BS273&gt;19.6,BS273&lt;20.1),13,IF(AND(BS273&gt;16.5,BS273&lt;16.9),14,IF(AND(BS273&gt;82.4,BS273&lt;82.8),15,IF(AND(BS273&gt;33.6,BS273&lt;34),16,IF(AND(BS273&gt;28,BS273&lt;28.6),17,IF(AND(BS273&gt;130.8,BS273&lt;131.4),18,IF(AND(BS273&gt;50.5,BS273&lt;50.9),19,IF(AND(BS273&gt;45.2,BS273&lt;45.8),20))))))))))))))))))</f>
        <v>#DIV/0!</v>
      </c>
    </row>
    <row r="274" spans="1:88" ht="90" customHeight="1">
      <c r="A274" s="320"/>
      <c r="B274" s="288"/>
      <c r="C274" s="289"/>
      <c r="D274" s="292" t="s">
        <v>54</v>
      </c>
      <c r="E274" s="293"/>
      <c r="F274" s="10" t="s">
        <v>36</v>
      </c>
      <c r="G274" s="12">
        <f>IF(AD274=FALSE,0,AD274)</f>
        <v>0</v>
      </c>
      <c r="H274" s="12" t="s">
        <v>36</v>
      </c>
      <c r="I274" s="12">
        <f>IF(AE274=FALSE,0,AE274)</f>
        <v>0</v>
      </c>
      <c r="J274" s="12">
        <f>IF(AF274=FALSE,0,AF274)</f>
        <v>0</v>
      </c>
      <c r="K274" s="12" t="s">
        <v>36</v>
      </c>
      <c r="L274" s="12">
        <f>IF(AG274=FALSE,0,AG274)</f>
        <v>0</v>
      </c>
      <c r="M274" s="12" t="s">
        <v>36</v>
      </c>
      <c r="N274" s="12" t="s">
        <v>36</v>
      </c>
      <c r="O274" s="12" t="s">
        <v>36</v>
      </c>
      <c r="P274" s="12" t="s">
        <v>36</v>
      </c>
      <c r="Q274" s="12">
        <f>IF(AH274=FALSE,0,AH274)</f>
        <v>0</v>
      </c>
      <c r="R274" s="12" t="s">
        <v>36</v>
      </c>
      <c r="S274" s="12">
        <f>IF(AI274=FALSE,0,AI274)</f>
        <v>0</v>
      </c>
      <c r="T274" s="12" t="s">
        <v>36</v>
      </c>
      <c r="U274" s="12">
        <f>IF(AJ274=FALSE,0,AJ274)</f>
        <v>0</v>
      </c>
      <c r="V274" s="12">
        <f>IF(AK274=FALSE,0,AK274)</f>
        <v>0</v>
      </c>
      <c r="W274" s="12">
        <f>IF(AL274=FALSE,0,AL274)</f>
        <v>0</v>
      </c>
      <c r="X274" s="12" t="s">
        <v>36</v>
      </c>
      <c r="Y274" s="12">
        <f>IF(AM274=FALSE,0,AM274)</f>
        <v>46.41</v>
      </c>
      <c r="Z274" s="12" t="s">
        <v>36</v>
      </c>
      <c r="AA274" s="18">
        <v>9</v>
      </c>
      <c r="AD274" s="52" t="b">
        <f>IF(AD273=3,948.15,IF(AD273=4,624.59,IF(AD273=5,238.38,IF(AD273=6,1987,IF(AD273=7,740.75,IF(AD273=8,283.91,IF(AD273=9,2682.35,IF(AD273=10,829.59,IF(AD273=11,586.15,IF(AD273=12,992.71,IF(AD273=13,653.95,IF(AD273=14,249.59,IF(AD273=15,2080.39,IF(AD273=16,775.57,IF(AD273=17,297.25,IF(AD273=18,2808.42,IF(AD273=19,868.59,IF(AD273=20,613.7))))))))))))))))))</f>
        <v>0</v>
      </c>
      <c r="AE274" s="52" t="b">
        <f>IF(AE273=5,1205.78,IF(AE273=8,1408.63,IF(AE273=11,1428.91,IF(AE273=14,1262.45,IF(AE273=17,1474.83,IF(AE273=20,1496.07))))))</f>
        <v>0</v>
      </c>
      <c r="AF274" s="52" t="b">
        <f>IF(AF273=3,487.32,IF(AF273=4,325.64,IF(AF273=5,287.99,IF(AF273=6,618.7,IF(AF273=7,412.3,IF(AF273=8,366.04,IF(AF273=9,798.54,IF(AF273=10,534.49,IF(AF273=11,476.86,IF(AF273=12,510.22,IF(AF273=13,340.94,IF(AF273=14,301.53,IF(AF273=15,647.78,IF(AF273=16,431.68,IF(AF273=17,383.24,IF(AF273=18,836.07,IF(AF273=19,559.61,IF(AF273=20,499.27))))))))))))))))))</f>
        <v>0</v>
      </c>
      <c r="AG274" s="52" t="b">
        <f>IF(AG273=3,498.89,IF(AG273=4,361.29,IF(AG273=5,250.38,IF(AG273=6,629.22,IF(AG273=7,456.21,IF(AG273=8,316.16,IF(AG273=9,815.35,IF(AG273=10,572.19,IF(AG273=11,402.59,IF(AG273=12,522.33,IF(AG273=13,378.28,IF(AG273=14,262.15,IF(AG273=15,658.8,IF(AG273=16,477.66,IF(AG273=17,331.01,IF(AG273=18,853.67,IF(AG273=19,599.08,IF(AG273=20,421.51))))))))))))))))))</f>
        <v>0</v>
      </c>
      <c r="AH274" s="52" t="b">
        <f>IF(AH273=3,359.85,IF(AH273=4,130.83,IF(AH273=5,78.61,IF(AH273=6,427.19,IF(AH273=7,160.77,IF(AH273=8,95.38,IF(AH273=9,568.37,IF(AH273=10,204.4,IF(AH273=11,132.96,IF(AH273=12,376.76,IF(AH273=13,136.98,IF(AH273=14,82.31,IF(AH273=15,447.27,IF(AH273=16,168.32,IF(AH273=17,99.86,IF(AH273=18,595.08,IF(AH273=19,214.01,IF(AH273=20,139.21))))))))))))))))))</f>
        <v>0</v>
      </c>
      <c r="AI274" s="52" t="b">
        <f>IF(AI273=3,196.17,IF(AI273=4,89.93,IF(AI273=5,48.88,IF(AI273=6,246.08,IF(AI273=7,112.07,IF(AI273=8,61.92,IF(AI273=9,297.11,IF(AI273=10,140.41,IF(AI273=11,79.67,IF(AI273=12,205.39,IF(AI273=13,94.16,IF(AI273=14,51.17,IF(AI273=15,257.64,IF(AI273=16,117.33,IF(AI273=17,64.83,IF(AI273=18,311.07,IF(AI273=19,147.01,IF(AI273=20,83.42))))))))))))))))))</f>
        <v>0</v>
      </c>
      <c r="AJ274" s="52" t="b">
        <f>IF(AJ273=3,108.35,IF(AJ273=4,64.65,IF(AJ273=5,45.75,IF(AJ273=6,144.27,IF(AJ273=7,86.58,IF(AJ273=8,61.46,IF(AJ273=9,195.16,IF(AJ273=10,118.24,IF(AJ273=11,83.88,IF(AJ273=12,113.44,IF(AJ273=13,67.69,IF(AJ273=14,47.9,IF(AJ273=15,151.05,IF(AJ273=16,90.65,IF(AJ273=17,64.34,IF(AJ273=18,204.34,IF(AJ273=19,123.8,IF(AJ273=20,87.83))))))))))))))))))</f>
        <v>0</v>
      </c>
      <c r="AK274" s="52" t="b">
        <f>IF(AK273=3,140.85,IF(AK273=4,104.84,IF(AK273=5,53.32,IF(AK273=6,286.46,IF(AK273=7,119.42,IF(AK273=8,63.42,IF(AK273=9,413.27,IF(AK273=10,141.33,IF(AK273=11,146,IF(AK273=12,147.47,IF(AK273=13,109.77,IF(AK273=14,55.82,IF(AK273=15,299.92,IF(AK273=16,125.03,IF(AK273=17,66.4,IF(AK273=18,432.69,IF(AK273=19,147.97,IF(AK273=20,152.86))))))))))))))))))</f>
        <v>0</v>
      </c>
      <c r="AL274" s="52" t="b">
        <f>IF(AL273=3,351.42,IF(AL273=4,547.22,IF(AL273=5,156.33,IF(AL273=6,722.99,IF(AL273=7,638.96,IF(AL273=8,188.79,IF(AL273=9,946.4,IF(AL273=10,699.46,IF(AL273=11,361.7,IF(AL273=12,367.94,IF(AL273=13,572.94,IF(AL273=14,163.68,IF(AL273=15,756.97,IF(AL273=16,668.99,IF(AL273=17,197.66,IF(AL273=18,990.88,IF(AL273=19,732.33,IF(AL273=20,378.7))))))))))))))))))</f>
        <v>0</v>
      </c>
      <c r="AM274" s="52">
        <f>IF(AM273=3,46.41,IF(AM273=4,19.01,IF(AM273=5,15.96,IF(AM273=6,78.9,IF(AM273=7,32.34,IF(AM273=8,27.09,IF(AM273=9,125.27,IF(AM273=10,48.48,IF(AM273=11,43.47,IF(AM273=12,48.59,IF(AM273=13,19.9,IF(AM273=14,16.71,IF(AM273=15,82.61,IF(AM273=16,33.86,IF(AM273=17,28.36,IF(AM273=18,131.15,IF(AM273=19,50.76,IF(AM273=20,45.51))))))))))))))))))</f>
        <v>46.41</v>
      </c>
      <c r="AO274" s="4">
        <f t="shared" si="658"/>
        <v>0</v>
      </c>
      <c r="AP274" s="4">
        <f t="shared" si="659"/>
        <v>0</v>
      </c>
      <c r="AQ274" s="4">
        <f t="shared" si="660"/>
        <v>0</v>
      </c>
      <c r="AU274" s="324"/>
      <c r="AV274" s="339"/>
      <c r="AW274" s="325"/>
      <c r="AX274" s="322" t="s">
        <v>54</v>
      </c>
      <c r="AY274" s="293"/>
      <c r="AZ274" s="10" t="s">
        <v>36</v>
      </c>
      <c r="BA274" s="12">
        <f>IF(BX274=FALSE,0,BX274)</f>
        <v>0</v>
      </c>
      <c r="BB274" s="12" t="s">
        <v>36</v>
      </c>
      <c r="BC274" s="12">
        <f>IF(BY274=FALSE,0,BY274)</f>
        <v>0</v>
      </c>
      <c r="BD274" s="12">
        <f>IF(BZ274=FALSE,0,BZ274)</f>
        <v>0</v>
      </c>
      <c r="BE274" s="12" t="s">
        <v>36</v>
      </c>
      <c r="BF274" s="12">
        <f>IF(CA274=FALSE,0,CA274)</f>
        <v>0</v>
      </c>
      <c r="BG274" s="12" t="s">
        <v>36</v>
      </c>
      <c r="BH274" s="12" t="s">
        <v>36</v>
      </c>
      <c r="BI274" s="12" t="s">
        <v>36</v>
      </c>
      <c r="BJ274" s="12" t="s">
        <v>36</v>
      </c>
      <c r="BK274" s="12">
        <f>IF(CB274=FALSE,0,CB274)</f>
        <v>0</v>
      </c>
      <c r="BL274" s="12" t="s">
        <v>36</v>
      </c>
      <c r="BM274" s="12">
        <f>IF(CC274=FALSE,0,CC274)</f>
        <v>0</v>
      </c>
      <c r="BN274" s="12" t="s">
        <v>36</v>
      </c>
      <c r="BO274" s="12">
        <f>IF(CD274=FALSE,0,CD274)</f>
        <v>0</v>
      </c>
      <c r="BP274" s="12">
        <f>IF(CE274=FALSE,0,CE274)</f>
        <v>0</v>
      </c>
      <c r="BQ274" s="12">
        <f>IF(CF274=FALSE,0,CF274)</f>
        <v>0</v>
      </c>
      <c r="BR274" s="12" t="s">
        <v>36</v>
      </c>
      <c r="BS274" s="12">
        <f>IF(CG274=FALSE,0,CG274)</f>
        <v>92.82</v>
      </c>
      <c r="BT274" s="12" t="s">
        <v>36</v>
      </c>
      <c r="BU274" s="18">
        <v>9</v>
      </c>
      <c r="BX274" s="52" t="b">
        <f>IF(AD273=3,1896.3,IF(AD273=4,1249.18,IF(AD273=5,476.76,IF(AD273=6,3974,IF(AD273=7,1481.5,IF(AD273=8,567.82,IF(AD273=9,5364.7,IF(AD273=10,1659.18,IF(AD273=11,1172.3)))))))))</f>
        <v>0</v>
      </c>
      <c r="BY274" s="52" t="b">
        <f>IF(AE273=5,2411.56,IF(AE273=8,2817.26,IF(AE273=11,2857.82)))</f>
        <v>0</v>
      </c>
      <c r="BZ274" s="52" t="b">
        <f>IF(AF273=3,974.64,IF(AF273=4,651.28,IF(AF273=5,575.98,IF(AF273=6,1237.4,IF(AF273=7,824.6,IF(AF273=8,732.08,IF(AF273=9,1597.08,IF(AF273=10,1068.98,IF(AF273=11,953.72)))))))))</f>
        <v>0</v>
      </c>
      <c r="CA274" s="52" t="b">
        <f>IF(AG273=3,997.78,IF(AG273=4,722.58,IF(AG273=5,500.76,IF(AG273=6,1258.44,IF(AG273=7,912.42,IF(AG273=8,632.32,IF(AG273=9,1630.7,IF(AG273=10,1144.38,IF(AG273=11,805.18)))))))))</f>
        <v>0</v>
      </c>
      <c r="CB274" s="52" t="b">
        <f>IF(AH273=3,719.7,IF(AH273=4,261.66,IF(AH273=5,157.22,IF(AH273=6,854.38,IF(AH273=7,321.54,IF(AH273=8,190.76,IF(AH273=9,1136.74,IF(AH273=10,408.8,IF(AH273=11,265.92)))))))))</f>
        <v>0</v>
      </c>
      <c r="CC274" s="52" t="b">
        <f>IF(AI273=3,392.34,IF(AI273=4,179.86,IF(AI273=5,97.76,IF(AI273=6,492.16,IF(AI273=7,224.14,IF(AI273=8,123.84,IF(AI273=9,594.22,IF(AI273=10,280.82,IF(AI273=11,159.34)))))))))</f>
        <v>0</v>
      </c>
      <c r="CD274" s="52" t="b">
        <f>IF(AJ273=3,216.7,IF(AJ273=4,129.3,IF(AJ273=5,91.5,IF(AJ273=6,288.54,IF(AJ273=7,173.16,IF(AJ273=8,122.92,IF(AJ273=9,390.32,IF(AJ273=10,236.48,IF(AJ273=11,167.76)))))))))</f>
        <v>0</v>
      </c>
      <c r="CE274" s="52" t="b">
        <f>IF(AK273=3,281.7,IF(AK273=4,209.68,IF(AK273=5,106.64,IF(AK273=6,572.92,IF(AK273=7,238.84,IF(AK273=8,126.84,IF(AK273=9,826.54,IF(AK273=10,282.66,IF(AK273=11,292)))))))))</f>
        <v>0</v>
      </c>
      <c r="CF274" s="52" t="b">
        <f>IF(AL273=3,702.84,IF(AL273=4,1094.44,IF(AL273=5,312.66,IF(AL273=6,1445.98,IF(AL273=7,1277.92,IF(AL273=8,377.58,IF(AL273=9,1892.8,IF(AL273=10,1398.92,IF(AL273=11,723.4)))))))))</f>
        <v>0</v>
      </c>
      <c r="CG274" s="52">
        <f>IF(AM273=3,92.82,IF(AM273=4,38.02,IF(AM273=5,31.92,IF(AM273=6,157.8,IF(AM273=7,64.68,IF(AM273=8,54.18,IF(AM273=9,250.54,IF(AM273=10,96.96,IF(AM273=11,86.94)))))))))</f>
        <v>92.82</v>
      </c>
    </row>
    <row r="275" spans="1:88" ht="30" customHeight="1">
      <c r="A275" s="280"/>
      <c r="B275" s="280" t="s">
        <v>341</v>
      </c>
      <c r="C275" s="284">
        <f>C239+C248+C257+C266</f>
        <v>2443.1000000000004</v>
      </c>
      <c r="D275" s="282" t="s">
        <v>27</v>
      </c>
      <c r="E275" s="2" t="s">
        <v>28</v>
      </c>
      <c r="F275" s="10">
        <f>G275+I275+J275+L275+Q275+S275+U275+V275+W275+Y275+Z275</f>
        <v>227930</v>
      </c>
      <c r="G275" s="44">
        <f>G239+G248+G257+G266</f>
        <v>0</v>
      </c>
      <c r="H275" s="10">
        <f t="shared" ref="H275:Z280" si="753">H239+H248+H257+H266</f>
        <v>0</v>
      </c>
      <c r="I275" s="10">
        <f t="shared" si="753"/>
        <v>0</v>
      </c>
      <c r="J275" s="10">
        <f t="shared" si="753"/>
        <v>0</v>
      </c>
      <c r="K275" s="10">
        <f t="shared" si="753"/>
        <v>0</v>
      </c>
      <c r="L275" s="10">
        <f t="shared" si="753"/>
        <v>0</v>
      </c>
      <c r="M275" s="10">
        <f t="shared" si="753"/>
        <v>0</v>
      </c>
      <c r="N275" s="10">
        <f t="shared" si="753"/>
        <v>0</v>
      </c>
      <c r="O275" s="10">
        <f t="shared" si="753"/>
        <v>0</v>
      </c>
      <c r="P275" s="10">
        <f t="shared" si="753"/>
        <v>0</v>
      </c>
      <c r="Q275" s="10">
        <f t="shared" si="753"/>
        <v>0</v>
      </c>
      <c r="R275" s="10">
        <f t="shared" si="753"/>
        <v>0</v>
      </c>
      <c r="S275" s="10">
        <f t="shared" si="753"/>
        <v>0</v>
      </c>
      <c r="T275" s="10">
        <f t="shared" si="753"/>
        <v>0</v>
      </c>
      <c r="U275" s="10">
        <f t="shared" si="753"/>
        <v>200371.7</v>
      </c>
      <c r="V275" s="10">
        <f t="shared" si="753"/>
        <v>0</v>
      </c>
      <c r="W275" s="10">
        <f t="shared" si="753"/>
        <v>0</v>
      </c>
      <c r="X275" s="10">
        <f t="shared" si="753"/>
        <v>0</v>
      </c>
      <c r="Y275" s="10">
        <f t="shared" si="753"/>
        <v>27558.3</v>
      </c>
      <c r="Z275" s="10">
        <f t="shared" si="753"/>
        <v>0</v>
      </c>
      <c r="AA275" s="16">
        <v>1</v>
      </c>
      <c r="AO275" s="4">
        <f t="shared" si="658"/>
        <v>0</v>
      </c>
      <c r="AP275" s="4">
        <f t="shared" si="659"/>
        <v>0</v>
      </c>
      <c r="AQ275" s="4">
        <f t="shared" si="660"/>
        <v>0</v>
      </c>
      <c r="AU275" s="339"/>
      <c r="AV275" s="339" t="s">
        <v>341</v>
      </c>
      <c r="AW275" s="325">
        <f>AW239+AW248+AW257+AW266</f>
        <v>1849.3000000000002</v>
      </c>
      <c r="AX275" s="326" t="s">
        <v>27</v>
      </c>
      <c r="AY275" s="2" t="s">
        <v>28</v>
      </c>
      <c r="AZ275" s="10">
        <f>BA275+BC275+BD275+BF275+BK275+BM275+BO275+BP275+BQ275+BS275+BT275</f>
        <v>400743.31</v>
      </c>
      <c r="BA275" s="44">
        <f>BA239+BA248+BA257+BA266</f>
        <v>0</v>
      </c>
      <c r="BB275" s="10">
        <f t="shared" ref="BB275:BT275" si="754">BB239+BB248+BB257+BB266</f>
        <v>0</v>
      </c>
      <c r="BC275" s="10">
        <f t="shared" si="754"/>
        <v>0</v>
      </c>
      <c r="BD275" s="10">
        <f t="shared" si="754"/>
        <v>0</v>
      </c>
      <c r="BE275" s="10">
        <f t="shared" si="754"/>
        <v>0</v>
      </c>
      <c r="BF275" s="10">
        <f t="shared" si="754"/>
        <v>0</v>
      </c>
      <c r="BG275" s="10">
        <f t="shared" si="754"/>
        <v>0</v>
      </c>
      <c r="BH275" s="10">
        <f t="shared" si="754"/>
        <v>0</v>
      </c>
      <c r="BI275" s="10">
        <f t="shared" si="754"/>
        <v>0</v>
      </c>
      <c r="BJ275" s="10">
        <f t="shared" si="754"/>
        <v>0</v>
      </c>
      <c r="BK275" s="10">
        <f t="shared" si="754"/>
        <v>0</v>
      </c>
      <c r="BL275" s="10">
        <f t="shared" si="754"/>
        <v>0</v>
      </c>
      <c r="BM275" s="10">
        <f t="shared" si="754"/>
        <v>0</v>
      </c>
      <c r="BN275" s="10">
        <f t="shared" si="754"/>
        <v>0</v>
      </c>
      <c r="BO275" s="10">
        <f t="shared" si="754"/>
        <v>400743.31</v>
      </c>
      <c r="BP275" s="10">
        <f t="shared" si="754"/>
        <v>0</v>
      </c>
      <c r="BQ275" s="10">
        <f t="shared" si="754"/>
        <v>0</v>
      </c>
      <c r="BR275" s="10">
        <f t="shared" si="754"/>
        <v>0</v>
      </c>
      <c r="BS275" s="10">
        <f t="shared" si="754"/>
        <v>0</v>
      </c>
      <c r="BT275" s="10">
        <f t="shared" si="754"/>
        <v>0</v>
      </c>
      <c r="BU275" s="16">
        <v>1</v>
      </c>
      <c r="CI275" s="32">
        <f>BF275-BG275</f>
        <v>0</v>
      </c>
    </row>
    <row r="276" spans="1:88" ht="60" customHeight="1">
      <c r="A276" s="281"/>
      <c r="B276" s="281"/>
      <c r="C276" s="285"/>
      <c r="D276" s="342"/>
      <c r="E276" s="2" t="s">
        <v>29</v>
      </c>
      <c r="F276" s="10">
        <f t="shared" ref="F276:F280" si="755">G276+I276+J276+L276+Q276+S276+U276+V276+W276+Y276+Z276</f>
        <v>0</v>
      </c>
      <c r="G276" s="10">
        <f t="shared" ref="G276:V280" si="756">G240+G249+G258+G267</f>
        <v>0</v>
      </c>
      <c r="H276" s="10">
        <f t="shared" si="756"/>
        <v>0</v>
      </c>
      <c r="I276" s="10">
        <f t="shared" si="756"/>
        <v>0</v>
      </c>
      <c r="J276" s="10">
        <f t="shared" si="756"/>
        <v>0</v>
      </c>
      <c r="K276" s="10">
        <f t="shared" si="756"/>
        <v>0</v>
      </c>
      <c r="L276" s="10">
        <f t="shared" si="756"/>
        <v>0</v>
      </c>
      <c r="M276" s="10">
        <f t="shared" si="756"/>
        <v>0</v>
      </c>
      <c r="N276" s="10">
        <f t="shared" si="756"/>
        <v>0</v>
      </c>
      <c r="O276" s="10">
        <f t="shared" si="756"/>
        <v>0</v>
      </c>
      <c r="P276" s="10">
        <f t="shared" si="756"/>
        <v>0</v>
      </c>
      <c r="Q276" s="10">
        <f t="shared" si="756"/>
        <v>0</v>
      </c>
      <c r="R276" s="10">
        <f t="shared" si="756"/>
        <v>0</v>
      </c>
      <c r="S276" s="10">
        <f t="shared" si="756"/>
        <v>0</v>
      </c>
      <c r="T276" s="10">
        <f t="shared" si="756"/>
        <v>0</v>
      </c>
      <c r="U276" s="10">
        <f t="shared" si="756"/>
        <v>0</v>
      </c>
      <c r="V276" s="10">
        <f t="shared" si="756"/>
        <v>0</v>
      </c>
      <c r="W276" s="10">
        <f t="shared" si="753"/>
        <v>0</v>
      </c>
      <c r="X276" s="10">
        <f t="shared" si="753"/>
        <v>0</v>
      </c>
      <c r="Y276" s="10">
        <f t="shared" si="753"/>
        <v>0</v>
      </c>
      <c r="Z276" s="10">
        <f t="shared" si="753"/>
        <v>0</v>
      </c>
      <c r="AA276" s="15">
        <v>2</v>
      </c>
      <c r="AO276" s="4">
        <f t="shared" si="658"/>
        <v>0</v>
      </c>
      <c r="AP276" s="4">
        <f t="shared" si="659"/>
        <v>0</v>
      </c>
      <c r="AQ276" s="4">
        <f t="shared" si="660"/>
        <v>0</v>
      </c>
      <c r="AU276" s="339"/>
      <c r="AV276" s="339"/>
      <c r="AW276" s="325"/>
      <c r="AX276" s="326"/>
      <c r="AY276" s="2" t="s">
        <v>29</v>
      </c>
      <c r="AZ276" s="10">
        <f t="shared" ref="AZ276:AZ280" si="757">BA276+BC276+BD276+BF276+BK276+BM276+BO276+BP276+BQ276+BS276+BT276</f>
        <v>0</v>
      </c>
      <c r="BA276" s="10">
        <f t="shared" ref="BA276:BT276" si="758">BA240+BA249+BA258+BA267</f>
        <v>0</v>
      </c>
      <c r="BB276" s="10">
        <f t="shared" si="758"/>
        <v>0</v>
      </c>
      <c r="BC276" s="10">
        <f t="shared" si="758"/>
        <v>0</v>
      </c>
      <c r="BD276" s="10">
        <f t="shared" si="758"/>
        <v>0</v>
      </c>
      <c r="BE276" s="10">
        <f t="shared" si="758"/>
        <v>0</v>
      </c>
      <c r="BF276" s="10">
        <f t="shared" si="758"/>
        <v>0</v>
      </c>
      <c r="BG276" s="10">
        <f t="shared" si="758"/>
        <v>0</v>
      </c>
      <c r="BH276" s="10">
        <f t="shared" si="758"/>
        <v>0</v>
      </c>
      <c r="BI276" s="10">
        <f t="shared" si="758"/>
        <v>0</v>
      </c>
      <c r="BJ276" s="10">
        <f t="shared" si="758"/>
        <v>0</v>
      </c>
      <c r="BK276" s="10">
        <f t="shared" si="758"/>
        <v>0</v>
      </c>
      <c r="BL276" s="10">
        <f t="shared" si="758"/>
        <v>0</v>
      </c>
      <c r="BM276" s="10">
        <f t="shared" si="758"/>
        <v>0</v>
      </c>
      <c r="BN276" s="10">
        <f t="shared" si="758"/>
        <v>0</v>
      </c>
      <c r="BO276" s="10">
        <f t="shared" si="758"/>
        <v>0</v>
      </c>
      <c r="BP276" s="10">
        <f t="shared" si="758"/>
        <v>0</v>
      </c>
      <c r="BQ276" s="10">
        <f t="shared" si="758"/>
        <v>0</v>
      </c>
      <c r="BR276" s="10">
        <f t="shared" si="758"/>
        <v>0</v>
      </c>
      <c r="BS276" s="10">
        <f t="shared" si="758"/>
        <v>0</v>
      </c>
      <c r="BT276" s="10">
        <f t="shared" si="758"/>
        <v>0</v>
      </c>
      <c r="BU276" s="15">
        <v>2</v>
      </c>
    </row>
    <row r="277" spans="1:88" ht="120" customHeight="1">
      <c r="A277" s="281"/>
      <c r="B277" s="281"/>
      <c r="C277" s="285"/>
      <c r="D277" s="282" t="s">
        <v>30</v>
      </c>
      <c r="E277" s="2" t="s">
        <v>52</v>
      </c>
      <c r="F277" s="10">
        <f t="shared" si="755"/>
        <v>0</v>
      </c>
      <c r="G277" s="10">
        <f t="shared" si="756"/>
        <v>0</v>
      </c>
      <c r="H277" s="10">
        <f t="shared" si="753"/>
        <v>0</v>
      </c>
      <c r="I277" s="10">
        <f t="shared" si="753"/>
        <v>0</v>
      </c>
      <c r="J277" s="10">
        <f t="shared" si="753"/>
        <v>0</v>
      </c>
      <c r="K277" s="10">
        <f t="shared" si="753"/>
        <v>0</v>
      </c>
      <c r="L277" s="10">
        <f t="shared" si="753"/>
        <v>0</v>
      </c>
      <c r="M277" s="10">
        <f t="shared" si="753"/>
        <v>0</v>
      </c>
      <c r="N277" s="10">
        <f t="shared" si="753"/>
        <v>0</v>
      </c>
      <c r="O277" s="10">
        <f t="shared" si="753"/>
        <v>0</v>
      </c>
      <c r="P277" s="10">
        <f t="shared" si="753"/>
        <v>0</v>
      </c>
      <c r="Q277" s="10">
        <f t="shared" si="753"/>
        <v>0</v>
      </c>
      <c r="R277" s="10">
        <f t="shared" si="753"/>
        <v>0</v>
      </c>
      <c r="S277" s="10">
        <f t="shared" si="753"/>
        <v>0</v>
      </c>
      <c r="T277" s="10">
        <f t="shared" si="753"/>
        <v>0</v>
      </c>
      <c r="U277" s="10">
        <f t="shared" si="753"/>
        <v>0</v>
      </c>
      <c r="V277" s="10">
        <f t="shared" si="753"/>
        <v>0</v>
      </c>
      <c r="W277" s="10">
        <f t="shared" si="753"/>
        <v>0</v>
      </c>
      <c r="X277" s="10">
        <f t="shared" si="753"/>
        <v>0</v>
      </c>
      <c r="Y277" s="10">
        <f t="shared" si="753"/>
        <v>0</v>
      </c>
      <c r="Z277" s="10">
        <f t="shared" si="753"/>
        <v>0</v>
      </c>
      <c r="AA277" s="15">
        <v>3</v>
      </c>
      <c r="AO277" s="4">
        <f t="shared" si="658"/>
        <v>0</v>
      </c>
      <c r="AP277" s="4">
        <f t="shared" si="659"/>
        <v>0</v>
      </c>
      <c r="AQ277" s="4">
        <f t="shared" si="660"/>
        <v>0</v>
      </c>
      <c r="AT277" s="32">
        <f>AZ277-BC277</f>
        <v>0</v>
      </c>
      <c r="AU277" s="339"/>
      <c r="AV277" s="339"/>
      <c r="AW277" s="325"/>
      <c r="AX277" s="326" t="s">
        <v>30</v>
      </c>
      <c r="AY277" s="2" t="s">
        <v>52</v>
      </c>
      <c r="AZ277" s="10">
        <f t="shared" si="757"/>
        <v>0</v>
      </c>
      <c r="BA277" s="10">
        <f t="shared" ref="BA277:BT277" si="759">BA241+BA250+BA259+BA268</f>
        <v>0</v>
      </c>
      <c r="BB277" s="10">
        <f t="shared" si="759"/>
        <v>0</v>
      </c>
      <c r="BC277" s="10">
        <f t="shared" si="759"/>
        <v>0</v>
      </c>
      <c r="BD277" s="10">
        <f t="shared" si="759"/>
        <v>0</v>
      </c>
      <c r="BE277" s="10">
        <f t="shared" si="759"/>
        <v>0</v>
      </c>
      <c r="BF277" s="10">
        <f t="shared" si="759"/>
        <v>0</v>
      </c>
      <c r="BG277" s="10">
        <f t="shared" si="759"/>
        <v>0</v>
      </c>
      <c r="BH277" s="10">
        <f t="shared" si="759"/>
        <v>0</v>
      </c>
      <c r="BI277" s="10">
        <f t="shared" si="759"/>
        <v>0</v>
      </c>
      <c r="BJ277" s="10">
        <f t="shared" si="759"/>
        <v>0</v>
      </c>
      <c r="BK277" s="10">
        <f t="shared" si="759"/>
        <v>0</v>
      </c>
      <c r="BL277" s="10">
        <f t="shared" si="759"/>
        <v>0</v>
      </c>
      <c r="BM277" s="10">
        <f t="shared" si="759"/>
        <v>0</v>
      </c>
      <c r="BN277" s="10">
        <f t="shared" si="759"/>
        <v>0</v>
      </c>
      <c r="BO277" s="10">
        <f t="shared" si="759"/>
        <v>0</v>
      </c>
      <c r="BP277" s="10">
        <f t="shared" si="759"/>
        <v>0</v>
      </c>
      <c r="BQ277" s="10">
        <f t="shared" si="759"/>
        <v>0</v>
      </c>
      <c r="BR277" s="10">
        <f t="shared" si="759"/>
        <v>0</v>
      </c>
      <c r="BS277" s="10">
        <f t="shared" si="759"/>
        <v>0</v>
      </c>
      <c r="BT277" s="10">
        <f t="shared" si="759"/>
        <v>0</v>
      </c>
      <c r="BU277" s="15">
        <v>3</v>
      </c>
    </row>
    <row r="278" spans="1:88" ht="30" customHeight="1">
      <c r="A278" s="281"/>
      <c r="B278" s="281"/>
      <c r="C278" s="285"/>
      <c r="D278" s="283"/>
      <c r="E278" s="2" t="s">
        <v>32</v>
      </c>
      <c r="F278" s="10">
        <f t="shared" si="755"/>
        <v>0</v>
      </c>
      <c r="G278" s="10">
        <f t="shared" si="756"/>
        <v>0</v>
      </c>
      <c r="H278" s="10">
        <f t="shared" si="753"/>
        <v>0</v>
      </c>
      <c r="I278" s="10">
        <f t="shared" si="753"/>
        <v>0</v>
      </c>
      <c r="J278" s="10">
        <f t="shared" si="753"/>
        <v>0</v>
      </c>
      <c r="K278" s="10">
        <f t="shared" si="753"/>
        <v>0</v>
      </c>
      <c r="L278" s="10">
        <f t="shared" si="753"/>
        <v>0</v>
      </c>
      <c r="M278" s="10">
        <f t="shared" si="753"/>
        <v>0</v>
      </c>
      <c r="N278" s="10">
        <f t="shared" si="753"/>
        <v>0</v>
      </c>
      <c r="O278" s="10">
        <f t="shared" si="753"/>
        <v>0</v>
      </c>
      <c r="P278" s="10">
        <f t="shared" si="753"/>
        <v>0</v>
      </c>
      <c r="Q278" s="10">
        <f t="shared" si="753"/>
        <v>0</v>
      </c>
      <c r="R278" s="10">
        <f t="shared" si="753"/>
        <v>0</v>
      </c>
      <c r="S278" s="10">
        <f t="shared" si="753"/>
        <v>0</v>
      </c>
      <c r="T278" s="10">
        <f t="shared" si="753"/>
        <v>0</v>
      </c>
      <c r="U278" s="10">
        <f t="shared" si="753"/>
        <v>0</v>
      </c>
      <c r="V278" s="10">
        <f t="shared" si="753"/>
        <v>0</v>
      </c>
      <c r="W278" s="10">
        <f t="shared" si="753"/>
        <v>0</v>
      </c>
      <c r="X278" s="10">
        <f t="shared" si="753"/>
        <v>0</v>
      </c>
      <c r="Y278" s="10">
        <f t="shared" si="753"/>
        <v>0</v>
      </c>
      <c r="Z278" s="10">
        <f t="shared" si="753"/>
        <v>0</v>
      </c>
      <c r="AA278" s="15">
        <v>4</v>
      </c>
      <c r="AO278" s="4">
        <f t="shared" si="658"/>
        <v>0</v>
      </c>
      <c r="AP278" s="4">
        <f t="shared" si="659"/>
        <v>0</v>
      </c>
      <c r="AQ278" s="4">
        <f t="shared" si="660"/>
        <v>0</v>
      </c>
      <c r="AU278" s="339"/>
      <c r="AV278" s="339"/>
      <c r="AW278" s="325"/>
      <c r="AX278" s="326"/>
      <c r="AY278" s="2" t="s">
        <v>32</v>
      </c>
      <c r="AZ278" s="10">
        <f t="shared" si="757"/>
        <v>0</v>
      </c>
      <c r="BA278" s="10">
        <f t="shared" ref="BA278:BT278" si="760">BA242+BA251+BA260+BA269</f>
        <v>0</v>
      </c>
      <c r="BB278" s="10">
        <f t="shared" si="760"/>
        <v>0</v>
      </c>
      <c r="BC278" s="10">
        <f t="shared" si="760"/>
        <v>0</v>
      </c>
      <c r="BD278" s="10">
        <f t="shared" si="760"/>
        <v>0</v>
      </c>
      <c r="BE278" s="10">
        <f t="shared" si="760"/>
        <v>0</v>
      </c>
      <c r="BF278" s="10">
        <f t="shared" si="760"/>
        <v>0</v>
      </c>
      <c r="BG278" s="10">
        <f t="shared" si="760"/>
        <v>0</v>
      </c>
      <c r="BH278" s="10">
        <f t="shared" si="760"/>
        <v>0</v>
      </c>
      <c r="BI278" s="10">
        <f t="shared" si="760"/>
        <v>0</v>
      </c>
      <c r="BJ278" s="10">
        <f t="shared" si="760"/>
        <v>0</v>
      </c>
      <c r="BK278" s="10">
        <f t="shared" si="760"/>
        <v>0</v>
      </c>
      <c r="BL278" s="10">
        <f t="shared" si="760"/>
        <v>0</v>
      </c>
      <c r="BM278" s="10">
        <f t="shared" si="760"/>
        <v>0</v>
      </c>
      <c r="BN278" s="10">
        <f t="shared" si="760"/>
        <v>0</v>
      </c>
      <c r="BO278" s="10">
        <f t="shared" si="760"/>
        <v>0</v>
      </c>
      <c r="BP278" s="10">
        <f t="shared" si="760"/>
        <v>0</v>
      </c>
      <c r="BQ278" s="10">
        <f t="shared" si="760"/>
        <v>0</v>
      </c>
      <c r="BR278" s="10">
        <f t="shared" si="760"/>
        <v>0</v>
      </c>
      <c r="BS278" s="10">
        <f t="shared" si="760"/>
        <v>0</v>
      </c>
      <c r="BT278" s="10">
        <f t="shared" si="760"/>
        <v>0</v>
      </c>
      <c r="BU278" s="15">
        <v>4</v>
      </c>
    </row>
    <row r="279" spans="1:88" ht="30" customHeight="1">
      <c r="A279" s="281"/>
      <c r="B279" s="281"/>
      <c r="C279" s="285"/>
      <c r="D279" s="283"/>
      <c r="E279" s="2" t="s">
        <v>33</v>
      </c>
      <c r="F279" s="10">
        <f t="shared" si="755"/>
        <v>0</v>
      </c>
      <c r="G279" s="10">
        <f t="shared" si="756"/>
        <v>0</v>
      </c>
      <c r="H279" s="10">
        <f t="shared" si="753"/>
        <v>0</v>
      </c>
      <c r="I279" s="10">
        <f t="shared" si="753"/>
        <v>0</v>
      </c>
      <c r="J279" s="10">
        <f t="shared" si="753"/>
        <v>0</v>
      </c>
      <c r="K279" s="10">
        <f t="shared" si="753"/>
        <v>0</v>
      </c>
      <c r="L279" s="10">
        <f t="shared" si="753"/>
        <v>0</v>
      </c>
      <c r="M279" s="10">
        <f t="shared" si="753"/>
        <v>0</v>
      </c>
      <c r="N279" s="10">
        <f t="shared" si="753"/>
        <v>0</v>
      </c>
      <c r="O279" s="10">
        <f t="shared" si="753"/>
        <v>0</v>
      </c>
      <c r="P279" s="10">
        <f t="shared" si="753"/>
        <v>0</v>
      </c>
      <c r="Q279" s="10">
        <f t="shared" si="753"/>
        <v>0</v>
      </c>
      <c r="R279" s="10">
        <f t="shared" si="753"/>
        <v>0</v>
      </c>
      <c r="S279" s="10">
        <f t="shared" si="753"/>
        <v>0</v>
      </c>
      <c r="T279" s="10">
        <f t="shared" si="753"/>
        <v>0</v>
      </c>
      <c r="U279" s="10">
        <f t="shared" si="753"/>
        <v>0</v>
      </c>
      <c r="V279" s="10">
        <f t="shared" si="753"/>
        <v>0</v>
      </c>
      <c r="W279" s="10">
        <f t="shared" si="753"/>
        <v>0</v>
      </c>
      <c r="X279" s="10">
        <f t="shared" si="753"/>
        <v>0</v>
      </c>
      <c r="Y279" s="10">
        <f t="shared" si="753"/>
        <v>0</v>
      </c>
      <c r="Z279" s="10">
        <f t="shared" si="753"/>
        <v>0</v>
      </c>
      <c r="AA279" s="15">
        <v>5</v>
      </c>
      <c r="AO279" s="4">
        <f t="shared" si="658"/>
        <v>0</v>
      </c>
      <c r="AP279" s="4">
        <f t="shared" si="659"/>
        <v>0</v>
      </c>
      <c r="AQ279" s="4">
        <f t="shared" si="660"/>
        <v>0</v>
      </c>
      <c r="AU279" s="339"/>
      <c r="AV279" s="339"/>
      <c r="AW279" s="325"/>
      <c r="AX279" s="326"/>
      <c r="AY279" s="2" t="s">
        <v>33</v>
      </c>
      <c r="AZ279" s="10">
        <f t="shared" si="757"/>
        <v>0</v>
      </c>
      <c r="BA279" s="10">
        <f t="shared" ref="BA279:BT279" si="761">BA243+BA252+BA261+BA270</f>
        <v>0</v>
      </c>
      <c r="BB279" s="10">
        <f t="shared" si="761"/>
        <v>0</v>
      </c>
      <c r="BC279" s="10">
        <f t="shared" si="761"/>
        <v>0</v>
      </c>
      <c r="BD279" s="10">
        <f t="shared" si="761"/>
        <v>0</v>
      </c>
      <c r="BE279" s="10">
        <f t="shared" si="761"/>
        <v>0</v>
      </c>
      <c r="BF279" s="10">
        <f t="shared" si="761"/>
        <v>0</v>
      </c>
      <c r="BG279" s="10">
        <f t="shared" si="761"/>
        <v>0</v>
      </c>
      <c r="BH279" s="10">
        <f t="shared" si="761"/>
        <v>0</v>
      </c>
      <c r="BI279" s="10">
        <f t="shared" si="761"/>
        <v>0</v>
      </c>
      <c r="BJ279" s="10">
        <f t="shared" si="761"/>
        <v>0</v>
      </c>
      <c r="BK279" s="10">
        <f t="shared" si="761"/>
        <v>0</v>
      </c>
      <c r="BL279" s="10">
        <f t="shared" si="761"/>
        <v>0</v>
      </c>
      <c r="BM279" s="10">
        <f t="shared" si="761"/>
        <v>0</v>
      </c>
      <c r="BN279" s="10">
        <f t="shared" si="761"/>
        <v>0</v>
      </c>
      <c r="BO279" s="10">
        <f t="shared" si="761"/>
        <v>0</v>
      </c>
      <c r="BP279" s="10">
        <f t="shared" si="761"/>
        <v>0</v>
      </c>
      <c r="BQ279" s="10">
        <f t="shared" si="761"/>
        <v>0</v>
      </c>
      <c r="BR279" s="10">
        <f t="shared" si="761"/>
        <v>0</v>
      </c>
      <c r="BS279" s="10">
        <f t="shared" si="761"/>
        <v>0</v>
      </c>
      <c r="BT279" s="10">
        <f t="shared" si="761"/>
        <v>0</v>
      </c>
      <c r="BU279" s="15">
        <v>5</v>
      </c>
    </row>
    <row r="280" spans="1:88" ht="30" customHeight="1">
      <c r="A280" s="281"/>
      <c r="B280" s="281"/>
      <c r="C280" s="285"/>
      <c r="D280" s="342"/>
      <c r="E280" s="2" t="s">
        <v>34</v>
      </c>
      <c r="F280" s="10">
        <f t="shared" si="755"/>
        <v>0</v>
      </c>
      <c r="G280" s="10">
        <f t="shared" si="756"/>
        <v>0</v>
      </c>
      <c r="H280" s="10">
        <f t="shared" si="753"/>
        <v>0</v>
      </c>
      <c r="I280" s="10">
        <f t="shared" si="753"/>
        <v>0</v>
      </c>
      <c r="J280" s="10">
        <f t="shared" si="753"/>
        <v>0</v>
      </c>
      <c r="K280" s="10">
        <f t="shared" si="753"/>
        <v>0</v>
      </c>
      <c r="L280" s="10">
        <f t="shared" si="753"/>
        <v>0</v>
      </c>
      <c r="M280" s="10">
        <f t="shared" si="753"/>
        <v>0</v>
      </c>
      <c r="N280" s="10">
        <f t="shared" si="753"/>
        <v>0</v>
      </c>
      <c r="O280" s="10">
        <f t="shared" si="753"/>
        <v>0</v>
      </c>
      <c r="P280" s="10">
        <f t="shared" si="753"/>
        <v>0</v>
      </c>
      <c r="Q280" s="10">
        <f t="shared" si="753"/>
        <v>0</v>
      </c>
      <c r="R280" s="10">
        <f t="shared" si="753"/>
        <v>0</v>
      </c>
      <c r="S280" s="10">
        <f t="shared" si="753"/>
        <v>0</v>
      </c>
      <c r="T280" s="10">
        <f t="shared" si="753"/>
        <v>0</v>
      </c>
      <c r="U280" s="10">
        <f t="shared" si="753"/>
        <v>0</v>
      </c>
      <c r="V280" s="10">
        <f t="shared" si="753"/>
        <v>0</v>
      </c>
      <c r="W280" s="10">
        <f t="shared" si="753"/>
        <v>0</v>
      </c>
      <c r="X280" s="10">
        <f t="shared" si="753"/>
        <v>0</v>
      </c>
      <c r="Y280" s="10">
        <f t="shared" si="753"/>
        <v>0</v>
      </c>
      <c r="Z280" s="10">
        <f t="shared" si="753"/>
        <v>0</v>
      </c>
      <c r="AA280" s="15">
        <v>6</v>
      </c>
      <c r="AO280" s="4">
        <f t="shared" si="658"/>
        <v>0</v>
      </c>
      <c r="AP280" s="4">
        <f t="shared" si="659"/>
        <v>0</v>
      </c>
      <c r="AQ280" s="4">
        <f t="shared" si="660"/>
        <v>0</v>
      </c>
      <c r="AU280" s="339"/>
      <c r="AV280" s="339"/>
      <c r="AW280" s="325"/>
      <c r="AX280" s="326"/>
      <c r="AY280" s="2" t="s">
        <v>34</v>
      </c>
      <c r="AZ280" s="10">
        <f t="shared" si="757"/>
        <v>0</v>
      </c>
      <c r="BA280" s="10">
        <f t="shared" ref="BA280:BT280" si="762">BA244+BA253+BA262+BA271</f>
        <v>0</v>
      </c>
      <c r="BB280" s="10">
        <f t="shared" si="762"/>
        <v>0</v>
      </c>
      <c r="BC280" s="10">
        <f t="shared" si="762"/>
        <v>0</v>
      </c>
      <c r="BD280" s="10">
        <f t="shared" si="762"/>
        <v>0</v>
      </c>
      <c r="BE280" s="10">
        <f t="shared" si="762"/>
        <v>0</v>
      </c>
      <c r="BF280" s="10">
        <f t="shared" si="762"/>
        <v>0</v>
      </c>
      <c r="BG280" s="10">
        <f t="shared" si="762"/>
        <v>0</v>
      </c>
      <c r="BH280" s="10">
        <f t="shared" si="762"/>
        <v>0</v>
      </c>
      <c r="BI280" s="10">
        <f t="shared" si="762"/>
        <v>0</v>
      </c>
      <c r="BJ280" s="10">
        <f t="shared" si="762"/>
        <v>0</v>
      </c>
      <c r="BK280" s="10">
        <f t="shared" si="762"/>
        <v>0</v>
      </c>
      <c r="BL280" s="10">
        <f t="shared" si="762"/>
        <v>0</v>
      </c>
      <c r="BM280" s="10">
        <f t="shared" si="762"/>
        <v>0</v>
      </c>
      <c r="BN280" s="10">
        <f t="shared" si="762"/>
        <v>0</v>
      </c>
      <c r="BO280" s="10">
        <f t="shared" si="762"/>
        <v>0</v>
      </c>
      <c r="BP280" s="10">
        <f t="shared" si="762"/>
        <v>0</v>
      </c>
      <c r="BQ280" s="10">
        <f t="shared" si="762"/>
        <v>0</v>
      </c>
      <c r="BR280" s="10">
        <f t="shared" si="762"/>
        <v>0</v>
      </c>
      <c r="BS280" s="10">
        <f t="shared" si="762"/>
        <v>0</v>
      </c>
      <c r="BT280" s="10">
        <f t="shared" si="762"/>
        <v>0</v>
      </c>
      <c r="BU280" s="15">
        <v>6</v>
      </c>
    </row>
    <row r="281" spans="1:88" s="5" customFormat="1" ht="30" customHeight="1">
      <c r="A281" s="281"/>
      <c r="B281" s="281"/>
      <c r="C281" s="285"/>
      <c r="D281" s="365" t="s">
        <v>35</v>
      </c>
      <c r="E281" s="366"/>
      <c r="F281" s="10">
        <f>F275+F276+F277+F278+F279+F280</f>
        <v>227930</v>
      </c>
      <c r="G281" s="10">
        <f t="shared" ref="G281" si="763">G275+G276+G277+G278+G279+G280</f>
        <v>0</v>
      </c>
      <c r="H281" s="10">
        <f t="shared" ref="H281" si="764">H275+H276+H277+H278+H279+H280</f>
        <v>0</v>
      </c>
      <c r="I281" s="10">
        <f t="shared" ref="I281" si="765">I275+I276+I277+I278+I279+I280</f>
        <v>0</v>
      </c>
      <c r="J281" s="10">
        <f t="shared" ref="J281" si="766">J275+J276+J277+J278+J279+J280</f>
        <v>0</v>
      </c>
      <c r="K281" s="10">
        <f t="shared" ref="K281" si="767">K275+K276+K277+K278+K279+K280</f>
        <v>0</v>
      </c>
      <c r="L281" s="10">
        <f t="shared" ref="L281" si="768">L275+L276+L277+L278+L279+L280</f>
        <v>0</v>
      </c>
      <c r="M281" s="10">
        <f t="shared" ref="M281" si="769">M275+M276+M277+M278+M279+M280</f>
        <v>0</v>
      </c>
      <c r="N281" s="10">
        <f t="shared" ref="N281" si="770">N275+N276+N277+N278+N279+N280</f>
        <v>0</v>
      </c>
      <c r="O281" s="10">
        <f t="shared" ref="O281" si="771">O275+O276+O277+O278+O279+O280</f>
        <v>0</v>
      </c>
      <c r="P281" s="10">
        <f t="shared" ref="P281" si="772">P275+P276+P277+P278+P279+P280</f>
        <v>0</v>
      </c>
      <c r="Q281" s="10">
        <f t="shared" ref="Q281" si="773">Q275+Q276+Q277+Q278+Q279+Q280</f>
        <v>0</v>
      </c>
      <c r="R281" s="10">
        <f t="shared" ref="R281" si="774">R275+R276+R277+R278+R279+R280</f>
        <v>0</v>
      </c>
      <c r="S281" s="10">
        <f t="shared" ref="S281" si="775">S275+S276+S277+S278+S279+S280</f>
        <v>0</v>
      </c>
      <c r="T281" s="10">
        <f t="shared" ref="T281" si="776">T275+T276+T277+T278+T279+T280</f>
        <v>0</v>
      </c>
      <c r="U281" s="10">
        <f t="shared" ref="U281" si="777">U275+U276+U277+U278+U279+U280</f>
        <v>200371.7</v>
      </c>
      <c r="V281" s="10">
        <f t="shared" ref="V281" si="778">V275+V276+V277+V278+V279+V280</f>
        <v>0</v>
      </c>
      <c r="W281" s="10">
        <f t="shared" ref="W281" si="779">W275+W276+W277+W278+W279+W280</f>
        <v>0</v>
      </c>
      <c r="X281" s="10">
        <f t="shared" ref="X281" si="780">X275+X276+X277+X278+X279+X280</f>
        <v>0</v>
      </c>
      <c r="Y281" s="10">
        <f t="shared" ref="Y281" si="781">Y275+Y276+Y277+Y278+Y279+Y280</f>
        <v>27558.3</v>
      </c>
      <c r="Z281" s="10">
        <f t="shared" ref="Z281" si="782">Z275+Z276+Z277+Z278+Z279+Z280</f>
        <v>0</v>
      </c>
      <c r="AA281" s="15">
        <v>7</v>
      </c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>
        <f t="shared" si="658"/>
        <v>0</v>
      </c>
      <c r="AP281" s="4">
        <f t="shared" si="659"/>
        <v>0</v>
      </c>
      <c r="AQ281" s="4">
        <f t="shared" si="660"/>
        <v>0</v>
      </c>
      <c r="AR281" s="4"/>
      <c r="AU281" s="339"/>
      <c r="AV281" s="339"/>
      <c r="AW281" s="325"/>
      <c r="AX281" s="327" t="s">
        <v>35</v>
      </c>
      <c r="AY281" s="327"/>
      <c r="AZ281" s="10">
        <f>AZ275+AZ276+AZ277+AZ278+AZ279+AZ280</f>
        <v>400743.31</v>
      </c>
      <c r="BA281" s="10">
        <f t="shared" ref="BA281:BT281" si="783">BA275+BA276+BA277+BA278+BA279+BA280</f>
        <v>0</v>
      </c>
      <c r="BB281" s="10">
        <f t="shared" si="783"/>
        <v>0</v>
      </c>
      <c r="BC281" s="10">
        <f t="shared" si="783"/>
        <v>0</v>
      </c>
      <c r="BD281" s="10">
        <f t="shared" si="783"/>
        <v>0</v>
      </c>
      <c r="BE281" s="10">
        <f t="shared" si="783"/>
        <v>0</v>
      </c>
      <c r="BF281" s="10">
        <f t="shared" si="783"/>
        <v>0</v>
      </c>
      <c r="BG281" s="10">
        <f t="shared" si="783"/>
        <v>0</v>
      </c>
      <c r="BH281" s="10">
        <f t="shared" si="783"/>
        <v>0</v>
      </c>
      <c r="BI281" s="10">
        <f t="shared" si="783"/>
        <v>0</v>
      </c>
      <c r="BJ281" s="10">
        <f t="shared" si="783"/>
        <v>0</v>
      </c>
      <c r="BK281" s="10">
        <f t="shared" si="783"/>
        <v>0</v>
      </c>
      <c r="BL281" s="10">
        <f t="shared" si="783"/>
        <v>0</v>
      </c>
      <c r="BM281" s="10">
        <f t="shared" si="783"/>
        <v>0</v>
      </c>
      <c r="BN281" s="10">
        <f t="shared" si="783"/>
        <v>0</v>
      </c>
      <c r="BO281" s="10">
        <f t="shared" si="783"/>
        <v>400743.31</v>
      </c>
      <c r="BP281" s="10">
        <f t="shared" si="783"/>
        <v>0</v>
      </c>
      <c r="BQ281" s="10">
        <f t="shared" si="783"/>
        <v>0</v>
      </c>
      <c r="BR281" s="10">
        <f t="shared" si="783"/>
        <v>0</v>
      </c>
      <c r="BS281" s="10">
        <f t="shared" si="783"/>
        <v>0</v>
      </c>
      <c r="BT281" s="10">
        <f t="shared" si="783"/>
        <v>0</v>
      </c>
      <c r="BU281" s="15">
        <v>7</v>
      </c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I281" s="32">
        <f>BF281-BG281</f>
        <v>0</v>
      </c>
      <c r="CJ281" s="123"/>
    </row>
    <row r="282" spans="1:88" ht="75" customHeight="1">
      <c r="A282" s="281"/>
      <c r="B282" s="281"/>
      <c r="C282" s="285"/>
      <c r="D282" s="292" t="s">
        <v>53</v>
      </c>
      <c r="E282" s="293"/>
      <c r="F282" s="11">
        <f>ROUND(F281/C275,2)</f>
        <v>93.3</v>
      </c>
      <c r="G282" s="11">
        <f>ROUND(G281/C275,2)</f>
        <v>0</v>
      </c>
      <c r="H282" s="11">
        <f>ROUND(H281/C275,2)</f>
        <v>0</v>
      </c>
      <c r="I282" s="11">
        <f>ROUND(I281/C275,2)</f>
        <v>0</v>
      </c>
      <c r="J282" s="11">
        <f>ROUND(J281/C275,2)</f>
        <v>0</v>
      </c>
      <c r="K282" s="11">
        <f>ROUND(K281/C275,2)</f>
        <v>0</v>
      </c>
      <c r="L282" s="11">
        <f>ROUND(L281/C275,2)</f>
        <v>0</v>
      </c>
      <c r="M282" s="11">
        <f>ROUND(M281/C275,2)</f>
        <v>0</v>
      </c>
      <c r="N282" s="11">
        <f>ROUND(N281/C275,2)</f>
        <v>0</v>
      </c>
      <c r="O282" s="11">
        <f>ROUND(O281/C275,2)</f>
        <v>0</v>
      </c>
      <c r="P282" s="11">
        <f>ROUND(P281/C275,2)</f>
        <v>0</v>
      </c>
      <c r="Q282" s="11">
        <f>ROUND(Q281/C275,2)</f>
        <v>0</v>
      </c>
      <c r="R282" s="11">
        <f>ROUND(R281/C275,2)</f>
        <v>0</v>
      </c>
      <c r="S282" s="11">
        <f>ROUND(S281/C275,2)</f>
        <v>0</v>
      </c>
      <c r="T282" s="11">
        <f>ROUND(T281/C275,2)</f>
        <v>0</v>
      </c>
      <c r="U282" s="11">
        <f>ROUND(U281/C275,2)</f>
        <v>82.02</v>
      </c>
      <c r="V282" s="11">
        <f>ROUND(V281/C275,2)</f>
        <v>0</v>
      </c>
      <c r="W282" s="11">
        <f>ROUND(W281/C275,2)</f>
        <v>0</v>
      </c>
      <c r="X282" s="11">
        <f>ROUND(X281/C275,2)</f>
        <v>0</v>
      </c>
      <c r="Y282" s="11">
        <f>ROUND(Y281/C275,2)</f>
        <v>11.28</v>
      </c>
      <c r="Z282" s="11">
        <f>ROUND(Z281/C275,2)</f>
        <v>0</v>
      </c>
      <c r="AA282" s="17">
        <v>8</v>
      </c>
      <c r="AD282" s="52" t="b">
        <f>IF(AND(G282&gt;947.15,G282&lt;949),3,IF(AND(G282&gt;623.59,G282&lt;625),4,IF(AND(G282&gt;237.38,G282&lt;239),5,IF(AND(G282&gt;1986,G282&lt;1988),6,IF(AND(G282&gt;739.75,G282&lt;741),7,IF(AND(G282&gt;282.91,G282&lt;284),8,IF(AND(G282&gt;2681.35,G282&lt;2683),9,IF(AND(G282&gt;828.59,G282&lt;830),10,IF(AND(G282&gt;585.15,G282&lt;587),11,IF(AND(G282&gt;991.71,G282&lt;993),12,IF(AND(G282&gt;652.95,G282&lt;654),13,IF(AND(G282&gt;248.59,G282&lt;250),14,IF(AND(G282&gt;2079.39,G282&lt;2081),15,IF(AND(G282&gt;774.57,G282&lt;776),16,IF(AND(G282&gt;296.25,G282&lt;298),17,IF(AND(G282&gt;2807.42,G282&lt;2809),18,IF(AND(G282&gt;867.59,G282&lt;869),19,IF(AND(G282&gt;612.7,G282&lt;614),20))))))))))))))))))</f>
        <v>0</v>
      </c>
      <c r="AE282" s="52" t="b">
        <f>IF(AND(I282&gt;1204.78,I282&lt;1206),5,IF(AND(I282&gt;1407.63,I282&lt;1409),8,IF(AND(I282&gt;1427.91,I282&lt;1429),11,IF(AND(I282&gt;1261.45,I282&lt;1263),14,IF(AND(I282&gt;1473.83,I282&lt;1475),17,IF(AND(I282&gt;1495.07,I282&lt;1497),20))))))</f>
        <v>0</v>
      </c>
      <c r="AF282" s="52" t="b">
        <f>IF(AND(J282&gt;486.32,J282&lt;488),3,IF(AND(J282&gt;324.64,J282&lt;326),4,IF(AND(J282&gt;286.99,J282&lt;288.5),5,IF(AND(J282&gt;617.7,J282&lt;618),6,IF(AND(J282&gt;411.3,J282&lt;413),7,IF(AND(J282&gt;365.04,J282&lt;367),8,IF(AND(J282&gt;797.54,J282&lt;799),9,IF(AND(J282&gt;533.49,J282&lt;535),10,IF(AND(J282&gt;475.86,J282&lt;477),11,IF(AND(J282&gt;509.22,J282&lt;511),12,IF(AND(J282&gt;339.94,J282&lt;341.2),13,IF(AND(J282&gt;300.53,J282&lt;302),14,IF(AND(J282&gt;646.78,J282&lt;648),15,IF(AND(J282&gt;430.68,J282&lt;432),16,IF(AND(J282&gt;382.24,J282&lt;384),17,IF(AND(J282&gt;835.07,J282&lt;837),18,IF(AND(J282&gt;558.61,J282&lt;560),19,IF(AND(J282&gt;498.27,J282&lt;500),20))))))))))))))))))</f>
        <v>0</v>
      </c>
      <c r="AG282" s="52" t="b">
        <f>IF(AND(L282&gt;497.89,L282&lt;499),3,IF(AND(L282&gt;360.29,L282&lt;362),4,IF(AND(L282&gt;249.38,L282&lt;251),5,IF(AND(L282&gt;628.22,L282&lt;630),6,IF(AND(L282&gt;455.21,L282&lt;457),7,IF(AND(L282&gt;315.16,L282&lt;317),8,IF(AND(L282&gt;814.35,L282&lt;816),9,IF(AND(L282&gt;571.19,L282&lt;573),10,IF(AND(L282&gt;401.59,L282&lt;403),11,IF(AND(L282&gt;521.33,L282&lt;523),12,IF(AND(L282&gt;377.28,L282&lt;379),13,IF(AND(L282&gt;261.15,L282&lt;263),14,IF(AND(L282&gt;657.8,L282&lt;659),15,IF(AND(L282&gt;476.66,L282&lt;478),16,IF(AND(L282&gt;330.01,L282&lt;332),17,IF(AND(L282&gt;852.67,L282&lt;854),18,IF(AND(L282&gt;598.08,L282&lt;600),19,IF(AND(L282&gt;420.51,L282&lt;422),20))))))))))))))))))</f>
        <v>0</v>
      </c>
      <c r="AH282" s="52" t="b">
        <f>IF(AND(Q282&gt;358.85,Q282&lt;360),3,IF(AND(Q282&gt;129.83,Q282&lt;131),4,IF(AND(Q282&gt;77.61,Q282&lt;79),5,IF(AND(Q282&gt;426.19,Q282&lt;428),6,IF(AND(Q282&gt;159.77,Q282&lt;161),7,IF(AND(Q282&gt;94.38,Q282&lt;96),8,IF(AND(Q282&gt;567.37,Q282&lt;569),9,IF(AND(Q282&gt;203.4,Q282&lt;205),10,IF(AND(Q282&gt;131.96,Q282&lt;133),11,IF(AND(Q282&gt;375.76,Q282&lt;377),12,IF(AND(Q282&gt;135.98,Q282&lt;137),13,IF(AND(Q282&gt;81.31,Q282&lt;83),14,IF(AND(Q282&gt;446.27,Q282&lt;448),15,IF(AND(Q282&gt;167.32,Q282&lt;169),16,IF(AND(Q282&gt;98.86,Q282&lt;100),17,IF(AND(Q282&gt;594.08,Q282&lt;596),18,IF(AND(Q282&gt;213.01,Q282&lt;215),19,IF(AND(Q282&gt;138.21,Q282&lt;140),20))))))))))))))))))</f>
        <v>0</v>
      </c>
      <c r="AI282" s="52" t="b">
        <f>IF(AND(S282&gt;195.17,S282&lt;197),3,IF(AND(S282&gt;88.93,S282&lt;90),4,IF(AND(S282&gt;47.88,S282&lt;49),5,IF(AND(S282&gt;245.08,S282&lt;247),6,IF(AND(S282&gt;111.07,S282&lt;113),7,IF(AND(S282&gt;60.92,S282&lt;62),8,IF(AND(S282&gt;296.11,S282&lt;298),9,IF(AND(S282&gt;139.41,S282&lt;141),10,IF(AND(S282&gt;78.67,S282&lt;80),11,IF(AND(S282&gt;204.39,S282&lt;206),12,IF(AND(S282&gt;93.16,S282&lt;95),13,IF(AND(S282&gt;50.17,S282&lt;52),14,IF(AND(S282&gt;256.64,S282&lt;258),15,IF(AND(S282&gt;116.33,S282&lt;118),16,IF(AND(S282&gt;63.83,S282&lt;65),17,IF(AND(S282&gt;310.07,S282&lt;312),18,IF(AND(S282&gt;146.01,S282&lt;148),19,IF(AND(S282&gt;82.42,S282&lt;84),20))))))))))))))))))</f>
        <v>0</v>
      </c>
      <c r="AJ282" s="52" t="b">
        <f>IF(AND(U282&gt;107.35,U282&lt;109),3,IF(AND(U282&gt;63.65,U282&lt;65),4,IF(AND(U282&gt;44.75,U282&lt;46),5,IF(AND(U282&gt;143.27,U282&lt;145),6,IF(AND(U282&gt;85.58,U282&lt;87),7,IF(AND(U282&gt;60.46,U282&lt;62),8,IF(AND(U282&gt;194.16,U282&lt;196),9,IF(AND(U282&gt;117.24,U282&lt;119),10,IF(AND(U282&gt;82.88,U282&lt;84),11,IF(AND(U282&gt;112.44,U282&lt;114),12,IF(AND(U282&gt;66.69,U282&lt;68),13,IF(AND(U282&gt;46.9,U282&lt;48),14,IF(AND(U282&gt;150.05,U282&lt;152),15,IF(AND(U282&gt;90.65,U282&lt;91),16,IF(AND(U282&gt;63.34,U282&lt;65),17,IF(AND(U282&gt;203.34,U282&lt;205),18,IF(AND(U282&gt;122.8,U282&lt;124),19,IF(AND(U282&gt;86.83,U282&lt;88),20))))))))))))))))))</f>
        <v>0</v>
      </c>
      <c r="AK282" s="52" t="b">
        <f>IF(AND(V282&gt;139.85,V282&lt;141),3,IF(AND(V282&gt;103.84,V282&lt;105),4,IF(AND(V282&gt;52.32,V282&lt;54),5,IF(AND(V282&gt;285.46,V282&lt;287),6,IF(AND(V282&gt;118.42,V282&lt;120),7,IF(AND(V282&gt;62.42,V282&lt;64),8,IF(AND(V282&gt;412.27,V282&lt;414),9,IF(AND(V282&gt;140.33,V282&lt;142),10,IF(AND(V282&gt;145,V282&lt;147),11,IF(AND(V282&gt;146.47,V282&lt;148),12,IF(AND(V282&gt;108.77,V282&lt;110),13,IF(AND(V282&gt;54.82,V282&lt;56),14,IF(AND(V282&gt;298.92,V282&lt;300),15,IF(AND(V282&gt;124.03,V282&lt;126),16,IF(AND(V282&gt;65.4,V282&lt;67),17,IF(AND(V282&gt;431.69,V282&lt;433),18,IF(AND(V282&gt;146.97,V282&lt;148),19,IF(AND(V282&gt;151.86,V282&lt;153),20))))))))))))))))))</f>
        <v>0</v>
      </c>
      <c r="AL282" s="52" t="b">
        <f>IF(AND(W282&gt;350.42,W282&lt;352),3,IF(AND(W282&gt;546.22,W282&lt;548),4,IF(AND(W282&gt;155.33,W282&lt;157),5,IF(AND(W282&gt;721.99,W282&lt;723),6,IF(AND(W282&gt;638.96,W282&lt;639),7,IF(AND(W282&gt;187.79,W282&lt;189),8,IF(AND(W282&gt;945.4,W282&lt;947),9,IF(AND(W282&gt;698.46,W282&lt;670),10,IF(AND(W282&gt;360.7,W282&lt;362),11,IF(AND(W282&gt;366.94,W282&lt;368),12,IF(AND(W282&gt;571.94,W282&lt;573),13,IF(AND(W282&gt;162.68,W282&lt;164),14,IF(AND(W282&gt;755.97,W282&lt;757),15,IF(AND(W282&gt;667.99,W282&lt;669),16,IF(AND(W282&gt;196.66,W282&lt;198),17,IF(AND(W282&gt;989.88,W282&lt;991),18,IF(AND(W282&gt;731.33,W282&lt;733),19,IF(AND(W282&gt;377.7,W282&lt;379),20))))))))))))))))))</f>
        <v>0</v>
      </c>
      <c r="AM282" s="52" t="b">
        <f>IF(AND(Y282&gt;46.2,Y282&lt;46.5),3,IF(AND(Y282&gt;18.8,Y282&lt;19.1),4,IF(AND(Y282&gt;15.8,Y282&lt;16),5,IF(AND(Y282&gt;78.7,Y282&lt;79),6,IF(AND(Y282&gt;32.1,Y282&lt;32.4),7,IF(AND(Y282&gt;26.9,Y282&lt;27.3),8,IF(AND(Y282&gt;125,Y282&lt;125.5),9,IF(AND(Y282&gt;48.2,Y282&lt;48.52),10,IF(AND(Y282&gt;43.1,Y282&lt;43.6),11,IF(AND(Y282&gt;48.53,Y282&lt;48.7),12,IF(AND(Y282&gt;19.6,Y282&lt;20.1),13,IF(AND(Y282&gt;16.5,Y282&lt;16.9),14,IF(AND(Y282&gt;82.4,Y282&lt;82.8),15,IF(AND(Y282&gt;33.6,Y282&lt;34),16,IF(AND(Y282&gt;28,Y282&lt;28.6),17,IF(AND(Y282&gt;130.8,Y282&lt;131.4),18,IF(AND(Y282&gt;50.5,Y282&lt;50.9),19,IF(AND(Y282&gt;45.2,Y282&lt;45.8),20))))))))))))))))))</f>
        <v>0</v>
      </c>
      <c r="AO282" s="4">
        <f t="shared" si="658"/>
        <v>0</v>
      </c>
      <c r="AP282" s="4">
        <f t="shared" si="659"/>
        <v>0</v>
      </c>
      <c r="AQ282" s="4">
        <f t="shared" si="660"/>
        <v>0</v>
      </c>
      <c r="AU282" s="339"/>
      <c r="AV282" s="339"/>
      <c r="AW282" s="325"/>
      <c r="AX282" s="322" t="s">
        <v>53</v>
      </c>
      <c r="AY282" s="293"/>
      <c r="AZ282" s="11">
        <f>ROUND(AZ281/AW275,2)</f>
        <v>216.7</v>
      </c>
      <c r="BA282" s="11">
        <f>ROUND(BA281/AW275,2)</f>
        <v>0</v>
      </c>
      <c r="BB282" s="11">
        <f>ROUND(BB281/AW275,2)</f>
        <v>0</v>
      </c>
      <c r="BC282" s="11">
        <f>ROUND(BC281/AW275,2)</f>
        <v>0</v>
      </c>
      <c r="BD282" s="11">
        <f>ROUND(BD281/AW275,2)</f>
        <v>0</v>
      </c>
      <c r="BE282" s="11">
        <f>ROUND(BE281/AW275,2)</f>
        <v>0</v>
      </c>
      <c r="BF282" s="11">
        <f>ROUND(BF281/AW275,2)</f>
        <v>0</v>
      </c>
      <c r="BG282" s="11">
        <f>ROUND(BG281/AW275,2)</f>
        <v>0</v>
      </c>
      <c r="BH282" s="11">
        <f>ROUND(BH281/AW275,2)</f>
        <v>0</v>
      </c>
      <c r="BI282" s="11">
        <f>ROUND(BI281/AW275,2)</f>
        <v>0</v>
      </c>
      <c r="BJ282" s="11">
        <f>ROUND(BJ281/AW275,2)</f>
        <v>0</v>
      </c>
      <c r="BK282" s="11">
        <f>ROUND(BK281/AW275,2)</f>
        <v>0</v>
      </c>
      <c r="BL282" s="11">
        <f>ROUND(BL281/AW275,2)</f>
        <v>0</v>
      </c>
      <c r="BM282" s="11">
        <f>ROUND(BM281/AW275,2)</f>
        <v>0</v>
      </c>
      <c r="BN282" s="11">
        <f>ROUND(BN281/AW275,2)</f>
        <v>0</v>
      </c>
      <c r="BO282" s="11">
        <f>ROUND(BO281/AW275,2)</f>
        <v>216.7</v>
      </c>
      <c r="BP282" s="11">
        <f>ROUND(BP281/AW275,2)</f>
        <v>0</v>
      </c>
      <c r="BQ282" s="11">
        <f>ROUND(BQ281/AW275,2)</f>
        <v>0</v>
      </c>
      <c r="BR282" s="11">
        <f>ROUND(BR281/AW275,2)</f>
        <v>0</v>
      </c>
      <c r="BS282" s="11">
        <f>ROUND(BS281/AW275,2)</f>
        <v>0</v>
      </c>
      <c r="BT282" s="11">
        <f>ROUND(BT281/AW275,2)</f>
        <v>0</v>
      </c>
      <c r="BU282" s="17">
        <v>8</v>
      </c>
      <c r="BX282" s="52" t="b">
        <f>IF(AND(BA282&gt;947.15,BA282&lt;949),3,IF(AND(BA282&gt;623.59,BA282&lt;625),4,IF(AND(BA282&gt;237.38,BA282&lt;239),5,IF(AND(BA282&gt;1986,BA282&lt;1988),6,IF(AND(BA282&gt;739.75,BA282&lt;741),7,IF(AND(BA282&gt;282.91,BA282&lt;284),8,IF(AND(BA282&gt;2681.35,BA282&lt;2683),9,IF(AND(BA282&gt;828.59,BA282&lt;830),10,IF(AND(BA282&gt;585.15,BA282&lt;587),11,IF(AND(BA282&gt;991.71,BA282&lt;993),12,IF(AND(BA282&gt;652.95,BA282&lt;654),13,IF(AND(BA282&gt;248.59,BA282&lt;250),14,IF(AND(BA282&gt;2079.39,BA282&lt;2081),15,IF(AND(BA282&gt;774.57,BA282&lt;776),16,IF(AND(BA282&gt;296.25,BA282&lt;298),17,IF(AND(BA282&gt;2807.42,BA282&lt;2809),18,IF(AND(BA282&gt;867.59,BA282&lt;869),19,IF(AND(BA282&gt;612.7,BA282&lt;614),20))))))))))))))))))</f>
        <v>0</v>
      </c>
      <c r="BY282" s="52" t="b">
        <f>IF(AND(BC282&gt;1204.78,BC282&lt;1206),5,IF(AND(BC282&gt;1407.63,BC282&lt;1409),8,IF(AND(BC282&gt;1427.91,BC282&lt;1429),11,IF(AND(BC282&gt;1261.45,BC282&lt;1263),14,IF(AND(BC282&gt;1473.83,BC282&lt;1475),17,IF(AND(BC282&gt;1495.07,BC282&lt;1497),20))))))</f>
        <v>0</v>
      </c>
      <c r="BZ282" s="52" t="b">
        <f>IF(AND(BD282&gt;486.32,BD282&lt;488),3,IF(AND(BD282&gt;324.64,BD282&lt;326),4,IF(AND(BD282&gt;286.99,BD282&lt;288.5),5,IF(AND(BD282&gt;617.7,BD282&lt;618),6,IF(AND(BD282&gt;411.3,BD282&lt;413),7,IF(AND(BD282&gt;365.04,BD282&lt;367),8,IF(AND(BD282&gt;797.54,BD282&lt;799),9,IF(AND(BD282&gt;533.49,BD282&lt;535),10,IF(AND(BD282&gt;475.86,BD282&lt;477),11,IF(AND(BD282&gt;509.22,BD282&lt;511),12,IF(AND(BD282&gt;339.94,BD282&lt;341.2),13,IF(AND(BD282&gt;300.53,BD282&lt;302),14,IF(AND(BD282&gt;646.78,BD282&lt;648),15,IF(AND(BD282&gt;430.68,BD282&lt;432),16,IF(AND(BD282&gt;382.24,BD282&lt;384),17,IF(AND(BD282&gt;835.07,BD282&lt;837),18,IF(AND(BD282&gt;558.61,BD282&lt;560),19,IF(AND(BD282&gt;498.27,BD282&lt;500),20))))))))))))))))))</f>
        <v>0</v>
      </c>
      <c r="CA282" s="52" t="b">
        <f>IF(AND(BF282&gt;497.89,BF282&lt;499),3,IF(AND(BF282&gt;360.29,BF282&lt;362),4,IF(AND(BF282&gt;249.38,BF282&lt;251),5,IF(AND(BF282&gt;628.22,BF282&lt;630),6,IF(AND(BF282&gt;455.21,BF282&lt;457),7,IF(AND(BF282&gt;315.16,BF282&lt;317),8,IF(AND(BF282&gt;814.35,BF282&lt;816),9,IF(AND(BF282&gt;571.19,BF282&lt;573),10,IF(AND(BF282&gt;401.59,BF282&lt;403),11,IF(AND(BF282&gt;521.33,BF282&lt;523),12,IF(AND(BF282&gt;377.28,BF282&lt;379),13,IF(AND(BF282&gt;261.15,BF282&lt;263),14,IF(AND(BF282&gt;657.8,BF282&lt;659),15,IF(AND(BF282&gt;476.66,BF282&lt;478),16,IF(AND(BF282&gt;330.01,BF282&lt;332),17,IF(AND(BF282&gt;852.67,BF282&lt;854),18,IF(AND(BF282&gt;598.08,BF282&lt;600),19,IF(AND(BF282&gt;420.51,BF282&lt;422),20))))))))))))))))))</f>
        <v>0</v>
      </c>
      <c r="CB282" s="52" t="b">
        <f>IF(AND(BK282&gt;358.85,BK282&lt;360),3,IF(AND(BK282&gt;129.83,BK282&lt;131),4,IF(AND(BK282&gt;77.61,BK282&lt;79),5,IF(AND(BK282&gt;426.19,BK282&lt;428),6,IF(AND(BK282&gt;159.77,BK282&lt;161),7,IF(AND(BK282&gt;94.38,BK282&lt;96),8,IF(AND(BK282&gt;567.37,BK282&lt;569),9,IF(AND(BK282&gt;203.4,BK282&lt;205),10,IF(AND(BK282&gt;131.96,BK282&lt;133),11,IF(AND(BK282&gt;375.76,BK282&lt;377),12,IF(AND(BK282&gt;135.98,BK282&lt;137),13,IF(AND(BK282&gt;81.31,BK282&lt;83),14,IF(AND(BK282&gt;446.27,BK282&lt;448),15,IF(AND(BK282&gt;167.32,BK282&lt;169),16,IF(AND(BK282&gt;98.86,BK282&lt;100),17,IF(AND(BK282&gt;594.08,BK282&lt;596),18,IF(AND(BK282&gt;213.01,BK282&lt;215),19,IF(AND(BK282&gt;138.21,BK282&lt;140),20))))))))))))))))))</f>
        <v>0</v>
      </c>
      <c r="CC282" s="52" t="b">
        <f>IF(AND(BM282&gt;195.17,BM282&lt;197),3,IF(AND(BM282&gt;88.93,BM282&lt;90),4,IF(AND(BM282&gt;47.88,BM282&lt;49),5,IF(AND(BM282&gt;245.08,BM282&lt;247),6,IF(AND(BM282&gt;111.07,BM282&lt;113),7,IF(AND(BM282&gt;60.92,BM282&lt;62),8,IF(AND(BM282&gt;296.11,BM282&lt;298),9,IF(AND(BM282&gt;139.41,BM282&lt;141),10,IF(AND(BM282&gt;78.67,BM282&lt;80),11,IF(AND(BM282&gt;204.39,BM282&lt;206),12,IF(AND(BM282&gt;93.16,BM282&lt;95),13,IF(AND(BM282&gt;50.17,BM282&lt;52),14,IF(AND(BM282&gt;256.64,BM282&lt;258),15,IF(AND(BM282&gt;116.33,BM282&lt;118),16,IF(AND(BM282&gt;63.83,BM282&lt;65),17,IF(AND(BM282&gt;310.07,BM282&lt;312),18,IF(AND(BM282&gt;146.01,BM282&lt;148),19,IF(AND(BM282&gt;82.42,BM282&lt;84),20))))))))))))))))))</f>
        <v>0</v>
      </c>
      <c r="CD282" s="52" t="b">
        <f>IF(AND(BO282&gt;107.35,BO282&lt;109),3,IF(AND(BO282&gt;63.65,BO282&lt;65),4,IF(AND(BO282&gt;44.75,BO282&lt;46),5,IF(AND(BO282&gt;143.27,BO282&lt;145),6,IF(AND(BO282&gt;85.58,BO282&lt;87),7,IF(AND(BO282&gt;60.46,BO282&lt;62),8,IF(AND(BO282&gt;194.16,BO282&lt;196),9,IF(AND(BO282&gt;117.24,BO282&lt;119),10,IF(AND(BO282&gt;82.88,BO282&lt;84),11,IF(AND(BO282&gt;112.44,BO282&lt;114),12,IF(AND(BO282&gt;66.69,BO282&lt;68),13,IF(AND(BO282&gt;46.9,BO282&lt;48),14,IF(AND(BO282&gt;150.05,BO282&lt;152),15,IF(AND(BO282&gt;90.65,BO282&lt;91),16,IF(AND(BO282&gt;63.34,BO282&lt;65),17,IF(AND(BO282&gt;203.34,BO282&lt;205),18,IF(AND(BO282&gt;122.8,BO282&lt;124),19,IF(AND(BO282&gt;86.83,BO282&lt;88),20))))))))))))))))))</f>
        <v>0</v>
      </c>
      <c r="CE282" s="52" t="b">
        <f>IF(AND(BP282&gt;139.85,BP282&lt;141),3,IF(AND(BP282&gt;103.84,BP282&lt;105),4,IF(AND(BP282&gt;52.32,BP282&lt;54),5,IF(AND(BP282&gt;285.46,BP282&lt;287),6,IF(AND(BP282&gt;118.42,BP282&lt;120),7,IF(AND(BP282&gt;62.42,BP282&lt;64),8,IF(AND(BP282&gt;412.27,BP282&lt;414),9,IF(AND(BP282&gt;140.33,BP282&lt;142),10,IF(AND(BP282&gt;145,BP282&lt;147),11,IF(AND(BP282&gt;146.47,BP282&lt;148),12,IF(AND(BP282&gt;108.77,BP282&lt;110),13,IF(AND(BP282&gt;54.82,BP282&lt;56),14,IF(AND(BP282&gt;298.92,BP282&lt;300),15,IF(AND(BP282&gt;124.03,BP282&lt;126),16,IF(AND(BP282&gt;65.4,BP282&lt;67),17,IF(AND(BP282&gt;431.69,BP282&lt;433),18,IF(AND(BP282&gt;146.97,BP282&lt;148),19,IF(AND(BP282&gt;151.86,BP282&lt;153),20))))))))))))))))))</f>
        <v>0</v>
      </c>
      <c r="CF282" s="52" t="b">
        <f>IF(AND(BQ282&gt;350.42,BQ282&lt;352),3,IF(AND(BQ282&gt;546.22,BQ282&lt;548),4,IF(AND(BQ282&gt;155.33,BQ282&lt;157),5,IF(AND(BQ282&gt;721.99,BQ282&lt;723),6,IF(AND(BQ282&gt;638.96,BQ282&lt;639),7,IF(AND(BQ282&gt;187.79,BQ282&lt;189),8,IF(AND(BQ282&gt;945.4,BQ282&lt;947),9,IF(AND(BQ282&gt;698.46,BQ282&lt;670),10,IF(AND(BQ282&gt;360.7,BQ282&lt;362),11,IF(AND(BQ282&gt;366.94,BQ282&lt;368),12,IF(AND(BQ282&gt;571.94,BQ282&lt;573),13,IF(AND(BQ282&gt;162.68,BQ282&lt;164),14,IF(AND(BQ282&gt;755.97,BQ282&lt;757),15,IF(AND(BQ282&gt;667.99,BQ282&lt;669),16,IF(AND(BQ282&gt;196.66,BQ282&lt;198),17,IF(AND(BQ282&gt;989.88,BQ282&lt;991),18,IF(AND(BQ282&gt;731.33,BQ282&lt;733),19,IF(AND(BQ282&gt;377.7,BQ282&lt;379),20))))))))))))))))))</f>
        <v>0</v>
      </c>
      <c r="CG282" s="52" t="b">
        <f>IF(AND(BS282&gt;46.2,BS282&lt;46.5),3,IF(AND(BS282&gt;18.8,BS282&lt;19.1),4,IF(AND(BS282&gt;15.8,BS282&lt;16),5,IF(AND(BS282&gt;78.7,BS282&lt;79),6,IF(AND(BS282&gt;32.1,BS282&lt;32.4),7,IF(AND(BS282&gt;26.9,BS282&lt;27.3),8,IF(AND(BS282&gt;125,BS282&lt;125.5),9,IF(AND(BS282&gt;48.2,BS282&lt;48.52),10,IF(AND(BS282&gt;43.1,BS282&lt;43.6),11,IF(AND(BS282&gt;48.53,BS282&lt;48.7),12,IF(AND(BS282&gt;19.6,BS282&lt;20.1),13,IF(AND(BS282&gt;16.5,BS282&lt;16.9),14,IF(AND(BS282&gt;82.4,BS282&lt;82.8),15,IF(AND(BS282&gt;33.6,BS282&lt;34),16,IF(AND(BS282&gt;28,BS282&lt;28.6),17,IF(AND(BS282&gt;130.8,BS282&lt;131.4),18,IF(AND(BS282&gt;50.5,BS282&lt;50.9),19,IF(AND(BS282&gt;45.2,BS282&lt;45.8),20))))))))))))))))))</f>
        <v>0</v>
      </c>
    </row>
    <row r="283" spans="1:88" ht="90" customHeight="1">
      <c r="A283" s="288"/>
      <c r="B283" s="288"/>
      <c r="C283" s="289"/>
      <c r="D283" s="292" t="s">
        <v>54</v>
      </c>
      <c r="E283" s="293"/>
      <c r="F283" s="10" t="s">
        <v>36</v>
      </c>
      <c r="G283" s="12">
        <f>IF(AD283=FALSE,0,AD283)</f>
        <v>0</v>
      </c>
      <c r="H283" s="12" t="s">
        <v>36</v>
      </c>
      <c r="I283" s="12">
        <f>IF(AE283=FALSE,0,AE283)</f>
        <v>0</v>
      </c>
      <c r="J283" s="12">
        <f>IF(AF283=FALSE,0,AF283)</f>
        <v>0</v>
      </c>
      <c r="K283" s="12" t="s">
        <v>36</v>
      </c>
      <c r="L283" s="12">
        <f>IF(AG283=FALSE,0,AG283)</f>
        <v>0</v>
      </c>
      <c r="M283" s="12" t="s">
        <v>36</v>
      </c>
      <c r="N283" s="12" t="s">
        <v>36</v>
      </c>
      <c r="O283" s="12" t="s">
        <v>36</v>
      </c>
      <c r="P283" s="12" t="s">
        <v>36</v>
      </c>
      <c r="Q283" s="12">
        <f>IF(AH283=FALSE,0,AH283)</f>
        <v>0</v>
      </c>
      <c r="R283" s="12" t="s">
        <v>36</v>
      </c>
      <c r="S283" s="12">
        <f>IF(AI283=FALSE,0,AI283)</f>
        <v>0</v>
      </c>
      <c r="T283" s="12" t="s">
        <v>36</v>
      </c>
      <c r="U283" s="12">
        <f>IF(AJ283=FALSE,0,AJ283)</f>
        <v>0</v>
      </c>
      <c r="V283" s="12">
        <f>IF(AK283=FALSE,0,AK283)</f>
        <v>0</v>
      </c>
      <c r="W283" s="12">
        <f>IF(AL283=FALSE,0,AL283)</f>
        <v>0</v>
      </c>
      <c r="X283" s="12" t="s">
        <v>36</v>
      </c>
      <c r="Y283" s="12">
        <f>IF(AM283=FALSE,0,AM283)</f>
        <v>0</v>
      </c>
      <c r="Z283" s="12" t="s">
        <v>36</v>
      </c>
      <c r="AA283" s="18">
        <v>9</v>
      </c>
      <c r="AD283" s="52" t="b">
        <f>IF(AD282=3,948.15,IF(AD282=4,624.59,IF(AD282=5,238.38,IF(AD282=6,1987,IF(AD282=7,740.75,IF(AD282=8,283.91,IF(AD282=9,2682.35,IF(AD282=10,829.59,IF(AD282=11,586.15,IF(AD282=12,992.71,IF(AD282=13,653.95,IF(AD282=14,249.59,IF(AD282=15,2080.39,IF(AD282=16,775.57,IF(AD282=17,297.25,IF(AD282=18,2808.42,IF(AD282=19,868.59,IF(AD282=20,613.7))))))))))))))))))</f>
        <v>0</v>
      </c>
      <c r="AE283" s="52" t="b">
        <f>IF(AE282=5,1205.78,IF(AE282=8,1408.63,IF(AE282=11,1428.91,IF(AE282=14,1262.45,IF(AE282=17,1474.83,IF(AE282=20,1496.07))))))</f>
        <v>0</v>
      </c>
      <c r="AF283" s="52" t="b">
        <f>IF(AF282=3,487.32,IF(AF282=4,325.64,IF(AF282=5,287.99,IF(AF282=6,618.7,IF(AF282=7,412.3,IF(AF282=8,366.04,IF(AF282=9,798.54,IF(AF282=10,534.49,IF(AF282=11,476.86,IF(AF282=12,510.22,IF(AF282=13,340.94,IF(AF282=14,301.53,IF(AF282=15,647.78,IF(AF282=16,431.68,IF(AF282=17,383.24,IF(AF282=18,836.07,IF(AF282=19,559.61,IF(AF282=20,499.27))))))))))))))))))</f>
        <v>0</v>
      </c>
      <c r="AG283" s="52" t="b">
        <f>IF(AG282=3,498.89,IF(AG282=4,361.29,IF(AG282=5,250.38,IF(AG282=6,629.22,IF(AG282=7,456.21,IF(AG282=8,316.16,IF(AG282=9,815.35,IF(AG282=10,572.19,IF(AG282=11,402.59,IF(AG282=12,522.33,IF(AG282=13,378.28,IF(AG282=14,262.15,IF(AG282=15,658.8,IF(AG282=16,477.66,IF(AG282=17,331.01,IF(AG282=18,853.67,IF(AG282=19,599.08,IF(AG282=20,421.51))))))))))))))))))</f>
        <v>0</v>
      </c>
      <c r="AH283" s="52" t="b">
        <f>IF(AH282=3,359.85,IF(AH282=4,130.83,IF(AH282=5,78.61,IF(AH282=6,427.19,IF(AH282=7,160.77,IF(AH282=8,95.38,IF(AH282=9,568.37,IF(AH282=10,204.4,IF(AH282=11,132.96,IF(AH282=12,376.76,IF(AH282=13,136.98,IF(AH282=14,82.31,IF(AH282=15,447.27,IF(AH282=16,168.32,IF(AH282=17,99.86,IF(AH282=18,595.08,IF(AH282=19,214.01,IF(AH282=20,139.21))))))))))))))))))</f>
        <v>0</v>
      </c>
      <c r="AI283" s="52" t="b">
        <f>IF(AI282=3,196.17,IF(AI282=4,89.93,IF(AI282=5,48.88,IF(AI282=6,246.08,IF(AI282=7,112.07,IF(AI282=8,61.92,IF(AI282=9,297.11,IF(AI282=10,140.41,IF(AI282=11,79.67,IF(AI282=12,205.39,IF(AI282=13,94.16,IF(AI282=14,51.17,IF(AI282=15,257.64,IF(AI282=16,117.33,IF(AI282=17,64.83,IF(AI282=18,311.07,IF(AI282=19,147.01,IF(AI282=20,83.42))))))))))))))))))</f>
        <v>0</v>
      </c>
      <c r="AJ283" s="52" t="b">
        <f>IF(AJ282=3,108.35,IF(AJ282=4,64.65,IF(AJ282=5,45.75,IF(AJ282=6,144.27,IF(AJ282=7,86.58,IF(AJ282=8,61.46,IF(AJ282=9,195.16,IF(AJ282=10,118.24,IF(AJ282=11,83.88,IF(AJ282=12,113.44,IF(AJ282=13,67.69,IF(AJ282=14,47.9,IF(AJ282=15,151.05,IF(AJ282=16,90.65,IF(AJ282=17,64.34,IF(AJ282=18,204.34,IF(AJ282=19,123.8,IF(AJ282=20,87.83))))))))))))))))))</f>
        <v>0</v>
      </c>
      <c r="AK283" s="52" t="b">
        <f>IF(AK282=3,140.85,IF(AK282=4,104.84,IF(AK282=5,53.32,IF(AK282=6,286.46,IF(AK282=7,119.42,IF(AK282=8,63.42,IF(AK282=9,413.27,IF(AK282=10,141.33,IF(AK282=11,146,IF(AK282=12,147.47,IF(AK282=13,109.77,IF(AK282=14,55.82,IF(AK282=15,299.92,IF(AK282=16,125.03,IF(AK282=17,66.4,IF(AK282=18,432.69,IF(AK282=19,147.97,IF(AK282=20,152.86))))))))))))))))))</f>
        <v>0</v>
      </c>
      <c r="AL283" s="52" t="b">
        <f>IF(AL282=3,351.42,IF(AL282=4,547.22,IF(AL282=5,156.33,IF(AL282=6,722.99,IF(AL282=7,638.96,IF(AL282=8,188.79,IF(AL282=9,946.4,IF(AL282=10,699.46,IF(AL282=11,361.7,IF(AL282=12,367.94,IF(AL282=13,572.94,IF(AL282=14,163.68,IF(AL282=15,756.97,IF(AL282=16,668.99,IF(AL282=17,197.66,IF(AL282=18,990.88,IF(AL282=19,732.33,IF(AL282=20,378.7))))))))))))))))))</f>
        <v>0</v>
      </c>
      <c r="AM283" s="52" t="b">
        <f>IF(AM282=3,46.41,IF(AM282=4,19.01,IF(AM282=5,15.96,IF(AM282=6,78.9,IF(AM282=7,32.34,IF(AM282=8,27.09,IF(AM282=9,125.27,IF(AM282=10,48.48,IF(AM282=11,43.47,IF(AM282=12,48.59,IF(AM282=13,19.9,IF(AM282=14,16.71,IF(AM282=15,82.61,IF(AM282=16,33.86,IF(AM282=17,28.36,IF(AM282=18,131.15,IF(AM282=19,50.76,IF(AM282=20,45.51))))))))))))))))))</f>
        <v>0</v>
      </c>
      <c r="AO283" s="4">
        <f t="shared" si="658"/>
        <v>0</v>
      </c>
      <c r="AP283" s="4">
        <f t="shared" si="659"/>
        <v>0</v>
      </c>
      <c r="AQ283" s="4">
        <f t="shared" si="660"/>
        <v>0</v>
      </c>
      <c r="AU283" s="339"/>
      <c r="AV283" s="339"/>
      <c r="AW283" s="325"/>
      <c r="AX283" s="322" t="s">
        <v>54</v>
      </c>
      <c r="AY283" s="293"/>
      <c r="AZ283" s="10" t="s">
        <v>36</v>
      </c>
      <c r="BA283" s="12">
        <f>IF(BX283=FALSE,0,BX283)</f>
        <v>0</v>
      </c>
      <c r="BB283" s="12" t="s">
        <v>36</v>
      </c>
      <c r="BC283" s="12">
        <f>IF(BY283=FALSE,0,BY283)</f>
        <v>0</v>
      </c>
      <c r="BD283" s="12">
        <f>IF(BZ283=FALSE,0,BZ283)</f>
        <v>0</v>
      </c>
      <c r="BE283" s="12" t="s">
        <v>36</v>
      </c>
      <c r="BF283" s="12">
        <f>IF(CA283=FALSE,0,CA283)</f>
        <v>0</v>
      </c>
      <c r="BG283" s="12" t="s">
        <v>36</v>
      </c>
      <c r="BH283" s="12" t="s">
        <v>36</v>
      </c>
      <c r="BI283" s="12" t="s">
        <v>36</v>
      </c>
      <c r="BJ283" s="12" t="s">
        <v>36</v>
      </c>
      <c r="BK283" s="12">
        <f>IF(CB283=FALSE,0,CB283)</f>
        <v>0</v>
      </c>
      <c r="BL283" s="12" t="s">
        <v>36</v>
      </c>
      <c r="BM283" s="12">
        <f>IF(CC283=FALSE,0,CC283)</f>
        <v>0</v>
      </c>
      <c r="BN283" s="12" t="s">
        <v>36</v>
      </c>
      <c r="BO283" s="12">
        <f>IF(CD283=FALSE,0,CD283)</f>
        <v>0</v>
      </c>
      <c r="BP283" s="12">
        <f>IF(CE283=FALSE,0,CE283)</f>
        <v>0</v>
      </c>
      <c r="BQ283" s="12">
        <f>IF(CF283=FALSE,0,CF283)</f>
        <v>0</v>
      </c>
      <c r="BR283" s="12" t="s">
        <v>36</v>
      </c>
      <c r="BS283" s="12">
        <f>IF(CG283=FALSE,0,CG283)</f>
        <v>0</v>
      </c>
      <c r="BT283" s="12" t="s">
        <v>36</v>
      </c>
      <c r="BU283" s="18">
        <v>9</v>
      </c>
      <c r="BX283" s="52" t="b">
        <f>IF(AD282=3,1896.3,IF(AD282=4,1249.18,IF(AD282=5,476.76,IF(AD282=6,3974,IF(AD282=7,1481.5,IF(AD282=8,567.82,IF(AD282=9,5364.7,IF(AD282=10,1659.18,IF(AD282=11,1172.3)))))))))</f>
        <v>0</v>
      </c>
      <c r="BY283" s="52" t="b">
        <f>IF(AE282=5,2411.56,IF(AE282=8,2817.26,IF(AE282=11,2857.82)))</f>
        <v>0</v>
      </c>
      <c r="BZ283" s="52" t="b">
        <f>IF(AF282=3,974.64,IF(AF282=4,651.28,IF(AF282=5,575.98,IF(AF282=6,1237.4,IF(AF282=7,824.6,IF(AF282=8,732.08,IF(AF282=9,1597.08,IF(AF282=10,1068.98,IF(AF282=11,953.72)))))))))</f>
        <v>0</v>
      </c>
      <c r="CA283" s="52" t="b">
        <f>IF(AG282=3,997.78,IF(AG282=4,722.58,IF(AG282=5,500.76,IF(AG282=6,1258.44,IF(AG282=7,912.42,IF(AG282=8,632.32,IF(AG282=9,1630.7,IF(AG282=10,1144.38,IF(AG282=11,805.18)))))))))</f>
        <v>0</v>
      </c>
      <c r="CB283" s="52" t="b">
        <f>IF(AH282=3,719.7,IF(AH282=4,261.66,IF(AH282=5,157.22,IF(AH282=6,854.38,IF(AH282=7,321.54,IF(AH282=8,190.76,IF(AH282=9,1136.74,IF(AH282=10,408.8,IF(AH282=11,265.92)))))))))</f>
        <v>0</v>
      </c>
      <c r="CC283" s="52" t="b">
        <f>IF(AI282=3,392.34,IF(AI282=4,179.86,IF(AI282=5,97.76,IF(AI282=6,492.16,IF(AI282=7,224.14,IF(AI282=8,123.84,IF(AI282=9,594.22,IF(AI282=10,280.82,IF(AI282=11,159.34)))))))))</f>
        <v>0</v>
      </c>
      <c r="CD283" s="52" t="b">
        <f>IF(AJ282=3,216.7,IF(AJ282=4,129.3,IF(AJ282=5,91.5,IF(AJ282=6,288.54,IF(AJ282=7,173.16,IF(AJ282=8,122.92,IF(AJ282=9,390.32,IF(AJ282=10,236.48,IF(AJ282=11,167.76)))))))))</f>
        <v>0</v>
      </c>
      <c r="CE283" s="52" t="b">
        <f>IF(AK282=3,281.7,IF(AK282=4,209.68,IF(AK282=5,106.64,IF(AK282=6,572.92,IF(AK282=7,238.84,IF(AK282=8,126.84,IF(AK282=9,826.54,IF(AK282=10,282.66,IF(AK282=11,292)))))))))</f>
        <v>0</v>
      </c>
      <c r="CF283" s="52" t="b">
        <f>IF(AL282=3,702.84,IF(AL282=4,1094.44,IF(AL282=5,312.66,IF(AL282=6,1445.98,IF(AL282=7,1277.92,IF(AL282=8,377.58,IF(AL282=9,1892.8,IF(AL282=10,1398.92,IF(AL282=11,723.4)))))))))</f>
        <v>0</v>
      </c>
      <c r="CG283" s="52" t="b">
        <f>IF(AM282=3,92.82,IF(AM282=4,38.02,IF(AM282=5,31.92,IF(AM282=6,157.8,IF(AM282=7,64.68,IF(AM282=8,54.18,IF(AM282=9,250.54,IF(AM282=10,96.96,IF(AM282=11,86.94)))))))))</f>
        <v>0</v>
      </c>
    </row>
    <row r="284" spans="1:88" ht="30" customHeight="1">
      <c r="A284" s="280"/>
      <c r="B284" s="280" t="s">
        <v>350</v>
      </c>
      <c r="C284" s="284">
        <f>C275</f>
        <v>2443.1000000000004</v>
      </c>
      <c r="D284" s="282" t="s">
        <v>27</v>
      </c>
      <c r="E284" s="2" t="s">
        <v>28</v>
      </c>
      <c r="F284" s="10">
        <f>G284+I284+J284+L284+Q284+S284+U284+V284+W284+Y284+Z284</f>
        <v>227930</v>
      </c>
      <c r="G284" s="44">
        <f>G275</f>
        <v>0</v>
      </c>
      <c r="H284" s="10">
        <f t="shared" ref="H284:Z289" si="784">H275</f>
        <v>0</v>
      </c>
      <c r="I284" s="10">
        <f t="shared" si="784"/>
        <v>0</v>
      </c>
      <c r="J284" s="10">
        <f t="shared" si="784"/>
        <v>0</v>
      </c>
      <c r="K284" s="10">
        <f t="shared" si="784"/>
        <v>0</v>
      </c>
      <c r="L284" s="10">
        <f t="shared" si="784"/>
        <v>0</v>
      </c>
      <c r="M284" s="10">
        <f t="shared" si="784"/>
        <v>0</v>
      </c>
      <c r="N284" s="10">
        <f t="shared" si="784"/>
        <v>0</v>
      </c>
      <c r="O284" s="10">
        <f t="shared" si="784"/>
        <v>0</v>
      </c>
      <c r="P284" s="10">
        <f t="shared" si="784"/>
        <v>0</v>
      </c>
      <c r="Q284" s="10">
        <f t="shared" si="784"/>
        <v>0</v>
      </c>
      <c r="R284" s="10">
        <f t="shared" si="784"/>
        <v>0</v>
      </c>
      <c r="S284" s="10">
        <f t="shared" si="784"/>
        <v>0</v>
      </c>
      <c r="T284" s="10">
        <f t="shared" si="784"/>
        <v>0</v>
      </c>
      <c r="U284" s="10">
        <f t="shared" si="784"/>
        <v>200371.7</v>
      </c>
      <c r="V284" s="10">
        <f t="shared" si="784"/>
        <v>0</v>
      </c>
      <c r="W284" s="10">
        <f t="shared" si="784"/>
        <v>0</v>
      </c>
      <c r="X284" s="10">
        <f t="shared" si="784"/>
        <v>0</v>
      </c>
      <c r="Y284" s="10">
        <f t="shared" si="784"/>
        <v>27558.3</v>
      </c>
      <c r="Z284" s="10">
        <f t="shared" si="784"/>
        <v>0</v>
      </c>
      <c r="AA284" s="16">
        <v>1</v>
      </c>
      <c r="AO284" s="4">
        <f t="shared" si="658"/>
        <v>0</v>
      </c>
      <c r="AP284" s="4">
        <f t="shared" si="659"/>
        <v>0</v>
      </c>
      <c r="AQ284" s="4">
        <f t="shared" si="660"/>
        <v>0</v>
      </c>
      <c r="AU284" s="339"/>
      <c r="AV284" s="339" t="s">
        <v>350</v>
      </c>
      <c r="AW284" s="325">
        <f>AW275</f>
        <v>1849.3000000000002</v>
      </c>
      <c r="AX284" s="326" t="s">
        <v>27</v>
      </c>
      <c r="AY284" s="2" t="s">
        <v>28</v>
      </c>
      <c r="AZ284" s="10">
        <f>BA284+BC284+BD284+BF284+BK284+BM284+BO284+BP284+BQ284+BS284+BT284</f>
        <v>400743.31</v>
      </c>
      <c r="BA284" s="44">
        <f>BA275</f>
        <v>0</v>
      </c>
      <c r="BB284" s="10">
        <f t="shared" ref="BB284:BT284" si="785">BB275</f>
        <v>0</v>
      </c>
      <c r="BC284" s="10">
        <f t="shared" si="785"/>
        <v>0</v>
      </c>
      <c r="BD284" s="10">
        <f t="shared" si="785"/>
        <v>0</v>
      </c>
      <c r="BE284" s="10">
        <f t="shared" si="785"/>
        <v>0</v>
      </c>
      <c r="BF284" s="10">
        <f t="shared" si="785"/>
        <v>0</v>
      </c>
      <c r="BG284" s="10">
        <f t="shared" si="785"/>
        <v>0</v>
      </c>
      <c r="BH284" s="10">
        <f t="shared" si="785"/>
        <v>0</v>
      </c>
      <c r="BI284" s="10">
        <f t="shared" si="785"/>
        <v>0</v>
      </c>
      <c r="BJ284" s="10">
        <f t="shared" si="785"/>
        <v>0</v>
      </c>
      <c r="BK284" s="10">
        <f t="shared" si="785"/>
        <v>0</v>
      </c>
      <c r="BL284" s="10">
        <f t="shared" si="785"/>
        <v>0</v>
      </c>
      <c r="BM284" s="10">
        <f t="shared" si="785"/>
        <v>0</v>
      </c>
      <c r="BN284" s="10">
        <f t="shared" si="785"/>
        <v>0</v>
      </c>
      <c r="BO284" s="10">
        <f t="shared" si="785"/>
        <v>400743.31</v>
      </c>
      <c r="BP284" s="10">
        <f t="shared" si="785"/>
        <v>0</v>
      </c>
      <c r="BQ284" s="10">
        <f t="shared" si="785"/>
        <v>0</v>
      </c>
      <c r="BR284" s="10">
        <f t="shared" si="785"/>
        <v>0</v>
      </c>
      <c r="BS284" s="10">
        <f t="shared" si="785"/>
        <v>0</v>
      </c>
      <c r="BT284" s="10">
        <f t="shared" si="785"/>
        <v>0</v>
      </c>
      <c r="BU284" s="16">
        <v>1</v>
      </c>
      <c r="CI284" s="32">
        <f>BF284-BG284</f>
        <v>0</v>
      </c>
    </row>
    <row r="285" spans="1:88" ht="60" customHeight="1">
      <c r="A285" s="281"/>
      <c r="B285" s="281"/>
      <c r="C285" s="285"/>
      <c r="D285" s="342"/>
      <c r="E285" s="2" t="s">
        <v>29</v>
      </c>
      <c r="F285" s="10">
        <f t="shared" ref="F285:F289" si="786">G285+I285+J285+L285+Q285+S285+U285+V285+W285+Y285+Z285</f>
        <v>0</v>
      </c>
      <c r="G285" s="10">
        <f t="shared" ref="G285:V289" si="787">G276</f>
        <v>0</v>
      </c>
      <c r="H285" s="10">
        <f t="shared" si="787"/>
        <v>0</v>
      </c>
      <c r="I285" s="10">
        <f t="shared" si="787"/>
        <v>0</v>
      </c>
      <c r="J285" s="10">
        <f t="shared" si="787"/>
        <v>0</v>
      </c>
      <c r="K285" s="10">
        <f t="shared" si="787"/>
        <v>0</v>
      </c>
      <c r="L285" s="10">
        <f t="shared" si="787"/>
        <v>0</v>
      </c>
      <c r="M285" s="10">
        <f t="shared" si="787"/>
        <v>0</v>
      </c>
      <c r="N285" s="10">
        <f t="shared" si="787"/>
        <v>0</v>
      </c>
      <c r="O285" s="10">
        <f t="shared" si="787"/>
        <v>0</v>
      </c>
      <c r="P285" s="10">
        <f t="shared" si="787"/>
        <v>0</v>
      </c>
      <c r="Q285" s="10">
        <f t="shared" si="787"/>
        <v>0</v>
      </c>
      <c r="R285" s="10">
        <f t="shared" si="787"/>
        <v>0</v>
      </c>
      <c r="S285" s="10">
        <f t="shared" si="787"/>
        <v>0</v>
      </c>
      <c r="T285" s="10">
        <f t="shared" si="787"/>
        <v>0</v>
      </c>
      <c r="U285" s="10">
        <f t="shared" si="787"/>
        <v>0</v>
      </c>
      <c r="V285" s="10">
        <f t="shared" si="787"/>
        <v>0</v>
      </c>
      <c r="W285" s="10">
        <f t="shared" si="784"/>
        <v>0</v>
      </c>
      <c r="X285" s="10">
        <f t="shared" si="784"/>
        <v>0</v>
      </c>
      <c r="Y285" s="10">
        <f t="shared" si="784"/>
        <v>0</v>
      </c>
      <c r="Z285" s="10">
        <f t="shared" si="784"/>
        <v>0</v>
      </c>
      <c r="AA285" s="15">
        <v>2</v>
      </c>
      <c r="AO285" s="4">
        <f t="shared" si="658"/>
        <v>0</v>
      </c>
      <c r="AP285" s="4">
        <f t="shared" si="659"/>
        <v>0</v>
      </c>
      <c r="AQ285" s="4">
        <f t="shared" si="660"/>
        <v>0</v>
      </c>
      <c r="AU285" s="339"/>
      <c r="AV285" s="339"/>
      <c r="AW285" s="325"/>
      <c r="AX285" s="326"/>
      <c r="AY285" s="2" t="s">
        <v>29</v>
      </c>
      <c r="AZ285" s="10">
        <f t="shared" ref="AZ285:AZ289" si="788">BA285+BC285+BD285+BF285+BK285+BM285+BO285+BP285+BQ285+BS285+BT285</f>
        <v>0</v>
      </c>
      <c r="BA285" s="10">
        <f t="shared" ref="BA285:BT285" si="789">BA276</f>
        <v>0</v>
      </c>
      <c r="BB285" s="10">
        <f t="shared" si="789"/>
        <v>0</v>
      </c>
      <c r="BC285" s="10">
        <f t="shared" si="789"/>
        <v>0</v>
      </c>
      <c r="BD285" s="10">
        <f t="shared" si="789"/>
        <v>0</v>
      </c>
      <c r="BE285" s="10">
        <f t="shared" si="789"/>
        <v>0</v>
      </c>
      <c r="BF285" s="10">
        <f t="shared" si="789"/>
        <v>0</v>
      </c>
      <c r="BG285" s="10">
        <f t="shared" si="789"/>
        <v>0</v>
      </c>
      <c r="BH285" s="10">
        <f t="shared" si="789"/>
        <v>0</v>
      </c>
      <c r="BI285" s="10">
        <f t="shared" si="789"/>
        <v>0</v>
      </c>
      <c r="BJ285" s="10">
        <f t="shared" si="789"/>
        <v>0</v>
      </c>
      <c r="BK285" s="10">
        <f t="shared" si="789"/>
        <v>0</v>
      </c>
      <c r="BL285" s="10">
        <f t="shared" si="789"/>
        <v>0</v>
      </c>
      <c r="BM285" s="10">
        <f t="shared" si="789"/>
        <v>0</v>
      </c>
      <c r="BN285" s="10">
        <f t="shared" si="789"/>
        <v>0</v>
      </c>
      <c r="BO285" s="10">
        <f t="shared" si="789"/>
        <v>0</v>
      </c>
      <c r="BP285" s="10">
        <f t="shared" si="789"/>
        <v>0</v>
      </c>
      <c r="BQ285" s="10">
        <f t="shared" si="789"/>
        <v>0</v>
      </c>
      <c r="BR285" s="10">
        <f t="shared" si="789"/>
        <v>0</v>
      </c>
      <c r="BS285" s="10">
        <f t="shared" si="789"/>
        <v>0</v>
      </c>
      <c r="BT285" s="10">
        <f t="shared" si="789"/>
        <v>0</v>
      </c>
      <c r="BU285" s="15">
        <v>2</v>
      </c>
    </row>
    <row r="286" spans="1:88" ht="120" customHeight="1">
      <c r="A286" s="281"/>
      <c r="B286" s="281"/>
      <c r="C286" s="285"/>
      <c r="D286" s="282" t="s">
        <v>30</v>
      </c>
      <c r="E286" s="2" t="s">
        <v>52</v>
      </c>
      <c r="F286" s="10">
        <f t="shared" si="786"/>
        <v>0</v>
      </c>
      <c r="G286" s="10">
        <f t="shared" si="787"/>
        <v>0</v>
      </c>
      <c r="H286" s="10">
        <f t="shared" si="784"/>
        <v>0</v>
      </c>
      <c r="I286" s="10">
        <f t="shared" si="784"/>
        <v>0</v>
      </c>
      <c r="J286" s="10">
        <f t="shared" si="784"/>
        <v>0</v>
      </c>
      <c r="K286" s="10">
        <f t="shared" si="784"/>
        <v>0</v>
      </c>
      <c r="L286" s="10">
        <f t="shared" si="784"/>
        <v>0</v>
      </c>
      <c r="M286" s="10">
        <f t="shared" si="784"/>
        <v>0</v>
      </c>
      <c r="N286" s="10">
        <f t="shared" si="784"/>
        <v>0</v>
      </c>
      <c r="O286" s="10">
        <f t="shared" si="784"/>
        <v>0</v>
      </c>
      <c r="P286" s="10">
        <f t="shared" si="784"/>
        <v>0</v>
      </c>
      <c r="Q286" s="10">
        <f t="shared" si="784"/>
        <v>0</v>
      </c>
      <c r="R286" s="10">
        <f t="shared" si="784"/>
        <v>0</v>
      </c>
      <c r="S286" s="10">
        <f t="shared" si="784"/>
        <v>0</v>
      </c>
      <c r="T286" s="10">
        <f t="shared" si="784"/>
        <v>0</v>
      </c>
      <c r="U286" s="10">
        <f t="shared" si="784"/>
        <v>0</v>
      </c>
      <c r="V286" s="10">
        <f t="shared" si="784"/>
        <v>0</v>
      </c>
      <c r="W286" s="10">
        <f t="shared" si="784"/>
        <v>0</v>
      </c>
      <c r="X286" s="10">
        <f t="shared" si="784"/>
        <v>0</v>
      </c>
      <c r="Y286" s="10">
        <f t="shared" si="784"/>
        <v>0</v>
      </c>
      <c r="Z286" s="10">
        <f t="shared" si="784"/>
        <v>0</v>
      </c>
      <c r="AA286" s="15">
        <v>3</v>
      </c>
      <c r="AO286" s="4">
        <f t="shared" si="658"/>
        <v>0</v>
      </c>
      <c r="AP286" s="4">
        <f t="shared" si="659"/>
        <v>0</v>
      </c>
      <c r="AQ286" s="4">
        <f t="shared" si="660"/>
        <v>0</v>
      </c>
      <c r="AT286" s="32">
        <f>AZ286-BC286</f>
        <v>0</v>
      </c>
      <c r="AU286" s="339"/>
      <c r="AV286" s="339"/>
      <c r="AW286" s="325"/>
      <c r="AX286" s="326" t="s">
        <v>30</v>
      </c>
      <c r="AY286" s="2" t="s">
        <v>52</v>
      </c>
      <c r="AZ286" s="10">
        <f t="shared" si="788"/>
        <v>0</v>
      </c>
      <c r="BA286" s="10">
        <f t="shared" ref="BA286:BT286" si="790">BA277</f>
        <v>0</v>
      </c>
      <c r="BB286" s="10">
        <f t="shared" si="790"/>
        <v>0</v>
      </c>
      <c r="BC286" s="10">
        <f t="shared" si="790"/>
        <v>0</v>
      </c>
      <c r="BD286" s="10">
        <f t="shared" si="790"/>
        <v>0</v>
      </c>
      <c r="BE286" s="10">
        <f t="shared" si="790"/>
        <v>0</v>
      </c>
      <c r="BF286" s="10">
        <f t="shared" si="790"/>
        <v>0</v>
      </c>
      <c r="BG286" s="10">
        <f t="shared" si="790"/>
        <v>0</v>
      </c>
      <c r="BH286" s="10">
        <f t="shared" si="790"/>
        <v>0</v>
      </c>
      <c r="BI286" s="10">
        <f t="shared" si="790"/>
        <v>0</v>
      </c>
      <c r="BJ286" s="10">
        <f t="shared" si="790"/>
        <v>0</v>
      </c>
      <c r="BK286" s="10">
        <f t="shared" si="790"/>
        <v>0</v>
      </c>
      <c r="BL286" s="10">
        <f t="shared" si="790"/>
        <v>0</v>
      </c>
      <c r="BM286" s="10">
        <f t="shared" si="790"/>
        <v>0</v>
      </c>
      <c r="BN286" s="10">
        <f t="shared" si="790"/>
        <v>0</v>
      </c>
      <c r="BO286" s="10">
        <f t="shared" si="790"/>
        <v>0</v>
      </c>
      <c r="BP286" s="10">
        <f t="shared" si="790"/>
        <v>0</v>
      </c>
      <c r="BQ286" s="10">
        <f t="shared" si="790"/>
        <v>0</v>
      </c>
      <c r="BR286" s="10">
        <f t="shared" si="790"/>
        <v>0</v>
      </c>
      <c r="BS286" s="10">
        <f t="shared" si="790"/>
        <v>0</v>
      </c>
      <c r="BT286" s="10">
        <f t="shared" si="790"/>
        <v>0</v>
      </c>
      <c r="BU286" s="15">
        <v>3</v>
      </c>
    </row>
    <row r="287" spans="1:88" ht="30" customHeight="1">
      <c r="A287" s="281"/>
      <c r="B287" s="281"/>
      <c r="C287" s="285"/>
      <c r="D287" s="283"/>
      <c r="E287" s="2" t="s">
        <v>32</v>
      </c>
      <c r="F287" s="10">
        <f t="shared" si="786"/>
        <v>0</v>
      </c>
      <c r="G287" s="10">
        <f t="shared" si="787"/>
        <v>0</v>
      </c>
      <c r="H287" s="10">
        <f t="shared" si="784"/>
        <v>0</v>
      </c>
      <c r="I287" s="10">
        <f t="shared" si="784"/>
        <v>0</v>
      </c>
      <c r="J287" s="10">
        <f t="shared" si="784"/>
        <v>0</v>
      </c>
      <c r="K287" s="10">
        <f t="shared" si="784"/>
        <v>0</v>
      </c>
      <c r="L287" s="10">
        <f t="shared" si="784"/>
        <v>0</v>
      </c>
      <c r="M287" s="10">
        <f t="shared" si="784"/>
        <v>0</v>
      </c>
      <c r="N287" s="10">
        <f t="shared" si="784"/>
        <v>0</v>
      </c>
      <c r="O287" s="10">
        <f t="shared" si="784"/>
        <v>0</v>
      </c>
      <c r="P287" s="10">
        <f t="shared" si="784"/>
        <v>0</v>
      </c>
      <c r="Q287" s="10">
        <f t="shared" si="784"/>
        <v>0</v>
      </c>
      <c r="R287" s="10">
        <f t="shared" si="784"/>
        <v>0</v>
      </c>
      <c r="S287" s="10">
        <f t="shared" si="784"/>
        <v>0</v>
      </c>
      <c r="T287" s="10">
        <f t="shared" si="784"/>
        <v>0</v>
      </c>
      <c r="U287" s="10">
        <f t="shared" si="784"/>
        <v>0</v>
      </c>
      <c r="V287" s="10">
        <f t="shared" si="784"/>
        <v>0</v>
      </c>
      <c r="W287" s="10">
        <f t="shared" si="784"/>
        <v>0</v>
      </c>
      <c r="X287" s="10">
        <f t="shared" si="784"/>
        <v>0</v>
      </c>
      <c r="Y287" s="10">
        <f t="shared" si="784"/>
        <v>0</v>
      </c>
      <c r="Z287" s="10">
        <f t="shared" si="784"/>
        <v>0</v>
      </c>
      <c r="AA287" s="15">
        <v>4</v>
      </c>
      <c r="AO287" s="4">
        <f t="shared" si="658"/>
        <v>0</v>
      </c>
      <c r="AP287" s="4">
        <f t="shared" si="659"/>
        <v>0</v>
      </c>
      <c r="AQ287" s="4">
        <f t="shared" si="660"/>
        <v>0</v>
      </c>
      <c r="AU287" s="339"/>
      <c r="AV287" s="339"/>
      <c r="AW287" s="325"/>
      <c r="AX287" s="326"/>
      <c r="AY287" s="2" t="s">
        <v>32</v>
      </c>
      <c r="AZ287" s="10">
        <f t="shared" si="788"/>
        <v>0</v>
      </c>
      <c r="BA287" s="10">
        <f t="shared" ref="BA287:BT287" si="791">BA278</f>
        <v>0</v>
      </c>
      <c r="BB287" s="10">
        <f t="shared" si="791"/>
        <v>0</v>
      </c>
      <c r="BC287" s="10">
        <f t="shared" si="791"/>
        <v>0</v>
      </c>
      <c r="BD287" s="10">
        <f t="shared" si="791"/>
        <v>0</v>
      </c>
      <c r="BE287" s="10">
        <f t="shared" si="791"/>
        <v>0</v>
      </c>
      <c r="BF287" s="10">
        <f t="shared" si="791"/>
        <v>0</v>
      </c>
      <c r="BG287" s="10">
        <f t="shared" si="791"/>
        <v>0</v>
      </c>
      <c r="BH287" s="10">
        <f t="shared" si="791"/>
        <v>0</v>
      </c>
      <c r="BI287" s="10">
        <f t="shared" si="791"/>
        <v>0</v>
      </c>
      <c r="BJ287" s="10">
        <f t="shared" si="791"/>
        <v>0</v>
      </c>
      <c r="BK287" s="10">
        <f t="shared" si="791"/>
        <v>0</v>
      </c>
      <c r="BL287" s="10">
        <f t="shared" si="791"/>
        <v>0</v>
      </c>
      <c r="BM287" s="10">
        <f t="shared" si="791"/>
        <v>0</v>
      </c>
      <c r="BN287" s="10">
        <f t="shared" si="791"/>
        <v>0</v>
      </c>
      <c r="BO287" s="10">
        <f t="shared" si="791"/>
        <v>0</v>
      </c>
      <c r="BP287" s="10">
        <f t="shared" si="791"/>
        <v>0</v>
      </c>
      <c r="BQ287" s="10">
        <f t="shared" si="791"/>
        <v>0</v>
      </c>
      <c r="BR287" s="10">
        <f t="shared" si="791"/>
        <v>0</v>
      </c>
      <c r="BS287" s="10">
        <f t="shared" si="791"/>
        <v>0</v>
      </c>
      <c r="BT287" s="10">
        <f t="shared" si="791"/>
        <v>0</v>
      </c>
      <c r="BU287" s="15">
        <v>4</v>
      </c>
    </row>
    <row r="288" spans="1:88" ht="30" customHeight="1">
      <c r="A288" s="281"/>
      <c r="B288" s="281"/>
      <c r="C288" s="285"/>
      <c r="D288" s="283"/>
      <c r="E288" s="2" t="s">
        <v>33</v>
      </c>
      <c r="F288" s="10">
        <f t="shared" si="786"/>
        <v>0</v>
      </c>
      <c r="G288" s="10">
        <f t="shared" si="787"/>
        <v>0</v>
      </c>
      <c r="H288" s="10">
        <f t="shared" si="784"/>
        <v>0</v>
      </c>
      <c r="I288" s="10">
        <f t="shared" si="784"/>
        <v>0</v>
      </c>
      <c r="J288" s="10">
        <f t="shared" si="784"/>
        <v>0</v>
      </c>
      <c r="K288" s="10">
        <f t="shared" si="784"/>
        <v>0</v>
      </c>
      <c r="L288" s="10">
        <f t="shared" si="784"/>
        <v>0</v>
      </c>
      <c r="M288" s="10">
        <f t="shared" si="784"/>
        <v>0</v>
      </c>
      <c r="N288" s="10">
        <f t="shared" si="784"/>
        <v>0</v>
      </c>
      <c r="O288" s="10">
        <f t="shared" si="784"/>
        <v>0</v>
      </c>
      <c r="P288" s="10">
        <f t="shared" si="784"/>
        <v>0</v>
      </c>
      <c r="Q288" s="10">
        <f t="shared" si="784"/>
        <v>0</v>
      </c>
      <c r="R288" s="10">
        <f t="shared" si="784"/>
        <v>0</v>
      </c>
      <c r="S288" s="10">
        <f t="shared" si="784"/>
        <v>0</v>
      </c>
      <c r="T288" s="10">
        <f t="shared" si="784"/>
        <v>0</v>
      </c>
      <c r="U288" s="10">
        <f t="shared" si="784"/>
        <v>0</v>
      </c>
      <c r="V288" s="10">
        <f t="shared" si="784"/>
        <v>0</v>
      </c>
      <c r="W288" s="10">
        <f t="shared" si="784"/>
        <v>0</v>
      </c>
      <c r="X288" s="10">
        <f t="shared" si="784"/>
        <v>0</v>
      </c>
      <c r="Y288" s="10">
        <f t="shared" si="784"/>
        <v>0</v>
      </c>
      <c r="Z288" s="10">
        <f t="shared" si="784"/>
        <v>0</v>
      </c>
      <c r="AA288" s="15">
        <v>5</v>
      </c>
      <c r="AO288" s="4">
        <f t="shared" si="658"/>
        <v>0</v>
      </c>
      <c r="AP288" s="4">
        <f t="shared" si="659"/>
        <v>0</v>
      </c>
      <c r="AQ288" s="4">
        <f t="shared" si="660"/>
        <v>0</v>
      </c>
      <c r="AU288" s="339"/>
      <c r="AV288" s="339"/>
      <c r="AW288" s="325"/>
      <c r="AX288" s="326"/>
      <c r="AY288" s="2" t="s">
        <v>33</v>
      </c>
      <c r="AZ288" s="10">
        <f t="shared" si="788"/>
        <v>0</v>
      </c>
      <c r="BA288" s="10">
        <f t="shared" ref="BA288:BT288" si="792">BA279</f>
        <v>0</v>
      </c>
      <c r="BB288" s="10">
        <f t="shared" si="792"/>
        <v>0</v>
      </c>
      <c r="BC288" s="10">
        <f t="shared" si="792"/>
        <v>0</v>
      </c>
      <c r="BD288" s="10">
        <f t="shared" si="792"/>
        <v>0</v>
      </c>
      <c r="BE288" s="10">
        <f t="shared" si="792"/>
        <v>0</v>
      </c>
      <c r="BF288" s="10">
        <f t="shared" si="792"/>
        <v>0</v>
      </c>
      <c r="BG288" s="10">
        <f t="shared" si="792"/>
        <v>0</v>
      </c>
      <c r="BH288" s="10">
        <f t="shared" si="792"/>
        <v>0</v>
      </c>
      <c r="BI288" s="10">
        <f t="shared" si="792"/>
        <v>0</v>
      </c>
      <c r="BJ288" s="10">
        <f t="shared" si="792"/>
        <v>0</v>
      </c>
      <c r="BK288" s="10">
        <f t="shared" si="792"/>
        <v>0</v>
      </c>
      <c r="BL288" s="10">
        <f t="shared" si="792"/>
        <v>0</v>
      </c>
      <c r="BM288" s="10">
        <f t="shared" si="792"/>
        <v>0</v>
      </c>
      <c r="BN288" s="10">
        <f t="shared" si="792"/>
        <v>0</v>
      </c>
      <c r="BO288" s="10">
        <f t="shared" si="792"/>
        <v>0</v>
      </c>
      <c r="BP288" s="10">
        <f t="shared" si="792"/>
        <v>0</v>
      </c>
      <c r="BQ288" s="10">
        <f t="shared" si="792"/>
        <v>0</v>
      </c>
      <c r="BR288" s="10">
        <f t="shared" si="792"/>
        <v>0</v>
      </c>
      <c r="BS288" s="10">
        <f t="shared" si="792"/>
        <v>0</v>
      </c>
      <c r="BT288" s="10">
        <f t="shared" si="792"/>
        <v>0</v>
      </c>
      <c r="BU288" s="15">
        <v>5</v>
      </c>
    </row>
    <row r="289" spans="1:88" ht="30" customHeight="1">
      <c r="A289" s="281"/>
      <c r="B289" s="281"/>
      <c r="C289" s="285"/>
      <c r="D289" s="342"/>
      <c r="E289" s="2" t="s">
        <v>34</v>
      </c>
      <c r="F289" s="10">
        <f t="shared" si="786"/>
        <v>0</v>
      </c>
      <c r="G289" s="10">
        <f t="shared" si="787"/>
        <v>0</v>
      </c>
      <c r="H289" s="10">
        <f t="shared" si="784"/>
        <v>0</v>
      </c>
      <c r="I289" s="10">
        <f t="shared" si="784"/>
        <v>0</v>
      </c>
      <c r="J289" s="10">
        <f t="shared" si="784"/>
        <v>0</v>
      </c>
      <c r="K289" s="10">
        <f t="shared" si="784"/>
        <v>0</v>
      </c>
      <c r="L289" s="10">
        <f t="shared" si="784"/>
        <v>0</v>
      </c>
      <c r="M289" s="10">
        <f t="shared" si="784"/>
        <v>0</v>
      </c>
      <c r="N289" s="10">
        <f t="shared" si="784"/>
        <v>0</v>
      </c>
      <c r="O289" s="10">
        <f t="shared" si="784"/>
        <v>0</v>
      </c>
      <c r="P289" s="10">
        <f t="shared" si="784"/>
        <v>0</v>
      </c>
      <c r="Q289" s="10">
        <f t="shared" si="784"/>
        <v>0</v>
      </c>
      <c r="R289" s="10">
        <f t="shared" si="784"/>
        <v>0</v>
      </c>
      <c r="S289" s="10">
        <f t="shared" si="784"/>
        <v>0</v>
      </c>
      <c r="T289" s="10">
        <f t="shared" si="784"/>
        <v>0</v>
      </c>
      <c r="U289" s="10">
        <f t="shared" si="784"/>
        <v>0</v>
      </c>
      <c r="V289" s="10">
        <f t="shared" si="784"/>
        <v>0</v>
      </c>
      <c r="W289" s="10">
        <f t="shared" si="784"/>
        <v>0</v>
      </c>
      <c r="X289" s="10">
        <f t="shared" si="784"/>
        <v>0</v>
      </c>
      <c r="Y289" s="10">
        <f t="shared" si="784"/>
        <v>0</v>
      </c>
      <c r="Z289" s="10">
        <f t="shared" si="784"/>
        <v>0</v>
      </c>
      <c r="AA289" s="15">
        <v>6</v>
      </c>
      <c r="AO289" s="4">
        <f t="shared" si="658"/>
        <v>0</v>
      </c>
      <c r="AP289" s="4">
        <f t="shared" si="659"/>
        <v>0</v>
      </c>
      <c r="AQ289" s="4">
        <f t="shared" si="660"/>
        <v>0</v>
      </c>
      <c r="AU289" s="339"/>
      <c r="AV289" s="339"/>
      <c r="AW289" s="325"/>
      <c r="AX289" s="326"/>
      <c r="AY289" s="2" t="s">
        <v>34</v>
      </c>
      <c r="AZ289" s="10">
        <f t="shared" si="788"/>
        <v>0</v>
      </c>
      <c r="BA289" s="10">
        <f t="shared" ref="BA289:BT289" si="793">BA280</f>
        <v>0</v>
      </c>
      <c r="BB289" s="10">
        <f t="shared" si="793"/>
        <v>0</v>
      </c>
      <c r="BC289" s="10">
        <f t="shared" si="793"/>
        <v>0</v>
      </c>
      <c r="BD289" s="10">
        <f t="shared" si="793"/>
        <v>0</v>
      </c>
      <c r="BE289" s="10">
        <f t="shared" si="793"/>
        <v>0</v>
      </c>
      <c r="BF289" s="10">
        <f t="shared" si="793"/>
        <v>0</v>
      </c>
      <c r="BG289" s="10">
        <f t="shared" si="793"/>
        <v>0</v>
      </c>
      <c r="BH289" s="10">
        <f t="shared" si="793"/>
        <v>0</v>
      </c>
      <c r="BI289" s="10">
        <f t="shared" si="793"/>
        <v>0</v>
      </c>
      <c r="BJ289" s="10">
        <f t="shared" si="793"/>
        <v>0</v>
      </c>
      <c r="BK289" s="10">
        <f t="shared" si="793"/>
        <v>0</v>
      </c>
      <c r="BL289" s="10">
        <f t="shared" si="793"/>
        <v>0</v>
      </c>
      <c r="BM289" s="10">
        <f t="shared" si="793"/>
        <v>0</v>
      </c>
      <c r="BN289" s="10">
        <f t="shared" si="793"/>
        <v>0</v>
      </c>
      <c r="BO289" s="10">
        <f t="shared" si="793"/>
        <v>0</v>
      </c>
      <c r="BP289" s="10">
        <f t="shared" si="793"/>
        <v>0</v>
      </c>
      <c r="BQ289" s="10">
        <f t="shared" si="793"/>
        <v>0</v>
      </c>
      <c r="BR289" s="10">
        <f t="shared" si="793"/>
        <v>0</v>
      </c>
      <c r="BS289" s="10">
        <f t="shared" si="793"/>
        <v>0</v>
      </c>
      <c r="BT289" s="10">
        <f t="shared" si="793"/>
        <v>0</v>
      </c>
      <c r="BU289" s="15">
        <v>6</v>
      </c>
    </row>
    <row r="290" spans="1:88" s="5" customFormat="1" ht="30" customHeight="1">
      <c r="A290" s="281"/>
      <c r="B290" s="281"/>
      <c r="C290" s="285"/>
      <c r="D290" s="365" t="s">
        <v>35</v>
      </c>
      <c r="E290" s="366"/>
      <c r="F290" s="10">
        <f>F284+F285+F286+F287+F288+F289</f>
        <v>227930</v>
      </c>
      <c r="G290" s="10">
        <f t="shared" ref="G290" si="794">G284+G285+G286+G287+G288+G289</f>
        <v>0</v>
      </c>
      <c r="H290" s="10">
        <f t="shared" ref="H290" si="795">H284+H285+H286+H287+H288+H289</f>
        <v>0</v>
      </c>
      <c r="I290" s="10">
        <f t="shared" ref="I290" si="796">I284+I285+I286+I287+I288+I289</f>
        <v>0</v>
      </c>
      <c r="J290" s="10">
        <f t="shared" ref="J290" si="797">J284+J285+J286+J287+J288+J289</f>
        <v>0</v>
      </c>
      <c r="K290" s="10">
        <f t="shared" ref="K290" si="798">K284+K285+K286+K287+K288+K289</f>
        <v>0</v>
      </c>
      <c r="L290" s="10">
        <f t="shared" ref="L290" si="799">L284+L285+L286+L287+L288+L289</f>
        <v>0</v>
      </c>
      <c r="M290" s="10">
        <f t="shared" ref="M290" si="800">M284+M285+M286+M287+M288+M289</f>
        <v>0</v>
      </c>
      <c r="N290" s="10">
        <f t="shared" ref="N290" si="801">N284+N285+N286+N287+N288+N289</f>
        <v>0</v>
      </c>
      <c r="O290" s="10">
        <f t="shared" ref="O290" si="802">O284+O285+O286+O287+O288+O289</f>
        <v>0</v>
      </c>
      <c r="P290" s="10">
        <f t="shared" ref="P290" si="803">P284+P285+P286+P287+P288+P289</f>
        <v>0</v>
      </c>
      <c r="Q290" s="10">
        <f t="shared" ref="Q290" si="804">Q284+Q285+Q286+Q287+Q288+Q289</f>
        <v>0</v>
      </c>
      <c r="R290" s="10">
        <f t="shared" ref="R290" si="805">R284+R285+R286+R287+R288+R289</f>
        <v>0</v>
      </c>
      <c r="S290" s="10">
        <f t="shared" ref="S290" si="806">S284+S285+S286+S287+S288+S289</f>
        <v>0</v>
      </c>
      <c r="T290" s="10">
        <f t="shared" ref="T290" si="807">T284+T285+T286+T287+T288+T289</f>
        <v>0</v>
      </c>
      <c r="U290" s="10">
        <f t="shared" ref="U290" si="808">U284+U285+U286+U287+U288+U289</f>
        <v>200371.7</v>
      </c>
      <c r="V290" s="10">
        <f t="shared" ref="V290" si="809">V284+V285+V286+V287+V288+V289</f>
        <v>0</v>
      </c>
      <c r="W290" s="10">
        <f t="shared" ref="W290" si="810">W284+W285+W286+W287+W288+W289</f>
        <v>0</v>
      </c>
      <c r="X290" s="10">
        <f t="shared" ref="X290" si="811">X284+X285+X286+X287+X288+X289</f>
        <v>0</v>
      </c>
      <c r="Y290" s="10">
        <f t="shared" ref="Y290" si="812">Y284+Y285+Y286+Y287+Y288+Y289</f>
        <v>27558.3</v>
      </c>
      <c r="Z290" s="10">
        <f t="shared" ref="Z290" si="813">Z284+Z285+Z286+Z287+Z288+Z289</f>
        <v>0</v>
      </c>
      <c r="AA290" s="15">
        <v>7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>
        <f t="shared" si="658"/>
        <v>0</v>
      </c>
      <c r="AP290" s="4">
        <f t="shared" si="659"/>
        <v>0</v>
      </c>
      <c r="AQ290" s="4">
        <f t="shared" si="660"/>
        <v>0</v>
      </c>
      <c r="AR290" s="4"/>
      <c r="AU290" s="339"/>
      <c r="AV290" s="339"/>
      <c r="AW290" s="325"/>
      <c r="AX290" s="327" t="s">
        <v>35</v>
      </c>
      <c r="AY290" s="327"/>
      <c r="AZ290" s="10">
        <f>AZ284+AZ285+AZ286+AZ287+AZ288+AZ289</f>
        <v>400743.31</v>
      </c>
      <c r="BA290" s="10">
        <f t="shared" ref="BA290:BT290" si="814">BA284+BA285+BA286+BA287+BA288+BA289</f>
        <v>0</v>
      </c>
      <c r="BB290" s="10">
        <f t="shared" si="814"/>
        <v>0</v>
      </c>
      <c r="BC290" s="10">
        <f t="shared" si="814"/>
        <v>0</v>
      </c>
      <c r="BD290" s="10">
        <f t="shared" si="814"/>
        <v>0</v>
      </c>
      <c r="BE290" s="10">
        <f t="shared" si="814"/>
        <v>0</v>
      </c>
      <c r="BF290" s="10">
        <f t="shared" si="814"/>
        <v>0</v>
      </c>
      <c r="BG290" s="10">
        <f t="shared" si="814"/>
        <v>0</v>
      </c>
      <c r="BH290" s="10">
        <f t="shared" si="814"/>
        <v>0</v>
      </c>
      <c r="BI290" s="10">
        <f t="shared" si="814"/>
        <v>0</v>
      </c>
      <c r="BJ290" s="10">
        <f t="shared" si="814"/>
        <v>0</v>
      </c>
      <c r="BK290" s="10">
        <f t="shared" si="814"/>
        <v>0</v>
      </c>
      <c r="BL290" s="10">
        <f t="shared" si="814"/>
        <v>0</v>
      </c>
      <c r="BM290" s="10">
        <f t="shared" si="814"/>
        <v>0</v>
      </c>
      <c r="BN290" s="10">
        <f t="shared" si="814"/>
        <v>0</v>
      </c>
      <c r="BO290" s="10">
        <f t="shared" si="814"/>
        <v>400743.31</v>
      </c>
      <c r="BP290" s="10">
        <f t="shared" si="814"/>
        <v>0</v>
      </c>
      <c r="BQ290" s="10">
        <f t="shared" si="814"/>
        <v>0</v>
      </c>
      <c r="BR290" s="10">
        <f t="shared" si="814"/>
        <v>0</v>
      </c>
      <c r="BS290" s="10">
        <f t="shared" si="814"/>
        <v>0</v>
      </c>
      <c r="BT290" s="10">
        <f t="shared" si="814"/>
        <v>0</v>
      </c>
      <c r="BU290" s="15">
        <v>7</v>
      </c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I290" s="32">
        <f>BF290-BG290</f>
        <v>0</v>
      </c>
      <c r="CJ290" s="123"/>
    </row>
    <row r="291" spans="1:88" ht="75" customHeight="1">
      <c r="A291" s="281"/>
      <c r="B291" s="281"/>
      <c r="C291" s="285"/>
      <c r="D291" s="292" t="s">
        <v>53</v>
      </c>
      <c r="E291" s="293"/>
      <c r="F291" s="11">
        <f>ROUND(F290/C284,2)</f>
        <v>93.3</v>
      </c>
      <c r="G291" s="11">
        <f>ROUND(G290/C284,2)</f>
        <v>0</v>
      </c>
      <c r="H291" s="11">
        <f>ROUND(H290/C284,2)</f>
        <v>0</v>
      </c>
      <c r="I291" s="11">
        <f>ROUND(I290/C284,2)</f>
        <v>0</v>
      </c>
      <c r="J291" s="11">
        <f>ROUND(J290/C284,2)</f>
        <v>0</v>
      </c>
      <c r="K291" s="11">
        <f>ROUND(K290/C284,2)</f>
        <v>0</v>
      </c>
      <c r="L291" s="11">
        <f>ROUND(L290/C284,2)</f>
        <v>0</v>
      </c>
      <c r="M291" s="11">
        <f>ROUND(M290/C284,2)</f>
        <v>0</v>
      </c>
      <c r="N291" s="11">
        <f>ROUND(N290/C284,2)</f>
        <v>0</v>
      </c>
      <c r="O291" s="11">
        <f>ROUND(O290/C284,2)</f>
        <v>0</v>
      </c>
      <c r="P291" s="11">
        <f>ROUND(P290/C284,2)</f>
        <v>0</v>
      </c>
      <c r="Q291" s="11">
        <f>ROUND(Q290/C284,2)</f>
        <v>0</v>
      </c>
      <c r="R291" s="11">
        <f>ROUND(R290/C284,2)</f>
        <v>0</v>
      </c>
      <c r="S291" s="11">
        <f>ROUND(S290/C284,2)</f>
        <v>0</v>
      </c>
      <c r="T291" s="11">
        <f>ROUND(T290/C284,2)</f>
        <v>0</v>
      </c>
      <c r="U291" s="11">
        <f>ROUND(U290/C284,2)</f>
        <v>82.02</v>
      </c>
      <c r="V291" s="11">
        <f>ROUND(V290/C284,2)</f>
        <v>0</v>
      </c>
      <c r="W291" s="11">
        <f>ROUND(W290/C284,2)</f>
        <v>0</v>
      </c>
      <c r="X291" s="11">
        <f>ROUND(X290/C284,2)</f>
        <v>0</v>
      </c>
      <c r="Y291" s="11">
        <f>ROUND(Y290/C284,2)</f>
        <v>11.28</v>
      </c>
      <c r="Z291" s="11">
        <f>ROUND(Z290/C284,2)</f>
        <v>0</v>
      </c>
      <c r="AA291" s="17">
        <v>8</v>
      </c>
      <c r="AD291" s="52" t="b">
        <f>IF(AND(G291&gt;947.15,G291&lt;949),3,IF(AND(G291&gt;623.59,G291&lt;625),4,IF(AND(G291&gt;237.38,G291&lt;239),5,IF(AND(G291&gt;1986,G291&lt;1988),6,IF(AND(G291&gt;739.75,G291&lt;741),7,IF(AND(G291&gt;282.91,G291&lt;284),8,IF(AND(G291&gt;2681.35,G291&lt;2683),9,IF(AND(G291&gt;828.59,G291&lt;830),10,IF(AND(G291&gt;585.15,G291&lt;587),11,IF(AND(G291&gt;991.71,G291&lt;993),12,IF(AND(G291&gt;652.95,G291&lt;654),13,IF(AND(G291&gt;248.59,G291&lt;250),14,IF(AND(G291&gt;2079.39,G291&lt;2081),15,IF(AND(G291&gt;774.57,G291&lt;776),16,IF(AND(G291&gt;296.25,G291&lt;298),17,IF(AND(G291&gt;2807.42,G291&lt;2809),18,IF(AND(G291&gt;867.59,G291&lt;869),19,IF(AND(G291&gt;612.7,G291&lt;614),20))))))))))))))))))</f>
        <v>0</v>
      </c>
      <c r="AE291" s="52" t="b">
        <f>IF(AND(I291&gt;1204.78,I291&lt;1206),5,IF(AND(I291&gt;1407.63,I291&lt;1409),8,IF(AND(I291&gt;1427.91,I291&lt;1429),11,IF(AND(I291&gt;1261.45,I291&lt;1263),14,IF(AND(I291&gt;1473.83,I291&lt;1475),17,IF(AND(I291&gt;1495.07,I291&lt;1497),20))))))</f>
        <v>0</v>
      </c>
      <c r="AF291" s="52" t="b">
        <f>IF(AND(J291&gt;486.32,J291&lt;488),3,IF(AND(J291&gt;324.64,J291&lt;326),4,IF(AND(J291&gt;286.99,J291&lt;288.5),5,IF(AND(J291&gt;617.7,J291&lt;618),6,IF(AND(J291&gt;411.3,J291&lt;413),7,IF(AND(J291&gt;365.04,J291&lt;367),8,IF(AND(J291&gt;797.54,J291&lt;799),9,IF(AND(J291&gt;533.49,J291&lt;535),10,IF(AND(J291&gt;475.86,J291&lt;477),11,IF(AND(J291&gt;509.22,J291&lt;511),12,IF(AND(J291&gt;339.94,J291&lt;341.2),13,IF(AND(J291&gt;300.53,J291&lt;302),14,IF(AND(J291&gt;646.78,J291&lt;648),15,IF(AND(J291&gt;430.68,J291&lt;432),16,IF(AND(J291&gt;382.24,J291&lt;384),17,IF(AND(J291&gt;835.07,J291&lt;837),18,IF(AND(J291&gt;558.61,J291&lt;560),19,IF(AND(J291&gt;498.27,J291&lt;500),20))))))))))))))))))</f>
        <v>0</v>
      </c>
      <c r="AG291" s="52" t="b">
        <f>IF(AND(L291&gt;497.89,L291&lt;499),3,IF(AND(L291&gt;360.29,L291&lt;362),4,IF(AND(L291&gt;249.38,L291&lt;251),5,IF(AND(L291&gt;628.22,L291&lt;630),6,IF(AND(L291&gt;455.21,L291&lt;457),7,IF(AND(L291&gt;315.16,L291&lt;317),8,IF(AND(L291&gt;814.35,L291&lt;816),9,IF(AND(L291&gt;571.19,L291&lt;573),10,IF(AND(L291&gt;401.59,L291&lt;403),11,IF(AND(L291&gt;521.33,L291&lt;523),12,IF(AND(L291&gt;377.28,L291&lt;379),13,IF(AND(L291&gt;261.15,L291&lt;263),14,IF(AND(L291&gt;657.8,L291&lt;659),15,IF(AND(L291&gt;476.66,L291&lt;478),16,IF(AND(L291&gt;330.01,L291&lt;332),17,IF(AND(L291&gt;852.67,L291&lt;854),18,IF(AND(L291&gt;598.08,L291&lt;600),19,IF(AND(L291&gt;420.51,L291&lt;422),20))))))))))))))))))</f>
        <v>0</v>
      </c>
      <c r="AH291" s="52" t="b">
        <f>IF(AND(Q291&gt;358.85,Q291&lt;360),3,IF(AND(Q291&gt;129.83,Q291&lt;131),4,IF(AND(Q291&gt;77.61,Q291&lt;79),5,IF(AND(Q291&gt;426.19,Q291&lt;428),6,IF(AND(Q291&gt;159.77,Q291&lt;161),7,IF(AND(Q291&gt;94.38,Q291&lt;96),8,IF(AND(Q291&gt;567.37,Q291&lt;569),9,IF(AND(Q291&gt;203.4,Q291&lt;205),10,IF(AND(Q291&gt;131.96,Q291&lt;133),11,IF(AND(Q291&gt;375.76,Q291&lt;377),12,IF(AND(Q291&gt;135.98,Q291&lt;137),13,IF(AND(Q291&gt;81.31,Q291&lt;83),14,IF(AND(Q291&gt;446.27,Q291&lt;448),15,IF(AND(Q291&gt;167.32,Q291&lt;169),16,IF(AND(Q291&gt;98.86,Q291&lt;100),17,IF(AND(Q291&gt;594.08,Q291&lt;596),18,IF(AND(Q291&gt;213.01,Q291&lt;215),19,IF(AND(Q291&gt;138.21,Q291&lt;140),20))))))))))))))))))</f>
        <v>0</v>
      </c>
      <c r="AI291" s="52" t="b">
        <f>IF(AND(S291&gt;195.17,S291&lt;197),3,IF(AND(S291&gt;88.93,S291&lt;90),4,IF(AND(S291&gt;47.88,S291&lt;49),5,IF(AND(S291&gt;245.08,S291&lt;247),6,IF(AND(S291&gt;111.07,S291&lt;113),7,IF(AND(S291&gt;60.92,S291&lt;62),8,IF(AND(S291&gt;296.11,S291&lt;298),9,IF(AND(S291&gt;139.41,S291&lt;141),10,IF(AND(S291&gt;78.67,S291&lt;80),11,IF(AND(S291&gt;204.39,S291&lt;206),12,IF(AND(S291&gt;93.16,S291&lt;95),13,IF(AND(S291&gt;50.17,S291&lt;52),14,IF(AND(S291&gt;256.64,S291&lt;258),15,IF(AND(S291&gt;116.33,S291&lt;118),16,IF(AND(S291&gt;63.83,S291&lt;65),17,IF(AND(S291&gt;310.07,S291&lt;312),18,IF(AND(S291&gt;146.01,S291&lt;148),19,IF(AND(S291&gt;82.42,S291&lt;84),20))))))))))))))))))</f>
        <v>0</v>
      </c>
      <c r="AJ291" s="52" t="b">
        <f>IF(AND(U291&gt;107.35,U291&lt;109),3,IF(AND(U291&gt;63.65,U291&lt;65),4,IF(AND(U291&gt;44.75,U291&lt;46),5,IF(AND(U291&gt;143.27,U291&lt;145),6,IF(AND(U291&gt;85.58,U291&lt;87),7,IF(AND(U291&gt;60.46,U291&lt;62),8,IF(AND(U291&gt;194.16,U291&lt;196),9,IF(AND(U291&gt;117.24,U291&lt;119),10,IF(AND(U291&gt;82.88,U291&lt;84),11,IF(AND(U291&gt;112.44,U291&lt;114),12,IF(AND(U291&gt;66.69,U291&lt;68),13,IF(AND(U291&gt;46.9,U291&lt;48),14,IF(AND(U291&gt;150.05,U291&lt;152),15,IF(AND(U291&gt;90.65,U291&lt;91),16,IF(AND(U291&gt;63.34,U291&lt;65),17,IF(AND(U291&gt;203.34,U291&lt;205),18,IF(AND(U291&gt;122.8,U291&lt;124),19,IF(AND(U291&gt;86.83,U291&lt;88),20))))))))))))))))))</f>
        <v>0</v>
      </c>
      <c r="AK291" s="52" t="b">
        <f>IF(AND(V291&gt;139.85,V291&lt;141),3,IF(AND(V291&gt;103.84,V291&lt;105),4,IF(AND(V291&gt;52.32,V291&lt;54),5,IF(AND(V291&gt;285.46,V291&lt;287),6,IF(AND(V291&gt;118.42,V291&lt;120),7,IF(AND(V291&gt;62.42,V291&lt;64),8,IF(AND(V291&gt;412.27,V291&lt;414),9,IF(AND(V291&gt;140.33,V291&lt;142),10,IF(AND(V291&gt;145,V291&lt;147),11,IF(AND(V291&gt;146.47,V291&lt;148),12,IF(AND(V291&gt;108.77,V291&lt;110),13,IF(AND(V291&gt;54.82,V291&lt;56),14,IF(AND(V291&gt;298.92,V291&lt;300),15,IF(AND(V291&gt;124.03,V291&lt;126),16,IF(AND(V291&gt;65.4,V291&lt;67),17,IF(AND(V291&gt;431.69,V291&lt;433),18,IF(AND(V291&gt;146.97,V291&lt;148),19,IF(AND(V291&gt;151.86,V291&lt;153),20))))))))))))))))))</f>
        <v>0</v>
      </c>
      <c r="AL291" s="52" t="b">
        <f>IF(AND(W291&gt;350.42,W291&lt;352),3,IF(AND(W291&gt;546.22,W291&lt;548),4,IF(AND(W291&gt;155.33,W291&lt;157),5,IF(AND(W291&gt;721.99,W291&lt;723),6,IF(AND(W291&gt;638.96,W291&lt;639),7,IF(AND(W291&gt;187.79,W291&lt;189),8,IF(AND(W291&gt;945.4,W291&lt;947),9,IF(AND(W291&gt;698.46,W291&lt;670),10,IF(AND(W291&gt;360.7,W291&lt;362),11,IF(AND(W291&gt;366.94,W291&lt;368),12,IF(AND(W291&gt;571.94,W291&lt;573),13,IF(AND(W291&gt;162.68,W291&lt;164),14,IF(AND(W291&gt;755.97,W291&lt;757),15,IF(AND(W291&gt;667.99,W291&lt;669),16,IF(AND(W291&gt;196.66,W291&lt;198),17,IF(AND(W291&gt;989.88,W291&lt;991),18,IF(AND(W291&gt;731.33,W291&lt;733),19,IF(AND(W291&gt;377.7,W291&lt;379),20))))))))))))))))))</f>
        <v>0</v>
      </c>
      <c r="AM291" s="52" t="b">
        <f>IF(AND(Y291&gt;46.2,Y291&lt;46.5),3,IF(AND(Y291&gt;18.8,Y291&lt;19.1),4,IF(AND(Y291&gt;15.8,Y291&lt;16),5,IF(AND(Y291&gt;78.7,Y291&lt;79),6,IF(AND(Y291&gt;32.1,Y291&lt;32.4),7,IF(AND(Y291&gt;26.9,Y291&lt;27.3),8,IF(AND(Y291&gt;125,Y291&lt;125.5),9,IF(AND(Y291&gt;48.2,Y291&lt;48.52),10,IF(AND(Y291&gt;43.1,Y291&lt;43.6),11,IF(AND(Y291&gt;48.53,Y291&lt;48.7),12,IF(AND(Y291&gt;19.6,Y291&lt;20.1),13,IF(AND(Y291&gt;16.5,Y291&lt;16.9),14,IF(AND(Y291&gt;82.4,Y291&lt;82.8),15,IF(AND(Y291&gt;33.6,Y291&lt;34),16,IF(AND(Y291&gt;28,Y291&lt;28.6),17,IF(AND(Y291&gt;130.8,Y291&lt;131.4),18,IF(AND(Y291&gt;50.5,Y291&lt;50.9),19,IF(AND(Y291&gt;45.2,Y291&lt;45.8),20))))))))))))))))))</f>
        <v>0</v>
      </c>
      <c r="AO291" s="4">
        <f t="shared" si="658"/>
        <v>0</v>
      </c>
      <c r="AP291" s="4">
        <f t="shared" si="659"/>
        <v>0</v>
      </c>
      <c r="AQ291" s="4">
        <f t="shared" si="660"/>
        <v>0</v>
      </c>
      <c r="AU291" s="339"/>
      <c r="AV291" s="339"/>
      <c r="AW291" s="325"/>
      <c r="AX291" s="322" t="s">
        <v>53</v>
      </c>
      <c r="AY291" s="293"/>
      <c r="AZ291" s="11">
        <f>ROUND(AZ290/AW284,2)</f>
        <v>216.7</v>
      </c>
      <c r="BA291" s="11">
        <f>ROUND(BA290/AW284,2)</f>
        <v>0</v>
      </c>
      <c r="BB291" s="11">
        <f>ROUND(BB290/AW284,2)</f>
        <v>0</v>
      </c>
      <c r="BC291" s="11">
        <f>ROUND(BC290/AW284,2)</f>
        <v>0</v>
      </c>
      <c r="BD291" s="11">
        <f>ROUND(BD290/AW284,2)</f>
        <v>0</v>
      </c>
      <c r="BE291" s="11">
        <f>ROUND(BE290/AW284,2)</f>
        <v>0</v>
      </c>
      <c r="BF291" s="11">
        <f>ROUND(BF290/AW284,2)</f>
        <v>0</v>
      </c>
      <c r="BG291" s="11">
        <f>ROUND(BG290/AW284,2)</f>
        <v>0</v>
      </c>
      <c r="BH291" s="11">
        <f>ROUND(BH290/AW284,2)</f>
        <v>0</v>
      </c>
      <c r="BI291" s="11">
        <f>ROUND(BI290/AW284,2)</f>
        <v>0</v>
      </c>
      <c r="BJ291" s="11">
        <f>ROUND(BJ290/AW284,2)</f>
        <v>0</v>
      </c>
      <c r="BK291" s="11">
        <f>ROUND(BK290/AW284,2)</f>
        <v>0</v>
      </c>
      <c r="BL291" s="11">
        <f>ROUND(BL290/AW284,2)</f>
        <v>0</v>
      </c>
      <c r="BM291" s="11">
        <f>ROUND(BM290/AW284,2)</f>
        <v>0</v>
      </c>
      <c r="BN291" s="11">
        <f>ROUND(BN290/AW284,2)</f>
        <v>0</v>
      </c>
      <c r="BO291" s="11">
        <f>ROUND(BO290/AW284,2)</f>
        <v>216.7</v>
      </c>
      <c r="BP291" s="11">
        <f>ROUND(BP290/AW284,2)</f>
        <v>0</v>
      </c>
      <c r="BQ291" s="11">
        <f>ROUND(BQ290/AW284,2)</f>
        <v>0</v>
      </c>
      <c r="BR291" s="11">
        <f>ROUND(BR290/AW284,2)</f>
        <v>0</v>
      </c>
      <c r="BS291" s="11">
        <f>ROUND(BS290/AW284,2)</f>
        <v>0</v>
      </c>
      <c r="BT291" s="11">
        <f>ROUND(BT290/AW284,2)</f>
        <v>0</v>
      </c>
      <c r="BU291" s="17">
        <v>8</v>
      </c>
      <c r="BX291" s="52" t="b">
        <f>IF(AND(BA291&gt;947.15,BA291&lt;949),3,IF(AND(BA291&gt;623.59,BA291&lt;625),4,IF(AND(BA291&gt;237.38,BA291&lt;239),5,IF(AND(BA291&gt;1986,BA291&lt;1988),6,IF(AND(BA291&gt;739.75,BA291&lt;741),7,IF(AND(BA291&gt;282.91,BA291&lt;284),8,IF(AND(BA291&gt;2681.35,BA291&lt;2683),9,IF(AND(BA291&gt;828.59,BA291&lt;830),10,IF(AND(BA291&gt;585.15,BA291&lt;587),11,IF(AND(BA291&gt;991.71,BA291&lt;993),12,IF(AND(BA291&gt;652.95,BA291&lt;654),13,IF(AND(BA291&gt;248.59,BA291&lt;250),14,IF(AND(BA291&gt;2079.39,BA291&lt;2081),15,IF(AND(BA291&gt;774.57,BA291&lt;776),16,IF(AND(BA291&gt;296.25,BA291&lt;298),17,IF(AND(BA291&gt;2807.42,BA291&lt;2809),18,IF(AND(BA291&gt;867.59,BA291&lt;869),19,IF(AND(BA291&gt;612.7,BA291&lt;614),20))))))))))))))))))</f>
        <v>0</v>
      </c>
      <c r="BY291" s="52" t="b">
        <f>IF(AND(BC291&gt;1204.78,BC291&lt;1206),5,IF(AND(BC291&gt;1407.63,BC291&lt;1409),8,IF(AND(BC291&gt;1427.91,BC291&lt;1429),11,IF(AND(BC291&gt;1261.45,BC291&lt;1263),14,IF(AND(BC291&gt;1473.83,BC291&lt;1475),17,IF(AND(BC291&gt;1495.07,BC291&lt;1497),20))))))</f>
        <v>0</v>
      </c>
      <c r="BZ291" s="52" t="b">
        <f>IF(AND(BD291&gt;486.32,BD291&lt;488),3,IF(AND(BD291&gt;324.64,BD291&lt;326),4,IF(AND(BD291&gt;286.99,BD291&lt;288.5),5,IF(AND(BD291&gt;617.7,BD291&lt;618),6,IF(AND(BD291&gt;411.3,BD291&lt;413),7,IF(AND(BD291&gt;365.04,BD291&lt;367),8,IF(AND(BD291&gt;797.54,BD291&lt;799),9,IF(AND(BD291&gt;533.49,BD291&lt;535),10,IF(AND(BD291&gt;475.86,BD291&lt;477),11,IF(AND(BD291&gt;509.22,BD291&lt;511),12,IF(AND(BD291&gt;339.94,BD291&lt;341.2),13,IF(AND(BD291&gt;300.53,BD291&lt;302),14,IF(AND(BD291&gt;646.78,BD291&lt;648),15,IF(AND(BD291&gt;430.68,BD291&lt;432),16,IF(AND(BD291&gt;382.24,BD291&lt;384),17,IF(AND(BD291&gt;835.07,BD291&lt;837),18,IF(AND(BD291&gt;558.61,BD291&lt;560),19,IF(AND(BD291&gt;498.27,BD291&lt;500),20))))))))))))))))))</f>
        <v>0</v>
      </c>
      <c r="CA291" s="52" t="b">
        <f>IF(AND(BF291&gt;497.89,BF291&lt;499),3,IF(AND(BF291&gt;360.29,BF291&lt;362),4,IF(AND(BF291&gt;249.38,BF291&lt;251),5,IF(AND(BF291&gt;628.22,BF291&lt;630),6,IF(AND(BF291&gt;455.21,BF291&lt;457),7,IF(AND(BF291&gt;315.16,BF291&lt;317),8,IF(AND(BF291&gt;814.35,BF291&lt;816),9,IF(AND(BF291&gt;571.19,BF291&lt;573),10,IF(AND(BF291&gt;401.59,BF291&lt;403),11,IF(AND(BF291&gt;521.33,BF291&lt;523),12,IF(AND(BF291&gt;377.28,BF291&lt;379),13,IF(AND(BF291&gt;261.15,BF291&lt;263),14,IF(AND(BF291&gt;657.8,BF291&lt;659),15,IF(AND(BF291&gt;476.66,BF291&lt;478),16,IF(AND(BF291&gt;330.01,BF291&lt;332),17,IF(AND(BF291&gt;852.67,BF291&lt;854),18,IF(AND(BF291&gt;598.08,BF291&lt;600),19,IF(AND(BF291&gt;420.51,BF291&lt;422),20))))))))))))))))))</f>
        <v>0</v>
      </c>
      <c r="CB291" s="52" t="b">
        <f>IF(AND(BK291&gt;358.85,BK291&lt;360),3,IF(AND(BK291&gt;129.83,BK291&lt;131),4,IF(AND(BK291&gt;77.61,BK291&lt;79),5,IF(AND(BK291&gt;426.19,BK291&lt;428),6,IF(AND(BK291&gt;159.77,BK291&lt;161),7,IF(AND(BK291&gt;94.38,BK291&lt;96),8,IF(AND(BK291&gt;567.37,BK291&lt;569),9,IF(AND(BK291&gt;203.4,BK291&lt;205),10,IF(AND(BK291&gt;131.96,BK291&lt;133),11,IF(AND(BK291&gt;375.76,BK291&lt;377),12,IF(AND(BK291&gt;135.98,BK291&lt;137),13,IF(AND(BK291&gt;81.31,BK291&lt;83),14,IF(AND(BK291&gt;446.27,BK291&lt;448),15,IF(AND(BK291&gt;167.32,BK291&lt;169),16,IF(AND(BK291&gt;98.86,BK291&lt;100),17,IF(AND(BK291&gt;594.08,BK291&lt;596),18,IF(AND(BK291&gt;213.01,BK291&lt;215),19,IF(AND(BK291&gt;138.21,BK291&lt;140),20))))))))))))))))))</f>
        <v>0</v>
      </c>
      <c r="CC291" s="52" t="b">
        <f>IF(AND(BM291&gt;195.17,BM291&lt;197),3,IF(AND(BM291&gt;88.93,BM291&lt;90),4,IF(AND(BM291&gt;47.88,BM291&lt;49),5,IF(AND(BM291&gt;245.08,BM291&lt;247),6,IF(AND(BM291&gt;111.07,BM291&lt;113),7,IF(AND(BM291&gt;60.92,BM291&lt;62),8,IF(AND(BM291&gt;296.11,BM291&lt;298),9,IF(AND(BM291&gt;139.41,BM291&lt;141),10,IF(AND(BM291&gt;78.67,BM291&lt;80),11,IF(AND(BM291&gt;204.39,BM291&lt;206),12,IF(AND(BM291&gt;93.16,BM291&lt;95),13,IF(AND(BM291&gt;50.17,BM291&lt;52),14,IF(AND(BM291&gt;256.64,BM291&lt;258),15,IF(AND(BM291&gt;116.33,BM291&lt;118),16,IF(AND(BM291&gt;63.83,BM291&lt;65),17,IF(AND(BM291&gt;310.07,BM291&lt;312),18,IF(AND(BM291&gt;146.01,BM291&lt;148),19,IF(AND(BM291&gt;82.42,BM291&lt;84),20))))))))))))))))))</f>
        <v>0</v>
      </c>
      <c r="CD291" s="52" t="b">
        <f>IF(AND(BO291&gt;107.35,BO291&lt;109),3,IF(AND(BO291&gt;63.65,BO291&lt;65),4,IF(AND(BO291&gt;44.75,BO291&lt;46),5,IF(AND(BO291&gt;143.27,BO291&lt;145),6,IF(AND(BO291&gt;85.58,BO291&lt;87),7,IF(AND(BO291&gt;60.46,BO291&lt;62),8,IF(AND(BO291&gt;194.16,BO291&lt;196),9,IF(AND(BO291&gt;117.24,BO291&lt;119),10,IF(AND(BO291&gt;82.88,BO291&lt;84),11,IF(AND(BO291&gt;112.44,BO291&lt;114),12,IF(AND(BO291&gt;66.69,BO291&lt;68),13,IF(AND(BO291&gt;46.9,BO291&lt;48),14,IF(AND(BO291&gt;150.05,BO291&lt;152),15,IF(AND(BO291&gt;90.65,BO291&lt;91),16,IF(AND(BO291&gt;63.34,BO291&lt;65),17,IF(AND(BO291&gt;203.34,BO291&lt;205),18,IF(AND(BO291&gt;122.8,BO291&lt;124),19,IF(AND(BO291&gt;86.83,BO291&lt;88),20))))))))))))))))))</f>
        <v>0</v>
      </c>
      <c r="CE291" s="52" t="b">
        <f>IF(AND(BP291&gt;139.85,BP291&lt;141),3,IF(AND(BP291&gt;103.84,BP291&lt;105),4,IF(AND(BP291&gt;52.32,BP291&lt;54),5,IF(AND(BP291&gt;285.46,BP291&lt;287),6,IF(AND(BP291&gt;118.42,BP291&lt;120),7,IF(AND(BP291&gt;62.42,BP291&lt;64),8,IF(AND(BP291&gt;412.27,BP291&lt;414),9,IF(AND(BP291&gt;140.33,BP291&lt;142),10,IF(AND(BP291&gt;145,BP291&lt;147),11,IF(AND(BP291&gt;146.47,BP291&lt;148),12,IF(AND(BP291&gt;108.77,BP291&lt;110),13,IF(AND(BP291&gt;54.82,BP291&lt;56),14,IF(AND(BP291&gt;298.92,BP291&lt;300),15,IF(AND(BP291&gt;124.03,BP291&lt;126),16,IF(AND(BP291&gt;65.4,BP291&lt;67),17,IF(AND(BP291&gt;431.69,BP291&lt;433),18,IF(AND(BP291&gt;146.97,BP291&lt;148),19,IF(AND(BP291&gt;151.86,BP291&lt;153),20))))))))))))))))))</f>
        <v>0</v>
      </c>
      <c r="CF291" s="52" t="b">
        <f>IF(AND(BQ291&gt;350.42,BQ291&lt;352),3,IF(AND(BQ291&gt;546.22,BQ291&lt;548),4,IF(AND(BQ291&gt;155.33,BQ291&lt;157),5,IF(AND(BQ291&gt;721.99,BQ291&lt;723),6,IF(AND(BQ291&gt;638.96,BQ291&lt;639),7,IF(AND(BQ291&gt;187.79,BQ291&lt;189),8,IF(AND(BQ291&gt;945.4,BQ291&lt;947),9,IF(AND(BQ291&gt;698.46,BQ291&lt;670),10,IF(AND(BQ291&gt;360.7,BQ291&lt;362),11,IF(AND(BQ291&gt;366.94,BQ291&lt;368),12,IF(AND(BQ291&gt;571.94,BQ291&lt;573),13,IF(AND(BQ291&gt;162.68,BQ291&lt;164),14,IF(AND(BQ291&gt;755.97,BQ291&lt;757),15,IF(AND(BQ291&gt;667.99,BQ291&lt;669),16,IF(AND(BQ291&gt;196.66,BQ291&lt;198),17,IF(AND(BQ291&gt;989.88,BQ291&lt;991),18,IF(AND(BQ291&gt;731.33,BQ291&lt;733),19,IF(AND(BQ291&gt;377.7,BQ291&lt;379),20))))))))))))))))))</f>
        <v>0</v>
      </c>
      <c r="CG291" s="52" t="b">
        <f>IF(AND(BS291&gt;46.2,BS291&lt;46.5),3,IF(AND(BS291&gt;18.8,BS291&lt;19.1),4,IF(AND(BS291&gt;15.8,BS291&lt;16),5,IF(AND(BS291&gt;78.7,BS291&lt;79),6,IF(AND(BS291&gt;32.1,BS291&lt;32.4),7,IF(AND(BS291&gt;26.9,BS291&lt;27.3),8,IF(AND(BS291&gt;125,BS291&lt;125.5),9,IF(AND(BS291&gt;48.2,BS291&lt;48.52),10,IF(AND(BS291&gt;43.1,BS291&lt;43.6),11,IF(AND(BS291&gt;48.53,BS291&lt;48.7),12,IF(AND(BS291&gt;19.6,BS291&lt;20.1),13,IF(AND(BS291&gt;16.5,BS291&lt;16.9),14,IF(AND(BS291&gt;82.4,BS291&lt;82.8),15,IF(AND(BS291&gt;33.6,BS291&lt;34),16,IF(AND(BS291&gt;28,BS291&lt;28.6),17,IF(AND(BS291&gt;130.8,BS291&lt;131.4),18,IF(AND(BS291&gt;50.5,BS291&lt;50.9),19,IF(AND(BS291&gt;45.2,BS291&lt;45.8),20))))))))))))))))))</f>
        <v>0</v>
      </c>
    </row>
    <row r="292" spans="1:88" ht="90" customHeight="1">
      <c r="A292" s="288"/>
      <c r="B292" s="288"/>
      <c r="C292" s="289"/>
      <c r="D292" s="292" t="s">
        <v>54</v>
      </c>
      <c r="E292" s="293"/>
      <c r="F292" s="10" t="s">
        <v>36</v>
      </c>
      <c r="G292" s="12">
        <f>IF(AD292=FALSE,0,AD292)</f>
        <v>0</v>
      </c>
      <c r="H292" s="12" t="s">
        <v>36</v>
      </c>
      <c r="I292" s="12">
        <f>IF(AE292=FALSE,0,AE292)</f>
        <v>0</v>
      </c>
      <c r="J292" s="12">
        <f>IF(AF292=FALSE,0,AF292)</f>
        <v>0</v>
      </c>
      <c r="K292" s="12" t="s">
        <v>36</v>
      </c>
      <c r="L292" s="12">
        <f>IF(AG292=FALSE,0,AG292)</f>
        <v>0</v>
      </c>
      <c r="M292" s="12" t="s">
        <v>36</v>
      </c>
      <c r="N292" s="12" t="s">
        <v>36</v>
      </c>
      <c r="O292" s="12" t="s">
        <v>36</v>
      </c>
      <c r="P292" s="12" t="s">
        <v>36</v>
      </c>
      <c r="Q292" s="12">
        <f>IF(AH292=FALSE,0,AH292)</f>
        <v>0</v>
      </c>
      <c r="R292" s="12" t="s">
        <v>36</v>
      </c>
      <c r="S292" s="12">
        <f>IF(AI292=FALSE,0,AI292)</f>
        <v>0</v>
      </c>
      <c r="T292" s="12" t="s">
        <v>36</v>
      </c>
      <c r="U292" s="12">
        <f>IF(AJ292=FALSE,0,AJ292)</f>
        <v>0</v>
      </c>
      <c r="V292" s="12">
        <f>IF(AK292=FALSE,0,AK292)</f>
        <v>0</v>
      </c>
      <c r="W292" s="12">
        <f>IF(AL292=FALSE,0,AL292)</f>
        <v>0</v>
      </c>
      <c r="X292" s="12" t="s">
        <v>36</v>
      </c>
      <c r="Y292" s="12">
        <f>IF(AM292=FALSE,0,AM292)</f>
        <v>0</v>
      </c>
      <c r="Z292" s="12" t="s">
        <v>36</v>
      </c>
      <c r="AA292" s="18">
        <v>9</v>
      </c>
      <c r="AD292" s="52" t="b">
        <f>IF(AD291=3,948.15,IF(AD291=4,624.59,IF(AD291=5,238.38,IF(AD291=6,1987,IF(AD291=7,740.75,IF(AD291=8,283.91,IF(AD291=9,2682.35,IF(AD291=10,829.59,IF(AD291=11,586.15,IF(AD291=12,992.71,IF(AD291=13,653.95,IF(AD291=14,249.59,IF(AD291=15,2080.39,IF(AD291=16,775.57,IF(AD291=17,297.25,IF(AD291=18,2808.42,IF(AD291=19,868.59,IF(AD291=20,613.7))))))))))))))))))</f>
        <v>0</v>
      </c>
      <c r="AE292" s="52" t="b">
        <f>IF(AE291=5,1205.78,IF(AE291=8,1408.63,IF(AE291=11,1428.91,IF(AE291=14,1262.45,IF(AE291=17,1474.83,IF(AE291=20,1496.07))))))</f>
        <v>0</v>
      </c>
      <c r="AF292" s="52" t="b">
        <f>IF(AF291=3,487.32,IF(AF291=4,325.64,IF(AF291=5,287.99,IF(AF291=6,618.7,IF(AF291=7,412.3,IF(AF291=8,366.04,IF(AF291=9,798.54,IF(AF291=10,534.49,IF(AF291=11,476.86,IF(AF291=12,510.22,IF(AF291=13,340.94,IF(AF291=14,301.53,IF(AF291=15,647.78,IF(AF291=16,431.68,IF(AF291=17,383.24,IF(AF291=18,836.07,IF(AF291=19,559.61,IF(AF291=20,499.27))))))))))))))))))</f>
        <v>0</v>
      </c>
      <c r="AG292" s="52" t="b">
        <f>IF(AG291=3,498.89,IF(AG291=4,361.29,IF(AG291=5,250.38,IF(AG291=6,629.22,IF(AG291=7,456.21,IF(AG291=8,316.16,IF(AG291=9,815.35,IF(AG291=10,572.19,IF(AG291=11,402.59,IF(AG291=12,522.33,IF(AG291=13,378.28,IF(AG291=14,262.15,IF(AG291=15,658.8,IF(AG291=16,477.66,IF(AG291=17,331.01,IF(AG291=18,853.67,IF(AG291=19,599.08,IF(AG291=20,421.51))))))))))))))))))</f>
        <v>0</v>
      </c>
      <c r="AH292" s="52" t="b">
        <f>IF(AH291=3,359.85,IF(AH291=4,130.83,IF(AH291=5,78.61,IF(AH291=6,427.19,IF(AH291=7,160.77,IF(AH291=8,95.38,IF(AH291=9,568.37,IF(AH291=10,204.4,IF(AH291=11,132.96,IF(AH291=12,376.76,IF(AH291=13,136.98,IF(AH291=14,82.31,IF(AH291=15,447.27,IF(AH291=16,168.32,IF(AH291=17,99.86,IF(AH291=18,595.08,IF(AH291=19,214.01,IF(AH291=20,139.21))))))))))))))))))</f>
        <v>0</v>
      </c>
      <c r="AI292" s="52" t="b">
        <f>IF(AI291=3,196.17,IF(AI291=4,89.93,IF(AI291=5,48.88,IF(AI291=6,246.08,IF(AI291=7,112.07,IF(AI291=8,61.92,IF(AI291=9,297.11,IF(AI291=10,140.41,IF(AI291=11,79.67,IF(AI291=12,205.39,IF(AI291=13,94.16,IF(AI291=14,51.17,IF(AI291=15,257.64,IF(AI291=16,117.33,IF(AI291=17,64.83,IF(AI291=18,311.07,IF(AI291=19,147.01,IF(AI291=20,83.42))))))))))))))))))</f>
        <v>0</v>
      </c>
      <c r="AJ292" s="52" t="b">
        <f>IF(AJ291=3,108.35,IF(AJ291=4,64.65,IF(AJ291=5,45.75,IF(AJ291=6,144.27,IF(AJ291=7,86.58,IF(AJ291=8,61.46,IF(AJ291=9,195.16,IF(AJ291=10,118.24,IF(AJ291=11,83.88,IF(AJ291=12,113.44,IF(AJ291=13,67.69,IF(AJ291=14,47.9,IF(AJ291=15,151.05,IF(AJ291=16,90.65,IF(AJ291=17,64.34,IF(AJ291=18,204.34,IF(AJ291=19,123.8,IF(AJ291=20,87.83))))))))))))))))))</f>
        <v>0</v>
      </c>
      <c r="AK292" s="52" t="b">
        <f>IF(AK291=3,140.85,IF(AK291=4,104.84,IF(AK291=5,53.32,IF(AK291=6,286.46,IF(AK291=7,119.42,IF(AK291=8,63.42,IF(AK291=9,413.27,IF(AK291=10,141.33,IF(AK291=11,146,IF(AK291=12,147.47,IF(AK291=13,109.77,IF(AK291=14,55.82,IF(AK291=15,299.92,IF(AK291=16,125.03,IF(AK291=17,66.4,IF(AK291=18,432.69,IF(AK291=19,147.97,IF(AK291=20,152.86))))))))))))))))))</f>
        <v>0</v>
      </c>
      <c r="AL292" s="52" t="b">
        <f>IF(AL291=3,351.42,IF(AL291=4,547.22,IF(AL291=5,156.33,IF(AL291=6,722.99,IF(AL291=7,638.96,IF(AL291=8,188.79,IF(AL291=9,946.4,IF(AL291=10,699.46,IF(AL291=11,361.7,IF(AL291=12,367.94,IF(AL291=13,572.94,IF(AL291=14,163.68,IF(AL291=15,756.97,IF(AL291=16,668.99,IF(AL291=17,197.66,IF(AL291=18,990.88,IF(AL291=19,732.33,IF(AL291=20,378.7))))))))))))))))))</f>
        <v>0</v>
      </c>
      <c r="AM292" s="52" t="b">
        <f>IF(AM291=3,46.41,IF(AM291=4,19.01,IF(AM291=5,15.96,IF(AM291=6,78.9,IF(AM291=7,32.34,IF(AM291=8,27.09,IF(AM291=9,125.27,IF(AM291=10,48.48,IF(AM291=11,43.47,IF(AM291=12,48.59,IF(AM291=13,19.9,IF(AM291=14,16.71,IF(AM291=15,82.61,IF(AM291=16,33.86,IF(AM291=17,28.36,IF(AM291=18,131.15,IF(AM291=19,50.76,IF(AM291=20,45.51))))))))))))))))))</f>
        <v>0</v>
      </c>
      <c r="AO292" s="4">
        <f t="shared" si="658"/>
        <v>0</v>
      </c>
      <c r="AP292" s="4">
        <f t="shared" si="659"/>
        <v>0</v>
      </c>
      <c r="AQ292" s="4">
        <f t="shared" si="660"/>
        <v>0</v>
      </c>
      <c r="AU292" s="339"/>
      <c r="AV292" s="339"/>
      <c r="AW292" s="325"/>
      <c r="AX292" s="322" t="s">
        <v>54</v>
      </c>
      <c r="AY292" s="293"/>
      <c r="AZ292" s="10" t="s">
        <v>36</v>
      </c>
      <c r="BA292" s="12">
        <f>IF(BX292=FALSE,0,BX292)</f>
        <v>0</v>
      </c>
      <c r="BB292" s="12" t="s">
        <v>36</v>
      </c>
      <c r="BC292" s="12">
        <f>IF(BY292=FALSE,0,BY292)</f>
        <v>0</v>
      </c>
      <c r="BD292" s="12">
        <f>IF(BZ292=FALSE,0,BZ292)</f>
        <v>0</v>
      </c>
      <c r="BE292" s="12" t="s">
        <v>36</v>
      </c>
      <c r="BF292" s="12">
        <f>IF(CA292=FALSE,0,CA292)</f>
        <v>0</v>
      </c>
      <c r="BG292" s="12" t="s">
        <v>36</v>
      </c>
      <c r="BH292" s="12" t="s">
        <v>36</v>
      </c>
      <c r="BI292" s="12" t="s">
        <v>36</v>
      </c>
      <c r="BJ292" s="12" t="s">
        <v>36</v>
      </c>
      <c r="BK292" s="12">
        <f>IF(CB292=FALSE,0,CB292)</f>
        <v>0</v>
      </c>
      <c r="BL292" s="12" t="s">
        <v>36</v>
      </c>
      <c r="BM292" s="12">
        <f>IF(CC292=FALSE,0,CC292)</f>
        <v>0</v>
      </c>
      <c r="BN292" s="12" t="s">
        <v>36</v>
      </c>
      <c r="BO292" s="12">
        <f>IF(CD292=FALSE,0,CD292)</f>
        <v>0</v>
      </c>
      <c r="BP292" s="12">
        <f>IF(CE292=FALSE,0,CE292)</f>
        <v>0</v>
      </c>
      <c r="BQ292" s="12">
        <f>IF(CF292=FALSE,0,CF292)</f>
        <v>0</v>
      </c>
      <c r="BR292" s="12" t="s">
        <v>36</v>
      </c>
      <c r="BS292" s="12">
        <f>IF(CG292=FALSE,0,CG292)</f>
        <v>0</v>
      </c>
      <c r="BT292" s="12" t="s">
        <v>36</v>
      </c>
      <c r="BU292" s="18">
        <v>9</v>
      </c>
      <c r="BX292" s="52" t="b">
        <f>IF(AD291=3,1896.3,IF(AD291=4,1249.18,IF(AD291=5,476.76,IF(AD291=6,3974,IF(AD291=7,1481.5,IF(AD291=8,567.82,IF(AD291=9,5364.7,IF(AD291=10,1659.18,IF(AD291=11,1172.3)))))))))</f>
        <v>0</v>
      </c>
      <c r="BY292" s="52" t="b">
        <f>IF(AE291=5,2411.56,IF(AE291=8,2817.26,IF(AE291=11,2857.82)))</f>
        <v>0</v>
      </c>
      <c r="BZ292" s="52" t="b">
        <f>IF(AF291=3,974.64,IF(AF291=4,651.28,IF(AF291=5,575.98,IF(AF291=6,1237.4,IF(AF291=7,824.6,IF(AF291=8,732.08,IF(AF291=9,1597.08,IF(AF291=10,1068.98,IF(AF291=11,953.72)))))))))</f>
        <v>0</v>
      </c>
      <c r="CA292" s="52" t="b">
        <f>IF(AG291=3,997.78,IF(AG291=4,722.58,IF(AG291=5,500.76,IF(AG291=6,1258.44,IF(AG291=7,912.42,IF(AG291=8,632.32,IF(AG291=9,1630.7,IF(AG291=10,1144.38,IF(AG291=11,805.18)))))))))</f>
        <v>0</v>
      </c>
      <c r="CB292" s="52" t="b">
        <f>IF(AH291=3,719.7,IF(AH291=4,261.66,IF(AH291=5,157.22,IF(AH291=6,854.38,IF(AH291=7,321.54,IF(AH291=8,190.76,IF(AH291=9,1136.74,IF(AH291=10,408.8,IF(AH291=11,265.92)))))))))</f>
        <v>0</v>
      </c>
      <c r="CC292" s="52" t="b">
        <f>IF(AI291=3,392.34,IF(AI291=4,179.86,IF(AI291=5,97.76,IF(AI291=6,492.16,IF(AI291=7,224.14,IF(AI291=8,123.84,IF(AI291=9,594.22,IF(AI291=10,280.82,IF(AI291=11,159.34)))))))))</f>
        <v>0</v>
      </c>
      <c r="CD292" s="52" t="b">
        <f>IF(AJ291=3,216.7,IF(AJ291=4,129.3,IF(AJ291=5,91.5,IF(AJ291=6,288.54,IF(AJ291=7,173.16,IF(AJ291=8,122.92,IF(AJ291=9,390.32,IF(AJ291=10,236.48,IF(AJ291=11,167.76)))))))))</f>
        <v>0</v>
      </c>
      <c r="CE292" s="52" t="b">
        <f>IF(AK291=3,281.7,IF(AK291=4,209.68,IF(AK291=5,106.64,IF(AK291=6,572.92,IF(AK291=7,238.84,IF(AK291=8,126.84,IF(AK291=9,826.54,IF(AK291=10,282.66,IF(AK291=11,292)))))))))</f>
        <v>0</v>
      </c>
      <c r="CF292" s="52" t="b">
        <f>IF(AL291=3,702.84,IF(AL291=4,1094.44,IF(AL291=5,312.66,IF(AL291=6,1445.98,IF(AL291=7,1277.92,IF(AL291=8,377.58,IF(AL291=9,1892.8,IF(AL291=10,1398.92,IF(AL291=11,723.4)))))))))</f>
        <v>0</v>
      </c>
      <c r="CG292" s="52" t="b">
        <f>IF(AM291=3,92.82,IF(AM291=4,38.02,IF(AM291=5,31.92,IF(AM291=6,157.8,IF(AM291=7,64.68,IF(AM291=8,54.18,IF(AM291=9,250.54,IF(AM291=10,96.96,IF(AM291=11,86.94)))))))))</f>
        <v>0</v>
      </c>
    </row>
    <row r="293" spans="1:88" ht="15" customHeight="1">
      <c r="A293" s="77" t="s">
        <v>83</v>
      </c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87"/>
      <c r="AA293" s="72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>
        <f t="shared" ref="AO293:AO321" si="815">IF(ISERROR(FIND(2015,A293,1)),0,2015)</f>
        <v>2015</v>
      </c>
      <c r="AP293" s="8">
        <f t="shared" ref="AP293:AP321" si="816">IF(ISERROR(FIND(2016,A293,1)),0,2016)</f>
        <v>0</v>
      </c>
      <c r="AQ293" s="8">
        <f t="shared" ref="AQ293:AQ321" si="817">MAX(AO293:AP293)</f>
        <v>2015</v>
      </c>
      <c r="AU293" s="311" t="s">
        <v>83</v>
      </c>
      <c r="AV293" s="341"/>
      <c r="AW293" s="341"/>
      <c r="AX293" s="341"/>
      <c r="AY293" s="341"/>
      <c r="AZ293" s="341"/>
      <c r="BA293" s="341"/>
      <c r="BB293" s="341"/>
      <c r="BC293" s="341"/>
      <c r="BD293" s="341"/>
      <c r="BE293" s="341"/>
      <c r="BF293" s="341"/>
      <c r="BG293" s="341"/>
      <c r="BH293" s="341"/>
      <c r="BI293" s="341"/>
      <c r="BJ293" s="341"/>
      <c r="BK293" s="341"/>
      <c r="BL293" s="341"/>
      <c r="BM293" s="341"/>
      <c r="BN293" s="341"/>
      <c r="BO293" s="341"/>
      <c r="BP293" s="341"/>
      <c r="BQ293" s="341"/>
      <c r="BR293" s="341"/>
      <c r="BS293" s="341"/>
      <c r="BT293" s="312"/>
      <c r="BU293" s="72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</row>
    <row r="294" spans="1:88" ht="15" customHeight="1">
      <c r="A294" s="88" t="s">
        <v>24</v>
      </c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90"/>
      <c r="AA294" s="24"/>
      <c r="AO294" s="4">
        <f t="shared" si="815"/>
        <v>0</v>
      </c>
      <c r="AP294" s="4">
        <f t="shared" si="816"/>
        <v>0</v>
      </c>
      <c r="AQ294" s="4">
        <f t="shared" si="817"/>
        <v>0</v>
      </c>
      <c r="AU294" s="304" t="s">
        <v>24</v>
      </c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5"/>
      <c r="BG294" s="305"/>
      <c r="BH294" s="305"/>
      <c r="BI294" s="305"/>
      <c r="BJ294" s="305"/>
      <c r="BK294" s="305"/>
      <c r="BL294" s="305"/>
      <c r="BM294" s="305"/>
      <c r="BN294" s="305"/>
      <c r="BO294" s="305"/>
      <c r="BP294" s="305"/>
      <c r="BQ294" s="305"/>
      <c r="BR294" s="305"/>
      <c r="BS294" s="305"/>
      <c r="BT294" s="306"/>
      <c r="BU294" s="24"/>
    </row>
    <row r="295" spans="1:88" ht="30" customHeight="1">
      <c r="A295" s="295" t="s">
        <v>25</v>
      </c>
      <c r="B295" s="286" t="s">
        <v>84</v>
      </c>
      <c r="C295" s="298">
        <v>4940.54</v>
      </c>
      <c r="D295" s="286" t="s">
        <v>27</v>
      </c>
      <c r="E295" s="3" t="s">
        <v>28</v>
      </c>
      <c r="F295" s="10">
        <f>G295+I295+J295+L295+Q295+S295+U295+V295+W295+Y295+Z295</f>
        <v>2895897.52</v>
      </c>
      <c r="G295" s="44">
        <v>2895897.52</v>
      </c>
      <c r="H295" s="10">
        <v>0</v>
      </c>
      <c r="I295" s="46">
        <v>0</v>
      </c>
      <c r="J295" s="46">
        <v>0</v>
      </c>
      <c r="K295" s="10">
        <v>0</v>
      </c>
      <c r="L295" s="10">
        <f>M295+O295</f>
        <v>0</v>
      </c>
      <c r="M295" s="13">
        <v>0</v>
      </c>
      <c r="N295" s="10">
        <v>0</v>
      </c>
      <c r="O295" s="13">
        <v>0</v>
      </c>
      <c r="P295" s="10">
        <v>0</v>
      </c>
      <c r="Q295" s="46">
        <v>0</v>
      </c>
      <c r="R295" s="10">
        <v>0</v>
      </c>
      <c r="S295" s="46">
        <v>0</v>
      </c>
      <c r="T295" s="10">
        <v>0</v>
      </c>
      <c r="U295" s="46">
        <v>0</v>
      </c>
      <c r="V295" s="46">
        <v>0</v>
      </c>
      <c r="W295" s="46">
        <v>0</v>
      </c>
      <c r="X295" s="10">
        <v>0</v>
      </c>
      <c r="Y295" s="46">
        <v>0</v>
      </c>
      <c r="Z295" s="46">
        <v>0</v>
      </c>
      <c r="AA295" s="15">
        <v>1</v>
      </c>
      <c r="AO295" s="4">
        <f t="shared" si="815"/>
        <v>0</v>
      </c>
      <c r="AP295" s="4">
        <f t="shared" si="816"/>
        <v>0</v>
      </c>
      <c r="AQ295" s="4">
        <f t="shared" si="817"/>
        <v>0</v>
      </c>
      <c r="AU295" s="295" t="s">
        <v>25</v>
      </c>
      <c r="AV295" s="286" t="s">
        <v>84</v>
      </c>
      <c r="AW295" s="298">
        <v>4940.54</v>
      </c>
      <c r="AX295" s="286" t="s">
        <v>27</v>
      </c>
      <c r="AY295" s="3" t="s">
        <v>28</v>
      </c>
      <c r="AZ295" s="10">
        <f>BA295+BC295+BD295+BF295+BK295+BM295+BO295+BP295+BQ295+BS295+BT295</f>
        <v>5791795.04</v>
      </c>
      <c r="BA295" s="44">
        <f>ROUND($C295*BA303,2)</f>
        <v>5791795.04</v>
      </c>
      <c r="BB295" s="10">
        <f>ROUND(H295*2,2)</f>
        <v>0</v>
      </c>
      <c r="BC295" s="44">
        <f>ROUND($C295*BC303,2)</f>
        <v>0</v>
      </c>
      <c r="BD295" s="44">
        <f>ROUND($C295*BD303,2)</f>
        <v>0</v>
      </c>
      <c r="BE295" s="10">
        <f>ROUND(K295*2,2)</f>
        <v>0</v>
      </c>
      <c r="BF295" s="44">
        <f>ROUND($C295*BF303,2)</f>
        <v>0</v>
      </c>
      <c r="BG295" s="10">
        <f>ROUND(M295*2,2)</f>
        <v>0</v>
      </c>
      <c r="BH295" s="10">
        <f>ROUND(N295*2,2)</f>
        <v>0</v>
      </c>
      <c r="BI295" s="10">
        <f>ROUND(O295*2,2)</f>
        <v>0</v>
      </c>
      <c r="BJ295" s="10">
        <f>ROUND(P295*2,2)</f>
        <v>0</v>
      </c>
      <c r="BK295" s="44">
        <f>ROUND($C295*BK303,2)</f>
        <v>0</v>
      </c>
      <c r="BL295" s="10">
        <f>ROUND(R295*2,2)</f>
        <v>0</v>
      </c>
      <c r="BM295" s="44">
        <f>ROUND($C295*BM303,2)</f>
        <v>0</v>
      </c>
      <c r="BN295" s="10">
        <f>ROUND(T295*2,2)</f>
        <v>0</v>
      </c>
      <c r="BO295" s="44">
        <f>ROUND($C295*BO303,2)</f>
        <v>0</v>
      </c>
      <c r="BP295" s="44">
        <f>ROUND(V295*2,2)</f>
        <v>0</v>
      </c>
      <c r="BQ295" s="44">
        <f>ROUND($C295*BQ303,2)</f>
        <v>0</v>
      </c>
      <c r="BR295" s="10">
        <f>ROUND(X295*2,2)</f>
        <v>0</v>
      </c>
      <c r="BS295" s="44">
        <f>ROUND(Y295*2,2)</f>
        <v>0</v>
      </c>
      <c r="BT295" s="10">
        <f>ROUND(Z295*2,2)</f>
        <v>0</v>
      </c>
      <c r="BU295" s="15">
        <v>1</v>
      </c>
      <c r="CI295" s="32">
        <f>BF295-BG295</f>
        <v>0</v>
      </c>
    </row>
    <row r="296" spans="1:88" ht="60" customHeight="1">
      <c r="A296" s="296"/>
      <c r="B296" s="291"/>
      <c r="C296" s="299"/>
      <c r="D296" s="287"/>
      <c r="E296" s="3" t="s">
        <v>29</v>
      </c>
      <c r="F296" s="10">
        <f t="shared" ref="F296:F300" si="818">G296+I296+J296+L296+Q296+S296+U296+V296+W296+Y296+Z296</f>
        <v>0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6">
        <v>2</v>
      </c>
      <c r="AO296" s="4">
        <f t="shared" si="815"/>
        <v>0</v>
      </c>
      <c r="AP296" s="4">
        <f t="shared" si="816"/>
        <v>0</v>
      </c>
      <c r="AQ296" s="4">
        <f t="shared" si="817"/>
        <v>0</v>
      </c>
      <c r="AU296" s="296"/>
      <c r="AV296" s="291"/>
      <c r="AW296" s="299"/>
      <c r="AX296" s="287"/>
      <c r="AY296" s="3" t="s">
        <v>29</v>
      </c>
      <c r="AZ296" s="10">
        <f t="shared" ref="AZ296:AZ300" si="819">BA296+BC296+BD296+BF296+BK296+BM296+BO296+BP296+BQ296+BS296+BT296</f>
        <v>0</v>
      </c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6">
        <v>2</v>
      </c>
    </row>
    <row r="297" spans="1:88" ht="120" customHeight="1">
      <c r="A297" s="296"/>
      <c r="B297" s="291"/>
      <c r="C297" s="299"/>
      <c r="D297" s="286" t="s">
        <v>30</v>
      </c>
      <c r="E297" s="3" t="s">
        <v>31</v>
      </c>
      <c r="F297" s="10">
        <f t="shared" si="818"/>
        <v>0</v>
      </c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6">
        <v>3</v>
      </c>
      <c r="AO297" s="4">
        <f t="shared" si="815"/>
        <v>0</v>
      </c>
      <c r="AP297" s="4">
        <f t="shared" si="816"/>
        <v>0</v>
      </c>
      <c r="AQ297" s="4">
        <f t="shared" si="817"/>
        <v>0</v>
      </c>
      <c r="AT297" s="32">
        <f>AZ297-BC297</f>
        <v>0</v>
      </c>
      <c r="AU297" s="296"/>
      <c r="AV297" s="291"/>
      <c r="AW297" s="299"/>
      <c r="AX297" s="286" t="s">
        <v>30</v>
      </c>
      <c r="AY297" s="3" t="s">
        <v>31</v>
      </c>
      <c r="AZ297" s="10">
        <f t="shared" si="819"/>
        <v>0</v>
      </c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6">
        <v>3</v>
      </c>
    </row>
    <row r="298" spans="1:88" ht="30" customHeight="1">
      <c r="A298" s="296"/>
      <c r="B298" s="291"/>
      <c r="C298" s="299"/>
      <c r="D298" s="291"/>
      <c r="E298" s="3" t="s">
        <v>32</v>
      </c>
      <c r="F298" s="10">
        <f t="shared" si="818"/>
        <v>0</v>
      </c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6">
        <v>4</v>
      </c>
      <c r="AO298" s="4">
        <f t="shared" si="815"/>
        <v>0</v>
      </c>
      <c r="AP298" s="4">
        <f t="shared" si="816"/>
        <v>0</v>
      </c>
      <c r="AQ298" s="4">
        <f t="shared" si="817"/>
        <v>0</v>
      </c>
      <c r="AU298" s="296"/>
      <c r="AV298" s="291"/>
      <c r="AW298" s="299"/>
      <c r="AX298" s="291"/>
      <c r="AY298" s="3" t="s">
        <v>32</v>
      </c>
      <c r="AZ298" s="10">
        <f t="shared" si="819"/>
        <v>0</v>
      </c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6">
        <v>4</v>
      </c>
    </row>
    <row r="299" spans="1:88" ht="30" customHeight="1">
      <c r="A299" s="296"/>
      <c r="B299" s="291"/>
      <c r="C299" s="299"/>
      <c r="D299" s="291"/>
      <c r="E299" s="3" t="s">
        <v>33</v>
      </c>
      <c r="F299" s="10">
        <f t="shared" si="818"/>
        <v>0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6">
        <v>5</v>
      </c>
      <c r="AO299" s="4">
        <f t="shared" si="815"/>
        <v>0</v>
      </c>
      <c r="AP299" s="4">
        <f t="shared" si="816"/>
        <v>0</v>
      </c>
      <c r="AQ299" s="4">
        <f t="shared" si="817"/>
        <v>0</v>
      </c>
      <c r="AU299" s="296"/>
      <c r="AV299" s="291"/>
      <c r="AW299" s="299"/>
      <c r="AX299" s="291"/>
      <c r="AY299" s="3" t="s">
        <v>33</v>
      </c>
      <c r="AZ299" s="10">
        <f t="shared" si="819"/>
        <v>0</v>
      </c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6">
        <v>5</v>
      </c>
    </row>
    <row r="300" spans="1:88" ht="30" customHeight="1">
      <c r="A300" s="296"/>
      <c r="B300" s="291"/>
      <c r="C300" s="299"/>
      <c r="D300" s="287"/>
      <c r="E300" s="3" t="s">
        <v>34</v>
      </c>
      <c r="F300" s="10">
        <f t="shared" si="818"/>
        <v>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6">
        <v>6</v>
      </c>
      <c r="AO300" s="4">
        <f t="shared" si="815"/>
        <v>0</v>
      </c>
      <c r="AP300" s="4">
        <f t="shared" si="816"/>
        <v>0</v>
      </c>
      <c r="AQ300" s="4">
        <f t="shared" si="817"/>
        <v>0</v>
      </c>
      <c r="AU300" s="296"/>
      <c r="AV300" s="291"/>
      <c r="AW300" s="299"/>
      <c r="AX300" s="287"/>
      <c r="AY300" s="3" t="s">
        <v>34</v>
      </c>
      <c r="AZ300" s="10">
        <f t="shared" si="819"/>
        <v>0</v>
      </c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6">
        <v>6</v>
      </c>
    </row>
    <row r="301" spans="1:88" ht="30" customHeight="1">
      <c r="A301" s="296"/>
      <c r="B301" s="291"/>
      <c r="C301" s="299"/>
      <c r="D301" s="292" t="s">
        <v>35</v>
      </c>
      <c r="E301" s="293"/>
      <c r="F301" s="10">
        <f>F295+F296+F297+F298+F299+F300</f>
        <v>2895897.52</v>
      </c>
      <c r="G301" s="10">
        <f t="shared" ref="G301" si="820">G295+G296+G297+G298+G299+G300</f>
        <v>2895897.52</v>
      </c>
      <c r="H301" s="10">
        <f t="shared" ref="H301" si="821">H295+H296+H297+H298+H299+H300</f>
        <v>0</v>
      </c>
      <c r="I301" s="10">
        <f t="shared" ref="I301" si="822">I295+I296+I297+I298+I299+I300</f>
        <v>0</v>
      </c>
      <c r="J301" s="10">
        <f t="shared" ref="J301" si="823">J295+J296+J297+J298+J299+J300</f>
        <v>0</v>
      </c>
      <c r="K301" s="10">
        <f t="shared" ref="K301" si="824">K295+K296+K297+K298+K299+K300</f>
        <v>0</v>
      </c>
      <c r="L301" s="10">
        <f t="shared" ref="L301" si="825">L295+L296+L297+L298+L299+L300</f>
        <v>0</v>
      </c>
      <c r="M301" s="10">
        <f t="shared" ref="M301" si="826">M295+M296+M297+M298+M299+M300</f>
        <v>0</v>
      </c>
      <c r="N301" s="10">
        <f t="shared" ref="N301" si="827">N295+N296+N297+N298+N299+N300</f>
        <v>0</v>
      </c>
      <c r="O301" s="10">
        <f t="shared" ref="O301" si="828">O295+O296+O297+O298+O299+O300</f>
        <v>0</v>
      </c>
      <c r="P301" s="10">
        <f t="shared" ref="P301" si="829">P295+P296+P297+P298+P299+P300</f>
        <v>0</v>
      </c>
      <c r="Q301" s="10">
        <f t="shared" ref="Q301" si="830">Q295+Q296+Q297+Q298+Q299+Q300</f>
        <v>0</v>
      </c>
      <c r="R301" s="10">
        <f t="shared" ref="R301" si="831">R295+R296+R297+R298+R299+R300</f>
        <v>0</v>
      </c>
      <c r="S301" s="10">
        <f t="shared" ref="S301" si="832">S295+S296+S297+S298+S299+S300</f>
        <v>0</v>
      </c>
      <c r="T301" s="10">
        <f t="shared" ref="T301" si="833">T295+T296+T297+T298+T299+T300</f>
        <v>0</v>
      </c>
      <c r="U301" s="10">
        <f t="shared" ref="U301" si="834">U295+U296+U297+U298+U299+U300</f>
        <v>0</v>
      </c>
      <c r="V301" s="10">
        <f t="shared" ref="V301" si="835">V295+V296+V297+V298+V299+V300</f>
        <v>0</v>
      </c>
      <c r="W301" s="10">
        <f t="shared" ref="W301" si="836">W295+W296+W297+W298+W299+W300</f>
        <v>0</v>
      </c>
      <c r="X301" s="10">
        <f t="shared" ref="X301" si="837">X295+X296+X297+X298+X299+X300</f>
        <v>0</v>
      </c>
      <c r="Y301" s="10">
        <f t="shared" ref="Y301" si="838">Y295+Y296+Y297+Y298+Y299+Y300</f>
        <v>0</v>
      </c>
      <c r="Z301" s="10">
        <f t="shared" ref="Z301" si="839">Z295+Z296+Z297+Z298+Z299+Z300</f>
        <v>0</v>
      </c>
      <c r="AA301" s="16">
        <v>7</v>
      </c>
      <c r="AO301" s="4">
        <f t="shared" si="815"/>
        <v>0</v>
      </c>
      <c r="AP301" s="4">
        <f t="shared" si="816"/>
        <v>0</v>
      </c>
      <c r="AQ301" s="4">
        <f t="shared" si="817"/>
        <v>0</v>
      </c>
      <c r="AU301" s="296"/>
      <c r="AV301" s="291"/>
      <c r="AW301" s="299"/>
      <c r="AX301" s="322" t="s">
        <v>35</v>
      </c>
      <c r="AY301" s="293"/>
      <c r="AZ301" s="10">
        <f>AZ295+AZ296+AZ297+AZ298+AZ299+AZ300</f>
        <v>5791795.04</v>
      </c>
      <c r="BA301" s="10">
        <f t="shared" ref="BA301:BT301" si="840">BA295+BA296+BA297+BA298+BA299+BA300</f>
        <v>5791795.04</v>
      </c>
      <c r="BB301" s="10">
        <f t="shared" si="840"/>
        <v>0</v>
      </c>
      <c r="BC301" s="10">
        <f t="shared" si="840"/>
        <v>0</v>
      </c>
      <c r="BD301" s="10">
        <f t="shared" si="840"/>
        <v>0</v>
      </c>
      <c r="BE301" s="10">
        <f t="shared" si="840"/>
        <v>0</v>
      </c>
      <c r="BF301" s="10">
        <f t="shared" si="840"/>
        <v>0</v>
      </c>
      <c r="BG301" s="10">
        <f t="shared" si="840"/>
        <v>0</v>
      </c>
      <c r="BH301" s="10">
        <f t="shared" si="840"/>
        <v>0</v>
      </c>
      <c r="BI301" s="10">
        <f t="shared" si="840"/>
        <v>0</v>
      </c>
      <c r="BJ301" s="10">
        <f t="shared" si="840"/>
        <v>0</v>
      </c>
      <c r="BK301" s="10">
        <f t="shared" si="840"/>
        <v>0</v>
      </c>
      <c r="BL301" s="10">
        <f t="shared" si="840"/>
        <v>0</v>
      </c>
      <c r="BM301" s="10">
        <f t="shared" si="840"/>
        <v>0</v>
      </c>
      <c r="BN301" s="10">
        <f t="shared" si="840"/>
        <v>0</v>
      </c>
      <c r="BO301" s="10">
        <f t="shared" si="840"/>
        <v>0</v>
      </c>
      <c r="BP301" s="10">
        <f t="shared" si="840"/>
        <v>0</v>
      </c>
      <c r="BQ301" s="10">
        <f t="shared" si="840"/>
        <v>0</v>
      </c>
      <c r="BR301" s="10">
        <f t="shared" si="840"/>
        <v>0</v>
      </c>
      <c r="BS301" s="10">
        <f t="shared" si="840"/>
        <v>0</v>
      </c>
      <c r="BT301" s="10">
        <f t="shared" si="840"/>
        <v>0</v>
      </c>
      <c r="BU301" s="16">
        <v>7</v>
      </c>
      <c r="CI301" s="32">
        <f>BF301-BG301</f>
        <v>0</v>
      </c>
      <c r="CJ301" s="123"/>
    </row>
    <row r="302" spans="1:88" ht="75" customHeight="1">
      <c r="A302" s="296"/>
      <c r="B302" s="291"/>
      <c r="C302" s="299"/>
      <c r="D302" s="292" t="s">
        <v>53</v>
      </c>
      <c r="E302" s="293"/>
      <c r="F302" s="11">
        <f>ROUND(F301/C295,2)</f>
        <v>586.15</v>
      </c>
      <c r="G302" s="11">
        <f>ROUND(G301/C295,2)</f>
        <v>586.15</v>
      </c>
      <c r="H302" s="11">
        <f>ROUND(H301/C295,2)</f>
        <v>0</v>
      </c>
      <c r="I302" s="11">
        <f>ROUND(I301/C295,2)</f>
        <v>0</v>
      </c>
      <c r="J302" s="11">
        <f>ROUND(J301/C295,2)</f>
        <v>0</v>
      </c>
      <c r="K302" s="11">
        <f>ROUND(K301/C295,2)</f>
        <v>0</v>
      </c>
      <c r="L302" s="11">
        <f>ROUND(L301/C295,2)</f>
        <v>0</v>
      </c>
      <c r="M302" s="11">
        <f>ROUND(M301/C295,2)</f>
        <v>0</v>
      </c>
      <c r="N302" s="11">
        <f>ROUND(N301/C295,2)</f>
        <v>0</v>
      </c>
      <c r="O302" s="11">
        <f>ROUND(O301/C295,2)</f>
        <v>0</v>
      </c>
      <c r="P302" s="11">
        <f>ROUND(P301/C295,2)</f>
        <v>0</v>
      </c>
      <c r="Q302" s="11">
        <f>ROUND(Q301/C295,2)</f>
        <v>0</v>
      </c>
      <c r="R302" s="11">
        <f>ROUND(R301/C295,2)</f>
        <v>0</v>
      </c>
      <c r="S302" s="11">
        <f>ROUND(S301/C295,2)</f>
        <v>0</v>
      </c>
      <c r="T302" s="11">
        <f>ROUND(T301/C295,2)</f>
        <v>0</v>
      </c>
      <c r="U302" s="11">
        <f>ROUND(U301/C295,2)</f>
        <v>0</v>
      </c>
      <c r="V302" s="11">
        <f>ROUND(V301/C295,2)</f>
        <v>0</v>
      </c>
      <c r="W302" s="11">
        <f>ROUND(W301/C295,2)</f>
        <v>0</v>
      </c>
      <c r="X302" s="11">
        <f>ROUND(X301/C295,2)</f>
        <v>0</v>
      </c>
      <c r="Y302" s="11">
        <f>ROUND(Y301/C295,2)</f>
        <v>0</v>
      </c>
      <c r="Z302" s="11">
        <f>ROUND(Z301/C295,2)</f>
        <v>0</v>
      </c>
      <c r="AA302" s="17">
        <v>8</v>
      </c>
      <c r="AD302" s="52">
        <f>IF(AND(G302&gt;947.15,G302&lt;949),3,IF(AND(G302&gt;623.59,G302&lt;625),4,IF(AND(G302&gt;237.38,G302&lt;239),5,IF(AND(G302&gt;1986,G302&lt;1988),6,IF(AND(G302&gt;739.75,G302&lt;741),7,IF(AND(G302&gt;282.91,G302&lt;284),8,IF(AND(G302&gt;2681.35,G302&lt;2683),9,IF(AND(G302&gt;828.59,G302&lt;830),10,IF(AND(G302&gt;585.15,G302&lt;587),11,IF(AND(G302&gt;991.71,G302&lt;993),12,IF(AND(G302&gt;652.95,G302&lt;654),13,IF(AND(G302&gt;248.59,G302&lt;250),14,IF(AND(G302&gt;2079.39,G302&lt;2081),15,IF(AND(G302&gt;774.57,G302&lt;776),16,IF(AND(G302&gt;296.25,G302&lt;298),17,IF(AND(G302&gt;2807.42,G302&lt;2809),18,IF(AND(G302&gt;867.59,G302&lt;869),19,IF(AND(G302&gt;612.7,G302&lt;614),20))))))))))))))))))</f>
        <v>11</v>
      </c>
      <c r="AE302" s="52" t="b">
        <f>IF(AND(I302&gt;1204.78,I302&lt;1206),5,IF(AND(I302&gt;1407.63,I302&lt;1409),8,IF(AND(I302&gt;1427.91,I302&lt;1429),11,IF(AND(I302&gt;1261.45,I302&lt;1263),14,IF(AND(I302&gt;1473.83,I302&lt;1475),17,IF(AND(I302&gt;1495.07,I302&lt;1497),20))))))</f>
        <v>0</v>
      </c>
      <c r="AF302" s="52" t="b">
        <f>IF(AND(J302&gt;486.32,J302&lt;488),3,IF(AND(J302&gt;324.64,J302&lt;326),4,IF(AND(J302&gt;286.99,J302&lt;288.5),5,IF(AND(J302&gt;617.7,J302&lt;618),6,IF(AND(J302&gt;411.3,J302&lt;413),7,IF(AND(J302&gt;365.04,J302&lt;367),8,IF(AND(J302&gt;797.54,J302&lt;799),9,IF(AND(J302&gt;533.49,J302&lt;535),10,IF(AND(J302&gt;475.86,J302&lt;477),11,IF(AND(J302&gt;509.22,J302&lt;511),12,IF(AND(J302&gt;339.94,J302&lt;341.2),13,IF(AND(J302&gt;300.53,J302&lt;302),14,IF(AND(J302&gt;646.78,J302&lt;648),15,IF(AND(J302&gt;430.68,J302&lt;432),16,IF(AND(J302&gt;382.24,J302&lt;384),17,IF(AND(J302&gt;835.07,J302&lt;837),18,IF(AND(J302&gt;558.61,J302&lt;560),19,IF(AND(J302&gt;498.27,J302&lt;500),20))))))))))))))))))</f>
        <v>0</v>
      </c>
      <c r="AG302" s="52" t="b">
        <f>IF(AND(L302&gt;497.89,L302&lt;499),3,IF(AND(L302&gt;360.29,L302&lt;362),4,IF(AND(L302&gt;249.38,L302&lt;251),5,IF(AND(L302&gt;628.22,L302&lt;630),6,IF(AND(L302&gt;455.21,L302&lt;457),7,IF(AND(L302&gt;315.16,L302&lt;317),8,IF(AND(L302&gt;814.35,L302&lt;816),9,IF(AND(L302&gt;571.19,L302&lt;573),10,IF(AND(L302&gt;401.59,L302&lt;403),11,IF(AND(L302&gt;521.33,L302&lt;523),12,IF(AND(L302&gt;377.28,L302&lt;379),13,IF(AND(L302&gt;261.15,L302&lt;263),14,IF(AND(L302&gt;657.8,L302&lt;659),15,IF(AND(L302&gt;476.66,L302&lt;478),16,IF(AND(L302&gt;330.01,L302&lt;332),17,IF(AND(L302&gt;852.67,L302&lt;854),18,IF(AND(L302&gt;598.08,L302&lt;600),19,IF(AND(L302&gt;420.51,L302&lt;422),20))))))))))))))))))</f>
        <v>0</v>
      </c>
      <c r="AH302" s="52" t="b">
        <f>IF(AND(Q302&gt;358.85,Q302&lt;360),3,IF(AND(Q302&gt;129.83,Q302&lt;131),4,IF(AND(Q302&gt;77.61,Q302&lt;79),5,IF(AND(Q302&gt;426.19,Q302&lt;428),6,IF(AND(Q302&gt;159.77,Q302&lt;161),7,IF(AND(Q302&gt;94.38,Q302&lt;96),8,IF(AND(Q302&gt;567.37,Q302&lt;569),9,IF(AND(Q302&gt;203.4,Q302&lt;205),10,IF(AND(Q302&gt;131.96,Q302&lt;133),11,IF(AND(Q302&gt;375.76,Q302&lt;377),12,IF(AND(Q302&gt;135.98,Q302&lt;137),13,IF(AND(Q302&gt;81.31,Q302&lt;83),14,IF(AND(Q302&gt;446.27,Q302&lt;448),15,IF(AND(Q302&gt;167.32,Q302&lt;169),16,IF(AND(Q302&gt;98.86,Q302&lt;100),17,IF(AND(Q302&gt;594.08,Q302&lt;596),18,IF(AND(Q302&gt;213.01,Q302&lt;215),19,IF(AND(Q302&gt;138.21,Q302&lt;140),20))))))))))))))))))</f>
        <v>0</v>
      </c>
      <c r="AI302" s="52" t="b">
        <f>IF(AND(S302&gt;195.17,S302&lt;197),3,IF(AND(S302&gt;88.93,S302&lt;90),4,IF(AND(S302&gt;47.88,S302&lt;49),5,IF(AND(S302&gt;245.08,S302&lt;247),6,IF(AND(S302&gt;111.07,S302&lt;113),7,IF(AND(S302&gt;60.92,S302&lt;62),8,IF(AND(S302&gt;296.11,S302&lt;298),9,IF(AND(S302&gt;139.41,S302&lt;141),10,IF(AND(S302&gt;78.67,S302&lt;80),11,IF(AND(S302&gt;204.39,S302&lt;206),12,IF(AND(S302&gt;93.16,S302&lt;95),13,IF(AND(S302&gt;50.17,S302&lt;52),14,IF(AND(S302&gt;256.64,S302&lt;258),15,IF(AND(S302&gt;116.33,S302&lt;118),16,IF(AND(S302&gt;63.83,S302&lt;65),17,IF(AND(S302&gt;310.07,S302&lt;312),18,IF(AND(S302&gt;146.01,S302&lt;148),19,IF(AND(S302&gt;82.42,S302&lt;84),20))))))))))))))))))</f>
        <v>0</v>
      </c>
      <c r="AJ302" s="52" t="b">
        <f>IF(AND(U302&gt;107.35,U302&lt;109),3,IF(AND(U302&gt;63.65,U302&lt;65),4,IF(AND(U302&gt;44.75,U302&lt;46),5,IF(AND(U302&gt;143.27,U302&lt;145),6,IF(AND(U302&gt;85.58,U302&lt;87),7,IF(AND(U302&gt;60.46,U302&lt;62),8,IF(AND(U302&gt;194.16,U302&lt;196),9,IF(AND(U302&gt;117.24,U302&lt;119),10,IF(AND(U302&gt;82.88,U302&lt;84),11,IF(AND(U302&gt;112.44,U302&lt;114),12,IF(AND(U302&gt;66.69,U302&lt;68),13,IF(AND(U302&gt;46.9,U302&lt;48),14,IF(AND(U302&gt;150.05,U302&lt;152),15,IF(AND(U302&gt;90.65,U302&lt;91),16,IF(AND(U302&gt;63.34,U302&lt;65),17,IF(AND(U302&gt;203.34,U302&lt;205),18,IF(AND(U302&gt;122.8,U302&lt;124),19,IF(AND(U302&gt;86.83,U302&lt;88),20))))))))))))))))))</f>
        <v>0</v>
      </c>
      <c r="AK302" s="52" t="b">
        <f>IF(AND(V302&gt;139.85,V302&lt;141),3,IF(AND(V302&gt;103.84,V302&lt;105),4,IF(AND(V302&gt;52.32,V302&lt;54),5,IF(AND(V302&gt;285.46,V302&lt;287),6,IF(AND(V302&gt;118.42,V302&lt;120),7,IF(AND(V302&gt;62.42,V302&lt;64),8,IF(AND(V302&gt;412.27,V302&lt;414),9,IF(AND(V302&gt;140.33,V302&lt;142),10,IF(AND(V302&gt;145,V302&lt;147),11,IF(AND(V302&gt;146.47,V302&lt;148),12,IF(AND(V302&gt;108.77,V302&lt;110),13,IF(AND(V302&gt;54.82,V302&lt;56),14,IF(AND(V302&gt;298.92,V302&lt;300),15,IF(AND(V302&gt;124.03,V302&lt;126),16,IF(AND(V302&gt;65.4,V302&lt;67),17,IF(AND(V302&gt;431.69,V302&lt;433),18,IF(AND(V302&gt;146.97,V302&lt;148),19,IF(AND(V302&gt;151.86,V302&lt;153),20))))))))))))))))))</f>
        <v>0</v>
      </c>
      <c r="AL302" s="52" t="b">
        <f>IF(AND(W302&gt;350.42,W302&lt;352),3,IF(AND(W302&gt;546.22,W302&lt;548),4,IF(AND(W302&gt;155.33,W302&lt;157),5,IF(AND(W302&gt;721.99,W302&lt;723),6,IF(AND(W302&gt;638.96,W302&lt;639),7,IF(AND(W302&gt;187.79,W302&lt;189),8,IF(AND(W302&gt;945.4,W302&lt;947),9,IF(AND(W302&gt;698.46,W302&lt;670),10,IF(AND(W302&gt;360.7,W302&lt;362),11,IF(AND(W302&gt;366.94,W302&lt;368),12,IF(AND(W302&gt;571.94,W302&lt;573),13,IF(AND(W302&gt;162.68,W302&lt;164),14,IF(AND(W302&gt;755.97,W302&lt;757),15,IF(AND(W302&gt;667.99,W302&lt;669),16,IF(AND(W302&gt;196.66,W302&lt;198),17,IF(AND(W302&gt;989.88,W302&lt;991),18,IF(AND(W302&gt;731.33,W302&lt;733),19,IF(AND(W302&gt;377.7,W302&lt;379),20))))))))))))))))))</f>
        <v>0</v>
      </c>
      <c r="AM302" s="52" t="b">
        <f>IF(AND(Y302&gt;46.2,Y302&lt;46.5),3,IF(AND(Y302&gt;18.8,Y302&lt;19.1),4,IF(AND(Y302&gt;15.8,Y302&lt;16),5,IF(AND(Y302&gt;78.7,Y302&lt;79),6,IF(AND(Y302&gt;32.1,Y302&lt;32.4),7,IF(AND(Y302&gt;26.9,Y302&lt;27.3),8,IF(AND(Y302&gt;125,Y302&lt;125.5),9,IF(AND(Y302&gt;48.2,Y302&lt;48.52),10,IF(AND(Y302&gt;43.1,Y302&lt;43.6),11,IF(AND(Y302&gt;48.53,Y302&lt;48.7),12,IF(AND(Y302&gt;19.6,Y302&lt;20.1),13,IF(AND(Y302&gt;16.5,Y302&lt;16.9),14,IF(AND(Y302&gt;82.4,Y302&lt;82.8),15,IF(AND(Y302&gt;33.6,Y302&lt;34),16,IF(AND(Y302&gt;28,Y302&lt;28.6),17,IF(AND(Y302&gt;130.8,Y302&lt;131.4),18,IF(AND(Y302&gt;50.5,Y302&lt;50.9),19,IF(AND(Y302&gt;45.2,Y302&lt;45.8),20))))))))))))))))))</f>
        <v>0</v>
      </c>
      <c r="AO302" s="4">
        <f t="shared" si="815"/>
        <v>0</v>
      </c>
      <c r="AP302" s="4">
        <f t="shared" si="816"/>
        <v>0</v>
      </c>
      <c r="AQ302" s="4">
        <f t="shared" si="817"/>
        <v>0</v>
      </c>
      <c r="AU302" s="296"/>
      <c r="AV302" s="291"/>
      <c r="AW302" s="299"/>
      <c r="AX302" s="322" t="s">
        <v>53</v>
      </c>
      <c r="AY302" s="293"/>
      <c r="AZ302" s="11">
        <f>ROUND(AZ301/AW295,2)</f>
        <v>1172.3</v>
      </c>
      <c r="BA302" s="11">
        <f>ROUND(BA301/AW295,2)</f>
        <v>1172.3</v>
      </c>
      <c r="BB302" s="11">
        <f>ROUND(BB301/AW295,2)</f>
        <v>0</v>
      </c>
      <c r="BC302" s="11">
        <f>ROUND(BC301/AW295,2)</f>
        <v>0</v>
      </c>
      <c r="BD302" s="11">
        <f>ROUND(BD301/AW295,2)</f>
        <v>0</v>
      </c>
      <c r="BE302" s="11">
        <f>ROUND(BE301/AW295,2)</f>
        <v>0</v>
      </c>
      <c r="BF302" s="11">
        <f>ROUND(BF301/AW295,2)</f>
        <v>0</v>
      </c>
      <c r="BG302" s="11">
        <f>ROUND(BG301/AW295,2)</f>
        <v>0</v>
      </c>
      <c r="BH302" s="11">
        <f>ROUND(BH301/AW295,2)</f>
        <v>0</v>
      </c>
      <c r="BI302" s="11">
        <f>ROUND(BI301/AW295,2)</f>
        <v>0</v>
      </c>
      <c r="BJ302" s="11">
        <f>ROUND(BJ301/AW295,2)</f>
        <v>0</v>
      </c>
      <c r="BK302" s="11">
        <f>ROUND(BK301/AW295,2)</f>
        <v>0</v>
      </c>
      <c r="BL302" s="11">
        <f>ROUND(BL301/AW295,2)</f>
        <v>0</v>
      </c>
      <c r="BM302" s="11">
        <f>ROUND(BM301/AW295,2)</f>
        <v>0</v>
      </c>
      <c r="BN302" s="11">
        <f>ROUND(BN301/AW295,2)</f>
        <v>0</v>
      </c>
      <c r="BO302" s="11">
        <f>ROUND(BO301/AW295,2)</f>
        <v>0</v>
      </c>
      <c r="BP302" s="11">
        <f>ROUND(BP301/AW295,2)</f>
        <v>0</v>
      </c>
      <c r="BQ302" s="11">
        <f>ROUND(BQ301/AW295,2)</f>
        <v>0</v>
      </c>
      <c r="BR302" s="11">
        <f>ROUND(BR301/AW295,2)</f>
        <v>0</v>
      </c>
      <c r="BS302" s="11">
        <f>ROUND(BS301/AW295,2)</f>
        <v>0</v>
      </c>
      <c r="BT302" s="11">
        <f>ROUND(BT301/AW295,2)</f>
        <v>0</v>
      </c>
      <c r="BU302" s="17">
        <v>8</v>
      </c>
      <c r="BX302" s="52" t="b">
        <f>IF(AND(BA302&gt;947.15,BA302&lt;949),3,IF(AND(BA302&gt;623.59,BA302&lt;625),4,IF(AND(BA302&gt;237.38,BA302&lt;239),5,IF(AND(BA302&gt;1986,BA302&lt;1988),6,IF(AND(BA302&gt;739.75,BA302&lt;741),7,IF(AND(BA302&gt;282.91,BA302&lt;284),8,IF(AND(BA302&gt;2681.35,BA302&lt;2683),9,IF(AND(BA302&gt;828.59,BA302&lt;830),10,IF(AND(BA302&gt;585.15,BA302&lt;587),11,IF(AND(BA302&gt;991.71,BA302&lt;993),12,IF(AND(BA302&gt;652.95,BA302&lt;654),13,IF(AND(BA302&gt;248.59,BA302&lt;250),14,IF(AND(BA302&gt;2079.39,BA302&lt;2081),15,IF(AND(BA302&gt;774.57,BA302&lt;776),16,IF(AND(BA302&gt;296.25,BA302&lt;298),17,IF(AND(BA302&gt;2807.42,BA302&lt;2809),18,IF(AND(BA302&gt;867.59,BA302&lt;869),19,IF(AND(BA302&gt;612.7,BA302&lt;614),20))))))))))))))))))</f>
        <v>0</v>
      </c>
      <c r="BY302" s="52" t="b">
        <f>IF(AND(BC302&gt;1204.78,BC302&lt;1206),5,IF(AND(BC302&gt;1407.63,BC302&lt;1409),8,IF(AND(BC302&gt;1427.91,BC302&lt;1429),11,IF(AND(BC302&gt;1261.45,BC302&lt;1263),14,IF(AND(BC302&gt;1473.83,BC302&lt;1475),17,IF(AND(BC302&gt;1495.07,BC302&lt;1497),20))))))</f>
        <v>0</v>
      </c>
      <c r="BZ302" s="52" t="b">
        <f>IF(AND(BD302&gt;486.32,BD302&lt;488),3,IF(AND(BD302&gt;324.64,BD302&lt;326),4,IF(AND(BD302&gt;286.99,BD302&lt;288.5),5,IF(AND(BD302&gt;617.7,BD302&lt;618),6,IF(AND(BD302&gt;411.3,BD302&lt;413),7,IF(AND(BD302&gt;365.04,BD302&lt;367),8,IF(AND(BD302&gt;797.54,BD302&lt;799),9,IF(AND(BD302&gt;533.49,BD302&lt;535),10,IF(AND(BD302&gt;475.86,BD302&lt;477),11,IF(AND(BD302&gt;509.22,BD302&lt;511),12,IF(AND(BD302&gt;339.94,BD302&lt;341.2),13,IF(AND(BD302&gt;300.53,BD302&lt;302),14,IF(AND(BD302&gt;646.78,BD302&lt;648),15,IF(AND(BD302&gt;430.68,BD302&lt;432),16,IF(AND(BD302&gt;382.24,BD302&lt;384),17,IF(AND(BD302&gt;835.07,BD302&lt;837),18,IF(AND(BD302&gt;558.61,BD302&lt;560),19,IF(AND(BD302&gt;498.27,BD302&lt;500),20))))))))))))))))))</f>
        <v>0</v>
      </c>
      <c r="CA302" s="52" t="b">
        <f>IF(AND(BF302&gt;497.89,BF302&lt;499),3,IF(AND(BF302&gt;360.29,BF302&lt;362),4,IF(AND(BF302&gt;249.38,BF302&lt;251),5,IF(AND(BF302&gt;628.22,BF302&lt;630),6,IF(AND(BF302&gt;455.21,BF302&lt;457),7,IF(AND(BF302&gt;315.16,BF302&lt;317),8,IF(AND(BF302&gt;814.35,BF302&lt;816),9,IF(AND(BF302&gt;571.19,BF302&lt;573),10,IF(AND(BF302&gt;401.59,BF302&lt;403),11,IF(AND(BF302&gt;521.33,BF302&lt;523),12,IF(AND(BF302&gt;377.28,BF302&lt;379),13,IF(AND(BF302&gt;261.15,BF302&lt;263),14,IF(AND(BF302&gt;657.8,BF302&lt;659),15,IF(AND(BF302&gt;476.66,BF302&lt;478),16,IF(AND(BF302&gt;330.01,BF302&lt;332),17,IF(AND(BF302&gt;852.67,BF302&lt;854),18,IF(AND(BF302&gt;598.08,BF302&lt;600),19,IF(AND(BF302&gt;420.51,BF302&lt;422),20))))))))))))))))))</f>
        <v>0</v>
      </c>
      <c r="CB302" s="52" t="b">
        <f>IF(AND(BK302&gt;358.85,BK302&lt;360),3,IF(AND(BK302&gt;129.83,BK302&lt;131),4,IF(AND(BK302&gt;77.61,BK302&lt;79),5,IF(AND(BK302&gt;426.19,BK302&lt;428),6,IF(AND(BK302&gt;159.77,BK302&lt;161),7,IF(AND(BK302&gt;94.38,BK302&lt;96),8,IF(AND(BK302&gt;567.37,BK302&lt;569),9,IF(AND(BK302&gt;203.4,BK302&lt;205),10,IF(AND(BK302&gt;131.96,BK302&lt;133),11,IF(AND(BK302&gt;375.76,BK302&lt;377),12,IF(AND(BK302&gt;135.98,BK302&lt;137),13,IF(AND(BK302&gt;81.31,BK302&lt;83),14,IF(AND(BK302&gt;446.27,BK302&lt;448),15,IF(AND(BK302&gt;167.32,BK302&lt;169),16,IF(AND(BK302&gt;98.86,BK302&lt;100),17,IF(AND(BK302&gt;594.08,BK302&lt;596),18,IF(AND(BK302&gt;213.01,BK302&lt;215),19,IF(AND(BK302&gt;138.21,BK302&lt;140),20))))))))))))))))))</f>
        <v>0</v>
      </c>
      <c r="CC302" s="52" t="b">
        <f>IF(AND(BM302&gt;195.17,BM302&lt;197),3,IF(AND(BM302&gt;88.93,BM302&lt;90),4,IF(AND(BM302&gt;47.88,BM302&lt;49),5,IF(AND(BM302&gt;245.08,BM302&lt;247),6,IF(AND(BM302&gt;111.07,BM302&lt;113),7,IF(AND(BM302&gt;60.92,BM302&lt;62),8,IF(AND(BM302&gt;296.11,BM302&lt;298),9,IF(AND(BM302&gt;139.41,BM302&lt;141),10,IF(AND(BM302&gt;78.67,BM302&lt;80),11,IF(AND(BM302&gt;204.39,BM302&lt;206),12,IF(AND(BM302&gt;93.16,BM302&lt;95),13,IF(AND(BM302&gt;50.17,BM302&lt;52),14,IF(AND(BM302&gt;256.64,BM302&lt;258),15,IF(AND(BM302&gt;116.33,BM302&lt;118),16,IF(AND(BM302&gt;63.83,BM302&lt;65),17,IF(AND(BM302&gt;310.07,BM302&lt;312),18,IF(AND(BM302&gt;146.01,BM302&lt;148),19,IF(AND(BM302&gt;82.42,BM302&lt;84),20))))))))))))))))))</f>
        <v>0</v>
      </c>
      <c r="CD302" s="52" t="b">
        <f>IF(AND(BO302&gt;107.35,BO302&lt;109),3,IF(AND(BO302&gt;63.65,BO302&lt;65),4,IF(AND(BO302&gt;44.75,BO302&lt;46),5,IF(AND(BO302&gt;143.27,BO302&lt;145),6,IF(AND(BO302&gt;85.58,BO302&lt;87),7,IF(AND(BO302&gt;60.46,BO302&lt;62),8,IF(AND(BO302&gt;194.16,BO302&lt;196),9,IF(AND(BO302&gt;117.24,BO302&lt;119),10,IF(AND(BO302&gt;82.88,BO302&lt;84),11,IF(AND(BO302&gt;112.44,BO302&lt;114),12,IF(AND(BO302&gt;66.69,BO302&lt;68),13,IF(AND(BO302&gt;46.9,BO302&lt;48),14,IF(AND(BO302&gt;150.05,BO302&lt;152),15,IF(AND(BO302&gt;90.65,BO302&lt;91),16,IF(AND(BO302&gt;63.34,BO302&lt;65),17,IF(AND(BO302&gt;203.34,BO302&lt;205),18,IF(AND(BO302&gt;122.8,BO302&lt;124),19,IF(AND(BO302&gt;86.83,BO302&lt;88),20))))))))))))))))))</f>
        <v>0</v>
      </c>
      <c r="CE302" s="52" t="b">
        <f>IF(AND(BP302&gt;139.85,BP302&lt;141),3,IF(AND(BP302&gt;103.84,BP302&lt;105),4,IF(AND(BP302&gt;52.32,BP302&lt;54),5,IF(AND(BP302&gt;285.46,BP302&lt;287),6,IF(AND(BP302&gt;118.42,BP302&lt;120),7,IF(AND(BP302&gt;62.42,BP302&lt;64),8,IF(AND(BP302&gt;412.27,BP302&lt;414),9,IF(AND(BP302&gt;140.33,BP302&lt;142),10,IF(AND(BP302&gt;145,BP302&lt;147),11,IF(AND(BP302&gt;146.47,BP302&lt;148),12,IF(AND(BP302&gt;108.77,BP302&lt;110),13,IF(AND(BP302&gt;54.82,BP302&lt;56),14,IF(AND(BP302&gt;298.92,BP302&lt;300),15,IF(AND(BP302&gt;124.03,BP302&lt;126),16,IF(AND(BP302&gt;65.4,BP302&lt;67),17,IF(AND(BP302&gt;431.69,BP302&lt;433),18,IF(AND(BP302&gt;146.97,BP302&lt;148),19,IF(AND(BP302&gt;151.86,BP302&lt;153),20))))))))))))))))))</f>
        <v>0</v>
      </c>
      <c r="CF302" s="52" t="b">
        <f>IF(AND(BQ302&gt;350.42,BQ302&lt;352),3,IF(AND(BQ302&gt;546.22,BQ302&lt;548),4,IF(AND(BQ302&gt;155.33,BQ302&lt;157),5,IF(AND(BQ302&gt;721.99,BQ302&lt;723),6,IF(AND(BQ302&gt;638.96,BQ302&lt;639),7,IF(AND(BQ302&gt;187.79,BQ302&lt;189),8,IF(AND(BQ302&gt;945.4,BQ302&lt;947),9,IF(AND(BQ302&gt;698.46,BQ302&lt;670),10,IF(AND(BQ302&gt;360.7,BQ302&lt;362),11,IF(AND(BQ302&gt;366.94,BQ302&lt;368),12,IF(AND(BQ302&gt;571.94,BQ302&lt;573),13,IF(AND(BQ302&gt;162.68,BQ302&lt;164),14,IF(AND(BQ302&gt;755.97,BQ302&lt;757),15,IF(AND(BQ302&gt;667.99,BQ302&lt;669),16,IF(AND(BQ302&gt;196.66,BQ302&lt;198),17,IF(AND(BQ302&gt;989.88,BQ302&lt;991),18,IF(AND(BQ302&gt;731.33,BQ302&lt;733),19,IF(AND(BQ302&gt;377.7,BQ302&lt;379),20))))))))))))))))))</f>
        <v>0</v>
      </c>
      <c r="CG302" s="52" t="b">
        <f>IF(AND(BS302&gt;46.2,BS302&lt;46.5),3,IF(AND(BS302&gt;18.8,BS302&lt;19.1),4,IF(AND(BS302&gt;15.8,BS302&lt;16),5,IF(AND(BS302&gt;78.7,BS302&lt;79),6,IF(AND(BS302&gt;32.1,BS302&lt;32.4),7,IF(AND(BS302&gt;26.9,BS302&lt;27.3),8,IF(AND(BS302&gt;125,BS302&lt;125.5),9,IF(AND(BS302&gt;48.2,BS302&lt;48.52),10,IF(AND(BS302&gt;43.1,BS302&lt;43.6),11,IF(AND(BS302&gt;48.53,BS302&lt;48.7),12,IF(AND(BS302&gt;19.6,BS302&lt;20.1),13,IF(AND(BS302&gt;16.5,BS302&lt;16.9),14,IF(AND(BS302&gt;82.4,BS302&lt;82.8),15,IF(AND(BS302&gt;33.6,BS302&lt;34),16,IF(AND(BS302&gt;28,BS302&lt;28.6),17,IF(AND(BS302&gt;130.8,BS302&lt;131.4),18,IF(AND(BS302&gt;50.5,BS302&lt;50.9),19,IF(AND(BS302&gt;45.2,BS302&lt;45.8),20))))))))))))))))))</f>
        <v>0</v>
      </c>
    </row>
    <row r="303" spans="1:88" ht="90" customHeight="1">
      <c r="A303" s="297"/>
      <c r="B303" s="287"/>
      <c r="C303" s="300"/>
      <c r="D303" s="292" t="s">
        <v>54</v>
      </c>
      <c r="E303" s="293"/>
      <c r="F303" s="10" t="s">
        <v>36</v>
      </c>
      <c r="G303" s="12">
        <f>IF(AD303=FALSE,0,AD303)</f>
        <v>586.15</v>
      </c>
      <c r="H303" s="12" t="s">
        <v>36</v>
      </c>
      <c r="I303" s="12">
        <f>IF(AE303=FALSE,0,AE303)</f>
        <v>0</v>
      </c>
      <c r="J303" s="12">
        <f>IF(AF303=FALSE,0,AF303)</f>
        <v>0</v>
      </c>
      <c r="K303" s="12" t="s">
        <v>36</v>
      </c>
      <c r="L303" s="12">
        <f>IF(AG303=FALSE,0,AG303)</f>
        <v>0</v>
      </c>
      <c r="M303" s="12" t="s">
        <v>36</v>
      </c>
      <c r="N303" s="12" t="s">
        <v>36</v>
      </c>
      <c r="O303" s="12" t="s">
        <v>36</v>
      </c>
      <c r="P303" s="12" t="s">
        <v>36</v>
      </c>
      <c r="Q303" s="12">
        <f>IF(AH303=FALSE,0,AH303)</f>
        <v>0</v>
      </c>
      <c r="R303" s="12" t="s">
        <v>36</v>
      </c>
      <c r="S303" s="12">
        <f>IF(AI303=FALSE,0,AI303)</f>
        <v>0</v>
      </c>
      <c r="T303" s="12" t="s">
        <v>36</v>
      </c>
      <c r="U303" s="12">
        <f>IF(AJ303=FALSE,0,AJ303)</f>
        <v>0</v>
      </c>
      <c r="V303" s="12">
        <f>IF(AK303=FALSE,0,AK303)</f>
        <v>0</v>
      </c>
      <c r="W303" s="12">
        <f>IF(AL303=FALSE,0,AL303)</f>
        <v>0</v>
      </c>
      <c r="X303" s="12" t="s">
        <v>36</v>
      </c>
      <c r="Y303" s="12">
        <f>IF(AM303=FALSE,0,AM303)</f>
        <v>0</v>
      </c>
      <c r="Z303" s="12" t="s">
        <v>36</v>
      </c>
      <c r="AA303" s="18">
        <v>9</v>
      </c>
      <c r="AD303" s="52">
        <f>IF(AD302=3,948.15,IF(AD302=4,624.59,IF(AD302=5,238.38,IF(AD302=6,1987,IF(AD302=7,740.75,IF(AD302=8,283.91,IF(AD302=9,2682.35,IF(AD302=10,829.59,IF(AD302=11,586.15,IF(AD302=12,992.71,IF(AD302=13,653.95,IF(AD302=14,249.59,IF(AD302=15,2080.39,IF(AD302=16,775.57,IF(AD302=17,297.25,IF(AD302=18,2808.42,IF(AD302=19,868.59,IF(AD302=20,613.7))))))))))))))))))</f>
        <v>586.15</v>
      </c>
      <c r="AE303" s="52" t="b">
        <f>IF(AE302=5,1205.78,IF(AE302=8,1408.63,IF(AE302=11,1428.91,IF(AE302=14,1262.45,IF(AE302=17,1474.83,IF(AE302=20,1496.07))))))</f>
        <v>0</v>
      </c>
      <c r="AF303" s="52" t="b">
        <f>IF(AF302=3,487.32,IF(AF302=4,325.64,IF(AF302=5,287.99,IF(AF302=6,618.7,IF(AF302=7,412.3,IF(AF302=8,366.04,IF(AF302=9,798.54,IF(AF302=10,534.49,IF(AF302=11,476.86,IF(AF302=12,510.22,IF(AF302=13,340.94,IF(AF302=14,301.53,IF(AF302=15,647.78,IF(AF302=16,431.68,IF(AF302=17,383.24,IF(AF302=18,836.07,IF(AF302=19,559.61,IF(AF302=20,499.27))))))))))))))))))</f>
        <v>0</v>
      </c>
      <c r="AG303" s="52" t="b">
        <f>IF(AG302=3,498.89,IF(AG302=4,361.29,IF(AG302=5,250.38,IF(AG302=6,629.22,IF(AG302=7,456.21,IF(AG302=8,316.16,IF(AG302=9,815.35,IF(AG302=10,572.19,IF(AG302=11,402.59,IF(AG302=12,522.33,IF(AG302=13,378.28,IF(AG302=14,262.15,IF(AG302=15,658.8,IF(AG302=16,477.66,IF(AG302=17,331.01,IF(AG302=18,853.67,IF(AG302=19,599.08,IF(AG302=20,421.51))))))))))))))))))</f>
        <v>0</v>
      </c>
      <c r="AH303" s="52" t="b">
        <f>IF(AH302=3,359.85,IF(AH302=4,130.83,IF(AH302=5,78.61,IF(AH302=6,427.19,IF(AH302=7,160.77,IF(AH302=8,95.38,IF(AH302=9,568.37,IF(AH302=10,204.4,IF(AH302=11,132.96,IF(AH302=12,376.76,IF(AH302=13,136.98,IF(AH302=14,82.31,IF(AH302=15,447.27,IF(AH302=16,168.32,IF(AH302=17,99.86,IF(AH302=18,595.08,IF(AH302=19,214.01,IF(AH302=20,139.21))))))))))))))))))</f>
        <v>0</v>
      </c>
      <c r="AI303" s="52" t="b">
        <f>IF(AI302=3,196.17,IF(AI302=4,89.93,IF(AI302=5,48.88,IF(AI302=6,246.08,IF(AI302=7,112.07,IF(AI302=8,61.92,IF(AI302=9,297.11,IF(AI302=10,140.41,IF(AI302=11,79.67,IF(AI302=12,205.39,IF(AI302=13,94.16,IF(AI302=14,51.17,IF(AI302=15,257.64,IF(AI302=16,117.33,IF(AI302=17,64.83,IF(AI302=18,311.07,IF(AI302=19,147.01,IF(AI302=20,83.42))))))))))))))))))</f>
        <v>0</v>
      </c>
      <c r="AJ303" s="52" t="b">
        <f>IF(AJ302=3,108.35,IF(AJ302=4,64.65,IF(AJ302=5,45.75,IF(AJ302=6,144.27,IF(AJ302=7,86.58,IF(AJ302=8,61.46,IF(AJ302=9,195.16,IF(AJ302=10,118.24,IF(AJ302=11,83.88,IF(AJ302=12,113.44,IF(AJ302=13,67.69,IF(AJ302=14,47.9,IF(AJ302=15,151.05,IF(AJ302=16,90.65,IF(AJ302=17,64.34,IF(AJ302=18,204.34,IF(AJ302=19,123.8,IF(AJ302=20,87.83))))))))))))))))))</f>
        <v>0</v>
      </c>
      <c r="AK303" s="52" t="b">
        <f>IF(AK302=3,140.85,IF(AK302=4,104.84,IF(AK302=5,53.32,IF(AK302=6,286.46,IF(AK302=7,119.42,IF(AK302=8,63.42,IF(AK302=9,413.27,IF(AK302=10,141.33,IF(AK302=11,146,IF(AK302=12,147.47,IF(AK302=13,109.77,IF(AK302=14,55.82,IF(AK302=15,299.92,IF(AK302=16,125.03,IF(AK302=17,66.4,IF(AK302=18,432.69,IF(AK302=19,147.97,IF(AK302=20,152.86))))))))))))))))))</f>
        <v>0</v>
      </c>
      <c r="AL303" s="52" t="b">
        <f>IF(AL302=3,351.42,IF(AL302=4,547.22,IF(AL302=5,156.33,IF(AL302=6,722.99,IF(AL302=7,638.96,IF(AL302=8,188.79,IF(AL302=9,946.4,IF(AL302=10,699.46,IF(AL302=11,361.7,IF(AL302=12,367.94,IF(AL302=13,572.94,IF(AL302=14,163.68,IF(AL302=15,756.97,IF(AL302=16,668.99,IF(AL302=17,197.66,IF(AL302=18,990.88,IF(AL302=19,732.33,IF(AL302=20,378.7))))))))))))))))))</f>
        <v>0</v>
      </c>
      <c r="AM303" s="52" t="b">
        <f>IF(AM302=3,46.41,IF(AM302=4,19.01,IF(AM302=5,15.96,IF(AM302=6,78.9,IF(AM302=7,32.34,IF(AM302=8,27.09,IF(AM302=9,125.27,IF(AM302=10,48.48,IF(AM302=11,43.47,IF(AM302=12,48.59,IF(AM302=13,19.9,IF(AM302=14,16.71,IF(AM302=15,82.61,IF(AM302=16,33.86,IF(AM302=17,28.36,IF(AM302=18,131.15,IF(AM302=19,50.76,IF(AM302=20,45.51))))))))))))))))))</f>
        <v>0</v>
      </c>
      <c r="AO303" s="4">
        <f t="shared" si="815"/>
        <v>0</v>
      </c>
      <c r="AP303" s="4">
        <f t="shared" si="816"/>
        <v>0</v>
      </c>
      <c r="AQ303" s="4">
        <f t="shared" si="817"/>
        <v>0</v>
      </c>
      <c r="AU303" s="297"/>
      <c r="AV303" s="287"/>
      <c r="AW303" s="300"/>
      <c r="AX303" s="322" t="s">
        <v>54</v>
      </c>
      <c r="AY303" s="293"/>
      <c r="AZ303" s="10" t="s">
        <v>36</v>
      </c>
      <c r="BA303" s="12">
        <f>IF(BX303=FALSE,0,BX303)</f>
        <v>1172.3</v>
      </c>
      <c r="BB303" s="12" t="s">
        <v>36</v>
      </c>
      <c r="BC303" s="12">
        <f>IF(BY303=FALSE,0,BY303)</f>
        <v>0</v>
      </c>
      <c r="BD303" s="12">
        <f>IF(BZ303=FALSE,0,BZ303)</f>
        <v>0</v>
      </c>
      <c r="BE303" s="12" t="s">
        <v>36</v>
      </c>
      <c r="BF303" s="12">
        <f>IF(CA303=FALSE,0,CA303)</f>
        <v>0</v>
      </c>
      <c r="BG303" s="12" t="s">
        <v>36</v>
      </c>
      <c r="BH303" s="12" t="s">
        <v>36</v>
      </c>
      <c r="BI303" s="12" t="s">
        <v>36</v>
      </c>
      <c r="BJ303" s="12" t="s">
        <v>36</v>
      </c>
      <c r="BK303" s="12">
        <f>IF(CB303=FALSE,0,CB303)</f>
        <v>0</v>
      </c>
      <c r="BL303" s="12" t="s">
        <v>36</v>
      </c>
      <c r="BM303" s="12">
        <f>IF(CC303=FALSE,0,CC303)</f>
        <v>0</v>
      </c>
      <c r="BN303" s="12" t="s">
        <v>36</v>
      </c>
      <c r="BO303" s="12">
        <f>IF(CD303=FALSE,0,CD303)</f>
        <v>0</v>
      </c>
      <c r="BP303" s="12">
        <f>IF(CE303=FALSE,0,CE303)</f>
        <v>0</v>
      </c>
      <c r="BQ303" s="12">
        <f>IF(CF303=FALSE,0,CF303)</f>
        <v>0</v>
      </c>
      <c r="BR303" s="12" t="s">
        <v>36</v>
      </c>
      <c r="BS303" s="12">
        <f>IF(CG303=FALSE,0,CG303)</f>
        <v>0</v>
      </c>
      <c r="BT303" s="12" t="s">
        <v>36</v>
      </c>
      <c r="BU303" s="18">
        <v>9</v>
      </c>
      <c r="BX303" s="52">
        <f>IF(AD302=3,1896.3,IF(AD302=4,1249.18,IF(AD302=5,476.76,IF(AD302=6,3974,IF(AD302=7,1481.5,IF(AD302=8,567.82,IF(AD302=9,5364.7,IF(AD302=10,1659.18,IF(AD302=11,1172.3)))))))))</f>
        <v>1172.3</v>
      </c>
      <c r="BY303" s="52" t="b">
        <f>IF(AE302=5,2411.56,IF(AE302=8,2817.26,IF(AE302=11,2857.82)))</f>
        <v>0</v>
      </c>
      <c r="BZ303" s="52" t="b">
        <f>IF(AF302=3,974.64,IF(AF302=4,651.28,IF(AF302=5,575.98,IF(AF302=6,1237.4,IF(AF302=7,824.6,IF(AF302=8,732.08,IF(AF302=9,1597.08,IF(AF302=10,1068.98,IF(AF302=11,953.72)))))))))</f>
        <v>0</v>
      </c>
      <c r="CA303" s="52" t="b">
        <f>IF(AG302=3,997.78,IF(AG302=4,722.58,IF(AG302=5,500.76,IF(AG302=6,1258.44,IF(AG302=7,912.42,IF(AG302=8,632.32,IF(AG302=9,1630.7,IF(AG302=10,1144.38,IF(AG302=11,805.18)))))))))</f>
        <v>0</v>
      </c>
      <c r="CB303" s="52" t="b">
        <f>IF(AH302=3,719.7,IF(AH302=4,261.66,IF(AH302=5,157.22,IF(AH302=6,854.38,IF(AH302=7,321.54,IF(AH302=8,190.76,IF(AH302=9,1136.74,IF(AH302=10,408.8,IF(AH302=11,265.92)))))))))</f>
        <v>0</v>
      </c>
      <c r="CC303" s="52" t="b">
        <f>IF(AI302=3,392.34,IF(AI302=4,179.86,IF(AI302=5,97.76,IF(AI302=6,492.16,IF(AI302=7,224.14,IF(AI302=8,123.84,IF(AI302=9,594.22,IF(AI302=10,280.82,IF(AI302=11,159.34)))))))))</f>
        <v>0</v>
      </c>
      <c r="CD303" s="52" t="b">
        <f>IF(AJ302=3,216.7,IF(AJ302=4,129.3,IF(AJ302=5,91.5,IF(AJ302=6,288.54,IF(AJ302=7,173.16,IF(AJ302=8,122.92,IF(AJ302=9,390.32,IF(AJ302=10,236.48,IF(AJ302=11,167.76)))))))))</f>
        <v>0</v>
      </c>
      <c r="CE303" s="52" t="b">
        <f>IF(AK302=3,281.7,IF(AK302=4,209.68,IF(AK302=5,106.64,IF(AK302=6,572.92,IF(AK302=7,238.84,IF(AK302=8,126.84,IF(AK302=9,826.54,IF(AK302=10,282.66,IF(AK302=11,292)))))))))</f>
        <v>0</v>
      </c>
      <c r="CF303" s="52" t="b">
        <f>IF(AL302=3,702.84,IF(AL302=4,1094.44,IF(AL302=5,312.66,IF(AL302=6,1445.98,IF(AL302=7,1277.92,IF(AL302=8,377.58,IF(AL302=9,1892.8,IF(AL302=10,1398.92,IF(AL302=11,723.4)))))))))</f>
        <v>0</v>
      </c>
      <c r="CG303" s="52" t="b">
        <f>IF(AM302=3,92.82,IF(AM302=4,38.02,IF(AM302=5,31.92,IF(AM302=6,157.8,IF(AM302=7,64.68,IF(AM302=8,54.18,IF(AM302=9,250.54,IF(AM302=10,96.96,IF(AM302=11,86.94)))))))))</f>
        <v>0</v>
      </c>
    </row>
    <row r="304" spans="1:88" ht="30" customHeight="1">
      <c r="A304" s="295"/>
      <c r="B304" s="286" t="s">
        <v>341</v>
      </c>
      <c r="C304" s="298">
        <f>C295</f>
        <v>4940.54</v>
      </c>
      <c r="D304" s="286" t="s">
        <v>27</v>
      </c>
      <c r="E304" s="3" t="s">
        <v>28</v>
      </c>
      <c r="F304" s="10">
        <f>G304+I304+J304+L304+Q304+S304+U304+V304+W304+Y304+Z304</f>
        <v>2895897.52</v>
      </c>
      <c r="G304" s="44">
        <f>G295</f>
        <v>2895897.52</v>
      </c>
      <c r="H304" s="10">
        <f t="shared" ref="H304:Z309" si="841">H295</f>
        <v>0</v>
      </c>
      <c r="I304" s="10">
        <f t="shared" si="841"/>
        <v>0</v>
      </c>
      <c r="J304" s="10">
        <f t="shared" si="841"/>
        <v>0</v>
      </c>
      <c r="K304" s="10">
        <f t="shared" si="841"/>
        <v>0</v>
      </c>
      <c r="L304" s="10">
        <f t="shared" si="841"/>
        <v>0</v>
      </c>
      <c r="M304" s="10">
        <f t="shared" si="841"/>
        <v>0</v>
      </c>
      <c r="N304" s="10">
        <f t="shared" si="841"/>
        <v>0</v>
      </c>
      <c r="O304" s="10">
        <f t="shared" si="841"/>
        <v>0</v>
      </c>
      <c r="P304" s="10">
        <f t="shared" si="841"/>
        <v>0</v>
      </c>
      <c r="Q304" s="10">
        <f t="shared" si="841"/>
        <v>0</v>
      </c>
      <c r="R304" s="10">
        <f t="shared" si="841"/>
        <v>0</v>
      </c>
      <c r="S304" s="10">
        <f t="shared" si="841"/>
        <v>0</v>
      </c>
      <c r="T304" s="10">
        <f t="shared" si="841"/>
        <v>0</v>
      </c>
      <c r="U304" s="10">
        <f t="shared" si="841"/>
        <v>0</v>
      </c>
      <c r="V304" s="10">
        <f t="shared" si="841"/>
        <v>0</v>
      </c>
      <c r="W304" s="10">
        <f t="shared" si="841"/>
        <v>0</v>
      </c>
      <c r="X304" s="10">
        <f t="shared" si="841"/>
        <v>0</v>
      </c>
      <c r="Y304" s="10">
        <f t="shared" si="841"/>
        <v>0</v>
      </c>
      <c r="Z304" s="10">
        <f t="shared" si="841"/>
        <v>0</v>
      </c>
      <c r="AA304" s="15">
        <v>1</v>
      </c>
      <c r="AO304" s="4">
        <f t="shared" si="815"/>
        <v>0</v>
      </c>
      <c r="AP304" s="4">
        <f t="shared" si="816"/>
        <v>0</v>
      </c>
      <c r="AQ304" s="4">
        <f t="shared" si="817"/>
        <v>0</v>
      </c>
      <c r="AU304" s="295"/>
      <c r="AV304" s="286" t="s">
        <v>341</v>
      </c>
      <c r="AW304" s="298">
        <f>AW295</f>
        <v>4940.54</v>
      </c>
      <c r="AX304" s="286" t="s">
        <v>27</v>
      </c>
      <c r="AY304" s="3" t="s">
        <v>28</v>
      </c>
      <c r="AZ304" s="10">
        <f>BA304+BC304+BD304+BF304+BK304+BM304+BO304+BP304+BQ304+BS304+BT304</f>
        <v>5791795.04</v>
      </c>
      <c r="BA304" s="44">
        <f>BA295</f>
        <v>5791795.04</v>
      </c>
      <c r="BB304" s="10">
        <f t="shared" ref="BB304:BT304" si="842">BB295</f>
        <v>0</v>
      </c>
      <c r="BC304" s="10">
        <f t="shared" si="842"/>
        <v>0</v>
      </c>
      <c r="BD304" s="10">
        <f t="shared" si="842"/>
        <v>0</v>
      </c>
      <c r="BE304" s="10">
        <f t="shared" si="842"/>
        <v>0</v>
      </c>
      <c r="BF304" s="10">
        <f t="shared" si="842"/>
        <v>0</v>
      </c>
      <c r="BG304" s="10">
        <f t="shared" si="842"/>
        <v>0</v>
      </c>
      <c r="BH304" s="10">
        <f t="shared" si="842"/>
        <v>0</v>
      </c>
      <c r="BI304" s="10">
        <f t="shared" si="842"/>
        <v>0</v>
      </c>
      <c r="BJ304" s="10">
        <f t="shared" si="842"/>
        <v>0</v>
      </c>
      <c r="BK304" s="10">
        <f t="shared" si="842"/>
        <v>0</v>
      </c>
      <c r="BL304" s="10">
        <f t="shared" si="842"/>
        <v>0</v>
      </c>
      <c r="BM304" s="10">
        <f t="shared" si="842"/>
        <v>0</v>
      </c>
      <c r="BN304" s="10">
        <f t="shared" si="842"/>
        <v>0</v>
      </c>
      <c r="BO304" s="10">
        <f t="shared" si="842"/>
        <v>0</v>
      </c>
      <c r="BP304" s="10">
        <f t="shared" si="842"/>
        <v>0</v>
      </c>
      <c r="BQ304" s="10">
        <f t="shared" si="842"/>
        <v>0</v>
      </c>
      <c r="BR304" s="10">
        <f t="shared" si="842"/>
        <v>0</v>
      </c>
      <c r="BS304" s="10">
        <f t="shared" si="842"/>
        <v>0</v>
      </c>
      <c r="BT304" s="10">
        <f t="shared" si="842"/>
        <v>0</v>
      </c>
      <c r="BU304" s="15">
        <v>1</v>
      </c>
      <c r="CI304" s="32">
        <f>BF304-BG304</f>
        <v>0</v>
      </c>
    </row>
    <row r="305" spans="1:88" ht="60" customHeight="1">
      <c r="A305" s="296"/>
      <c r="B305" s="291"/>
      <c r="C305" s="299"/>
      <c r="D305" s="287"/>
      <c r="E305" s="3" t="s">
        <v>29</v>
      </c>
      <c r="F305" s="10">
        <f t="shared" ref="F305:F309" si="843">G305+I305+J305+L305+Q305+S305+U305+V305+W305+Y305+Z305</f>
        <v>0</v>
      </c>
      <c r="G305" s="10">
        <f t="shared" ref="G305:V309" si="844">G296</f>
        <v>0</v>
      </c>
      <c r="H305" s="10">
        <f t="shared" si="844"/>
        <v>0</v>
      </c>
      <c r="I305" s="10">
        <f t="shared" si="844"/>
        <v>0</v>
      </c>
      <c r="J305" s="10">
        <f t="shared" si="844"/>
        <v>0</v>
      </c>
      <c r="K305" s="10">
        <f t="shared" si="844"/>
        <v>0</v>
      </c>
      <c r="L305" s="10">
        <f t="shared" si="844"/>
        <v>0</v>
      </c>
      <c r="M305" s="10">
        <f t="shared" si="844"/>
        <v>0</v>
      </c>
      <c r="N305" s="10">
        <f t="shared" si="844"/>
        <v>0</v>
      </c>
      <c r="O305" s="10">
        <f t="shared" si="844"/>
        <v>0</v>
      </c>
      <c r="P305" s="10">
        <f t="shared" si="844"/>
        <v>0</v>
      </c>
      <c r="Q305" s="10">
        <f t="shared" si="844"/>
        <v>0</v>
      </c>
      <c r="R305" s="10">
        <f t="shared" si="844"/>
        <v>0</v>
      </c>
      <c r="S305" s="10">
        <f t="shared" si="844"/>
        <v>0</v>
      </c>
      <c r="T305" s="10">
        <f t="shared" si="844"/>
        <v>0</v>
      </c>
      <c r="U305" s="10">
        <f t="shared" si="844"/>
        <v>0</v>
      </c>
      <c r="V305" s="10">
        <f t="shared" si="844"/>
        <v>0</v>
      </c>
      <c r="W305" s="10">
        <f t="shared" si="841"/>
        <v>0</v>
      </c>
      <c r="X305" s="10">
        <f t="shared" si="841"/>
        <v>0</v>
      </c>
      <c r="Y305" s="10">
        <f t="shared" si="841"/>
        <v>0</v>
      </c>
      <c r="Z305" s="10">
        <f t="shared" si="841"/>
        <v>0</v>
      </c>
      <c r="AA305" s="16">
        <v>2</v>
      </c>
      <c r="AO305" s="4">
        <f t="shared" si="815"/>
        <v>0</v>
      </c>
      <c r="AP305" s="4">
        <f t="shared" si="816"/>
        <v>0</v>
      </c>
      <c r="AQ305" s="4">
        <f t="shared" si="817"/>
        <v>0</v>
      </c>
      <c r="AU305" s="296"/>
      <c r="AV305" s="291"/>
      <c r="AW305" s="299"/>
      <c r="AX305" s="287"/>
      <c r="AY305" s="3" t="s">
        <v>29</v>
      </c>
      <c r="AZ305" s="10">
        <f t="shared" ref="AZ305:AZ309" si="845">BA305+BC305+BD305+BF305+BK305+BM305+BO305+BP305+BQ305+BS305+BT305</f>
        <v>0</v>
      </c>
      <c r="BA305" s="10">
        <f t="shared" ref="BA305:BT305" si="846">BA296</f>
        <v>0</v>
      </c>
      <c r="BB305" s="10">
        <f t="shared" si="846"/>
        <v>0</v>
      </c>
      <c r="BC305" s="10">
        <f t="shared" si="846"/>
        <v>0</v>
      </c>
      <c r="BD305" s="10">
        <f t="shared" si="846"/>
        <v>0</v>
      </c>
      <c r="BE305" s="10">
        <f t="shared" si="846"/>
        <v>0</v>
      </c>
      <c r="BF305" s="10">
        <f t="shared" si="846"/>
        <v>0</v>
      </c>
      <c r="BG305" s="10">
        <f t="shared" si="846"/>
        <v>0</v>
      </c>
      <c r="BH305" s="10">
        <f t="shared" si="846"/>
        <v>0</v>
      </c>
      <c r="BI305" s="10">
        <f t="shared" si="846"/>
        <v>0</v>
      </c>
      <c r="BJ305" s="10">
        <f t="shared" si="846"/>
        <v>0</v>
      </c>
      <c r="BK305" s="10">
        <f t="shared" si="846"/>
        <v>0</v>
      </c>
      <c r="BL305" s="10">
        <f t="shared" si="846"/>
        <v>0</v>
      </c>
      <c r="BM305" s="10">
        <f t="shared" si="846"/>
        <v>0</v>
      </c>
      <c r="BN305" s="10">
        <f t="shared" si="846"/>
        <v>0</v>
      </c>
      <c r="BO305" s="10">
        <f t="shared" si="846"/>
        <v>0</v>
      </c>
      <c r="BP305" s="10">
        <f t="shared" si="846"/>
        <v>0</v>
      </c>
      <c r="BQ305" s="10">
        <f t="shared" si="846"/>
        <v>0</v>
      </c>
      <c r="BR305" s="10">
        <f t="shared" si="846"/>
        <v>0</v>
      </c>
      <c r="BS305" s="10">
        <f t="shared" si="846"/>
        <v>0</v>
      </c>
      <c r="BT305" s="10">
        <f t="shared" si="846"/>
        <v>0</v>
      </c>
      <c r="BU305" s="16">
        <v>2</v>
      </c>
    </row>
    <row r="306" spans="1:88" ht="120" customHeight="1">
      <c r="A306" s="296"/>
      <c r="B306" s="291"/>
      <c r="C306" s="299"/>
      <c r="D306" s="286" t="s">
        <v>30</v>
      </c>
      <c r="E306" s="3" t="s">
        <v>31</v>
      </c>
      <c r="F306" s="10">
        <f t="shared" si="843"/>
        <v>0</v>
      </c>
      <c r="G306" s="10">
        <f t="shared" si="844"/>
        <v>0</v>
      </c>
      <c r="H306" s="10">
        <f t="shared" si="841"/>
        <v>0</v>
      </c>
      <c r="I306" s="10">
        <f t="shared" si="841"/>
        <v>0</v>
      </c>
      <c r="J306" s="10">
        <f t="shared" si="841"/>
        <v>0</v>
      </c>
      <c r="K306" s="10">
        <f t="shared" si="841"/>
        <v>0</v>
      </c>
      <c r="L306" s="10">
        <f t="shared" si="841"/>
        <v>0</v>
      </c>
      <c r="M306" s="10">
        <f t="shared" si="841"/>
        <v>0</v>
      </c>
      <c r="N306" s="10">
        <f t="shared" si="841"/>
        <v>0</v>
      </c>
      <c r="O306" s="10">
        <f t="shared" si="841"/>
        <v>0</v>
      </c>
      <c r="P306" s="10">
        <f t="shared" si="841"/>
        <v>0</v>
      </c>
      <c r="Q306" s="10">
        <f t="shared" si="841"/>
        <v>0</v>
      </c>
      <c r="R306" s="10">
        <f t="shared" si="841"/>
        <v>0</v>
      </c>
      <c r="S306" s="10">
        <f t="shared" si="841"/>
        <v>0</v>
      </c>
      <c r="T306" s="10">
        <f t="shared" si="841"/>
        <v>0</v>
      </c>
      <c r="U306" s="10">
        <f t="shared" si="841"/>
        <v>0</v>
      </c>
      <c r="V306" s="10">
        <f t="shared" si="841"/>
        <v>0</v>
      </c>
      <c r="W306" s="10">
        <f t="shared" si="841"/>
        <v>0</v>
      </c>
      <c r="X306" s="10">
        <f t="shared" si="841"/>
        <v>0</v>
      </c>
      <c r="Y306" s="10">
        <f t="shared" si="841"/>
        <v>0</v>
      </c>
      <c r="Z306" s="10">
        <f t="shared" si="841"/>
        <v>0</v>
      </c>
      <c r="AA306" s="16">
        <v>3</v>
      </c>
      <c r="AO306" s="4">
        <f t="shared" si="815"/>
        <v>0</v>
      </c>
      <c r="AP306" s="4">
        <f t="shared" si="816"/>
        <v>0</v>
      </c>
      <c r="AQ306" s="4">
        <f t="shared" si="817"/>
        <v>0</v>
      </c>
      <c r="AT306" s="32">
        <f>AZ306-BC306</f>
        <v>0</v>
      </c>
      <c r="AU306" s="296"/>
      <c r="AV306" s="291"/>
      <c r="AW306" s="299"/>
      <c r="AX306" s="286" t="s">
        <v>30</v>
      </c>
      <c r="AY306" s="3" t="s">
        <v>31</v>
      </c>
      <c r="AZ306" s="10">
        <f t="shared" si="845"/>
        <v>0</v>
      </c>
      <c r="BA306" s="10">
        <f t="shared" ref="BA306:BT306" si="847">BA297</f>
        <v>0</v>
      </c>
      <c r="BB306" s="10">
        <f t="shared" si="847"/>
        <v>0</v>
      </c>
      <c r="BC306" s="10">
        <f t="shared" si="847"/>
        <v>0</v>
      </c>
      <c r="BD306" s="10">
        <f t="shared" si="847"/>
        <v>0</v>
      </c>
      <c r="BE306" s="10">
        <f t="shared" si="847"/>
        <v>0</v>
      </c>
      <c r="BF306" s="10">
        <f t="shared" si="847"/>
        <v>0</v>
      </c>
      <c r="BG306" s="10">
        <f t="shared" si="847"/>
        <v>0</v>
      </c>
      <c r="BH306" s="10">
        <f t="shared" si="847"/>
        <v>0</v>
      </c>
      <c r="BI306" s="10">
        <f t="shared" si="847"/>
        <v>0</v>
      </c>
      <c r="BJ306" s="10">
        <f t="shared" si="847"/>
        <v>0</v>
      </c>
      <c r="BK306" s="10">
        <f t="shared" si="847"/>
        <v>0</v>
      </c>
      <c r="BL306" s="10">
        <f t="shared" si="847"/>
        <v>0</v>
      </c>
      <c r="BM306" s="10">
        <f t="shared" si="847"/>
        <v>0</v>
      </c>
      <c r="BN306" s="10">
        <f t="shared" si="847"/>
        <v>0</v>
      </c>
      <c r="BO306" s="10">
        <f t="shared" si="847"/>
        <v>0</v>
      </c>
      <c r="BP306" s="10">
        <f t="shared" si="847"/>
        <v>0</v>
      </c>
      <c r="BQ306" s="10">
        <f t="shared" si="847"/>
        <v>0</v>
      </c>
      <c r="BR306" s="10">
        <f t="shared" si="847"/>
        <v>0</v>
      </c>
      <c r="BS306" s="10">
        <f t="shared" si="847"/>
        <v>0</v>
      </c>
      <c r="BT306" s="10">
        <f t="shared" si="847"/>
        <v>0</v>
      </c>
      <c r="BU306" s="16">
        <v>3</v>
      </c>
    </row>
    <row r="307" spans="1:88" ht="30" customHeight="1">
      <c r="A307" s="296"/>
      <c r="B307" s="291"/>
      <c r="C307" s="299"/>
      <c r="D307" s="291"/>
      <c r="E307" s="3" t="s">
        <v>32</v>
      </c>
      <c r="F307" s="10">
        <f t="shared" si="843"/>
        <v>0</v>
      </c>
      <c r="G307" s="10">
        <f t="shared" si="844"/>
        <v>0</v>
      </c>
      <c r="H307" s="10">
        <f t="shared" si="841"/>
        <v>0</v>
      </c>
      <c r="I307" s="10">
        <f t="shared" si="841"/>
        <v>0</v>
      </c>
      <c r="J307" s="10">
        <f t="shared" si="841"/>
        <v>0</v>
      </c>
      <c r="K307" s="10">
        <f t="shared" si="841"/>
        <v>0</v>
      </c>
      <c r="L307" s="10">
        <f t="shared" si="841"/>
        <v>0</v>
      </c>
      <c r="M307" s="10">
        <f t="shared" si="841"/>
        <v>0</v>
      </c>
      <c r="N307" s="10">
        <f t="shared" si="841"/>
        <v>0</v>
      </c>
      <c r="O307" s="10">
        <f t="shared" si="841"/>
        <v>0</v>
      </c>
      <c r="P307" s="10">
        <f t="shared" si="841"/>
        <v>0</v>
      </c>
      <c r="Q307" s="10">
        <f t="shared" si="841"/>
        <v>0</v>
      </c>
      <c r="R307" s="10">
        <f t="shared" si="841"/>
        <v>0</v>
      </c>
      <c r="S307" s="10">
        <f t="shared" si="841"/>
        <v>0</v>
      </c>
      <c r="T307" s="10">
        <f t="shared" si="841"/>
        <v>0</v>
      </c>
      <c r="U307" s="10">
        <f t="shared" si="841"/>
        <v>0</v>
      </c>
      <c r="V307" s="10">
        <f t="shared" si="841"/>
        <v>0</v>
      </c>
      <c r="W307" s="10">
        <f t="shared" si="841"/>
        <v>0</v>
      </c>
      <c r="X307" s="10">
        <f t="shared" si="841"/>
        <v>0</v>
      </c>
      <c r="Y307" s="10">
        <f t="shared" si="841"/>
        <v>0</v>
      </c>
      <c r="Z307" s="10">
        <f t="shared" si="841"/>
        <v>0</v>
      </c>
      <c r="AA307" s="16">
        <v>4</v>
      </c>
      <c r="AO307" s="4">
        <f t="shared" si="815"/>
        <v>0</v>
      </c>
      <c r="AP307" s="4">
        <f t="shared" si="816"/>
        <v>0</v>
      </c>
      <c r="AQ307" s="4">
        <f t="shared" si="817"/>
        <v>0</v>
      </c>
      <c r="AU307" s="296"/>
      <c r="AV307" s="291"/>
      <c r="AW307" s="299"/>
      <c r="AX307" s="291"/>
      <c r="AY307" s="3" t="s">
        <v>32</v>
      </c>
      <c r="AZ307" s="10">
        <f t="shared" si="845"/>
        <v>0</v>
      </c>
      <c r="BA307" s="10">
        <f t="shared" ref="BA307:BT307" si="848">BA298</f>
        <v>0</v>
      </c>
      <c r="BB307" s="10">
        <f t="shared" si="848"/>
        <v>0</v>
      </c>
      <c r="BC307" s="10">
        <f t="shared" si="848"/>
        <v>0</v>
      </c>
      <c r="BD307" s="10">
        <f t="shared" si="848"/>
        <v>0</v>
      </c>
      <c r="BE307" s="10">
        <f t="shared" si="848"/>
        <v>0</v>
      </c>
      <c r="BF307" s="10">
        <f t="shared" si="848"/>
        <v>0</v>
      </c>
      <c r="BG307" s="10">
        <f t="shared" si="848"/>
        <v>0</v>
      </c>
      <c r="BH307" s="10">
        <f t="shared" si="848"/>
        <v>0</v>
      </c>
      <c r="BI307" s="10">
        <f t="shared" si="848"/>
        <v>0</v>
      </c>
      <c r="BJ307" s="10">
        <f t="shared" si="848"/>
        <v>0</v>
      </c>
      <c r="BK307" s="10">
        <f t="shared" si="848"/>
        <v>0</v>
      </c>
      <c r="BL307" s="10">
        <f t="shared" si="848"/>
        <v>0</v>
      </c>
      <c r="BM307" s="10">
        <f t="shared" si="848"/>
        <v>0</v>
      </c>
      <c r="BN307" s="10">
        <f t="shared" si="848"/>
        <v>0</v>
      </c>
      <c r="BO307" s="10">
        <f t="shared" si="848"/>
        <v>0</v>
      </c>
      <c r="BP307" s="10">
        <f t="shared" si="848"/>
        <v>0</v>
      </c>
      <c r="BQ307" s="10">
        <f t="shared" si="848"/>
        <v>0</v>
      </c>
      <c r="BR307" s="10">
        <f t="shared" si="848"/>
        <v>0</v>
      </c>
      <c r="BS307" s="10">
        <f t="shared" si="848"/>
        <v>0</v>
      </c>
      <c r="BT307" s="10">
        <f t="shared" si="848"/>
        <v>0</v>
      </c>
      <c r="BU307" s="16">
        <v>4</v>
      </c>
    </row>
    <row r="308" spans="1:88" ht="30" customHeight="1">
      <c r="A308" s="296"/>
      <c r="B308" s="291"/>
      <c r="C308" s="299"/>
      <c r="D308" s="291"/>
      <c r="E308" s="3" t="s">
        <v>33</v>
      </c>
      <c r="F308" s="10">
        <f t="shared" si="843"/>
        <v>0</v>
      </c>
      <c r="G308" s="10">
        <f t="shared" si="844"/>
        <v>0</v>
      </c>
      <c r="H308" s="10">
        <f t="shared" si="841"/>
        <v>0</v>
      </c>
      <c r="I308" s="10">
        <f t="shared" si="841"/>
        <v>0</v>
      </c>
      <c r="J308" s="10">
        <f t="shared" si="841"/>
        <v>0</v>
      </c>
      <c r="K308" s="10">
        <f t="shared" si="841"/>
        <v>0</v>
      </c>
      <c r="L308" s="10">
        <f t="shared" si="841"/>
        <v>0</v>
      </c>
      <c r="M308" s="10">
        <f t="shared" si="841"/>
        <v>0</v>
      </c>
      <c r="N308" s="10">
        <f t="shared" si="841"/>
        <v>0</v>
      </c>
      <c r="O308" s="10">
        <f t="shared" si="841"/>
        <v>0</v>
      </c>
      <c r="P308" s="10">
        <f t="shared" si="841"/>
        <v>0</v>
      </c>
      <c r="Q308" s="10">
        <f t="shared" si="841"/>
        <v>0</v>
      </c>
      <c r="R308" s="10">
        <f t="shared" si="841"/>
        <v>0</v>
      </c>
      <c r="S308" s="10">
        <f t="shared" si="841"/>
        <v>0</v>
      </c>
      <c r="T308" s="10">
        <f t="shared" si="841"/>
        <v>0</v>
      </c>
      <c r="U308" s="10">
        <f t="shared" si="841"/>
        <v>0</v>
      </c>
      <c r="V308" s="10">
        <f t="shared" si="841"/>
        <v>0</v>
      </c>
      <c r="W308" s="10">
        <f t="shared" si="841"/>
        <v>0</v>
      </c>
      <c r="X308" s="10">
        <f t="shared" si="841"/>
        <v>0</v>
      </c>
      <c r="Y308" s="10">
        <f t="shared" si="841"/>
        <v>0</v>
      </c>
      <c r="Z308" s="10">
        <f t="shared" si="841"/>
        <v>0</v>
      </c>
      <c r="AA308" s="16">
        <v>5</v>
      </c>
      <c r="AO308" s="4">
        <f t="shared" si="815"/>
        <v>0</v>
      </c>
      <c r="AP308" s="4">
        <f t="shared" si="816"/>
        <v>0</v>
      </c>
      <c r="AQ308" s="4">
        <f t="shared" si="817"/>
        <v>0</v>
      </c>
      <c r="AU308" s="296"/>
      <c r="AV308" s="291"/>
      <c r="AW308" s="299"/>
      <c r="AX308" s="291"/>
      <c r="AY308" s="3" t="s">
        <v>33</v>
      </c>
      <c r="AZ308" s="10">
        <f t="shared" si="845"/>
        <v>0</v>
      </c>
      <c r="BA308" s="10">
        <f t="shared" ref="BA308:BT308" si="849">BA299</f>
        <v>0</v>
      </c>
      <c r="BB308" s="10">
        <f t="shared" si="849"/>
        <v>0</v>
      </c>
      <c r="BC308" s="10">
        <f t="shared" si="849"/>
        <v>0</v>
      </c>
      <c r="BD308" s="10">
        <f t="shared" si="849"/>
        <v>0</v>
      </c>
      <c r="BE308" s="10">
        <f t="shared" si="849"/>
        <v>0</v>
      </c>
      <c r="BF308" s="10">
        <f t="shared" si="849"/>
        <v>0</v>
      </c>
      <c r="BG308" s="10">
        <f t="shared" si="849"/>
        <v>0</v>
      </c>
      <c r="BH308" s="10">
        <f t="shared" si="849"/>
        <v>0</v>
      </c>
      <c r="BI308" s="10">
        <f t="shared" si="849"/>
        <v>0</v>
      </c>
      <c r="BJ308" s="10">
        <f t="shared" si="849"/>
        <v>0</v>
      </c>
      <c r="BK308" s="10">
        <f t="shared" si="849"/>
        <v>0</v>
      </c>
      <c r="BL308" s="10">
        <f t="shared" si="849"/>
        <v>0</v>
      </c>
      <c r="BM308" s="10">
        <f t="shared" si="849"/>
        <v>0</v>
      </c>
      <c r="BN308" s="10">
        <f t="shared" si="849"/>
        <v>0</v>
      </c>
      <c r="BO308" s="10">
        <f t="shared" si="849"/>
        <v>0</v>
      </c>
      <c r="BP308" s="10">
        <f t="shared" si="849"/>
        <v>0</v>
      </c>
      <c r="BQ308" s="10">
        <f t="shared" si="849"/>
        <v>0</v>
      </c>
      <c r="BR308" s="10">
        <f t="shared" si="849"/>
        <v>0</v>
      </c>
      <c r="BS308" s="10">
        <f t="shared" si="849"/>
        <v>0</v>
      </c>
      <c r="BT308" s="10">
        <f t="shared" si="849"/>
        <v>0</v>
      </c>
      <c r="BU308" s="16">
        <v>5</v>
      </c>
    </row>
    <row r="309" spans="1:88" ht="30" customHeight="1">
      <c r="A309" s="296"/>
      <c r="B309" s="291"/>
      <c r="C309" s="299"/>
      <c r="D309" s="287"/>
      <c r="E309" s="3" t="s">
        <v>34</v>
      </c>
      <c r="F309" s="10">
        <f t="shared" si="843"/>
        <v>0</v>
      </c>
      <c r="G309" s="10">
        <f t="shared" si="844"/>
        <v>0</v>
      </c>
      <c r="H309" s="10">
        <f t="shared" si="841"/>
        <v>0</v>
      </c>
      <c r="I309" s="10">
        <f t="shared" si="841"/>
        <v>0</v>
      </c>
      <c r="J309" s="10">
        <f t="shared" si="841"/>
        <v>0</v>
      </c>
      <c r="K309" s="10">
        <f t="shared" si="841"/>
        <v>0</v>
      </c>
      <c r="L309" s="10">
        <f t="shared" si="841"/>
        <v>0</v>
      </c>
      <c r="M309" s="10">
        <f t="shared" si="841"/>
        <v>0</v>
      </c>
      <c r="N309" s="10">
        <f t="shared" si="841"/>
        <v>0</v>
      </c>
      <c r="O309" s="10">
        <f t="shared" si="841"/>
        <v>0</v>
      </c>
      <c r="P309" s="10">
        <f t="shared" si="841"/>
        <v>0</v>
      </c>
      <c r="Q309" s="10">
        <f t="shared" si="841"/>
        <v>0</v>
      </c>
      <c r="R309" s="10">
        <f t="shared" si="841"/>
        <v>0</v>
      </c>
      <c r="S309" s="10">
        <f t="shared" si="841"/>
        <v>0</v>
      </c>
      <c r="T309" s="10">
        <f t="shared" si="841"/>
        <v>0</v>
      </c>
      <c r="U309" s="10">
        <f t="shared" si="841"/>
        <v>0</v>
      </c>
      <c r="V309" s="10">
        <f t="shared" si="841"/>
        <v>0</v>
      </c>
      <c r="W309" s="10">
        <f t="shared" si="841"/>
        <v>0</v>
      </c>
      <c r="X309" s="10">
        <f t="shared" si="841"/>
        <v>0</v>
      </c>
      <c r="Y309" s="10">
        <f t="shared" si="841"/>
        <v>0</v>
      </c>
      <c r="Z309" s="10">
        <f t="shared" si="841"/>
        <v>0</v>
      </c>
      <c r="AA309" s="16">
        <v>6</v>
      </c>
      <c r="AO309" s="4">
        <f t="shared" si="815"/>
        <v>0</v>
      </c>
      <c r="AP309" s="4">
        <f t="shared" si="816"/>
        <v>0</v>
      </c>
      <c r="AQ309" s="4">
        <f t="shared" si="817"/>
        <v>0</v>
      </c>
      <c r="AU309" s="296"/>
      <c r="AV309" s="291"/>
      <c r="AW309" s="299"/>
      <c r="AX309" s="287"/>
      <c r="AY309" s="3" t="s">
        <v>34</v>
      </c>
      <c r="AZ309" s="10">
        <f t="shared" si="845"/>
        <v>0</v>
      </c>
      <c r="BA309" s="10">
        <f t="shared" ref="BA309:BT309" si="850">BA300</f>
        <v>0</v>
      </c>
      <c r="BB309" s="10">
        <f t="shared" si="850"/>
        <v>0</v>
      </c>
      <c r="BC309" s="10">
        <f t="shared" si="850"/>
        <v>0</v>
      </c>
      <c r="BD309" s="10">
        <f t="shared" si="850"/>
        <v>0</v>
      </c>
      <c r="BE309" s="10">
        <f t="shared" si="850"/>
        <v>0</v>
      </c>
      <c r="BF309" s="10">
        <f t="shared" si="850"/>
        <v>0</v>
      </c>
      <c r="BG309" s="10">
        <f t="shared" si="850"/>
        <v>0</v>
      </c>
      <c r="BH309" s="10">
        <f t="shared" si="850"/>
        <v>0</v>
      </c>
      <c r="BI309" s="10">
        <f t="shared" si="850"/>
        <v>0</v>
      </c>
      <c r="BJ309" s="10">
        <f t="shared" si="850"/>
        <v>0</v>
      </c>
      <c r="BK309" s="10">
        <f t="shared" si="850"/>
        <v>0</v>
      </c>
      <c r="BL309" s="10">
        <f t="shared" si="850"/>
        <v>0</v>
      </c>
      <c r="BM309" s="10">
        <f t="shared" si="850"/>
        <v>0</v>
      </c>
      <c r="BN309" s="10">
        <f t="shared" si="850"/>
        <v>0</v>
      </c>
      <c r="BO309" s="10">
        <f t="shared" si="850"/>
        <v>0</v>
      </c>
      <c r="BP309" s="10">
        <f t="shared" si="850"/>
        <v>0</v>
      </c>
      <c r="BQ309" s="10">
        <f t="shared" si="850"/>
        <v>0</v>
      </c>
      <c r="BR309" s="10">
        <f t="shared" si="850"/>
        <v>0</v>
      </c>
      <c r="BS309" s="10">
        <f t="shared" si="850"/>
        <v>0</v>
      </c>
      <c r="BT309" s="10">
        <f t="shared" si="850"/>
        <v>0</v>
      </c>
      <c r="BU309" s="16">
        <v>6</v>
      </c>
    </row>
    <row r="310" spans="1:88" s="5" customFormat="1" ht="30" customHeight="1">
      <c r="A310" s="296"/>
      <c r="B310" s="291"/>
      <c r="C310" s="299"/>
      <c r="D310" s="292" t="s">
        <v>35</v>
      </c>
      <c r="E310" s="293"/>
      <c r="F310" s="10">
        <f>F304+F305+F306+F307+F308+F309</f>
        <v>2895897.52</v>
      </c>
      <c r="G310" s="10">
        <f t="shared" ref="G310" si="851">G304+G305+G306+G307+G308+G309</f>
        <v>2895897.52</v>
      </c>
      <c r="H310" s="10">
        <f t="shared" ref="H310" si="852">H304+H305+H306+H307+H308+H309</f>
        <v>0</v>
      </c>
      <c r="I310" s="10">
        <f t="shared" ref="I310" si="853">I304+I305+I306+I307+I308+I309</f>
        <v>0</v>
      </c>
      <c r="J310" s="10">
        <f t="shared" ref="J310" si="854">J304+J305+J306+J307+J308+J309</f>
        <v>0</v>
      </c>
      <c r="K310" s="10">
        <f t="shared" ref="K310" si="855">K304+K305+K306+K307+K308+K309</f>
        <v>0</v>
      </c>
      <c r="L310" s="10">
        <f t="shared" ref="L310" si="856">L304+L305+L306+L307+L308+L309</f>
        <v>0</v>
      </c>
      <c r="M310" s="10">
        <f t="shared" ref="M310" si="857">M304+M305+M306+M307+M308+M309</f>
        <v>0</v>
      </c>
      <c r="N310" s="10">
        <f t="shared" ref="N310" si="858">N304+N305+N306+N307+N308+N309</f>
        <v>0</v>
      </c>
      <c r="O310" s="10">
        <f t="shared" ref="O310" si="859">O304+O305+O306+O307+O308+O309</f>
        <v>0</v>
      </c>
      <c r="P310" s="10">
        <f t="shared" ref="P310" si="860">P304+P305+P306+P307+P308+P309</f>
        <v>0</v>
      </c>
      <c r="Q310" s="10">
        <f t="shared" ref="Q310" si="861">Q304+Q305+Q306+Q307+Q308+Q309</f>
        <v>0</v>
      </c>
      <c r="R310" s="10">
        <f t="shared" ref="R310" si="862">R304+R305+R306+R307+R308+R309</f>
        <v>0</v>
      </c>
      <c r="S310" s="10">
        <f t="shared" ref="S310" si="863">S304+S305+S306+S307+S308+S309</f>
        <v>0</v>
      </c>
      <c r="T310" s="10">
        <f t="shared" ref="T310" si="864">T304+T305+T306+T307+T308+T309</f>
        <v>0</v>
      </c>
      <c r="U310" s="10">
        <f t="shared" ref="U310" si="865">U304+U305+U306+U307+U308+U309</f>
        <v>0</v>
      </c>
      <c r="V310" s="10">
        <f t="shared" ref="V310" si="866">V304+V305+V306+V307+V308+V309</f>
        <v>0</v>
      </c>
      <c r="W310" s="10">
        <f t="shared" ref="W310" si="867">W304+W305+W306+W307+W308+W309</f>
        <v>0</v>
      </c>
      <c r="X310" s="10">
        <f t="shared" ref="X310" si="868">X304+X305+X306+X307+X308+X309</f>
        <v>0</v>
      </c>
      <c r="Y310" s="10">
        <f t="shared" ref="Y310" si="869">Y304+Y305+Y306+Y307+Y308+Y309</f>
        <v>0</v>
      </c>
      <c r="Z310" s="10">
        <f t="shared" ref="Z310" si="870">Z304+Z305+Z306+Z307+Z308+Z309</f>
        <v>0</v>
      </c>
      <c r="AA310" s="16">
        <v>7</v>
      </c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>
        <f t="shared" si="815"/>
        <v>0</v>
      </c>
      <c r="AP310" s="4">
        <f t="shared" si="816"/>
        <v>0</v>
      </c>
      <c r="AQ310" s="4">
        <f t="shared" si="817"/>
        <v>0</v>
      </c>
      <c r="AR310" s="4"/>
      <c r="AU310" s="296"/>
      <c r="AV310" s="291"/>
      <c r="AW310" s="299"/>
      <c r="AX310" s="322" t="s">
        <v>35</v>
      </c>
      <c r="AY310" s="293"/>
      <c r="AZ310" s="10">
        <f>AZ304+AZ305+AZ306+AZ307+AZ308+AZ309</f>
        <v>5791795.04</v>
      </c>
      <c r="BA310" s="10">
        <f t="shared" ref="BA310:BT310" si="871">BA304+BA305+BA306+BA307+BA308+BA309</f>
        <v>5791795.04</v>
      </c>
      <c r="BB310" s="10">
        <f t="shared" si="871"/>
        <v>0</v>
      </c>
      <c r="BC310" s="10">
        <f t="shared" si="871"/>
        <v>0</v>
      </c>
      <c r="BD310" s="10">
        <f t="shared" si="871"/>
        <v>0</v>
      </c>
      <c r="BE310" s="10">
        <f t="shared" si="871"/>
        <v>0</v>
      </c>
      <c r="BF310" s="10">
        <f t="shared" si="871"/>
        <v>0</v>
      </c>
      <c r="BG310" s="10">
        <f t="shared" si="871"/>
        <v>0</v>
      </c>
      <c r="BH310" s="10">
        <f t="shared" si="871"/>
        <v>0</v>
      </c>
      <c r="BI310" s="10">
        <f t="shared" si="871"/>
        <v>0</v>
      </c>
      <c r="BJ310" s="10">
        <f t="shared" si="871"/>
        <v>0</v>
      </c>
      <c r="BK310" s="10">
        <f t="shared" si="871"/>
        <v>0</v>
      </c>
      <c r="BL310" s="10">
        <f t="shared" si="871"/>
        <v>0</v>
      </c>
      <c r="BM310" s="10">
        <f t="shared" si="871"/>
        <v>0</v>
      </c>
      <c r="BN310" s="10">
        <f t="shared" si="871"/>
        <v>0</v>
      </c>
      <c r="BO310" s="10">
        <f t="shared" si="871"/>
        <v>0</v>
      </c>
      <c r="BP310" s="10">
        <f t="shared" si="871"/>
        <v>0</v>
      </c>
      <c r="BQ310" s="10">
        <f t="shared" si="871"/>
        <v>0</v>
      </c>
      <c r="BR310" s="10">
        <f t="shared" si="871"/>
        <v>0</v>
      </c>
      <c r="BS310" s="10">
        <f t="shared" si="871"/>
        <v>0</v>
      </c>
      <c r="BT310" s="10">
        <f t="shared" si="871"/>
        <v>0</v>
      </c>
      <c r="BU310" s="16">
        <v>7</v>
      </c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I310" s="32">
        <f>BF310-BG310</f>
        <v>0</v>
      </c>
      <c r="CJ310" s="123"/>
    </row>
    <row r="311" spans="1:88" ht="75" customHeight="1">
      <c r="A311" s="296"/>
      <c r="B311" s="291"/>
      <c r="C311" s="299"/>
      <c r="D311" s="292" t="s">
        <v>53</v>
      </c>
      <c r="E311" s="293"/>
      <c r="F311" s="11">
        <f>ROUND(F310/C304,2)</f>
        <v>586.15</v>
      </c>
      <c r="G311" s="11">
        <f>ROUND(G310/C304,2)</f>
        <v>586.15</v>
      </c>
      <c r="H311" s="11">
        <f>ROUND(H310/C304,2)</f>
        <v>0</v>
      </c>
      <c r="I311" s="11">
        <f>ROUND(I310/C304,2)</f>
        <v>0</v>
      </c>
      <c r="J311" s="11">
        <f>ROUND(J310/C304,2)</f>
        <v>0</v>
      </c>
      <c r="K311" s="11">
        <f>ROUND(K310/C304,2)</f>
        <v>0</v>
      </c>
      <c r="L311" s="11">
        <f>ROUND(L310/C304,2)</f>
        <v>0</v>
      </c>
      <c r="M311" s="11">
        <f>ROUND(M310/C304,2)</f>
        <v>0</v>
      </c>
      <c r="N311" s="11">
        <f>ROUND(N310/C304,2)</f>
        <v>0</v>
      </c>
      <c r="O311" s="11">
        <f>ROUND(O310/C304,2)</f>
        <v>0</v>
      </c>
      <c r="P311" s="11">
        <f>ROUND(P310/C304,2)</f>
        <v>0</v>
      </c>
      <c r="Q311" s="11">
        <f>ROUND(Q310/C304,2)</f>
        <v>0</v>
      </c>
      <c r="R311" s="11">
        <f>ROUND(R310/C304,2)</f>
        <v>0</v>
      </c>
      <c r="S311" s="11">
        <f>ROUND(S310/C304,2)</f>
        <v>0</v>
      </c>
      <c r="T311" s="11">
        <f>ROUND(T310/C304,2)</f>
        <v>0</v>
      </c>
      <c r="U311" s="11">
        <f>ROUND(U310/C304,2)</f>
        <v>0</v>
      </c>
      <c r="V311" s="11">
        <f>ROUND(V310/C304,2)</f>
        <v>0</v>
      </c>
      <c r="W311" s="11">
        <f>ROUND(W310/C304,2)</f>
        <v>0</v>
      </c>
      <c r="X311" s="11">
        <f>ROUND(X310/C304,2)</f>
        <v>0</v>
      </c>
      <c r="Y311" s="11">
        <f>ROUND(Y310/C304,2)</f>
        <v>0</v>
      </c>
      <c r="Z311" s="11">
        <f>ROUND(Z310/C304,2)</f>
        <v>0</v>
      </c>
      <c r="AA311" s="17">
        <v>8</v>
      </c>
      <c r="AD311" s="52">
        <f>IF(AND(G311&gt;947.15,G311&lt;949),3,IF(AND(G311&gt;623.59,G311&lt;625),4,IF(AND(G311&gt;237.38,G311&lt;239),5,IF(AND(G311&gt;1986,G311&lt;1988),6,IF(AND(G311&gt;739.75,G311&lt;741),7,IF(AND(G311&gt;282.91,G311&lt;284),8,IF(AND(G311&gt;2681.35,G311&lt;2683),9,IF(AND(G311&gt;828.59,G311&lt;830),10,IF(AND(G311&gt;585.15,G311&lt;587),11,IF(AND(G311&gt;991.71,G311&lt;993),12,IF(AND(G311&gt;652.95,G311&lt;654),13,IF(AND(G311&gt;248.59,G311&lt;250),14,IF(AND(G311&gt;2079.39,G311&lt;2081),15,IF(AND(G311&gt;774.57,G311&lt;776),16,IF(AND(G311&gt;296.25,G311&lt;298),17,IF(AND(G311&gt;2807.42,G311&lt;2809),18,IF(AND(G311&gt;867.59,G311&lt;869),19,IF(AND(G311&gt;612.7,G311&lt;614),20))))))))))))))))))</f>
        <v>11</v>
      </c>
      <c r="AE311" s="52" t="b">
        <f>IF(AND(I311&gt;1204.78,I311&lt;1206),5,IF(AND(I311&gt;1407.63,I311&lt;1409),8,IF(AND(I311&gt;1427.91,I311&lt;1429),11,IF(AND(I311&gt;1261.45,I311&lt;1263),14,IF(AND(I311&gt;1473.83,I311&lt;1475),17,IF(AND(I311&gt;1495.07,I311&lt;1497),20))))))</f>
        <v>0</v>
      </c>
      <c r="AF311" s="52" t="b">
        <f>IF(AND(J311&gt;486.32,J311&lt;488),3,IF(AND(J311&gt;324.64,J311&lt;326),4,IF(AND(J311&gt;286.99,J311&lt;288.5),5,IF(AND(J311&gt;617.7,J311&lt;618),6,IF(AND(J311&gt;411.3,J311&lt;413),7,IF(AND(J311&gt;365.04,J311&lt;367),8,IF(AND(J311&gt;797.54,J311&lt;799),9,IF(AND(J311&gt;533.49,J311&lt;535),10,IF(AND(J311&gt;475.86,J311&lt;477),11,IF(AND(J311&gt;509.22,J311&lt;511),12,IF(AND(J311&gt;339.94,J311&lt;341.2),13,IF(AND(J311&gt;300.53,J311&lt;302),14,IF(AND(J311&gt;646.78,J311&lt;648),15,IF(AND(J311&gt;430.68,J311&lt;432),16,IF(AND(J311&gt;382.24,J311&lt;384),17,IF(AND(J311&gt;835.07,J311&lt;837),18,IF(AND(J311&gt;558.61,J311&lt;560),19,IF(AND(J311&gt;498.27,J311&lt;500),20))))))))))))))))))</f>
        <v>0</v>
      </c>
      <c r="AG311" s="52" t="b">
        <f>IF(AND(L311&gt;497.89,L311&lt;499),3,IF(AND(L311&gt;360.29,L311&lt;362),4,IF(AND(L311&gt;249.38,L311&lt;251),5,IF(AND(L311&gt;628.22,L311&lt;630),6,IF(AND(L311&gt;455.21,L311&lt;457),7,IF(AND(L311&gt;315.16,L311&lt;317),8,IF(AND(L311&gt;814.35,L311&lt;816),9,IF(AND(L311&gt;571.19,L311&lt;573),10,IF(AND(L311&gt;401.59,L311&lt;403),11,IF(AND(L311&gt;521.33,L311&lt;523),12,IF(AND(L311&gt;377.28,L311&lt;379),13,IF(AND(L311&gt;261.15,L311&lt;263),14,IF(AND(L311&gt;657.8,L311&lt;659),15,IF(AND(L311&gt;476.66,L311&lt;478),16,IF(AND(L311&gt;330.01,L311&lt;332),17,IF(AND(L311&gt;852.67,L311&lt;854),18,IF(AND(L311&gt;598.08,L311&lt;600),19,IF(AND(L311&gt;420.51,L311&lt;422),20))))))))))))))))))</f>
        <v>0</v>
      </c>
      <c r="AH311" s="52" t="b">
        <f>IF(AND(Q311&gt;358.85,Q311&lt;360),3,IF(AND(Q311&gt;129.83,Q311&lt;131),4,IF(AND(Q311&gt;77.61,Q311&lt;79),5,IF(AND(Q311&gt;426.19,Q311&lt;428),6,IF(AND(Q311&gt;159.77,Q311&lt;161),7,IF(AND(Q311&gt;94.38,Q311&lt;96),8,IF(AND(Q311&gt;567.37,Q311&lt;569),9,IF(AND(Q311&gt;203.4,Q311&lt;205),10,IF(AND(Q311&gt;131.96,Q311&lt;133),11,IF(AND(Q311&gt;375.76,Q311&lt;377),12,IF(AND(Q311&gt;135.98,Q311&lt;137),13,IF(AND(Q311&gt;81.31,Q311&lt;83),14,IF(AND(Q311&gt;446.27,Q311&lt;448),15,IF(AND(Q311&gt;167.32,Q311&lt;169),16,IF(AND(Q311&gt;98.86,Q311&lt;100),17,IF(AND(Q311&gt;594.08,Q311&lt;596),18,IF(AND(Q311&gt;213.01,Q311&lt;215),19,IF(AND(Q311&gt;138.21,Q311&lt;140),20))))))))))))))))))</f>
        <v>0</v>
      </c>
      <c r="AI311" s="52" t="b">
        <f>IF(AND(S311&gt;195.17,S311&lt;197),3,IF(AND(S311&gt;88.93,S311&lt;90),4,IF(AND(S311&gt;47.88,S311&lt;49),5,IF(AND(S311&gt;245.08,S311&lt;247),6,IF(AND(S311&gt;111.07,S311&lt;113),7,IF(AND(S311&gt;60.92,S311&lt;62),8,IF(AND(S311&gt;296.11,S311&lt;298),9,IF(AND(S311&gt;139.41,S311&lt;141),10,IF(AND(S311&gt;78.67,S311&lt;80),11,IF(AND(S311&gt;204.39,S311&lt;206),12,IF(AND(S311&gt;93.16,S311&lt;95),13,IF(AND(S311&gt;50.17,S311&lt;52),14,IF(AND(S311&gt;256.64,S311&lt;258),15,IF(AND(S311&gt;116.33,S311&lt;118),16,IF(AND(S311&gt;63.83,S311&lt;65),17,IF(AND(S311&gt;310.07,S311&lt;312),18,IF(AND(S311&gt;146.01,S311&lt;148),19,IF(AND(S311&gt;82.42,S311&lt;84),20))))))))))))))))))</f>
        <v>0</v>
      </c>
      <c r="AJ311" s="52" t="b">
        <f>IF(AND(U311&gt;107.35,U311&lt;109),3,IF(AND(U311&gt;63.65,U311&lt;65),4,IF(AND(U311&gt;44.75,U311&lt;46),5,IF(AND(U311&gt;143.27,U311&lt;145),6,IF(AND(U311&gt;85.58,U311&lt;87),7,IF(AND(U311&gt;60.46,U311&lt;62),8,IF(AND(U311&gt;194.16,U311&lt;196),9,IF(AND(U311&gt;117.24,U311&lt;119),10,IF(AND(U311&gt;82.88,U311&lt;84),11,IF(AND(U311&gt;112.44,U311&lt;114),12,IF(AND(U311&gt;66.69,U311&lt;68),13,IF(AND(U311&gt;46.9,U311&lt;48),14,IF(AND(U311&gt;150.05,U311&lt;152),15,IF(AND(U311&gt;90.65,U311&lt;91),16,IF(AND(U311&gt;63.34,U311&lt;65),17,IF(AND(U311&gt;203.34,U311&lt;205),18,IF(AND(U311&gt;122.8,U311&lt;124),19,IF(AND(U311&gt;86.83,U311&lt;88),20))))))))))))))))))</f>
        <v>0</v>
      </c>
      <c r="AK311" s="52" t="b">
        <f>IF(AND(V311&gt;139.85,V311&lt;141),3,IF(AND(V311&gt;103.84,V311&lt;105),4,IF(AND(V311&gt;52.32,V311&lt;54),5,IF(AND(V311&gt;285.46,V311&lt;287),6,IF(AND(V311&gt;118.42,V311&lt;120),7,IF(AND(V311&gt;62.42,V311&lt;64),8,IF(AND(V311&gt;412.27,V311&lt;414),9,IF(AND(V311&gt;140.33,V311&lt;142),10,IF(AND(V311&gt;145,V311&lt;147),11,IF(AND(V311&gt;146.47,V311&lt;148),12,IF(AND(V311&gt;108.77,V311&lt;110),13,IF(AND(V311&gt;54.82,V311&lt;56),14,IF(AND(V311&gt;298.92,V311&lt;300),15,IF(AND(V311&gt;124.03,V311&lt;126),16,IF(AND(V311&gt;65.4,V311&lt;67),17,IF(AND(V311&gt;431.69,V311&lt;433),18,IF(AND(V311&gt;146.97,V311&lt;148),19,IF(AND(V311&gt;151.86,V311&lt;153),20))))))))))))))))))</f>
        <v>0</v>
      </c>
      <c r="AL311" s="52" t="b">
        <f>IF(AND(W311&gt;350.42,W311&lt;352),3,IF(AND(W311&gt;546.22,W311&lt;548),4,IF(AND(W311&gt;155.33,W311&lt;157),5,IF(AND(W311&gt;721.99,W311&lt;723),6,IF(AND(W311&gt;638.96,W311&lt;639),7,IF(AND(W311&gt;187.79,W311&lt;189),8,IF(AND(W311&gt;945.4,W311&lt;947),9,IF(AND(W311&gt;698.46,W311&lt;670),10,IF(AND(W311&gt;360.7,W311&lt;362),11,IF(AND(W311&gt;366.94,W311&lt;368),12,IF(AND(W311&gt;571.94,W311&lt;573),13,IF(AND(W311&gt;162.68,W311&lt;164),14,IF(AND(W311&gt;755.97,W311&lt;757),15,IF(AND(W311&gt;667.99,W311&lt;669),16,IF(AND(W311&gt;196.66,W311&lt;198),17,IF(AND(W311&gt;989.88,W311&lt;991),18,IF(AND(W311&gt;731.33,W311&lt;733),19,IF(AND(W311&gt;377.7,W311&lt;379),20))))))))))))))))))</f>
        <v>0</v>
      </c>
      <c r="AM311" s="52" t="b">
        <f>IF(AND(Y311&gt;46.2,Y311&lt;46.5),3,IF(AND(Y311&gt;18.8,Y311&lt;19.1),4,IF(AND(Y311&gt;15.8,Y311&lt;16),5,IF(AND(Y311&gt;78.7,Y311&lt;79),6,IF(AND(Y311&gt;32.1,Y311&lt;32.4),7,IF(AND(Y311&gt;26.9,Y311&lt;27.3),8,IF(AND(Y311&gt;125,Y311&lt;125.5),9,IF(AND(Y311&gt;48.2,Y311&lt;48.52),10,IF(AND(Y311&gt;43.1,Y311&lt;43.6),11,IF(AND(Y311&gt;48.53,Y311&lt;48.7),12,IF(AND(Y311&gt;19.6,Y311&lt;20.1),13,IF(AND(Y311&gt;16.5,Y311&lt;16.9),14,IF(AND(Y311&gt;82.4,Y311&lt;82.8),15,IF(AND(Y311&gt;33.6,Y311&lt;34),16,IF(AND(Y311&gt;28,Y311&lt;28.6),17,IF(AND(Y311&gt;130.8,Y311&lt;131.4),18,IF(AND(Y311&gt;50.5,Y311&lt;50.9),19,IF(AND(Y311&gt;45.2,Y311&lt;45.8),20))))))))))))))))))</f>
        <v>0</v>
      </c>
      <c r="AO311" s="4">
        <f t="shared" si="815"/>
        <v>0</v>
      </c>
      <c r="AP311" s="4">
        <f t="shared" si="816"/>
        <v>0</v>
      </c>
      <c r="AQ311" s="4">
        <f t="shared" si="817"/>
        <v>0</v>
      </c>
      <c r="AU311" s="296"/>
      <c r="AV311" s="291"/>
      <c r="AW311" s="299"/>
      <c r="AX311" s="322" t="s">
        <v>53</v>
      </c>
      <c r="AY311" s="293"/>
      <c r="AZ311" s="11">
        <f>ROUND(AZ310/AW304,2)</f>
        <v>1172.3</v>
      </c>
      <c r="BA311" s="11">
        <f>ROUND(BA310/AW304,2)</f>
        <v>1172.3</v>
      </c>
      <c r="BB311" s="11">
        <f>ROUND(BB310/AW304,2)</f>
        <v>0</v>
      </c>
      <c r="BC311" s="11">
        <f>ROUND(BC310/AW304,2)</f>
        <v>0</v>
      </c>
      <c r="BD311" s="11">
        <f>ROUND(BD310/AW304,2)</f>
        <v>0</v>
      </c>
      <c r="BE311" s="11">
        <f>ROUND(BE310/AW304,2)</f>
        <v>0</v>
      </c>
      <c r="BF311" s="11">
        <f>ROUND(BF310/AW304,2)</f>
        <v>0</v>
      </c>
      <c r="BG311" s="11">
        <f>ROUND(BG310/AW304,2)</f>
        <v>0</v>
      </c>
      <c r="BH311" s="11">
        <f>ROUND(BH310/AW304,2)</f>
        <v>0</v>
      </c>
      <c r="BI311" s="11">
        <f>ROUND(BI310/AW304,2)</f>
        <v>0</v>
      </c>
      <c r="BJ311" s="11">
        <f>ROUND(BJ310/AW304,2)</f>
        <v>0</v>
      </c>
      <c r="BK311" s="11">
        <f>ROUND(BK310/AW304,2)</f>
        <v>0</v>
      </c>
      <c r="BL311" s="11">
        <f>ROUND(BL310/AW304,2)</f>
        <v>0</v>
      </c>
      <c r="BM311" s="11">
        <f>ROUND(BM310/AW304,2)</f>
        <v>0</v>
      </c>
      <c r="BN311" s="11">
        <f>ROUND(BN310/AW304,2)</f>
        <v>0</v>
      </c>
      <c r="BO311" s="11">
        <f>ROUND(BO310/AW304,2)</f>
        <v>0</v>
      </c>
      <c r="BP311" s="11">
        <f>ROUND(BP310/AW304,2)</f>
        <v>0</v>
      </c>
      <c r="BQ311" s="11">
        <f>ROUND(BQ310/AW304,2)</f>
        <v>0</v>
      </c>
      <c r="BR311" s="11">
        <f>ROUND(BR310/AW304,2)</f>
        <v>0</v>
      </c>
      <c r="BS311" s="11">
        <f>ROUND(BS310/AW304,2)</f>
        <v>0</v>
      </c>
      <c r="BT311" s="11">
        <f>ROUND(BT310/AW304,2)</f>
        <v>0</v>
      </c>
      <c r="BU311" s="17">
        <v>8</v>
      </c>
      <c r="BX311" s="52" t="b">
        <f>IF(AND(BA311&gt;947.15,BA311&lt;949),3,IF(AND(BA311&gt;623.59,BA311&lt;625),4,IF(AND(BA311&gt;237.38,BA311&lt;239),5,IF(AND(BA311&gt;1986,BA311&lt;1988),6,IF(AND(BA311&gt;739.75,BA311&lt;741),7,IF(AND(BA311&gt;282.91,BA311&lt;284),8,IF(AND(BA311&gt;2681.35,BA311&lt;2683),9,IF(AND(BA311&gt;828.59,BA311&lt;830),10,IF(AND(BA311&gt;585.15,BA311&lt;587),11,IF(AND(BA311&gt;991.71,BA311&lt;993),12,IF(AND(BA311&gt;652.95,BA311&lt;654),13,IF(AND(BA311&gt;248.59,BA311&lt;250),14,IF(AND(BA311&gt;2079.39,BA311&lt;2081),15,IF(AND(BA311&gt;774.57,BA311&lt;776),16,IF(AND(BA311&gt;296.25,BA311&lt;298),17,IF(AND(BA311&gt;2807.42,BA311&lt;2809),18,IF(AND(BA311&gt;867.59,BA311&lt;869),19,IF(AND(BA311&gt;612.7,BA311&lt;614),20))))))))))))))))))</f>
        <v>0</v>
      </c>
      <c r="BY311" s="52" t="b">
        <f>IF(AND(BC311&gt;1204.78,BC311&lt;1206),5,IF(AND(BC311&gt;1407.63,BC311&lt;1409),8,IF(AND(BC311&gt;1427.91,BC311&lt;1429),11,IF(AND(BC311&gt;1261.45,BC311&lt;1263),14,IF(AND(BC311&gt;1473.83,BC311&lt;1475),17,IF(AND(BC311&gt;1495.07,BC311&lt;1497),20))))))</f>
        <v>0</v>
      </c>
      <c r="BZ311" s="52" t="b">
        <f>IF(AND(BD311&gt;486.32,BD311&lt;488),3,IF(AND(BD311&gt;324.64,BD311&lt;326),4,IF(AND(BD311&gt;286.99,BD311&lt;288.5),5,IF(AND(BD311&gt;617.7,BD311&lt;618),6,IF(AND(BD311&gt;411.3,BD311&lt;413),7,IF(AND(BD311&gt;365.04,BD311&lt;367),8,IF(AND(BD311&gt;797.54,BD311&lt;799),9,IF(AND(BD311&gt;533.49,BD311&lt;535),10,IF(AND(BD311&gt;475.86,BD311&lt;477),11,IF(AND(BD311&gt;509.22,BD311&lt;511),12,IF(AND(BD311&gt;339.94,BD311&lt;341.2),13,IF(AND(BD311&gt;300.53,BD311&lt;302),14,IF(AND(BD311&gt;646.78,BD311&lt;648),15,IF(AND(BD311&gt;430.68,BD311&lt;432),16,IF(AND(BD311&gt;382.24,BD311&lt;384),17,IF(AND(BD311&gt;835.07,BD311&lt;837),18,IF(AND(BD311&gt;558.61,BD311&lt;560),19,IF(AND(BD311&gt;498.27,BD311&lt;500),20))))))))))))))))))</f>
        <v>0</v>
      </c>
      <c r="CA311" s="52" t="b">
        <f>IF(AND(BF311&gt;497.89,BF311&lt;499),3,IF(AND(BF311&gt;360.29,BF311&lt;362),4,IF(AND(BF311&gt;249.38,BF311&lt;251),5,IF(AND(BF311&gt;628.22,BF311&lt;630),6,IF(AND(BF311&gt;455.21,BF311&lt;457),7,IF(AND(BF311&gt;315.16,BF311&lt;317),8,IF(AND(BF311&gt;814.35,BF311&lt;816),9,IF(AND(BF311&gt;571.19,BF311&lt;573),10,IF(AND(BF311&gt;401.59,BF311&lt;403),11,IF(AND(BF311&gt;521.33,BF311&lt;523),12,IF(AND(BF311&gt;377.28,BF311&lt;379),13,IF(AND(BF311&gt;261.15,BF311&lt;263),14,IF(AND(BF311&gt;657.8,BF311&lt;659),15,IF(AND(BF311&gt;476.66,BF311&lt;478),16,IF(AND(BF311&gt;330.01,BF311&lt;332),17,IF(AND(BF311&gt;852.67,BF311&lt;854),18,IF(AND(BF311&gt;598.08,BF311&lt;600),19,IF(AND(BF311&gt;420.51,BF311&lt;422),20))))))))))))))))))</f>
        <v>0</v>
      </c>
      <c r="CB311" s="52" t="b">
        <f>IF(AND(BK311&gt;358.85,BK311&lt;360),3,IF(AND(BK311&gt;129.83,BK311&lt;131),4,IF(AND(BK311&gt;77.61,BK311&lt;79),5,IF(AND(BK311&gt;426.19,BK311&lt;428),6,IF(AND(BK311&gt;159.77,BK311&lt;161),7,IF(AND(BK311&gt;94.38,BK311&lt;96),8,IF(AND(BK311&gt;567.37,BK311&lt;569),9,IF(AND(BK311&gt;203.4,BK311&lt;205),10,IF(AND(BK311&gt;131.96,BK311&lt;133),11,IF(AND(BK311&gt;375.76,BK311&lt;377),12,IF(AND(BK311&gt;135.98,BK311&lt;137),13,IF(AND(BK311&gt;81.31,BK311&lt;83),14,IF(AND(BK311&gt;446.27,BK311&lt;448),15,IF(AND(BK311&gt;167.32,BK311&lt;169),16,IF(AND(BK311&gt;98.86,BK311&lt;100),17,IF(AND(BK311&gt;594.08,BK311&lt;596),18,IF(AND(BK311&gt;213.01,BK311&lt;215),19,IF(AND(BK311&gt;138.21,BK311&lt;140),20))))))))))))))))))</f>
        <v>0</v>
      </c>
      <c r="CC311" s="52" t="b">
        <f>IF(AND(BM311&gt;195.17,BM311&lt;197),3,IF(AND(BM311&gt;88.93,BM311&lt;90),4,IF(AND(BM311&gt;47.88,BM311&lt;49),5,IF(AND(BM311&gt;245.08,BM311&lt;247),6,IF(AND(BM311&gt;111.07,BM311&lt;113),7,IF(AND(BM311&gt;60.92,BM311&lt;62),8,IF(AND(BM311&gt;296.11,BM311&lt;298),9,IF(AND(BM311&gt;139.41,BM311&lt;141),10,IF(AND(BM311&gt;78.67,BM311&lt;80),11,IF(AND(BM311&gt;204.39,BM311&lt;206),12,IF(AND(BM311&gt;93.16,BM311&lt;95),13,IF(AND(BM311&gt;50.17,BM311&lt;52),14,IF(AND(BM311&gt;256.64,BM311&lt;258),15,IF(AND(BM311&gt;116.33,BM311&lt;118),16,IF(AND(BM311&gt;63.83,BM311&lt;65),17,IF(AND(BM311&gt;310.07,BM311&lt;312),18,IF(AND(BM311&gt;146.01,BM311&lt;148),19,IF(AND(BM311&gt;82.42,BM311&lt;84),20))))))))))))))))))</f>
        <v>0</v>
      </c>
      <c r="CD311" s="52" t="b">
        <f>IF(AND(BO311&gt;107.35,BO311&lt;109),3,IF(AND(BO311&gt;63.65,BO311&lt;65),4,IF(AND(BO311&gt;44.75,BO311&lt;46),5,IF(AND(BO311&gt;143.27,BO311&lt;145),6,IF(AND(BO311&gt;85.58,BO311&lt;87),7,IF(AND(BO311&gt;60.46,BO311&lt;62),8,IF(AND(BO311&gt;194.16,BO311&lt;196),9,IF(AND(BO311&gt;117.24,BO311&lt;119),10,IF(AND(BO311&gt;82.88,BO311&lt;84),11,IF(AND(BO311&gt;112.44,BO311&lt;114),12,IF(AND(BO311&gt;66.69,BO311&lt;68),13,IF(AND(BO311&gt;46.9,BO311&lt;48),14,IF(AND(BO311&gt;150.05,BO311&lt;152),15,IF(AND(BO311&gt;90.65,BO311&lt;91),16,IF(AND(BO311&gt;63.34,BO311&lt;65),17,IF(AND(BO311&gt;203.34,BO311&lt;205),18,IF(AND(BO311&gt;122.8,BO311&lt;124),19,IF(AND(BO311&gt;86.83,BO311&lt;88),20))))))))))))))))))</f>
        <v>0</v>
      </c>
      <c r="CE311" s="52" t="b">
        <f>IF(AND(BP311&gt;139.85,BP311&lt;141),3,IF(AND(BP311&gt;103.84,BP311&lt;105),4,IF(AND(BP311&gt;52.32,BP311&lt;54),5,IF(AND(BP311&gt;285.46,BP311&lt;287),6,IF(AND(BP311&gt;118.42,BP311&lt;120),7,IF(AND(BP311&gt;62.42,BP311&lt;64),8,IF(AND(BP311&gt;412.27,BP311&lt;414),9,IF(AND(BP311&gt;140.33,BP311&lt;142),10,IF(AND(BP311&gt;145,BP311&lt;147),11,IF(AND(BP311&gt;146.47,BP311&lt;148),12,IF(AND(BP311&gt;108.77,BP311&lt;110),13,IF(AND(BP311&gt;54.82,BP311&lt;56),14,IF(AND(BP311&gt;298.92,BP311&lt;300),15,IF(AND(BP311&gt;124.03,BP311&lt;126),16,IF(AND(BP311&gt;65.4,BP311&lt;67),17,IF(AND(BP311&gt;431.69,BP311&lt;433),18,IF(AND(BP311&gt;146.97,BP311&lt;148),19,IF(AND(BP311&gt;151.86,BP311&lt;153),20))))))))))))))))))</f>
        <v>0</v>
      </c>
      <c r="CF311" s="52" t="b">
        <f>IF(AND(BQ311&gt;350.42,BQ311&lt;352),3,IF(AND(BQ311&gt;546.22,BQ311&lt;548),4,IF(AND(BQ311&gt;155.33,BQ311&lt;157),5,IF(AND(BQ311&gt;721.99,BQ311&lt;723),6,IF(AND(BQ311&gt;638.96,BQ311&lt;639),7,IF(AND(BQ311&gt;187.79,BQ311&lt;189),8,IF(AND(BQ311&gt;945.4,BQ311&lt;947),9,IF(AND(BQ311&gt;698.46,BQ311&lt;670),10,IF(AND(BQ311&gt;360.7,BQ311&lt;362),11,IF(AND(BQ311&gt;366.94,BQ311&lt;368),12,IF(AND(BQ311&gt;571.94,BQ311&lt;573),13,IF(AND(BQ311&gt;162.68,BQ311&lt;164),14,IF(AND(BQ311&gt;755.97,BQ311&lt;757),15,IF(AND(BQ311&gt;667.99,BQ311&lt;669),16,IF(AND(BQ311&gt;196.66,BQ311&lt;198),17,IF(AND(BQ311&gt;989.88,BQ311&lt;991),18,IF(AND(BQ311&gt;731.33,BQ311&lt;733),19,IF(AND(BQ311&gt;377.7,BQ311&lt;379),20))))))))))))))))))</f>
        <v>0</v>
      </c>
      <c r="CG311" s="52" t="b">
        <f>IF(AND(BS311&gt;46.2,BS311&lt;46.5),3,IF(AND(BS311&gt;18.8,BS311&lt;19.1),4,IF(AND(BS311&gt;15.8,BS311&lt;16),5,IF(AND(BS311&gt;78.7,BS311&lt;79),6,IF(AND(BS311&gt;32.1,BS311&lt;32.4),7,IF(AND(BS311&gt;26.9,BS311&lt;27.3),8,IF(AND(BS311&gt;125,BS311&lt;125.5),9,IF(AND(BS311&gt;48.2,BS311&lt;48.52),10,IF(AND(BS311&gt;43.1,BS311&lt;43.6),11,IF(AND(BS311&gt;48.53,BS311&lt;48.7),12,IF(AND(BS311&gt;19.6,BS311&lt;20.1),13,IF(AND(BS311&gt;16.5,BS311&lt;16.9),14,IF(AND(BS311&gt;82.4,BS311&lt;82.8),15,IF(AND(BS311&gt;33.6,BS311&lt;34),16,IF(AND(BS311&gt;28,BS311&lt;28.6),17,IF(AND(BS311&gt;130.8,BS311&lt;131.4),18,IF(AND(BS311&gt;50.5,BS311&lt;50.9),19,IF(AND(BS311&gt;45.2,BS311&lt;45.8),20))))))))))))))))))</f>
        <v>0</v>
      </c>
    </row>
    <row r="312" spans="1:88" ht="90" customHeight="1">
      <c r="A312" s="297"/>
      <c r="B312" s="287"/>
      <c r="C312" s="300"/>
      <c r="D312" s="292" t="s">
        <v>54</v>
      </c>
      <c r="E312" s="293"/>
      <c r="F312" s="10" t="s">
        <v>36</v>
      </c>
      <c r="G312" s="12">
        <f>IF(AD312=FALSE,0,AD312)</f>
        <v>586.15</v>
      </c>
      <c r="H312" s="12" t="s">
        <v>36</v>
      </c>
      <c r="I312" s="12">
        <f>IF(AE312=FALSE,0,AE312)</f>
        <v>0</v>
      </c>
      <c r="J312" s="12">
        <f>IF(AF312=FALSE,0,AF312)</f>
        <v>0</v>
      </c>
      <c r="K312" s="12" t="s">
        <v>36</v>
      </c>
      <c r="L312" s="12">
        <f>IF(AG312=FALSE,0,AG312)</f>
        <v>0</v>
      </c>
      <c r="M312" s="12" t="s">
        <v>36</v>
      </c>
      <c r="N312" s="12" t="s">
        <v>36</v>
      </c>
      <c r="O312" s="12" t="s">
        <v>36</v>
      </c>
      <c r="P312" s="12" t="s">
        <v>36</v>
      </c>
      <c r="Q312" s="12">
        <f>IF(AH312=FALSE,0,AH312)</f>
        <v>0</v>
      </c>
      <c r="R312" s="12" t="s">
        <v>36</v>
      </c>
      <c r="S312" s="12">
        <f>IF(AI312=FALSE,0,AI312)</f>
        <v>0</v>
      </c>
      <c r="T312" s="12" t="s">
        <v>36</v>
      </c>
      <c r="U312" s="12">
        <f>IF(AJ312=FALSE,0,AJ312)</f>
        <v>0</v>
      </c>
      <c r="V312" s="12">
        <f>IF(AK312=FALSE,0,AK312)</f>
        <v>0</v>
      </c>
      <c r="W312" s="12">
        <f>IF(AL312=FALSE,0,AL312)</f>
        <v>0</v>
      </c>
      <c r="X312" s="12" t="s">
        <v>36</v>
      </c>
      <c r="Y312" s="12">
        <f>IF(AM312=FALSE,0,AM312)</f>
        <v>0</v>
      </c>
      <c r="Z312" s="12" t="s">
        <v>36</v>
      </c>
      <c r="AA312" s="18">
        <v>9</v>
      </c>
      <c r="AD312" s="52">
        <f>IF(AD311=3,948.15,IF(AD311=4,624.59,IF(AD311=5,238.38,IF(AD311=6,1987,IF(AD311=7,740.75,IF(AD311=8,283.91,IF(AD311=9,2682.35,IF(AD311=10,829.59,IF(AD311=11,586.15,IF(AD311=12,992.71,IF(AD311=13,653.95,IF(AD311=14,249.59,IF(AD311=15,2080.39,IF(AD311=16,775.57,IF(AD311=17,297.25,IF(AD311=18,2808.42,IF(AD311=19,868.59,IF(AD311=20,613.7))))))))))))))))))</f>
        <v>586.15</v>
      </c>
      <c r="AE312" s="52" t="b">
        <f>IF(AE311=5,1205.78,IF(AE311=8,1408.63,IF(AE311=11,1428.91,IF(AE311=14,1262.45,IF(AE311=17,1474.83,IF(AE311=20,1496.07))))))</f>
        <v>0</v>
      </c>
      <c r="AF312" s="52" t="b">
        <f>IF(AF311=3,487.32,IF(AF311=4,325.64,IF(AF311=5,287.99,IF(AF311=6,618.7,IF(AF311=7,412.3,IF(AF311=8,366.04,IF(AF311=9,798.54,IF(AF311=10,534.49,IF(AF311=11,476.86,IF(AF311=12,510.22,IF(AF311=13,340.94,IF(AF311=14,301.53,IF(AF311=15,647.78,IF(AF311=16,431.68,IF(AF311=17,383.24,IF(AF311=18,836.07,IF(AF311=19,559.61,IF(AF311=20,499.27))))))))))))))))))</f>
        <v>0</v>
      </c>
      <c r="AG312" s="52" t="b">
        <f>IF(AG311=3,498.89,IF(AG311=4,361.29,IF(AG311=5,250.38,IF(AG311=6,629.22,IF(AG311=7,456.21,IF(AG311=8,316.16,IF(AG311=9,815.35,IF(AG311=10,572.19,IF(AG311=11,402.59,IF(AG311=12,522.33,IF(AG311=13,378.28,IF(AG311=14,262.15,IF(AG311=15,658.8,IF(AG311=16,477.66,IF(AG311=17,331.01,IF(AG311=18,853.67,IF(AG311=19,599.08,IF(AG311=20,421.51))))))))))))))))))</f>
        <v>0</v>
      </c>
      <c r="AH312" s="52" t="b">
        <f>IF(AH311=3,359.85,IF(AH311=4,130.83,IF(AH311=5,78.61,IF(AH311=6,427.19,IF(AH311=7,160.77,IF(AH311=8,95.38,IF(AH311=9,568.37,IF(AH311=10,204.4,IF(AH311=11,132.96,IF(AH311=12,376.76,IF(AH311=13,136.98,IF(AH311=14,82.31,IF(AH311=15,447.27,IF(AH311=16,168.32,IF(AH311=17,99.86,IF(AH311=18,595.08,IF(AH311=19,214.01,IF(AH311=20,139.21))))))))))))))))))</f>
        <v>0</v>
      </c>
      <c r="AI312" s="52" t="b">
        <f>IF(AI311=3,196.17,IF(AI311=4,89.93,IF(AI311=5,48.88,IF(AI311=6,246.08,IF(AI311=7,112.07,IF(AI311=8,61.92,IF(AI311=9,297.11,IF(AI311=10,140.41,IF(AI311=11,79.67,IF(AI311=12,205.39,IF(AI311=13,94.16,IF(AI311=14,51.17,IF(AI311=15,257.64,IF(AI311=16,117.33,IF(AI311=17,64.83,IF(AI311=18,311.07,IF(AI311=19,147.01,IF(AI311=20,83.42))))))))))))))))))</f>
        <v>0</v>
      </c>
      <c r="AJ312" s="52" t="b">
        <f>IF(AJ311=3,108.35,IF(AJ311=4,64.65,IF(AJ311=5,45.75,IF(AJ311=6,144.27,IF(AJ311=7,86.58,IF(AJ311=8,61.46,IF(AJ311=9,195.16,IF(AJ311=10,118.24,IF(AJ311=11,83.88,IF(AJ311=12,113.44,IF(AJ311=13,67.69,IF(AJ311=14,47.9,IF(AJ311=15,151.05,IF(AJ311=16,90.65,IF(AJ311=17,64.34,IF(AJ311=18,204.34,IF(AJ311=19,123.8,IF(AJ311=20,87.83))))))))))))))))))</f>
        <v>0</v>
      </c>
      <c r="AK312" s="52" t="b">
        <f>IF(AK311=3,140.85,IF(AK311=4,104.84,IF(AK311=5,53.32,IF(AK311=6,286.46,IF(AK311=7,119.42,IF(AK311=8,63.42,IF(AK311=9,413.27,IF(AK311=10,141.33,IF(AK311=11,146,IF(AK311=12,147.47,IF(AK311=13,109.77,IF(AK311=14,55.82,IF(AK311=15,299.92,IF(AK311=16,125.03,IF(AK311=17,66.4,IF(AK311=18,432.69,IF(AK311=19,147.97,IF(AK311=20,152.86))))))))))))))))))</f>
        <v>0</v>
      </c>
      <c r="AL312" s="52" t="b">
        <f>IF(AL311=3,351.42,IF(AL311=4,547.22,IF(AL311=5,156.33,IF(AL311=6,722.99,IF(AL311=7,638.96,IF(AL311=8,188.79,IF(AL311=9,946.4,IF(AL311=10,699.46,IF(AL311=11,361.7,IF(AL311=12,367.94,IF(AL311=13,572.94,IF(AL311=14,163.68,IF(AL311=15,756.97,IF(AL311=16,668.99,IF(AL311=17,197.66,IF(AL311=18,990.88,IF(AL311=19,732.33,IF(AL311=20,378.7))))))))))))))))))</f>
        <v>0</v>
      </c>
      <c r="AM312" s="52" t="b">
        <f>IF(AM311=3,46.41,IF(AM311=4,19.01,IF(AM311=5,15.96,IF(AM311=6,78.9,IF(AM311=7,32.34,IF(AM311=8,27.09,IF(AM311=9,125.27,IF(AM311=10,48.48,IF(AM311=11,43.47,IF(AM311=12,48.59,IF(AM311=13,19.9,IF(AM311=14,16.71,IF(AM311=15,82.61,IF(AM311=16,33.86,IF(AM311=17,28.36,IF(AM311=18,131.15,IF(AM311=19,50.76,IF(AM311=20,45.51))))))))))))))))))</f>
        <v>0</v>
      </c>
      <c r="AO312" s="4">
        <f t="shared" si="815"/>
        <v>0</v>
      </c>
      <c r="AP312" s="4">
        <f t="shared" si="816"/>
        <v>0</v>
      </c>
      <c r="AQ312" s="4">
        <f t="shared" si="817"/>
        <v>0</v>
      </c>
      <c r="AU312" s="297"/>
      <c r="AV312" s="287"/>
      <c r="AW312" s="300"/>
      <c r="AX312" s="322" t="s">
        <v>54</v>
      </c>
      <c r="AY312" s="293"/>
      <c r="AZ312" s="10" t="s">
        <v>36</v>
      </c>
      <c r="BA312" s="12">
        <f>IF(BX312=FALSE,0,BX312)</f>
        <v>1172.3</v>
      </c>
      <c r="BB312" s="12" t="s">
        <v>36</v>
      </c>
      <c r="BC312" s="12">
        <f>IF(BY312=FALSE,0,BY312)</f>
        <v>0</v>
      </c>
      <c r="BD312" s="12">
        <f>IF(BZ312=FALSE,0,BZ312)</f>
        <v>0</v>
      </c>
      <c r="BE312" s="12" t="s">
        <v>36</v>
      </c>
      <c r="BF312" s="12">
        <f>IF(CA312=FALSE,0,CA312)</f>
        <v>0</v>
      </c>
      <c r="BG312" s="12" t="s">
        <v>36</v>
      </c>
      <c r="BH312" s="12" t="s">
        <v>36</v>
      </c>
      <c r="BI312" s="12" t="s">
        <v>36</v>
      </c>
      <c r="BJ312" s="12" t="s">
        <v>36</v>
      </c>
      <c r="BK312" s="12">
        <f>IF(CB312=FALSE,0,CB312)</f>
        <v>0</v>
      </c>
      <c r="BL312" s="12" t="s">
        <v>36</v>
      </c>
      <c r="BM312" s="12">
        <f>IF(CC312=FALSE,0,CC312)</f>
        <v>0</v>
      </c>
      <c r="BN312" s="12" t="s">
        <v>36</v>
      </c>
      <c r="BO312" s="12">
        <f>IF(CD312=FALSE,0,CD312)</f>
        <v>0</v>
      </c>
      <c r="BP312" s="12">
        <f>IF(CE312=FALSE,0,CE312)</f>
        <v>0</v>
      </c>
      <c r="BQ312" s="12">
        <f>IF(CF312=FALSE,0,CF312)</f>
        <v>0</v>
      </c>
      <c r="BR312" s="12" t="s">
        <v>36</v>
      </c>
      <c r="BS312" s="12">
        <f>IF(CG312=FALSE,0,CG312)</f>
        <v>0</v>
      </c>
      <c r="BT312" s="12" t="s">
        <v>36</v>
      </c>
      <c r="BU312" s="18">
        <v>9</v>
      </c>
      <c r="BX312" s="52">
        <f>IF(AD311=3,1896.3,IF(AD311=4,1249.18,IF(AD311=5,476.76,IF(AD311=6,3974,IF(AD311=7,1481.5,IF(AD311=8,567.82,IF(AD311=9,5364.7,IF(AD311=10,1659.18,IF(AD311=11,1172.3)))))))))</f>
        <v>1172.3</v>
      </c>
      <c r="BY312" s="52" t="b">
        <f>IF(AE311=5,2411.56,IF(AE311=8,2817.26,IF(AE311=11,2857.82)))</f>
        <v>0</v>
      </c>
      <c r="BZ312" s="52" t="b">
        <f>IF(AF311=3,974.64,IF(AF311=4,651.28,IF(AF311=5,575.98,IF(AF311=6,1237.4,IF(AF311=7,824.6,IF(AF311=8,732.08,IF(AF311=9,1597.08,IF(AF311=10,1068.98,IF(AF311=11,953.72)))))))))</f>
        <v>0</v>
      </c>
      <c r="CA312" s="52" t="b">
        <f>IF(AG311=3,997.78,IF(AG311=4,722.58,IF(AG311=5,500.76,IF(AG311=6,1258.44,IF(AG311=7,912.42,IF(AG311=8,632.32,IF(AG311=9,1630.7,IF(AG311=10,1144.38,IF(AG311=11,805.18)))))))))</f>
        <v>0</v>
      </c>
      <c r="CB312" s="52" t="b">
        <f>IF(AH311=3,719.7,IF(AH311=4,261.66,IF(AH311=5,157.22,IF(AH311=6,854.38,IF(AH311=7,321.54,IF(AH311=8,190.76,IF(AH311=9,1136.74,IF(AH311=10,408.8,IF(AH311=11,265.92)))))))))</f>
        <v>0</v>
      </c>
      <c r="CC312" s="52" t="b">
        <f>IF(AI311=3,392.34,IF(AI311=4,179.86,IF(AI311=5,97.76,IF(AI311=6,492.16,IF(AI311=7,224.14,IF(AI311=8,123.84,IF(AI311=9,594.22,IF(AI311=10,280.82,IF(AI311=11,159.34)))))))))</f>
        <v>0</v>
      </c>
      <c r="CD312" s="52" t="b">
        <f>IF(AJ311=3,216.7,IF(AJ311=4,129.3,IF(AJ311=5,91.5,IF(AJ311=6,288.54,IF(AJ311=7,173.16,IF(AJ311=8,122.92,IF(AJ311=9,390.32,IF(AJ311=10,236.48,IF(AJ311=11,167.76)))))))))</f>
        <v>0</v>
      </c>
      <c r="CE312" s="52" t="b">
        <f>IF(AK311=3,281.7,IF(AK311=4,209.68,IF(AK311=5,106.64,IF(AK311=6,572.92,IF(AK311=7,238.84,IF(AK311=8,126.84,IF(AK311=9,826.54,IF(AK311=10,282.66,IF(AK311=11,292)))))))))</f>
        <v>0</v>
      </c>
      <c r="CF312" s="52" t="b">
        <f>IF(AL311=3,702.84,IF(AL311=4,1094.44,IF(AL311=5,312.66,IF(AL311=6,1445.98,IF(AL311=7,1277.92,IF(AL311=8,377.58,IF(AL311=9,1892.8,IF(AL311=10,1398.92,IF(AL311=11,723.4)))))))))</f>
        <v>0</v>
      </c>
      <c r="CG312" s="52" t="b">
        <f>IF(AM311=3,92.82,IF(AM311=4,38.02,IF(AM311=5,31.92,IF(AM311=6,157.8,IF(AM311=7,64.68,IF(AM311=8,54.18,IF(AM311=9,250.54,IF(AM311=10,96.96,IF(AM311=11,86.94)))))))))</f>
        <v>0</v>
      </c>
    </row>
    <row r="313" spans="1:88" ht="30" customHeight="1">
      <c r="A313" s="295"/>
      <c r="B313" s="286" t="s">
        <v>351</v>
      </c>
      <c r="C313" s="298">
        <f>C304</f>
        <v>4940.54</v>
      </c>
      <c r="D313" s="286" t="s">
        <v>27</v>
      </c>
      <c r="E313" s="3" t="s">
        <v>28</v>
      </c>
      <c r="F313" s="10">
        <f>G313+I313+J313+L313+Q313+S313+U313+V313+W313+Y313+Z313</f>
        <v>2895897.52</v>
      </c>
      <c r="G313" s="44">
        <f>G304</f>
        <v>2895897.52</v>
      </c>
      <c r="H313" s="10">
        <f t="shared" ref="H313:Z318" si="872">H304</f>
        <v>0</v>
      </c>
      <c r="I313" s="10">
        <f t="shared" si="872"/>
        <v>0</v>
      </c>
      <c r="J313" s="10">
        <f t="shared" si="872"/>
        <v>0</v>
      </c>
      <c r="K313" s="10">
        <f t="shared" si="872"/>
        <v>0</v>
      </c>
      <c r="L313" s="10">
        <f t="shared" si="872"/>
        <v>0</v>
      </c>
      <c r="M313" s="10">
        <f t="shared" si="872"/>
        <v>0</v>
      </c>
      <c r="N313" s="10">
        <f t="shared" si="872"/>
        <v>0</v>
      </c>
      <c r="O313" s="10">
        <f t="shared" si="872"/>
        <v>0</v>
      </c>
      <c r="P313" s="10">
        <f t="shared" si="872"/>
        <v>0</v>
      </c>
      <c r="Q313" s="10">
        <f t="shared" si="872"/>
        <v>0</v>
      </c>
      <c r="R313" s="10">
        <f t="shared" si="872"/>
        <v>0</v>
      </c>
      <c r="S313" s="10">
        <f t="shared" si="872"/>
        <v>0</v>
      </c>
      <c r="T313" s="10">
        <f t="shared" si="872"/>
        <v>0</v>
      </c>
      <c r="U313" s="10">
        <f t="shared" si="872"/>
        <v>0</v>
      </c>
      <c r="V313" s="10">
        <f t="shared" si="872"/>
        <v>0</v>
      </c>
      <c r="W313" s="10">
        <f t="shared" si="872"/>
        <v>0</v>
      </c>
      <c r="X313" s="10">
        <f t="shared" si="872"/>
        <v>0</v>
      </c>
      <c r="Y313" s="10">
        <f t="shared" si="872"/>
        <v>0</v>
      </c>
      <c r="Z313" s="10">
        <f t="shared" si="872"/>
        <v>0</v>
      </c>
      <c r="AA313" s="15">
        <v>1</v>
      </c>
      <c r="AO313" s="4">
        <f t="shared" si="815"/>
        <v>0</v>
      </c>
      <c r="AP313" s="4">
        <f t="shared" si="816"/>
        <v>0</v>
      </c>
      <c r="AQ313" s="4">
        <f t="shared" si="817"/>
        <v>0</v>
      </c>
      <c r="AU313" s="295"/>
      <c r="AV313" s="286" t="s">
        <v>351</v>
      </c>
      <c r="AW313" s="298">
        <f>AW304</f>
        <v>4940.54</v>
      </c>
      <c r="AX313" s="286" t="s">
        <v>27</v>
      </c>
      <c r="AY313" s="3" t="s">
        <v>28</v>
      </c>
      <c r="AZ313" s="10">
        <f>BA313+BC313+BD313+BF313+BK313+BM313+BO313+BP313+BQ313+BS313+BT313</f>
        <v>5791795.04</v>
      </c>
      <c r="BA313" s="44">
        <f>BA304</f>
        <v>5791795.04</v>
      </c>
      <c r="BB313" s="10">
        <f t="shared" ref="BB313:BT313" si="873">BB304</f>
        <v>0</v>
      </c>
      <c r="BC313" s="10">
        <f t="shared" si="873"/>
        <v>0</v>
      </c>
      <c r="BD313" s="10">
        <f t="shared" si="873"/>
        <v>0</v>
      </c>
      <c r="BE313" s="10">
        <f t="shared" si="873"/>
        <v>0</v>
      </c>
      <c r="BF313" s="10">
        <f t="shared" si="873"/>
        <v>0</v>
      </c>
      <c r="BG313" s="10">
        <f t="shared" si="873"/>
        <v>0</v>
      </c>
      <c r="BH313" s="10">
        <f t="shared" si="873"/>
        <v>0</v>
      </c>
      <c r="BI313" s="10">
        <f t="shared" si="873"/>
        <v>0</v>
      </c>
      <c r="BJ313" s="10">
        <f t="shared" si="873"/>
        <v>0</v>
      </c>
      <c r="BK313" s="10">
        <f t="shared" si="873"/>
        <v>0</v>
      </c>
      <c r="BL313" s="10">
        <f t="shared" si="873"/>
        <v>0</v>
      </c>
      <c r="BM313" s="10">
        <f t="shared" si="873"/>
        <v>0</v>
      </c>
      <c r="BN313" s="10">
        <f t="shared" si="873"/>
        <v>0</v>
      </c>
      <c r="BO313" s="10">
        <f t="shared" si="873"/>
        <v>0</v>
      </c>
      <c r="BP313" s="10">
        <f t="shared" si="873"/>
        <v>0</v>
      </c>
      <c r="BQ313" s="10">
        <f t="shared" si="873"/>
        <v>0</v>
      </c>
      <c r="BR313" s="10">
        <f t="shared" si="873"/>
        <v>0</v>
      </c>
      <c r="BS313" s="10">
        <f t="shared" si="873"/>
        <v>0</v>
      </c>
      <c r="BT313" s="10">
        <f t="shared" si="873"/>
        <v>0</v>
      </c>
      <c r="BU313" s="15">
        <v>1</v>
      </c>
      <c r="CI313" s="32">
        <f>BF313-BG313</f>
        <v>0</v>
      </c>
    </row>
    <row r="314" spans="1:88" ht="60" customHeight="1">
      <c r="A314" s="296"/>
      <c r="B314" s="291"/>
      <c r="C314" s="299"/>
      <c r="D314" s="287"/>
      <c r="E314" s="3" t="s">
        <v>29</v>
      </c>
      <c r="F314" s="10">
        <f t="shared" ref="F314:F318" si="874">G314+I314+J314+L314+Q314+S314+U314+V314+W314+Y314+Z314</f>
        <v>0</v>
      </c>
      <c r="G314" s="10">
        <f t="shared" ref="G314:V318" si="875">G305</f>
        <v>0</v>
      </c>
      <c r="H314" s="10">
        <f t="shared" si="875"/>
        <v>0</v>
      </c>
      <c r="I314" s="10">
        <f t="shared" si="875"/>
        <v>0</v>
      </c>
      <c r="J314" s="10">
        <f t="shared" si="875"/>
        <v>0</v>
      </c>
      <c r="K314" s="10">
        <f t="shared" si="875"/>
        <v>0</v>
      </c>
      <c r="L314" s="10">
        <f t="shared" si="875"/>
        <v>0</v>
      </c>
      <c r="M314" s="10">
        <f t="shared" si="875"/>
        <v>0</v>
      </c>
      <c r="N314" s="10">
        <f t="shared" si="875"/>
        <v>0</v>
      </c>
      <c r="O314" s="10">
        <f t="shared" si="875"/>
        <v>0</v>
      </c>
      <c r="P314" s="10">
        <f t="shared" si="875"/>
        <v>0</v>
      </c>
      <c r="Q314" s="10">
        <f t="shared" si="875"/>
        <v>0</v>
      </c>
      <c r="R314" s="10">
        <f t="shared" si="875"/>
        <v>0</v>
      </c>
      <c r="S314" s="10">
        <f t="shared" si="875"/>
        <v>0</v>
      </c>
      <c r="T314" s="10">
        <f t="shared" si="875"/>
        <v>0</v>
      </c>
      <c r="U314" s="10">
        <f t="shared" si="875"/>
        <v>0</v>
      </c>
      <c r="V314" s="10">
        <f t="shared" si="875"/>
        <v>0</v>
      </c>
      <c r="W314" s="10">
        <f t="shared" si="872"/>
        <v>0</v>
      </c>
      <c r="X314" s="10">
        <f t="shared" si="872"/>
        <v>0</v>
      </c>
      <c r="Y314" s="10">
        <f t="shared" si="872"/>
        <v>0</v>
      </c>
      <c r="Z314" s="10">
        <f t="shared" si="872"/>
        <v>0</v>
      </c>
      <c r="AA314" s="16">
        <v>2</v>
      </c>
      <c r="AO314" s="4">
        <f t="shared" si="815"/>
        <v>0</v>
      </c>
      <c r="AP314" s="4">
        <f t="shared" si="816"/>
        <v>0</v>
      </c>
      <c r="AQ314" s="4">
        <f t="shared" si="817"/>
        <v>0</v>
      </c>
      <c r="AU314" s="296"/>
      <c r="AV314" s="291"/>
      <c r="AW314" s="299"/>
      <c r="AX314" s="287"/>
      <c r="AY314" s="3" t="s">
        <v>29</v>
      </c>
      <c r="AZ314" s="10">
        <f t="shared" ref="AZ314:AZ318" si="876">BA314+BC314+BD314+BF314+BK314+BM314+BO314+BP314+BQ314+BS314+BT314</f>
        <v>0</v>
      </c>
      <c r="BA314" s="10">
        <f t="shared" ref="BA314:BT314" si="877">BA305</f>
        <v>0</v>
      </c>
      <c r="BB314" s="10">
        <f t="shared" si="877"/>
        <v>0</v>
      </c>
      <c r="BC314" s="10">
        <f t="shared" si="877"/>
        <v>0</v>
      </c>
      <c r="BD314" s="10">
        <f t="shared" si="877"/>
        <v>0</v>
      </c>
      <c r="BE314" s="10">
        <f t="shared" si="877"/>
        <v>0</v>
      </c>
      <c r="BF314" s="10">
        <f t="shared" si="877"/>
        <v>0</v>
      </c>
      <c r="BG314" s="10">
        <f t="shared" si="877"/>
        <v>0</v>
      </c>
      <c r="BH314" s="10">
        <f t="shared" si="877"/>
        <v>0</v>
      </c>
      <c r="BI314" s="10">
        <f t="shared" si="877"/>
        <v>0</v>
      </c>
      <c r="BJ314" s="10">
        <f t="shared" si="877"/>
        <v>0</v>
      </c>
      <c r="BK314" s="10">
        <f t="shared" si="877"/>
        <v>0</v>
      </c>
      <c r="BL314" s="10">
        <f t="shared" si="877"/>
        <v>0</v>
      </c>
      <c r="BM314" s="10">
        <f t="shared" si="877"/>
        <v>0</v>
      </c>
      <c r="BN314" s="10">
        <f t="shared" si="877"/>
        <v>0</v>
      </c>
      <c r="BO314" s="10">
        <f t="shared" si="877"/>
        <v>0</v>
      </c>
      <c r="BP314" s="10">
        <f t="shared" si="877"/>
        <v>0</v>
      </c>
      <c r="BQ314" s="10">
        <f t="shared" si="877"/>
        <v>0</v>
      </c>
      <c r="BR314" s="10">
        <f t="shared" si="877"/>
        <v>0</v>
      </c>
      <c r="BS314" s="10">
        <f t="shared" si="877"/>
        <v>0</v>
      </c>
      <c r="BT314" s="10">
        <f t="shared" si="877"/>
        <v>0</v>
      </c>
      <c r="BU314" s="16">
        <v>2</v>
      </c>
    </row>
    <row r="315" spans="1:88" ht="120" customHeight="1">
      <c r="A315" s="296"/>
      <c r="B315" s="291"/>
      <c r="C315" s="299"/>
      <c r="D315" s="286" t="s">
        <v>30</v>
      </c>
      <c r="E315" s="3" t="s">
        <v>31</v>
      </c>
      <c r="F315" s="10">
        <f t="shared" si="874"/>
        <v>0</v>
      </c>
      <c r="G315" s="10">
        <f t="shared" si="875"/>
        <v>0</v>
      </c>
      <c r="H315" s="10">
        <f t="shared" si="872"/>
        <v>0</v>
      </c>
      <c r="I315" s="10">
        <f t="shared" si="872"/>
        <v>0</v>
      </c>
      <c r="J315" s="10">
        <f t="shared" si="872"/>
        <v>0</v>
      </c>
      <c r="K315" s="10">
        <f t="shared" si="872"/>
        <v>0</v>
      </c>
      <c r="L315" s="10">
        <f t="shared" si="872"/>
        <v>0</v>
      </c>
      <c r="M315" s="10">
        <f t="shared" si="872"/>
        <v>0</v>
      </c>
      <c r="N315" s="10">
        <f t="shared" si="872"/>
        <v>0</v>
      </c>
      <c r="O315" s="10">
        <f t="shared" si="872"/>
        <v>0</v>
      </c>
      <c r="P315" s="10">
        <f t="shared" si="872"/>
        <v>0</v>
      </c>
      <c r="Q315" s="10">
        <f t="shared" si="872"/>
        <v>0</v>
      </c>
      <c r="R315" s="10">
        <f t="shared" si="872"/>
        <v>0</v>
      </c>
      <c r="S315" s="10">
        <f t="shared" si="872"/>
        <v>0</v>
      </c>
      <c r="T315" s="10">
        <f t="shared" si="872"/>
        <v>0</v>
      </c>
      <c r="U315" s="10">
        <f t="shared" si="872"/>
        <v>0</v>
      </c>
      <c r="V315" s="10">
        <f t="shared" si="872"/>
        <v>0</v>
      </c>
      <c r="W315" s="10">
        <f t="shared" si="872"/>
        <v>0</v>
      </c>
      <c r="X315" s="10">
        <f t="shared" si="872"/>
        <v>0</v>
      </c>
      <c r="Y315" s="10">
        <f t="shared" si="872"/>
        <v>0</v>
      </c>
      <c r="Z315" s="10">
        <f t="shared" si="872"/>
        <v>0</v>
      </c>
      <c r="AA315" s="16">
        <v>3</v>
      </c>
      <c r="AO315" s="4">
        <f t="shared" si="815"/>
        <v>0</v>
      </c>
      <c r="AP315" s="4">
        <f t="shared" si="816"/>
        <v>0</v>
      </c>
      <c r="AQ315" s="4">
        <f t="shared" si="817"/>
        <v>0</v>
      </c>
      <c r="AT315" s="32">
        <f>AZ315-BC315</f>
        <v>0</v>
      </c>
      <c r="AU315" s="296"/>
      <c r="AV315" s="291"/>
      <c r="AW315" s="299"/>
      <c r="AX315" s="286" t="s">
        <v>30</v>
      </c>
      <c r="AY315" s="3" t="s">
        <v>31</v>
      </c>
      <c r="AZ315" s="10">
        <f t="shared" si="876"/>
        <v>0</v>
      </c>
      <c r="BA315" s="10">
        <f t="shared" ref="BA315:BT315" si="878">BA306</f>
        <v>0</v>
      </c>
      <c r="BB315" s="10">
        <f t="shared" si="878"/>
        <v>0</v>
      </c>
      <c r="BC315" s="10">
        <f t="shared" si="878"/>
        <v>0</v>
      </c>
      <c r="BD315" s="10">
        <f t="shared" si="878"/>
        <v>0</v>
      </c>
      <c r="BE315" s="10">
        <f t="shared" si="878"/>
        <v>0</v>
      </c>
      <c r="BF315" s="10">
        <f t="shared" si="878"/>
        <v>0</v>
      </c>
      <c r="BG315" s="10">
        <f t="shared" si="878"/>
        <v>0</v>
      </c>
      <c r="BH315" s="10">
        <f t="shared" si="878"/>
        <v>0</v>
      </c>
      <c r="BI315" s="10">
        <f t="shared" si="878"/>
        <v>0</v>
      </c>
      <c r="BJ315" s="10">
        <f t="shared" si="878"/>
        <v>0</v>
      </c>
      <c r="BK315" s="10">
        <f t="shared" si="878"/>
        <v>0</v>
      </c>
      <c r="BL315" s="10">
        <f t="shared" si="878"/>
        <v>0</v>
      </c>
      <c r="BM315" s="10">
        <f t="shared" si="878"/>
        <v>0</v>
      </c>
      <c r="BN315" s="10">
        <f t="shared" si="878"/>
        <v>0</v>
      </c>
      <c r="BO315" s="10">
        <f t="shared" si="878"/>
        <v>0</v>
      </c>
      <c r="BP315" s="10">
        <f t="shared" si="878"/>
        <v>0</v>
      </c>
      <c r="BQ315" s="10">
        <f t="shared" si="878"/>
        <v>0</v>
      </c>
      <c r="BR315" s="10">
        <f t="shared" si="878"/>
        <v>0</v>
      </c>
      <c r="BS315" s="10">
        <f t="shared" si="878"/>
        <v>0</v>
      </c>
      <c r="BT315" s="10">
        <f t="shared" si="878"/>
        <v>0</v>
      </c>
      <c r="BU315" s="16">
        <v>3</v>
      </c>
    </row>
    <row r="316" spans="1:88" ht="30" customHeight="1">
      <c r="A316" s="296"/>
      <c r="B316" s="291"/>
      <c r="C316" s="299"/>
      <c r="D316" s="291"/>
      <c r="E316" s="3" t="s">
        <v>32</v>
      </c>
      <c r="F316" s="10">
        <f t="shared" si="874"/>
        <v>0</v>
      </c>
      <c r="G316" s="10">
        <f t="shared" si="875"/>
        <v>0</v>
      </c>
      <c r="H316" s="10">
        <f t="shared" si="872"/>
        <v>0</v>
      </c>
      <c r="I316" s="10">
        <f t="shared" si="872"/>
        <v>0</v>
      </c>
      <c r="J316" s="10">
        <f t="shared" si="872"/>
        <v>0</v>
      </c>
      <c r="K316" s="10">
        <f t="shared" si="872"/>
        <v>0</v>
      </c>
      <c r="L316" s="10">
        <f t="shared" si="872"/>
        <v>0</v>
      </c>
      <c r="M316" s="10">
        <f t="shared" si="872"/>
        <v>0</v>
      </c>
      <c r="N316" s="10">
        <f t="shared" si="872"/>
        <v>0</v>
      </c>
      <c r="O316" s="10">
        <f t="shared" si="872"/>
        <v>0</v>
      </c>
      <c r="P316" s="10">
        <f t="shared" si="872"/>
        <v>0</v>
      </c>
      <c r="Q316" s="10">
        <f t="shared" si="872"/>
        <v>0</v>
      </c>
      <c r="R316" s="10">
        <f t="shared" si="872"/>
        <v>0</v>
      </c>
      <c r="S316" s="10">
        <f t="shared" si="872"/>
        <v>0</v>
      </c>
      <c r="T316" s="10">
        <f t="shared" si="872"/>
        <v>0</v>
      </c>
      <c r="U316" s="10">
        <f t="shared" si="872"/>
        <v>0</v>
      </c>
      <c r="V316" s="10">
        <f t="shared" si="872"/>
        <v>0</v>
      </c>
      <c r="W316" s="10">
        <f t="shared" si="872"/>
        <v>0</v>
      </c>
      <c r="X316" s="10">
        <f t="shared" si="872"/>
        <v>0</v>
      </c>
      <c r="Y316" s="10">
        <f t="shared" si="872"/>
        <v>0</v>
      </c>
      <c r="Z316" s="10">
        <f t="shared" si="872"/>
        <v>0</v>
      </c>
      <c r="AA316" s="16">
        <v>4</v>
      </c>
      <c r="AO316" s="4">
        <f t="shared" si="815"/>
        <v>0</v>
      </c>
      <c r="AP316" s="4">
        <f t="shared" si="816"/>
        <v>0</v>
      </c>
      <c r="AQ316" s="4">
        <f t="shared" si="817"/>
        <v>0</v>
      </c>
      <c r="AU316" s="296"/>
      <c r="AV316" s="291"/>
      <c r="AW316" s="299"/>
      <c r="AX316" s="291"/>
      <c r="AY316" s="3" t="s">
        <v>32</v>
      </c>
      <c r="AZ316" s="10">
        <f t="shared" si="876"/>
        <v>0</v>
      </c>
      <c r="BA316" s="10">
        <f t="shared" ref="BA316:BT316" si="879">BA307</f>
        <v>0</v>
      </c>
      <c r="BB316" s="10">
        <f t="shared" si="879"/>
        <v>0</v>
      </c>
      <c r="BC316" s="10">
        <f t="shared" si="879"/>
        <v>0</v>
      </c>
      <c r="BD316" s="10">
        <f t="shared" si="879"/>
        <v>0</v>
      </c>
      <c r="BE316" s="10">
        <f t="shared" si="879"/>
        <v>0</v>
      </c>
      <c r="BF316" s="10">
        <f t="shared" si="879"/>
        <v>0</v>
      </c>
      <c r="BG316" s="10">
        <f t="shared" si="879"/>
        <v>0</v>
      </c>
      <c r="BH316" s="10">
        <f t="shared" si="879"/>
        <v>0</v>
      </c>
      <c r="BI316" s="10">
        <f t="shared" si="879"/>
        <v>0</v>
      </c>
      <c r="BJ316" s="10">
        <f t="shared" si="879"/>
        <v>0</v>
      </c>
      <c r="BK316" s="10">
        <f t="shared" si="879"/>
        <v>0</v>
      </c>
      <c r="BL316" s="10">
        <f t="shared" si="879"/>
        <v>0</v>
      </c>
      <c r="BM316" s="10">
        <f t="shared" si="879"/>
        <v>0</v>
      </c>
      <c r="BN316" s="10">
        <f t="shared" si="879"/>
        <v>0</v>
      </c>
      <c r="BO316" s="10">
        <f t="shared" si="879"/>
        <v>0</v>
      </c>
      <c r="BP316" s="10">
        <f t="shared" si="879"/>
        <v>0</v>
      </c>
      <c r="BQ316" s="10">
        <f t="shared" si="879"/>
        <v>0</v>
      </c>
      <c r="BR316" s="10">
        <f t="shared" si="879"/>
        <v>0</v>
      </c>
      <c r="BS316" s="10">
        <f t="shared" si="879"/>
        <v>0</v>
      </c>
      <c r="BT316" s="10">
        <f t="shared" si="879"/>
        <v>0</v>
      </c>
      <c r="BU316" s="16">
        <v>4</v>
      </c>
    </row>
    <row r="317" spans="1:88" ht="30" customHeight="1">
      <c r="A317" s="296"/>
      <c r="B317" s="291"/>
      <c r="C317" s="299"/>
      <c r="D317" s="291"/>
      <c r="E317" s="3" t="s">
        <v>33</v>
      </c>
      <c r="F317" s="10">
        <f t="shared" si="874"/>
        <v>0</v>
      </c>
      <c r="G317" s="10">
        <f t="shared" si="875"/>
        <v>0</v>
      </c>
      <c r="H317" s="10">
        <f t="shared" si="872"/>
        <v>0</v>
      </c>
      <c r="I317" s="10">
        <f t="shared" si="872"/>
        <v>0</v>
      </c>
      <c r="J317" s="10">
        <f t="shared" si="872"/>
        <v>0</v>
      </c>
      <c r="K317" s="10">
        <f t="shared" si="872"/>
        <v>0</v>
      </c>
      <c r="L317" s="10">
        <f t="shared" si="872"/>
        <v>0</v>
      </c>
      <c r="M317" s="10">
        <f t="shared" si="872"/>
        <v>0</v>
      </c>
      <c r="N317" s="10">
        <f t="shared" si="872"/>
        <v>0</v>
      </c>
      <c r="O317" s="10">
        <f t="shared" si="872"/>
        <v>0</v>
      </c>
      <c r="P317" s="10">
        <f t="shared" si="872"/>
        <v>0</v>
      </c>
      <c r="Q317" s="10">
        <f t="shared" si="872"/>
        <v>0</v>
      </c>
      <c r="R317" s="10">
        <f t="shared" si="872"/>
        <v>0</v>
      </c>
      <c r="S317" s="10">
        <f t="shared" si="872"/>
        <v>0</v>
      </c>
      <c r="T317" s="10">
        <f t="shared" si="872"/>
        <v>0</v>
      </c>
      <c r="U317" s="10">
        <f t="shared" si="872"/>
        <v>0</v>
      </c>
      <c r="V317" s="10">
        <f t="shared" si="872"/>
        <v>0</v>
      </c>
      <c r="W317" s="10">
        <f t="shared" si="872"/>
        <v>0</v>
      </c>
      <c r="X317" s="10">
        <f t="shared" si="872"/>
        <v>0</v>
      </c>
      <c r="Y317" s="10">
        <f t="shared" si="872"/>
        <v>0</v>
      </c>
      <c r="Z317" s="10">
        <f t="shared" si="872"/>
        <v>0</v>
      </c>
      <c r="AA317" s="16">
        <v>5</v>
      </c>
      <c r="AO317" s="4">
        <f t="shared" si="815"/>
        <v>0</v>
      </c>
      <c r="AP317" s="4">
        <f t="shared" si="816"/>
        <v>0</v>
      </c>
      <c r="AQ317" s="4">
        <f t="shared" si="817"/>
        <v>0</v>
      </c>
      <c r="AU317" s="296"/>
      <c r="AV317" s="291"/>
      <c r="AW317" s="299"/>
      <c r="AX317" s="291"/>
      <c r="AY317" s="3" t="s">
        <v>33</v>
      </c>
      <c r="AZ317" s="10">
        <f t="shared" si="876"/>
        <v>0</v>
      </c>
      <c r="BA317" s="10">
        <f t="shared" ref="BA317:BT317" si="880">BA308</f>
        <v>0</v>
      </c>
      <c r="BB317" s="10">
        <f t="shared" si="880"/>
        <v>0</v>
      </c>
      <c r="BC317" s="10">
        <f t="shared" si="880"/>
        <v>0</v>
      </c>
      <c r="BD317" s="10">
        <f t="shared" si="880"/>
        <v>0</v>
      </c>
      <c r="BE317" s="10">
        <f t="shared" si="880"/>
        <v>0</v>
      </c>
      <c r="BF317" s="10">
        <f t="shared" si="880"/>
        <v>0</v>
      </c>
      <c r="BG317" s="10">
        <f t="shared" si="880"/>
        <v>0</v>
      </c>
      <c r="BH317" s="10">
        <f t="shared" si="880"/>
        <v>0</v>
      </c>
      <c r="BI317" s="10">
        <f t="shared" si="880"/>
        <v>0</v>
      </c>
      <c r="BJ317" s="10">
        <f t="shared" si="880"/>
        <v>0</v>
      </c>
      <c r="BK317" s="10">
        <f t="shared" si="880"/>
        <v>0</v>
      </c>
      <c r="BL317" s="10">
        <f t="shared" si="880"/>
        <v>0</v>
      </c>
      <c r="BM317" s="10">
        <f t="shared" si="880"/>
        <v>0</v>
      </c>
      <c r="BN317" s="10">
        <f t="shared" si="880"/>
        <v>0</v>
      </c>
      <c r="BO317" s="10">
        <f t="shared" si="880"/>
        <v>0</v>
      </c>
      <c r="BP317" s="10">
        <f t="shared" si="880"/>
        <v>0</v>
      </c>
      <c r="BQ317" s="10">
        <f t="shared" si="880"/>
        <v>0</v>
      </c>
      <c r="BR317" s="10">
        <f t="shared" si="880"/>
        <v>0</v>
      </c>
      <c r="BS317" s="10">
        <f t="shared" si="880"/>
        <v>0</v>
      </c>
      <c r="BT317" s="10">
        <f t="shared" si="880"/>
        <v>0</v>
      </c>
      <c r="BU317" s="16">
        <v>5</v>
      </c>
    </row>
    <row r="318" spans="1:88" ht="30" customHeight="1">
      <c r="A318" s="296"/>
      <c r="B318" s="291"/>
      <c r="C318" s="299"/>
      <c r="D318" s="287"/>
      <c r="E318" s="3" t="s">
        <v>34</v>
      </c>
      <c r="F318" s="10">
        <f t="shared" si="874"/>
        <v>0</v>
      </c>
      <c r="G318" s="10">
        <f t="shared" si="875"/>
        <v>0</v>
      </c>
      <c r="H318" s="10">
        <f t="shared" si="872"/>
        <v>0</v>
      </c>
      <c r="I318" s="10">
        <f t="shared" si="872"/>
        <v>0</v>
      </c>
      <c r="J318" s="10">
        <f t="shared" si="872"/>
        <v>0</v>
      </c>
      <c r="K318" s="10">
        <f t="shared" si="872"/>
        <v>0</v>
      </c>
      <c r="L318" s="10">
        <f t="shared" si="872"/>
        <v>0</v>
      </c>
      <c r="M318" s="10">
        <f t="shared" si="872"/>
        <v>0</v>
      </c>
      <c r="N318" s="10">
        <f t="shared" si="872"/>
        <v>0</v>
      </c>
      <c r="O318" s="10">
        <f t="shared" si="872"/>
        <v>0</v>
      </c>
      <c r="P318" s="10">
        <f t="shared" si="872"/>
        <v>0</v>
      </c>
      <c r="Q318" s="10">
        <f t="shared" si="872"/>
        <v>0</v>
      </c>
      <c r="R318" s="10">
        <f t="shared" si="872"/>
        <v>0</v>
      </c>
      <c r="S318" s="10">
        <f t="shared" si="872"/>
        <v>0</v>
      </c>
      <c r="T318" s="10">
        <f t="shared" si="872"/>
        <v>0</v>
      </c>
      <c r="U318" s="10">
        <f t="shared" si="872"/>
        <v>0</v>
      </c>
      <c r="V318" s="10">
        <f t="shared" si="872"/>
        <v>0</v>
      </c>
      <c r="W318" s="10">
        <f t="shared" si="872"/>
        <v>0</v>
      </c>
      <c r="X318" s="10">
        <f t="shared" si="872"/>
        <v>0</v>
      </c>
      <c r="Y318" s="10">
        <f t="shared" si="872"/>
        <v>0</v>
      </c>
      <c r="Z318" s="10">
        <f t="shared" si="872"/>
        <v>0</v>
      </c>
      <c r="AA318" s="16">
        <v>6</v>
      </c>
      <c r="AO318" s="4">
        <f t="shared" si="815"/>
        <v>0</v>
      </c>
      <c r="AP318" s="4">
        <f t="shared" si="816"/>
        <v>0</v>
      </c>
      <c r="AQ318" s="4">
        <f t="shared" si="817"/>
        <v>0</v>
      </c>
      <c r="AU318" s="296"/>
      <c r="AV318" s="291"/>
      <c r="AW318" s="299"/>
      <c r="AX318" s="287"/>
      <c r="AY318" s="3" t="s">
        <v>34</v>
      </c>
      <c r="AZ318" s="10">
        <f t="shared" si="876"/>
        <v>0</v>
      </c>
      <c r="BA318" s="10">
        <f t="shared" ref="BA318:BT318" si="881">BA309</f>
        <v>0</v>
      </c>
      <c r="BB318" s="10">
        <f t="shared" si="881"/>
        <v>0</v>
      </c>
      <c r="BC318" s="10">
        <f t="shared" si="881"/>
        <v>0</v>
      </c>
      <c r="BD318" s="10">
        <f t="shared" si="881"/>
        <v>0</v>
      </c>
      <c r="BE318" s="10">
        <f t="shared" si="881"/>
        <v>0</v>
      </c>
      <c r="BF318" s="10">
        <f t="shared" si="881"/>
        <v>0</v>
      </c>
      <c r="BG318" s="10">
        <f t="shared" si="881"/>
        <v>0</v>
      </c>
      <c r="BH318" s="10">
        <f t="shared" si="881"/>
        <v>0</v>
      </c>
      <c r="BI318" s="10">
        <f t="shared" si="881"/>
        <v>0</v>
      </c>
      <c r="BJ318" s="10">
        <f t="shared" si="881"/>
        <v>0</v>
      </c>
      <c r="BK318" s="10">
        <f t="shared" si="881"/>
        <v>0</v>
      </c>
      <c r="BL318" s="10">
        <f t="shared" si="881"/>
        <v>0</v>
      </c>
      <c r="BM318" s="10">
        <f t="shared" si="881"/>
        <v>0</v>
      </c>
      <c r="BN318" s="10">
        <f t="shared" si="881"/>
        <v>0</v>
      </c>
      <c r="BO318" s="10">
        <f t="shared" si="881"/>
        <v>0</v>
      </c>
      <c r="BP318" s="10">
        <f t="shared" si="881"/>
        <v>0</v>
      </c>
      <c r="BQ318" s="10">
        <f t="shared" si="881"/>
        <v>0</v>
      </c>
      <c r="BR318" s="10">
        <f t="shared" si="881"/>
        <v>0</v>
      </c>
      <c r="BS318" s="10">
        <f t="shared" si="881"/>
        <v>0</v>
      </c>
      <c r="BT318" s="10">
        <f t="shared" si="881"/>
        <v>0</v>
      </c>
      <c r="BU318" s="16">
        <v>6</v>
      </c>
    </row>
    <row r="319" spans="1:88" s="5" customFormat="1" ht="30" customHeight="1">
      <c r="A319" s="296"/>
      <c r="B319" s="291"/>
      <c r="C319" s="299"/>
      <c r="D319" s="292" t="s">
        <v>35</v>
      </c>
      <c r="E319" s="293"/>
      <c r="F319" s="10">
        <f>F313+F314+F315+F316+F317+F318</f>
        <v>2895897.52</v>
      </c>
      <c r="G319" s="10">
        <f t="shared" ref="G319" si="882">G313+G314+G315+G316+G317+G318</f>
        <v>2895897.52</v>
      </c>
      <c r="H319" s="10">
        <f t="shared" ref="H319" si="883">H313+H314+H315+H316+H317+H318</f>
        <v>0</v>
      </c>
      <c r="I319" s="10">
        <f t="shared" ref="I319" si="884">I313+I314+I315+I316+I317+I318</f>
        <v>0</v>
      </c>
      <c r="J319" s="10">
        <f t="shared" ref="J319" si="885">J313+J314+J315+J316+J317+J318</f>
        <v>0</v>
      </c>
      <c r="K319" s="10">
        <f t="shared" ref="K319" si="886">K313+K314+K315+K316+K317+K318</f>
        <v>0</v>
      </c>
      <c r="L319" s="10">
        <f t="shared" ref="L319" si="887">L313+L314+L315+L316+L317+L318</f>
        <v>0</v>
      </c>
      <c r="M319" s="10">
        <f t="shared" ref="M319" si="888">M313+M314+M315+M316+M317+M318</f>
        <v>0</v>
      </c>
      <c r="N319" s="10">
        <f t="shared" ref="N319" si="889">N313+N314+N315+N316+N317+N318</f>
        <v>0</v>
      </c>
      <c r="O319" s="10">
        <f t="shared" ref="O319" si="890">O313+O314+O315+O316+O317+O318</f>
        <v>0</v>
      </c>
      <c r="P319" s="10">
        <f t="shared" ref="P319" si="891">P313+P314+P315+P316+P317+P318</f>
        <v>0</v>
      </c>
      <c r="Q319" s="10">
        <f t="shared" ref="Q319" si="892">Q313+Q314+Q315+Q316+Q317+Q318</f>
        <v>0</v>
      </c>
      <c r="R319" s="10">
        <f t="shared" ref="R319" si="893">R313+R314+R315+R316+R317+R318</f>
        <v>0</v>
      </c>
      <c r="S319" s="10">
        <f t="shared" ref="S319" si="894">S313+S314+S315+S316+S317+S318</f>
        <v>0</v>
      </c>
      <c r="T319" s="10">
        <f t="shared" ref="T319" si="895">T313+T314+T315+T316+T317+T318</f>
        <v>0</v>
      </c>
      <c r="U319" s="10">
        <f t="shared" ref="U319" si="896">U313+U314+U315+U316+U317+U318</f>
        <v>0</v>
      </c>
      <c r="V319" s="10">
        <f t="shared" ref="V319" si="897">V313+V314+V315+V316+V317+V318</f>
        <v>0</v>
      </c>
      <c r="W319" s="10">
        <f t="shared" ref="W319" si="898">W313+W314+W315+W316+W317+W318</f>
        <v>0</v>
      </c>
      <c r="X319" s="10">
        <f t="shared" ref="X319" si="899">X313+X314+X315+X316+X317+X318</f>
        <v>0</v>
      </c>
      <c r="Y319" s="10">
        <f t="shared" ref="Y319" si="900">Y313+Y314+Y315+Y316+Y317+Y318</f>
        <v>0</v>
      </c>
      <c r="Z319" s="10">
        <f t="shared" ref="Z319" si="901">Z313+Z314+Z315+Z316+Z317+Z318</f>
        <v>0</v>
      </c>
      <c r="AA319" s="16">
        <v>7</v>
      </c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>
        <f t="shared" si="815"/>
        <v>0</v>
      </c>
      <c r="AP319" s="4">
        <f t="shared" si="816"/>
        <v>0</v>
      </c>
      <c r="AQ319" s="4">
        <f t="shared" si="817"/>
        <v>0</v>
      </c>
      <c r="AR319" s="4"/>
      <c r="AU319" s="296"/>
      <c r="AV319" s="291"/>
      <c r="AW319" s="299"/>
      <c r="AX319" s="322" t="s">
        <v>35</v>
      </c>
      <c r="AY319" s="293"/>
      <c r="AZ319" s="10">
        <f>AZ313+AZ314+AZ315+AZ316+AZ317+AZ318</f>
        <v>5791795.04</v>
      </c>
      <c r="BA319" s="10">
        <f t="shared" ref="BA319:BT319" si="902">BA313+BA314+BA315+BA316+BA317+BA318</f>
        <v>5791795.04</v>
      </c>
      <c r="BB319" s="10">
        <f t="shared" si="902"/>
        <v>0</v>
      </c>
      <c r="BC319" s="10">
        <f t="shared" si="902"/>
        <v>0</v>
      </c>
      <c r="BD319" s="10">
        <f t="shared" si="902"/>
        <v>0</v>
      </c>
      <c r="BE319" s="10">
        <f t="shared" si="902"/>
        <v>0</v>
      </c>
      <c r="BF319" s="10">
        <f t="shared" si="902"/>
        <v>0</v>
      </c>
      <c r="BG319" s="10">
        <f t="shared" si="902"/>
        <v>0</v>
      </c>
      <c r="BH319" s="10">
        <f t="shared" si="902"/>
        <v>0</v>
      </c>
      <c r="BI319" s="10">
        <f t="shared" si="902"/>
        <v>0</v>
      </c>
      <c r="BJ319" s="10">
        <f t="shared" si="902"/>
        <v>0</v>
      </c>
      <c r="BK319" s="10">
        <f t="shared" si="902"/>
        <v>0</v>
      </c>
      <c r="BL319" s="10">
        <f t="shared" si="902"/>
        <v>0</v>
      </c>
      <c r="BM319" s="10">
        <f t="shared" si="902"/>
        <v>0</v>
      </c>
      <c r="BN319" s="10">
        <f t="shared" si="902"/>
        <v>0</v>
      </c>
      <c r="BO319" s="10">
        <f t="shared" si="902"/>
        <v>0</v>
      </c>
      <c r="BP319" s="10">
        <f t="shared" si="902"/>
        <v>0</v>
      </c>
      <c r="BQ319" s="10">
        <f t="shared" si="902"/>
        <v>0</v>
      </c>
      <c r="BR319" s="10">
        <f t="shared" si="902"/>
        <v>0</v>
      </c>
      <c r="BS319" s="10">
        <f t="shared" si="902"/>
        <v>0</v>
      </c>
      <c r="BT319" s="10">
        <f t="shared" si="902"/>
        <v>0</v>
      </c>
      <c r="BU319" s="16">
        <v>7</v>
      </c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I319" s="32">
        <f>BF319-BG319</f>
        <v>0</v>
      </c>
      <c r="CJ319" s="123"/>
    </row>
    <row r="320" spans="1:88" ht="75" customHeight="1">
      <c r="A320" s="296"/>
      <c r="B320" s="291"/>
      <c r="C320" s="299"/>
      <c r="D320" s="292" t="s">
        <v>53</v>
      </c>
      <c r="E320" s="293"/>
      <c r="F320" s="11">
        <f>ROUND(F319/C313,2)</f>
        <v>586.15</v>
      </c>
      <c r="G320" s="11">
        <f>ROUND(G319/C313,2)</f>
        <v>586.15</v>
      </c>
      <c r="H320" s="11">
        <f>ROUND(H319/C313,2)</f>
        <v>0</v>
      </c>
      <c r="I320" s="11">
        <f>ROUND(I319/C313,2)</f>
        <v>0</v>
      </c>
      <c r="J320" s="11">
        <f>ROUND(J319/C313,2)</f>
        <v>0</v>
      </c>
      <c r="K320" s="11">
        <f>ROUND(K319/C313,2)</f>
        <v>0</v>
      </c>
      <c r="L320" s="11">
        <f>ROUND(L319/C313,2)</f>
        <v>0</v>
      </c>
      <c r="M320" s="11">
        <f>ROUND(M319/C313,2)</f>
        <v>0</v>
      </c>
      <c r="N320" s="11">
        <f>ROUND(N319/C313,2)</f>
        <v>0</v>
      </c>
      <c r="O320" s="11">
        <f>ROUND(O319/C313,2)</f>
        <v>0</v>
      </c>
      <c r="P320" s="11">
        <f>ROUND(P319/C313,2)</f>
        <v>0</v>
      </c>
      <c r="Q320" s="11">
        <f>ROUND(Q319/C313,2)</f>
        <v>0</v>
      </c>
      <c r="R320" s="11">
        <f>ROUND(R319/C313,2)</f>
        <v>0</v>
      </c>
      <c r="S320" s="11">
        <f>ROUND(S319/C313,2)</f>
        <v>0</v>
      </c>
      <c r="T320" s="11">
        <f>ROUND(T319/C313,2)</f>
        <v>0</v>
      </c>
      <c r="U320" s="11">
        <f>ROUND(U319/C313,2)</f>
        <v>0</v>
      </c>
      <c r="V320" s="11">
        <f>ROUND(V319/C313,2)</f>
        <v>0</v>
      </c>
      <c r="W320" s="11">
        <f>ROUND(W319/C313,2)</f>
        <v>0</v>
      </c>
      <c r="X320" s="11">
        <f>ROUND(X319/C313,2)</f>
        <v>0</v>
      </c>
      <c r="Y320" s="11">
        <f>ROUND(Y319/C313,2)</f>
        <v>0</v>
      </c>
      <c r="Z320" s="11">
        <f>ROUND(Z319/C313,2)</f>
        <v>0</v>
      </c>
      <c r="AA320" s="17">
        <v>8</v>
      </c>
      <c r="AD320" s="52">
        <f>IF(AND(G320&gt;947.15,G320&lt;949),3,IF(AND(G320&gt;623.59,G320&lt;625),4,IF(AND(G320&gt;237.38,G320&lt;239),5,IF(AND(G320&gt;1986,G320&lt;1988),6,IF(AND(G320&gt;739.75,G320&lt;741),7,IF(AND(G320&gt;282.91,G320&lt;284),8,IF(AND(G320&gt;2681.35,G320&lt;2683),9,IF(AND(G320&gt;828.59,G320&lt;830),10,IF(AND(G320&gt;585.15,G320&lt;587),11,IF(AND(G320&gt;991.71,G320&lt;993),12,IF(AND(G320&gt;652.95,G320&lt;654),13,IF(AND(G320&gt;248.59,G320&lt;250),14,IF(AND(G320&gt;2079.39,G320&lt;2081),15,IF(AND(G320&gt;774.57,G320&lt;776),16,IF(AND(G320&gt;296.25,G320&lt;298),17,IF(AND(G320&gt;2807.42,G320&lt;2809),18,IF(AND(G320&gt;867.59,G320&lt;869),19,IF(AND(G320&gt;612.7,G320&lt;614),20))))))))))))))))))</f>
        <v>11</v>
      </c>
      <c r="AE320" s="52" t="b">
        <f>IF(AND(I320&gt;1204.78,I320&lt;1206),5,IF(AND(I320&gt;1407.63,I320&lt;1409),8,IF(AND(I320&gt;1427.91,I320&lt;1429),11,IF(AND(I320&gt;1261.45,I320&lt;1263),14,IF(AND(I320&gt;1473.83,I320&lt;1475),17,IF(AND(I320&gt;1495.07,I320&lt;1497),20))))))</f>
        <v>0</v>
      </c>
      <c r="AF320" s="52" t="b">
        <f>IF(AND(J320&gt;486.32,J320&lt;488),3,IF(AND(J320&gt;324.64,J320&lt;326),4,IF(AND(J320&gt;286.99,J320&lt;288.5),5,IF(AND(J320&gt;617.7,J320&lt;618),6,IF(AND(J320&gt;411.3,J320&lt;413),7,IF(AND(J320&gt;365.04,J320&lt;367),8,IF(AND(J320&gt;797.54,J320&lt;799),9,IF(AND(J320&gt;533.49,J320&lt;535),10,IF(AND(J320&gt;475.86,J320&lt;477),11,IF(AND(J320&gt;509.22,J320&lt;511),12,IF(AND(J320&gt;339.94,J320&lt;341.2),13,IF(AND(J320&gt;300.53,J320&lt;302),14,IF(AND(J320&gt;646.78,J320&lt;648),15,IF(AND(J320&gt;430.68,J320&lt;432),16,IF(AND(J320&gt;382.24,J320&lt;384),17,IF(AND(J320&gt;835.07,J320&lt;837),18,IF(AND(J320&gt;558.61,J320&lt;560),19,IF(AND(J320&gt;498.27,J320&lt;500),20))))))))))))))))))</f>
        <v>0</v>
      </c>
      <c r="AG320" s="52" t="b">
        <f>IF(AND(L320&gt;497.89,L320&lt;499),3,IF(AND(L320&gt;360.29,L320&lt;362),4,IF(AND(L320&gt;249.38,L320&lt;251),5,IF(AND(L320&gt;628.22,L320&lt;630),6,IF(AND(L320&gt;455.21,L320&lt;457),7,IF(AND(L320&gt;315.16,L320&lt;317),8,IF(AND(L320&gt;814.35,L320&lt;816),9,IF(AND(L320&gt;571.19,L320&lt;573),10,IF(AND(L320&gt;401.59,L320&lt;403),11,IF(AND(L320&gt;521.33,L320&lt;523),12,IF(AND(L320&gt;377.28,L320&lt;379),13,IF(AND(L320&gt;261.15,L320&lt;263),14,IF(AND(L320&gt;657.8,L320&lt;659),15,IF(AND(L320&gt;476.66,L320&lt;478),16,IF(AND(L320&gt;330.01,L320&lt;332),17,IF(AND(L320&gt;852.67,L320&lt;854),18,IF(AND(L320&gt;598.08,L320&lt;600),19,IF(AND(L320&gt;420.51,L320&lt;422),20))))))))))))))))))</f>
        <v>0</v>
      </c>
      <c r="AH320" s="52" t="b">
        <f>IF(AND(Q320&gt;358.85,Q320&lt;360),3,IF(AND(Q320&gt;129.83,Q320&lt;131),4,IF(AND(Q320&gt;77.61,Q320&lt;79),5,IF(AND(Q320&gt;426.19,Q320&lt;428),6,IF(AND(Q320&gt;159.77,Q320&lt;161),7,IF(AND(Q320&gt;94.38,Q320&lt;96),8,IF(AND(Q320&gt;567.37,Q320&lt;569),9,IF(AND(Q320&gt;203.4,Q320&lt;205),10,IF(AND(Q320&gt;131.96,Q320&lt;133),11,IF(AND(Q320&gt;375.76,Q320&lt;377),12,IF(AND(Q320&gt;135.98,Q320&lt;137),13,IF(AND(Q320&gt;81.31,Q320&lt;83),14,IF(AND(Q320&gt;446.27,Q320&lt;448),15,IF(AND(Q320&gt;167.32,Q320&lt;169),16,IF(AND(Q320&gt;98.86,Q320&lt;100),17,IF(AND(Q320&gt;594.08,Q320&lt;596),18,IF(AND(Q320&gt;213.01,Q320&lt;215),19,IF(AND(Q320&gt;138.21,Q320&lt;140),20))))))))))))))))))</f>
        <v>0</v>
      </c>
      <c r="AI320" s="52" t="b">
        <f>IF(AND(S320&gt;195.17,S320&lt;197),3,IF(AND(S320&gt;88.93,S320&lt;90),4,IF(AND(S320&gt;47.88,S320&lt;49),5,IF(AND(S320&gt;245.08,S320&lt;247),6,IF(AND(S320&gt;111.07,S320&lt;113),7,IF(AND(S320&gt;60.92,S320&lt;62),8,IF(AND(S320&gt;296.11,S320&lt;298),9,IF(AND(S320&gt;139.41,S320&lt;141),10,IF(AND(S320&gt;78.67,S320&lt;80),11,IF(AND(S320&gt;204.39,S320&lt;206),12,IF(AND(S320&gt;93.16,S320&lt;95),13,IF(AND(S320&gt;50.17,S320&lt;52),14,IF(AND(S320&gt;256.64,S320&lt;258),15,IF(AND(S320&gt;116.33,S320&lt;118),16,IF(AND(S320&gt;63.83,S320&lt;65),17,IF(AND(S320&gt;310.07,S320&lt;312),18,IF(AND(S320&gt;146.01,S320&lt;148),19,IF(AND(S320&gt;82.42,S320&lt;84),20))))))))))))))))))</f>
        <v>0</v>
      </c>
      <c r="AJ320" s="52" t="b">
        <f>IF(AND(U320&gt;107.35,U320&lt;109),3,IF(AND(U320&gt;63.65,U320&lt;65),4,IF(AND(U320&gt;44.75,U320&lt;46),5,IF(AND(U320&gt;143.27,U320&lt;145),6,IF(AND(U320&gt;85.58,U320&lt;87),7,IF(AND(U320&gt;60.46,U320&lt;62),8,IF(AND(U320&gt;194.16,U320&lt;196),9,IF(AND(U320&gt;117.24,U320&lt;119),10,IF(AND(U320&gt;82.88,U320&lt;84),11,IF(AND(U320&gt;112.44,U320&lt;114),12,IF(AND(U320&gt;66.69,U320&lt;68),13,IF(AND(U320&gt;46.9,U320&lt;48),14,IF(AND(U320&gt;150.05,U320&lt;152),15,IF(AND(U320&gt;90.65,U320&lt;91),16,IF(AND(U320&gt;63.34,U320&lt;65),17,IF(AND(U320&gt;203.34,U320&lt;205),18,IF(AND(U320&gt;122.8,U320&lt;124),19,IF(AND(U320&gt;86.83,U320&lt;88),20))))))))))))))))))</f>
        <v>0</v>
      </c>
      <c r="AK320" s="52" t="b">
        <f>IF(AND(V320&gt;139.85,V320&lt;141),3,IF(AND(V320&gt;103.84,V320&lt;105),4,IF(AND(V320&gt;52.32,V320&lt;54),5,IF(AND(V320&gt;285.46,V320&lt;287),6,IF(AND(V320&gt;118.42,V320&lt;120),7,IF(AND(V320&gt;62.42,V320&lt;64),8,IF(AND(V320&gt;412.27,V320&lt;414),9,IF(AND(V320&gt;140.33,V320&lt;142),10,IF(AND(V320&gt;145,V320&lt;147),11,IF(AND(V320&gt;146.47,V320&lt;148),12,IF(AND(V320&gt;108.77,V320&lt;110),13,IF(AND(V320&gt;54.82,V320&lt;56),14,IF(AND(V320&gt;298.92,V320&lt;300),15,IF(AND(V320&gt;124.03,V320&lt;126),16,IF(AND(V320&gt;65.4,V320&lt;67),17,IF(AND(V320&gt;431.69,V320&lt;433),18,IF(AND(V320&gt;146.97,V320&lt;148),19,IF(AND(V320&gt;151.86,V320&lt;153),20))))))))))))))))))</f>
        <v>0</v>
      </c>
      <c r="AL320" s="52" t="b">
        <f>IF(AND(W320&gt;350.42,W320&lt;352),3,IF(AND(W320&gt;546.22,W320&lt;548),4,IF(AND(W320&gt;155.33,W320&lt;157),5,IF(AND(W320&gt;721.99,W320&lt;723),6,IF(AND(W320&gt;638.96,W320&lt;639),7,IF(AND(W320&gt;187.79,W320&lt;189),8,IF(AND(W320&gt;945.4,W320&lt;947),9,IF(AND(W320&gt;698.46,W320&lt;670),10,IF(AND(W320&gt;360.7,W320&lt;362),11,IF(AND(W320&gt;366.94,W320&lt;368),12,IF(AND(W320&gt;571.94,W320&lt;573),13,IF(AND(W320&gt;162.68,W320&lt;164),14,IF(AND(W320&gt;755.97,W320&lt;757),15,IF(AND(W320&gt;667.99,W320&lt;669),16,IF(AND(W320&gt;196.66,W320&lt;198),17,IF(AND(W320&gt;989.88,W320&lt;991),18,IF(AND(W320&gt;731.33,W320&lt;733),19,IF(AND(W320&gt;377.7,W320&lt;379),20))))))))))))))))))</f>
        <v>0</v>
      </c>
      <c r="AM320" s="52" t="b">
        <f>IF(AND(Y320&gt;46.2,Y320&lt;46.5),3,IF(AND(Y320&gt;18.8,Y320&lt;19.1),4,IF(AND(Y320&gt;15.8,Y320&lt;16),5,IF(AND(Y320&gt;78.7,Y320&lt;79),6,IF(AND(Y320&gt;32.1,Y320&lt;32.4),7,IF(AND(Y320&gt;26.9,Y320&lt;27.3),8,IF(AND(Y320&gt;125,Y320&lt;125.5),9,IF(AND(Y320&gt;48.2,Y320&lt;48.52),10,IF(AND(Y320&gt;43.1,Y320&lt;43.6),11,IF(AND(Y320&gt;48.53,Y320&lt;48.7),12,IF(AND(Y320&gt;19.6,Y320&lt;20.1),13,IF(AND(Y320&gt;16.5,Y320&lt;16.9),14,IF(AND(Y320&gt;82.4,Y320&lt;82.8),15,IF(AND(Y320&gt;33.6,Y320&lt;34),16,IF(AND(Y320&gt;28,Y320&lt;28.6),17,IF(AND(Y320&gt;130.8,Y320&lt;131.4),18,IF(AND(Y320&gt;50.5,Y320&lt;50.9),19,IF(AND(Y320&gt;45.2,Y320&lt;45.8),20))))))))))))))))))</f>
        <v>0</v>
      </c>
      <c r="AO320" s="4">
        <f t="shared" si="815"/>
        <v>0</v>
      </c>
      <c r="AP320" s="4">
        <f t="shared" si="816"/>
        <v>0</v>
      </c>
      <c r="AQ320" s="4">
        <f t="shared" si="817"/>
        <v>0</v>
      </c>
      <c r="AU320" s="296"/>
      <c r="AV320" s="291"/>
      <c r="AW320" s="299"/>
      <c r="AX320" s="322" t="s">
        <v>53</v>
      </c>
      <c r="AY320" s="293"/>
      <c r="AZ320" s="11">
        <f>ROUND(AZ319/AW313,2)</f>
        <v>1172.3</v>
      </c>
      <c r="BA320" s="11">
        <f>ROUND(BA319/AW313,2)</f>
        <v>1172.3</v>
      </c>
      <c r="BB320" s="11">
        <f>ROUND(BB319/AW313,2)</f>
        <v>0</v>
      </c>
      <c r="BC320" s="11">
        <f>ROUND(BC319/AW313,2)</f>
        <v>0</v>
      </c>
      <c r="BD320" s="11">
        <f>ROUND(BD319/AW313,2)</f>
        <v>0</v>
      </c>
      <c r="BE320" s="11">
        <f>ROUND(BE319/AW313,2)</f>
        <v>0</v>
      </c>
      <c r="BF320" s="11">
        <f>ROUND(BF319/AW313,2)</f>
        <v>0</v>
      </c>
      <c r="BG320" s="11">
        <f>ROUND(BG319/AW313,2)</f>
        <v>0</v>
      </c>
      <c r="BH320" s="11">
        <f>ROUND(BH319/AW313,2)</f>
        <v>0</v>
      </c>
      <c r="BI320" s="11">
        <f>ROUND(BI319/AW313,2)</f>
        <v>0</v>
      </c>
      <c r="BJ320" s="11">
        <f>ROUND(BJ319/AW313,2)</f>
        <v>0</v>
      </c>
      <c r="BK320" s="11">
        <f>ROUND(BK319/AW313,2)</f>
        <v>0</v>
      </c>
      <c r="BL320" s="11">
        <f>ROUND(BL319/AW313,2)</f>
        <v>0</v>
      </c>
      <c r="BM320" s="11">
        <f>ROUND(BM319/AW313,2)</f>
        <v>0</v>
      </c>
      <c r="BN320" s="11">
        <f>ROUND(BN319/AW313,2)</f>
        <v>0</v>
      </c>
      <c r="BO320" s="11">
        <f>ROUND(BO319/AW313,2)</f>
        <v>0</v>
      </c>
      <c r="BP320" s="11">
        <f>ROUND(BP319/AW313,2)</f>
        <v>0</v>
      </c>
      <c r="BQ320" s="11">
        <f>ROUND(BQ319/AW313,2)</f>
        <v>0</v>
      </c>
      <c r="BR320" s="11">
        <f>ROUND(BR319/AW313,2)</f>
        <v>0</v>
      </c>
      <c r="BS320" s="11">
        <f>ROUND(BS319/AW313,2)</f>
        <v>0</v>
      </c>
      <c r="BT320" s="11">
        <f>ROUND(BT319/AW313,2)</f>
        <v>0</v>
      </c>
      <c r="BU320" s="17">
        <v>8</v>
      </c>
      <c r="BX320" s="52" t="b">
        <f>IF(AND(BA320&gt;947.15,BA320&lt;949),3,IF(AND(BA320&gt;623.59,BA320&lt;625),4,IF(AND(BA320&gt;237.38,BA320&lt;239),5,IF(AND(BA320&gt;1986,BA320&lt;1988),6,IF(AND(BA320&gt;739.75,BA320&lt;741),7,IF(AND(BA320&gt;282.91,BA320&lt;284),8,IF(AND(BA320&gt;2681.35,BA320&lt;2683),9,IF(AND(BA320&gt;828.59,BA320&lt;830),10,IF(AND(BA320&gt;585.15,BA320&lt;587),11,IF(AND(BA320&gt;991.71,BA320&lt;993),12,IF(AND(BA320&gt;652.95,BA320&lt;654),13,IF(AND(BA320&gt;248.59,BA320&lt;250),14,IF(AND(BA320&gt;2079.39,BA320&lt;2081),15,IF(AND(BA320&gt;774.57,BA320&lt;776),16,IF(AND(BA320&gt;296.25,BA320&lt;298),17,IF(AND(BA320&gt;2807.42,BA320&lt;2809),18,IF(AND(BA320&gt;867.59,BA320&lt;869),19,IF(AND(BA320&gt;612.7,BA320&lt;614),20))))))))))))))))))</f>
        <v>0</v>
      </c>
      <c r="BY320" s="52" t="b">
        <f>IF(AND(BC320&gt;1204.78,BC320&lt;1206),5,IF(AND(BC320&gt;1407.63,BC320&lt;1409),8,IF(AND(BC320&gt;1427.91,BC320&lt;1429),11,IF(AND(BC320&gt;1261.45,BC320&lt;1263),14,IF(AND(BC320&gt;1473.83,BC320&lt;1475),17,IF(AND(BC320&gt;1495.07,BC320&lt;1497),20))))))</f>
        <v>0</v>
      </c>
      <c r="BZ320" s="52" t="b">
        <f>IF(AND(BD320&gt;486.32,BD320&lt;488),3,IF(AND(BD320&gt;324.64,BD320&lt;326),4,IF(AND(BD320&gt;286.99,BD320&lt;288.5),5,IF(AND(BD320&gt;617.7,BD320&lt;618),6,IF(AND(BD320&gt;411.3,BD320&lt;413),7,IF(AND(BD320&gt;365.04,BD320&lt;367),8,IF(AND(BD320&gt;797.54,BD320&lt;799),9,IF(AND(BD320&gt;533.49,BD320&lt;535),10,IF(AND(BD320&gt;475.86,BD320&lt;477),11,IF(AND(BD320&gt;509.22,BD320&lt;511),12,IF(AND(BD320&gt;339.94,BD320&lt;341.2),13,IF(AND(BD320&gt;300.53,BD320&lt;302),14,IF(AND(BD320&gt;646.78,BD320&lt;648),15,IF(AND(BD320&gt;430.68,BD320&lt;432),16,IF(AND(BD320&gt;382.24,BD320&lt;384),17,IF(AND(BD320&gt;835.07,BD320&lt;837),18,IF(AND(BD320&gt;558.61,BD320&lt;560),19,IF(AND(BD320&gt;498.27,BD320&lt;500),20))))))))))))))))))</f>
        <v>0</v>
      </c>
      <c r="CA320" s="52" t="b">
        <f>IF(AND(BF320&gt;497.89,BF320&lt;499),3,IF(AND(BF320&gt;360.29,BF320&lt;362),4,IF(AND(BF320&gt;249.38,BF320&lt;251),5,IF(AND(BF320&gt;628.22,BF320&lt;630),6,IF(AND(BF320&gt;455.21,BF320&lt;457),7,IF(AND(BF320&gt;315.16,BF320&lt;317),8,IF(AND(BF320&gt;814.35,BF320&lt;816),9,IF(AND(BF320&gt;571.19,BF320&lt;573),10,IF(AND(BF320&gt;401.59,BF320&lt;403),11,IF(AND(BF320&gt;521.33,BF320&lt;523),12,IF(AND(BF320&gt;377.28,BF320&lt;379),13,IF(AND(BF320&gt;261.15,BF320&lt;263),14,IF(AND(BF320&gt;657.8,BF320&lt;659),15,IF(AND(BF320&gt;476.66,BF320&lt;478),16,IF(AND(BF320&gt;330.01,BF320&lt;332),17,IF(AND(BF320&gt;852.67,BF320&lt;854),18,IF(AND(BF320&gt;598.08,BF320&lt;600),19,IF(AND(BF320&gt;420.51,BF320&lt;422),20))))))))))))))))))</f>
        <v>0</v>
      </c>
      <c r="CB320" s="52" t="b">
        <f>IF(AND(BK320&gt;358.85,BK320&lt;360),3,IF(AND(BK320&gt;129.83,BK320&lt;131),4,IF(AND(BK320&gt;77.61,BK320&lt;79),5,IF(AND(BK320&gt;426.19,BK320&lt;428),6,IF(AND(BK320&gt;159.77,BK320&lt;161),7,IF(AND(BK320&gt;94.38,BK320&lt;96),8,IF(AND(BK320&gt;567.37,BK320&lt;569),9,IF(AND(BK320&gt;203.4,BK320&lt;205),10,IF(AND(BK320&gt;131.96,BK320&lt;133),11,IF(AND(BK320&gt;375.76,BK320&lt;377),12,IF(AND(BK320&gt;135.98,BK320&lt;137),13,IF(AND(BK320&gt;81.31,BK320&lt;83),14,IF(AND(BK320&gt;446.27,BK320&lt;448),15,IF(AND(BK320&gt;167.32,BK320&lt;169),16,IF(AND(BK320&gt;98.86,BK320&lt;100),17,IF(AND(BK320&gt;594.08,BK320&lt;596),18,IF(AND(BK320&gt;213.01,BK320&lt;215),19,IF(AND(BK320&gt;138.21,BK320&lt;140),20))))))))))))))))))</f>
        <v>0</v>
      </c>
      <c r="CC320" s="52" t="b">
        <f>IF(AND(BM320&gt;195.17,BM320&lt;197),3,IF(AND(BM320&gt;88.93,BM320&lt;90),4,IF(AND(BM320&gt;47.88,BM320&lt;49),5,IF(AND(BM320&gt;245.08,BM320&lt;247),6,IF(AND(BM320&gt;111.07,BM320&lt;113),7,IF(AND(BM320&gt;60.92,BM320&lt;62),8,IF(AND(BM320&gt;296.11,BM320&lt;298),9,IF(AND(BM320&gt;139.41,BM320&lt;141),10,IF(AND(BM320&gt;78.67,BM320&lt;80),11,IF(AND(BM320&gt;204.39,BM320&lt;206),12,IF(AND(BM320&gt;93.16,BM320&lt;95),13,IF(AND(BM320&gt;50.17,BM320&lt;52),14,IF(AND(BM320&gt;256.64,BM320&lt;258),15,IF(AND(BM320&gt;116.33,BM320&lt;118),16,IF(AND(BM320&gt;63.83,BM320&lt;65),17,IF(AND(BM320&gt;310.07,BM320&lt;312),18,IF(AND(BM320&gt;146.01,BM320&lt;148),19,IF(AND(BM320&gt;82.42,BM320&lt;84),20))))))))))))))))))</f>
        <v>0</v>
      </c>
      <c r="CD320" s="52" t="b">
        <f>IF(AND(BO320&gt;107.35,BO320&lt;109),3,IF(AND(BO320&gt;63.65,BO320&lt;65),4,IF(AND(BO320&gt;44.75,BO320&lt;46),5,IF(AND(BO320&gt;143.27,BO320&lt;145),6,IF(AND(BO320&gt;85.58,BO320&lt;87),7,IF(AND(BO320&gt;60.46,BO320&lt;62),8,IF(AND(BO320&gt;194.16,BO320&lt;196),9,IF(AND(BO320&gt;117.24,BO320&lt;119),10,IF(AND(BO320&gt;82.88,BO320&lt;84),11,IF(AND(BO320&gt;112.44,BO320&lt;114),12,IF(AND(BO320&gt;66.69,BO320&lt;68),13,IF(AND(BO320&gt;46.9,BO320&lt;48),14,IF(AND(BO320&gt;150.05,BO320&lt;152),15,IF(AND(BO320&gt;90.65,BO320&lt;91),16,IF(AND(BO320&gt;63.34,BO320&lt;65),17,IF(AND(BO320&gt;203.34,BO320&lt;205),18,IF(AND(BO320&gt;122.8,BO320&lt;124),19,IF(AND(BO320&gt;86.83,BO320&lt;88),20))))))))))))))))))</f>
        <v>0</v>
      </c>
      <c r="CE320" s="52" t="b">
        <f>IF(AND(BP320&gt;139.85,BP320&lt;141),3,IF(AND(BP320&gt;103.84,BP320&lt;105),4,IF(AND(BP320&gt;52.32,BP320&lt;54),5,IF(AND(BP320&gt;285.46,BP320&lt;287),6,IF(AND(BP320&gt;118.42,BP320&lt;120),7,IF(AND(BP320&gt;62.42,BP320&lt;64),8,IF(AND(BP320&gt;412.27,BP320&lt;414),9,IF(AND(BP320&gt;140.33,BP320&lt;142),10,IF(AND(BP320&gt;145,BP320&lt;147),11,IF(AND(BP320&gt;146.47,BP320&lt;148),12,IF(AND(BP320&gt;108.77,BP320&lt;110),13,IF(AND(BP320&gt;54.82,BP320&lt;56),14,IF(AND(BP320&gt;298.92,BP320&lt;300),15,IF(AND(BP320&gt;124.03,BP320&lt;126),16,IF(AND(BP320&gt;65.4,BP320&lt;67),17,IF(AND(BP320&gt;431.69,BP320&lt;433),18,IF(AND(BP320&gt;146.97,BP320&lt;148),19,IF(AND(BP320&gt;151.86,BP320&lt;153),20))))))))))))))))))</f>
        <v>0</v>
      </c>
      <c r="CF320" s="52" t="b">
        <f>IF(AND(BQ320&gt;350.42,BQ320&lt;352),3,IF(AND(BQ320&gt;546.22,BQ320&lt;548),4,IF(AND(BQ320&gt;155.33,BQ320&lt;157),5,IF(AND(BQ320&gt;721.99,BQ320&lt;723),6,IF(AND(BQ320&gt;638.96,BQ320&lt;639),7,IF(AND(BQ320&gt;187.79,BQ320&lt;189),8,IF(AND(BQ320&gt;945.4,BQ320&lt;947),9,IF(AND(BQ320&gt;698.46,BQ320&lt;670),10,IF(AND(BQ320&gt;360.7,BQ320&lt;362),11,IF(AND(BQ320&gt;366.94,BQ320&lt;368),12,IF(AND(BQ320&gt;571.94,BQ320&lt;573),13,IF(AND(BQ320&gt;162.68,BQ320&lt;164),14,IF(AND(BQ320&gt;755.97,BQ320&lt;757),15,IF(AND(BQ320&gt;667.99,BQ320&lt;669),16,IF(AND(BQ320&gt;196.66,BQ320&lt;198),17,IF(AND(BQ320&gt;989.88,BQ320&lt;991),18,IF(AND(BQ320&gt;731.33,BQ320&lt;733),19,IF(AND(BQ320&gt;377.7,BQ320&lt;379),20))))))))))))))))))</f>
        <v>0</v>
      </c>
      <c r="CG320" s="52" t="b">
        <f>IF(AND(BS320&gt;46.2,BS320&lt;46.5),3,IF(AND(BS320&gt;18.8,BS320&lt;19.1),4,IF(AND(BS320&gt;15.8,BS320&lt;16),5,IF(AND(BS320&gt;78.7,BS320&lt;79),6,IF(AND(BS320&gt;32.1,BS320&lt;32.4),7,IF(AND(BS320&gt;26.9,BS320&lt;27.3),8,IF(AND(BS320&gt;125,BS320&lt;125.5),9,IF(AND(BS320&gt;48.2,BS320&lt;48.52),10,IF(AND(BS320&gt;43.1,BS320&lt;43.6),11,IF(AND(BS320&gt;48.53,BS320&lt;48.7),12,IF(AND(BS320&gt;19.6,BS320&lt;20.1),13,IF(AND(BS320&gt;16.5,BS320&lt;16.9),14,IF(AND(BS320&gt;82.4,BS320&lt;82.8),15,IF(AND(BS320&gt;33.6,BS320&lt;34),16,IF(AND(BS320&gt;28,BS320&lt;28.6),17,IF(AND(BS320&gt;130.8,BS320&lt;131.4),18,IF(AND(BS320&gt;50.5,BS320&lt;50.9),19,IF(AND(BS320&gt;45.2,BS320&lt;45.8),20))))))))))))))))))</f>
        <v>0</v>
      </c>
    </row>
    <row r="321" spans="1:88" ht="90" customHeight="1">
      <c r="A321" s="297"/>
      <c r="B321" s="287"/>
      <c r="C321" s="300"/>
      <c r="D321" s="292" t="s">
        <v>54</v>
      </c>
      <c r="E321" s="293"/>
      <c r="F321" s="10" t="s">
        <v>36</v>
      </c>
      <c r="G321" s="12">
        <f>IF(AD321=FALSE,0,AD321)</f>
        <v>586.15</v>
      </c>
      <c r="H321" s="12" t="s">
        <v>36</v>
      </c>
      <c r="I321" s="12">
        <f>IF(AE321=FALSE,0,AE321)</f>
        <v>0</v>
      </c>
      <c r="J321" s="12">
        <f>IF(AF321=FALSE,0,AF321)</f>
        <v>0</v>
      </c>
      <c r="K321" s="12" t="s">
        <v>36</v>
      </c>
      <c r="L321" s="12">
        <f>IF(AG321=FALSE,0,AG321)</f>
        <v>0</v>
      </c>
      <c r="M321" s="12" t="s">
        <v>36</v>
      </c>
      <c r="N321" s="12" t="s">
        <v>36</v>
      </c>
      <c r="O321" s="12" t="s">
        <v>36</v>
      </c>
      <c r="P321" s="12" t="s">
        <v>36</v>
      </c>
      <c r="Q321" s="12">
        <f>IF(AH321=FALSE,0,AH321)</f>
        <v>0</v>
      </c>
      <c r="R321" s="12" t="s">
        <v>36</v>
      </c>
      <c r="S321" s="12">
        <f>IF(AI321=FALSE,0,AI321)</f>
        <v>0</v>
      </c>
      <c r="T321" s="12" t="s">
        <v>36</v>
      </c>
      <c r="U321" s="12">
        <f>IF(AJ321=FALSE,0,AJ321)</f>
        <v>0</v>
      </c>
      <c r="V321" s="12">
        <f>IF(AK321=FALSE,0,AK321)</f>
        <v>0</v>
      </c>
      <c r="W321" s="12">
        <f>IF(AL321=FALSE,0,AL321)</f>
        <v>0</v>
      </c>
      <c r="X321" s="12" t="s">
        <v>36</v>
      </c>
      <c r="Y321" s="12">
        <f>IF(AM321=FALSE,0,AM321)</f>
        <v>0</v>
      </c>
      <c r="Z321" s="12" t="s">
        <v>36</v>
      </c>
      <c r="AA321" s="18">
        <v>9</v>
      </c>
      <c r="AD321" s="52">
        <f>IF(AD320=3,948.15,IF(AD320=4,624.59,IF(AD320=5,238.38,IF(AD320=6,1987,IF(AD320=7,740.75,IF(AD320=8,283.91,IF(AD320=9,2682.35,IF(AD320=10,829.59,IF(AD320=11,586.15,IF(AD320=12,992.71,IF(AD320=13,653.95,IF(AD320=14,249.59,IF(AD320=15,2080.39,IF(AD320=16,775.57,IF(AD320=17,297.25,IF(AD320=18,2808.42,IF(AD320=19,868.59,IF(AD320=20,613.7))))))))))))))))))</f>
        <v>586.15</v>
      </c>
      <c r="AE321" s="52" t="b">
        <f>IF(AE320=5,1205.78,IF(AE320=8,1408.63,IF(AE320=11,1428.91,IF(AE320=14,1262.45,IF(AE320=17,1474.83,IF(AE320=20,1496.07))))))</f>
        <v>0</v>
      </c>
      <c r="AF321" s="52" t="b">
        <f>IF(AF320=3,487.32,IF(AF320=4,325.64,IF(AF320=5,287.99,IF(AF320=6,618.7,IF(AF320=7,412.3,IF(AF320=8,366.04,IF(AF320=9,798.54,IF(AF320=10,534.49,IF(AF320=11,476.86,IF(AF320=12,510.22,IF(AF320=13,340.94,IF(AF320=14,301.53,IF(AF320=15,647.78,IF(AF320=16,431.68,IF(AF320=17,383.24,IF(AF320=18,836.07,IF(AF320=19,559.61,IF(AF320=20,499.27))))))))))))))))))</f>
        <v>0</v>
      </c>
      <c r="AG321" s="52" t="b">
        <f>IF(AG320=3,498.89,IF(AG320=4,361.29,IF(AG320=5,250.38,IF(AG320=6,629.22,IF(AG320=7,456.21,IF(AG320=8,316.16,IF(AG320=9,815.35,IF(AG320=10,572.19,IF(AG320=11,402.59,IF(AG320=12,522.33,IF(AG320=13,378.28,IF(AG320=14,262.15,IF(AG320=15,658.8,IF(AG320=16,477.66,IF(AG320=17,331.01,IF(AG320=18,853.67,IF(AG320=19,599.08,IF(AG320=20,421.51))))))))))))))))))</f>
        <v>0</v>
      </c>
      <c r="AH321" s="52" t="b">
        <f>IF(AH320=3,359.85,IF(AH320=4,130.83,IF(AH320=5,78.61,IF(AH320=6,427.19,IF(AH320=7,160.77,IF(AH320=8,95.38,IF(AH320=9,568.37,IF(AH320=10,204.4,IF(AH320=11,132.96,IF(AH320=12,376.76,IF(AH320=13,136.98,IF(AH320=14,82.31,IF(AH320=15,447.27,IF(AH320=16,168.32,IF(AH320=17,99.86,IF(AH320=18,595.08,IF(AH320=19,214.01,IF(AH320=20,139.21))))))))))))))))))</f>
        <v>0</v>
      </c>
      <c r="AI321" s="52" t="b">
        <f>IF(AI320=3,196.17,IF(AI320=4,89.93,IF(AI320=5,48.88,IF(AI320=6,246.08,IF(AI320=7,112.07,IF(AI320=8,61.92,IF(AI320=9,297.11,IF(AI320=10,140.41,IF(AI320=11,79.67,IF(AI320=12,205.39,IF(AI320=13,94.16,IF(AI320=14,51.17,IF(AI320=15,257.64,IF(AI320=16,117.33,IF(AI320=17,64.83,IF(AI320=18,311.07,IF(AI320=19,147.01,IF(AI320=20,83.42))))))))))))))))))</f>
        <v>0</v>
      </c>
      <c r="AJ321" s="52" t="b">
        <f>IF(AJ320=3,108.35,IF(AJ320=4,64.65,IF(AJ320=5,45.75,IF(AJ320=6,144.27,IF(AJ320=7,86.58,IF(AJ320=8,61.46,IF(AJ320=9,195.16,IF(AJ320=10,118.24,IF(AJ320=11,83.88,IF(AJ320=12,113.44,IF(AJ320=13,67.69,IF(AJ320=14,47.9,IF(AJ320=15,151.05,IF(AJ320=16,90.65,IF(AJ320=17,64.34,IF(AJ320=18,204.34,IF(AJ320=19,123.8,IF(AJ320=20,87.83))))))))))))))))))</f>
        <v>0</v>
      </c>
      <c r="AK321" s="52" t="b">
        <f>IF(AK320=3,140.85,IF(AK320=4,104.84,IF(AK320=5,53.32,IF(AK320=6,286.46,IF(AK320=7,119.42,IF(AK320=8,63.42,IF(AK320=9,413.27,IF(AK320=10,141.33,IF(AK320=11,146,IF(AK320=12,147.47,IF(AK320=13,109.77,IF(AK320=14,55.82,IF(AK320=15,299.92,IF(AK320=16,125.03,IF(AK320=17,66.4,IF(AK320=18,432.69,IF(AK320=19,147.97,IF(AK320=20,152.86))))))))))))))))))</f>
        <v>0</v>
      </c>
      <c r="AL321" s="52" t="b">
        <f>IF(AL320=3,351.42,IF(AL320=4,547.22,IF(AL320=5,156.33,IF(AL320=6,722.99,IF(AL320=7,638.96,IF(AL320=8,188.79,IF(AL320=9,946.4,IF(AL320=10,699.46,IF(AL320=11,361.7,IF(AL320=12,367.94,IF(AL320=13,572.94,IF(AL320=14,163.68,IF(AL320=15,756.97,IF(AL320=16,668.99,IF(AL320=17,197.66,IF(AL320=18,990.88,IF(AL320=19,732.33,IF(AL320=20,378.7))))))))))))))))))</f>
        <v>0</v>
      </c>
      <c r="AM321" s="52" t="b">
        <f>IF(AM320=3,46.41,IF(AM320=4,19.01,IF(AM320=5,15.96,IF(AM320=6,78.9,IF(AM320=7,32.34,IF(AM320=8,27.09,IF(AM320=9,125.27,IF(AM320=10,48.48,IF(AM320=11,43.47,IF(AM320=12,48.59,IF(AM320=13,19.9,IF(AM320=14,16.71,IF(AM320=15,82.61,IF(AM320=16,33.86,IF(AM320=17,28.36,IF(AM320=18,131.15,IF(AM320=19,50.76,IF(AM320=20,45.51))))))))))))))))))</f>
        <v>0</v>
      </c>
      <c r="AO321" s="4">
        <f t="shared" si="815"/>
        <v>0</v>
      </c>
      <c r="AP321" s="4">
        <f t="shared" si="816"/>
        <v>0</v>
      </c>
      <c r="AQ321" s="4">
        <f t="shared" si="817"/>
        <v>0</v>
      </c>
      <c r="AU321" s="297"/>
      <c r="AV321" s="287"/>
      <c r="AW321" s="300"/>
      <c r="AX321" s="322" t="s">
        <v>54</v>
      </c>
      <c r="AY321" s="293"/>
      <c r="AZ321" s="10" t="s">
        <v>36</v>
      </c>
      <c r="BA321" s="12">
        <f>IF(BX321=FALSE,0,BX321)</f>
        <v>1172.3</v>
      </c>
      <c r="BB321" s="12" t="s">
        <v>36</v>
      </c>
      <c r="BC321" s="12">
        <f>IF(BY321=FALSE,0,BY321)</f>
        <v>0</v>
      </c>
      <c r="BD321" s="12">
        <f>IF(BZ321=FALSE,0,BZ321)</f>
        <v>0</v>
      </c>
      <c r="BE321" s="12" t="s">
        <v>36</v>
      </c>
      <c r="BF321" s="12">
        <f>IF(CA321=FALSE,0,CA321)</f>
        <v>0</v>
      </c>
      <c r="BG321" s="12" t="s">
        <v>36</v>
      </c>
      <c r="BH321" s="12" t="s">
        <v>36</v>
      </c>
      <c r="BI321" s="12" t="s">
        <v>36</v>
      </c>
      <c r="BJ321" s="12" t="s">
        <v>36</v>
      </c>
      <c r="BK321" s="12">
        <f>IF(CB321=FALSE,0,CB321)</f>
        <v>0</v>
      </c>
      <c r="BL321" s="12" t="s">
        <v>36</v>
      </c>
      <c r="BM321" s="12">
        <f>IF(CC321=FALSE,0,CC321)</f>
        <v>0</v>
      </c>
      <c r="BN321" s="12" t="s">
        <v>36</v>
      </c>
      <c r="BO321" s="12">
        <f>IF(CD321=FALSE,0,CD321)</f>
        <v>0</v>
      </c>
      <c r="BP321" s="12">
        <f>IF(CE321=FALSE,0,CE321)</f>
        <v>0</v>
      </c>
      <c r="BQ321" s="12">
        <f>IF(CF321=FALSE,0,CF321)</f>
        <v>0</v>
      </c>
      <c r="BR321" s="12" t="s">
        <v>36</v>
      </c>
      <c r="BS321" s="12">
        <f>IF(CG321=FALSE,0,CG321)</f>
        <v>0</v>
      </c>
      <c r="BT321" s="12" t="s">
        <v>36</v>
      </c>
      <c r="BU321" s="18">
        <v>9</v>
      </c>
      <c r="BX321" s="52">
        <f>IF(AD320=3,1896.3,IF(AD320=4,1249.18,IF(AD320=5,476.76,IF(AD320=6,3974,IF(AD320=7,1481.5,IF(AD320=8,567.82,IF(AD320=9,5364.7,IF(AD320=10,1659.18,IF(AD320=11,1172.3)))))))))</f>
        <v>1172.3</v>
      </c>
      <c r="BY321" s="52" t="b">
        <f>IF(AE320=5,2411.56,IF(AE320=8,2817.26,IF(AE320=11,2857.82)))</f>
        <v>0</v>
      </c>
      <c r="BZ321" s="52" t="b">
        <f>IF(AF320=3,974.64,IF(AF320=4,651.28,IF(AF320=5,575.98,IF(AF320=6,1237.4,IF(AF320=7,824.6,IF(AF320=8,732.08,IF(AF320=9,1597.08,IF(AF320=10,1068.98,IF(AF320=11,953.72)))))))))</f>
        <v>0</v>
      </c>
      <c r="CA321" s="52" t="b">
        <f>IF(AG320=3,997.78,IF(AG320=4,722.58,IF(AG320=5,500.76,IF(AG320=6,1258.44,IF(AG320=7,912.42,IF(AG320=8,632.32,IF(AG320=9,1630.7,IF(AG320=10,1144.38,IF(AG320=11,805.18)))))))))</f>
        <v>0</v>
      </c>
      <c r="CB321" s="52" t="b">
        <f>IF(AH320=3,719.7,IF(AH320=4,261.66,IF(AH320=5,157.22,IF(AH320=6,854.38,IF(AH320=7,321.54,IF(AH320=8,190.76,IF(AH320=9,1136.74,IF(AH320=10,408.8,IF(AH320=11,265.92)))))))))</f>
        <v>0</v>
      </c>
      <c r="CC321" s="52" t="b">
        <f>IF(AI320=3,392.34,IF(AI320=4,179.86,IF(AI320=5,97.76,IF(AI320=6,492.16,IF(AI320=7,224.14,IF(AI320=8,123.84,IF(AI320=9,594.22,IF(AI320=10,280.82,IF(AI320=11,159.34)))))))))</f>
        <v>0</v>
      </c>
      <c r="CD321" s="52" t="b">
        <f>IF(AJ320=3,216.7,IF(AJ320=4,129.3,IF(AJ320=5,91.5,IF(AJ320=6,288.54,IF(AJ320=7,173.16,IF(AJ320=8,122.92,IF(AJ320=9,390.32,IF(AJ320=10,236.48,IF(AJ320=11,167.76)))))))))</f>
        <v>0</v>
      </c>
      <c r="CE321" s="52" t="b">
        <f>IF(AK320=3,281.7,IF(AK320=4,209.68,IF(AK320=5,106.64,IF(AK320=6,572.92,IF(AK320=7,238.84,IF(AK320=8,126.84,IF(AK320=9,826.54,IF(AK320=10,282.66,IF(AK320=11,292)))))))))</f>
        <v>0</v>
      </c>
      <c r="CF321" s="52" t="b">
        <f>IF(AL320=3,702.84,IF(AL320=4,1094.44,IF(AL320=5,312.66,IF(AL320=6,1445.98,IF(AL320=7,1277.92,IF(AL320=8,377.58,IF(AL320=9,1892.8,IF(AL320=10,1398.92,IF(AL320=11,723.4)))))))))</f>
        <v>0</v>
      </c>
      <c r="CG321" s="52" t="b">
        <f>IF(AM320=3,92.82,IF(AM320=4,38.02,IF(AM320=5,31.92,IF(AM320=6,157.8,IF(AM320=7,64.68,IF(AM320=8,54.18,IF(AM320=9,250.54,IF(AM320=10,96.96,IF(AM320=11,86.94)))))))))</f>
        <v>0</v>
      </c>
    </row>
    <row r="322" spans="1:88" ht="15">
      <c r="A322" s="81" t="s">
        <v>86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3"/>
      <c r="AA322" s="71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>
        <f t="shared" ref="AO322:AO365" si="903">IF(ISERROR(FIND(2015,A322,1)),0,2015)</f>
        <v>2015</v>
      </c>
      <c r="AP322" s="8">
        <f t="shared" ref="AP322:AP365" si="904">IF(ISERROR(FIND(2016,A322,1)),0,2016)</f>
        <v>0</v>
      </c>
      <c r="AQ322" s="8">
        <f t="shared" ref="AQ322:AQ365" si="905">MAX(AO322:AP322)</f>
        <v>2015</v>
      </c>
      <c r="AU322" s="337" t="s">
        <v>86</v>
      </c>
      <c r="AV322" s="336"/>
      <c r="AW322" s="336"/>
      <c r="AX322" s="336"/>
      <c r="AY322" s="336"/>
      <c r="AZ322" s="336"/>
      <c r="BA322" s="336"/>
      <c r="BB322" s="336"/>
      <c r="BC322" s="336"/>
      <c r="BD322" s="336"/>
      <c r="BE322" s="336"/>
      <c r="BF322" s="336"/>
      <c r="BG322" s="336"/>
      <c r="BH322" s="336"/>
      <c r="BI322" s="336"/>
      <c r="BJ322" s="336"/>
      <c r="BK322" s="336"/>
      <c r="BL322" s="336"/>
      <c r="BM322" s="336"/>
      <c r="BN322" s="336"/>
      <c r="BO322" s="336"/>
      <c r="BP322" s="336"/>
      <c r="BQ322" s="336"/>
      <c r="BR322" s="336"/>
      <c r="BS322" s="336"/>
      <c r="BT322" s="338"/>
      <c r="BU322" s="71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</row>
    <row r="323" spans="1:88" ht="15">
      <c r="A323" s="84" t="s">
        <v>51</v>
      </c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6"/>
      <c r="AA323" s="53"/>
      <c r="AO323" s="4">
        <f t="shared" si="903"/>
        <v>0</v>
      </c>
      <c r="AP323" s="4">
        <f t="shared" si="904"/>
        <v>0</v>
      </c>
      <c r="AQ323" s="4">
        <f t="shared" si="905"/>
        <v>0</v>
      </c>
      <c r="AU323" s="337" t="s">
        <v>51</v>
      </c>
      <c r="AV323" s="336"/>
      <c r="AW323" s="336"/>
      <c r="AX323" s="336"/>
      <c r="AY323" s="336"/>
      <c r="AZ323" s="336"/>
      <c r="BA323" s="336"/>
      <c r="BB323" s="336"/>
      <c r="BC323" s="336"/>
      <c r="BD323" s="336"/>
      <c r="BE323" s="336"/>
      <c r="BF323" s="336"/>
      <c r="BG323" s="336"/>
      <c r="BH323" s="336"/>
      <c r="BI323" s="336"/>
      <c r="BJ323" s="336"/>
      <c r="BK323" s="336"/>
      <c r="BL323" s="336"/>
      <c r="BM323" s="336"/>
      <c r="BN323" s="336"/>
      <c r="BO323" s="336"/>
      <c r="BP323" s="336"/>
      <c r="BQ323" s="336"/>
      <c r="BR323" s="336"/>
      <c r="BS323" s="336"/>
      <c r="BT323" s="338"/>
      <c r="BU323" s="53"/>
    </row>
    <row r="324" spans="1:88" ht="30" customHeight="1">
      <c r="A324" s="318" t="s">
        <v>25</v>
      </c>
      <c r="B324" s="280" t="s">
        <v>87</v>
      </c>
      <c r="C324" s="378">
        <v>152.13</v>
      </c>
      <c r="D324" s="282" t="s">
        <v>27</v>
      </c>
      <c r="E324" s="2" t="s">
        <v>28</v>
      </c>
      <c r="F324" s="10">
        <f>G324+I324+J324+L324+Q324+S324+U324+V324+W324+Y324+Z324</f>
        <v>408065.91</v>
      </c>
      <c r="G324" s="45">
        <v>408065.91</v>
      </c>
      <c r="H324" s="10">
        <v>0</v>
      </c>
      <c r="I324" s="10">
        <v>0</v>
      </c>
      <c r="J324" s="10">
        <v>0</v>
      </c>
      <c r="K324" s="10">
        <v>0</v>
      </c>
      <c r="L324" s="10">
        <f>M324+O324</f>
        <v>0</v>
      </c>
      <c r="M324" s="13">
        <v>0</v>
      </c>
      <c r="N324" s="10">
        <v>0</v>
      </c>
      <c r="O324" s="13">
        <v>0</v>
      </c>
      <c r="P324" s="10">
        <v>0</v>
      </c>
      <c r="Q324" s="46">
        <v>0</v>
      </c>
      <c r="R324" s="10">
        <v>0</v>
      </c>
      <c r="S324" s="46">
        <v>0</v>
      </c>
      <c r="T324" s="10">
        <v>0</v>
      </c>
      <c r="U324" s="46">
        <v>0</v>
      </c>
      <c r="V324" s="46">
        <v>0</v>
      </c>
      <c r="W324" s="46">
        <v>0</v>
      </c>
      <c r="X324" s="10">
        <v>0</v>
      </c>
      <c r="Y324" s="46">
        <v>0</v>
      </c>
      <c r="Z324" s="46">
        <v>0</v>
      </c>
      <c r="AA324" s="15">
        <v>1</v>
      </c>
      <c r="AO324" s="4">
        <f t="shared" si="903"/>
        <v>0</v>
      </c>
      <c r="AP324" s="4">
        <f t="shared" si="904"/>
        <v>0</v>
      </c>
      <c r="AQ324" s="4">
        <f t="shared" si="905"/>
        <v>0</v>
      </c>
      <c r="AU324" s="324"/>
      <c r="AV324" s="339"/>
      <c r="AW324" s="340"/>
      <c r="AX324" s="326" t="s">
        <v>27</v>
      </c>
      <c r="AY324" s="2" t="s">
        <v>28</v>
      </c>
      <c r="AZ324" s="10">
        <f>BA324+BC324+BD324+BF324+BK324+BM324+BO324+BP324+BQ324+BS324+BT324</f>
        <v>0</v>
      </c>
      <c r="BA324" s="44">
        <v>0</v>
      </c>
      <c r="BB324" s="10">
        <f>ROUND(H324*2,2)</f>
        <v>0</v>
      </c>
      <c r="BC324" s="44">
        <f>ROUND($C324*BC332,2)</f>
        <v>0</v>
      </c>
      <c r="BD324" s="44">
        <f>ROUND($C324*BD332,2)</f>
        <v>0</v>
      </c>
      <c r="BE324" s="10">
        <f>ROUND(K324*2,2)</f>
        <v>0</v>
      </c>
      <c r="BF324" s="44">
        <f>ROUND($C324*BF332,2)</f>
        <v>0</v>
      </c>
      <c r="BG324" s="10">
        <f>ROUND(M324*2,2)</f>
        <v>0</v>
      </c>
      <c r="BH324" s="10">
        <f>ROUND(N324*2,2)</f>
        <v>0</v>
      </c>
      <c r="BI324" s="10">
        <f>ROUND(O324*2,2)</f>
        <v>0</v>
      </c>
      <c r="BJ324" s="10">
        <f>ROUND(P324*2,2)</f>
        <v>0</v>
      </c>
      <c r="BK324" s="44">
        <f>ROUND($C324*BK332,2)</f>
        <v>0</v>
      </c>
      <c r="BL324" s="10">
        <f>ROUND(R324*2,2)</f>
        <v>0</v>
      </c>
      <c r="BM324" s="44">
        <f>ROUND($C324*BM332,2)</f>
        <v>0</v>
      </c>
      <c r="BN324" s="10">
        <f>ROUND(T324*2,2)</f>
        <v>0</v>
      </c>
      <c r="BO324" s="44">
        <f>ROUND($C324*BO332,2)</f>
        <v>0</v>
      </c>
      <c r="BP324" s="44">
        <f>ROUND(V324*2,2)</f>
        <v>0</v>
      </c>
      <c r="BQ324" s="44">
        <f>ROUND($C324*BQ332,2)</f>
        <v>0</v>
      </c>
      <c r="BR324" s="10">
        <f>ROUND(X324*2,2)</f>
        <v>0</v>
      </c>
      <c r="BS324" s="44">
        <f>ROUND(Y324*2,2)</f>
        <v>0</v>
      </c>
      <c r="BT324" s="10">
        <f>ROUND(Z324*2,2)</f>
        <v>0</v>
      </c>
      <c r="BU324" s="15">
        <v>1</v>
      </c>
      <c r="CI324" s="32">
        <f>BF324-BG324</f>
        <v>0</v>
      </c>
    </row>
    <row r="325" spans="1:88" ht="60" customHeight="1">
      <c r="A325" s="319"/>
      <c r="B325" s="281"/>
      <c r="C325" s="379"/>
      <c r="D325" s="342"/>
      <c r="E325" s="2" t="s">
        <v>29</v>
      </c>
      <c r="F325" s="10">
        <f t="shared" ref="F325:F329" si="906">G325+I325+J325+L325+Q325+S325+U325+V325+W325+Y325+Z325</f>
        <v>0</v>
      </c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15">
        <v>2</v>
      </c>
      <c r="AO325" s="4">
        <f t="shared" si="903"/>
        <v>0</v>
      </c>
      <c r="AP325" s="4">
        <f t="shared" si="904"/>
        <v>0</v>
      </c>
      <c r="AQ325" s="4">
        <f t="shared" si="905"/>
        <v>0</v>
      </c>
      <c r="AU325" s="324"/>
      <c r="AV325" s="339"/>
      <c r="AW325" s="340"/>
      <c r="AX325" s="326"/>
      <c r="AY325" s="2" t="s">
        <v>29</v>
      </c>
      <c r="AZ325" s="10">
        <f t="shared" ref="AZ325:AZ329" si="907">BA325+BC325+BD325+BF325+BK325+BM325+BO325+BP325+BQ325+BS325+BT325</f>
        <v>0</v>
      </c>
      <c r="BA325" s="103"/>
      <c r="BB325" s="103"/>
      <c r="BC325" s="103"/>
      <c r="BD325" s="103"/>
      <c r="BE325" s="103"/>
      <c r="BF325" s="103"/>
      <c r="BG325" s="103"/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5">
        <v>2</v>
      </c>
    </row>
    <row r="326" spans="1:88" ht="120" customHeight="1">
      <c r="A326" s="319"/>
      <c r="B326" s="281"/>
      <c r="C326" s="379"/>
      <c r="D326" s="282" t="s">
        <v>30</v>
      </c>
      <c r="E326" s="2" t="s">
        <v>52</v>
      </c>
      <c r="F326" s="10">
        <f t="shared" si="906"/>
        <v>0</v>
      </c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15">
        <v>3</v>
      </c>
      <c r="AO326" s="4">
        <f t="shared" si="903"/>
        <v>0</v>
      </c>
      <c r="AP326" s="4">
        <f t="shared" si="904"/>
        <v>0</v>
      </c>
      <c r="AQ326" s="4">
        <f t="shared" si="905"/>
        <v>0</v>
      </c>
      <c r="AT326" s="32">
        <f>AZ326-BC326</f>
        <v>0</v>
      </c>
      <c r="AU326" s="324"/>
      <c r="AV326" s="339"/>
      <c r="AW326" s="340"/>
      <c r="AX326" s="326" t="s">
        <v>30</v>
      </c>
      <c r="AY326" s="2" t="s">
        <v>52</v>
      </c>
      <c r="AZ326" s="10">
        <f t="shared" si="907"/>
        <v>0</v>
      </c>
      <c r="BA326" s="103"/>
      <c r="BB326" s="103"/>
      <c r="BC326" s="103"/>
      <c r="BD326" s="103"/>
      <c r="BE326" s="103"/>
      <c r="BF326" s="103"/>
      <c r="BG326" s="103"/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5">
        <v>3</v>
      </c>
    </row>
    <row r="327" spans="1:88" ht="30" customHeight="1">
      <c r="A327" s="319"/>
      <c r="B327" s="281"/>
      <c r="C327" s="379"/>
      <c r="D327" s="283"/>
      <c r="E327" s="2" t="s">
        <v>32</v>
      </c>
      <c r="F327" s="10">
        <f t="shared" si="906"/>
        <v>0</v>
      </c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15">
        <v>4</v>
      </c>
      <c r="AO327" s="4">
        <f t="shared" si="903"/>
        <v>0</v>
      </c>
      <c r="AP327" s="4">
        <f t="shared" si="904"/>
        <v>0</v>
      </c>
      <c r="AQ327" s="4">
        <f t="shared" si="905"/>
        <v>0</v>
      </c>
      <c r="AU327" s="324"/>
      <c r="AV327" s="339"/>
      <c r="AW327" s="340"/>
      <c r="AX327" s="326"/>
      <c r="AY327" s="2" t="s">
        <v>32</v>
      </c>
      <c r="AZ327" s="10">
        <f t="shared" si="907"/>
        <v>0</v>
      </c>
      <c r="BA327" s="103"/>
      <c r="BB327" s="103"/>
      <c r="BC327" s="103"/>
      <c r="BD327" s="103"/>
      <c r="BE327" s="103"/>
      <c r="BF327" s="103"/>
      <c r="BG327" s="103"/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5">
        <v>4</v>
      </c>
    </row>
    <row r="328" spans="1:88" ht="30" customHeight="1">
      <c r="A328" s="319"/>
      <c r="B328" s="281"/>
      <c r="C328" s="379"/>
      <c r="D328" s="283"/>
      <c r="E328" s="2" t="s">
        <v>33</v>
      </c>
      <c r="F328" s="10">
        <f t="shared" si="906"/>
        <v>0</v>
      </c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15">
        <v>5</v>
      </c>
      <c r="AO328" s="4">
        <f t="shared" si="903"/>
        <v>0</v>
      </c>
      <c r="AP328" s="4">
        <f t="shared" si="904"/>
        <v>0</v>
      </c>
      <c r="AQ328" s="4">
        <f t="shared" si="905"/>
        <v>0</v>
      </c>
      <c r="AU328" s="324"/>
      <c r="AV328" s="339"/>
      <c r="AW328" s="340"/>
      <c r="AX328" s="326"/>
      <c r="AY328" s="2" t="s">
        <v>33</v>
      </c>
      <c r="AZ328" s="10">
        <f t="shared" si="907"/>
        <v>0</v>
      </c>
      <c r="BA328" s="103"/>
      <c r="BB328" s="103"/>
      <c r="BC328" s="103"/>
      <c r="BD328" s="103"/>
      <c r="BE328" s="103"/>
      <c r="BF328" s="103"/>
      <c r="BG328" s="103"/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5">
        <v>5</v>
      </c>
    </row>
    <row r="329" spans="1:88" ht="30" customHeight="1">
      <c r="A329" s="319"/>
      <c r="B329" s="281"/>
      <c r="C329" s="379"/>
      <c r="D329" s="342"/>
      <c r="E329" s="2" t="s">
        <v>34</v>
      </c>
      <c r="F329" s="10">
        <f t="shared" si="906"/>
        <v>0</v>
      </c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15">
        <v>6</v>
      </c>
      <c r="AO329" s="4">
        <f t="shared" si="903"/>
        <v>0</v>
      </c>
      <c r="AP329" s="4">
        <f t="shared" si="904"/>
        <v>0</v>
      </c>
      <c r="AQ329" s="4">
        <f t="shared" si="905"/>
        <v>0</v>
      </c>
      <c r="AU329" s="324"/>
      <c r="AV329" s="339"/>
      <c r="AW329" s="340"/>
      <c r="AX329" s="326"/>
      <c r="AY329" s="2" t="s">
        <v>34</v>
      </c>
      <c r="AZ329" s="10">
        <f t="shared" si="907"/>
        <v>0</v>
      </c>
      <c r="BA329" s="103"/>
      <c r="BB329" s="103"/>
      <c r="BC329" s="103"/>
      <c r="BD329" s="103"/>
      <c r="BE329" s="103"/>
      <c r="BF329" s="103"/>
      <c r="BG329" s="103"/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5">
        <v>6</v>
      </c>
    </row>
    <row r="330" spans="1:88" ht="30" customHeight="1">
      <c r="A330" s="319"/>
      <c r="B330" s="281"/>
      <c r="C330" s="379"/>
      <c r="D330" s="365" t="s">
        <v>35</v>
      </c>
      <c r="E330" s="366"/>
      <c r="F330" s="10">
        <f>F324+F325+F326+F327+F328+F329</f>
        <v>408065.91</v>
      </c>
      <c r="G330" s="10">
        <f t="shared" ref="G330" si="908">G324+G325+G326+G327+G328+G329</f>
        <v>408065.91</v>
      </c>
      <c r="H330" s="10">
        <f t="shared" ref="H330" si="909">H324+H325+H326+H327+H328+H329</f>
        <v>0</v>
      </c>
      <c r="I330" s="10">
        <f t="shared" ref="I330" si="910">I324+I325+I326+I327+I328+I329</f>
        <v>0</v>
      </c>
      <c r="J330" s="10">
        <f t="shared" ref="J330" si="911">J324+J325+J326+J327+J328+J329</f>
        <v>0</v>
      </c>
      <c r="K330" s="10">
        <f t="shared" ref="K330" si="912">K324+K325+K326+K327+K328+K329</f>
        <v>0</v>
      </c>
      <c r="L330" s="10">
        <f t="shared" ref="L330" si="913">L324+L325+L326+L327+L328+L329</f>
        <v>0</v>
      </c>
      <c r="M330" s="10">
        <f t="shared" ref="M330" si="914">M324+M325+M326+M327+M328+M329</f>
        <v>0</v>
      </c>
      <c r="N330" s="10">
        <f t="shared" ref="N330" si="915">N324+N325+N326+N327+N328+N329</f>
        <v>0</v>
      </c>
      <c r="O330" s="10">
        <f t="shared" ref="O330" si="916">O324+O325+O326+O327+O328+O329</f>
        <v>0</v>
      </c>
      <c r="P330" s="10">
        <f t="shared" ref="P330" si="917">P324+P325+P326+P327+P328+P329</f>
        <v>0</v>
      </c>
      <c r="Q330" s="10">
        <f t="shared" ref="Q330" si="918">Q324+Q325+Q326+Q327+Q328+Q329</f>
        <v>0</v>
      </c>
      <c r="R330" s="10">
        <f t="shared" ref="R330" si="919">R324+R325+R326+R327+R328+R329</f>
        <v>0</v>
      </c>
      <c r="S330" s="10">
        <f t="shared" ref="S330" si="920">S324+S325+S326+S327+S328+S329</f>
        <v>0</v>
      </c>
      <c r="T330" s="10">
        <f t="shared" ref="T330" si="921">T324+T325+T326+T327+T328+T329</f>
        <v>0</v>
      </c>
      <c r="U330" s="10">
        <f t="shared" ref="U330" si="922">U324+U325+U326+U327+U328+U329</f>
        <v>0</v>
      </c>
      <c r="V330" s="10">
        <f t="shared" ref="V330" si="923">V324+V325+V326+V327+V328+V329</f>
        <v>0</v>
      </c>
      <c r="W330" s="10">
        <f t="shared" ref="W330" si="924">W324+W325+W326+W327+W328+W329</f>
        <v>0</v>
      </c>
      <c r="X330" s="10">
        <f t="shared" ref="X330" si="925">X324+X325+X326+X327+X328+X329</f>
        <v>0</v>
      </c>
      <c r="Y330" s="10">
        <f t="shared" ref="Y330" si="926">Y324+Y325+Y326+Y327+Y328+Y329</f>
        <v>0</v>
      </c>
      <c r="Z330" s="10">
        <f t="shared" ref="Z330" si="927">Z324+Z325+Z326+Z327+Z328+Z329</f>
        <v>0</v>
      </c>
      <c r="AA330" s="15">
        <v>7</v>
      </c>
      <c r="AO330" s="4">
        <f t="shared" si="903"/>
        <v>0</v>
      </c>
      <c r="AP330" s="4">
        <f t="shared" si="904"/>
        <v>0</v>
      </c>
      <c r="AQ330" s="4">
        <f t="shared" si="905"/>
        <v>0</v>
      </c>
      <c r="AU330" s="324"/>
      <c r="AV330" s="339"/>
      <c r="AW330" s="340"/>
      <c r="AX330" s="327" t="s">
        <v>35</v>
      </c>
      <c r="AY330" s="327"/>
      <c r="AZ330" s="10">
        <f>AZ324+AZ325+AZ326+AZ327+AZ328+AZ329</f>
        <v>0</v>
      </c>
      <c r="BA330" s="10">
        <f t="shared" ref="BA330:BT330" si="928">BA324+BA325+BA326+BA327+BA328+BA329</f>
        <v>0</v>
      </c>
      <c r="BB330" s="10">
        <f t="shared" si="928"/>
        <v>0</v>
      </c>
      <c r="BC330" s="10">
        <f t="shared" si="928"/>
        <v>0</v>
      </c>
      <c r="BD330" s="10">
        <f t="shared" si="928"/>
        <v>0</v>
      </c>
      <c r="BE330" s="10">
        <f t="shared" si="928"/>
        <v>0</v>
      </c>
      <c r="BF330" s="10">
        <f t="shared" si="928"/>
        <v>0</v>
      </c>
      <c r="BG330" s="10">
        <f t="shared" si="928"/>
        <v>0</v>
      </c>
      <c r="BH330" s="10">
        <f t="shared" si="928"/>
        <v>0</v>
      </c>
      <c r="BI330" s="10">
        <f t="shared" si="928"/>
        <v>0</v>
      </c>
      <c r="BJ330" s="10">
        <f t="shared" si="928"/>
        <v>0</v>
      </c>
      <c r="BK330" s="10">
        <f t="shared" si="928"/>
        <v>0</v>
      </c>
      <c r="BL330" s="10">
        <f t="shared" si="928"/>
        <v>0</v>
      </c>
      <c r="BM330" s="10">
        <f t="shared" si="928"/>
        <v>0</v>
      </c>
      <c r="BN330" s="10">
        <f t="shared" si="928"/>
        <v>0</v>
      </c>
      <c r="BO330" s="10">
        <f t="shared" si="928"/>
        <v>0</v>
      </c>
      <c r="BP330" s="10">
        <f t="shared" si="928"/>
        <v>0</v>
      </c>
      <c r="BQ330" s="10">
        <f t="shared" si="928"/>
        <v>0</v>
      </c>
      <c r="BR330" s="10">
        <f t="shared" si="928"/>
        <v>0</v>
      </c>
      <c r="BS330" s="10">
        <f t="shared" si="928"/>
        <v>0</v>
      </c>
      <c r="BT330" s="10">
        <f t="shared" si="928"/>
        <v>0</v>
      </c>
      <c r="BU330" s="15">
        <v>7</v>
      </c>
      <c r="CI330" s="32">
        <f>BF330-BG330</f>
        <v>0</v>
      </c>
      <c r="CJ330" s="123"/>
    </row>
    <row r="331" spans="1:88" ht="75" customHeight="1">
      <c r="A331" s="319"/>
      <c r="B331" s="281"/>
      <c r="C331" s="379"/>
      <c r="D331" s="292" t="s">
        <v>53</v>
      </c>
      <c r="E331" s="293"/>
      <c r="F331" s="11">
        <f>ROUND(F330/C324,2)</f>
        <v>2682.35</v>
      </c>
      <c r="G331" s="11">
        <f>ROUND(G330/C324,2)</f>
        <v>2682.35</v>
      </c>
      <c r="H331" s="11">
        <f>ROUND(H330/C324,2)</f>
        <v>0</v>
      </c>
      <c r="I331" s="11">
        <f>ROUND(I330/C324,2)</f>
        <v>0</v>
      </c>
      <c r="J331" s="11">
        <f>ROUND(J330/C324,2)</f>
        <v>0</v>
      </c>
      <c r="K331" s="11">
        <f>ROUND(K330/C324,2)</f>
        <v>0</v>
      </c>
      <c r="L331" s="11">
        <f>ROUND(L330/C324,2)</f>
        <v>0</v>
      </c>
      <c r="M331" s="11">
        <f>ROUND(M330/C324,2)</f>
        <v>0</v>
      </c>
      <c r="N331" s="11">
        <f>ROUND(N330/C324,2)</f>
        <v>0</v>
      </c>
      <c r="O331" s="11">
        <f>ROUND(O330/C324,2)</f>
        <v>0</v>
      </c>
      <c r="P331" s="11">
        <f>ROUND(P330/C324,2)</f>
        <v>0</v>
      </c>
      <c r="Q331" s="11">
        <f>ROUND(Q330/C324,2)</f>
        <v>0</v>
      </c>
      <c r="R331" s="11">
        <f>ROUND(R330/C324,2)</f>
        <v>0</v>
      </c>
      <c r="S331" s="11">
        <f>ROUND(S330/C324,2)</f>
        <v>0</v>
      </c>
      <c r="T331" s="11">
        <f>ROUND(T330/C324,2)</f>
        <v>0</v>
      </c>
      <c r="U331" s="11">
        <f>ROUND(U330/C324,2)</f>
        <v>0</v>
      </c>
      <c r="V331" s="11">
        <f>ROUND(V330/C324,2)</f>
        <v>0</v>
      </c>
      <c r="W331" s="11">
        <f>ROUND(W330/C324,2)</f>
        <v>0</v>
      </c>
      <c r="X331" s="11">
        <f>ROUND(X330/C324,2)</f>
        <v>0</v>
      </c>
      <c r="Y331" s="11">
        <f>ROUND(Y330/C324,2)</f>
        <v>0</v>
      </c>
      <c r="Z331" s="11">
        <f>ROUND(Z330/C324,2)</f>
        <v>0</v>
      </c>
      <c r="AA331" s="17">
        <v>8</v>
      </c>
      <c r="AD331" s="52">
        <f>IF(AND(G331&gt;947.15,G331&lt;949),3,IF(AND(G331&gt;623.59,G331&lt;625),4,IF(AND(G331&gt;237.38,G331&lt;239),5,IF(AND(G331&gt;1986,G331&lt;1988),6,IF(AND(G331&gt;739.75,G331&lt;741),7,IF(AND(G331&gt;282.91,G331&lt;284),8,IF(AND(G331&gt;2681.35,G331&lt;2683),9,IF(AND(G331&gt;828.59,G331&lt;830),10,IF(AND(G331&gt;585.15,G331&lt;587),11,IF(AND(G331&gt;991.71,G331&lt;993),12,IF(AND(G331&gt;652.95,G331&lt;654),13,IF(AND(G331&gt;248.59,G331&lt;250),14,IF(AND(G331&gt;2079.39,G331&lt;2081),15,IF(AND(G331&gt;774.57,G331&lt;776),16,IF(AND(G331&gt;296.25,G331&lt;298),17,IF(AND(G331&gt;2807.42,G331&lt;2809),18,IF(AND(G331&gt;867.59,G331&lt;869),19,IF(AND(G331&gt;612.7,G331&lt;614),20))))))))))))))))))</f>
        <v>9</v>
      </c>
      <c r="AE331" s="52" t="b">
        <f>IF(AND(I331&gt;1204.78,I331&lt;1206),5,IF(AND(I331&gt;1407.63,I331&lt;1409),8,IF(AND(I331&gt;1427.91,I331&lt;1429),11,IF(AND(I331&gt;1261.45,I331&lt;1263),14,IF(AND(I331&gt;1473.83,I331&lt;1475),17,IF(AND(I331&gt;1495.07,I331&lt;1497),20))))))</f>
        <v>0</v>
      </c>
      <c r="AF331" s="52" t="b">
        <f>IF(AND(J331&gt;486.32,J331&lt;488),3,IF(AND(J331&gt;324.64,J331&lt;326),4,IF(AND(J331&gt;286.99,J331&lt;288.5),5,IF(AND(J331&gt;617.7,J331&lt;618),6,IF(AND(J331&gt;411.3,J331&lt;413),7,IF(AND(J331&gt;365.04,J331&lt;367),8,IF(AND(J331&gt;797.54,J331&lt;799),9,IF(AND(J331&gt;533.49,J331&lt;535),10,IF(AND(J331&gt;475.86,J331&lt;477),11,IF(AND(J331&gt;509.22,J331&lt;511),12,IF(AND(J331&gt;339.94,J331&lt;341.2),13,IF(AND(J331&gt;300.53,J331&lt;302),14,IF(AND(J331&gt;646.78,J331&lt;648),15,IF(AND(J331&gt;430.68,J331&lt;432),16,IF(AND(J331&gt;382.24,J331&lt;384),17,IF(AND(J331&gt;835.07,J331&lt;837),18,IF(AND(J331&gt;558.61,J331&lt;560),19,IF(AND(J331&gt;498.27,J331&lt;500),20))))))))))))))))))</f>
        <v>0</v>
      </c>
      <c r="AG331" s="52" t="b">
        <f>IF(AND(L331&gt;497.89,L331&lt;499),3,IF(AND(L331&gt;360.29,L331&lt;362),4,IF(AND(L331&gt;249.38,L331&lt;251),5,IF(AND(L331&gt;628.22,L331&lt;630),6,IF(AND(L331&gt;455.21,L331&lt;457),7,IF(AND(L331&gt;315.16,L331&lt;317),8,IF(AND(L331&gt;814.35,L331&lt;816),9,IF(AND(L331&gt;571.19,L331&lt;573),10,IF(AND(L331&gt;401.59,L331&lt;403),11,IF(AND(L331&gt;521.33,L331&lt;523),12,IF(AND(L331&gt;377.28,L331&lt;379),13,IF(AND(L331&gt;261.15,L331&lt;263),14,IF(AND(L331&gt;657.8,L331&lt;659),15,IF(AND(L331&gt;476.66,L331&lt;478),16,IF(AND(L331&gt;330.01,L331&lt;332),17,IF(AND(L331&gt;852.67,L331&lt;854),18,IF(AND(L331&gt;598.08,L331&lt;600),19,IF(AND(L331&gt;420.51,L331&lt;422),20))))))))))))))))))</f>
        <v>0</v>
      </c>
      <c r="AH331" s="52" t="b">
        <f>IF(AND(Q331&gt;358.85,Q331&lt;360),3,IF(AND(Q331&gt;129.83,Q331&lt;131),4,IF(AND(Q331&gt;77.61,Q331&lt;79),5,IF(AND(Q331&gt;426.19,Q331&lt;428),6,IF(AND(Q331&gt;159.77,Q331&lt;161),7,IF(AND(Q331&gt;94.38,Q331&lt;96),8,IF(AND(Q331&gt;567.37,Q331&lt;569),9,IF(AND(Q331&gt;203.4,Q331&lt;205),10,IF(AND(Q331&gt;131.96,Q331&lt;133),11,IF(AND(Q331&gt;375.76,Q331&lt;377),12,IF(AND(Q331&gt;135.98,Q331&lt;137),13,IF(AND(Q331&gt;81.31,Q331&lt;83),14,IF(AND(Q331&gt;446.27,Q331&lt;448),15,IF(AND(Q331&gt;167.32,Q331&lt;169),16,IF(AND(Q331&gt;98.86,Q331&lt;100),17,IF(AND(Q331&gt;594.08,Q331&lt;596),18,IF(AND(Q331&gt;213.01,Q331&lt;215),19,IF(AND(Q331&gt;138.21,Q331&lt;140),20))))))))))))))))))</f>
        <v>0</v>
      </c>
      <c r="AI331" s="52" t="b">
        <f>IF(AND(S331&gt;195.17,S331&lt;197),3,IF(AND(S331&gt;88.93,S331&lt;90),4,IF(AND(S331&gt;47.88,S331&lt;49),5,IF(AND(S331&gt;245.08,S331&lt;247),6,IF(AND(S331&gt;111.07,S331&lt;113),7,IF(AND(S331&gt;60.92,S331&lt;62),8,IF(AND(S331&gt;296.11,S331&lt;298),9,IF(AND(S331&gt;139.41,S331&lt;141),10,IF(AND(S331&gt;78.67,S331&lt;80),11,IF(AND(S331&gt;204.39,S331&lt;206),12,IF(AND(S331&gt;93.16,S331&lt;95),13,IF(AND(S331&gt;50.17,S331&lt;52),14,IF(AND(S331&gt;256.64,S331&lt;258),15,IF(AND(S331&gt;116.33,S331&lt;118),16,IF(AND(S331&gt;63.83,S331&lt;65),17,IF(AND(S331&gt;310.07,S331&lt;312),18,IF(AND(S331&gt;146.01,S331&lt;148),19,IF(AND(S331&gt;82.42,S331&lt;84),20))))))))))))))))))</f>
        <v>0</v>
      </c>
      <c r="AJ331" s="52" t="b">
        <f>IF(AND(U331&gt;107.35,U331&lt;109),3,IF(AND(U331&gt;63.65,U331&lt;65),4,IF(AND(U331&gt;44.75,U331&lt;46),5,IF(AND(U331&gt;143.27,U331&lt;145),6,IF(AND(U331&gt;85.58,U331&lt;87),7,IF(AND(U331&gt;60.46,U331&lt;62),8,IF(AND(U331&gt;194.16,U331&lt;196),9,IF(AND(U331&gt;117.24,U331&lt;119),10,IF(AND(U331&gt;82.88,U331&lt;84),11,IF(AND(U331&gt;112.44,U331&lt;114),12,IF(AND(U331&gt;66.69,U331&lt;68),13,IF(AND(U331&gt;46.9,U331&lt;48),14,IF(AND(U331&gt;150.05,U331&lt;152),15,IF(AND(U331&gt;90.65,U331&lt;91),16,IF(AND(U331&gt;63.34,U331&lt;65),17,IF(AND(U331&gt;203.34,U331&lt;205),18,IF(AND(U331&gt;122.8,U331&lt;124),19,IF(AND(U331&gt;86.83,U331&lt;88),20))))))))))))))))))</f>
        <v>0</v>
      </c>
      <c r="AK331" s="52" t="b">
        <f>IF(AND(V331&gt;139.85,V331&lt;141),3,IF(AND(V331&gt;103.84,V331&lt;105),4,IF(AND(V331&gt;52.32,V331&lt;54),5,IF(AND(V331&gt;285.46,V331&lt;287),6,IF(AND(V331&gt;118.42,V331&lt;120),7,IF(AND(V331&gt;62.42,V331&lt;64),8,IF(AND(V331&gt;412.27,V331&lt;414),9,IF(AND(V331&gt;140.33,V331&lt;142),10,IF(AND(V331&gt;145,V331&lt;147),11,IF(AND(V331&gt;146.47,V331&lt;148),12,IF(AND(V331&gt;108.77,V331&lt;110),13,IF(AND(V331&gt;54.82,V331&lt;56),14,IF(AND(V331&gt;298.92,V331&lt;300),15,IF(AND(V331&gt;124.03,V331&lt;126),16,IF(AND(V331&gt;65.4,V331&lt;67),17,IF(AND(V331&gt;431.69,V331&lt;433),18,IF(AND(V331&gt;146.97,V331&lt;148),19,IF(AND(V331&gt;151.86,V331&lt;153),20))))))))))))))))))</f>
        <v>0</v>
      </c>
      <c r="AL331" s="52" t="b">
        <f>IF(AND(W331&gt;350.42,W331&lt;352),3,IF(AND(W331&gt;546.22,W331&lt;548),4,IF(AND(W331&gt;155.33,W331&lt;157),5,IF(AND(W331&gt;721.99,W331&lt;723),6,IF(AND(W331&gt;638.96,W331&lt;639),7,IF(AND(W331&gt;187.79,W331&lt;189),8,IF(AND(W331&gt;945.4,W331&lt;947),9,IF(AND(W331&gt;698.46,W331&lt;670),10,IF(AND(W331&gt;360.7,W331&lt;362),11,IF(AND(W331&gt;366.94,W331&lt;368),12,IF(AND(W331&gt;571.94,W331&lt;573),13,IF(AND(W331&gt;162.68,W331&lt;164),14,IF(AND(W331&gt;755.97,W331&lt;757),15,IF(AND(W331&gt;667.99,W331&lt;669),16,IF(AND(W331&gt;196.66,W331&lt;198),17,IF(AND(W331&gt;989.88,W331&lt;991),18,IF(AND(W331&gt;731.33,W331&lt;733),19,IF(AND(W331&gt;377.7,W331&lt;379),20))))))))))))))))))</f>
        <v>0</v>
      </c>
      <c r="AM331" s="52" t="b">
        <f>IF(AND(Y331&gt;46.2,Y331&lt;46.5),3,IF(AND(Y331&gt;18.8,Y331&lt;19.1),4,IF(AND(Y331&gt;15.8,Y331&lt;16),5,IF(AND(Y331&gt;78.7,Y331&lt;79),6,IF(AND(Y331&gt;32.1,Y331&lt;32.4),7,IF(AND(Y331&gt;26.9,Y331&lt;27.3),8,IF(AND(Y331&gt;125,Y331&lt;125.5),9,IF(AND(Y331&gt;48.2,Y331&lt;48.52),10,IF(AND(Y331&gt;43.1,Y331&lt;43.6),11,IF(AND(Y331&gt;48.53,Y331&lt;48.7),12,IF(AND(Y331&gt;19.6,Y331&lt;20.1),13,IF(AND(Y331&gt;16.5,Y331&lt;16.9),14,IF(AND(Y331&gt;82.4,Y331&lt;82.8),15,IF(AND(Y331&gt;33.6,Y331&lt;34),16,IF(AND(Y331&gt;28,Y331&lt;28.6),17,IF(AND(Y331&gt;130.8,Y331&lt;131.4),18,IF(AND(Y331&gt;50.5,Y331&lt;50.9),19,IF(AND(Y331&gt;45.2,Y331&lt;45.8),20))))))))))))))))))</f>
        <v>0</v>
      </c>
      <c r="AO331" s="4">
        <f t="shared" si="903"/>
        <v>0</v>
      </c>
      <c r="AP331" s="4">
        <f t="shared" si="904"/>
        <v>0</v>
      </c>
      <c r="AQ331" s="4">
        <f t="shared" si="905"/>
        <v>0</v>
      </c>
      <c r="AU331" s="324"/>
      <c r="AV331" s="339"/>
      <c r="AW331" s="340"/>
      <c r="AX331" s="322" t="s">
        <v>53</v>
      </c>
      <c r="AY331" s="293"/>
      <c r="AZ331" s="11" t="e">
        <f>ROUND(AZ330/AW324,2)</f>
        <v>#DIV/0!</v>
      </c>
      <c r="BA331" s="11" t="e">
        <f>ROUND(BA330/AW324,2)</f>
        <v>#DIV/0!</v>
      </c>
      <c r="BB331" s="11" t="e">
        <f>ROUND(BB330/AW324,2)</f>
        <v>#DIV/0!</v>
      </c>
      <c r="BC331" s="11" t="e">
        <f>ROUND(BC330/AW324,2)</f>
        <v>#DIV/0!</v>
      </c>
      <c r="BD331" s="11" t="e">
        <f>ROUND(BD330/AW324,2)</f>
        <v>#DIV/0!</v>
      </c>
      <c r="BE331" s="11" t="e">
        <f>ROUND(BE330/AW324,2)</f>
        <v>#DIV/0!</v>
      </c>
      <c r="BF331" s="11" t="e">
        <f>ROUND(BF330/AW324,2)</f>
        <v>#DIV/0!</v>
      </c>
      <c r="BG331" s="11" t="e">
        <f>ROUND(BG330/AW324,2)</f>
        <v>#DIV/0!</v>
      </c>
      <c r="BH331" s="11" t="e">
        <f>ROUND(BH330/AW324,2)</f>
        <v>#DIV/0!</v>
      </c>
      <c r="BI331" s="11" t="e">
        <f>ROUND(BI330/AW324,2)</f>
        <v>#DIV/0!</v>
      </c>
      <c r="BJ331" s="11" t="e">
        <f>ROUND(BJ330/AW324,2)</f>
        <v>#DIV/0!</v>
      </c>
      <c r="BK331" s="11" t="e">
        <f>ROUND(BK330/AW324,2)</f>
        <v>#DIV/0!</v>
      </c>
      <c r="BL331" s="11" t="e">
        <f>ROUND(BL330/AW324,2)</f>
        <v>#DIV/0!</v>
      </c>
      <c r="BM331" s="11" t="e">
        <f>ROUND(BM330/AW324,2)</f>
        <v>#DIV/0!</v>
      </c>
      <c r="BN331" s="11" t="e">
        <f>ROUND(BN330/AW324,2)</f>
        <v>#DIV/0!</v>
      </c>
      <c r="BO331" s="11" t="e">
        <f>ROUND(BO330/AW324,2)</f>
        <v>#DIV/0!</v>
      </c>
      <c r="BP331" s="11" t="e">
        <f>ROUND(BP330/AW324,2)</f>
        <v>#DIV/0!</v>
      </c>
      <c r="BQ331" s="11" t="e">
        <f>ROUND(BQ330/AW324,2)</f>
        <v>#DIV/0!</v>
      </c>
      <c r="BR331" s="11" t="e">
        <f>ROUND(BR330/AW324,2)</f>
        <v>#DIV/0!</v>
      </c>
      <c r="BS331" s="11" t="e">
        <f>ROUND(BS330/AW324,2)</f>
        <v>#DIV/0!</v>
      </c>
      <c r="BT331" s="11" t="e">
        <f>ROUND(BT330/AW324,2)</f>
        <v>#DIV/0!</v>
      </c>
      <c r="BU331" s="17">
        <v>8</v>
      </c>
      <c r="BX331" s="52" t="e">
        <f>IF(AND(BA331&gt;947.15,BA331&lt;949),3,IF(AND(BA331&gt;623.59,BA331&lt;625),4,IF(AND(BA331&gt;237.38,BA331&lt;239),5,IF(AND(BA331&gt;1986,BA331&lt;1988),6,IF(AND(BA331&gt;739.75,BA331&lt;741),7,IF(AND(BA331&gt;282.91,BA331&lt;284),8,IF(AND(BA331&gt;2681.35,BA331&lt;2683),9,IF(AND(BA331&gt;828.59,BA331&lt;830),10,IF(AND(BA331&gt;585.15,BA331&lt;587),11,IF(AND(BA331&gt;991.71,BA331&lt;993),12,IF(AND(BA331&gt;652.95,BA331&lt;654),13,IF(AND(BA331&gt;248.59,BA331&lt;250),14,IF(AND(BA331&gt;2079.39,BA331&lt;2081),15,IF(AND(BA331&gt;774.57,BA331&lt;776),16,IF(AND(BA331&gt;296.25,BA331&lt;298),17,IF(AND(BA331&gt;2807.42,BA331&lt;2809),18,IF(AND(BA331&gt;867.59,BA331&lt;869),19,IF(AND(BA331&gt;612.7,BA331&lt;614),20))))))))))))))))))</f>
        <v>#DIV/0!</v>
      </c>
      <c r="BY331" s="52" t="e">
        <f>IF(AND(BC331&gt;1204.78,BC331&lt;1206),5,IF(AND(BC331&gt;1407.63,BC331&lt;1409),8,IF(AND(BC331&gt;1427.91,BC331&lt;1429),11,IF(AND(BC331&gt;1261.45,BC331&lt;1263),14,IF(AND(BC331&gt;1473.83,BC331&lt;1475),17,IF(AND(BC331&gt;1495.07,BC331&lt;1497),20))))))</f>
        <v>#DIV/0!</v>
      </c>
      <c r="BZ331" s="52" t="e">
        <f>IF(AND(BD331&gt;486.32,BD331&lt;488),3,IF(AND(BD331&gt;324.64,BD331&lt;326),4,IF(AND(BD331&gt;286.99,BD331&lt;288.5),5,IF(AND(BD331&gt;617.7,BD331&lt;618),6,IF(AND(BD331&gt;411.3,BD331&lt;413),7,IF(AND(BD331&gt;365.04,BD331&lt;367),8,IF(AND(BD331&gt;797.54,BD331&lt;799),9,IF(AND(BD331&gt;533.49,BD331&lt;535),10,IF(AND(BD331&gt;475.86,BD331&lt;477),11,IF(AND(BD331&gt;509.22,BD331&lt;511),12,IF(AND(BD331&gt;339.94,BD331&lt;341.2),13,IF(AND(BD331&gt;300.53,BD331&lt;302),14,IF(AND(BD331&gt;646.78,BD331&lt;648),15,IF(AND(BD331&gt;430.68,BD331&lt;432),16,IF(AND(BD331&gt;382.24,BD331&lt;384),17,IF(AND(BD331&gt;835.07,BD331&lt;837),18,IF(AND(BD331&gt;558.61,BD331&lt;560),19,IF(AND(BD331&gt;498.27,BD331&lt;500),20))))))))))))))))))</f>
        <v>#DIV/0!</v>
      </c>
      <c r="CA331" s="52" t="e">
        <f>IF(AND(BF331&gt;497.89,BF331&lt;499),3,IF(AND(BF331&gt;360.29,BF331&lt;362),4,IF(AND(BF331&gt;249.38,BF331&lt;251),5,IF(AND(BF331&gt;628.22,BF331&lt;630),6,IF(AND(BF331&gt;455.21,BF331&lt;457),7,IF(AND(BF331&gt;315.16,BF331&lt;317),8,IF(AND(BF331&gt;814.35,BF331&lt;816),9,IF(AND(BF331&gt;571.19,BF331&lt;573),10,IF(AND(BF331&gt;401.59,BF331&lt;403),11,IF(AND(BF331&gt;521.33,BF331&lt;523),12,IF(AND(BF331&gt;377.28,BF331&lt;379),13,IF(AND(BF331&gt;261.15,BF331&lt;263),14,IF(AND(BF331&gt;657.8,BF331&lt;659),15,IF(AND(BF331&gt;476.66,BF331&lt;478),16,IF(AND(BF331&gt;330.01,BF331&lt;332),17,IF(AND(BF331&gt;852.67,BF331&lt;854),18,IF(AND(BF331&gt;598.08,BF331&lt;600),19,IF(AND(BF331&gt;420.51,BF331&lt;422),20))))))))))))))))))</f>
        <v>#DIV/0!</v>
      </c>
      <c r="CB331" s="52" t="e">
        <f>IF(AND(BK331&gt;358.85,BK331&lt;360),3,IF(AND(BK331&gt;129.83,BK331&lt;131),4,IF(AND(BK331&gt;77.61,BK331&lt;79),5,IF(AND(BK331&gt;426.19,BK331&lt;428),6,IF(AND(BK331&gt;159.77,BK331&lt;161),7,IF(AND(BK331&gt;94.38,BK331&lt;96),8,IF(AND(BK331&gt;567.37,BK331&lt;569),9,IF(AND(BK331&gt;203.4,BK331&lt;205),10,IF(AND(BK331&gt;131.96,BK331&lt;133),11,IF(AND(BK331&gt;375.76,BK331&lt;377),12,IF(AND(BK331&gt;135.98,BK331&lt;137),13,IF(AND(BK331&gt;81.31,BK331&lt;83),14,IF(AND(BK331&gt;446.27,BK331&lt;448),15,IF(AND(BK331&gt;167.32,BK331&lt;169),16,IF(AND(BK331&gt;98.86,BK331&lt;100),17,IF(AND(BK331&gt;594.08,BK331&lt;596),18,IF(AND(BK331&gt;213.01,BK331&lt;215),19,IF(AND(BK331&gt;138.21,BK331&lt;140),20))))))))))))))))))</f>
        <v>#DIV/0!</v>
      </c>
      <c r="CC331" s="52" t="e">
        <f>IF(AND(BM331&gt;195.17,BM331&lt;197),3,IF(AND(BM331&gt;88.93,BM331&lt;90),4,IF(AND(BM331&gt;47.88,BM331&lt;49),5,IF(AND(BM331&gt;245.08,BM331&lt;247),6,IF(AND(BM331&gt;111.07,BM331&lt;113),7,IF(AND(BM331&gt;60.92,BM331&lt;62),8,IF(AND(BM331&gt;296.11,BM331&lt;298),9,IF(AND(BM331&gt;139.41,BM331&lt;141),10,IF(AND(BM331&gt;78.67,BM331&lt;80),11,IF(AND(BM331&gt;204.39,BM331&lt;206),12,IF(AND(BM331&gt;93.16,BM331&lt;95),13,IF(AND(BM331&gt;50.17,BM331&lt;52),14,IF(AND(BM331&gt;256.64,BM331&lt;258),15,IF(AND(BM331&gt;116.33,BM331&lt;118),16,IF(AND(BM331&gt;63.83,BM331&lt;65),17,IF(AND(BM331&gt;310.07,BM331&lt;312),18,IF(AND(BM331&gt;146.01,BM331&lt;148),19,IF(AND(BM331&gt;82.42,BM331&lt;84),20))))))))))))))))))</f>
        <v>#DIV/0!</v>
      </c>
      <c r="CD331" s="52" t="e">
        <f>IF(AND(BO331&gt;107.35,BO331&lt;109),3,IF(AND(BO331&gt;63.65,BO331&lt;65),4,IF(AND(BO331&gt;44.75,BO331&lt;46),5,IF(AND(BO331&gt;143.27,BO331&lt;145),6,IF(AND(BO331&gt;85.58,BO331&lt;87),7,IF(AND(BO331&gt;60.46,BO331&lt;62),8,IF(AND(BO331&gt;194.16,BO331&lt;196),9,IF(AND(BO331&gt;117.24,BO331&lt;119),10,IF(AND(BO331&gt;82.88,BO331&lt;84),11,IF(AND(BO331&gt;112.44,BO331&lt;114),12,IF(AND(BO331&gt;66.69,BO331&lt;68),13,IF(AND(BO331&gt;46.9,BO331&lt;48),14,IF(AND(BO331&gt;150.05,BO331&lt;152),15,IF(AND(BO331&gt;90.65,BO331&lt;91),16,IF(AND(BO331&gt;63.34,BO331&lt;65),17,IF(AND(BO331&gt;203.34,BO331&lt;205),18,IF(AND(BO331&gt;122.8,BO331&lt;124),19,IF(AND(BO331&gt;86.83,BO331&lt;88),20))))))))))))))))))</f>
        <v>#DIV/0!</v>
      </c>
      <c r="CE331" s="52" t="e">
        <f>IF(AND(BP331&gt;139.85,BP331&lt;141),3,IF(AND(BP331&gt;103.84,BP331&lt;105),4,IF(AND(BP331&gt;52.32,BP331&lt;54),5,IF(AND(BP331&gt;285.46,BP331&lt;287),6,IF(AND(BP331&gt;118.42,BP331&lt;120),7,IF(AND(BP331&gt;62.42,BP331&lt;64),8,IF(AND(BP331&gt;412.27,BP331&lt;414),9,IF(AND(BP331&gt;140.33,BP331&lt;142),10,IF(AND(BP331&gt;145,BP331&lt;147),11,IF(AND(BP331&gt;146.47,BP331&lt;148),12,IF(AND(BP331&gt;108.77,BP331&lt;110),13,IF(AND(BP331&gt;54.82,BP331&lt;56),14,IF(AND(BP331&gt;298.92,BP331&lt;300),15,IF(AND(BP331&gt;124.03,BP331&lt;126),16,IF(AND(BP331&gt;65.4,BP331&lt;67),17,IF(AND(BP331&gt;431.69,BP331&lt;433),18,IF(AND(BP331&gt;146.97,BP331&lt;148),19,IF(AND(BP331&gt;151.86,BP331&lt;153),20))))))))))))))))))</f>
        <v>#DIV/0!</v>
      </c>
      <c r="CF331" s="52" t="e">
        <f>IF(AND(BQ331&gt;350.42,BQ331&lt;352),3,IF(AND(BQ331&gt;546.22,BQ331&lt;548),4,IF(AND(BQ331&gt;155.33,BQ331&lt;157),5,IF(AND(BQ331&gt;721.99,BQ331&lt;723),6,IF(AND(BQ331&gt;638.96,BQ331&lt;639),7,IF(AND(BQ331&gt;187.79,BQ331&lt;189),8,IF(AND(BQ331&gt;945.4,BQ331&lt;947),9,IF(AND(BQ331&gt;698.46,BQ331&lt;670),10,IF(AND(BQ331&gt;360.7,BQ331&lt;362),11,IF(AND(BQ331&gt;366.94,BQ331&lt;368),12,IF(AND(BQ331&gt;571.94,BQ331&lt;573),13,IF(AND(BQ331&gt;162.68,BQ331&lt;164),14,IF(AND(BQ331&gt;755.97,BQ331&lt;757),15,IF(AND(BQ331&gt;667.99,BQ331&lt;669),16,IF(AND(BQ331&gt;196.66,BQ331&lt;198),17,IF(AND(BQ331&gt;989.88,BQ331&lt;991),18,IF(AND(BQ331&gt;731.33,BQ331&lt;733),19,IF(AND(BQ331&gt;377.7,BQ331&lt;379),20))))))))))))))))))</f>
        <v>#DIV/0!</v>
      </c>
      <c r="CG331" s="52" t="e">
        <f>IF(AND(BS331&gt;46.2,BS331&lt;46.5),3,IF(AND(BS331&gt;18.8,BS331&lt;19.1),4,IF(AND(BS331&gt;15.8,BS331&lt;16),5,IF(AND(BS331&gt;78.7,BS331&lt;79),6,IF(AND(BS331&gt;32.1,BS331&lt;32.4),7,IF(AND(BS331&gt;26.9,BS331&lt;27.3),8,IF(AND(BS331&gt;125,BS331&lt;125.5),9,IF(AND(BS331&gt;48.2,BS331&lt;48.52),10,IF(AND(BS331&gt;43.1,BS331&lt;43.6),11,IF(AND(BS331&gt;48.53,BS331&lt;48.7),12,IF(AND(BS331&gt;19.6,BS331&lt;20.1),13,IF(AND(BS331&gt;16.5,BS331&lt;16.9),14,IF(AND(BS331&gt;82.4,BS331&lt;82.8),15,IF(AND(BS331&gt;33.6,BS331&lt;34),16,IF(AND(BS331&gt;28,BS331&lt;28.6),17,IF(AND(BS331&gt;130.8,BS331&lt;131.4),18,IF(AND(BS331&gt;50.5,BS331&lt;50.9),19,IF(AND(BS331&gt;45.2,BS331&lt;45.8),20))))))))))))))))))</f>
        <v>#DIV/0!</v>
      </c>
    </row>
    <row r="332" spans="1:88" ht="90" customHeight="1">
      <c r="A332" s="320"/>
      <c r="B332" s="288"/>
      <c r="C332" s="380"/>
      <c r="D332" s="292" t="s">
        <v>54</v>
      </c>
      <c r="E332" s="293"/>
      <c r="F332" s="10" t="s">
        <v>36</v>
      </c>
      <c r="G332" s="12">
        <f>IF(AD332=FALSE,0,AD332)</f>
        <v>2682.35</v>
      </c>
      <c r="H332" s="12" t="s">
        <v>36</v>
      </c>
      <c r="I332" s="12">
        <f>IF(AE332=FALSE,0,AE332)</f>
        <v>0</v>
      </c>
      <c r="J332" s="12">
        <f>IF(AF332=FALSE,0,AF332)</f>
        <v>0</v>
      </c>
      <c r="K332" s="12" t="s">
        <v>36</v>
      </c>
      <c r="L332" s="12">
        <f>IF(AG332=FALSE,0,AG332)</f>
        <v>0</v>
      </c>
      <c r="M332" s="12" t="s">
        <v>36</v>
      </c>
      <c r="N332" s="12" t="s">
        <v>36</v>
      </c>
      <c r="O332" s="12" t="s">
        <v>36</v>
      </c>
      <c r="P332" s="12" t="s">
        <v>36</v>
      </c>
      <c r="Q332" s="12">
        <f>IF(AH332=FALSE,0,AH332)</f>
        <v>0</v>
      </c>
      <c r="R332" s="12" t="s">
        <v>36</v>
      </c>
      <c r="S332" s="12">
        <f>IF(AI332=FALSE,0,AI332)</f>
        <v>0</v>
      </c>
      <c r="T332" s="12" t="s">
        <v>36</v>
      </c>
      <c r="U332" s="12">
        <f>IF(AJ332=FALSE,0,AJ332)</f>
        <v>0</v>
      </c>
      <c r="V332" s="12">
        <f>IF(AK332=FALSE,0,AK332)</f>
        <v>0</v>
      </c>
      <c r="W332" s="12">
        <f>IF(AL332=FALSE,0,AL332)</f>
        <v>0</v>
      </c>
      <c r="X332" s="12" t="s">
        <v>36</v>
      </c>
      <c r="Y332" s="12">
        <f>IF(AM332=FALSE,0,AM332)</f>
        <v>0</v>
      </c>
      <c r="Z332" s="12" t="s">
        <v>36</v>
      </c>
      <c r="AA332" s="18">
        <v>9</v>
      </c>
      <c r="AD332" s="52">
        <f>IF(AD331=3,948.15,IF(AD331=4,624.59,IF(AD331=5,238.38,IF(AD331=6,1987,IF(AD331=7,740.75,IF(AD331=8,283.91,IF(AD331=9,2682.35,IF(AD331=10,829.59,IF(AD331=11,586.15,IF(AD331=12,992.71,IF(AD331=13,653.95,IF(AD331=14,249.59,IF(AD331=15,2080.39,IF(AD331=16,775.57,IF(AD331=17,297.25,IF(AD331=18,2808.42,IF(AD331=19,868.59,IF(AD331=20,613.7))))))))))))))))))</f>
        <v>2682.35</v>
      </c>
      <c r="AE332" s="52" t="b">
        <f>IF(AE331=5,1205.78,IF(AE331=8,1408.63,IF(AE331=11,1428.91,IF(AE331=14,1262.45,IF(AE331=17,1474.83,IF(AE331=20,1496.07))))))</f>
        <v>0</v>
      </c>
      <c r="AF332" s="52" t="b">
        <f>IF(AF331=3,487.32,IF(AF331=4,325.64,IF(AF331=5,287.99,IF(AF331=6,618.7,IF(AF331=7,412.3,IF(AF331=8,366.04,IF(AF331=9,798.54,IF(AF331=10,534.49,IF(AF331=11,476.86,IF(AF331=12,510.22,IF(AF331=13,340.94,IF(AF331=14,301.53,IF(AF331=15,647.78,IF(AF331=16,431.68,IF(AF331=17,383.24,IF(AF331=18,836.07,IF(AF331=19,559.61,IF(AF331=20,499.27))))))))))))))))))</f>
        <v>0</v>
      </c>
      <c r="AG332" s="52" t="b">
        <f>IF(AG331=3,498.89,IF(AG331=4,361.29,IF(AG331=5,250.38,IF(AG331=6,629.22,IF(AG331=7,456.21,IF(AG331=8,316.16,IF(AG331=9,815.35,IF(AG331=10,572.19,IF(AG331=11,402.59,IF(AG331=12,522.33,IF(AG331=13,378.28,IF(AG331=14,262.15,IF(AG331=15,658.8,IF(AG331=16,477.66,IF(AG331=17,331.01,IF(AG331=18,853.67,IF(AG331=19,599.08,IF(AG331=20,421.51))))))))))))))))))</f>
        <v>0</v>
      </c>
      <c r="AH332" s="52" t="b">
        <f>IF(AH331=3,359.85,IF(AH331=4,130.83,IF(AH331=5,78.61,IF(AH331=6,427.19,IF(AH331=7,160.77,IF(AH331=8,95.38,IF(AH331=9,568.37,IF(AH331=10,204.4,IF(AH331=11,132.96,IF(AH331=12,376.76,IF(AH331=13,136.98,IF(AH331=14,82.31,IF(AH331=15,447.27,IF(AH331=16,168.32,IF(AH331=17,99.86,IF(AH331=18,595.08,IF(AH331=19,214.01,IF(AH331=20,139.21))))))))))))))))))</f>
        <v>0</v>
      </c>
      <c r="AI332" s="52" t="b">
        <f>IF(AI331=3,196.17,IF(AI331=4,89.93,IF(AI331=5,48.88,IF(AI331=6,246.08,IF(AI331=7,112.07,IF(AI331=8,61.92,IF(AI331=9,297.11,IF(AI331=10,140.41,IF(AI331=11,79.67,IF(AI331=12,205.39,IF(AI331=13,94.16,IF(AI331=14,51.17,IF(AI331=15,257.64,IF(AI331=16,117.33,IF(AI331=17,64.83,IF(AI331=18,311.07,IF(AI331=19,147.01,IF(AI331=20,83.42))))))))))))))))))</f>
        <v>0</v>
      </c>
      <c r="AJ332" s="52" t="b">
        <f>IF(AJ331=3,108.35,IF(AJ331=4,64.65,IF(AJ331=5,45.75,IF(AJ331=6,144.27,IF(AJ331=7,86.58,IF(AJ331=8,61.46,IF(AJ331=9,195.16,IF(AJ331=10,118.24,IF(AJ331=11,83.88,IF(AJ331=12,113.44,IF(AJ331=13,67.69,IF(AJ331=14,47.9,IF(AJ331=15,151.05,IF(AJ331=16,90.65,IF(AJ331=17,64.34,IF(AJ331=18,204.34,IF(AJ331=19,123.8,IF(AJ331=20,87.83))))))))))))))))))</f>
        <v>0</v>
      </c>
      <c r="AK332" s="52" t="b">
        <f>IF(AK331=3,140.85,IF(AK331=4,104.84,IF(AK331=5,53.32,IF(AK331=6,286.46,IF(AK331=7,119.42,IF(AK331=8,63.42,IF(AK331=9,413.27,IF(AK331=10,141.33,IF(AK331=11,146,IF(AK331=12,147.47,IF(AK331=13,109.77,IF(AK331=14,55.82,IF(AK331=15,299.92,IF(AK331=16,125.03,IF(AK331=17,66.4,IF(AK331=18,432.69,IF(AK331=19,147.97,IF(AK331=20,152.86))))))))))))))))))</f>
        <v>0</v>
      </c>
      <c r="AL332" s="52" t="b">
        <f>IF(AL331=3,351.42,IF(AL331=4,547.22,IF(AL331=5,156.33,IF(AL331=6,722.99,IF(AL331=7,638.96,IF(AL331=8,188.79,IF(AL331=9,946.4,IF(AL331=10,699.46,IF(AL331=11,361.7,IF(AL331=12,367.94,IF(AL331=13,572.94,IF(AL331=14,163.68,IF(AL331=15,756.97,IF(AL331=16,668.99,IF(AL331=17,197.66,IF(AL331=18,990.88,IF(AL331=19,732.33,IF(AL331=20,378.7))))))))))))))))))</f>
        <v>0</v>
      </c>
      <c r="AM332" s="52" t="b">
        <f>IF(AM331=3,46.41,IF(AM331=4,19.01,IF(AM331=5,15.96,IF(AM331=6,78.9,IF(AM331=7,32.34,IF(AM331=8,27.09,IF(AM331=9,125.27,IF(AM331=10,48.48,IF(AM331=11,43.47,IF(AM331=12,48.59,IF(AM331=13,19.9,IF(AM331=14,16.71,IF(AM331=15,82.61,IF(AM331=16,33.86,IF(AM331=17,28.36,IF(AM331=18,131.15,IF(AM331=19,50.76,IF(AM331=20,45.51))))))))))))))))))</f>
        <v>0</v>
      </c>
      <c r="AO332" s="4">
        <f t="shared" si="903"/>
        <v>0</v>
      </c>
      <c r="AP332" s="4">
        <f t="shared" si="904"/>
        <v>0</v>
      </c>
      <c r="AQ332" s="4">
        <f t="shared" si="905"/>
        <v>0</v>
      </c>
      <c r="AU332" s="324"/>
      <c r="AV332" s="339"/>
      <c r="AW332" s="340"/>
      <c r="AX332" s="322" t="s">
        <v>54</v>
      </c>
      <c r="AY332" s="293"/>
      <c r="AZ332" s="10" t="s">
        <v>36</v>
      </c>
      <c r="BA332" s="12">
        <f>IF(BX332=FALSE,0,BX332)</f>
        <v>5364.7</v>
      </c>
      <c r="BB332" s="12" t="s">
        <v>36</v>
      </c>
      <c r="BC332" s="12">
        <f>IF(BY332=FALSE,0,BY332)</f>
        <v>0</v>
      </c>
      <c r="BD332" s="12">
        <f>IF(BZ332=FALSE,0,BZ332)</f>
        <v>0</v>
      </c>
      <c r="BE332" s="12" t="s">
        <v>36</v>
      </c>
      <c r="BF332" s="12">
        <f>IF(CA332=FALSE,0,CA332)</f>
        <v>0</v>
      </c>
      <c r="BG332" s="12" t="s">
        <v>36</v>
      </c>
      <c r="BH332" s="12" t="s">
        <v>36</v>
      </c>
      <c r="BI332" s="12" t="s">
        <v>36</v>
      </c>
      <c r="BJ332" s="12" t="s">
        <v>36</v>
      </c>
      <c r="BK332" s="12">
        <f>IF(CB332=FALSE,0,CB332)</f>
        <v>0</v>
      </c>
      <c r="BL332" s="12" t="s">
        <v>36</v>
      </c>
      <c r="BM332" s="12">
        <f>IF(CC332=FALSE,0,CC332)</f>
        <v>0</v>
      </c>
      <c r="BN332" s="12" t="s">
        <v>36</v>
      </c>
      <c r="BO332" s="12">
        <f>IF(CD332=FALSE,0,CD332)</f>
        <v>0</v>
      </c>
      <c r="BP332" s="12">
        <f>IF(CE332=FALSE,0,CE332)</f>
        <v>0</v>
      </c>
      <c r="BQ332" s="12">
        <f>IF(CF332=FALSE,0,CF332)</f>
        <v>0</v>
      </c>
      <c r="BR332" s="12" t="s">
        <v>36</v>
      </c>
      <c r="BS332" s="12">
        <f>IF(CG332=FALSE,0,CG332)</f>
        <v>0</v>
      </c>
      <c r="BT332" s="12" t="s">
        <v>36</v>
      </c>
      <c r="BU332" s="18">
        <v>9</v>
      </c>
      <c r="BX332" s="52">
        <f>IF(AD331=3,1896.3,IF(AD331=4,1249.18,IF(AD331=5,476.76,IF(AD331=6,3974,IF(AD331=7,1481.5,IF(AD331=8,567.82,IF(AD331=9,5364.7,IF(AD331=10,1659.18,IF(AD331=11,1172.3)))))))))</f>
        <v>5364.7</v>
      </c>
      <c r="BY332" s="52" t="b">
        <f>IF(AE331=5,2411.56,IF(AE331=8,2817.26,IF(AE331=11,2857.82)))</f>
        <v>0</v>
      </c>
      <c r="BZ332" s="52" t="b">
        <f>IF(AF331=3,974.64,IF(AF331=4,651.28,IF(AF331=5,575.98,IF(AF331=6,1237.4,IF(AF331=7,824.6,IF(AF331=8,732.08,IF(AF331=9,1597.08,IF(AF331=10,1068.98,IF(AF331=11,953.72)))))))))</f>
        <v>0</v>
      </c>
      <c r="CA332" s="52" t="b">
        <f>IF(AG331=3,997.78,IF(AG331=4,722.58,IF(AG331=5,500.76,IF(AG331=6,1258.44,IF(AG331=7,912.42,IF(AG331=8,632.32,IF(AG331=9,1630.7,IF(AG331=10,1144.38,IF(AG331=11,805.18)))))))))</f>
        <v>0</v>
      </c>
      <c r="CB332" s="52" t="b">
        <f>IF(AH331=3,719.7,IF(AH331=4,261.66,IF(AH331=5,157.22,IF(AH331=6,854.38,IF(AH331=7,321.54,IF(AH331=8,190.76,IF(AH331=9,1136.74,IF(AH331=10,408.8,IF(AH331=11,265.92)))))))))</f>
        <v>0</v>
      </c>
      <c r="CC332" s="52" t="b">
        <f>IF(AI331=3,392.34,IF(AI331=4,179.86,IF(AI331=5,97.76,IF(AI331=6,492.16,IF(AI331=7,224.14,IF(AI331=8,123.84,IF(AI331=9,594.22,IF(AI331=10,280.82,IF(AI331=11,159.34)))))))))</f>
        <v>0</v>
      </c>
      <c r="CD332" s="52" t="b">
        <f>IF(AJ331=3,216.7,IF(AJ331=4,129.3,IF(AJ331=5,91.5,IF(AJ331=6,288.54,IF(AJ331=7,173.16,IF(AJ331=8,122.92,IF(AJ331=9,390.32,IF(AJ331=10,236.48,IF(AJ331=11,167.76)))))))))</f>
        <v>0</v>
      </c>
      <c r="CE332" s="52" t="b">
        <f>IF(AK331=3,281.7,IF(AK331=4,209.68,IF(AK331=5,106.64,IF(AK331=6,572.92,IF(AK331=7,238.84,IF(AK331=8,126.84,IF(AK331=9,826.54,IF(AK331=10,282.66,IF(AK331=11,292)))))))))</f>
        <v>0</v>
      </c>
      <c r="CF332" s="52" t="b">
        <f>IF(AL331=3,702.84,IF(AL331=4,1094.44,IF(AL331=5,312.66,IF(AL331=6,1445.98,IF(AL331=7,1277.92,IF(AL331=8,377.58,IF(AL331=9,1892.8,IF(AL331=10,1398.92,IF(AL331=11,723.4)))))))))</f>
        <v>0</v>
      </c>
      <c r="CG332" s="52" t="b">
        <f>IF(AM331=3,92.82,IF(AM331=4,38.02,IF(AM331=5,31.92,IF(AM331=6,157.8,IF(AM331=7,64.68,IF(AM331=8,54.18,IF(AM331=9,250.54,IF(AM331=10,96.96,IF(AM331=11,86.94)))))))))</f>
        <v>0</v>
      </c>
    </row>
    <row r="333" spans="1:88" ht="30" customHeight="1">
      <c r="A333" s="318" t="s">
        <v>38</v>
      </c>
      <c r="B333" s="280" t="s">
        <v>88</v>
      </c>
      <c r="C333" s="378">
        <v>214.39</v>
      </c>
      <c r="D333" s="282" t="s">
        <v>27</v>
      </c>
      <c r="E333" s="2" t="s">
        <v>28</v>
      </c>
      <c r="F333" s="10">
        <f>G333+I333+J333+L333+Q333+S333+U333+V333+W333+Y333+Z333</f>
        <v>575069.02</v>
      </c>
      <c r="G333" s="45">
        <v>575069.02</v>
      </c>
      <c r="H333" s="10">
        <v>0</v>
      </c>
      <c r="I333" s="10">
        <v>0</v>
      </c>
      <c r="J333" s="10">
        <v>0</v>
      </c>
      <c r="K333" s="10">
        <v>0</v>
      </c>
      <c r="L333" s="10">
        <f>M333+O333</f>
        <v>0</v>
      </c>
      <c r="M333" s="13">
        <v>0</v>
      </c>
      <c r="N333" s="10">
        <v>0</v>
      </c>
      <c r="O333" s="13">
        <v>0</v>
      </c>
      <c r="P333" s="10">
        <v>0</v>
      </c>
      <c r="Q333" s="46">
        <v>0</v>
      </c>
      <c r="R333" s="10">
        <v>0</v>
      </c>
      <c r="S333" s="46">
        <v>0</v>
      </c>
      <c r="T333" s="10">
        <v>0</v>
      </c>
      <c r="U333" s="46">
        <v>0</v>
      </c>
      <c r="V333" s="46">
        <v>0</v>
      </c>
      <c r="W333" s="46">
        <v>0</v>
      </c>
      <c r="X333" s="10">
        <v>0</v>
      </c>
      <c r="Y333" s="46">
        <v>0</v>
      </c>
      <c r="Z333" s="46">
        <v>0</v>
      </c>
      <c r="AA333" s="15">
        <v>1</v>
      </c>
      <c r="AO333" s="4">
        <f t="shared" si="903"/>
        <v>0</v>
      </c>
      <c r="AP333" s="4">
        <f t="shared" si="904"/>
        <v>0</v>
      </c>
      <c r="AQ333" s="4">
        <f t="shared" si="905"/>
        <v>0</v>
      </c>
      <c r="AU333" s="324"/>
      <c r="AV333" s="339"/>
      <c r="AW333" s="340"/>
      <c r="AX333" s="326" t="s">
        <v>27</v>
      </c>
      <c r="AY333" s="2" t="s">
        <v>28</v>
      </c>
      <c r="AZ333" s="10">
        <f>BA333+BC333+BD333+BF333+BK333+BM333+BO333+BP333+BQ333+BS333+BT333</f>
        <v>0</v>
      </c>
      <c r="BA333" s="44">
        <v>0</v>
      </c>
      <c r="BB333" s="10">
        <f>ROUND(H333*2,2)</f>
        <v>0</v>
      </c>
      <c r="BC333" s="44">
        <f>ROUND($C333*BC341,2)</f>
        <v>0</v>
      </c>
      <c r="BD333" s="44">
        <f>ROUND($C333*BD341,2)</f>
        <v>0</v>
      </c>
      <c r="BE333" s="10">
        <f>ROUND(K333*2,2)</f>
        <v>0</v>
      </c>
      <c r="BF333" s="44">
        <f>ROUND($C333*BF341,2)</f>
        <v>0</v>
      </c>
      <c r="BG333" s="10">
        <f>ROUND(M333*2,2)</f>
        <v>0</v>
      </c>
      <c r="BH333" s="10">
        <f>ROUND(N333*2,2)</f>
        <v>0</v>
      </c>
      <c r="BI333" s="10">
        <f>ROUND(O333*2,2)</f>
        <v>0</v>
      </c>
      <c r="BJ333" s="10">
        <f>ROUND(P333*2,2)</f>
        <v>0</v>
      </c>
      <c r="BK333" s="44">
        <f>ROUND($C333*BK341,2)</f>
        <v>0</v>
      </c>
      <c r="BL333" s="10">
        <f>ROUND(R333*2,2)</f>
        <v>0</v>
      </c>
      <c r="BM333" s="44">
        <f>ROUND($C333*BM341,2)</f>
        <v>0</v>
      </c>
      <c r="BN333" s="10">
        <f>ROUND(T333*2,2)</f>
        <v>0</v>
      </c>
      <c r="BO333" s="44">
        <f>ROUND($C333*BO341,2)</f>
        <v>0</v>
      </c>
      <c r="BP333" s="44">
        <f>ROUND(V333*2,2)</f>
        <v>0</v>
      </c>
      <c r="BQ333" s="44">
        <f>ROUND($C333*BQ341,2)</f>
        <v>0</v>
      </c>
      <c r="BR333" s="10">
        <f>ROUND(X333*2,2)</f>
        <v>0</v>
      </c>
      <c r="BS333" s="44">
        <f>ROUND(Y333*2,2)</f>
        <v>0</v>
      </c>
      <c r="BT333" s="10">
        <f>ROUND(Z333*2,2)</f>
        <v>0</v>
      </c>
      <c r="BU333" s="15">
        <v>1</v>
      </c>
      <c r="CI333" s="32">
        <f>BF333-BG333</f>
        <v>0</v>
      </c>
    </row>
    <row r="334" spans="1:88" ht="60" customHeight="1">
      <c r="A334" s="319"/>
      <c r="B334" s="281"/>
      <c r="C334" s="379"/>
      <c r="D334" s="342"/>
      <c r="E334" s="2" t="s">
        <v>29</v>
      </c>
      <c r="F334" s="10">
        <f t="shared" ref="F334:F338" si="929">G334+I334+J334+L334+Q334+S334+U334+V334+W334+Y334+Z334</f>
        <v>0</v>
      </c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15">
        <v>2</v>
      </c>
      <c r="AO334" s="4">
        <f t="shared" si="903"/>
        <v>0</v>
      </c>
      <c r="AP334" s="4">
        <f t="shared" si="904"/>
        <v>0</v>
      </c>
      <c r="AQ334" s="4">
        <f t="shared" si="905"/>
        <v>0</v>
      </c>
      <c r="AU334" s="324"/>
      <c r="AV334" s="339"/>
      <c r="AW334" s="340"/>
      <c r="AX334" s="326"/>
      <c r="AY334" s="2" t="s">
        <v>29</v>
      </c>
      <c r="AZ334" s="10">
        <f t="shared" ref="AZ334:AZ338" si="930">BA334+BC334+BD334+BF334+BK334+BM334+BO334+BP334+BQ334+BS334+BT334</f>
        <v>0</v>
      </c>
      <c r="BA334" s="103"/>
      <c r="BB334" s="103"/>
      <c r="BC334" s="103"/>
      <c r="BD334" s="103"/>
      <c r="BE334" s="103"/>
      <c r="BF334" s="103"/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5">
        <v>2</v>
      </c>
    </row>
    <row r="335" spans="1:88" ht="120" customHeight="1">
      <c r="A335" s="319"/>
      <c r="B335" s="281"/>
      <c r="C335" s="379"/>
      <c r="D335" s="282" t="s">
        <v>30</v>
      </c>
      <c r="E335" s="2" t="s">
        <v>52</v>
      </c>
      <c r="F335" s="10">
        <f t="shared" si="929"/>
        <v>0</v>
      </c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15">
        <v>3</v>
      </c>
      <c r="AO335" s="4">
        <f t="shared" si="903"/>
        <v>0</v>
      </c>
      <c r="AP335" s="4">
        <f t="shared" si="904"/>
        <v>0</v>
      </c>
      <c r="AQ335" s="4">
        <f t="shared" si="905"/>
        <v>0</v>
      </c>
      <c r="AT335" s="32">
        <f>AZ335-BC335</f>
        <v>0</v>
      </c>
      <c r="AU335" s="324"/>
      <c r="AV335" s="339"/>
      <c r="AW335" s="340"/>
      <c r="AX335" s="326" t="s">
        <v>30</v>
      </c>
      <c r="AY335" s="2" t="s">
        <v>52</v>
      </c>
      <c r="AZ335" s="10">
        <f t="shared" si="930"/>
        <v>0</v>
      </c>
      <c r="BA335" s="103"/>
      <c r="BB335" s="103"/>
      <c r="BC335" s="103"/>
      <c r="BD335" s="103"/>
      <c r="BE335" s="103"/>
      <c r="BF335" s="103"/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5">
        <v>3</v>
      </c>
    </row>
    <row r="336" spans="1:88" ht="30" customHeight="1">
      <c r="A336" s="319"/>
      <c r="B336" s="281"/>
      <c r="C336" s="379"/>
      <c r="D336" s="283"/>
      <c r="E336" s="2" t="s">
        <v>32</v>
      </c>
      <c r="F336" s="10">
        <f t="shared" si="929"/>
        <v>0</v>
      </c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15">
        <v>4</v>
      </c>
      <c r="AO336" s="4">
        <f t="shared" si="903"/>
        <v>0</v>
      </c>
      <c r="AP336" s="4">
        <f t="shared" si="904"/>
        <v>0</v>
      </c>
      <c r="AQ336" s="4">
        <f t="shared" si="905"/>
        <v>0</v>
      </c>
      <c r="AU336" s="324"/>
      <c r="AV336" s="339"/>
      <c r="AW336" s="340"/>
      <c r="AX336" s="326"/>
      <c r="AY336" s="2" t="s">
        <v>32</v>
      </c>
      <c r="AZ336" s="10">
        <f t="shared" si="930"/>
        <v>0</v>
      </c>
      <c r="BA336" s="103"/>
      <c r="BB336" s="103"/>
      <c r="BC336" s="103"/>
      <c r="BD336" s="103"/>
      <c r="BE336" s="103"/>
      <c r="BF336" s="103"/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5">
        <v>4</v>
      </c>
    </row>
    <row r="337" spans="1:88" ht="30" customHeight="1">
      <c r="A337" s="319"/>
      <c r="B337" s="281"/>
      <c r="C337" s="379"/>
      <c r="D337" s="283"/>
      <c r="E337" s="2" t="s">
        <v>33</v>
      </c>
      <c r="F337" s="10">
        <f t="shared" si="929"/>
        <v>0</v>
      </c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15">
        <v>5</v>
      </c>
      <c r="AO337" s="4">
        <f t="shared" si="903"/>
        <v>0</v>
      </c>
      <c r="AP337" s="4">
        <f t="shared" si="904"/>
        <v>0</v>
      </c>
      <c r="AQ337" s="4">
        <f t="shared" si="905"/>
        <v>0</v>
      </c>
      <c r="AU337" s="324"/>
      <c r="AV337" s="339"/>
      <c r="AW337" s="340"/>
      <c r="AX337" s="326"/>
      <c r="AY337" s="2" t="s">
        <v>33</v>
      </c>
      <c r="AZ337" s="10">
        <f t="shared" si="930"/>
        <v>0</v>
      </c>
      <c r="BA337" s="103"/>
      <c r="BB337" s="103"/>
      <c r="BC337" s="103"/>
      <c r="BD337" s="103"/>
      <c r="BE337" s="103"/>
      <c r="BF337" s="103"/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5">
        <v>5</v>
      </c>
    </row>
    <row r="338" spans="1:88" ht="30" customHeight="1">
      <c r="A338" s="319"/>
      <c r="B338" s="281"/>
      <c r="C338" s="379"/>
      <c r="D338" s="342"/>
      <c r="E338" s="2" t="s">
        <v>34</v>
      </c>
      <c r="F338" s="10">
        <f t="shared" si="929"/>
        <v>0</v>
      </c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15">
        <v>6</v>
      </c>
      <c r="AO338" s="4">
        <f t="shared" si="903"/>
        <v>0</v>
      </c>
      <c r="AP338" s="4">
        <f t="shared" si="904"/>
        <v>0</v>
      </c>
      <c r="AQ338" s="4">
        <f t="shared" si="905"/>
        <v>0</v>
      </c>
      <c r="AU338" s="324"/>
      <c r="AV338" s="339"/>
      <c r="AW338" s="340"/>
      <c r="AX338" s="326"/>
      <c r="AY338" s="2" t="s">
        <v>34</v>
      </c>
      <c r="AZ338" s="10">
        <f t="shared" si="930"/>
        <v>0</v>
      </c>
      <c r="BA338" s="103"/>
      <c r="BB338" s="103"/>
      <c r="BC338" s="103"/>
      <c r="BD338" s="103"/>
      <c r="BE338" s="103"/>
      <c r="BF338" s="103"/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5">
        <v>6</v>
      </c>
    </row>
    <row r="339" spans="1:88" ht="30" customHeight="1">
      <c r="A339" s="319"/>
      <c r="B339" s="281"/>
      <c r="C339" s="379"/>
      <c r="D339" s="365" t="s">
        <v>35</v>
      </c>
      <c r="E339" s="366"/>
      <c r="F339" s="10">
        <f>F333+F334+F335+F336+F337+F338</f>
        <v>575069.02</v>
      </c>
      <c r="G339" s="10">
        <f t="shared" ref="G339" si="931">G333+G334+G335+G336+G337+G338</f>
        <v>575069.02</v>
      </c>
      <c r="H339" s="10">
        <f t="shared" ref="H339" si="932">H333+H334+H335+H336+H337+H338</f>
        <v>0</v>
      </c>
      <c r="I339" s="10">
        <f t="shared" ref="I339" si="933">I333+I334+I335+I336+I337+I338</f>
        <v>0</v>
      </c>
      <c r="J339" s="10">
        <f t="shared" ref="J339" si="934">J333+J334+J335+J336+J337+J338</f>
        <v>0</v>
      </c>
      <c r="K339" s="10">
        <f t="shared" ref="K339" si="935">K333+K334+K335+K336+K337+K338</f>
        <v>0</v>
      </c>
      <c r="L339" s="10">
        <f t="shared" ref="L339" si="936">L333+L334+L335+L336+L337+L338</f>
        <v>0</v>
      </c>
      <c r="M339" s="10">
        <f t="shared" ref="M339" si="937">M333+M334+M335+M336+M337+M338</f>
        <v>0</v>
      </c>
      <c r="N339" s="10">
        <f t="shared" ref="N339" si="938">N333+N334+N335+N336+N337+N338</f>
        <v>0</v>
      </c>
      <c r="O339" s="10">
        <f t="shared" ref="O339" si="939">O333+O334+O335+O336+O337+O338</f>
        <v>0</v>
      </c>
      <c r="P339" s="10">
        <f t="shared" ref="P339" si="940">P333+P334+P335+P336+P337+P338</f>
        <v>0</v>
      </c>
      <c r="Q339" s="10">
        <f t="shared" ref="Q339" si="941">Q333+Q334+Q335+Q336+Q337+Q338</f>
        <v>0</v>
      </c>
      <c r="R339" s="10">
        <f t="shared" ref="R339" si="942">R333+R334+R335+R336+R337+R338</f>
        <v>0</v>
      </c>
      <c r="S339" s="10">
        <f t="shared" ref="S339" si="943">S333+S334+S335+S336+S337+S338</f>
        <v>0</v>
      </c>
      <c r="T339" s="10">
        <f t="shared" ref="T339" si="944">T333+T334+T335+T336+T337+T338</f>
        <v>0</v>
      </c>
      <c r="U339" s="10">
        <f t="shared" ref="U339" si="945">U333+U334+U335+U336+U337+U338</f>
        <v>0</v>
      </c>
      <c r="V339" s="10">
        <f t="shared" ref="V339" si="946">V333+V334+V335+V336+V337+V338</f>
        <v>0</v>
      </c>
      <c r="W339" s="10">
        <f t="shared" ref="W339" si="947">W333+W334+W335+W336+W337+W338</f>
        <v>0</v>
      </c>
      <c r="X339" s="10">
        <f t="shared" ref="X339" si="948">X333+X334+X335+X336+X337+X338</f>
        <v>0</v>
      </c>
      <c r="Y339" s="10">
        <f t="shared" ref="Y339" si="949">Y333+Y334+Y335+Y336+Y337+Y338</f>
        <v>0</v>
      </c>
      <c r="Z339" s="10">
        <f t="shared" ref="Z339" si="950">Z333+Z334+Z335+Z336+Z337+Z338</f>
        <v>0</v>
      </c>
      <c r="AA339" s="15">
        <v>7</v>
      </c>
      <c r="AO339" s="4">
        <f t="shared" si="903"/>
        <v>0</v>
      </c>
      <c r="AP339" s="4">
        <f t="shared" si="904"/>
        <v>0</v>
      </c>
      <c r="AQ339" s="4">
        <f t="shared" si="905"/>
        <v>0</v>
      </c>
      <c r="AU339" s="324"/>
      <c r="AV339" s="339"/>
      <c r="AW339" s="340"/>
      <c r="AX339" s="327" t="s">
        <v>35</v>
      </c>
      <c r="AY339" s="327"/>
      <c r="AZ339" s="10">
        <f>AZ333+AZ334+AZ335+AZ336+AZ337+AZ338</f>
        <v>0</v>
      </c>
      <c r="BA339" s="10">
        <f t="shared" ref="BA339:BT339" si="951">BA333+BA334+BA335+BA336+BA337+BA338</f>
        <v>0</v>
      </c>
      <c r="BB339" s="10">
        <f t="shared" si="951"/>
        <v>0</v>
      </c>
      <c r="BC339" s="10">
        <f t="shared" si="951"/>
        <v>0</v>
      </c>
      <c r="BD339" s="10">
        <f t="shared" si="951"/>
        <v>0</v>
      </c>
      <c r="BE339" s="10">
        <f t="shared" si="951"/>
        <v>0</v>
      </c>
      <c r="BF339" s="10">
        <f t="shared" si="951"/>
        <v>0</v>
      </c>
      <c r="BG339" s="10">
        <f t="shared" si="951"/>
        <v>0</v>
      </c>
      <c r="BH339" s="10">
        <f t="shared" si="951"/>
        <v>0</v>
      </c>
      <c r="BI339" s="10">
        <f t="shared" si="951"/>
        <v>0</v>
      </c>
      <c r="BJ339" s="10">
        <f t="shared" si="951"/>
        <v>0</v>
      </c>
      <c r="BK339" s="10">
        <f t="shared" si="951"/>
        <v>0</v>
      </c>
      <c r="BL339" s="10">
        <f t="shared" si="951"/>
        <v>0</v>
      </c>
      <c r="BM339" s="10">
        <f t="shared" si="951"/>
        <v>0</v>
      </c>
      <c r="BN339" s="10">
        <f t="shared" si="951"/>
        <v>0</v>
      </c>
      <c r="BO339" s="10">
        <f t="shared" si="951"/>
        <v>0</v>
      </c>
      <c r="BP339" s="10">
        <f t="shared" si="951"/>
        <v>0</v>
      </c>
      <c r="BQ339" s="10">
        <f t="shared" si="951"/>
        <v>0</v>
      </c>
      <c r="BR339" s="10">
        <f t="shared" si="951"/>
        <v>0</v>
      </c>
      <c r="BS339" s="10">
        <f t="shared" si="951"/>
        <v>0</v>
      </c>
      <c r="BT339" s="10">
        <f t="shared" si="951"/>
        <v>0</v>
      </c>
      <c r="BU339" s="15">
        <v>7</v>
      </c>
      <c r="CI339" s="32">
        <f>BF339-BG339</f>
        <v>0</v>
      </c>
      <c r="CJ339" s="123"/>
    </row>
    <row r="340" spans="1:88" ht="75" customHeight="1">
      <c r="A340" s="319"/>
      <c r="B340" s="281"/>
      <c r="C340" s="379"/>
      <c r="D340" s="292" t="s">
        <v>53</v>
      </c>
      <c r="E340" s="293"/>
      <c r="F340" s="11">
        <f>ROUND(F339/C333,2)</f>
        <v>2682.35</v>
      </c>
      <c r="G340" s="11">
        <f>ROUND(G339/C333,2)</f>
        <v>2682.35</v>
      </c>
      <c r="H340" s="11">
        <f>ROUND(H339/C333,2)</f>
        <v>0</v>
      </c>
      <c r="I340" s="11">
        <f>ROUND(I339/C333,2)</f>
        <v>0</v>
      </c>
      <c r="J340" s="11">
        <f>ROUND(J339/C333,2)</f>
        <v>0</v>
      </c>
      <c r="K340" s="11">
        <f>ROUND(K339/C333,2)</f>
        <v>0</v>
      </c>
      <c r="L340" s="11">
        <f>ROUND(L339/C333,2)</f>
        <v>0</v>
      </c>
      <c r="M340" s="11">
        <f>ROUND(M339/C333,2)</f>
        <v>0</v>
      </c>
      <c r="N340" s="11">
        <f>ROUND(N339/C333,2)</f>
        <v>0</v>
      </c>
      <c r="O340" s="11">
        <f>ROUND(O339/C333,2)</f>
        <v>0</v>
      </c>
      <c r="P340" s="11">
        <f>ROUND(P339/C333,2)</f>
        <v>0</v>
      </c>
      <c r="Q340" s="11">
        <f>ROUND(Q339/C333,2)</f>
        <v>0</v>
      </c>
      <c r="R340" s="11">
        <f>ROUND(R339/C333,2)</f>
        <v>0</v>
      </c>
      <c r="S340" s="11">
        <f>ROUND(S339/C333,2)</f>
        <v>0</v>
      </c>
      <c r="T340" s="11">
        <f>ROUND(T339/C333,2)</f>
        <v>0</v>
      </c>
      <c r="U340" s="11">
        <f>ROUND(U339/C333,2)</f>
        <v>0</v>
      </c>
      <c r="V340" s="11">
        <f>ROUND(V339/C333,2)</f>
        <v>0</v>
      </c>
      <c r="W340" s="11">
        <f>ROUND(W339/C333,2)</f>
        <v>0</v>
      </c>
      <c r="X340" s="11">
        <f>ROUND(X339/C333,2)</f>
        <v>0</v>
      </c>
      <c r="Y340" s="11">
        <f>ROUND(Y339/C333,2)</f>
        <v>0</v>
      </c>
      <c r="Z340" s="11">
        <f>ROUND(Z339/C333,2)</f>
        <v>0</v>
      </c>
      <c r="AA340" s="17">
        <v>8</v>
      </c>
      <c r="AD340" s="52">
        <f>IF(AND(G340&gt;947.15,G340&lt;949),3,IF(AND(G340&gt;623.59,G340&lt;625),4,IF(AND(G340&gt;237.38,G340&lt;239),5,IF(AND(G340&gt;1986,G340&lt;1988),6,IF(AND(G340&gt;739.75,G340&lt;741),7,IF(AND(G340&gt;282.91,G340&lt;284),8,IF(AND(G340&gt;2681.35,G340&lt;2683),9,IF(AND(G340&gt;828.59,G340&lt;830),10,IF(AND(G340&gt;585.15,G340&lt;587),11,IF(AND(G340&gt;991.71,G340&lt;993),12,IF(AND(G340&gt;652.95,G340&lt;654),13,IF(AND(G340&gt;248.59,G340&lt;250),14,IF(AND(G340&gt;2079.39,G340&lt;2081),15,IF(AND(G340&gt;774.57,G340&lt;776),16,IF(AND(G340&gt;296.25,G340&lt;298),17,IF(AND(G340&gt;2807.42,G340&lt;2809),18,IF(AND(G340&gt;867.59,G340&lt;869),19,IF(AND(G340&gt;612.7,G340&lt;614),20))))))))))))))))))</f>
        <v>9</v>
      </c>
      <c r="AE340" s="52" t="b">
        <f>IF(AND(I340&gt;1204.78,I340&lt;1206),5,IF(AND(I340&gt;1407.63,I340&lt;1409),8,IF(AND(I340&gt;1427.91,I340&lt;1429),11,IF(AND(I340&gt;1261.45,I340&lt;1263),14,IF(AND(I340&gt;1473.83,I340&lt;1475),17,IF(AND(I340&gt;1495.07,I340&lt;1497),20))))))</f>
        <v>0</v>
      </c>
      <c r="AF340" s="52" t="b">
        <f>IF(AND(J340&gt;486.32,J340&lt;488),3,IF(AND(J340&gt;324.64,J340&lt;326),4,IF(AND(J340&gt;286.99,J340&lt;288.5),5,IF(AND(J340&gt;617.7,J340&lt;618),6,IF(AND(J340&gt;411.3,J340&lt;413),7,IF(AND(J340&gt;365.04,J340&lt;367),8,IF(AND(J340&gt;797.54,J340&lt;799),9,IF(AND(J340&gt;533.49,J340&lt;535),10,IF(AND(J340&gt;475.86,J340&lt;477),11,IF(AND(J340&gt;509.22,J340&lt;511),12,IF(AND(J340&gt;339.94,J340&lt;341.2),13,IF(AND(J340&gt;300.53,J340&lt;302),14,IF(AND(J340&gt;646.78,J340&lt;648),15,IF(AND(J340&gt;430.68,J340&lt;432),16,IF(AND(J340&gt;382.24,J340&lt;384),17,IF(AND(J340&gt;835.07,J340&lt;837),18,IF(AND(J340&gt;558.61,J340&lt;560),19,IF(AND(J340&gt;498.27,J340&lt;500),20))))))))))))))))))</f>
        <v>0</v>
      </c>
      <c r="AG340" s="52" t="b">
        <f>IF(AND(L340&gt;497.89,L340&lt;499),3,IF(AND(L340&gt;360.29,L340&lt;362),4,IF(AND(L340&gt;249.38,L340&lt;251),5,IF(AND(L340&gt;628.22,L340&lt;630),6,IF(AND(L340&gt;455.21,L340&lt;457),7,IF(AND(L340&gt;315.16,L340&lt;317),8,IF(AND(L340&gt;814.35,L340&lt;816),9,IF(AND(L340&gt;571.19,L340&lt;573),10,IF(AND(L340&gt;401.59,L340&lt;403),11,IF(AND(L340&gt;521.33,L340&lt;523),12,IF(AND(L340&gt;377.28,L340&lt;379),13,IF(AND(L340&gt;261.15,L340&lt;263),14,IF(AND(L340&gt;657.8,L340&lt;659),15,IF(AND(L340&gt;476.66,L340&lt;478),16,IF(AND(L340&gt;330.01,L340&lt;332),17,IF(AND(L340&gt;852.67,L340&lt;854),18,IF(AND(L340&gt;598.08,L340&lt;600),19,IF(AND(L340&gt;420.51,L340&lt;422),20))))))))))))))))))</f>
        <v>0</v>
      </c>
      <c r="AH340" s="52" t="b">
        <f>IF(AND(Q340&gt;358.85,Q340&lt;360),3,IF(AND(Q340&gt;129.83,Q340&lt;131),4,IF(AND(Q340&gt;77.61,Q340&lt;79),5,IF(AND(Q340&gt;426.19,Q340&lt;428),6,IF(AND(Q340&gt;159.77,Q340&lt;161),7,IF(AND(Q340&gt;94.38,Q340&lt;96),8,IF(AND(Q340&gt;567.37,Q340&lt;569),9,IF(AND(Q340&gt;203.4,Q340&lt;205),10,IF(AND(Q340&gt;131.96,Q340&lt;133),11,IF(AND(Q340&gt;375.76,Q340&lt;377),12,IF(AND(Q340&gt;135.98,Q340&lt;137),13,IF(AND(Q340&gt;81.31,Q340&lt;83),14,IF(AND(Q340&gt;446.27,Q340&lt;448),15,IF(AND(Q340&gt;167.32,Q340&lt;169),16,IF(AND(Q340&gt;98.86,Q340&lt;100),17,IF(AND(Q340&gt;594.08,Q340&lt;596),18,IF(AND(Q340&gt;213.01,Q340&lt;215),19,IF(AND(Q340&gt;138.21,Q340&lt;140),20))))))))))))))))))</f>
        <v>0</v>
      </c>
      <c r="AI340" s="52" t="b">
        <f>IF(AND(S340&gt;195.17,S340&lt;197),3,IF(AND(S340&gt;88.93,S340&lt;90),4,IF(AND(S340&gt;47.88,S340&lt;49),5,IF(AND(S340&gt;245.08,S340&lt;247),6,IF(AND(S340&gt;111.07,S340&lt;113),7,IF(AND(S340&gt;60.92,S340&lt;62),8,IF(AND(S340&gt;296.11,S340&lt;298),9,IF(AND(S340&gt;139.41,S340&lt;141),10,IF(AND(S340&gt;78.67,S340&lt;80),11,IF(AND(S340&gt;204.39,S340&lt;206),12,IF(AND(S340&gt;93.16,S340&lt;95),13,IF(AND(S340&gt;50.17,S340&lt;52),14,IF(AND(S340&gt;256.64,S340&lt;258),15,IF(AND(S340&gt;116.33,S340&lt;118),16,IF(AND(S340&gt;63.83,S340&lt;65),17,IF(AND(S340&gt;310.07,S340&lt;312),18,IF(AND(S340&gt;146.01,S340&lt;148),19,IF(AND(S340&gt;82.42,S340&lt;84),20))))))))))))))))))</f>
        <v>0</v>
      </c>
      <c r="AJ340" s="52" t="b">
        <f>IF(AND(U340&gt;107.35,U340&lt;109),3,IF(AND(U340&gt;63.65,U340&lt;65),4,IF(AND(U340&gt;44.75,U340&lt;46),5,IF(AND(U340&gt;143.27,U340&lt;145),6,IF(AND(U340&gt;85.58,U340&lt;87),7,IF(AND(U340&gt;60.46,U340&lt;62),8,IF(AND(U340&gt;194.16,U340&lt;196),9,IF(AND(U340&gt;117.24,U340&lt;119),10,IF(AND(U340&gt;82.88,U340&lt;84),11,IF(AND(U340&gt;112.44,U340&lt;114),12,IF(AND(U340&gt;66.69,U340&lt;68),13,IF(AND(U340&gt;46.9,U340&lt;48),14,IF(AND(U340&gt;150.05,U340&lt;152),15,IF(AND(U340&gt;90.65,U340&lt;91),16,IF(AND(U340&gt;63.34,U340&lt;65),17,IF(AND(U340&gt;203.34,U340&lt;205),18,IF(AND(U340&gt;122.8,U340&lt;124),19,IF(AND(U340&gt;86.83,U340&lt;88),20))))))))))))))))))</f>
        <v>0</v>
      </c>
      <c r="AK340" s="52" t="b">
        <f>IF(AND(V340&gt;139.85,V340&lt;141),3,IF(AND(V340&gt;103.84,V340&lt;105),4,IF(AND(V340&gt;52.32,V340&lt;54),5,IF(AND(V340&gt;285.46,V340&lt;287),6,IF(AND(V340&gt;118.42,V340&lt;120),7,IF(AND(V340&gt;62.42,V340&lt;64),8,IF(AND(V340&gt;412.27,V340&lt;414),9,IF(AND(V340&gt;140.33,V340&lt;142),10,IF(AND(V340&gt;145,V340&lt;147),11,IF(AND(V340&gt;146.47,V340&lt;148),12,IF(AND(V340&gt;108.77,V340&lt;110),13,IF(AND(V340&gt;54.82,V340&lt;56),14,IF(AND(V340&gt;298.92,V340&lt;300),15,IF(AND(V340&gt;124.03,V340&lt;126),16,IF(AND(V340&gt;65.4,V340&lt;67),17,IF(AND(V340&gt;431.69,V340&lt;433),18,IF(AND(V340&gt;146.97,V340&lt;148),19,IF(AND(V340&gt;151.86,V340&lt;153),20))))))))))))))))))</f>
        <v>0</v>
      </c>
      <c r="AL340" s="52" t="b">
        <f>IF(AND(W340&gt;350.42,W340&lt;352),3,IF(AND(W340&gt;546.22,W340&lt;548),4,IF(AND(W340&gt;155.33,W340&lt;157),5,IF(AND(W340&gt;721.99,W340&lt;723),6,IF(AND(W340&gt;638.96,W340&lt;639),7,IF(AND(W340&gt;187.79,W340&lt;189),8,IF(AND(W340&gt;945.4,W340&lt;947),9,IF(AND(W340&gt;698.46,W340&lt;670),10,IF(AND(W340&gt;360.7,W340&lt;362),11,IF(AND(W340&gt;366.94,W340&lt;368),12,IF(AND(W340&gt;571.94,W340&lt;573),13,IF(AND(W340&gt;162.68,W340&lt;164),14,IF(AND(W340&gt;755.97,W340&lt;757),15,IF(AND(W340&gt;667.99,W340&lt;669),16,IF(AND(W340&gt;196.66,W340&lt;198),17,IF(AND(W340&gt;989.88,W340&lt;991),18,IF(AND(W340&gt;731.33,W340&lt;733),19,IF(AND(W340&gt;377.7,W340&lt;379),20))))))))))))))))))</f>
        <v>0</v>
      </c>
      <c r="AM340" s="52" t="b">
        <f>IF(AND(Y340&gt;46.2,Y340&lt;46.5),3,IF(AND(Y340&gt;18.8,Y340&lt;19.1),4,IF(AND(Y340&gt;15.8,Y340&lt;16),5,IF(AND(Y340&gt;78.7,Y340&lt;79),6,IF(AND(Y340&gt;32.1,Y340&lt;32.4),7,IF(AND(Y340&gt;26.9,Y340&lt;27.3),8,IF(AND(Y340&gt;125,Y340&lt;125.5),9,IF(AND(Y340&gt;48.2,Y340&lt;48.52),10,IF(AND(Y340&gt;43.1,Y340&lt;43.6),11,IF(AND(Y340&gt;48.53,Y340&lt;48.7),12,IF(AND(Y340&gt;19.6,Y340&lt;20.1),13,IF(AND(Y340&gt;16.5,Y340&lt;16.9),14,IF(AND(Y340&gt;82.4,Y340&lt;82.8),15,IF(AND(Y340&gt;33.6,Y340&lt;34),16,IF(AND(Y340&gt;28,Y340&lt;28.6),17,IF(AND(Y340&gt;130.8,Y340&lt;131.4),18,IF(AND(Y340&gt;50.5,Y340&lt;50.9),19,IF(AND(Y340&gt;45.2,Y340&lt;45.8),20))))))))))))))))))</f>
        <v>0</v>
      </c>
      <c r="AO340" s="4">
        <f t="shared" si="903"/>
        <v>0</v>
      </c>
      <c r="AP340" s="4">
        <f t="shared" si="904"/>
        <v>0</v>
      </c>
      <c r="AQ340" s="4">
        <f t="shared" si="905"/>
        <v>0</v>
      </c>
      <c r="AU340" s="324"/>
      <c r="AV340" s="339"/>
      <c r="AW340" s="340"/>
      <c r="AX340" s="322" t="s">
        <v>53</v>
      </c>
      <c r="AY340" s="293"/>
      <c r="AZ340" s="11" t="e">
        <f>ROUND(AZ339/AW333,2)</f>
        <v>#DIV/0!</v>
      </c>
      <c r="BA340" s="11" t="e">
        <f>ROUND(BA339/AW333,2)</f>
        <v>#DIV/0!</v>
      </c>
      <c r="BB340" s="11" t="e">
        <f>ROUND(BB339/AW333,2)</f>
        <v>#DIV/0!</v>
      </c>
      <c r="BC340" s="11" t="e">
        <f>ROUND(BC339/AW333,2)</f>
        <v>#DIV/0!</v>
      </c>
      <c r="BD340" s="11" t="e">
        <f>ROUND(BD339/AW333,2)</f>
        <v>#DIV/0!</v>
      </c>
      <c r="BE340" s="11" t="e">
        <f>ROUND(BE339/AW333,2)</f>
        <v>#DIV/0!</v>
      </c>
      <c r="BF340" s="11" t="e">
        <f>ROUND(BF339/AW333,2)</f>
        <v>#DIV/0!</v>
      </c>
      <c r="BG340" s="11" t="e">
        <f>ROUND(BG339/AW333,2)</f>
        <v>#DIV/0!</v>
      </c>
      <c r="BH340" s="11" t="e">
        <f>ROUND(BH339/AW333,2)</f>
        <v>#DIV/0!</v>
      </c>
      <c r="BI340" s="11" t="e">
        <f>ROUND(BI339/AW333,2)</f>
        <v>#DIV/0!</v>
      </c>
      <c r="BJ340" s="11" t="e">
        <f>ROUND(BJ339/AW333,2)</f>
        <v>#DIV/0!</v>
      </c>
      <c r="BK340" s="11" t="e">
        <f>ROUND(BK339/AW333,2)</f>
        <v>#DIV/0!</v>
      </c>
      <c r="BL340" s="11" t="e">
        <f>ROUND(BL339/AW333,2)</f>
        <v>#DIV/0!</v>
      </c>
      <c r="BM340" s="11" t="e">
        <f>ROUND(BM339/AW333,2)</f>
        <v>#DIV/0!</v>
      </c>
      <c r="BN340" s="11" t="e">
        <f>ROUND(BN339/AW333,2)</f>
        <v>#DIV/0!</v>
      </c>
      <c r="BO340" s="11" t="e">
        <f>ROUND(BO339/AW333,2)</f>
        <v>#DIV/0!</v>
      </c>
      <c r="BP340" s="11" t="e">
        <f>ROUND(BP339/AW333,2)</f>
        <v>#DIV/0!</v>
      </c>
      <c r="BQ340" s="11" t="e">
        <f>ROUND(BQ339/AW333,2)</f>
        <v>#DIV/0!</v>
      </c>
      <c r="BR340" s="11" t="e">
        <f>ROUND(BR339/AW333,2)</f>
        <v>#DIV/0!</v>
      </c>
      <c r="BS340" s="11" t="e">
        <f>ROUND(BS339/AW333,2)</f>
        <v>#DIV/0!</v>
      </c>
      <c r="BT340" s="11" t="e">
        <f>ROUND(BT339/AW333,2)</f>
        <v>#DIV/0!</v>
      </c>
      <c r="BU340" s="17">
        <v>8</v>
      </c>
      <c r="BX340" s="52" t="e">
        <f>IF(AND(BA340&gt;947.15,BA340&lt;949),3,IF(AND(BA340&gt;623.59,BA340&lt;625),4,IF(AND(BA340&gt;237.38,BA340&lt;239),5,IF(AND(BA340&gt;1986,BA340&lt;1988),6,IF(AND(BA340&gt;739.75,BA340&lt;741),7,IF(AND(BA340&gt;282.91,BA340&lt;284),8,IF(AND(BA340&gt;2681.35,BA340&lt;2683),9,IF(AND(BA340&gt;828.59,BA340&lt;830),10,IF(AND(BA340&gt;585.15,BA340&lt;587),11,IF(AND(BA340&gt;991.71,BA340&lt;993),12,IF(AND(BA340&gt;652.95,BA340&lt;654),13,IF(AND(BA340&gt;248.59,BA340&lt;250),14,IF(AND(BA340&gt;2079.39,BA340&lt;2081),15,IF(AND(BA340&gt;774.57,BA340&lt;776),16,IF(AND(BA340&gt;296.25,BA340&lt;298),17,IF(AND(BA340&gt;2807.42,BA340&lt;2809),18,IF(AND(BA340&gt;867.59,BA340&lt;869),19,IF(AND(BA340&gt;612.7,BA340&lt;614),20))))))))))))))))))</f>
        <v>#DIV/0!</v>
      </c>
      <c r="BY340" s="52" t="e">
        <f>IF(AND(BC340&gt;1204.78,BC340&lt;1206),5,IF(AND(BC340&gt;1407.63,BC340&lt;1409),8,IF(AND(BC340&gt;1427.91,BC340&lt;1429),11,IF(AND(BC340&gt;1261.45,BC340&lt;1263),14,IF(AND(BC340&gt;1473.83,BC340&lt;1475),17,IF(AND(BC340&gt;1495.07,BC340&lt;1497),20))))))</f>
        <v>#DIV/0!</v>
      </c>
      <c r="BZ340" s="52" t="e">
        <f>IF(AND(BD340&gt;486.32,BD340&lt;488),3,IF(AND(BD340&gt;324.64,BD340&lt;326),4,IF(AND(BD340&gt;286.99,BD340&lt;288.5),5,IF(AND(BD340&gt;617.7,BD340&lt;618),6,IF(AND(BD340&gt;411.3,BD340&lt;413),7,IF(AND(BD340&gt;365.04,BD340&lt;367),8,IF(AND(BD340&gt;797.54,BD340&lt;799),9,IF(AND(BD340&gt;533.49,BD340&lt;535),10,IF(AND(BD340&gt;475.86,BD340&lt;477),11,IF(AND(BD340&gt;509.22,BD340&lt;511),12,IF(AND(BD340&gt;339.94,BD340&lt;341.2),13,IF(AND(BD340&gt;300.53,BD340&lt;302),14,IF(AND(BD340&gt;646.78,BD340&lt;648),15,IF(AND(BD340&gt;430.68,BD340&lt;432),16,IF(AND(BD340&gt;382.24,BD340&lt;384),17,IF(AND(BD340&gt;835.07,BD340&lt;837),18,IF(AND(BD340&gt;558.61,BD340&lt;560),19,IF(AND(BD340&gt;498.27,BD340&lt;500),20))))))))))))))))))</f>
        <v>#DIV/0!</v>
      </c>
      <c r="CA340" s="52" t="e">
        <f>IF(AND(BF340&gt;497.89,BF340&lt;499),3,IF(AND(BF340&gt;360.29,BF340&lt;362),4,IF(AND(BF340&gt;249.38,BF340&lt;251),5,IF(AND(BF340&gt;628.22,BF340&lt;630),6,IF(AND(BF340&gt;455.21,BF340&lt;457),7,IF(AND(BF340&gt;315.16,BF340&lt;317),8,IF(AND(BF340&gt;814.35,BF340&lt;816),9,IF(AND(BF340&gt;571.19,BF340&lt;573),10,IF(AND(BF340&gt;401.59,BF340&lt;403),11,IF(AND(BF340&gt;521.33,BF340&lt;523),12,IF(AND(BF340&gt;377.28,BF340&lt;379),13,IF(AND(BF340&gt;261.15,BF340&lt;263),14,IF(AND(BF340&gt;657.8,BF340&lt;659),15,IF(AND(BF340&gt;476.66,BF340&lt;478),16,IF(AND(BF340&gt;330.01,BF340&lt;332),17,IF(AND(BF340&gt;852.67,BF340&lt;854),18,IF(AND(BF340&gt;598.08,BF340&lt;600),19,IF(AND(BF340&gt;420.51,BF340&lt;422),20))))))))))))))))))</f>
        <v>#DIV/0!</v>
      </c>
      <c r="CB340" s="52" t="e">
        <f>IF(AND(BK340&gt;358.85,BK340&lt;360),3,IF(AND(BK340&gt;129.83,BK340&lt;131),4,IF(AND(BK340&gt;77.61,BK340&lt;79),5,IF(AND(BK340&gt;426.19,BK340&lt;428),6,IF(AND(BK340&gt;159.77,BK340&lt;161),7,IF(AND(BK340&gt;94.38,BK340&lt;96),8,IF(AND(BK340&gt;567.37,BK340&lt;569),9,IF(AND(BK340&gt;203.4,BK340&lt;205),10,IF(AND(BK340&gt;131.96,BK340&lt;133),11,IF(AND(BK340&gt;375.76,BK340&lt;377),12,IF(AND(BK340&gt;135.98,BK340&lt;137),13,IF(AND(BK340&gt;81.31,BK340&lt;83),14,IF(AND(BK340&gt;446.27,BK340&lt;448),15,IF(AND(BK340&gt;167.32,BK340&lt;169),16,IF(AND(BK340&gt;98.86,BK340&lt;100),17,IF(AND(BK340&gt;594.08,BK340&lt;596),18,IF(AND(BK340&gt;213.01,BK340&lt;215),19,IF(AND(BK340&gt;138.21,BK340&lt;140),20))))))))))))))))))</f>
        <v>#DIV/0!</v>
      </c>
      <c r="CC340" s="52" t="e">
        <f>IF(AND(BM340&gt;195.17,BM340&lt;197),3,IF(AND(BM340&gt;88.93,BM340&lt;90),4,IF(AND(BM340&gt;47.88,BM340&lt;49),5,IF(AND(BM340&gt;245.08,BM340&lt;247),6,IF(AND(BM340&gt;111.07,BM340&lt;113),7,IF(AND(BM340&gt;60.92,BM340&lt;62),8,IF(AND(BM340&gt;296.11,BM340&lt;298),9,IF(AND(BM340&gt;139.41,BM340&lt;141),10,IF(AND(BM340&gt;78.67,BM340&lt;80),11,IF(AND(BM340&gt;204.39,BM340&lt;206),12,IF(AND(BM340&gt;93.16,BM340&lt;95),13,IF(AND(BM340&gt;50.17,BM340&lt;52),14,IF(AND(BM340&gt;256.64,BM340&lt;258),15,IF(AND(BM340&gt;116.33,BM340&lt;118),16,IF(AND(BM340&gt;63.83,BM340&lt;65),17,IF(AND(BM340&gt;310.07,BM340&lt;312),18,IF(AND(BM340&gt;146.01,BM340&lt;148),19,IF(AND(BM340&gt;82.42,BM340&lt;84),20))))))))))))))))))</f>
        <v>#DIV/0!</v>
      </c>
      <c r="CD340" s="52" t="e">
        <f>IF(AND(BO340&gt;107.35,BO340&lt;109),3,IF(AND(BO340&gt;63.65,BO340&lt;65),4,IF(AND(BO340&gt;44.75,BO340&lt;46),5,IF(AND(BO340&gt;143.27,BO340&lt;145),6,IF(AND(BO340&gt;85.58,BO340&lt;87),7,IF(AND(BO340&gt;60.46,BO340&lt;62),8,IF(AND(BO340&gt;194.16,BO340&lt;196),9,IF(AND(BO340&gt;117.24,BO340&lt;119),10,IF(AND(BO340&gt;82.88,BO340&lt;84),11,IF(AND(BO340&gt;112.44,BO340&lt;114),12,IF(AND(BO340&gt;66.69,BO340&lt;68),13,IF(AND(BO340&gt;46.9,BO340&lt;48),14,IF(AND(BO340&gt;150.05,BO340&lt;152),15,IF(AND(BO340&gt;90.65,BO340&lt;91),16,IF(AND(BO340&gt;63.34,BO340&lt;65),17,IF(AND(BO340&gt;203.34,BO340&lt;205),18,IF(AND(BO340&gt;122.8,BO340&lt;124),19,IF(AND(BO340&gt;86.83,BO340&lt;88),20))))))))))))))))))</f>
        <v>#DIV/0!</v>
      </c>
      <c r="CE340" s="52" t="e">
        <f>IF(AND(BP340&gt;139.85,BP340&lt;141),3,IF(AND(BP340&gt;103.84,BP340&lt;105),4,IF(AND(BP340&gt;52.32,BP340&lt;54),5,IF(AND(BP340&gt;285.46,BP340&lt;287),6,IF(AND(BP340&gt;118.42,BP340&lt;120),7,IF(AND(BP340&gt;62.42,BP340&lt;64),8,IF(AND(BP340&gt;412.27,BP340&lt;414),9,IF(AND(BP340&gt;140.33,BP340&lt;142),10,IF(AND(BP340&gt;145,BP340&lt;147),11,IF(AND(BP340&gt;146.47,BP340&lt;148),12,IF(AND(BP340&gt;108.77,BP340&lt;110),13,IF(AND(BP340&gt;54.82,BP340&lt;56),14,IF(AND(BP340&gt;298.92,BP340&lt;300),15,IF(AND(BP340&gt;124.03,BP340&lt;126),16,IF(AND(BP340&gt;65.4,BP340&lt;67),17,IF(AND(BP340&gt;431.69,BP340&lt;433),18,IF(AND(BP340&gt;146.97,BP340&lt;148),19,IF(AND(BP340&gt;151.86,BP340&lt;153),20))))))))))))))))))</f>
        <v>#DIV/0!</v>
      </c>
      <c r="CF340" s="52" t="e">
        <f>IF(AND(BQ340&gt;350.42,BQ340&lt;352),3,IF(AND(BQ340&gt;546.22,BQ340&lt;548),4,IF(AND(BQ340&gt;155.33,BQ340&lt;157),5,IF(AND(BQ340&gt;721.99,BQ340&lt;723),6,IF(AND(BQ340&gt;638.96,BQ340&lt;639),7,IF(AND(BQ340&gt;187.79,BQ340&lt;189),8,IF(AND(BQ340&gt;945.4,BQ340&lt;947),9,IF(AND(BQ340&gt;698.46,BQ340&lt;670),10,IF(AND(BQ340&gt;360.7,BQ340&lt;362),11,IF(AND(BQ340&gt;366.94,BQ340&lt;368),12,IF(AND(BQ340&gt;571.94,BQ340&lt;573),13,IF(AND(BQ340&gt;162.68,BQ340&lt;164),14,IF(AND(BQ340&gt;755.97,BQ340&lt;757),15,IF(AND(BQ340&gt;667.99,BQ340&lt;669),16,IF(AND(BQ340&gt;196.66,BQ340&lt;198),17,IF(AND(BQ340&gt;989.88,BQ340&lt;991),18,IF(AND(BQ340&gt;731.33,BQ340&lt;733),19,IF(AND(BQ340&gt;377.7,BQ340&lt;379),20))))))))))))))))))</f>
        <v>#DIV/0!</v>
      </c>
      <c r="CG340" s="52" t="e">
        <f>IF(AND(BS340&gt;46.2,BS340&lt;46.5),3,IF(AND(BS340&gt;18.8,BS340&lt;19.1),4,IF(AND(BS340&gt;15.8,BS340&lt;16),5,IF(AND(BS340&gt;78.7,BS340&lt;79),6,IF(AND(BS340&gt;32.1,BS340&lt;32.4),7,IF(AND(BS340&gt;26.9,BS340&lt;27.3),8,IF(AND(BS340&gt;125,BS340&lt;125.5),9,IF(AND(BS340&gt;48.2,BS340&lt;48.52),10,IF(AND(BS340&gt;43.1,BS340&lt;43.6),11,IF(AND(BS340&gt;48.53,BS340&lt;48.7),12,IF(AND(BS340&gt;19.6,BS340&lt;20.1),13,IF(AND(BS340&gt;16.5,BS340&lt;16.9),14,IF(AND(BS340&gt;82.4,BS340&lt;82.8),15,IF(AND(BS340&gt;33.6,BS340&lt;34),16,IF(AND(BS340&gt;28,BS340&lt;28.6),17,IF(AND(BS340&gt;130.8,BS340&lt;131.4),18,IF(AND(BS340&gt;50.5,BS340&lt;50.9),19,IF(AND(BS340&gt;45.2,BS340&lt;45.8),20))))))))))))))))))</f>
        <v>#DIV/0!</v>
      </c>
    </row>
    <row r="341" spans="1:88" ht="90" customHeight="1">
      <c r="A341" s="320"/>
      <c r="B341" s="288"/>
      <c r="C341" s="380"/>
      <c r="D341" s="292" t="s">
        <v>54</v>
      </c>
      <c r="E341" s="293"/>
      <c r="F341" s="10" t="s">
        <v>36</v>
      </c>
      <c r="G341" s="12">
        <f>IF(AD341=FALSE,0,AD341)</f>
        <v>2682.35</v>
      </c>
      <c r="H341" s="12" t="s">
        <v>36</v>
      </c>
      <c r="I341" s="12">
        <f>IF(AE341=FALSE,0,AE341)</f>
        <v>0</v>
      </c>
      <c r="J341" s="12">
        <f>IF(AF341=FALSE,0,AF341)</f>
        <v>0</v>
      </c>
      <c r="K341" s="12" t="s">
        <v>36</v>
      </c>
      <c r="L341" s="12">
        <f>IF(AG341=FALSE,0,AG341)</f>
        <v>0</v>
      </c>
      <c r="M341" s="12" t="s">
        <v>36</v>
      </c>
      <c r="N341" s="12" t="s">
        <v>36</v>
      </c>
      <c r="O341" s="12" t="s">
        <v>36</v>
      </c>
      <c r="P341" s="12" t="s">
        <v>36</v>
      </c>
      <c r="Q341" s="12">
        <f>IF(AH341=FALSE,0,AH341)</f>
        <v>0</v>
      </c>
      <c r="R341" s="12" t="s">
        <v>36</v>
      </c>
      <c r="S341" s="12">
        <f>IF(AI341=FALSE,0,AI341)</f>
        <v>0</v>
      </c>
      <c r="T341" s="12" t="s">
        <v>36</v>
      </c>
      <c r="U341" s="12">
        <f>IF(AJ341=FALSE,0,AJ341)</f>
        <v>0</v>
      </c>
      <c r="V341" s="12">
        <f>IF(AK341=FALSE,0,AK341)</f>
        <v>0</v>
      </c>
      <c r="W341" s="12">
        <f>IF(AL341=FALSE,0,AL341)</f>
        <v>0</v>
      </c>
      <c r="X341" s="12" t="s">
        <v>36</v>
      </c>
      <c r="Y341" s="12">
        <f>IF(AM341=FALSE,0,AM341)</f>
        <v>0</v>
      </c>
      <c r="Z341" s="12" t="s">
        <v>36</v>
      </c>
      <c r="AA341" s="18">
        <v>9</v>
      </c>
      <c r="AD341" s="52">
        <f>IF(AD340=3,948.15,IF(AD340=4,624.59,IF(AD340=5,238.38,IF(AD340=6,1987,IF(AD340=7,740.75,IF(AD340=8,283.91,IF(AD340=9,2682.35,IF(AD340=10,829.59,IF(AD340=11,586.15,IF(AD340=12,992.71,IF(AD340=13,653.95,IF(AD340=14,249.59,IF(AD340=15,2080.39,IF(AD340=16,775.57,IF(AD340=17,297.25,IF(AD340=18,2808.42,IF(AD340=19,868.59,IF(AD340=20,613.7))))))))))))))))))</f>
        <v>2682.35</v>
      </c>
      <c r="AE341" s="52" t="b">
        <f>IF(AE340=5,1205.78,IF(AE340=8,1408.63,IF(AE340=11,1428.91,IF(AE340=14,1262.45,IF(AE340=17,1474.83,IF(AE340=20,1496.07))))))</f>
        <v>0</v>
      </c>
      <c r="AF341" s="52" t="b">
        <f>IF(AF340=3,487.32,IF(AF340=4,325.64,IF(AF340=5,287.99,IF(AF340=6,618.7,IF(AF340=7,412.3,IF(AF340=8,366.04,IF(AF340=9,798.54,IF(AF340=10,534.49,IF(AF340=11,476.86,IF(AF340=12,510.22,IF(AF340=13,340.94,IF(AF340=14,301.53,IF(AF340=15,647.78,IF(AF340=16,431.68,IF(AF340=17,383.24,IF(AF340=18,836.07,IF(AF340=19,559.61,IF(AF340=20,499.27))))))))))))))))))</f>
        <v>0</v>
      </c>
      <c r="AG341" s="52" t="b">
        <f>IF(AG340=3,498.89,IF(AG340=4,361.29,IF(AG340=5,250.38,IF(AG340=6,629.22,IF(AG340=7,456.21,IF(AG340=8,316.16,IF(AG340=9,815.35,IF(AG340=10,572.19,IF(AG340=11,402.59,IF(AG340=12,522.33,IF(AG340=13,378.28,IF(AG340=14,262.15,IF(AG340=15,658.8,IF(AG340=16,477.66,IF(AG340=17,331.01,IF(AG340=18,853.67,IF(AG340=19,599.08,IF(AG340=20,421.51))))))))))))))))))</f>
        <v>0</v>
      </c>
      <c r="AH341" s="52" t="b">
        <f>IF(AH340=3,359.85,IF(AH340=4,130.83,IF(AH340=5,78.61,IF(AH340=6,427.19,IF(AH340=7,160.77,IF(AH340=8,95.38,IF(AH340=9,568.37,IF(AH340=10,204.4,IF(AH340=11,132.96,IF(AH340=12,376.76,IF(AH340=13,136.98,IF(AH340=14,82.31,IF(AH340=15,447.27,IF(AH340=16,168.32,IF(AH340=17,99.86,IF(AH340=18,595.08,IF(AH340=19,214.01,IF(AH340=20,139.21))))))))))))))))))</f>
        <v>0</v>
      </c>
      <c r="AI341" s="52" t="b">
        <f>IF(AI340=3,196.17,IF(AI340=4,89.93,IF(AI340=5,48.88,IF(AI340=6,246.08,IF(AI340=7,112.07,IF(AI340=8,61.92,IF(AI340=9,297.11,IF(AI340=10,140.41,IF(AI340=11,79.67,IF(AI340=12,205.39,IF(AI340=13,94.16,IF(AI340=14,51.17,IF(AI340=15,257.64,IF(AI340=16,117.33,IF(AI340=17,64.83,IF(AI340=18,311.07,IF(AI340=19,147.01,IF(AI340=20,83.42))))))))))))))))))</f>
        <v>0</v>
      </c>
      <c r="AJ341" s="52" t="b">
        <f>IF(AJ340=3,108.35,IF(AJ340=4,64.65,IF(AJ340=5,45.75,IF(AJ340=6,144.27,IF(AJ340=7,86.58,IF(AJ340=8,61.46,IF(AJ340=9,195.16,IF(AJ340=10,118.24,IF(AJ340=11,83.88,IF(AJ340=12,113.44,IF(AJ340=13,67.69,IF(AJ340=14,47.9,IF(AJ340=15,151.05,IF(AJ340=16,90.65,IF(AJ340=17,64.34,IF(AJ340=18,204.34,IF(AJ340=19,123.8,IF(AJ340=20,87.83))))))))))))))))))</f>
        <v>0</v>
      </c>
      <c r="AK341" s="52" t="b">
        <f>IF(AK340=3,140.85,IF(AK340=4,104.84,IF(AK340=5,53.32,IF(AK340=6,286.46,IF(AK340=7,119.42,IF(AK340=8,63.42,IF(AK340=9,413.27,IF(AK340=10,141.33,IF(AK340=11,146,IF(AK340=12,147.47,IF(AK340=13,109.77,IF(AK340=14,55.82,IF(AK340=15,299.92,IF(AK340=16,125.03,IF(AK340=17,66.4,IF(AK340=18,432.69,IF(AK340=19,147.97,IF(AK340=20,152.86))))))))))))))))))</f>
        <v>0</v>
      </c>
      <c r="AL341" s="52" t="b">
        <f>IF(AL340=3,351.42,IF(AL340=4,547.22,IF(AL340=5,156.33,IF(AL340=6,722.99,IF(AL340=7,638.96,IF(AL340=8,188.79,IF(AL340=9,946.4,IF(AL340=10,699.46,IF(AL340=11,361.7,IF(AL340=12,367.94,IF(AL340=13,572.94,IF(AL340=14,163.68,IF(AL340=15,756.97,IF(AL340=16,668.99,IF(AL340=17,197.66,IF(AL340=18,990.88,IF(AL340=19,732.33,IF(AL340=20,378.7))))))))))))))))))</f>
        <v>0</v>
      </c>
      <c r="AM341" s="52" t="b">
        <f>IF(AM340=3,46.41,IF(AM340=4,19.01,IF(AM340=5,15.96,IF(AM340=6,78.9,IF(AM340=7,32.34,IF(AM340=8,27.09,IF(AM340=9,125.27,IF(AM340=10,48.48,IF(AM340=11,43.47,IF(AM340=12,48.59,IF(AM340=13,19.9,IF(AM340=14,16.71,IF(AM340=15,82.61,IF(AM340=16,33.86,IF(AM340=17,28.36,IF(AM340=18,131.15,IF(AM340=19,50.76,IF(AM340=20,45.51))))))))))))))))))</f>
        <v>0</v>
      </c>
      <c r="AO341" s="4">
        <f t="shared" si="903"/>
        <v>0</v>
      </c>
      <c r="AP341" s="4">
        <f t="shared" si="904"/>
        <v>0</v>
      </c>
      <c r="AQ341" s="4">
        <f t="shared" si="905"/>
        <v>0</v>
      </c>
      <c r="AU341" s="324"/>
      <c r="AV341" s="339"/>
      <c r="AW341" s="340"/>
      <c r="AX341" s="322" t="s">
        <v>54</v>
      </c>
      <c r="AY341" s="293"/>
      <c r="AZ341" s="10" t="s">
        <v>36</v>
      </c>
      <c r="BA341" s="12">
        <f>IF(BX341=FALSE,0,BX341)</f>
        <v>5364.7</v>
      </c>
      <c r="BB341" s="12" t="s">
        <v>36</v>
      </c>
      <c r="BC341" s="12">
        <f>IF(BY341=FALSE,0,BY341)</f>
        <v>0</v>
      </c>
      <c r="BD341" s="12">
        <f>IF(BZ341=FALSE,0,BZ341)</f>
        <v>0</v>
      </c>
      <c r="BE341" s="12" t="s">
        <v>36</v>
      </c>
      <c r="BF341" s="12">
        <f>IF(CA341=FALSE,0,CA341)</f>
        <v>0</v>
      </c>
      <c r="BG341" s="12" t="s">
        <v>36</v>
      </c>
      <c r="BH341" s="12" t="s">
        <v>36</v>
      </c>
      <c r="BI341" s="12" t="s">
        <v>36</v>
      </c>
      <c r="BJ341" s="12" t="s">
        <v>36</v>
      </c>
      <c r="BK341" s="12">
        <f>IF(CB341=FALSE,0,CB341)</f>
        <v>0</v>
      </c>
      <c r="BL341" s="12" t="s">
        <v>36</v>
      </c>
      <c r="BM341" s="12">
        <f>IF(CC341=FALSE,0,CC341)</f>
        <v>0</v>
      </c>
      <c r="BN341" s="12" t="s">
        <v>36</v>
      </c>
      <c r="BO341" s="12">
        <f>IF(CD341=FALSE,0,CD341)</f>
        <v>0</v>
      </c>
      <c r="BP341" s="12">
        <f>IF(CE341=FALSE,0,CE341)</f>
        <v>0</v>
      </c>
      <c r="BQ341" s="12">
        <f>IF(CF341=FALSE,0,CF341)</f>
        <v>0</v>
      </c>
      <c r="BR341" s="12" t="s">
        <v>36</v>
      </c>
      <c r="BS341" s="12">
        <f>IF(CG341=FALSE,0,CG341)</f>
        <v>0</v>
      </c>
      <c r="BT341" s="12" t="s">
        <v>36</v>
      </c>
      <c r="BU341" s="18">
        <v>9</v>
      </c>
      <c r="BX341" s="52">
        <f>IF(AD340=3,1896.3,IF(AD340=4,1249.18,IF(AD340=5,476.76,IF(AD340=6,3974,IF(AD340=7,1481.5,IF(AD340=8,567.82,IF(AD340=9,5364.7,IF(AD340=10,1659.18,IF(AD340=11,1172.3)))))))))</f>
        <v>5364.7</v>
      </c>
      <c r="BY341" s="52" t="b">
        <f>IF(AE340=5,2411.56,IF(AE340=8,2817.26,IF(AE340=11,2857.82)))</f>
        <v>0</v>
      </c>
      <c r="BZ341" s="52" t="b">
        <f>IF(AF340=3,974.64,IF(AF340=4,651.28,IF(AF340=5,575.98,IF(AF340=6,1237.4,IF(AF340=7,824.6,IF(AF340=8,732.08,IF(AF340=9,1597.08,IF(AF340=10,1068.98,IF(AF340=11,953.72)))))))))</f>
        <v>0</v>
      </c>
      <c r="CA341" s="52" t="b">
        <f>IF(AG340=3,997.78,IF(AG340=4,722.58,IF(AG340=5,500.76,IF(AG340=6,1258.44,IF(AG340=7,912.42,IF(AG340=8,632.32,IF(AG340=9,1630.7,IF(AG340=10,1144.38,IF(AG340=11,805.18)))))))))</f>
        <v>0</v>
      </c>
      <c r="CB341" s="52" t="b">
        <f>IF(AH340=3,719.7,IF(AH340=4,261.66,IF(AH340=5,157.22,IF(AH340=6,854.38,IF(AH340=7,321.54,IF(AH340=8,190.76,IF(AH340=9,1136.74,IF(AH340=10,408.8,IF(AH340=11,265.92)))))))))</f>
        <v>0</v>
      </c>
      <c r="CC341" s="52" t="b">
        <f>IF(AI340=3,392.34,IF(AI340=4,179.86,IF(AI340=5,97.76,IF(AI340=6,492.16,IF(AI340=7,224.14,IF(AI340=8,123.84,IF(AI340=9,594.22,IF(AI340=10,280.82,IF(AI340=11,159.34)))))))))</f>
        <v>0</v>
      </c>
      <c r="CD341" s="52" t="b">
        <f>IF(AJ340=3,216.7,IF(AJ340=4,129.3,IF(AJ340=5,91.5,IF(AJ340=6,288.54,IF(AJ340=7,173.16,IF(AJ340=8,122.92,IF(AJ340=9,390.32,IF(AJ340=10,236.48,IF(AJ340=11,167.76)))))))))</f>
        <v>0</v>
      </c>
      <c r="CE341" s="52" t="b">
        <f>IF(AK340=3,281.7,IF(AK340=4,209.68,IF(AK340=5,106.64,IF(AK340=6,572.92,IF(AK340=7,238.84,IF(AK340=8,126.84,IF(AK340=9,826.54,IF(AK340=10,282.66,IF(AK340=11,292)))))))))</f>
        <v>0</v>
      </c>
      <c r="CF341" s="52" t="b">
        <f>IF(AL340=3,702.84,IF(AL340=4,1094.44,IF(AL340=5,312.66,IF(AL340=6,1445.98,IF(AL340=7,1277.92,IF(AL340=8,377.58,IF(AL340=9,1892.8,IF(AL340=10,1398.92,IF(AL340=11,723.4)))))))))</f>
        <v>0</v>
      </c>
      <c r="CG341" s="52" t="b">
        <f>IF(AM340=3,92.82,IF(AM340=4,38.02,IF(AM340=5,31.92,IF(AM340=6,157.8,IF(AM340=7,64.68,IF(AM340=8,54.18,IF(AM340=9,250.54,IF(AM340=10,96.96,IF(AM340=11,86.94)))))))))</f>
        <v>0</v>
      </c>
    </row>
    <row r="342" spans="1:88" ht="30" customHeight="1">
      <c r="A342" s="318" t="s">
        <v>39</v>
      </c>
      <c r="B342" s="280" t="s">
        <v>89</v>
      </c>
      <c r="C342" s="378">
        <v>152.46</v>
      </c>
      <c r="D342" s="282" t="s">
        <v>27</v>
      </c>
      <c r="E342" s="2" t="s">
        <v>28</v>
      </c>
      <c r="F342" s="10">
        <f>G342+I342+J342+L342+Q342+S342+U342+V342+W342+Y342+Z342</f>
        <v>408951.08</v>
      </c>
      <c r="G342" s="45">
        <v>408951.08</v>
      </c>
      <c r="H342" s="10">
        <v>0</v>
      </c>
      <c r="I342" s="10">
        <v>0</v>
      </c>
      <c r="J342" s="10">
        <v>0</v>
      </c>
      <c r="K342" s="10">
        <v>0</v>
      </c>
      <c r="L342" s="10">
        <f>M342+O342</f>
        <v>0</v>
      </c>
      <c r="M342" s="13">
        <v>0</v>
      </c>
      <c r="N342" s="10">
        <v>0</v>
      </c>
      <c r="O342" s="13">
        <v>0</v>
      </c>
      <c r="P342" s="10">
        <v>0</v>
      </c>
      <c r="Q342" s="46">
        <v>0</v>
      </c>
      <c r="R342" s="10">
        <v>0</v>
      </c>
      <c r="S342" s="46">
        <v>0</v>
      </c>
      <c r="T342" s="10">
        <v>0</v>
      </c>
      <c r="U342" s="46">
        <v>0</v>
      </c>
      <c r="V342" s="46">
        <v>0</v>
      </c>
      <c r="W342" s="46">
        <v>0</v>
      </c>
      <c r="X342" s="10">
        <v>0</v>
      </c>
      <c r="Y342" s="46">
        <v>0</v>
      </c>
      <c r="Z342" s="46">
        <v>0</v>
      </c>
      <c r="AA342" s="15">
        <v>1</v>
      </c>
      <c r="AO342" s="4">
        <f t="shared" si="903"/>
        <v>0</v>
      </c>
      <c r="AP342" s="4">
        <f t="shared" si="904"/>
        <v>0</v>
      </c>
      <c r="AQ342" s="4">
        <f t="shared" si="905"/>
        <v>0</v>
      </c>
      <c r="AU342" s="324"/>
      <c r="AV342" s="339"/>
      <c r="AW342" s="340"/>
      <c r="AX342" s="326" t="s">
        <v>27</v>
      </c>
      <c r="AY342" s="2" t="s">
        <v>28</v>
      </c>
      <c r="AZ342" s="10">
        <f>BA342+BC342+BD342+BF342+BK342+BM342+BO342+BP342+BQ342+BS342+BT342</f>
        <v>0</v>
      </c>
      <c r="BA342" s="44">
        <f>AW342*BA350</f>
        <v>0</v>
      </c>
      <c r="BB342" s="10">
        <f>ROUND(H342*2,2)</f>
        <v>0</v>
      </c>
      <c r="BC342" s="44">
        <f>ROUND($C342*BC350,2)</f>
        <v>0</v>
      </c>
      <c r="BD342" s="44">
        <f>ROUND($C342*BD350,2)</f>
        <v>0</v>
      </c>
      <c r="BE342" s="10">
        <f>ROUND(K342*2,2)</f>
        <v>0</v>
      </c>
      <c r="BF342" s="44">
        <f>ROUND($C342*BF350,2)</f>
        <v>0</v>
      </c>
      <c r="BG342" s="10">
        <f>ROUND(M342*2,2)</f>
        <v>0</v>
      </c>
      <c r="BH342" s="10">
        <f>ROUND(N342*2,2)</f>
        <v>0</v>
      </c>
      <c r="BI342" s="10">
        <f>ROUND(O342*2,2)</f>
        <v>0</v>
      </c>
      <c r="BJ342" s="10">
        <f>ROUND(P342*2,2)</f>
        <v>0</v>
      </c>
      <c r="BK342" s="44">
        <f>ROUND($C342*BK350,2)</f>
        <v>0</v>
      </c>
      <c r="BL342" s="10">
        <f>ROUND(R342*2,2)</f>
        <v>0</v>
      </c>
      <c r="BM342" s="44">
        <f>ROUND($C342*BM350,2)</f>
        <v>0</v>
      </c>
      <c r="BN342" s="10">
        <f>ROUND(T342*2,2)</f>
        <v>0</v>
      </c>
      <c r="BO342" s="44">
        <f>ROUND($C342*BO350,2)</f>
        <v>0</v>
      </c>
      <c r="BP342" s="44">
        <f>ROUND(V342*2,2)</f>
        <v>0</v>
      </c>
      <c r="BQ342" s="44">
        <f>ROUND($C342*BQ350,2)</f>
        <v>0</v>
      </c>
      <c r="BR342" s="10">
        <f>ROUND(X342*2,2)</f>
        <v>0</v>
      </c>
      <c r="BS342" s="44">
        <f>ROUND(Y342*2,2)</f>
        <v>0</v>
      </c>
      <c r="BT342" s="10">
        <f>ROUND(Z342*2,2)</f>
        <v>0</v>
      </c>
      <c r="BU342" s="15">
        <v>1</v>
      </c>
      <c r="CI342" s="32">
        <f>BF342-BG342</f>
        <v>0</v>
      </c>
    </row>
    <row r="343" spans="1:88" ht="60" customHeight="1">
      <c r="A343" s="319"/>
      <c r="B343" s="281"/>
      <c r="C343" s="379"/>
      <c r="D343" s="342"/>
      <c r="E343" s="2" t="s">
        <v>29</v>
      </c>
      <c r="F343" s="10">
        <f t="shared" ref="F343:F347" si="952">G343+I343+J343+L343+Q343+S343+U343+V343+W343+Y343+Z343</f>
        <v>0</v>
      </c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15">
        <v>2</v>
      </c>
      <c r="AO343" s="4">
        <f t="shared" si="903"/>
        <v>0</v>
      </c>
      <c r="AP343" s="4">
        <f t="shared" si="904"/>
        <v>0</v>
      </c>
      <c r="AQ343" s="4">
        <f t="shared" si="905"/>
        <v>0</v>
      </c>
      <c r="AS343" t="e">
        <f>AZ349*2</f>
        <v>#DIV/0!</v>
      </c>
      <c r="AU343" s="324"/>
      <c r="AV343" s="339"/>
      <c r="AW343" s="340"/>
      <c r="AX343" s="326"/>
      <c r="AY343" s="2" t="s">
        <v>29</v>
      </c>
      <c r="AZ343" s="10">
        <f t="shared" ref="AZ343:AZ347" si="953">BA343+BC343+BD343+BF343+BK343+BM343+BO343+BP343+BQ343+BS343+BT343</f>
        <v>0</v>
      </c>
      <c r="BA343" s="103"/>
      <c r="BB343" s="103"/>
      <c r="BC343" s="103"/>
      <c r="BD343" s="103"/>
      <c r="BE343" s="103"/>
      <c r="BF343" s="103"/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5">
        <v>2</v>
      </c>
    </row>
    <row r="344" spans="1:88" ht="120" customHeight="1">
      <c r="A344" s="319"/>
      <c r="B344" s="281"/>
      <c r="C344" s="379"/>
      <c r="D344" s="282" t="s">
        <v>30</v>
      </c>
      <c r="E344" s="2" t="s">
        <v>52</v>
      </c>
      <c r="F344" s="10">
        <f t="shared" si="952"/>
        <v>0</v>
      </c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15">
        <v>3</v>
      </c>
      <c r="AO344" s="4">
        <f t="shared" si="903"/>
        <v>0</v>
      </c>
      <c r="AP344" s="4">
        <f t="shared" si="904"/>
        <v>0</v>
      </c>
      <c r="AQ344" s="4">
        <f t="shared" si="905"/>
        <v>0</v>
      </c>
      <c r="AT344" s="32">
        <f>AZ344-BC344</f>
        <v>0</v>
      </c>
      <c r="AU344" s="324"/>
      <c r="AV344" s="339"/>
      <c r="AW344" s="340"/>
      <c r="AX344" s="326" t="s">
        <v>30</v>
      </c>
      <c r="AY344" s="2" t="s">
        <v>52</v>
      </c>
      <c r="AZ344" s="10">
        <f t="shared" si="953"/>
        <v>0</v>
      </c>
      <c r="BA344" s="103"/>
      <c r="BB344" s="103"/>
      <c r="BC344" s="103"/>
      <c r="BD344" s="103"/>
      <c r="BE344" s="103"/>
      <c r="BF344" s="103"/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5">
        <v>3</v>
      </c>
    </row>
    <row r="345" spans="1:88" ht="30" customHeight="1">
      <c r="A345" s="319"/>
      <c r="B345" s="281"/>
      <c r="C345" s="379"/>
      <c r="D345" s="283"/>
      <c r="E345" s="2" t="s">
        <v>32</v>
      </c>
      <c r="F345" s="10">
        <f t="shared" si="952"/>
        <v>0</v>
      </c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15">
        <v>4</v>
      </c>
      <c r="AO345" s="4">
        <f t="shared" si="903"/>
        <v>0</v>
      </c>
      <c r="AP345" s="4">
        <f t="shared" si="904"/>
        <v>0</v>
      </c>
      <c r="AQ345" s="4">
        <f t="shared" si="905"/>
        <v>0</v>
      </c>
      <c r="AU345" s="324"/>
      <c r="AV345" s="339"/>
      <c r="AW345" s="340"/>
      <c r="AX345" s="326"/>
      <c r="AY345" s="2" t="s">
        <v>32</v>
      </c>
      <c r="AZ345" s="10">
        <f t="shared" si="953"/>
        <v>0</v>
      </c>
      <c r="BA345" s="103"/>
      <c r="BB345" s="103"/>
      <c r="BC345" s="103"/>
      <c r="BD345" s="103"/>
      <c r="BE345" s="103"/>
      <c r="BF345" s="103"/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5">
        <v>4</v>
      </c>
    </row>
    <row r="346" spans="1:88" ht="30" customHeight="1">
      <c r="A346" s="319"/>
      <c r="B346" s="281"/>
      <c r="C346" s="379"/>
      <c r="D346" s="283"/>
      <c r="E346" s="2" t="s">
        <v>33</v>
      </c>
      <c r="F346" s="10">
        <f t="shared" si="952"/>
        <v>0</v>
      </c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15">
        <v>5</v>
      </c>
      <c r="AO346" s="4">
        <f t="shared" si="903"/>
        <v>0</v>
      </c>
      <c r="AP346" s="4">
        <f t="shared" si="904"/>
        <v>0</v>
      </c>
      <c r="AQ346" s="4">
        <f t="shared" si="905"/>
        <v>0</v>
      </c>
      <c r="AT346">
        <f>2*868.59</f>
        <v>1737.18</v>
      </c>
      <c r="AU346" s="324"/>
      <c r="AV346" s="339"/>
      <c r="AW346" s="340"/>
      <c r="AX346" s="326"/>
      <c r="AY346" s="2" t="s">
        <v>33</v>
      </c>
      <c r="AZ346" s="10">
        <f t="shared" si="953"/>
        <v>0</v>
      </c>
      <c r="BA346" s="103"/>
      <c r="BB346" s="103"/>
      <c r="BC346" s="103"/>
      <c r="BD346" s="103"/>
      <c r="BE346" s="103"/>
      <c r="BF346" s="103"/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5">
        <v>5</v>
      </c>
    </row>
    <row r="347" spans="1:88" ht="30" customHeight="1">
      <c r="A347" s="319"/>
      <c r="B347" s="281"/>
      <c r="C347" s="379"/>
      <c r="D347" s="342"/>
      <c r="E347" s="2" t="s">
        <v>34</v>
      </c>
      <c r="F347" s="10">
        <f t="shared" si="952"/>
        <v>0</v>
      </c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15">
        <v>6</v>
      </c>
      <c r="AO347" s="4">
        <f t="shared" si="903"/>
        <v>0</v>
      </c>
      <c r="AP347" s="4">
        <f t="shared" si="904"/>
        <v>0</v>
      </c>
      <c r="AQ347" s="4">
        <f t="shared" si="905"/>
        <v>0</v>
      </c>
      <c r="AU347" s="324"/>
      <c r="AV347" s="339"/>
      <c r="AW347" s="340"/>
      <c r="AX347" s="326"/>
      <c r="AY347" s="2" t="s">
        <v>34</v>
      </c>
      <c r="AZ347" s="10">
        <f t="shared" si="953"/>
        <v>0</v>
      </c>
      <c r="BA347" s="103"/>
      <c r="BB347" s="103"/>
      <c r="BC347" s="103"/>
      <c r="BD347" s="103"/>
      <c r="BE347" s="103"/>
      <c r="BF347" s="103"/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5">
        <v>6</v>
      </c>
    </row>
    <row r="348" spans="1:88" ht="30" customHeight="1">
      <c r="A348" s="319"/>
      <c r="B348" s="281"/>
      <c r="C348" s="379"/>
      <c r="D348" s="365" t="s">
        <v>35</v>
      </c>
      <c r="E348" s="366"/>
      <c r="F348" s="10">
        <f>F342+F343+F344+F345+F346+F347</f>
        <v>408951.08</v>
      </c>
      <c r="G348" s="10">
        <f t="shared" ref="G348" si="954">G342+G343+G344+G345+G346+G347</f>
        <v>408951.08</v>
      </c>
      <c r="H348" s="10">
        <f t="shared" ref="H348" si="955">H342+H343+H344+H345+H346+H347</f>
        <v>0</v>
      </c>
      <c r="I348" s="10">
        <f t="shared" ref="I348" si="956">I342+I343+I344+I345+I346+I347</f>
        <v>0</v>
      </c>
      <c r="J348" s="10">
        <f t="shared" ref="J348" si="957">J342+J343+J344+J345+J346+J347</f>
        <v>0</v>
      </c>
      <c r="K348" s="10">
        <f t="shared" ref="K348" si="958">K342+K343+K344+K345+K346+K347</f>
        <v>0</v>
      </c>
      <c r="L348" s="10">
        <f t="shared" ref="L348" si="959">L342+L343+L344+L345+L346+L347</f>
        <v>0</v>
      </c>
      <c r="M348" s="10">
        <f t="shared" ref="M348" si="960">M342+M343+M344+M345+M346+M347</f>
        <v>0</v>
      </c>
      <c r="N348" s="10">
        <f t="shared" ref="N348" si="961">N342+N343+N344+N345+N346+N347</f>
        <v>0</v>
      </c>
      <c r="O348" s="10">
        <f t="shared" ref="O348" si="962">O342+O343+O344+O345+O346+O347</f>
        <v>0</v>
      </c>
      <c r="P348" s="10">
        <f t="shared" ref="P348" si="963">P342+P343+P344+P345+P346+P347</f>
        <v>0</v>
      </c>
      <c r="Q348" s="10">
        <f t="shared" ref="Q348" si="964">Q342+Q343+Q344+Q345+Q346+Q347</f>
        <v>0</v>
      </c>
      <c r="R348" s="10">
        <f t="shared" ref="R348" si="965">R342+R343+R344+R345+R346+R347</f>
        <v>0</v>
      </c>
      <c r="S348" s="10">
        <f t="shared" ref="S348" si="966">S342+S343+S344+S345+S346+S347</f>
        <v>0</v>
      </c>
      <c r="T348" s="10">
        <f t="shared" ref="T348" si="967">T342+T343+T344+T345+T346+T347</f>
        <v>0</v>
      </c>
      <c r="U348" s="10">
        <f t="shared" ref="U348" si="968">U342+U343+U344+U345+U346+U347</f>
        <v>0</v>
      </c>
      <c r="V348" s="10">
        <f t="shared" ref="V348" si="969">V342+V343+V344+V345+V346+V347</f>
        <v>0</v>
      </c>
      <c r="W348" s="10">
        <f t="shared" ref="W348" si="970">W342+W343+W344+W345+W346+W347</f>
        <v>0</v>
      </c>
      <c r="X348" s="10">
        <f t="shared" ref="X348" si="971">X342+X343+X344+X345+X346+X347</f>
        <v>0</v>
      </c>
      <c r="Y348" s="10">
        <f t="shared" ref="Y348" si="972">Y342+Y343+Y344+Y345+Y346+Y347</f>
        <v>0</v>
      </c>
      <c r="Z348" s="10">
        <f t="shared" ref="Z348" si="973">Z342+Z343+Z344+Z345+Z346+Z347</f>
        <v>0</v>
      </c>
      <c r="AA348" s="15">
        <v>7</v>
      </c>
      <c r="AO348" s="4">
        <f t="shared" si="903"/>
        <v>0</v>
      </c>
      <c r="AP348" s="4">
        <f t="shared" si="904"/>
        <v>0</v>
      </c>
      <c r="AQ348" s="4">
        <f t="shared" si="905"/>
        <v>0</v>
      </c>
      <c r="AU348" s="324"/>
      <c r="AV348" s="339"/>
      <c r="AW348" s="340"/>
      <c r="AX348" s="327" t="s">
        <v>35</v>
      </c>
      <c r="AY348" s="327"/>
      <c r="AZ348" s="10">
        <f>AZ342+AZ343+AZ344+AZ345+AZ346+AZ347</f>
        <v>0</v>
      </c>
      <c r="BA348" s="10">
        <f t="shared" ref="BA348:BT348" si="974">BA342+BA343+BA344+BA345+BA346+BA347</f>
        <v>0</v>
      </c>
      <c r="BB348" s="10">
        <f t="shared" si="974"/>
        <v>0</v>
      </c>
      <c r="BC348" s="10">
        <f t="shared" si="974"/>
        <v>0</v>
      </c>
      <c r="BD348" s="10">
        <f t="shared" si="974"/>
        <v>0</v>
      </c>
      <c r="BE348" s="10">
        <f t="shared" si="974"/>
        <v>0</v>
      </c>
      <c r="BF348" s="10">
        <f t="shared" si="974"/>
        <v>0</v>
      </c>
      <c r="BG348" s="10">
        <f t="shared" si="974"/>
        <v>0</v>
      </c>
      <c r="BH348" s="10">
        <f t="shared" si="974"/>
        <v>0</v>
      </c>
      <c r="BI348" s="10">
        <f t="shared" si="974"/>
        <v>0</v>
      </c>
      <c r="BJ348" s="10">
        <f t="shared" si="974"/>
        <v>0</v>
      </c>
      <c r="BK348" s="10">
        <f t="shared" si="974"/>
        <v>0</v>
      </c>
      <c r="BL348" s="10">
        <f t="shared" si="974"/>
        <v>0</v>
      </c>
      <c r="BM348" s="10">
        <f t="shared" si="974"/>
        <v>0</v>
      </c>
      <c r="BN348" s="10">
        <f t="shared" si="974"/>
        <v>0</v>
      </c>
      <c r="BO348" s="10">
        <f t="shared" si="974"/>
        <v>0</v>
      </c>
      <c r="BP348" s="10">
        <f t="shared" si="974"/>
        <v>0</v>
      </c>
      <c r="BQ348" s="10">
        <f t="shared" si="974"/>
        <v>0</v>
      </c>
      <c r="BR348" s="10">
        <f t="shared" si="974"/>
        <v>0</v>
      </c>
      <c r="BS348" s="10">
        <f t="shared" si="974"/>
        <v>0</v>
      </c>
      <c r="BT348" s="10">
        <f t="shared" si="974"/>
        <v>0</v>
      </c>
      <c r="BU348" s="15">
        <v>7</v>
      </c>
      <c r="CI348" s="32">
        <f>BF348-BG348</f>
        <v>0</v>
      </c>
      <c r="CJ348" s="123"/>
    </row>
    <row r="349" spans="1:88" ht="75" customHeight="1">
      <c r="A349" s="319"/>
      <c r="B349" s="281"/>
      <c r="C349" s="379"/>
      <c r="D349" s="292" t="s">
        <v>53</v>
      </c>
      <c r="E349" s="293"/>
      <c r="F349" s="11">
        <f>ROUND(F348/C342,2)</f>
        <v>2682.35</v>
      </c>
      <c r="G349" s="11">
        <f>ROUND(G348/C342,2)</f>
        <v>2682.35</v>
      </c>
      <c r="H349" s="11">
        <f>ROUND(H348/C342,2)</f>
        <v>0</v>
      </c>
      <c r="I349" s="11">
        <f>ROUND(I348/C342,2)</f>
        <v>0</v>
      </c>
      <c r="J349" s="11">
        <f>ROUND(J348/C342,2)</f>
        <v>0</v>
      </c>
      <c r="K349" s="11">
        <f>ROUND(K348/C342,2)</f>
        <v>0</v>
      </c>
      <c r="L349" s="11">
        <f>ROUND(L348/C342,2)</f>
        <v>0</v>
      </c>
      <c r="M349" s="11">
        <f>ROUND(M348/C342,2)</f>
        <v>0</v>
      </c>
      <c r="N349" s="11">
        <f>ROUND(N348/C342,2)</f>
        <v>0</v>
      </c>
      <c r="O349" s="11">
        <f>ROUND(O348/C342,2)</f>
        <v>0</v>
      </c>
      <c r="P349" s="11">
        <f>ROUND(P348/C342,2)</f>
        <v>0</v>
      </c>
      <c r="Q349" s="11">
        <f>ROUND(Q348/C342,2)</f>
        <v>0</v>
      </c>
      <c r="R349" s="11">
        <f>ROUND(R348/C342,2)</f>
        <v>0</v>
      </c>
      <c r="S349" s="11">
        <f>ROUND(S348/C342,2)</f>
        <v>0</v>
      </c>
      <c r="T349" s="11">
        <f>ROUND(T348/C342,2)</f>
        <v>0</v>
      </c>
      <c r="U349" s="11">
        <f>ROUND(U348/C342,2)</f>
        <v>0</v>
      </c>
      <c r="V349" s="11">
        <f>ROUND(V348/C342,2)</f>
        <v>0</v>
      </c>
      <c r="W349" s="11">
        <f>ROUND(W348/C342,2)</f>
        <v>0</v>
      </c>
      <c r="X349" s="11">
        <f>ROUND(X348/C342,2)</f>
        <v>0</v>
      </c>
      <c r="Y349" s="11">
        <f>ROUND(Y348/C342,2)</f>
        <v>0</v>
      </c>
      <c r="Z349" s="11">
        <f>ROUND(Z348/C342,2)</f>
        <v>0</v>
      </c>
      <c r="AA349" s="17">
        <v>8</v>
      </c>
      <c r="AD349" s="52">
        <f>IF(AND(G349&gt;947.15,G349&lt;949),3,IF(AND(G349&gt;623.59,G349&lt;625),4,IF(AND(G349&gt;237.38,G349&lt;239),5,IF(AND(G349&gt;1986,G349&lt;1988),6,IF(AND(G349&gt;739.75,G349&lt;741),7,IF(AND(G349&gt;282.91,G349&lt;284),8,IF(AND(G349&gt;2681.35,G349&lt;2683),9,IF(AND(G349&gt;828.59,G349&lt;830),10,IF(AND(G349&gt;585.15,G349&lt;587),11,IF(AND(G349&gt;991.71,G349&lt;993),12,IF(AND(G349&gt;652.95,G349&lt;654),13,IF(AND(G349&gt;248.59,G349&lt;250),14,IF(AND(G349&gt;2079.39,G349&lt;2081),15,IF(AND(G349&gt;774.57,G349&lt;776),16,IF(AND(G349&gt;296.25,G349&lt;298),17,IF(AND(G349&gt;2807.42,G349&lt;2809),18,IF(AND(G349&gt;867.59,G349&lt;869),19,IF(AND(G349&gt;612.7,G349&lt;614),20))))))))))))))))))</f>
        <v>9</v>
      </c>
      <c r="AE349" s="52" t="b">
        <f>IF(AND(I349&gt;1204.78,I349&lt;1206),5,IF(AND(I349&gt;1407.63,I349&lt;1409),8,IF(AND(I349&gt;1427.91,I349&lt;1429),11,IF(AND(I349&gt;1261.45,I349&lt;1263),14,IF(AND(I349&gt;1473.83,I349&lt;1475),17,IF(AND(I349&gt;1495.07,I349&lt;1497),20))))))</f>
        <v>0</v>
      </c>
      <c r="AF349" s="52" t="b">
        <f>IF(AND(J349&gt;486.32,J349&lt;488),3,IF(AND(J349&gt;324.64,J349&lt;326),4,IF(AND(J349&gt;286.99,J349&lt;288.5),5,IF(AND(J349&gt;617.7,J349&lt;618),6,IF(AND(J349&gt;411.3,J349&lt;413),7,IF(AND(J349&gt;365.04,J349&lt;367),8,IF(AND(J349&gt;797.54,J349&lt;799),9,IF(AND(J349&gt;533.49,J349&lt;535),10,IF(AND(J349&gt;475.86,J349&lt;477),11,IF(AND(J349&gt;509.22,J349&lt;511),12,IF(AND(J349&gt;339.94,J349&lt;341.2),13,IF(AND(J349&gt;300.53,J349&lt;302),14,IF(AND(J349&gt;646.78,J349&lt;648),15,IF(AND(J349&gt;430.68,J349&lt;432),16,IF(AND(J349&gt;382.24,J349&lt;384),17,IF(AND(J349&gt;835.07,J349&lt;837),18,IF(AND(J349&gt;558.61,J349&lt;560),19,IF(AND(J349&gt;498.27,J349&lt;500),20))))))))))))))))))</f>
        <v>0</v>
      </c>
      <c r="AG349" s="52" t="b">
        <f>IF(AND(L349&gt;497.89,L349&lt;499),3,IF(AND(L349&gt;360.29,L349&lt;362),4,IF(AND(L349&gt;249.38,L349&lt;251),5,IF(AND(L349&gt;628.22,L349&lt;630),6,IF(AND(L349&gt;455.21,L349&lt;457),7,IF(AND(L349&gt;315.16,L349&lt;317),8,IF(AND(L349&gt;814.35,L349&lt;816),9,IF(AND(L349&gt;571.19,L349&lt;573),10,IF(AND(L349&gt;401.59,L349&lt;403),11,IF(AND(L349&gt;521.33,L349&lt;523),12,IF(AND(L349&gt;377.28,L349&lt;379),13,IF(AND(L349&gt;261.15,L349&lt;263),14,IF(AND(L349&gt;657.8,L349&lt;659),15,IF(AND(L349&gt;476.66,L349&lt;478),16,IF(AND(L349&gt;330.01,L349&lt;332),17,IF(AND(L349&gt;852.67,L349&lt;854),18,IF(AND(L349&gt;598.08,L349&lt;600),19,IF(AND(L349&gt;420.51,L349&lt;422),20))))))))))))))))))</f>
        <v>0</v>
      </c>
      <c r="AH349" s="52" t="b">
        <f>IF(AND(Q349&gt;358.85,Q349&lt;360),3,IF(AND(Q349&gt;129.83,Q349&lt;131),4,IF(AND(Q349&gt;77.61,Q349&lt;79),5,IF(AND(Q349&gt;426.19,Q349&lt;428),6,IF(AND(Q349&gt;159.77,Q349&lt;161),7,IF(AND(Q349&gt;94.38,Q349&lt;96),8,IF(AND(Q349&gt;567.37,Q349&lt;569),9,IF(AND(Q349&gt;203.4,Q349&lt;205),10,IF(AND(Q349&gt;131.96,Q349&lt;133),11,IF(AND(Q349&gt;375.76,Q349&lt;377),12,IF(AND(Q349&gt;135.98,Q349&lt;137),13,IF(AND(Q349&gt;81.31,Q349&lt;83),14,IF(AND(Q349&gt;446.27,Q349&lt;448),15,IF(AND(Q349&gt;167.32,Q349&lt;169),16,IF(AND(Q349&gt;98.86,Q349&lt;100),17,IF(AND(Q349&gt;594.08,Q349&lt;596),18,IF(AND(Q349&gt;213.01,Q349&lt;215),19,IF(AND(Q349&gt;138.21,Q349&lt;140),20))))))))))))))))))</f>
        <v>0</v>
      </c>
      <c r="AI349" s="52" t="b">
        <f>IF(AND(S349&gt;195.17,S349&lt;197),3,IF(AND(S349&gt;88.93,S349&lt;90),4,IF(AND(S349&gt;47.88,S349&lt;49),5,IF(AND(S349&gt;245.08,S349&lt;247),6,IF(AND(S349&gt;111.07,S349&lt;113),7,IF(AND(S349&gt;60.92,S349&lt;62),8,IF(AND(S349&gt;296.11,S349&lt;298),9,IF(AND(S349&gt;139.41,S349&lt;141),10,IF(AND(S349&gt;78.67,S349&lt;80),11,IF(AND(S349&gt;204.39,S349&lt;206),12,IF(AND(S349&gt;93.16,S349&lt;95),13,IF(AND(S349&gt;50.17,S349&lt;52),14,IF(AND(S349&gt;256.64,S349&lt;258),15,IF(AND(S349&gt;116.33,S349&lt;118),16,IF(AND(S349&gt;63.83,S349&lt;65),17,IF(AND(S349&gt;310.07,S349&lt;312),18,IF(AND(S349&gt;146.01,S349&lt;148),19,IF(AND(S349&gt;82.42,S349&lt;84),20))))))))))))))))))</f>
        <v>0</v>
      </c>
      <c r="AJ349" s="52" t="b">
        <f>IF(AND(U349&gt;107.35,U349&lt;109),3,IF(AND(U349&gt;63.65,U349&lt;65),4,IF(AND(U349&gt;44.75,U349&lt;46),5,IF(AND(U349&gt;143.27,U349&lt;145),6,IF(AND(U349&gt;85.58,U349&lt;87),7,IF(AND(U349&gt;60.46,U349&lt;62),8,IF(AND(U349&gt;194.16,U349&lt;196),9,IF(AND(U349&gt;117.24,U349&lt;119),10,IF(AND(U349&gt;82.88,U349&lt;84),11,IF(AND(U349&gt;112.44,U349&lt;114),12,IF(AND(U349&gt;66.69,U349&lt;68),13,IF(AND(U349&gt;46.9,U349&lt;48),14,IF(AND(U349&gt;150.05,U349&lt;152),15,IF(AND(U349&gt;90.65,U349&lt;91),16,IF(AND(U349&gt;63.34,U349&lt;65),17,IF(AND(U349&gt;203.34,U349&lt;205),18,IF(AND(U349&gt;122.8,U349&lt;124),19,IF(AND(U349&gt;86.83,U349&lt;88),20))))))))))))))))))</f>
        <v>0</v>
      </c>
      <c r="AK349" s="52" t="b">
        <f>IF(AND(V349&gt;139.85,V349&lt;141),3,IF(AND(V349&gt;103.84,V349&lt;105),4,IF(AND(V349&gt;52.32,V349&lt;54),5,IF(AND(V349&gt;285.46,V349&lt;287),6,IF(AND(V349&gt;118.42,V349&lt;120),7,IF(AND(V349&gt;62.42,V349&lt;64),8,IF(AND(V349&gt;412.27,V349&lt;414),9,IF(AND(V349&gt;140.33,V349&lt;142),10,IF(AND(V349&gt;145,V349&lt;147),11,IF(AND(V349&gt;146.47,V349&lt;148),12,IF(AND(V349&gt;108.77,V349&lt;110),13,IF(AND(V349&gt;54.82,V349&lt;56),14,IF(AND(V349&gt;298.92,V349&lt;300),15,IF(AND(V349&gt;124.03,V349&lt;126),16,IF(AND(V349&gt;65.4,V349&lt;67),17,IF(AND(V349&gt;431.69,V349&lt;433),18,IF(AND(V349&gt;146.97,V349&lt;148),19,IF(AND(V349&gt;151.86,V349&lt;153),20))))))))))))))))))</f>
        <v>0</v>
      </c>
      <c r="AL349" s="52" t="b">
        <f>IF(AND(W349&gt;350.42,W349&lt;352),3,IF(AND(W349&gt;546.22,W349&lt;548),4,IF(AND(W349&gt;155.33,W349&lt;157),5,IF(AND(W349&gt;721.99,W349&lt;723),6,IF(AND(W349&gt;638.96,W349&lt;639),7,IF(AND(W349&gt;187.79,W349&lt;189),8,IF(AND(W349&gt;945.4,W349&lt;947),9,IF(AND(W349&gt;698.46,W349&lt;670),10,IF(AND(W349&gt;360.7,W349&lt;362),11,IF(AND(W349&gt;366.94,W349&lt;368),12,IF(AND(W349&gt;571.94,W349&lt;573),13,IF(AND(W349&gt;162.68,W349&lt;164),14,IF(AND(W349&gt;755.97,W349&lt;757),15,IF(AND(W349&gt;667.99,W349&lt;669),16,IF(AND(W349&gt;196.66,W349&lt;198),17,IF(AND(W349&gt;989.88,W349&lt;991),18,IF(AND(W349&gt;731.33,W349&lt;733),19,IF(AND(W349&gt;377.7,W349&lt;379),20))))))))))))))))))</f>
        <v>0</v>
      </c>
      <c r="AM349" s="52" t="b">
        <f>IF(AND(Y349&gt;46.2,Y349&lt;46.5),3,IF(AND(Y349&gt;18.8,Y349&lt;19.1),4,IF(AND(Y349&gt;15.8,Y349&lt;16),5,IF(AND(Y349&gt;78.7,Y349&lt;79),6,IF(AND(Y349&gt;32.1,Y349&lt;32.4),7,IF(AND(Y349&gt;26.9,Y349&lt;27.3),8,IF(AND(Y349&gt;125,Y349&lt;125.5),9,IF(AND(Y349&gt;48.2,Y349&lt;48.52),10,IF(AND(Y349&gt;43.1,Y349&lt;43.6),11,IF(AND(Y349&gt;48.53,Y349&lt;48.7),12,IF(AND(Y349&gt;19.6,Y349&lt;20.1),13,IF(AND(Y349&gt;16.5,Y349&lt;16.9),14,IF(AND(Y349&gt;82.4,Y349&lt;82.8),15,IF(AND(Y349&gt;33.6,Y349&lt;34),16,IF(AND(Y349&gt;28,Y349&lt;28.6),17,IF(AND(Y349&gt;130.8,Y349&lt;131.4),18,IF(AND(Y349&gt;50.5,Y349&lt;50.9),19,IF(AND(Y349&gt;45.2,Y349&lt;45.8),20))))))))))))))))))</f>
        <v>0</v>
      </c>
      <c r="AO349" s="4">
        <f t="shared" si="903"/>
        <v>0</v>
      </c>
      <c r="AP349" s="4">
        <f t="shared" si="904"/>
        <v>0</v>
      </c>
      <c r="AQ349" s="4">
        <f t="shared" si="905"/>
        <v>0</v>
      </c>
      <c r="AU349" s="324"/>
      <c r="AV349" s="339"/>
      <c r="AW349" s="340"/>
      <c r="AX349" s="322" t="s">
        <v>53</v>
      </c>
      <c r="AY349" s="293"/>
      <c r="AZ349" s="11" t="e">
        <f>ROUND(AZ348/AW342,2)</f>
        <v>#DIV/0!</v>
      </c>
      <c r="BA349" s="11" t="e">
        <f>ROUND(BA348/AW342,2)</f>
        <v>#DIV/0!</v>
      </c>
      <c r="BB349" s="11" t="e">
        <f>ROUND(BB348/AW342,2)</f>
        <v>#DIV/0!</v>
      </c>
      <c r="BC349" s="11" t="e">
        <f>ROUND(BC348/AW342,2)</f>
        <v>#DIV/0!</v>
      </c>
      <c r="BD349" s="11" t="e">
        <f>ROUND(BD348/AW342,2)</f>
        <v>#DIV/0!</v>
      </c>
      <c r="BE349" s="11" t="e">
        <f>ROUND(BE348/AW342,2)</f>
        <v>#DIV/0!</v>
      </c>
      <c r="BF349" s="11" t="e">
        <f>ROUND(BF348/AW342,2)</f>
        <v>#DIV/0!</v>
      </c>
      <c r="BG349" s="11" t="e">
        <f>ROUND(BG348/AW342,2)</f>
        <v>#DIV/0!</v>
      </c>
      <c r="BH349" s="11" t="e">
        <f>ROUND(BH348/AW342,2)</f>
        <v>#DIV/0!</v>
      </c>
      <c r="BI349" s="11" t="e">
        <f>ROUND(BI348/AW342,2)</f>
        <v>#DIV/0!</v>
      </c>
      <c r="BJ349" s="11" t="e">
        <f>ROUND(BJ348/AW342,2)</f>
        <v>#DIV/0!</v>
      </c>
      <c r="BK349" s="11" t="e">
        <f>ROUND(BK348/AW342,2)</f>
        <v>#DIV/0!</v>
      </c>
      <c r="BL349" s="11" t="e">
        <f>ROUND(BL348/AW342,2)</f>
        <v>#DIV/0!</v>
      </c>
      <c r="BM349" s="11" t="e">
        <f>ROUND(BM348/AW342,2)</f>
        <v>#DIV/0!</v>
      </c>
      <c r="BN349" s="11" t="e">
        <f>ROUND(BN348/AW342,2)</f>
        <v>#DIV/0!</v>
      </c>
      <c r="BO349" s="11" t="e">
        <f>ROUND(BO348/AW342,2)</f>
        <v>#DIV/0!</v>
      </c>
      <c r="BP349" s="11" t="e">
        <f>ROUND(BP348/AW342,2)</f>
        <v>#DIV/0!</v>
      </c>
      <c r="BQ349" s="11" t="e">
        <f>ROUND(BQ348/AW342,2)</f>
        <v>#DIV/0!</v>
      </c>
      <c r="BR349" s="11" t="e">
        <f>ROUND(BR348/AW342,2)</f>
        <v>#DIV/0!</v>
      </c>
      <c r="BS349" s="11" t="e">
        <f>ROUND(BS348/AW342,2)</f>
        <v>#DIV/0!</v>
      </c>
      <c r="BT349" s="11" t="e">
        <f>ROUND(BT348/AW342,2)</f>
        <v>#DIV/0!</v>
      </c>
      <c r="BU349" s="17">
        <v>8</v>
      </c>
      <c r="BX349" s="52" t="e">
        <f>IF(AND(BA349&gt;947.15,BA349&lt;949),3,IF(AND(BA349&gt;623.59,BA349&lt;625),4,IF(AND(BA349&gt;237.38,BA349&lt;239),5,IF(AND(BA349&gt;1986,BA349&lt;1988),6,IF(AND(BA349&gt;739.75,BA349&lt;741),7,IF(AND(BA349&gt;282.91,BA349&lt;284),8,IF(AND(BA349&gt;2681.35,BA349&lt;2683),9,IF(AND(BA349&gt;828.59,BA349&lt;830),10,IF(AND(BA349&gt;585.15,BA349&lt;587),11,IF(AND(BA349&gt;991.71,BA349&lt;993),12,IF(AND(BA349&gt;652.95,BA349&lt;654),13,IF(AND(BA349&gt;248.59,BA349&lt;250),14,IF(AND(BA349&gt;2079.39,BA349&lt;2081),15,IF(AND(BA349&gt;774.57,BA349&lt;776),16,IF(AND(BA349&gt;296.25,BA349&lt;298),17,IF(AND(BA349&gt;2807.42,BA349&lt;2809),18,IF(AND(BA349&gt;867.59,BA349&lt;869),19,IF(AND(BA349&gt;612.7,BA349&lt;614),20))))))))))))))))))</f>
        <v>#DIV/0!</v>
      </c>
      <c r="BY349" s="52" t="e">
        <f>IF(AND(BC349&gt;1204.78,BC349&lt;1206),5,IF(AND(BC349&gt;1407.63,BC349&lt;1409),8,IF(AND(BC349&gt;1427.91,BC349&lt;1429),11,IF(AND(BC349&gt;1261.45,BC349&lt;1263),14,IF(AND(BC349&gt;1473.83,BC349&lt;1475),17,IF(AND(BC349&gt;1495.07,BC349&lt;1497),20))))))</f>
        <v>#DIV/0!</v>
      </c>
      <c r="BZ349" s="52" t="e">
        <f>IF(AND(BD349&gt;486.32,BD349&lt;488),3,IF(AND(BD349&gt;324.64,BD349&lt;326),4,IF(AND(BD349&gt;286.99,BD349&lt;288.5),5,IF(AND(BD349&gt;617.7,BD349&lt;618),6,IF(AND(BD349&gt;411.3,BD349&lt;413),7,IF(AND(BD349&gt;365.04,BD349&lt;367),8,IF(AND(BD349&gt;797.54,BD349&lt;799),9,IF(AND(BD349&gt;533.49,BD349&lt;535),10,IF(AND(BD349&gt;475.86,BD349&lt;477),11,IF(AND(BD349&gt;509.22,BD349&lt;511),12,IF(AND(BD349&gt;339.94,BD349&lt;341.2),13,IF(AND(BD349&gt;300.53,BD349&lt;302),14,IF(AND(BD349&gt;646.78,BD349&lt;648),15,IF(AND(BD349&gt;430.68,BD349&lt;432),16,IF(AND(BD349&gt;382.24,BD349&lt;384),17,IF(AND(BD349&gt;835.07,BD349&lt;837),18,IF(AND(BD349&gt;558.61,BD349&lt;560),19,IF(AND(BD349&gt;498.27,BD349&lt;500),20))))))))))))))))))</f>
        <v>#DIV/0!</v>
      </c>
      <c r="CA349" s="52" t="e">
        <f>IF(AND(BF349&gt;497.89,BF349&lt;499),3,IF(AND(BF349&gt;360.29,BF349&lt;362),4,IF(AND(BF349&gt;249.38,BF349&lt;251),5,IF(AND(BF349&gt;628.22,BF349&lt;630),6,IF(AND(BF349&gt;455.21,BF349&lt;457),7,IF(AND(BF349&gt;315.16,BF349&lt;317),8,IF(AND(BF349&gt;814.35,BF349&lt;816),9,IF(AND(BF349&gt;571.19,BF349&lt;573),10,IF(AND(BF349&gt;401.59,BF349&lt;403),11,IF(AND(BF349&gt;521.33,BF349&lt;523),12,IF(AND(BF349&gt;377.28,BF349&lt;379),13,IF(AND(BF349&gt;261.15,BF349&lt;263),14,IF(AND(BF349&gt;657.8,BF349&lt;659),15,IF(AND(BF349&gt;476.66,BF349&lt;478),16,IF(AND(BF349&gt;330.01,BF349&lt;332),17,IF(AND(BF349&gt;852.67,BF349&lt;854),18,IF(AND(BF349&gt;598.08,BF349&lt;600),19,IF(AND(BF349&gt;420.51,BF349&lt;422),20))))))))))))))))))</f>
        <v>#DIV/0!</v>
      </c>
      <c r="CB349" s="52" t="e">
        <f>IF(AND(BK349&gt;358.85,BK349&lt;360),3,IF(AND(BK349&gt;129.83,BK349&lt;131),4,IF(AND(BK349&gt;77.61,BK349&lt;79),5,IF(AND(BK349&gt;426.19,BK349&lt;428),6,IF(AND(BK349&gt;159.77,BK349&lt;161),7,IF(AND(BK349&gt;94.38,BK349&lt;96),8,IF(AND(BK349&gt;567.37,BK349&lt;569),9,IF(AND(BK349&gt;203.4,BK349&lt;205),10,IF(AND(BK349&gt;131.96,BK349&lt;133),11,IF(AND(BK349&gt;375.76,BK349&lt;377),12,IF(AND(BK349&gt;135.98,BK349&lt;137),13,IF(AND(BK349&gt;81.31,BK349&lt;83),14,IF(AND(BK349&gt;446.27,BK349&lt;448),15,IF(AND(BK349&gt;167.32,BK349&lt;169),16,IF(AND(BK349&gt;98.86,BK349&lt;100),17,IF(AND(BK349&gt;594.08,BK349&lt;596),18,IF(AND(BK349&gt;213.01,BK349&lt;215),19,IF(AND(BK349&gt;138.21,BK349&lt;140),20))))))))))))))))))</f>
        <v>#DIV/0!</v>
      </c>
      <c r="CC349" s="52" t="e">
        <f>IF(AND(BM349&gt;195.17,BM349&lt;197),3,IF(AND(BM349&gt;88.93,BM349&lt;90),4,IF(AND(BM349&gt;47.88,BM349&lt;49),5,IF(AND(BM349&gt;245.08,BM349&lt;247),6,IF(AND(BM349&gt;111.07,BM349&lt;113),7,IF(AND(BM349&gt;60.92,BM349&lt;62),8,IF(AND(BM349&gt;296.11,BM349&lt;298),9,IF(AND(BM349&gt;139.41,BM349&lt;141),10,IF(AND(BM349&gt;78.67,BM349&lt;80),11,IF(AND(BM349&gt;204.39,BM349&lt;206),12,IF(AND(BM349&gt;93.16,BM349&lt;95),13,IF(AND(BM349&gt;50.17,BM349&lt;52),14,IF(AND(BM349&gt;256.64,BM349&lt;258),15,IF(AND(BM349&gt;116.33,BM349&lt;118),16,IF(AND(BM349&gt;63.83,BM349&lt;65),17,IF(AND(BM349&gt;310.07,BM349&lt;312),18,IF(AND(BM349&gt;146.01,BM349&lt;148),19,IF(AND(BM349&gt;82.42,BM349&lt;84),20))))))))))))))))))</f>
        <v>#DIV/0!</v>
      </c>
      <c r="CD349" s="52" t="e">
        <f>IF(AND(BO349&gt;107.35,BO349&lt;109),3,IF(AND(BO349&gt;63.65,BO349&lt;65),4,IF(AND(BO349&gt;44.75,BO349&lt;46),5,IF(AND(BO349&gt;143.27,BO349&lt;145),6,IF(AND(BO349&gt;85.58,BO349&lt;87),7,IF(AND(BO349&gt;60.46,BO349&lt;62),8,IF(AND(BO349&gt;194.16,BO349&lt;196),9,IF(AND(BO349&gt;117.24,BO349&lt;119),10,IF(AND(BO349&gt;82.88,BO349&lt;84),11,IF(AND(BO349&gt;112.44,BO349&lt;114),12,IF(AND(BO349&gt;66.69,BO349&lt;68),13,IF(AND(BO349&gt;46.9,BO349&lt;48),14,IF(AND(BO349&gt;150.05,BO349&lt;152),15,IF(AND(BO349&gt;90.65,BO349&lt;91),16,IF(AND(BO349&gt;63.34,BO349&lt;65),17,IF(AND(BO349&gt;203.34,BO349&lt;205),18,IF(AND(BO349&gt;122.8,BO349&lt;124),19,IF(AND(BO349&gt;86.83,BO349&lt;88),20))))))))))))))))))</f>
        <v>#DIV/0!</v>
      </c>
      <c r="CE349" s="52" t="e">
        <f>IF(AND(BP349&gt;139.85,BP349&lt;141),3,IF(AND(BP349&gt;103.84,BP349&lt;105),4,IF(AND(BP349&gt;52.32,BP349&lt;54),5,IF(AND(BP349&gt;285.46,BP349&lt;287),6,IF(AND(BP349&gt;118.42,BP349&lt;120),7,IF(AND(BP349&gt;62.42,BP349&lt;64),8,IF(AND(BP349&gt;412.27,BP349&lt;414),9,IF(AND(BP349&gt;140.33,BP349&lt;142),10,IF(AND(BP349&gt;145,BP349&lt;147),11,IF(AND(BP349&gt;146.47,BP349&lt;148),12,IF(AND(BP349&gt;108.77,BP349&lt;110),13,IF(AND(BP349&gt;54.82,BP349&lt;56),14,IF(AND(BP349&gt;298.92,BP349&lt;300),15,IF(AND(BP349&gt;124.03,BP349&lt;126),16,IF(AND(BP349&gt;65.4,BP349&lt;67),17,IF(AND(BP349&gt;431.69,BP349&lt;433),18,IF(AND(BP349&gt;146.97,BP349&lt;148),19,IF(AND(BP349&gt;151.86,BP349&lt;153),20))))))))))))))))))</f>
        <v>#DIV/0!</v>
      </c>
      <c r="CF349" s="52" t="e">
        <f>IF(AND(BQ349&gt;350.42,BQ349&lt;352),3,IF(AND(BQ349&gt;546.22,BQ349&lt;548),4,IF(AND(BQ349&gt;155.33,BQ349&lt;157),5,IF(AND(BQ349&gt;721.99,BQ349&lt;723),6,IF(AND(BQ349&gt;638.96,BQ349&lt;639),7,IF(AND(BQ349&gt;187.79,BQ349&lt;189),8,IF(AND(BQ349&gt;945.4,BQ349&lt;947),9,IF(AND(BQ349&gt;698.46,BQ349&lt;670),10,IF(AND(BQ349&gt;360.7,BQ349&lt;362),11,IF(AND(BQ349&gt;366.94,BQ349&lt;368),12,IF(AND(BQ349&gt;571.94,BQ349&lt;573),13,IF(AND(BQ349&gt;162.68,BQ349&lt;164),14,IF(AND(BQ349&gt;755.97,BQ349&lt;757),15,IF(AND(BQ349&gt;667.99,BQ349&lt;669),16,IF(AND(BQ349&gt;196.66,BQ349&lt;198),17,IF(AND(BQ349&gt;989.88,BQ349&lt;991),18,IF(AND(BQ349&gt;731.33,BQ349&lt;733),19,IF(AND(BQ349&gt;377.7,BQ349&lt;379),20))))))))))))))))))</f>
        <v>#DIV/0!</v>
      </c>
      <c r="CG349" s="52" t="e">
        <f>IF(AND(BS349&gt;46.2,BS349&lt;46.5),3,IF(AND(BS349&gt;18.8,BS349&lt;19.1),4,IF(AND(BS349&gt;15.8,BS349&lt;16),5,IF(AND(BS349&gt;78.7,BS349&lt;79),6,IF(AND(BS349&gt;32.1,BS349&lt;32.4),7,IF(AND(BS349&gt;26.9,BS349&lt;27.3),8,IF(AND(BS349&gt;125,BS349&lt;125.5),9,IF(AND(BS349&gt;48.2,BS349&lt;48.52),10,IF(AND(BS349&gt;43.1,BS349&lt;43.6),11,IF(AND(BS349&gt;48.53,BS349&lt;48.7),12,IF(AND(BS349&gt;19.6,BS349&lt;20.1),13,IF(AND(BS349&gt;16.5,BS349&lt;16.9),14,IF(AND(BS349&gt;82.4,BS349&lt;82.8),15,IF(AND(BS349&gt;33.6,BS349&lt;34),16,IF(AND(BS349&gt;28,BS349&lt;28.6),17,IF(AND(BS349&gt;130.8,BS349&lt;131.4),18,IF(AND(BS349&gt;50.5,BS349&lt;50.9),19,IF(AND(BS349&gt;45.2,BS349&lt;45.8),20))))))))))))))))))</f>
        <v>#DIV/0!</v>
      </c>
    </row>
    <row r="350" spans="1:88" ht="90" customHeight="1">
      <c r="A350" s="320"/>
      <c r="B350" s="288"/>
      <c r="C350" s="380"/>
      <c r="D350" s="292" t="s">
        <v>54</v>
      </c>
      <c r="E350" s="293"/>
      <c r="F350" s="10" t="s">
        <v>36</v>
      </c>
      <c r="G350" s="12">
        <f>IF(AD350=FALSE,0,AD350)</f>
        <v>2682.35</v>
      </c>
      <c r="H350" s="12" t="s">
        <v>36</v>
      </c>
      <c r="I350" s="12">
        <f>IF(AE350=FALSE,0,AE350)</f>
        <v>0</v>
      </c>
      <c r="J350" s="12">
        <f>IF(AF350=FALSE,0,AF350)</f>
        <v>0</v>
      </c>
      <c r="K350" s="12" t="s">
        <v>36</v>
      </c>
      <c r="L350" s="12">
        <f>IF(AG350=FALSE,0,AG350)</f>
        <v>0</v>
      </c>
      <c r="M350" s="12" t="s">
        <v>36</v>
      </c>
      <c r="N350" s="12" t="s">
        <v>36</v>
      </c>
      <c r="O350" s="12" t="s">
        <v>36</v>
      </c>
      <c r="P350" s="12" t="s">
        <v>36</v>
      </c>
      <c r="Q350" s="12">
        <f>IF(AH350=FALSE,0,AH350)</f>
        <v>0</v>
      </c>
      <c r="R350" s="12" t="s">
        <v>36</v>
      </c>
      <c r="S350" s="12">
        <f>IF(AI350=FALSE,0,AI350)</f>
        <v>0</v>
      </c>
      <c r="T350" s="12" t="s">
        <v>36</v>
      </c>
      <c r="U350" s="12">
        <f>IF(AJ350=FALSE,0,AJ350)</f>
        <v>0</v>
      </c>
      <c r="V350" s="12">
        <f>IF(AK350=FALSE,0,AK350)</f>
        <v>0</v>
      </c>
      <c r="W350" s="12">
        <f>IF(AL350=FALSE,0,AL350)</f>
        <v>0</v>
      </c>
      <c r="X350" s="12" t="s">
        <v>36</v>
      </c>
      <c r="Y350" s="12">
        <f>IF(AM350=FALSE,0,AM350)</f>
        <v>0</v>
      </c>
      <c r="Z350" s="12" t="s">
        <v>36</v>
      </c>
      <c r="AA350" s="18">
        <v>9</v>
      </c>
      <c r="AD350" s="52">
        <f>IF(AD349=3,948.15,IF(AD349=4,624.59,IF(AD349=5,238.38,IF(AD349=6,1987,IF(AD349=7,740.75,IF(AD349=8,283.91,IF(AD349=9,2682.35,IF(AD349=10,829.59,IF(AD349=11,586.15,IF(AD349=12,992.71,IF(AD349=13,653.95,IF(AD349=14,249.59,IF(AD349=15,2080.39,IF(AD349=16,775.57,IF(AD349=17,297.25,IF(AD349=18,2808.42,IF(AD349=19,868.59,IF(AD349=20,613.7))))))))))))))))))</f>
        <v>2682.35</v>
      </c>
      <c r="AE350" s="52" t="b">
        <f>IF(AE349=5,1205.78,IF(AE349=8,1408.63,IF(AE349=11,1428.91,IF(AE349=14,1262.45,IF(AE349=17,1474.83,IF(AE349=20,1496.07))))))</f>
        <v>0</v>
      </c>
      <c r="AF350" s="52" t="b">
        <f>IF(AF349=3,487.32,IF(AF349=4,325.64,IF(AF349=5,287.99,IF(AF349=6,618.7,IF(AF349=7,412.3,IF(AF349=8,366.04,IF(AF349=9,798.54,IF(AF349=10,534.49,IF(AF349=11,476.86,IF(AF349=12,510.22,IF(AF349=13,340.94,IF(AF349=14,301.53,IF(AF349=15,647.78,IF(AF349=16,431.68,IF(AF349=17,383.24,IF(AF349=18,836.07,IF(AF349=19,559.61,IF(AF349=20,499.27))))))))))))))))))</f>
        <v>0</v>
      </c>
      <c r="AG350" s="52" t="b">
        <f>IF(AG349=3,498.89,IF(AG349=4,361.29,IF(AG349=5,250.38,IF(AG349=6,629.22,IF(AG349=7,456.21,IF(AG349=8,316.16,IF(AG349=9,815.35,IF(AG349=10,572.19,IF(AG349=11,402.59,IF(AG349=12,522.33,IF(AG349=13,378.28,IF(AG349=14,262.15,IF(AG349=15,658.8,IF(AG349=16,477.66,IF(AG349=17,331.01,IF(AG349=18,853.67,IF(AG349=19,599.08,IF(AG349=20,421.51))))))))))))))))))</f>
        <v>0</v>
      </c>
      <c r="AH350" s="52" t="b">
        <f>IF(AH349=3,359.85,IF(AH349=4,130.83,IF(AH349=5,78.61,IF(AH349=6,427.19,IF(AH349=7,160.77,IF(AH349=8,95.38,IF(AH349=9,568.37,IF(AH349=10,204.4,IF(AH349=11,132.96,IF(AH349=12,376.76,IF(AH349=13,136.98,IF(AH349=14,82.31,IF(AH349=15,447.27,IF(AH349=16,168.32,IF(AH349=17,99.86,IF(AH349=18,595.08,IF(AH349=19,214.01,IF(AH349=20,139.21))))))))))))))))))</f>
        <v>0</v>
      </c>
      <c r="AI350" s="52" t="b">
        <f>IF(AI349=3,196.17,IF(AI349=4,89.93,IF(AI349=5,48.88,IF(AI349=6,246.08,IF(AI349=7,112.07,IF(AI349=8,61.92,IF(AI349=9,297.11,IF(AI349=10,140.41,IF(AI349=11,79.67,IF(AI349=12,205.39,IF(AI349=13,94.16,IF(AI349=14,51.17,IF(AI349=15,257.64,IF(AI349=16,117.33,IF(AI349=17,64.83,IF(AI349=18,311.07,IF(AI349=19,147.01,IF(AI349=20,83.42))))))))))))))))))</f>
        <v>0</v>
      </c>
      <c r="AJ350" s="52" t="b">
        <f>IF(AJ349=3,108.35,IF(AJ349=4,64.65,IF(AJ349=5,45.75,IF(AJ349=6,144.27,IF(AJ349=7,86.58,IF(AJ349=8,61.46,IF(AJ349=9,195.16,IF(AJ349=10,118.24,IF(AJ349=11,83.88,IF(AJ349=12,113.44,IF(AJ349=13,67.69,IF(AJ349=14,47.9,IF(AJ349=15,151.05,IF(AJ349=16,90.65,IF(AJ349=17,64.34,IF(AJ349=18,204.34,IF(AJ349=19,123.8,IF(AJ349=20,87.83))))))))))))))))))</f>
        <v>0</v>
      </c>
      <c r="AK350" s="52" t="b">
        <f>IF(AK349=3,140.85,IF(AK349=4,104.84,IF(AK349=5,53.32,IF(AK349=6,286.46,IF(AK349=7,119.42,IF(AK349=8,63.42,IF(AK349=9,413.27,IF(AK349=10,141.33,IF(AK349=11,146,IF(AK349=12,147.47,IF(AK349=13,109.77,IF(AK349=14,55.82,IF(AK349=15,299.92,IF(AK349=16,125.03,IF(AK349=17,66.4,IF(AK349=18,432.69,IF(AK349=19,147.97,IF(AK349=20,152.86))))))))))))))))))</f>
        <v>0</v>
      </c>
      <c r="AL350" s="52" t="b">
        <f>IF(AL349=3,351.42,IF(AL349=4,547.22,IF(AL349=5,156.33,IF(AL349=6,722.99,IF(AL349=7,638.96,IF(AL349=8,188.79,IF(AL349=9,946.4,IF(AL349=10,699.46,IF(AL349=11,361.7,IF(AL349=12,367.94,IF(AL349=13,572.94,IF(AL349=14,163.68,IF(AL349=15,756.97,IF(AL349=16,668.99,IF(AL349=17,197.66,IF(AL349=18,990.88,IF(AL349=19,732.33,IF(AL349=20,378.7))))))))))))))))))</f>
        <v>0</v>
      </c>
      <c r="AM350" s="52" t="b">
        <f>IF(AM349=3,46.41,IF(AM349=4,19.01,IF(AM349=5,15.96,IF(AM349=6,78.9,IF(AM349=7,32.34,IF(AM349=8,27.09,IF(AM349=9,125.27,IF(AM349=10,48.48,IF(AM349=11,43.47,IF(AM349=12,48.59,IF(AM349=13,19.9,IF(AM349=14,16.71,IF(AM349=15,82.61,IF(AM349=16,33.86,IF(AM349=17,28.36,IF(AM349=18,131.15,IF(AM349=19,50.76,IF(AM349=20,45.51))))))))))))))))))</f>
        <v>0</v>
      </c>
      <c r="AO350" s="4">
        <f t="shared" si="903"/>
        <v>0</v>
      </c>
      <c r="AP350" s="4">
        <f t="shared" si="904"/>
        <v>0</v>
      </c>
      <c r="AQ350" s="4">
        <f t="shared" si="905"/>
        <v>0</v>
      </c>
      <c r="AU350" s="324"/>
      <c r="AV350" s="339"/>
      <c r="AW350" s="340"/>
      <c r="AX350" s="322" t="s">
        <v>54</v>
      </c>
      <c r="AY350" s="293"/>
      <c r="AZ350" s="10" t="s">
        <v>36</v>
      </c>
      <c r="BA350" s="12">
        <v>1659.18</v>
      </c>
      <c r="BB350" s="12" t="s">
        <v>36</v>
      </c>
      <c r="BC350" s="12">
        <f>IF(BY350=FALSE,0,BY350)</f>
        <v>0</v>
      </c>
      <c r="BD350" s="12">
        <f>IF(BZ350=FALSE,0,BZ350)</f>
        <v>0</v>
      </c>
      <c r="BE350" s="12" t="s">
        <v>36</v>
      </c>
      <c r="BF350" s="12">
        <f>IF(CA350=FALSE,0,CA350)</f>
        <v>0</v>
      </c>
      <c r="BG350" s="12" t="s">
        <v>36</v>
      </c>
      <c r="BH350" s="12" t="s">
        <v>36</v>
      </c>
      <c r="BI350" s="12" t="s">
        <v>36</v>
      </c>
      <c r="BJ350" s="12" t="s">
        <v>36</v>
      </c>
      <c r="BK350" s="12">
        <f>IF(CB350=FALSE,0,CB350)</f>
        <v>0</v>
      </c>
      <c r="BL350" s="12" t="s">
        <v>36</v>
      </c>
      <c r="BM350" s="12">
        <f>IF(CC350=FALSE,0,CC350)</f>
        <v>0</v>
      </c>
      <c r="BN350" s="12" t="s">
        <v>36</v>
      </c>
      <c r="BO350" s="12">
        <f>IF(CD350=FALSE,0,CD350)</f>
        <v>0</v>
      </c>
      <c r="BP350" s="12">
        <f>IF(CE350=FALSE,0,CE350)</f>
        <v>0</v>
      </c>
      <c r="BQ350" s="12">
        <f>IF(CF350=FALSE,0,CF350)</f>
        <v>0</v>
      </c>
      <c r="BR350" s="12" t="s">
        <v>36</v>
      </c>
      <c r="BS350" s="12">
        <f>IF(CG350=FALSE,0,CG350)</f>
        <v>0</v>
      </c>
      <c r="BT350" s="12" t="s">
        <v>36</v>
      </c>
      <c r="BU350" s="18">
        <v>9</v>
      </c>
      <c r="BX350" s="52">
        <f>IF(AD349=3,1896.3,IF(AD349=4,1249.18,IF(AD349=5,476.76,IF(AD349=6,3974,IF(AD349=7,1481.5,IF(AD349=8,567.82,IF(AD349=9,5364.7,IF(AD349=10,1659.18,IF(AD349=11,1172.3)))))))))</f>
        <v>5364.7</v>
      </c>
      <c r="BY350" s="52" t="b">
        <f>IF(AE349=5,2411.56,IF(AE349=8,2817.26,IF(AE349=11,2857.82)))</f>
        <v>0</v>
      </c>
      <c r="BZ350" s="52" t="b">
        <f>IF(AF349=3,974.64,IF(AF349=4,651.28,IF(AF349=5,575.98,IF(AF349=6,1237.4,IF(AF349=7,824.6,IF(AF349=8,732.08,IF(AF349=9,1597.08,IF(AF349=10,1068.98,IF(AF349=11,953.72)))))))))</f>
        <v>0</v>
      </c>
      <c r="CA350" s="52" t="b">
        <f>IF(AG349=3,997.78,IF(AG349=4,722.58,IF(AG349=5,500.76,IF(AG349=6,1258.44,IF(AG349=7,912.42,IF(AG349=8,632.32,IF(AG349=9,1630.7,IF(AG349=10,1144.38,IF(AG349=11,805.18)))))))))</f>
        <v>0</v>
      </c>
      <c r="CB350" s="52" t="b">
        <f>IF(AH349=3,719.7,IF(AH349=4,261.66,IF(AH349=5,157.22,IF(AH349=6,854.38,IF(AH349=7,321.54,IF(AH349=8,190.76,IF(AH349=9,1136.74,IF(AH349=10,408.8,IF(AH349=11,265.92)))))))))</f>
        <v>0</v>
      </c>
      <c r="CC350" s="52" t="b">
        <f>IF(AI349=3,392.34,IF(AI349=4,179.86,IF(AI349=5,97.76,IF(AI349=6,492.16,IF(AI349=7,224.14,IF(AI349=8,123.84,IF(AI349=9,594.22,IF(AI349=10,280.82,IF(AI349=11,159.34)))))))))</f>
        <v>0</v>
      </c>
      <c r="CD350" s="52" t="b">
        <f>IF(AJ349=3,216.7,IF(AJ349=4,129.3,IF(AJ349=5,91.5,IF(AJ349=6,288.54,IF(AJ349=7,173.16,IF(AJ349=8,122.92,IF(AJ349=9,390.32,IF(AJ349=10,236.48,IF(AJ349=11,167.76)))))))))</f>
        <v>0</v>
      </c>
      <c r="CE350" s="52" t="b">
        <f>IF(AK349=3,281.7,IF(AK349=4,209.68,IF(AK349=5,106.64,IF(AK349=6,572.92,IF(AK349=7,238.84,IF(AK349=8,126.84,IF(AK349=9,826.54,IF(AK349=10,282.66,IF(AK349=11,292)))))))))</f>
        <v>0</v>
      </c>
      <c r="CF350" s="52" t="b">
        <f>IF(AL349=3,702.84,IF(AL349=4,1094.44,IF(AL349=5,312.66,IF(AL349=6,1445.98,IF(AL349=7,1277.92,IF(AL349=8,377.58,IF(AL349=9,1892.8,IF(AL349=10,1398.92,IF(AL349=11,723.4)))))))))</f>
        <v>0</v>
      </c>
      <c r="CG350" s="52" t="b">
        <f>IF(AM349=3,92.82,IF(AM349=4,38.02,IF(AM349=5,31.92,IF(AM349=6,157.8,IF(AM349=7,64.68,IF(AM349=8,54.18,IF(AM349=9,250.54,IF(AM349=10,96.96,IF(AM349=11,86.94)))))))))</f>
        <v>0</v>
      </c>
    </row>
    <row r="351" spans="1:88" ht="30" customHeight="1">
      <c r="A351" s="280"/>
      <c r="B351" s="280" t="s">
        <v>341</v>
      </c>
      <c r="C351" s="378">
        <f>C324+C333+C342</f>
        <v>518.98</v>
      </c>
      <c r="D351" s="282" t="s">
        <v>27</v>
      </c>
      <c r="E351" s="2" t="s">
        <v>28</v>
      </c>
      <c r="F351" s="10">
        <f>G351+I351+J351+L351+Q351+S351+U351+V351+W351+Y351+Z351</f>
        <v>1392086.01</v>
      </c>
      <c r="G351" s="44">
        <f>G324+G333+G342</f>
        <v>1392086.01</v>
      </c>
      <c r="H351" s="10">
        <f t="shared" ref="H351:Z356" si="975">H324+H333+H342</f>
        <v>0</v>
      </c>
      <c r="I351" s="10">
        <f t="shared" si="975"/>
        <v>0</v>
      </c>
      <c r="J351" s="10">
        <f t="shared" si="975"/>
        <v>0</v>
      </c>
      <c r="K351" s="10">
        <f t="shared" si="975"/>
        <v>0</v>
      </c>
      <c r="L351" s="10">
        <f t="shared" si="975"/>
        <v>0</v>
      </c>
      <c r="M351" s="10">
        <f t="shared" si="975"/>
        <v>0</v>
      </c>
      <c r="N351" s="10">
        <f t="shared" si="975"/>
        <v>0</v>
      </c>
      <c r="O351" s="10">
        <f t="shared" si="975"/>
        <v>0</v>
      </c>
      <c r="P351" s="10">
        <f t="shared" si="975"/>
        <v>0</v>
      </c>
      <c r="Q351" s="10">
        <f t="shared" si="975"/>
        <v>0</v>
      </c>
      <c r="R351" s="10">
        <f t="shared" si="975"/>
        <v>0</v>
      </c>
      <c r="S351" s="10">
        <f t="shared" si="975"/>
        <v>0</v>
      </c>
      <c r="T351" s="10">
        <f t="shared" si="975"/>
        <v>0</v>
      </c>
      <c r="U351" s="10">
        <f t="shared" si="975"/>
        <v>0</v>
      </c>
      <c r="V351" s="10">
        <f t="shared" si="975"/>
        <v>0</v>
      </c>
      <c r="W351" s="10">
        <f t="shared" si="975"/>
        <v>0</v>
      </c>
      <c r="X351" s="10">
        <f t="shared" si="975"/>
        <v>0</v>
      </c>
      <c r="Y351" s="10">
        <f t="shared" si="975"/>
        <v>0</v>
      </c>
      <c r="Z351" s="10">
        <f t="shared" si="975"/>
        <v>0</v>
      </c>
      <c r="AA351" s="15">
        <v>1</v>
      </c>
      <c r="AO351" s="4">
        <f t="shared" si="903"/>
        <v>0</v>
      </c>
      <c r="AP351" s="4">
        <f t="shared" si="904"/>
        <v>0</v>
      </c>
      <c r="AQ351" s="4">
        <f t="shared" si="905"/>
        <v>0</v>
      </c>
      <c r="AU351" s="339"/>
      <c r="AV351" s="339" t="s">
        <v>341</v>
      </c>
      <c r="AW351" s="340">
        <f>AW324+AW333+AW342</f>
        <v>0</v>
      </c>
      <c r="AX351" s="326" t="s">
        <v>27</v>
      </c>
      <c r="AY351" s="2" t="s">
        <v>28</v>
      </c>
      <c r="AZ351" s="10">
        <f>BA351+BC351+BD351+BF351+BK351+BM351+BO351+BP351+BQ351+BS351+BT351</f>
        <v>0</v>
      </c>
      <c r="BA351" s="44">
        <f>BA324+BA333+BA342</f>
        <v>0</v>
      </c>
      <c r="BB351" s="10">
        <f t="shared" ref="BB351:BT351" si="976">BB324+BB333+BB342</f>
        <v>0</v>
      </c>
      <c r="BC351" s="10">
        <f t="shared" si="976"/>
        <v>0</v>
      </c>
      <c r="BD351" s="10">
        <f t="shared" si="976"/>
        <v>0</v>
      </c>
      <c r="BE351" s="10">
        <f t="shared" si="976"/>
        <v>0</v>
      </c>
      <c r="BF351" s="10">
        <f t="shared" si="976"/>
        <v>0</v>
      </c>
      <c r="BG351" s="10">
        <f t="shared" si="976"/>
        <v>0</v>
      </c>
      <c r="BH351" s="10">
        <f t="shared" si="976"/>
        <v>0</v>
      </c>
      <c r="BI351" s="10">
        <f t="shared" si="976"/>
        <v>0</v>
      </c>
      <c r="BJ351" s="10">
        <f t="shared" si="976"/>
        <v>0</v>
      </c>
      <c r="BK351" s="10">
        <f t="shared" si="976"/>
        <v>0</v>
      </c>
      <c r="BL351" s="10">
        <f t="shared" si="976"/>
        <v>0</v>
      </c>
      <c r="BM351" s="10">
        <f t="shared" si="976"/>
        <v>0</v>
      </c>
      <c r="BN351" s="10">
        <f t="shared" si="976"/>
        <v>0</v>
      </c>
      <c r="BO351" s="10">
        <f t="shared" si="976"/>
        <v>0</v>
      </c>
      <c r="BP351" s="10">
        <f t="shared" si="976"/>
        <v>0</v>
      </c>
      <c r="BQ351" s="10">
        <f t="shared" si="976"/>
        <v>0</v>
      </c>
      <c r="BR351" s="10">
        <f t="shared" si="976"/>
        <v>0</v>
      </c>
      <c r="BS351" s="10">
        <f t="shared" si="976"/>
        <v>0</v>
      </c>
      <c r="BT351" s="10">
        <f t="shared" si="976"/>
        <v>0</v>
      </c>
      <c r="BU351" s="15">
        <v>1</v>
      </c>
      <c r="CI351" s="32">
        <f>BF351-BG351</f>
        <v>0</v>
      </c>
    </row>
    <row r="352" spans="1:88" ht="60" customHeight="1">
      <c r="A352" s="281"/>
      <c r="B352" s="281"/>
      <c r="C352" s="379"/>
      <c r="D352" s="342"/>
      <c r="E352" s="2" t="s">
        <v>29</v>
      </c>
      <c r="F352" s="10">
        <f t="shared" ref="F352:F356" si="977">G352+I352+J352+L352+Q352+S352+U352+V352+W352+Y352+Z352</f>
        <v>0</v>
      </c>
      <c r="G352" s="10">
        <f t="shared" ref="G352:V356" si="978">G325+G334+G343</f>
        <v>0</v>
      </c>
      <c r="H352" s="10">
        <f t="shared" si="978"/>
        <v>0</v>
      </c>
      <c r="I352" s="10">
        <f t="shared" si="978"/>
        <v>0</v>
      </c>
      <c r="J352" s="10">
        <f t="shared" si="978"/>
        <v>0</v>
      </c>
      <c r="K352" s="10">
        <f t="shared" si="978"/>
        <v>0</v>
      </c>
      <c r="L352" s="10">
        <f t="shared" si="978"/>
        <v>0</v>
      </c>
      <c r="M352" s="10">
        <f t="shared" si="978"/>
        <v>0</v>
      </c>
      <c r="N352" s="10">
        <f t="shared" si="978"/>
        <v>0</v>
      </c>
      <c r="O352" s="10">
        <f t="shared" si="978"/>
        <v>0</v>
      </c>
      <c r="P352" s="10">
        <f t="shared" si="978"/>
        <v>0</v>
      </c>
      <c r="Q352" s="10">
        <f t="shared" si="978"/>
        <v>0</v>
      </c>
      <c r="R352" s="10">
        <f t="shared" si="978"/>
        <v>0</v>
      </c>
      <c r="S352" s="10">
        <f t="shared" si="978"/>
        <v>0</v>
      </c>
      <c r="T352" s="10">
        <f t="shared" si="978"/>
        <v>0</v>
      </c>
      <c r="U352" s="10">
        <f t="shared" si="978"/>
        <v>0</v>
      </c>
      <c r="V352" s="10">
        <f t="shared" si="978"/>
        <v>0</v>
      </c>
      <c r="W352" s="10">
        <f t="shared" si="975"/>
        <v>0</v>
      </c>
      <c r="X352" s="10">
        <f t="shared" si="975"/>
        <v>0</v>
      </c>
      <c r="Y352" s="10">
        <f t="shared" si="975"/>
        <v>0</v>
      </c>
      <c r="Z352" s="10">
        <f t="shared" si="975"/>
        <v>0</v>
      </c>
      <c r="AA352" s="15">
        <v>2</v>
      </c>
      <c r="AO352" s="4">
        <f t="shared" si="903"/>
        <v>0</v>
      </c>
      <c r="AP352" s="4">
        <f t="shared" si="904"/>
        <v>0</v>
      </c>
      <c r="AQ352" s="4">
        <f t="shared" si="905"/>
        <v>0</v>
      </c>
      <c r="AU352" s="339"/>
      <c r="AV352" s="339"/>
      <c r="AW352" s="340"/>
      <c r="AX352" s="326"/>
      <c r="AY352" s="2" t="s">
        <v>29</v>
      </c>
      <c r="AZ352" s="10">
        <f t="shared" ref="AZ352:AZ356" si="979">BA352+BC352+BD352+BF352+BK352+BM352+BO352+BP352+BQ352+BS352+BT352</f>
        <v>0</v>
      </c>
      <c r="BA352" s="10">
        <f t="shared" ref="BA352:BT352" si="980">BA325+BA334+BA343</f>
        <v>0</v>
      </c>
      <c r="BB352" s="10">
        <f t="shared" si="980"/>
        <v>0</v>
      </c>
      <c r="BC352" s="10">
        <f t="shared" si="980"/>
        <v>0</v>
      </c>
      <c r="BD352" s="10">
        <f t="shared" si="980"/>
        <v>0</v>
      </c>
      <c r="BE352" s="10">
        <f t="shared" si="980"/>
        <v>0</v>
      </c>
      <c r="BF352" s="10">
        <f t="shared" si="980"/>
        <v>0</v>
      </c>
      <c r="BG352" s="10">
        <f t="shared" si="980"/>
        <v>0</v>
      </c>
      <c r="BH352" s="10">
        <f t="shared" si="980"/>
        <v>0</v>
      </c>
      <c r="BI352" s="10">
        <f t="shared" si="980"/>
        <v>0</v>
      </c>
      <c r="BJ352" s="10">
        <f t="shared" si="980"/>
        <v>0</v>
      </c>
      <c r="BK352" s="10">
        <f t="shared" si="980"/>
        <v>0</v>
      </c>
      <c r="BL352" s="10">
        <f t="shared" si="980"/>
        <v>0</v>
      </c>
      <c r="BM352" s="10">
        <f t="shared" si="980"/>
        <v>0</v>
      </c>
      <c r="BN352" s="10">
        <f t="shared" si="980"/>
        <v>0</v>
      </c>
      <c r="BO352" s="10">
        <f t="shared" si="980"/>
        <v>0</v>
      </c>
      <c r="BP352" s="10">
        <f t="shared" si="980"/>
        <v>0</v>
      </c>
      <c r="BQ352" s="10">
        <f t="shared" si="980"/>
        <v>0</v>
      </c>
      <c r="BR352" s="10">
        <f t="shared" si="980"/>
        <v>0</v>
      </c>
      <c r="BS352" s="10">
        <f t="shared" si="980"/>
        <v>0</v>
      </c>
      <c r="BT352" s="10">
        <f t="shared" si="980"/>
        <v>0</v>
      </c>
      <c r="BU352" s="15">
        <v>2</v>
      </c>
    </row>
    <row r="353" spans="1:88" ht="120" customHeight="1">
      <c r="A353" s="281"/>
      <c r="B353" s="281"/>
      <c r="C353" s="379"/>
      <c r="D353" s="282" t="s">
        <v>30</v>
      </c>
      <c r="E353" s="2" t="s">
        <v>52</v>
      </c>
      <c r="F353" s="10">
        <f t="shared" si="977"/>
        <v>0</v>
      </c>
      <c r="G353" s="10">
        <f t="shared" si="978"/>
        <v>0</v>
      </c>
      <c r="H353" s="10">
        <f t="shared" si="975"/>
        <v>0</v>
      </c>
      <c r="I353" s="10">
        <f t="shared" si="975"/>
        <v>0</v>
      </c>
      <c r="J353" s="10">
        <f t="shared" si="975"/>
        <v>0</v>
      </c>
      <c r="K353" s="10">
        <f t="shared" si="975"/>
        <v>0</v>
      </c>
      <c r="L353" s="10">
        <f t="shared" si="975"/>
        <v>0</v>
      </c>
      <c r="M353" s="10">
        <f t="shared" si="975"/>
        <v>0</v>
      </c>
      <c r="N353" s="10">
        <f t="shared" si="975"/>
        <v>0</v>
      </c>
      <c r="O353" s="10">
        <f t="shared" si="975"/>
        <v>0</v>
      </c>
      <c r="P353" s="10">
        <f t="shared" si="975"/>
        <v>0</v>
      </c>
      <c r="Q353" s="10">
        <f t="shared" si="975"/>
        <v>0</v>
      </c>
      <c r="R353" s="10">
        <f t="shared" si="975"/>
        <v>0</v>
      </c>
      <c r="S353" s="10">
        <f t="shared" si="975"/>
        <v>0</v>
      </c>
      <c r="T353" s="10">
        <f t="shared" si="975"/>
        <v>0</v>
      </c>
      <c r="U353" s="10">
        <f t="shared" si="975"/>
        <v>0</v>
      </c>
      <c r="V353" s="10">
        <f t="shared" si="975"/>
        <v>0</v>
      </c>
      <c r="W353" s="10">
        <f t="shared" si="975"/>
        <v>0</v>
      </c>
      <c r="X353" s="10">
        <f t="shared" si="975"/>
        <v>0</v>
      </c>
      <c r="Y353" s="10">
        <f t="shared" si="975"/>
        <v>0</v>
      </c>
      <c r="Z353" s="10">
        <f t="shared" si="975"/>
        <v>0</v>
      </c>
      <c r="AA353" s="15">
        <v>3</v>
      </c>
      <c r="AO353" s="4">
        <f t="shared" si="903"/>
        <v>0</v>
      </c>
      <c r="AP353" s="4">
        <f t="shared" si="904"/>
        <v>0</v>
      </c>
      <c r="AQ353" s="4">
        <f t="shared" si="905"/>
        <v>0</v>
      </c>
      <c r="AT353" s="32">
        <f>AZ353-BC353</f>
        <v>0</v>
      </c>
      <c r="AU353" s="339"/>
      <c r="AV353" s="339"/>
      <c r="AW353" s="340"/>
      <c r="AX353" s="326" t="s">
        <v>30</v>
      </c>
      <c r="AY353" s="2" t="s">
        <v>52</v>
      </c>
      <c r="AZ353" s="10">
        <f t="shared" si="979"/>
        <v>0</v>
      </c>
      <c r="BA353" s="10">
        <f t="shared" ref="BA353:BT353" si="981">BA326+BA335+BA344</f>
        <v>0</v>
      </c>
      <c r="BB353" s="10">
        <f t="shared" si="981"/>
        <v>0</v>
      </c>
      <c r="BC353" s="10">
        <f t="shared" si="981"/>
        <v>0</v>
      </c>
      <c r="BD353" s="10">
        <f t="shared" si="981"/>
        <v>0</v>
      </c>
      <c r="BE353" s="10">
        <f t="shared" si="981"/>
        <v>0</v>
      </c>
      <c r="BF353" s="10">
        <f t="shared" si="981"/>
        <v>0</v>
      </c>
      <c r="BG353" s="10">
        <f t="shared" si="981"/>
        <v>0</v>
      </c>
      <c r="BH353" s="10">
        <f t="shared" si="981"/>
        <v>0</v>
      </c>
      <c r="BI353" s="10">
        <f t="shared" si="981"/>
        <v>0</v>
      </c>
      <c r="BJ353" s="10">
        <f t="shared" si="981"/>
        <v>0</v>
      </c>
      <c r="BK353" s="10">
        <f t="shared" si="981"/>
        <v>0</v>
      </c>
      <c r="BL353" s="10">
        <f t="shared" si="981"/>
        <v>0</v>
      </c>
      <c r="BM353" s="10">
        <f t="shared" si="981"/>
        <v>0</v>
      </c>
      <c r="BN353" s="10">
        <f t="shared" si="981"/>
        <v>0</v>
      </c>
      <c r="BO353" s="10">
        <f t="shared" si="981"/>
        <v>0</v>
      </c>
      <c r="BP353" s="10">
        <f t="shared" si="981"/>
        <v>0</v>
      </c>
      <c r="BQ353" s="10">
        <f t="shared" si="981"/>
        <v>0</v>
      </c>
      <c r="BR353" s="10">
        <f t="shared" si="981"/>
        <v>0</v>
      </c>
      <c r="BS353" s="10">
        <f t="shared" si="981"/>
        <v>0</v>
      </c>
      <c r="BT353" s="10">
        <f t="shared" si="981"/>
        <v>0</v>
      </c>
      <c r="BU353" s="15">
        <v>3</v>
      </c>
    </row>
    <row r="354" spans="1:88" ht="30" customHeight="1">
      <c r="A354" s="281"/>
      <c r="B354" s="281"/>
      <c r="C354" s="379"/>
      <c r="D354" s="283"/>
      <c r="E354" s="2" t="s">
        <v>32</v>
      </c>
      <c r="F354" s="10">
        <f t="shared" si="977"/>
        <v>0</v>
      </c>
      <c r="G354" s="10">
        <f t="shared" si="978"/>
        <v>0</v>
      </c>
      <c r="H354" s="10">
        <f t="shared" si="975"/>
        <v>0</v>
      </c>
      <c r="I354" s="10">
        <f t="shared" si="975"/>
        <v>0</v>
      </c>
      <c r="J354" s="10">
        <f t="shared" si="975"/>
        <v>0</v>
      </c>
      <c r="K354" s="10">
        <f t="shared" si="975"/>
        <v>0</v>
      </c>
      <c r="L354" s="10">
        <f t="shared" si="975"/>
        <v>0</v>
      </c>
      <c r="M354" s="10">
        <f t="shared" si="975"/>
        <v>0</v>
      </c>
      <c r="N354" s="10">
        <f t="shared" si="975"/>
        <v>0</v>
      </c>
      <c r="O354" s="10">
        <f t="shared" si="975"/>
        <v>0</v>
      </c>
      <c r="P354" s="10">
        <f t="shared" si="975"/>
        <v>0</v>
      </c>
      <c r="Q354" s="10">
        <f t="shared" si="975"/>
        <v>0</v>
      </c>
      <c r="R354" s="10">
        <f t="shared" si="975"/>
        <v>0</v>
      </c>
      <c r="S354" s="10">
        <f t="shared" si="975"/>
        <v>0</v>
      </c>
      <c r="T354" s="10">
        <f t="shared" si="975"/>
        <v>0</v>
      </c>
      <c r="U354" s="10">
        <f t="shared" si="975"/>
        <v>0</v>
      </c>
      <c r="V354" s="10">
        <f t="shared" si="975"/>
        <v>0</v>
      </c>
      <c r="W354" s="10">
        <f t="shared" si="975"/>
        <v>0</v>
      </c>
      <c r="X354" s="10">
        <f t="shared" si="975"/>
        <v>0</v>
      </c>
      <c r="Y354" s="10">
        <f t="shared" si="975"/>
        <v>0</v>
      </c>
      <c r="Z354" s="10">
        <f t="shared" si="975"/>
        <v>0</v>
      </c>
      <c r="AA354" s="15">
        <v>4</v>
      </c>
      <c r="AO354" s="4">
        <f t="shared" si="903"/>
        <v>0</v>
      </c>
      <c r="AP354" s="4">
        <f t="shared" si="904"/>
        <v>0</v>
      </c>
      <c r="AQ354" s="4">
        <f t="shared" si="905"/>
        <v>0</v>
      </c>
      <c r="AU354" s="339"/>
      <c r="AV354" s="339"/>
      <c r="AW354" s="340"/>
      <c r="AX354" s="326"/>
      <c r="AY354" s="2" t="s">
        <v>32</v>
      </c>
      <c r="AZ354" s="10">
        <f t="shared" si="979"/>
        <v>0</v>
      </c>
      <c r="BA354" s="10">
        <f t="shared" ref="BA354:BT354" si="982">BA327+BA336+BA345</f>
        <v>0</v>
      </c>
      <c r="BB354" s="10">
        <f t="shared" si="982"/>
        <v>0</v>
      </c>
      <c r="BC354" s="10">
        <f t="shared" si="982"/>
        <v>0</v>
      </c>
      <c r="BD354" s="10">
        <f t="shared" si="982"/>
        <v>0</v>
      </c>
      <c r="BE354" s="10">
        <f t="shared" si="982"/>
        <v>0</v>
      </c>
      <c r="BF354" s="10">
        <f t="shared" si="982"/>
        <v>0</v>
      </c>
      <c r="BG354" s="10">
        <f t="shared" si="982"/>
        <v>0</v>
      </c>
      <c r="BH354" s="10">
        <f t="shared" si="982"/>
        <v>0</v>
      </c>
      <c r="BI354" s="10">
        <f t="shared" si="982"/>
        <v>0</v>
      </c>
      <c r="BJ354" s="10">
        <f t="shared" si="982"/>
        <v>0</v>
      </c>
      <c r="BK354" s="10">
        <f t="shared" si="982"/>
        <v>0</v>
      </c>
      <c r="BL354" s="10">
        <f t="shared" si="982"/>
        <v>0</v>
      </c>
      <c r="BM354" s="10">
        <f t="shared" si="982"/>
        <v>0</v>
      </c>
      <c r="BN354" s="10">
        <f t="shared" si="982"/>
        <v>0</v>
      </c>
      <c r="BO354" s="10">
        <f t="shared" si="982"/>
        <v>0</v>
      </c>
      <c r="BP354" s="10">
        <f t="shared" si="982"/>
        <v>0</v>
      </c>
      <c r="BQ354" s="10">
        <f t="shared" si="982"/>
        <v>0</v>
      </c>
      <c r="BR354" s="10">
        <f t="shared" si="982"/>
        <v>0</v>
      </c>
      <c r="BS354" s="10">
        <f t="shared" si="982"/>
        <v>0</v>
      </c>
      <c r="BT354" s="10">
        <f t="shared" si="982"/>
        <v>0</v>
      </c>
      <c r="BU354" s="15">
        <v>4</v>
      </c>
    </row>
    <row r="355" spans="1:88" ht="30" customHeight="1">
      <c r="A355" s="281"/>
      <c r="B355" s="281"/>
      <c r="C355" s="379"/>
      <c r="D355" s="283"/>
      <c r="E355" s="2" t="s">
        <v>33</v>
      </c>
      <c r="F355" s="10">
        <f t="shared" si="977"/>
        <v>0</v>
      </c>
      <c r="G355" s="10">
        <f t="shared" si="978"/>
        <v>0</v>
      </c>
      <c r="H355" s="10">
        <f t="shared" si="975"/>
        <v>0</v>
      </c>
      <c r="I355" s="10">
        <f t="shared" si="975"/>
        <v>0</v>
      </c>
      <c r="J355" s="10">
        <f t="shared" si="975"/>
        <v>0</v>
      </c>
      <c r="K355" s="10">
        <f t="shared" si="975"/>
        <v>0</v>
      </c>
      <c r="L355" s="10">
        <f t="shared" si="975"/>
        <v>0</v>
      </c>
      <c r="M355" s="10">
        <f t="shared" si="975"/>
        <v>0</v>
      </c>
      <c r="N355" s="10">
        <f t="shared" si="975"/>
        <v>0</v>
      </c>
      <c r="O355" s="10">
        <f t="shared" si="975"/>
        <v>0</v>
      </c>
      <c r="P355" s="10">
        <f t="shared" si="975"/>
        <v>0</v>
      </c>
      <c r="Q355" s="10">
        <f t="shared" si="975"/>
        <v>0</v>
      </c>
      <c r="R355" s="10">
        <f t="shared" si="975"/>
        <v>0</v>
      </c>
      <c r="S355" s="10">
        <f t="shared" si="975"/>
        <v>0</v>
      </c>
      <c r="T355" s="10">
        <f t="shared" si="975"/>
        <v>0</v>
      </c>
      <c r="U355" s="10">
        <f t="shared" si="975"/>
        <v>0</v>
      </c>
      <c r="V355" s="10">
        <f t="shared" si="975"/>
        <v>0</v>
      </c>
      <c r="W355" s="10">
        <f t="shared" si="975"/>
        <v>0</v>
      </c>
      <c r="X355" s="10">
        <f t="shared" si="975"/>
        <v>0</v>
      </c>
      <c r="Y355" s="10">
        <f t="shared" si="975"/>
        <v>0</v>
      </c>
      <c r="Z355" s="10">
        <f t="shared" si="975"/>
        <v>0</v>
      </c>
      <c r="AA355" s="15">
        <v>5</v>
      </c>
      <c r="AO355" s="4">
        <f t="shared" si="903"/>
        <v>0</v>
      </c>
      <c r="AP355" s="4">
        <f t="shared" si="904"/>
        <v>0</v>
      </c>
      <c r="AQ355" s="4">
        <f t="shared" si="905"/>
        <v>0</v>
      </c>
      <c r="AU355" s="339"/>
      <c r="AV355" s="339"/>
      <c r="AW355" s="340"/>
      <c r="AX355" s="326"/>
      <c r="AY355" s="2" t="s">
        <v>33</v>
      </c>
      <c r="AZ355" s="10">
        <f t="shared" si="979"/>
        <v>0</v>
      </c>
      <c r="BA355" s="10">
        <f t="shared" ref="BA355:BT355" si="983">BA328+BA337+BA346</f>
        <v>0</v>
      </c>
      <c r="BB355" s="10">
        <f t="shared" si="983"/>
        <v>0</v>
      </c>
      <c r="BC355" s="10">
        <f t="shared" si="983"/>
        <v>0</v>
      </c>
      <c r="BD355" s="10">
        <f t="shared" si="983"/>
        <v>0</v>
      </c>
      <c r="BE355" s="10">
        <f t="shared" si="983"/>
        <v>0</v>
      </c>
      <c r="BF355" s="10">
        <f t="shared" si="983"/>
        <v>0</v>
      </c>
      <c r="BG355" s="10">
        <f t="shared" si="983"/>
        <v>0</v>
      </c>
      <c r="BH355" s="10">
        <f t="shared" si="983"/>
        <v>0</v>
      </c>
      <c r="BI355" s="10">
        <f t="shared" si="983"/>
        <v>0</v>
      </c>
      <c r="BJ355" s="10">
        <f t="shared" si="983"/>
        <v>0</v>
      </c>
      <c r="BK355" s="10">
        <f t="shared" si="983"/>
        <v>0</v>
      </c>
      <c r="BL355" s="10">
        <f t="shared" si="983"/>
        <v>0</v>
      </c>
      <c r="BM355" s="10">
        <f t="shared" si="983"/>
        <v>0</v>
      </c>
      <c r="BN355" s="10">
        <f t="shared" si="983"/>
        <v>0</v>
      </c>
      <c r="BO355" s="10">
        <f t="shared" si="983"/>
        <v>0</v>
      </c>
      <c r="BP355" s="10">
        <f t="shared" si="983"/>
        <v>0</v>
      </c>
      <c r="BQ355" s="10">
        <f t="shared" si="983"/>
        <v>0</v>
      </c>
      <c r="BR355" s="10">
        <f t="shared" si="983"/>
        <v>0</v>
      </c>
      <c r="BS355" s="10">
        <f t="shared" si="983"/>
        <v>0</v>
      </c>
      <c r="BT355" s="10">
        <f t="shared" si="983"/>
        <v>0</v>
      </c>
      <c r="BU355" s="15">
        <v>5</v>
      </c>
    </row>
    <row r="356" spans="1:88" ht="30" customHeight="1">
      <c r="A356" s="281"/>
      <c r="B356" s="281"/>
      <c r="C356" s="379"/>
      <c r="D356" s="342"/>
      <c r="E356" s="2" t="s">
        <v>34</v>
      </c>
      <c r="F356" s="10">
        <f t="shared" si="977"/>
        <v>0</v>
      </c>
      <c r="G356" s="10">
        <f t="shared" si="978"/>
        <v>0</v>
      </c>
      <c r="H356" s="10">
        <f t="shared" si="975"/>
        <v>0</v>
      </c>
      <c r="I356" s="10">
        <f t="shared" si="975"/>
        <v>0</v>
      </c>
      <c r="J356" s="10">
        <f t="shared" si="975"/>
        <v>0</v>
      </c>
      <c r="K356" s="10">
        <f t="shared" si="975"/>
        <v>0</v>
      </c>
      <c r="L356" s="10">
        <f t="shared" si="975"/>
        <v>0</v>
      </c>
      <c r="M356" s="10">
        <f t="shared" si="975"/>
        <v>0</v>
      </c>
      <c r="N356" s="10">
        <f t="shared" si="975"/>
        <v>0</v>
      </c>
      <c r="O356" s="10">
        <f t="shared" si="975"/>
        <v>0</v>
      </c>
      <c r="P356" s="10">
        <f t="shared" si="975"/>
        <v>0</v>
      </c>
      <c r="Q356" s="10">
        <f t="shared" si="975"/>
        <v>0</v>
      </c>
      <c r="R356" s="10">
        <f t="shared" si="975"/>
        <v>0</v>
      </c>
      <c r="S356" s="10">
        <f t="shared" si="975"/>
        <v>0</v>
      </c>
      <c r="T356" s="10">
        <f t="shared" si="975"/>
        <v>0</v>
      </c>
      <c r="U356" s="10">
        <f t="shared" si="975"/>
        <v>0</v>
      </c>
      <c r="V356" s="10">
        <f t="shared" si="975"/>
        <v>0</v>
      </c>
      <c r="W356" s="10">
        <f t="shared" si="975"/>
        <v>0</v>
      </c>
      <c r="X356" s="10">
        <f t="shared" si="975"/>
        <v>0</v>
      </c>
      <c r="Y356" s="10">
        <f t="shared" si="975"/>
        <v>0</v>
      </c>
      <c r="Z356" s="10">
        <f t="shared" si="975"/>
        <v>0</v>
      </c>
      <c r="AA356" s="15">
        <v>6</v>
      </c>
      <c r="AO356" s="4">
        <f t="shared" si="903"/>
        <v>0</v>
      </c>
      <c r="AP356" s="4">
        <f t="shared" si="904"/>
        <v>0</v>
      </c>
      <c r="AQ356" s="4">
        <f t="shared" si="905"/>
        <v>0</v>
      </c>
      <c r="AU356" s="339"/>
      <c r="AV356" s="339"/>
      <c r="AW356" s="340"/>
      <c r="AX356" s="326"/>
      <c r="AY356" s="2" t="s">
        <v>34</v>
      </c>
      <c r="AZ356" s="10">
        <f t="shared" si="979"/>
        <v>0</v>
      </c>
      <c r="BA356" s="10">
        <f t="shared" ref="BA356:BT356" si="984">BA329+BA338+BA347</f>
        <v>0</v>
      </c>
      <c r="BB356" s="10">
        <f t="shared" si="984"/>
        <v>0</v>
      </c>
      <c r="BC356" s="10">
        <f t="shared" si="984"/>
        <v>0</v>
      </c>
      <c r="BD356" s="10">
        <f t="shared" si="984"/>
        <v>0</v>
      </c>
      <c r="BE356" s="10">
        <f t="shared" si="984"/>
        <v>0</v>
      </c>
      <c r="BF356" s="10">
        <f t="shared" si="984"/>
        <v>0</v>
      </c>
      <c r="BG356" s="10">
        <f t="shared" si="984"/>
        <v>0</v>
      </c>
      <c r="BH356" s="10">
        <f t="shared" si="984"/>
        <v>0</v>
      </c>
      <c r="BI356" s="10">
        <f t="shared" si="984"/>
        <v>0</v>
      </c>
      <c r="BJ356" s="10">
        <f t="shared" si="984"/>
        <v>0</v>
      </c>
      <c r="BK356" s="10">
        <f t="shared" si="984"/>
        <v>0</v>
      </c>
      <c r="BL356" s="10">
        <f t="shared" si="984"/>
        <v>0</v>
      </c>
      <c r="BM356" s="10">
        <f t="shared" si="984"/>
        <v>0</v>
      </c>
      <c r="BN356" s="10">
        <f t="shared" si="984"/>
        <v>0</v>
      </c>
      <c r="BO356" s="10">
        <f t="shared" si="984"/>
        <v>0</v>
      </c>
      <c r="BP356" s="10">
        <f t="shared" si="984"/>
        <v>0</v>
      </c>
      <c r="BQ356" s="10">
        <f t="shared" si="984"/>
        <v>0</v>
      </c>
      <c r="BR356" s="10">
        <f t="shared" si="984"/>
        <v>0</v>
      </c>
      <c r="BS356" s="10">
        <f t="shared" si="984"/>
        <v>0</v>
      </c>
      <c r="BT356" s="10">
        <f t="shared" si="984"/>
        <v>0</v>
      </c>
      <c r="BU356" s="15">
        <v>6</v>
      </c>
    </row>
    <row r="357" spans="1:88" s="5" customFormat="1" ht="30" customHeight="1">
      <c r="A357" s="281"/>
      <c r="B357" s="281"/>
      <c r="C357" s="379"/>
      <c r="D357" s="365" t="s">
        <v>35</v>
      </c>
      <c r="E357" s="366"/>
      <c r="F357" s="10">
        <f>F351+F352+F353+F354+F355+F356</f>
        <v>1392086.01</v>
      </c>
      <c r="G357" s="10">
        <f t="shared" ref="G357" si="985">G351+G352+G353+G354+G355+G356</f>
        <v>1392086.01</v>
      </c>
      <c r="H357" s="10">
        <f t="shared" ref="H357" si="986">H351+H352+H353+H354+H355+H356</f>
        <v>0</v>
      </c>
      <c r="I357" s="10">
        <f t="shared" ref="I357" si="987">I351+I352+I353+I354+I355+I356</f>
        <v>0</v>
      </c>
      <c r="J357" s="10">
        <f t="shared" ref="J357" si="988">J351+J352+J353+J354+J355+J356</f>
        <v>0</v>
      </c>
      <c r="K357" s="10">
        <f t="shared" ref="K357" si="989">K351+K352+K353+K354+K355+K356</f>
        <v>0</v>
      </c>
      <c r="L357" s="10">
        <f t="shared" ref="L357" si="990">L351+L352+L353+L354+L355+L356</f>
        <v>0</v>
      </c>
      <c r="M357" s="10">
        <f t="shared" ref="M357" si="991">M351+M352+M353+M354+M355+M356</f>
        <v>0</v>
      </c>
      <c r="N357" s="10">
        <f t="shared" ref="N357" si="992">N351+N352+N353+N354+N355+N356</f>
        <v>0</v>
      </c>
      <c r="O357" s="10">
        <f t="shared" ref="O357" si="993">O351+O352+O353+O354+O355+O356</f>
        <v>0</v>
      </c>
      <c r="P357" s="10">
        <f t="shared" ref="P357" si="994">P351+P352+P353+P354+P355+P356</f>
        <v>0</v>
      </c>
      <c r="Q357" s="10">
        <f t="shared" ref="Q357" si="995">Q351+Q352+Q353+Q354+Q355+Q356</f>
        <v>0</v>
      </c>
      <c r="R357" s="10">
        <f t="shared" ref="R357" si="996">R351+R352+R353+R354+R355+R356</f>
        <v>0</v>
      </c>
      <c r="S357" s="10">
        <f t="shared" ref="S357" si="997">S351+S352+S353+S354+S355+S356</f>
        <v>0</v>
      </c>
      <c r="T357" s="10">
        <f t="shared" ref="T357" si="998">T351+T352+T353+T354+T355+T356</f>
        <v>0</v>
      </c>
      <c r="U357" s="10">
        <f t="shared" ref="U357" si="999">U351+U352+U353+U354+U355+U356</f>
        <v>0</v>
      </c>
      <c r="V357" s="10">
        <f t="shared" ref="V357" si="1000">V351+V352+V353+V354+V355+V356</f>
        <v>0</v>
      </c>
      <c r="W357" s="10">
        <f t="shared" ref="W357" si="1001">W351+W352+W353+W354+W355+W356</f>
        <v>0</v>
      </c>
      <c r="X357" s="10">
        <f t="shared" ref="X357" si="1002">X351+X352+X353+X354+X355+X356</f>
        <v>0</v>
      </c>
      <c r="Y357" s="10">
        <f t="shared" ref="Y357" si="1003">Y351+Y352+Y353+Y354+Y355+Y356</f>
        <v>0</v>
      </c>
      <c r="Z357" s="10">
        <f t="shared" ref="Z357" si="1004">Z351+Z352+Z353+Z354+Z355+Z356</f>
        <v>0</v>
      </c>
      <c r="AA357" s="15">
        <v>7</v>
      </c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>
        <f t="shared" si="903"/>
        <v>0</v>
      </c>
      <c r="AP357" s="4">
        <f t="shared" si="904"/>
        <v>0</v>
      </c>
      <c r="AQ357" s="4">
        <f t="shared" si="905"/>
        <v>0</v>
      </c>
      <c r="AR357" s="4"/>
      <c r="AU357" s="339"/>
      <c r="AV357" s="339"/>
      <c r="AW357" s="340"/>
      <c r="AX357" s="327" t="s">
        <v>35</v>
      </c>
      <c r="AY357" s="327"/>
      <c r="AZ357" s="10">
        <f>AZ351+AZ352+AZ353+AZ354+AZ355+AZ356</f>
        <v>0</v>
      </c>
      <c r="BA357" s="10">
        <f t="shared" ref="BA357:BT357" si="1005">BA351+BA352+BA353+BA354+BA355+BA356</f>
        <v>0</v>
      </c>
      <c r="BB357" s="10">
        <f t="shared" si="1005"/>
        <v>0</v>
      </c>
      <c r="BC357" s="10">
        <f t="shared" si="1005"/>
        <v>0</v>
      </c>
      <c r="BD357" s="10">
        <f t="shared" si="1005"/>
        <v>0</v>
      </c>
      <c r="BE357" s="10">
        <f t="shared" si="1005"/>
        <v>0</v>
      </c>
      <c r="BF357" s="10">
        <f t="shared" si="1005"/>
        <v>0</v>
      </c>
      <c r="BG357" s="10">
        <f t="shared" si="1005"/>
        <v>0</v>
      </c>
      <c r="BH357" s="10">
        <f t="shared" si="1005"/>
        <v>0</v>
      </c>
      <c r="BI357" s="10">
        <f t="shared" si="1005"/>
        <v>0</v>
      </c>
      <c r="BJ357" s="10">
        <f t="shared" si="1005"/>
        <v>0</v>
      </c>
      <c r="BK357" s="10">
        <f t="shared" si="1005"/>
        <v>0</v>
      </c>
      <c r="BL357" s="10">
        <f t="shared" si="1005"/>
        <v>0</v>
      </c>
      <c r="BM357" s="10">
        <f t="shared" si="1005"/>
        <v>0</v>
      </c>
      <c r="BN357" s="10">
        <f t="shared" si="1005"/>
        <v>0</v>
      </c>
      <c r="BO357" s="10">
        <f t="shared" si="1005"/>
        <v>0</v>
      </c>
      <c r="BP357" s="10">
        <f t="shared" si="1005"/>
        <v>0</v>
      </c>
      <c r="BQ357" s="10">
        <f t="shared" si="1005"/>
        <v>0</v>
      </c>
      <c r="BR357" s="10">
        <f t="shared" si="1005"/>
        <v>0</v>
      </c>
      <c r="BS357" s="10">
        <f t="shared" si="1005"/>
        <v>0</v>
      </c>
      <c r="BT357" s="10">
        <f t="shared" si="1005"/>
        <v>0</v>
      </c>
      <c r="BU357" s="15">
        <v>7</v>
      </c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I357" s="32">
        <f>BF357-BG357</f>
        <v>0</v>
      </c>
      <c r="CJ357" s="123"/>
    </row>
    <row r="358" spans="1:88" ht="75" customHeight="1">
      <c r="A358" s="281"/>
      <c r="B358" s="281"/>
      <c r="C358" s="379"/>
      <c r="D358" s="292" t="s">
        <v>53</v>
      </c>
      <c r="E358" s="293"/>
      <c r="F358" s="11">
        <f>ROUND(F357/C351,2)</f>
        <v>2682.35</v>
      </c>
      <c r="G358" s="11">
        <f>ROUND(G357/C351,2)</f>
        <v>2682.35</v>
      </c>
      <c r="H358" s="11">
        <f>ROUND(H357/C351,2)</f>
        <v>0</v>
      </c>
      <c r="I358" s="11">
        <f>ROUND(I357/C351,2)</f>
        <v>0</v>
      </c>
      <c r="J358" s="11">
        <f>ROUND(J357/C351,2)</f>
        <v>0</v>
      </c>
      <c r="K358" s="11">
        <f>ROUND(K357/C351,2)</f>
        <v>0</v>
      </c>
      <c r="L358" s="11">
        <f>ROUND(L357/C351,2)</f>
        <v>0</v>
      </c>
      <c r="M358" s="11">
        <f>ROUND(M357/C351,2)</f>
        <v>0</v>
      </c>
      <c r="N358" s="11">
        <f>ROUND(N357/C351,2)</f>
        <v>0</v>
      </c>
      <c r="O358" s="11">
        <f>ROUND(O357/C351,2)</f>
        <v>0</v>
      </c>
      <c r="P358" s="11">
        <f>ROUND(P357/C351,2)</f>
        <v>0</v>
      </c>
      <c r="Q358" s="11">
        <f>ROUND(Q357/C351,2)</f>
        <v>0</v>
      </c>
      <c r="R358" s="11">
        <f>ROUND(R357/C351,2)</f>
        <v>0</v>
      </c>
      <c r="S358" s="11">
        <f>ROUND(S357/C351,2)</f>
        <v>0</v>
      </c>
      <c r="T358" s="11">
        <f>ROUND(T357/C351,2)</f>
        <v>0</v>
      </c>
      <c r="U358" s="11">
        <f>ROUND(U357/C351,2)</f>
        <v>0</v>
      </c>
      <c r="V358" s="11">
        <f>ROUND(V357/C351,2)</f>
        <v>0</v>
      </c>
      <c r="W358" s="11">
        <f>ROUND(W357/C351,2)</f>
        <v>0</v>
      </c>
      <c r="X358" s="11">
        <f>ROUND(X357/C351,2)</f>
        <v>0</v>
      </c>
      <c r="Y358" s="11">
        <f>ROUND(Y357/C351,2)</f>
        <v>0</v>
      </c>
      <c r="Z358" s="11">
        <f>ROUND(Z357/C351,2)</f>
        <v>0</v>
      </c>
      <c r="AA358" s="17">
        <v>8</v>
      </c>
      <c r="AD358" s="52">
        <f>IF(AND(G358&gt;947.15,G358&lt;949),3,IF(AND(G358&gt;623.59,G358&lt;625),4,IF(AND(G358&gt;237.38,G358&lt;239),5,IF(AND(G358&gt;1986,G358&lt;1988),6,IF(AND(G358&gt;739.75,G358&lt;741),7,IF(AND(G358&gt;282.91,G358&lt;284),8,IF(AND(G358&gt;2681.35,G358&lt;2683),9,IF(AND(G358&gt;828.59,G358&lt;830),10,IF(AND(G358&gt;585.15,G358&lt;587),11,IF(AND(G358&gt;991.71,G358&lt;993),12,IF(AND(G358&gt;652.95,G358&lt;654),13,IF(AND(G358&gt;248.59,G358&lt;250),14,IF(AND(G358&gt;2079.39,G358&lt;2081),15,IF(AND(G358&gt;774.57,G358&lt;776),16,IF(AND(G358&gt;296.25,G358&lt;298),17,IF(AND(G358&gt;2807.42,G358&lt;2809),18,IF(AND(G358&gt;867.59,G358&lt;869),19,IF(AND(G358&gt;612.7,G358&lt;614),20))))))))))))))))))</f>
        <v>9</v>
      </c>
      <c r="AE358" s="52" t="b">
        <f>IF(AND(I358&gt;1204.78,I358&lt;1206),5,IF(AND(I358&gt;1407.63,I358&lt;1409),8,IF(AND(I358&gt;1427.91,I358&lt;1429),11,IF(AND(I358&gt;1261.45,I358&lt;1263),14,IF(AND(I358&gt;1473.83,I358&lt;1475),17,IF(AND(I358&gt;1495.07,I358&lt;1497),20))))))</f>
        <v>0</v>
      </c>
      <c r="AF358" s="52" t="b">
        <f>IF(AND(J358&gt;486.32,J358&lt;488),3,IF(AND(J358&gt;324.64,J358&lt;326),4,IF(AND(J358&gt;286.99,J358&lt;288.5),5,IF(AND(J358&gt;617.7,J358&lt;618),6,IF(AND(J358&gt;411.3,J358&lt;413),7,IF(AND(J358&gt;365.04,J358&lt;367),8,IF(AND(J358&gt;797.54,J358&lt;799),9,IF(AND(J358&gt;533.49,J358&lt;535),10,IF(AND(J358&gt;475.86,J358&lt;477),11,IF(AND(J358&gt;509.22,J358&lt;511),12,IF(AND(J358&gt;339.94,J358&lt;341.2),13,IF(AND(J358&gt;300.53,J358&lt;302),14,IF(AND(J358&gt;646.78,J358&lt;648),15,IF(AND(J358&gt;430.68,J358&lt;432),16,IF(AND(J358&gt;382.24,J358&lt;384),17,IF(AND(J358&gt;835.07,J358&lt;837),18,IF(AND(J358&gt;558.61,J358&lt;560),19,IF(AND(J358&gt;498.27,J358&lt;500),20))))))))))))))))))</f>
        <v>0</v>
      </c>
      <c r="AG358" s="52" t="b">
        <f>IF(AND(L358&gt;497.89,L358&lt;499),3,IF(AND(L358&gt;360.29,L358&lt;362),4,IF(AND(L358&gt;249.38,L358&lt;251),5,IF(AND(L358&gt;628.22,L358&lt;630),6,IF(AND(L358&gt;455.21,L358&lt;457),7,IF(AND(L358&gt;315.16,L358&lt;317),8,IF(AND(L358&gt;814.35,L358&lt;816),9,IF(AND(L358&gt;571.19,L358&lt;573),10,IF(AND(L358&gt;401.59,L358&lt;403),11,IF(AND(L358&gt;521.33,L358&lt;523),12,IF(AND(L358&gt;377.28,L358&lt;379),13,IF(AND(L358&gt;261.15,L358&lt;263),14,IF(AND(L358&gt;657.8,L358&lt;659),15,IF(AND(L358&gt;476.66,L358&lt;478),16,IF(AND(L358&gt;330.01,L358&lt;332),17,IF(AND(L358&gt;852.67,L358&lt;854),18,IF(AND(L358&gt;598.08,L358&lt;600),19,IF(AND(L358&gt;420.51,L358&lt;422),20))))))))))))))))))</f>
        <v>0</v>
      </c>
      <c r="AH358" s="52" t="b">
        <f>IF(AND(Q358&gt;358.85,Q358&lt;360),3,IF(AND(Q358&gt;129.83,Q358&lt;131),4,IF(AND(Q358&gt;77.61,Q358&lt;79),5,IF(AND(Q358&gt;426.19,Q358&lt;428),6,IF(AND(Q358&gt;159.77,Q358&lt;161),7,IF(AND(Q358&gt;94.38,Q358&lt;96),8,IF(AND(Q358&gt;567.37,Q358&lt;569),9,IF(AND(Q358&gt;203.4,Q358&lt;205),10,IF(AND(Q358&gt;131.96,Q358&lt;133),11,IF(AND(Q358&gt;375.76,Q358&lt;377),12,IF(AND(Q358&gt;135.98,Q358&lt;137),13,IF(AND(Q358&gt;81.31,Q358&lt;83),14,IF(AND(Q358&gt;446.27,Q358&lt;448),15,IF(AND(Q358&gt;167.32,Q358&lt;169),16,IF(AND(Q358&gt;98.86,Q358&lt;100),17,IF(AND(Q358&gt;594.08,Q358&lt;596),18,IF(AND(Q358&gt;213.01,Q358&lt;215),19,IF(AND(Q358&gt;138.21,Q358&lt;140),20))))))))))))))))))</f>
        <v>0</v>
      </c>
      <c r="AI358" s="52" t="b">
        <f>IF(AND(S358&gt;195.17,S358&lt;197),3,IF(AND(S358&gt;88.93,S358&lt;90),4,IF(AND(S358&gt;47.88,S358&lt;49),5,IF(AND(S358&gt;245.08,S358&lt;247),6,IF(AND(S358&gt;111.07,S358&lt;113),7,IF(AND(S358&gt;60.92,S358&lt;62),8,IF(AND(S358&gt;296.11,S358&lt;298),9,IF(AND(S358&gt;139.41,S358&lt;141),10,IF(AND(S358&gt;78.67,S358&lt;80),11,IF(AND(S358&gt;204.39,S358&lt;206),12,IF(AND(S358&gt;93.16,S358&lt;95),13,IF(AND(S358&gt;50.17,S358&lt;52),14,IF(AND(S358&gt;256.64,S358&lt;258),15,IF(AND(S358&gt;116.33,S358&lt;118),16,IF(AND(S358&gt;63.83,S358&lt;65),17,IF(AND(S358&gt;310.07,S358&lt;312),18,IF(AND(S358&gt;146.01,S358&lt;148),19,IF(AND(S358&gt;82.42,S358&lt;84),20))))))))))))))))))</f>
        <v>0</v>
      </c>
      <c r="AJ358" s="52" t="b">
        <f>IF(AND(U358&gt;107.35,U358&lt;109),3,IF(AND(U358&gt;63.65,U358&lt;65),4,IF(AND(U358&gt;44.75,U358&lt;46),5,IF(AND(U358&gt;143.27,U358&lt;145),6,IF(AND(U358&gt;85.58,U358&lt;87),7,IF(AND(U358&gt;60.46,U358&lt;62),8,IF(AND(U358&gt;194.16,U358&lt;196),9,IF(AND(U358&gt;117.24,U358&lt;119),10,IF(AND(U358&gt;82.88,U358&lt;84),11,IF(AND(U358&gt;112.44,U358&lt;114),12,IF(AND(U358&gt;66.69,U358&lt;68),13,IF(AND(U358&gt;46.9,U358&lt;48),14,IF(AND(U358&gt;150.05,U358&lt;152),15,IF(AND(U358&gt;90.65,U358&lt;91),16,IF(AND(U358&gt;63.34,U358&lt;65),17,IF(AND(U358&gt;203.34,U358&lt;205),18,IF(AND(U358&gt;122.8,U358&lt;124),19,IF(AND(U358&gt;86.83,U358&lt;88),20))))))))))))))))))</f>
        <v>0</v>
      </c>
      <c r="AK358" s="52" t="b">
        <f>IF(AND(V358&gt;139.85,V358&lt;141),3,IF(AND(V358&gt;103.84,V358&lt;105),4,IF(AND(V358&gt;52.32,V358&lt;54),5,IF(AND(V358&gt;285.46,V358&lt;287),6,IF(AND(V358&gt;118.42,V358&lt;120),7,IF(AND(V358&gt;62.42,V358&lt;64),8,IF(AND(V358&gt;412.27,V358&lt;414),9,IF(AND(V358&gt;140.33,V358&lt;142),10,IF(AND(V358&gt;145,V358&lt;147),11,IF(AND(V358&gt;146.47,V358&lt;148),12,IF(AND(V358&gt;108.77,V358&lt;110),13,IF(AND(V358&gt;54.82,V358&lt;56),14,IF(AND(V358&gt;298.92,V358&lt;300),15,IF(AND(V358&gt;124.03,V358&lt;126),16,IF(AND(V358&gt;65.4,V358&lt;67),17,IF(AND(V358&gt;431.69,V358&lt;433),18,IF(AND(V358&gt;146.97,V358&lt;148),19,IF(AND(V358&gt;151.86,V358&lt;153),20))))))))))))))))))</f>
        <v>0</v>
      </c>
      <c r="AL358" s="52" t="b">
        <f>IF(AND(W358&gt;350.42,W358&lt;352),3,IF(AND(W358&gt;546.22,W358&lt;548),4,IF(AND(W358&gt;155.33,W358&lt;157),5,IF(AND(W358&gt;721.99,W358&lt;723),6,IF(AND(W358&gt;638.96,W358&lt;639),7,IF(AND(W358&gt;187.79,W358&lt;189),8,IF(AND(W358&gt;945.4,W358&lt;947),9,IF(AND(W358&gt;698.46,W358&lt;670),10,IF(AND(W358&gt;360.7,W358&lt;362),11,IF(AND(W358&gt;366.94,W358&lt;368),12,IF(AND(W358&gt;571.94,W358&lt;573),13,IF(AND(W358&gt;162.68,W358&lt;164),14,IF(AND(W358&gt;755.97,W358&lt;757),15,IF(AND(W358&gt;667.99,W358&lt;669),16,IF(AND(W358&gt;196.66,W358&lt;198),17,IF(AND(W358&gt;989.88,W358&lt;991),18,IF(AND(W358&gt;731.33,W358&lt;733),19,IF(AND(W358&gt;377.7,W358&lt;379),20))))))))))))))))))</f>
        <v>0</v>
      </c>
      <c r="AM358" s="52" t="b">
        <f>IF(AND(Y358&gt;46.2,Y358&lt;46.5),3,IF(AND(Y358&gt;18.8,Y358&lt;19.1),4,IF(AND(Y358&gt;15.8,Y358&lt;16),5,IF(AND(Y358&gt;78.7,Y358&lt;79),6,IF(AND(Y358&gt;32.1,Y358&lt;32.4),7,IF(AND(Y358&gt;26.9,Y358&lt;27.3),8,IF(AND(Y358&gt;125,Y358&lt;125.5),9,IF(AND(Y358&gt;48.2,Y358&lt;48.52),10,IF(AND(Y358&gt;43.1,Y358&lt;43.6),11,IF(AND(Y358&gt;48.53,Y358&lt;48.7),12,IF(AND(Y358&gt;19.6,Y358&lt;20.1),13,IF(AND(Y358&gt;16.5,Y358&lt;16.9),14,IF(AND(Y358&gt;82.4,Y358&lt;82.8),15,IF(AND(Y358&gt;33.6,Y358&lt;34),16,IF(AND(Y358&gt;28,Y358&lt;28.6),17,IF(AND(Y358&gt;130.8,Y358&lt;131.4),18,IF(AND(Y358&gt;50.5,Y358&lt;50.9),19,IF(AND(Y358&gt;45.2,Y358&lt;45.8),20))))))))))))))))))</f>
        <v>0</v>
      </c>
      <c r="AO358" s="4">
        <f t="shared" si="903"/>
        <v>0</v>
      </c>
      <c r="AP358" s="4">
        <f t="shared" si="904"/>
        <v>0</v>
      </c>
      <c r="AQ358" s="4">
        <f t="shared" si="905"/>
        <v>0</v>
      </c>
      <c r="AU358" s="339"/>
      <c r="AV358" s="339"/>
      <c r="AW358" s="340"/>
      <c r="AX358" s="322" t="s">
        <v>53</v>
      </c>
      <c r="AY358" s="293"/>
      <c r="AZ358" s="11" t="e">
        <f>ROUND(AZ357/AW351,2)</f>
        <v>#DIV/0!</v>
      </c>
      <c r="BA358" s="11" t="e">
        <f>ROUND(BA357/AW351,2)</f>
        <v>#DIV/0!</v>
      </c>
      <c r="BB358" s="11" t="e">
        <f>ROUND(BB357/AW351,2)</f>
        <v>#DIV/0!</v>
      </c>
      <c r="BC358" s="11" t="e">
        <f>ROUND(BC357/AW351,2)</f>
        <v>#DIV/0!</v>
      </c>
      <c r="BD358" s="11" t="e">
        <f>ROUND(BD357/AW351,2)</f>
        <v>#DIV/0!</v>
      </c>
      <c r="BE358" s="11" t="e">
        <f>ROUND(BE357/AW351,2)</f>
        <v>#DIV/0!</v>
      </c>
      <c r="BF358" s="11" t="e">
        <f>ROUND(BF357/AW351,2)</f>
        <v>#DIV/0!</v>
      </c>
      <c r="BG358" s="11" t="e">
        <f>ROUND(BG357/AW351,2)</f>
        <v>#DIV/0!</v>
      </c>
      <c r="BH358" s="11" t="e">
        <f>ROUND(BH357/AW351,2)</f>
        <v>#DIV/0!</v>
      </c>
      <c r="BI358" s="11" t="e">
        <f>ROUND(BI357/AW351,2)</f>
        <v>#DIV/0!</v>
      </c>
      <c r="BJ358" s="11" t="e">
        <f>ROUND(BJ357/AW351,2)</f>
        <v>#DIV/0!</v>
      </c>
      <c r="BK358" s="11" t="e">
        <f>ROUND(BK357/AW351,2)</f>
        <v>#DIV/0!</v>
      </c>
      <c r="BL358" s="11" t="e">
        <f>ROUND(BL357/AW351,2)</f>
        <v>#DIV/0!</v>
      </c>
      <c r="BM358" s="11" t="e">
        <f>ROUND(BM357/AW351,2)</f>
        <v>#DIV/0!</v>
      </c>
      <c r="BN358" s="11" t="e">
        <f>ROUND(BN357/AW351,2)</f>
        <v>#DIV/0!</v>
      </c>
      <c r="BO358" s="11" t="e">
        <f>ROUND(BO357/AW351,2)</f>
        <v>#DIV/0!</v>
      </c>
      <c r="BP358" s="11" t="e">
        <f>ROUND(BP357/AW351,2)</f>
        <v>#DIV/0!</v>
      </c>
      <c r="BQ358" s="11" t="e">
        <f>ROUND(BQ357/AW351,2)</f>
        <v>#DIV/0!</v>
      </c>
      <c r="BR358" s="11" t="e">
        <f>ROUND(BR357/AW351,2)</f>
        <v>#DIV/0!</v>
      </c>
      <c r="BS358" s="11" t="e">
        <f>ROUND(BS357/AW351,2)</f>
        <v>#DIV/0!</v>
      </c>
      <c r="BT358" s="11" t="e">
        <f>ROUND(BT357/AW351,2)</f>
        <v>#DIV/0!</v>
      </c>
      <c r="BU358" s="17">
        <v>8</v>
      </c>
      <c r="BX358" s="52" t="e">
        <f>IF(AND(BA358&gt;947.15,BA358&lt;949),3,IF(AND(BA358&gt;623.59,BA358&lt;625),4,IF(AND(BA358&gt;237.38,BA358&lt;239),5,IF(AND(BA358&gt;1986,BA358&lt;1988),6,IF(AND(BA358&gt;739.75,BA358&lt;741),7,IF(AND(BA358&gt;282.91,BA358&lt;284),8,IF(AND(BA358&gt;2681.35,BA358&lt;2683),9,IF(AND(BA358&gt;828.59,BA358&lt;830),10,IF(AND(BA358&gt;585.15,BA358&lt;587),11,IF(AND(BA358&gt;991.71,BA358&lt;993),12,IF(AND(BA358&gt;652.95,BA358&lt;654),13,IF(AND(BA358&gt;248.59,BA358&lt;250),14,IF(AND(BA358&gt;2079.39,BA358&lt;2081),15,IF(AND(BA358&gt;774.57,BA358&lt;776),16,IF(AND(BA358&gt;296.25,BA358&lt;298),17,IF(AND(BA358&gt;2807.42,BA358&lt;2809),18,IF(AND(BA358&gt;867.59,BA358&lt;869),19,IF(AND(BA358&gt;612.7,BA358&lt;614),20))))))))))))))))))</f>
        <v>#DIV/0!</v>
      </c>
      <c r="BY358" s="52" t="e">
        <f>IF(AND(BC358&gt;1204.78,BC358&lt;1206),5,IF(AND(BC358&gt;1407.63,BC358&lt;1409),8,IF(AND(BC358&gt;1427.91,BC358&lt;1429),11,IF(AND(BC358&gt;1261.45,BC358&lt;1263),14,IF(AND(BC358&gt;1473.83,BC358&lt;1475),17,IF(AND(BC358&gt;1495.07,BC358&lt;1497),20))))))</f>
        <v>#DIV/0!</v>
      </c>
      <c r="BZ358" s="52" t="e">
        <f>IF(AND(BD358&gt;486.32,BD358&lt;488),3,IF(AND(BD358&gt;324.64,BD358&lt;326),4,IF(AND(BD358&gt;286.99,BD358&lt;288.5),5,IF(AND(BD358&gt;617.7,BD358&lt;618),6,IF(AND(BD358&gt;411.3,BD358&lt;413),7,IF(AND(BD358&gt;365.04,BD358&lt;367),8,IF(AND(BD358&gt;797.54,BD358&lt;799),9,IF(AND(BD358&gt;533.49,BD358&lt;535),10,IF(AND(BD358&gt;475.86,BD358&lt;477),11,IF(AND(BD358&gt;509.22,BD358&lt;511),12,IF(AND(BD358&gt;339.94,BD358&lt;341.2),13,IF(AND(BD358&gt;300.53,BD358&lt;302),14,IF(AND(BD358&gt;646.78,BD358&lt;648),15,IF(AND(BD358&gt;430.68,BD358&lt;432),16,IF(AND(BD358&gt;382.24,BD358&lt;384),17,IF(AND(BD358&gt;835.07,BD358&lt;837),18,IF(AND(BD358&gt;558.61,BD358&lt;560),19,IF(AND(BD358&gt;498.27,BD358&lt;500),20))))))))))))))))))</f>
        <v>#DIV/0!</v>
      </c>
      <c r="CA358" s="52" t="e">
        <f>IF(AND(BF358&gt;497.89,BF358&lt;499),3,IF(AND(BF358&gt;360.29,BF358&lt;362),4,IF(AND(BF358&gt;249.38,BF358&lt;251),5,IF(AND(BF358&gt;628.22,BF358&lt;630),6,IF(AND(BF358&gt;455.21,BF358&lt;457),7,IF(AND(BF358&gt;315.16,BF358&lt;317),8,IF(AND(BF358&gt;814.35,BF358&lt;816),9,IF(AND(BF358&gt;571.19,BF358&lt;573),10,IF(AND(BF358&gt;401.59,BF358&lt;403),11,IF(AND(BF358&gt;521.33,BF358&lt;523),12,IF(AND(BF358&gt;377.28,BF358&lt;379),13,IF(AND(BF358&gt;261.15,BF358&lt;263),14,IF(AND(BF358&gt;657.8,BF358&lt;659),15,IF(AND(BF358&gt;476.66,BF358&lt;478),16,IF(AND(BF358&gt;330.01,BF358&lt;332),17,IF(AND(BF358&gt;852.67,BF358&lt;854),18,IF(AND(BF358&gt;598.08,BF358&lt;600),19,IF(AND(BF358&gt;420.51,BF358&lt;422),20))))))))))))))))))</f>
        <v>#DIV/0!</v>
      </c>
      <c r="CB358" s="52" t="e">
        <f>IF(AND(BK358&gt;358.85,BK358&lt;360),3,IF(AND(BK358&gt;129.83,BK358&lt;131),4,IF(AND(BK358&gt;77.61,BK358&lt;79),5,IF(AND(BK358&gt;426.19,BK358&lt;428),6,IF(AND(BK358&gt;159.77,BK358&lt;161),7,IF(AND(BK358&gt;94.38,BK358&lt;96),8,IF(AND(BK358&gt;567.37,BK358&lt;569),9,IF(AND(BK358&gt;203.4,BK358&lt;205),10,IF(AND(BK358&gt;131.96,BK358&lt;133),11,IF(AND(BK358&gt;375.76,BK358&lt;377),12,IF(AND(BK358&gt;135.98,BK358&lt;137),13,IF(AND(BK358&gt;81.31,BK358&lt;83),14,IF(AND(BK358&gt;446.27,BK358&lt;448),15,IF(AND(BK358&gt;167.32,BK358&lt;169),16,IF(AND(BK358&gt;98.86,BK358&lt;100),17,IF(AND(BK358&gt;594.08,BK358&lt;596),18,IF(AND(BK358&gt;213.01,BK358&lt;215),19,IF(AND(BK358&gt;138.21,BK358&lt;140),20))))))))))))))))))</f>
        <v>#DIV/0!</v>
      </c>
      <c r="CC358" s="52" t="e">
        <f>IF(AND(BM358&gt;195.17,BM358&lt;197),3,IF(AND(BM358&gt;88.93,BM358&lt;90),4,IF(AND(BM358&gt;47.88,BM358&lt;49),5,IF(AND(BM358&gt;245.08,BM358&lt;247),6,IF(AND(BM358&gt;111.07,BM358&lt;113),7,IF(AND(BM358&gt;60.92,BM358&lt;62),8,IF(AND(BM358&gt;296.11,BM358&lt;298),9,IF(AND(BM358&gt;139.41,BM358&lt;141),10,IF(AND(BM358&gt;78.67,BM358&lt;80),11,IF(AND(BM358&gt;204.39,BM358&lt;206),12,IF(AND(BM358&gt;93.16,BM358&lt;95),13,IF(AND(BM358&gt;50.17,BM358&lt;52),14,IF(AND(BM358&gt;256.64,BM358&lt;258),15,IF(AND(BM358&gt;116.33,BM358&lt;118),16,IF(AND(BM358&gt;63.83,BM358&lt;65),17,IF(AND(BM358&gt;310.07,BM358&lt;312),18,IF(AND(BM358&gt;146.01,BM358&lt;148),19,IF(AND(BM358&gt;82.42,BM358&lt;84),20))))))))))))))))))</f>
        <v>#DIV/0!</v>
      </c>
      <c r="CD358" s="52" t="e">
        <f>IF(AND(BO358&gt;107.35,BO358&lt;109),3,IF(AND(BO358&gt;63.65,BO358&lt;65),4,IF(AND(BO358&gt;44.75,BO358&lt;46),5,IF(AND(BO358&gt;143.27,BO358&lt;145),6,IF(AND(BO358&gt;85.58,BO358&lt;87),7,IF(AND(BO358&gt;60.46,BO358&lt;62),8,IF(AND(BO358&gt;194.16,BO358&lt;196),9,IF(AND(BO358&gt;117.24,BO358&lt;119),10,IF(AND(BO358&gt;82.88,BO358&lt;84),11,IF(AND(BO358&gt;112.44,BO358&lt;114),12,IF(AND(BO358&gt;66.69,BO358&lt;68),13,IF(AND(BO358&gt;46.9,BO358&lt;48),14,IF(AND(BO358&gt;150.05,BO358&lt;152),15,IF(AND(BO358&gt;90.65,BO358&lt;91),16,IF(AND(BO358&gt;63.34,BO358&lt;65),17,IF(AND(BO358&gt;203.34,BO358&lt;205),18,IF(AND(BO358&gt;122.8,BO358&lt;124),19,IF(AND(BO358&gt;86.83,BO358&lt;88),20))))))))))))))))))</f>
        <v>#DIV/0!</v>
      </c>
      <c r="CE358" s="52" t="e">
        <f>IF(AND(BP358&gt;139.85,BP358&lt;141),3,IF(AND(BP358&gt;103.84,BP358&lt;105),4,IF(AND(BP358&gt;52.32,BP358&lt;54),5,IF(AND(BP358&gt;285.46,BP358&lt;287),6,IF(AND(BP358&gt;118.42,BP358&lt;120),7,IF(AND(BP358&gt;62.42,BP358&lt;64),8,IF(AND(BP358&gt;412.27,BP358&lt;414),9,IF(AND(BP358&gt;140.33,BP358&lt;142),10,IF(AND(BP358&gt;145,BP358&lt;147),11,IF(AND(BP358&gt;146.47,BP358&lt;148),12,IF(AND(BP358&gt;108.77,BP358&lt;110),13,IF(AND(BP358&gt;54.82,BP358&lt;56),14,IF(AND(BP358&gt;298.92,BP358&lt;300),15,IF(AND(BP358&gt;124.03,BP358&lt;126),16,IF(AND(BP358&gt;65.4,BP358&lt;67),17,IF(AND(BP358&gt;431.69,BP358&lt;433),18,IF(AND(BP358&gt;146.97,BP358&lt;148),19,IF(AND(BP358&gt;151.86,BP358&lt;153),20))))))))))))))))))</f>
        <v>#DIV/0!</v>
      </c>
      <c r="CF358" s="52" t="e">
        <f>IF(AND(BQ358&gt;350.42,BQ358&lt;352),3,IF(AND(BQ358&gt;546.22,BQ358&lt;548),4,IF(AND(BQ358&gt;155.33,BQ358&lt;157),5,IF(AND(BQ358&gt;721.99,BQ358&lt;723),6,IF(AND(BQ358&gt;638.96,BQ358&lt;639),7,IF(AND(BQ358&gt;187.79,BQ358&lt;189),8,IF(AND(BQ358&gt;945.4,BQ358&lt;947),9,IF(AND(BQ358&gt;698.46,BQ358&lt;670),10,IF(AND(BQ358&gt;360.7,BQ358&lt;362),11,IF(AND(BQ358&gt;366.94,BQ358&lt;368),12,IF(AND(BQ358&gt;571.94,BQ358&lt;573),13,IF(AND(BQ358&gt;162.68,BQ358&lt;164),14,IF(AND(BQ358&gt;755.97,BQ358&lt;757),15,IF(AND(BQ358&gt;667.99,BQ358&lt;669),16,IF(AND(BQ358&gt;196.66,BQ358&lt;198),17,IF(AND(BQ358&gt;989.88,BQ358&lt;991),18,IF(AND(BQ358&gt;731.33,BQ358&lt;733),19,IF(AND(BQ358&gt;377.7,BQ358&lt;379),20))))))))))))))))))</f>
        <v>#DIV/0!</v>
      </c>
      <c r="CG358" s="52" t="e">
        <f>IF(AND(BS358&gt;46.2,BS358&lt;46.5),3,IF(AND(BS358&gt;18.8,BS358&lt;19.1),4,IF(AND(BS358&gt;15.8,BS358&lt;16),5,IF(AND(BS358&gt;78.7,BS358&lt;79),6,IF(AND(BS358&gt;32.1,BS358&lt;32.4),7,IF(AND(BS358&gt;26.9,BS358&lt;27.3),8,IF(AND(BS358&gt;125,BS358&lt;125.5),9,IF(AND(BS358&gt;48.2,BS358&lt;48.52),10,IF(AND(BS358&gt;43.1,BS358&lt;43.6),11,IF(AND(BS358&gt;48.53,BS358&lt;48.7),12,IF(AND(BS358&gt;19.6,BS358&lt;20.1),13,IF(AND(BS358&gt;16.5,BS358&lt;16.9),14,IF(AND(BS358&gt;82.4,BS358&lt;82.8),15,IF(AND(BS358&gt;33.6,BS358&lt;34),16,IF(AND(BS358&gt;28,BS358&lt;28.6),17,IF(AND(BS358&gt;130.8,BS358&lt;131.4),18,IF(AND(BS358&gt;50.5,BS358&lt;50.9),19,IF(AND(BS358&gt;45.2,BS358&lt;45.8),20))))))))))))))))))</f>
        <v>#DIV/0!</v>
      </c>
    </row>
    <row r="359" spans="1:88" ht="90" customHeight="1">
      <c r="A359" s="288"/>
      <c r="B359" s="288"/>
      <c r="C359" s="380"/>
      <c r="D359" s="292" t="s">
        <v>54</v>
      </c>
      <c r="E359" s="293"/>
      <c r="F359" s="10" t="s">
        <v>36</v>
      </c>
      <c r="G359" s="12">
        <f>IF(AD359=FALSE,0,AD359)</f>
        <v>2682.35</v>
      </c>
      <c r="H359" s="12" t="s">
        <v>36</v>
      </c>
      <c r="I359" s="12">
        <f>IF(AE359=FALSE,0,AE359)</f>
        <v>0</v>
      </c>
      <c r="J359" s="12">
        <f>IF(AF359=FALSE,0,AF359)</f>
        <v>0</v>
      </c>
      <c r="K359" s="12" t="s">
        <v>36</v>
      </c>
      <c r="L359" s="12">
        <f>IF(AG359=FALSE,0,AG359)</f>
        <v>0</v>
      </c>
      <c r="M359" s="12" t="s">
        <v>36</v>
      </c>
      <c r="N359" s="12" t="s">
        <v>36</v>
      </c>
      <c r="O359" s="12" t="s">
        <v>36</v>
      </c>
      <c r="P359" s="12" t="s">
        <v>36</v>
      </c>
      <c r="Q359" s="12">
        <f>IF(AH359=FALSE,0,AH359)</f>
        <v>0</v>
      </c>
      <c r="R359" s="12" t="s">
        <v>36</v>
      </c>
      <c r="S359" s="12">
        <f>IF(AI359=FALSE,0,AI359)</f>
        <v>0</v>
      </c>
      <c r="T359" s="12" t="s">
        <v>36</v>
      </c>
      <c r="U359" s="12">
        <f>IF(AJ359=FALSE,0,AJ359)</f>
        <v>0</v>
      </c>
      <c r="V359" s="12">
        <f>IF(AK359=FALSE,0,AK359)</f>
        <v>0</v>
      </c>
      <c r="W359" s="12">
        <f>IF(AL359=FALSE,0,AL359)</f>
        <v>0</v>
      </c>
      <c r="X359" s="12" t="s">
        <v>36</v>
      </c>
      <c r="Y359" s="12">
        <f>IF(AM359=FALSE,0,AM359)</f>
        <v>0</v>
      </c>
      <c r="Z359" s="12" t="s">
        <v>36</v>
      </c>
      <c r="AA359" s="18">
        <v>9</v>
      </c>
      <c r="AD359" s="52">
        <f>IF(AD358=3,948.15,IF(AD358=4,624.59,IF(AD358=5,238.38,IF(AD358=6,1987,IF(AD358=7,740.75,IF(AD358=8,283.91,IF(AD358=9,2682.35,IF(AD358=10,829.59,IF(AD358=11,586.15,IF(AD358=12,992.71,IF(AD358=13,653.95,IF(AD358=14,249.59,IF(AD358=15,2080.39,IF(AD358=16,775.57,IF(AD358=17,297.25,IF(AD358=18,2808.42,IF(AD358=19,868.59,IF(AD358=20,613.7))))))))))))))))))</f>
        <v>2682.35</v>
      </c>
      <c r="AE359" s="52" t="b">
        <f>IF(AE358=5,1205.78,IF(AE358=8,1408.63,IF(AE358=11,1428.91,IF(AE358=14,1262.45,IF(AE358=17,1474.83,IF(AE358=20,1496.07))))))</f>
        <v>0</v>
      </c>
      <c r="AF359" s="52" t="b">
        <f>IF(AF358=3,487.32,IF(AF358=4,325.64,IF(AF358=5,287.99,IF(AF358=6,618.7,IF(AF358=7,412.3,IF(AF358=8,366.04,IF(AF358=9,798.54,IF(AF358=10,534.49,IF(AF358=11,476.86,IF(AF358=12,510.22,IF(AF358=13,340.94,IF(AF358=14,301.53,IF(AF358=15,647.78,IF(AF358=16,431.68,IF(AF358=17,383.24,IF(AF358=18,836.07,IF(AF358=19,559.61,IF(AF358=20,499.27))))))))))))))))))</f>
        <v>0</v>
      </c>
      <c r="AG359" s="52" t="b">
        <f>IF(AG358=3,498.89,IF(AG358=4,361.29,IF(AG358=5,250.38,IF(AG358=6,629.22,IF(AG358=7,456.21,IF(AG358=8,316.16,IF(AG358=9,815.35,IF(AG358=10,572.19,IF(AG358=11,402.59,IF(AG358=12,522.33,IF(AG358=13,378.28,IF(AG358=14,262.15,IF(AG358=15,658.8,IF(AG358=16,477.66,IF(AG358=17,331.01,IF(AG358=18,853.67,IF(AG358=19,599.08,IF(AG358=20,421.51))))))))))))))))))</f>
        <v>0</v>
      </c>
      <c r="AH359" s="52" t="b">
        <f>IF(AH358=3,359.85,IF(AH358=4,130.83,IF(AH358=5,78.61,IF(AH358=6,427.19,IF(AH358=7,160.77,IF(AH358=8,95.38,IF(AH358=9,568.37,IF(AH358=10,204.4,IF(AH358=11,132.96,IF(AH358=12,376.76,IF(AH358=13,136.98,IF(AH358=14,82.31,IF(AH358=15,447.27,IF(AH358=16,168.32,IF(AH358=17,99.86,IF(AH358=18,595.08,IF(AH358=19,214.01,IF(AH358=20,139.21))))))))))))))))))</f>
        <v>0</v>
      </c>
      <c r="AI359" s="52" t="b">
        <f>IF(AI358=3,196.17,IF(AI358=4,89.93,IF(AI358=5,48.88,IF(AI358=6,246.08,IF(AI358=7,112.07,IF(AI358=8,61.92,IF(AI358=9,297.11,IF(AI358=10,140.41,IF(AI358=11,79.67,IF(AI358=12,205.39,IF(AI358=13,94.16,IF(AI358=14,51.17,IF(AI358=15,257.64,IF(AI358=16,117.33,IF(AI358=17,64.83,IF(AI358=18,311.07,IF(AI358=19,147.01,IF(AI358=20,83.42))))))))))))))))))</f>
        <v>0</v>
      </c>
      <c r="AJ359" s="52" t="b">
        <f>IF(AJ358=3,108.35,IF(AJ358=4,64.65,IF(AJ358=5,45.75,IF(AJ358=6,144.27,IF(AJ358=7,86.58,IF(AJ358=8,61.46,IF(AJ358=9,195.16,IF(AJ358=10,118.24,IF(AJ358=11,83.88,IF(AJ358=12,113.44,IF(AJ358=13,67.69,IF(AJ358=14,47.9,IF(AJ358=15,151.05,IF(AJ358=16,90.65,IF(AJ358=17,64.34,IF(AJ358=18,204.34,IF(AJ358=19,123.8,IF(AJ358=20,87.83))))))))))))))))))</f>
        <v>0</v>
      </c>
      <c r="AK359" s="52" t="b">
        <f>IF(AK358=3,140.85,IF(AK358=4,104.84,IF(AK358=5,53.32,IF(AK358=6,286.46,IF(AK358=7,119.42,IF(AK358=8,63.42,IF(AK358=9,413.27,IF(AK358=10,141.33,IF(AK358=11,146,IF(AK358=12,147.47,IF(AK358=13,109.77,IF(AK358=14,55.82,IF(AK358=15,299.92,IF(AK358=16,125.03,IF(AK358=17,66.4,IF(AK358=18,432.69,IF(AK358=19,147.97,IF(AK358=20,152.86))))))))))))))))))</f>
        <v>0</v>
      </c>
      <c r="AL359" s="52" t="b">
        <f>IF(AL358=3,351.42,IF(AL358=4,547.22,IF(AL358=5,156.33,IF(AL358=6,722.99,IF(AL358=7,638.96,IF(AL358=8,188.79,IF(AL358=9,946.4,IF(AL358=10,699.46,IF(AL358=11,361.7,IF(AL358=12,367.94,IF(AL358=13,572.94,IF(AL358=14,163.68,IF(AL358=15,756.97,IF(AL358=16,668.99,IF(AL358=17,197.66,IF(AL358=18,990.88,IF(AL358=19,732.33,IF(AL358=20,378.7))))))))))))))))))</f>
        <v>0</v>
      </c>
      <c r="AM359" s="52" t="b">
        <f>IF(AM358=3,46.41,IF(AM358=4,19.01,IF(AM358=5,15.96,IF(AM358=6,78.9,IF(AM358=7,32.34,IF(AM358=8,27.09,IF(AM358=9,125.27,IF(AM358=10,48.48,IF(AM358=11,43.47,IF(AM358=12,48.59,IF(AM358=13,19.9,IF(AM358=14,16.71,IF(AM358=15,82.61,IF(AM358=16,33.86,IF(AM358=17,28.36,IF(AM358=18,131.15,IF(AM358=19,50.76,IF(AM358=20,45.51))))))))))))))))))</f>
        <v>0</v>
      </c>
      <c r="AO359" s="4">
        <f t="shared" si="903"/>
        <v>0</v>
      </c>
      <c r="AP359" s="4">
        <f t="shared" si="904"/>
        <v>0</v>
      </c>
      <c r="AQ359" s="4">
        <f t="shared" si="905"/>
        <v>0</v>
      </c>
      <c r="AU359" s="339"/>
      <c r="AV359" s="339"/>
      <c r="AW359" s="340"/>
      <c r="AX359" s="322" t="s">
        <v>54</v>
      </c>
      <c r="AY359" s="293"/>
      <c r="AZ359" s="10" t="s">
        <v>36</v>
      </c>
      <c r="BA359" s="12">
        <f>IF(BX359=FALSE,0,BX359)</f>
        <v>5364.7</v>
      </c>
      <c r="BB359" s="12" t="s">
        <v>36</v>
      </c>
      <c r="BC359" s="12">
        <f>IF(BY359=FALSE,0,BY359)</f>
        <v>0</v>
      </c>
      <c r="BD359" s="12">
        <f>IF(BZ359=FALSE,0,BZ359)</f>
        <v>0</v>
      </c>
      <c r="BE359" s="12" t="s">
        <v>36</v>
      </c>
      <c r="BF359" s="12">
        <f>IF(CA359=FALSE,0,CA359)</f>
        <v>0</v>
      </c>
      <c r="BG359" s="12" t="s">
        <v>36</v>
      </c>
      <c r="BH359" s="12" t="s">
        <v>36</v>
      </c>
      <c r="BI359" s="12" t="s">
        <v>36</v>
      </c>
      <c r="BJ359" s="12" t="s">
        <v>36</v>
      </c>
      <c r="BK359" s="12">
        <f>IF(CB359=FALSE,0,CB359)</f>
        <v>0</v>
      </c>
      <c r="BL359" s="12" t="s">
        <v>36</v>
      </c>
      <c r="BM359" s="12">
        <f>IF(CC359=FALSE,0,CC359)</f>
        <v>0</v>
      </c>
      <c r="BN359" s="12" t="s">
        <v>36</v>
      </c>
      <c r="BO359" s="12">
        <f>IF(CD359=FALSE,0,CD359)</f>
        <v>0</v>
      </c>
      <c r="BP359" s="12">
        <f>IF(CE359=FALSE,0,CE359)</f>
        <v>0</v>
      </c>
      <c r="BQ359" s="12">
        <f>IF(CF359=FALSE,0,CF359)</f>
        <v>0</v>
      </c>
      <c r="BR359" s="12" t="s">
        <v>36</v>
      </c>
      <c r="BS359" s="12">
        <f>IF(CG359=FALSE,0,CG359)</f>
        <v>0</v>
      </c>
      <c r="BT359" s="12" t="s">
        <v>36</v>
      </c>
      <c r="BU359" s="18">
        <v>9</v>
      </c>
      <c r="BX359" s="52">
        <f>IF(AD358=3,1896.3,IF(AD358=4,1249.18,IF(AD358=5,476.76,IF(AD358=6,3974,IF(AD358=7,1481.5,IF(AD358=8,567.82,IF(AD358=9,5364.7,IF(AD358=10,1659.18,IF(AD358=11,1172.3)))))))))</f>
        <v>5364.7</v>
      </c>
      <c r="BY359" s="52" t="b">
        <f>IF(AE358=5,2411.56,IF(AE358=8,2817.26,IF(AE358=11,2857.82)))</f>
        <v>0</v>
      </c>
      <c r="BZ359" s="52" t="b">
        <f>IF(AF358=3,974.64,IF(AF358=4,651.28,IF(AF358=5,575.98,IF(AF358=6,1237.4,IF(AF358=7,824.6,IF(AF358=8,732.08,IF(AF358=9,1597.08,IF(AF358=10,1068.98,IF(AF358=11,953.72)))))))))</f>
        <v>0</v>
      </c>
      <c r="CA359" s="52" t="b">
        <f>IF(AG358=3,997.78,IF(AG358=4,722.58,IF(AG358=5,500.76,IF(AG358=6,1258.44,IF(AG358=7,912.42,IF(AG358=8,632.32,IF(AG358=9,1630.7,IF(AG358=10,1144.38,IF(AG358=11,805.18)))))))))</f>
        <v>0</v>
      </c>
      <c r="CB359" s="52" t="b">
        <f>IF(AH358=3,719.7,IF(AH358=4,261.66,IF(AH358=5,157.22,IF(AH358=6,854.38,IF(AH358=7,321.54,IF(AH358=8,190.76,IF(AH358=9,1136.74,IF(AH358=10,408.8,IF(AH358=11,265.92)))))))))</f>
        <v>0</v>
      </c>
      <c r="CC359" s="52" t="b">
        <f>IF(AI358=3,392.34,IF(AI358=4,179.86,IF(AI358=5,97.76,IF(AI358=6,492.16,IF(AI358=7,224.14,IF(AI358=8,123.84,IF(AI358=9,594.22,IF(AI358=10,280.82,IF(AI358=11,159.34)))))))))</f>
        <v>0</v>
      </c>
      <c r="CD359" s="52" t="b">
        <f>IF(AJ358=3,216.7,IF(AJ358=4,129.3,IF(AJ358=5,91.5,IF(AJ358=6,288.54,IF(AJ358=7,173.16,IF(AJ358=8,122.92,IF(AJ358=9,390.32,IF(AJ358=10,236.48,IF(AJ358=11,167.76)))))))))</f>
        <v>0</v>
      </c>
      <c r="CE359" s="52" t="b">
        <f>IF(AK358=3,281.7,IF(AK358=4,209.68,IF(AK358=5,106.64,IF(AK358=6,572.92,IF(AK358=7,238.84,IF(AK358=8,126.84,IF(AK358=9,826.54,IF(AK358=10,282.66,IF(AK358=11,292)))))))))</f>
        <v>0</v>
      </c>
      <c r="CF359" s="52" t="b">
        <f>IF(AL358=3,702.84,IF(AL358=4,1094.44,IF(AL358=5,312.66,IF(AL358=6,1445.98,IF(AL358=7,1277.92,IF(AL358=8,377.58,IF(AL358=9,1892.8,IF(AL358=10,1398.92,IF(AL358=11,723.4)))))))))</f>
        <v>0</v>
      </c>
      <c r="CG359" s="52" t="b">
        <f>IF(AM358=3,92.82,IF(AM358=4,38.02,IF(AM358=5,31.92,IF(AM358=6,157.8,IF(AM358=7,64.68,IF(AM358=8,54.18,IF(AM358=9,250.54,IF(AM358=10,96.96,IF(AM358=11,86.94)))))))))</f>
        <v>0</v>
      </c>
    </row>
    <row r="360" spans="1:88" ht="30" customHeight="1">
      <c r="A360" s="280"/>
      <c r="B360" s="280" t="s">
        <v>352</v>
      </c>
      <c r="C360" s="378">
        <f>C351</f>
        <v>518.98</v>
      </c>
      <c r="D360" s="282" t="s">
        <v>27</v>
      </c>
      <c r="E360" s="2" t="s">
        <v>28</v>
      </c>
      <c r="F360" s="10">
        <f>G360+I360+J360+L360+Q360+S360+U360+V360+W360+Y360+Z360</f>
        <v>1392086.01</v>
      </c>
      <c r="G360" s="44">
        <f>G351</f>
        <v>1392086.01</v>
      </c>
      <c r="H360" s="10">
        <f t="shared" ref="H360:Z365" si="1006">H351</f>
        <v>0</v>
      </c>
      <c r="I360" s="10">
        <f t="shared" si="1006"/>
        <v>0</v>
      </c>
      <c r="J360" s="10">
        <f t="shared" si="1006"/>
        <v>0</v>
      </c>
      <c r="K360" s="10">
        <f t="shared" si="1006"/>
        <v>0</v>
      </c>
      <c r="L360" s="10">
        <f t="shared" si="1006"/>
        <v>0</v>
      </c>
      <c r="M360" s="10">
        <f t="shared" si="1006"/>
        <v>0</v>
      </c>
      <c r="N360" s="10">
        <f t="shared" si="1006"/>
        <v>0</v>
      </c>
      <c r="O360" s="10">
        <f t="shared" si="1006"/>
        <v>0</v>
      </c>
      <c r="P360" s="10">
        <f t="shared" si="1006"/>
        <v>0</v>
      </c>
      <c r="Q360" s="10">
        <f t="shared" si="1006"/>
        <v>0</v>
      </c>
      <c r="R360" s="10">
        <f t="shared" si="1006"/>
        <v>0</v>
      </c>
      <c r="S360" s="10">
        <f t="shared" si="1006"/>
        <v>0</v>
      </c>
      <c r="T360" s="10">
        <f t="shared" si="1006"/>
        <v>0</v>
      </c>
      <c r="U360" s="10">
        <f t="shared" si="1006"/>
        <v>0</v>
      </c>
      <c r="V360" s="10">
        <f t="shared" si="1006"/>
        <v>0</v>
      </c>
      <c r="W360" s="10">
        <f t="shared" si="1006"/>
        <v>0</v>
      </c>
      <c r="X360" s="10">
        <f t="shared" si="1006"/>
        <v>0</v>
      </c>
      <c r="Y360" s="10">
        <f t="shared" si="1006"/>
        <v>0</v>
      </c>
      <c r="Z360" s="10">
        <f t="shared" si="1006"/>
        <v>0</v>
      </c>
      <c r="AA360" s="15">
        <v>1</v>
      </c>
      <c r="AO360" s="4">
        <f t="shared" si="903"/>
        <v>0</v>
      </c>
      <c r="AP360" s="4">
        <f t="shared" si="904"/>
        <v>0</v>
      </c>
      <c r="AQ360" s="4">
        <f t="shared" si="905"/>
        <v>0</v>
      </c>
      <c r="AU360" s="339"/>
      <c r="AV360" s="339" t="s">
        <v>352</v>
      </c>
      <c r="AW360" s="340">
        <f>AW351</f>
        <v>0</v>
      </c>
      <c r="AX360" s="326" t="s">
        <v>27</v>
      </c>
      <c r="AY360" s="2" t="s">
        <v>28</v>
      </c>
      <c r="AZ360" s="10">
        <f>BA360+BC360+BD360+BF360+BK360+BM360+BO360+BP360+BQ360+BS360+BT360</f>
        <v>0</v>
      </c>
      <c r="BA360" s="44">
        <f>BA351</f>
        <v>0</v>
      </c>
      <c r="BB360" s="10">
        <f t="shared" ref="BB360:BT360" si="1007">BB351</f>
        <v>0</v>
      </c>
      <c r="BC360" s="10">
        <f t="shared" si="1007"/>
        <v>0</v>
      </c>
      <c r="BD360" s="10">
        <f t="shared" si="1007"/>
        <v>0</v>
      </c>
      <c r="BE360" s="10">
        <f t="shared" si="1007"/>
        <v>0</v>
      </c>
      <c r="BF360" s="10">
        <f t="shared" si="1007"/>
        <v>0</v>
      </c>
      <c r="BG360" s="10">
        <f t="shared" si="1007"/>
        <v>0</v>
      </c>
      <c r="BH360" s="10">
        <f t="shared" si="1007"/>
        <v>0</v>
      </c>
      <c r="BI360" s="10">
        <f t="shared" si="1007"/>
        <v>0</v>
      </c>
      <c r="BJ360" s="10">
        <f t="shared" si="1007"/>
        <v>0</v>
      </c>
      <c r="BK360" s="10">
        <f t="shared" si="1007"/>
        <v>0</v>
      </c>
      <c r="BL360" s="10">
        <f t="shared" si="1007"/>
        <v>0</v>
      </c>
      <c r="BM360" s="10">
        <f t="shared" si="1007"/>
        <v>0</v>
      </c>
      <c r="BN360" s="10">
        <f t="shared" si="1007"/>
        <v>0</v>
      </c>
      <c r="BO360" s="10">
        <f t="shared" si="1007"/>
        <v>0</v>
      </c>
      <c r="BP360" s="10">
        <f t="shared" si="1007"/>
        <v>0</v>
      </c>
      <c r="BQ360" s="10">
        <f t="shared" si="1007"/>
        <v>0</v>
      </c>
      <c r="BR360" s="10">
        <f t="shared" si="1007"/>
        <v>0</v>
      </c>
      <c r="BS360" s="10">
        <f t="shared" si="1007"/>
        <v>0</v>
      </c>
      <c r="BT360" s="10">
        <f t="shared" si="1007"/>
        <v>0</v>
      </c>
      <c r="BU360" s="15">
        <v>1</v>
      </c>
      <c r="CI360" s="32">
        <f>BF360-BG360</f>
        <v>0</v>
      </c>
    </row>
    <row r="361" spans="1:88" ht="60" customHeight="1">
      <c r="A361" s="281"/>
      <c r="B361" s="281"/>
      <c r="C361" s="379"/>
      <c r="D361" s="342"/>
      <c r="E361" s="2" t="s">
        <v>29</v>
      </c>
      <c r="F361" s="10">
        <f t="shared" ref="F361:F365" si="1008">G361+I361+J361+L361+Q361+S361+U361+V361+W361+Y361+Z361</f>
        <v>0</v>
      </c>
      <c r="G361" s="10">
        <f t="shared" ref="G361:V365" si="1009">G352</f>
        <v>0</v>
      </c>
      <c r="H361" s="10">
        <f t="shared" si="1009"/>
        <v>0</v>
      </c>
      <c r="I361" s="10">
        <f t="shared" si="1009"/>
        <v>0</v>
      </c>
      <c r="J361" s="10">
        <f t="shared" si="1009"/>
        <v>0</v>
      </c>
      <c r="K361" s="10">
        <f t="shared" si="1009"/>
        <v>0</v>
      </c>
      <c r="L361" s="10">
        <f t="shared" si="1009"/>
        <v>0</v>
      </c>
      <c r="M361" s="10">
        <f t="shared" si="1009"/>
        <v>0</v>
      </c>
      <c r="N361" s="10">
        <f t="shared" si="1009"/>
        <v>0</v>
      </c>
      <c r="O361" s="10">
        <f t="shared" si="1009"/>
        <v>0</v>
      </c>
      <c r="P361" s="10">
        <f t="shared" si="1009"/>
        <v>0</v>
      </c>
      <c r="Q361" s="10">
        <f t="shared" si="1009"/>
        <v>0</v>
      </c>
      <c r="R361" s="10">
        <f t="shared" si="1009"/>
        <v>0</v>
      </c>
      <c r="S361" s="10">
        <f t="shared" si="1009"/>
        <v>0</v>
      </c>
      <c r="T361" s="10">
        <f t="shared" si="1009"/>
        <v>0</v>
      </c>
      <c r="U361" s="10">
        <f t="shared" si="1009"/>
        <v>0</v>
      </c>
      <c r="V361" s="10">
        <f t="shared" si="1009"/>
        <v>0</v>
      </c>
      <c r="W361" s="10">
        <f t="shared" si="1006"/>
        <v>0</v>
      </c>
      <c r="X361" s="10">
        <f t="shared" si="1006"/>
        <v>0</v>
      </c>
      <c r="Y361" s="10">
        <f t="shared" si="1006"/>
        <v>0</v>
      </c>
      <c r="Z361" s="10">
        <f t="shared" si="1006"/>
        <v>0</v>
      </c>
      <c r="AA361" s="15">
        <v>2</v>
      </c>
      <c r="AO361" s="4">
        <f t="shared" si="903"/>
        <v>0</v>
      </c>
      <c r="AP361" s="4">
        <f t="shared" si="904"/>
        <v>0</v>
      </c>
      <c r="AQ361" s="4">
        <f t="shared" si="905"/>
        <v>0</v>
      </c>
      <c r="AU361" s="339"/>
      <c r="AV361" s="339"/>
      <c r="AW361" s="340"/>
      <c r="AX361" s="326"/>
      <c r="AY361" s="2" t="s">
        <v>29</v>
      </c>
      <c r="AZ361" s="10">
        <f t="shared" ref="AZ361:AZ365" si="1010">BA361+BC361+BD361+BF361+BK361+BM361+BO361+BP361+BQ361+BS361+BT361</f>
        <v>0</v>
      </c>
      <c r="BA361" s="10">
        <f t="shared" ref="BA361:BT361" si="1011">BA352</f>
        <v>0</v>
      </c>
      <c r="BB361" s="10">
        <f t="shared" si="1011"/>
        <v>0</v>
      </c>
      <c r="BC361" s="10">
        <f t="shared" si="1011"/>
        <v>0</v>
      </c>
      <c r="BD361" s="10">
        <f t="shared" si="1011"/>
        <v>0</v>
      </c>
      <c r="BE361" s="10">
        <f t="shared" si="1011"/>
        <v>0</v>
      </c>
      <c r="BF361" s="10">
        <f t="shared" si="1011"/>
        <v>0</v>
      </c>
      <c r="BG361" s="10">
        <f t="shared" si="1011"/>
        <v>0</v>
      </c>
      <c r="BH361" s="10">
        <f t="shared" si="1011"/>
        <v>0</v>
      </c>
      <c r="BI361" s="10">
        <f t="shared" si="1011"/>
        <v>0</v>
      </c>
      <c r="BJ361" s="10">
        <f t="shared" si="1011"/>
        <v>0</v>
      </c>
      <c r="BK361" s="10">
        <f t="shared" si="1011"/>
        <v>0</v>
      </c>
      <c r="BL361" s="10">
        <f t="shared" si="1011"/>
        <v>0</v>
      </c>
      <c r="BM361" s="10">
        <f t="shared" si="1011"/>
        <v>0</v>
      </c>
      <c r="BN361" s="10">
        <f t="shared" si="1011"/>
        <v>0</v>
      </c>
      <c r="BO361" s="10">
        <f t="shared" si="1011"/>
        <v>0</v>
      </c>
      <c r="BP361" s="10">
        <f t="shared" si="1011"/>
        <v>0</v>
      </c>
      <c r="BQ361" s="10">
        <f t="shared" si="1011"/>
        <v>0</v>
      </c>
      <c r="BR361" s="10">
        <f t="shared" si="1011"/>
        <v>0</v>
      </c>
      <c r="BS361" s="10">
        <f t="shared" si="1011"/>
        <v>0</v>
      </c>
      <c r="BT361" s="10">
        <f t="shared" si="1011"/>
        <v>0</v>
      </c>
      <c r="BU361" s="15">
        <v>2</v>
      </c>
    </row>
    <row r="362" spans="1:88" ht="120" customHeight="1">
      <c r="A362" s="281"/>
      <c r="B362" s="281"/>
      <c r="C362" s="379"/>
      <c r="D362" s="282" t="s">
        <v>30</v>
      </c>
      <c r="E362" s="2" t="s">
        <v>52</v>
      </c>
      <c r="F362" s="10">
        <f t="shared" si="1008"/>
        <v>0</v>
      </c>
      <c r="G362" s="10">
        <f t="shared" si="1009"/>
        <v>0</v>
      </c>
      <c r="H362" s="10">
        <f t="shared" si="1006"/>
        <v>0</v>
      </c>
      <c r="I362" s="10">
        <f t="shared" si="1006"/>
        <v>0</v>
      </c>
      <c r="J362" s="10">
        <f t="shared" si="1006"/>
        <v>0</v>
      </c>
      <c r="K362" s="10">
        <f t="shared" si="1006"/>
        <v>0</v>
      </c>
      <c r="L362" s="10">
        <f t="shared" si="1006"/>
        <v>0</v>
      </c>
      <c r="M362" s="10">
        <f t="shared" si="1006"/>
        <v>0</v>
      </c>
      <c r="N362" s="10">
        <f t="shared" si="1006"/>
        <v>0</v>
      </c>
      <c r="O362" s="10">
        <f t="shared" si="1006"/>
        <v>0</v>
      </c>
      <c r="P362" s="10">
        <f t="shared" si="1006"/>
        <v>0</v>
      </c>
      <c r="Q362" s="10">
        <f t="shared" si="1006"/>
        <v>0</v>
      </c>
      <c r="R362" s="10">
        <f t="shared" si="1006"/>
        <v>0</v>
      </c>
      <c r="S362" s="10">
        <f t="shared" si="1006"/>
        <v>0</v>
      </c>
      <c r="T362" s="10">
        <f t="shared" si="1006"/>
        <v>0</v>
      </c>
      <c r="U362" s="10">
        <f t="shared" si="1006"/>
        <v>0</v>
      </c>
      <c r="V362" s="10">
        <f t="shared" si="1006"/>
        <v>0</v>
      </c>
      <c r="W362" s="10">
        <f t="shared" si="1006"/>
        <v>0</v>
      </c>
      <c r="X362" s="10">
        <f t="shared" si="1006"/>
        <v>0</v>
      </c>
      <c r="Y362" s="10">
        <f t="shared" si="1006"/>
        <v>0</v>
      </c>
      <c r="Z362" s="10">
        <f t="shared" si="1006"/>
        <v>0</v>
      </c>
      <c r="AA362" s="15">
        <v>3</v>
      </c>
      <c r="AO362" s="4">
        <f t="shared" si="903"/>
        <v>0</v>
      </c>
      <c r="AP362" s="4">
        <f t="shared" si="904"/>
        <v>0</v>
      </c>
      <c r="AQ362" s="4">
        <f t="shared" si="905"/>
        <v>0</v>
      </c>
      <c r="AT362" s="32">
        <f>AZ362-BC362</f>
        <v>0</v>
      </c>
      <c r="AU362" s="339"/>
      <c r="AV362" s="339"/>
      <c r="AW362" s="340"/>
      <c r="AX362" s="326" t="s">
        <v>30</v>
      </c>
      <c r="AY362" s="2" t="s">
        <v>52</v>
      </c>
      <c r="AZ362" s="10">
        <f t="shared" si="1010"/>
        <v>0</v>
      </c>
      <c r="BA362" s="10">
        <f t="shared" ref="BA362:BT362" si="1012">BA353</f>
        <v>0</v>
      </c>
      <c r="BB362" s="10">
        <f t="shared" si="1012"/>
        <v>0</v>
      </c>
      <c r="BC362" s="10">
        <f t="shared" si="1012"/>
        <v>0</v>
      </c>
      <c r="BD362" s="10">
        <f t="shared" si="1012"/>
        <v>0</v>
      </c>
      <c r="BE362" s="10">
        <f t="shared" si="1012"/>
        <v>0</v>
      </c>
      <c r="BF362" s="10">
        <f t="shared" si="1012"/>
        <v>0</v>
      </c>
      <c r="BG362" s="10">
        <f t="shared" si="1012"/>
        <v>0</v>
      </c>
      <c r="BH362" s="10">
        <f t="shared" si="1012"/>
        <v>0</v>
      </c>
      <c r="BI362" s="10">
        <f t="shared" si="1012"/>
        <v>0</v>
      </c>
      <c r="BJ362" s="10">
        <f t="shared" si="1012"/>
        <v>0</v>
      </c>
      <c r="BK362" s="10">
        <f t="shared" si="1012"/>
        <v>0</v>
      </c>
      <c r="BL362" s="10">
        <f t="shared" si="1012"/>
        <v>0</v>
      </c>
      <c r="BM362" s="10">
        <f t="shared" si="1012"/>
        <v>0</v>
      </c>
      <c r="BN362" s="10">
        <f t="shared" si="1012"/>
        <v>0</v>
      </c>
      <c r="BO362" s="10">
        <f t="shared" si="1012"/>
        <v>0</v>
      </c>
      <c r="BP362" s="10">
        <f t="shared" si="1012"/>
        <v>0</v>
      </c>
      <c r="BQ362" s="10">
        <f t="shared" si="1012"/>
        <v>0</v>
      </c>
      <c r="BR362" s="10">
        <f t="shared" si="1012"/>
        <v>0</v>
      </c>
      <c r="BS362" s="10">
        <f t="shared" si="1012"/>
        <v>0</v>
      </c>
      <c r="BT362" s="10">
        <f t="shared" si="1012"/>
        <v>0</v>
      </c>
      <c r="BU362" s="15">
        <v>3</v>
      </c>
    </row>
    <row r="363" spans="1:88" ht="30" customHeight="1">
      <c r="A363" s="281"/>
      <c r="B363" s="281"/>
      <c r="C363" s="379"/>
      <c r="D363" s="283"/>
      <c r="E363" s="2" t="s">
        <v>32</v>
      </c>
      <c r="F363" s="10">
        <f t="shared" si="1008"/>
        <v>0</v>
      </c>
      <c r="G363" s="10">
        <f t="shared" si="1009"/>
        <v>0</v>
      </c>
      <c r="H363" s="10">
        <f t="shared" si="1006"/>
        <v>0</v>
      </c>
      <c r="I363" s="10">
        <f t="shared" si="1006"/>
        <v>0</v>
      </c>
      <c r="J363" s="10">
        <f t="shared" si="1006"/>
        <v>0</v>
      </c>
      <c r="K363" s="10">
        <f t="shared" si="1006"/>
        <v>0</v>
      </c>
      <c r="L363" s="10">
        <f t="shared" si="1006"/>
        <v>0</v>
      </c>
      <c r="M363" s="10">
        <f t="shared" si="1006"/>
        <v>0</v>
      </c>
      <c r="N363" s="10">
        <f t="shared" si="1006"/>
        <v>0</v>
      </c>
      <c r="O363" s="10">
        <f t="shared" si="1006"/>
        <v>0</v>
      </c>
      <c r="P363" s="10">
        <f t="shared" si="1006"/>
        <v>0</v>
      </c>
      <c r="Q363" s="10">
        <f t="shared" si="1006"/>
        <v>0</v>
      </c>
      <c r="R363" s="10">
        <f t="shared" si="1006"/>
        <v>0</v>
      </c>
      <c r="S363" s="10">
        <f t="shared" si="1006"/>
        <v>0</v>
      </c>
      <c r="T363" s="10">
        <f t="shared" si="1006"/>
        <v>0</v>
      </c>
      <c r="U363" s="10">
        <f t="shared" si="1006"/>
        <v>0</v>
      </c>
      <c r="V363" s="10">
        <f t="shared" si="1006"/>
        <v>0</v>
      </c>
      <c r="W363" s="10">
        <f t="shared" si="1006"/>
        <v>0</v>
      </c>
      <c r="X363" s="10">
        <f t="shared" si="1006"/>
        <v>0</v>
      </c>
      <c r="Y363" s="10">
        <f t="shared" si="1006"/>
        <v>0</v>
      </c>
      <c r="Z363" s="10">
        <f t="shared" si="1006"/>
        <v>0</v>
      </c>
      <c r="AA363" s="15">
        <v>4</v>
      </c>
      <c r="AO363" s="4">
        <f t="shared" si="903"/>
        <v>0</v>
      </c>
      <c r="AP363" s="4">
        <f t="shared" si="904"/>
        <v>0</v>
      </c>
      <c r="AQ363" s="4">
        <f t="shared" si="905"/>
        <v>0</v>
      </c>
      <c r="AU363" s="339"/>
      <c r="AV363" s="339"/>
      <c r="AW363" s="340"/>
      <c r="AX363" s="326"/>
      <c r="AY363" s="2" t="s">
        <v>32</v>
      </c>
      <c r="AZ363" s="10">
        <f t="shared" si="1010"/>
        <v>0</v>
      </c>
      <c r="BA363" s="10">
        <f t="shared" ref="BA363:BT363" si="1013">BA354</f>
        <v>0</v>
      </c>
      <c r="BB363" s="10">
        <f t="shared" si="1013"/>
        <v>0</v>
      </c>
      <c r="BC363" s="10">
        <f t="shared" si="1013"/>
        <v>0</v>
      </c>
      <c r="BD363" s="10">
        <f t="shared" si="1013"/>
        <v>0</v>
      </c>
      <c r="BE363" s="10">
        <f t="shared" si="1013"/>
        <v>0</v>
      </c>
      <c r="BF363" s="10">
        <f t="shared" si="1013"/>
        <v>0</v>
      </c>
      <c r="BG363" s="10">
        <f t="shared" si="1013"/>
        <v>0</v>
      </c>
      <c r="BH363" s="10">
        <f t="shared" si="1013"/>
        <v>0</v>
      </c>
      <c r="BI363" s="10">
        <f t="shared" si="1013"/>
        <v>0</v>
      </c>
      <c r="BJ363" s="10">
        <f t="shared" si="1013"/>
        <v>0</v>
      </c>
      <c r="BK363" s="10">
        <f t="shared" si="1013"/>
        <v>0</v>
      </c>
      <c r="BL363" s="10">
        <f t="shared" si="1013"/>
        <v>0</v>
      </c>
      <c r="BM363" s="10">
        <f t="shared" si="1013"/>
        <v>0</v>
      </c>
      <c r="BN363" s="10">
        <f t="shared" si="1013"/>
        <v>0</v>
      </c>
      <c r="BO363" s="10">
        <f t="shared" si="1013"/>
        <v>0</v>
      </c>
      <c r="BP363" s="10">
        <f t="shared" si="1013"/>
        <v>0</v>
      </c>
      <c r="BQ363" s="10">
        <f t="shared" si="1013"/>
        <v>0</v>
      </c>
      <c r="BR363" s="10">
        <f t="shared" si="1013"/>
        <v>0</v>
      </c>
      <c r="BS363" s="10">
        <f t="shared" si="1013"/>
        <v>0</v>
      </c>
      <c r="BT363" s="10">
        <f t="shared" si="1013"/>
        <v>0</v>
      </c>
      <c r="BU363" s="15">
        <v>4</v>
      </c>
    </row>
    <row r="364" spans="1:88" ht="30" customHeight="1">
      <c r="A364" s="281"/>
      <c r="B364" s="281"/>
      <c r="C364" s="379"/>
      <c r="D364" s="283"/>
      <c r="E364" s="2" t="s">
        <v>33</v>
      </c>
      <c r="F364" s="10">
        <f t="shared" si="1008"/>
        <v>0</v>
      </c>
      <c r="G364" s="10">
        <f t="shared" si="1009"/>
        <v>0</v>
      </c>
      <c r="H364" s="10">
        <f t="shared" si="1006"/>
        <v>0</v>
      </c>
      <c r="I364" s="10">
        <f t="shared" si="1006"/>
        <v>0</v>
      </c>
      <c r="J364" s="10">
        <f t="shared" si="1006"/>
        <v>0</v>
      </c>
      <c r="K364" s="10">
        <f t="shared" si="1006"/>
        <v>0</v>
      </c>
      <c r="L364" s="10">
        <f t="shared" si="1006"/>
        <v>0</v>
      </c>
      <c r="M364" s="10">
        <f t="shared" si="1006"/>
        <v>0</v>
      </c>
      <c r="N364" s="10">
        <f t="shared" si="1006"/>
        <v>0</v>
      </c>
      <c r="O364" s="10">
        <f t="shared" si="1006"/>
        <v>0</v>
      </c>
      <c r="P364" s="10">
        <f t="shared" si="1006"/>
        <v>0</v>
      </c>
      <c r="Q364" s="10">
        <f t="shared" si="1006"/>
        <v>0</v>
      </c>
      <c r="R364" s="10">
        <f t="shared" si="1006"/>
        <v>0</v>
      </c>
      <c r="S364" s="10">
        <f t="shared" si="1006"/>
        <v>0</v>
      </c>
      <c r="T364" s="10">
        <f t="shared" si="1006"/>
        <v>0</v>
      </c>
      <c r="U364" s="10">
        <f t="shared" si="1006"/>
        <v>0</v>
      </c>
      <c r="V364" s="10">
        <f t="shared" si="1006"/>
        <v>0</v>
      </c>
      <c r="W364" s="10">
        <f t="shared" si="1006"/>
        <v>0</v>
      </c>
      <c r="X364" s="10">
        <f t="shared" si="1006"/>
        <v>0</v>
      </c>
      <c r="Y364" s="10">
        <f t="shared" si="1006"/>
        <v>0</v>
      </c>
      <c r="Z364" s="10">
        <f t="shared" si="1006"/>
        <v>0</v>
      </c>
      <c r="AA364" s="15">
        <v>5</v>
      </c>
      <c r="AO364" s="4">
        <f t="shared" si="903"/>
        <v>0</v>
      </c>
      <c r="AP364" s="4">
        <f t="shared" si="904"/>
        <v>0</v>
      </c>
      <c r="AQ364" s="4">
        <f t="shared" si="905"/>
        <v>0</v>
      </c>
      <c r="AU364" s="339"/>
      <c r="AV364" s="339"/>
      <c r="AW364" s="340"/>
      <c r="AX364" s="326"/>
      <c r="AY364" s="2" t="s">
        <v>33</v>
      </c>
      <c r="AZ364" s="10">
        <f t="shared" si="1010"/>
        <v>0</v>
      </c>
      <c r="BA364" s="10">
        <f t="shared" ref="BA364:BT364" si="1014">BA355</f>
        <v>0</v>
      </c>
      <c r="BB364" s="10">
        <f t="shared" si="1014"/>
        <v>0</v>
      </c>
      <c r="BC364" s="10">
        <f t="shared" si="1014"/>
        <v>0</v>
      </c>
      <c r="BD364" s="10">
        <f t="shared" si="1014"/>
        <v>0</v>
      </c>
      <c r="BE364" s="10">
        <f t="shared" si="1014"/>
        <v>0</v>
      </c>
      <c r="BF364" s="10">
        <f t="shared" si="1014"/>
        <v>0</v>
      </c>
      <c r="BG364" s="10">
        <f t="shared" si="1014"/>
        <v>0</v>
      </c>
      <c r="BH364" s="10">
        <f t="shared" si="1014"/>
        <v>0</v>
      </c>
      <c r="BI364" s="10">
        <f t="shared" si="1014"/>
        <v>0</v>
      </c>
      <c r="BJ364" s="10">
        <f t="shared" si="1014"/>
        <v>0</v>
      </c>
      <c r="BK364" s="10">
        <f t="shared" si="1014"/>
        <v>0</v>
      </c>
      <c r="BL364" s="10">
        <f t="shared" si="1014"/>
        <v>0</v>
      </c>
      <c r="BM364" s="10">
        <f t="shared" si="1014"/>
        <v>0</v>
      </c>
      <c r="BN364" s="10">
        <f t="shared" si="1014"/>
        <v>0</v>
      </c>
      <c r="BO364" s="10">
        <f t="shared" si="1014"/>
        <v>0</v>
      </c>
      <c r="BP364" s="10">
        <f t="shared" si="1014"/>
        <v>0</v>
      </c>
      <c r="BQ364" s="10">
        <f t="shared" si="1014"/>
        <v>0</v>
      </c>
      <c r="BR364" s="10">
        <f t="shared" si="1014"/>
        <v>0</v>
      </c>
      <c r="BS364" s="10">
        <f t="shared" si="1014"/>
        <v>0</v>
      </c>
      <c r="BT364" s="10">
        <f t="shared" si="1014"/>
        <v>0</v>
      </c>
      <c r="BU364" s="15">
        <v>5</v>
      </c>
    </row>
    <row r="365" spans="1:88" ht="30" customHeight="1">
      <c r="A365" s="281"/>
      <c r="B365" s="281"/>
      <c r="C365" s="379"/>
      <c r="D365" s="342"/>
      <c r="E365" s="2" t="s">
        <v>34</v>
      </c>
      <c r="F365" s="10">
        <f t="shared" si="1008"/>
        <v>0</v>
      </c>
      <c r="G365" s="10">
        <f t="shared" si="1009"/>
        <v>0</v>
      </c>
      <c r="H365" s="10">
        <f t="shared" si="1006"/>
        <v>0</v>
      </c>
      <c r="I365" s="10">
        <f t="shared" si="1006"/>
        <v>0</v>
      </c>
      <c r="J365" s="10">
        <f t="shared" si="1006"/>
        <v>0</v>
      </c>
      <c r="K365" s="10">
        <f t="shared" si="1006"/>
        <v>0</v>
      </c>
      <c r="L365" s="10">
        <f t="shared" si="1006"/>
        <v>0</v>
      </c>
      <c r="M365" s="10">
        <f t="shared" si="1006"/>
        <v>0</v>
      </c>
      <c r="N365" s="10">
        <f t="shared" si="1006"/>
        <v>0</v>
      </c>
      <c r="O365" s="10">
        <f t="shared" si="1006"/>
        <v>0</v>
      </c>
      <c r="P365" s="10">
        <f t="shared" si="1006"/>
        <v>0</v>
      </c>
      <c r="Q365" s="10">
        <f t="shared" si="1006"/>
        <v>0</v>
      </c>
      <c r="R365" s="10">
        <f t="shared" si="1006"/>
        <v>0</v>
      </c>
      <c r="S365" s="10">
        <f t="shared" si="1006"/>
        <v>0</v>
      </c>
      <c r="T365" s="10">
        <f t="shared" si="1006"/>
        <v>0</v>
      </c>
      <c r="U365" s="10">
        <f t="shared" si="1006"/>
        <v>0</v>
      </c>
      <c r="V365" s="10">
        <f t="shared" si="1006"/>
        <v>0</v>
      </c>
      <c r="W365" s="10">
        <f t="shared" si="1006"/>
        <v>0</v>
      </c>
      <c r="X365" s="10">
        <f t="shared" si="1006"/>
        <v>0</v>
      </c>
      <c r="Y365" s="10">
        <f t="shared" si="1006"/>
        <v>0</v>
      </c>
      <c r="Z365" s="10">
        <f t="shared" si="1006"/>
        <v>0</v>
      </c>
      <c r="AA365" s="15">
        <v>6</v>
      </c>
      <c r="AO365" s="4">
        <f t="shared" si="903"/>
        <v>0</v>
      </c>
      <c r="AP365" s="4">
        <f t="shared" si="904"/>
        <v>0</v>
      </c>
      <c r="AQ365" s="4">
        <f t="shared" si="905"/>
        <v>0</v>
      </c>
      <c r="AU365" s="339"/>
      <c r="AV365" s="339"/>
      <c r="AW365" s="340"/>
      <c r="AX365" s="326"/>
      <c r="AY365" s="2" t="s">
        <v>34</v>
      </c>
      <c r="AZ365" s="10">
        <f t="shared" si="1010"/>
        <v>0</v>
      </c>
      <c r="BA365" s="10">
        <f t="shared" ref="BA365:BT365" si="1015">BA356</f>
        <v>0</v>
      </c>
      <c r="BB365" s="10">
        <f t="shared" si="1015"/>
        <v>0</v>
      </c>
      <c r="BC365" s="10">
        <f t="shared" si="1015"/>
        <v>0</v>
      </c>
      <c r="BD365" s="10">
        <f t="shared" si="1015"/>
        <v>0</v>
      </c>
      <c r="BE365" s="10">
        <f t="shared" si="1015"/>
        <v>0</v>
      </c>
      <c r="BF365" s="10">
        <f t="shared" si="1015"/>
        <v>0</v>
      </c>
      <c r="BG365" s="10">
        <f t="shared" si="1015"/>
        <v>0</v>
      </c>
      <c r="BH365" s="10">
        <f t="shared" si="1015"/>
        <v>0</v>
      </c>
      <c r="BI365" s="10">
        <f t="shared" si="1015"/>
        <v>0</v>
      </c>
      <c r="BJ365" s="10">
        <f t="shared" si="1015"/>
        <v>0</v>
      </c>
      <c r="BK365" s="10">
        <f t="shared" si="1015"/>
        <v>0</v>
      </c>
      <c r="BL365" s="10">
        <f t="shared" si="1015"/>
        <v>0</v>
      </c>
      <c r="BM365" s="10">
        <f t="shared" si="1015"/>
        <v>0</v>
      </c>
      <c r="BN365" s="10">
        <f t="shared" si="1015"/>
        <v>0</v>
      </c>
      <c r="BO365" s="10">
        <f t="shared" si="1015"/>
        <v>0</v>
      </c>
      <c r="BP365" s="10">
        <f t="shared" si="1015"/>
        <v>0</v>
      </c>
      <c r="BQ365" s="10">
        <f t="shared" si="1015"/>
        <v>0</v>
      </c>
      <c r="BR365" s="10">
        <f t="shared" si="1015"/>
        <v>0</v>
      </c>
      <c r="BS365" s="10">
        <f t="shared" si="1015"/>
        <v>0</v>
      </c>
      <c r="BT365" s="10">
        <f t="shared" si="1015"/>
        <v>0</v>
      </c>
      <c r="BU365" s="15">
        <v>6</v>
      </c>
    </row>
    <row r="366" spans="1:88" s="5" customFormat="1" ht="30" customHeight="1">
      <c r="A366" s="281"/>
      <c r="B366" s="281"/>
      <c r="C366" s="379"/>
      <c r="D366" s="365" t="s">
        <v>35</v>
      </c>
      <c r="E366" s="366"/>
      <c r="F366" s="10">
        <f>F360+F361+F362+F363+F364+F365</f>
        <v>1392086.01</v>
      </c>
      <c r="G366" s="10">
        <f t="shared" ref="G366" si="1016">G360+G361+G362+G363+G364+G365</f>
        <v>1392086.01</v>
      </c>
      <c r="H366" s="10">
        <f t="shared" ref="H366" si="1017">H360+H361+H362+H363+H364+H365</f>
        <v>0</v>
      </c>
      <c r="I366" s="10">
        <f t="shared" ref="I366" si="1018">I360+I361+I362+I363+I364+I365</f>
        <v>0</v>
      </c>
      <c r="J366" s="10">
        <f t="shared" ref="J366" si="1019">J360+J361+J362+J363+J364+J365</f>
        <v>0</v>
      </c>
      <c r="K366" s="10">
        <f t="shared" ref="K366" si="1020">K360+K361+K362+K363+K364+K365</f>
        <v>0</v>
      </c>
      <c r="L366" s="10">
        <f t="shared" ref="L366" si="1021">L360+L361+L362+L363+L364+L365</f>
        <v>0</v>
      </c>
      <c r="M366" s="10">
        <f t="shared" ref="M366" si="1022">M360+M361+M362+M363+M364+M365</f>
        <v>0</v>
      </c>
      <c r="N366" s="10">
        <f t="shared" ref="N366" si="1023">N360+N361+N362+N363+N364+N365</f>
        <v>0</v>
      </c>
      <c r="O366" s="10">
        <f t="shared" ref="O366" si="1024">O360+O361+O362+O363+O364+O365</f>
        <v>0</v>
      </c>
      <c r="P366" s="10">
        <f t="shared" ref="P366" si="1025">P360+P361+P362+P363+P364+P365</f>
        <v>0</v>
      </c>
      <c r="Q366" s="10">
        <f t="shared" ref="Q366" si="1026">Q360+Q361+Q362+Q363+Q364+Q365</f>
        <v>0</v>
      </c>
      <c r="R366" s="10">
        <f t="shared" ref="R366" si="1027">R360+R361+R362+R363+R364+R365</f>
        <v>0</v>
      </c>
      <c r="S366" s="10">
        <f t="shared" ref="S366" si="1028">S360+S361+S362+S363+S364+S365</f>
        <v>0</v>
      </c>
      <c r="T366" s="10">
        <f t="shared" ref="T366" si="1029">T360+T361+T362+T363+T364+T365</f>
        <v>0</v>
      </c>
      <c r="U366" s="10">
        <f t="shared" ref="U366" si="1030">U360+U361+U362+U363+U364+U365</f>
        <v>0</v>
      </c>
      <c r="V366" s="10">
        <f t="shared" ref="V366" si="1031">V360+V361+V362+V363+V364+V365</f>
        <v>0</v>
      </c>
      <c r="W366" s="10">
        <f t="shared" ref="W366" si="1032">W360+W361+W362+W363+W364+W365</f>
        <v>0</v>
      </c>
      <c r="X366" s="10">
        <f t="shared" ref="X366" si="1033">X360+X361+X362+X363+X364+X365</f>
        <v>0</v>
      </c>
      <c r="Y366" s="10">
        <f t="shared" ref="Y366" si="1034">Y360+Y361+Y362+Y363+Y364+Y365</f>
        <v>0</v>
      </c>
      <c r="Z366" s="10">
        <f t="shared" ref="Z366" si="1035">Z360+Z361+Z362+Z363+Z364+Z365</f>
        <v>0</v>
      </c>
      <c r="AA366" s="15">
        <v>7</v>
      </c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>
        <f t="shared" ref="AO366:AO368" si="1036">IF(ISERROR(FIND(2015,A366,1)),0,2015)</f>
        <v>0</v>
      </c>
      <c r="AP366" s="4">
        <f t="shared" ref="AP366:AP368" si="1037">IF(ISERROR(FIND(2016,A366,1)),0,2016)</f>
        <v>0</v>
      </c>
      <c r="AQ366" s="4">
        <f t="shared" ref="AQ366:AQ368" si="1038">MAX(AO366:AP366)</f>
        <v>0</v>
      </c>
      <c r="AR366" s="4"/>
      <c r="AU366" s="339"/>
      <c r="AV366" s="339"/>
      <c r="AW366" s="340"/>
      <c r="AX366" s="327" t="s">
        <v>35</v>
      </c>
      <c r="AY366" s="327"/>
      <c r="AZ366" s="10">
        <f>AZ360+AZ361+AZ362+AZ363+AZ364+AZ365</f>
        <v>0</v>
      </c>
      <c r="BA366" s="10">
        <f t="shared" ref="BA366:BT366" si="1039">BA360+BA361+BA362+BA363+BA364+BA365</f>
        <v>0</v>
      </c>
      <c r="BB366" s="10">
        <f t="shared" si="1039"/>
        <v>0</v>
      </c>
      <c r="BC366" s="10">
        <f t="shared" si="1039"/>
        <v>0</v>
      </c>
      <c r="BD366" s="10">
        <f t="shared" si="1039"/>
        <v>0</v>
      </c>
      <c r="BE366" s="10">
        <f t="shared" si="1039"/>
        <v>0</v>
      </c>
      <c r="BF366" s="10">
        <f t="shared" si="1039"/>
        <v>0</v>
      </c>
      <c r="BG366" s="10">
        <f t="shared" si="1039"/>
        <v>0</v>
      </c>
      <c r="BH366" s="10">
        <f t="shared" si="1039"/>
        <v>0</v>
      </c>
      <c r="BI366" s="10">
        <f t="shared" si="1039"/>
        <v>0</v>
      </c>
      <c r="BJ366" s="10">
        <f t="shared" si="1039"/>
        <v>0</v>
      </c>
      <c r="BK366" s="10">
        <f t="shared" si="1039"/>
        <v>0</v>
      </c>
      <c r="BL366" s="10">
        <f t="shared" si="1039"/>
        <v>0</v>
      </c>
      <c r="BM366" s="10">
        <f t="shared" si="1039"/>
        <v>0</v>
      </c>
      <c r="BN366" s="10">
        <f t="shared" si="1039"/>
        <v>0</v>
      </c>
      <c r="BO366" s="10">
        <f t="shared" si="1039"/>
        <v>0</v>
      </c>
      <c r="BP366" s="10">
        <f t="shared" si="1039"/>
        <v>0</v>
      </c>
      <c r="BQ366" s="10">
        <f t="shared" si="1039"/>
        <v>0</v>
      </c>
      <c r="BR366" s="10">
        <f t="shared" si="1039"/>
        <v>0</v>
      </c>
      <c r="BS366" s="10">
        <f t="shared" si="1039"/>
        <v>0</v>
      </c>
      <c r="BT366" s="10">
        <f t="shared" si="1039"/>
        <v>0</v>
      </c>
      <c r="BU366" s="15">
        <v>7</v>
      </c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I366" s="32">
        <f>BF366-BG366</f>
        <v>0</v>
      </c>
      <c r="CJ366" s="123"/>
    </row>
    <row r="367" spans="1:88" ht="75" customHeight="1">
      <c r="A367" s="281"/>
      <c r="B367" s="281"/>
      <c r="C367" s="379"/>
      <c r="D367" s="292" t="s">
        <v>53</v>
      </c>
      <c r="E367" s="293"/>
      <c r="F367" s="11">
        <f>ROUND(F366/C360,2)</f>
        <v>2682.35</v>
      </c>
      <c r="G367" s="11">
        <f>ROUND(G366/C360,2)</f>
        <v>2682.35</v>
      </c>
      <c r="H367" s="11">
        <f>ROUND(H366/C360,2)</f>
        <v>0</v>
      </c>
      <c r="I367" s="11">
        <f>ROUND(I366/C360,2)</f>
        <v>0</v>
      </c>
      <c r="J367" s="11">
        <f>ROUND(J366/C360,2)</f>
        <v>0</v>
      </c>
      <c r="K367" s="11">
        <f>ROUND(K366/C360,2)</f>
        <v>0</v>
      </c>
      <c r="L367" s="11">
        <f>ROUND(L366/C360,2)</f>
        <v>0</v>
      </c>
      <c r="M367" s="11">
        <f>ROUND(M366/C360,2)</f>
        <v>0</v>
      </c>
      <c r="N367" s="11">
        <f>ROUND(N366/C360,2)</f>
        <v>0</v>
      </c>
      <c r="O367" s="11">
        <f>ROUND(O366/C360,2)</f>
        <v>0</v>
      </c>
      <c r="P367" s="11">
        <f>ROUND(P366/C360,2)</f>
        <v>0</v>
      </c>
      <c r="Q367" s="11">
        <f>ROUND(Q366/C360,2)</f>
        <v>0</v>
      </c>
      <c r="R367" s="11">
        <f>ROUND(R366/C360,2)</f>
        <v>0</v>
      </c>
      <c r="S367" s="11">
        <f>ROUND(S366/C360,2)</f>
        <v>0</v>
      </c>
      <c r="T367" s="11">
        <f>ROUND(T366/C360,2)</f>
        <v>0</v>
      </c>
      <c r="U367" s="11">
        <f>ROUND(U366/C360,2)</f>
        <v>0</v>
      </c>
      <c r="V367" s="11">
        <f>ROUND(V366/C360,2)</f>
        <v>0</v>
      </c>
      <c r="W367" s="11">
        <f>ROUND(W366/C360,2)</f>
        <v>0</v>
      </c>
      <c r="X367" s="11">
        <f>ROUND(X366/C360,2)</f>
        <v>0</v>
      </c>
      <c r="Y367" s="11">
        <f>ROUND(Y366/C360,2)</f>
        <v>0</v>
      </c>
      <c r="Z367" s="11">
        <f>ROUND(Z366/C360,2)</f>
        <v>0</v>
      </c>
      <c r="AA367" s="17">
        <v>8</v>
      </c>
      <c r="AD367" s="52">
        <f>IF(AND(G367&gt;947.15,G367&lt;949),3,IF(AND(G367&gt;623.59,G367&lt;625),4,IF(AND(G367&gt;237.38,G367&lt;239),5,IF(AND(G367&gt;1986,G367&lt;1988),6,IF(AND(G367&gt;739.75,G367&lt;741),7,IF(AND(G367&gt;282.91,G367&lt;284),8,IF(AND(G367&gt;2681.35,G367&lt;2683),9,IF(AND(G367&gt;828.59,G367&lt;830),10,IF(AND(G367&gt;585.15,G367&lt;587),11,IF(AND(G367&gt;991.71,G367&lt;993),12,IF(AND(G367&gt;652.95,G367&lt;654),13,IF(AND(G367&gt;248.59,G367&lt;250),14,IF(AND(G367&gt;2079.39,G367&lt;2081),15,IF(AND(G367&gt;774.57,G367&lt;776),16,IF(AND(G367&gt;296.25,G367&lt;298),17,IF(AND(G367&gt;2807.42,G367&lt;2809),18,IF(AND(G367&gt;867.59,G367&lt;869),19,IF(AND(G367&gt;612.7,G367&lt;614),20))))))))))))))))))</f>
        <v>9</v>
      </c>
      <c r="AE367" s="52" t="b">
        <f>IF(AND(I367&gt;1204.78,I367&lt;1206),5,IF(AND(I367&gt;1407.63,I367&lt;1409),8,IF(AND(I367&gt;1427.91,I367&lt;1429),11,IF(AND(I367&gt;1261.45,I367&lt;1263),14,IF(AND(I367&gt;1473.83,I367&lt;1475),17,IF(AND(I367&gt;1495.07,I367&lt;1497),20))))))</f>
        <v>0</v>
      </c>
      <c r="AF367" s="52" t="b">
        <f>IF(AND(J367&gt;486.32,J367&lt;488),3,IF(AND(J367&gt;324.64,J367&lt;326),4,IF(AND(J367&gt;286.99,J367&lt;288.5),5,IF(AND(J367&gt;617.7,J367&lt;618),6,IF(AND(J367&gt;411.3,J367&lt;413),7,IF(AND(J367&gt;365.04,J367&lt;367),8,IF(AND(J367&gt;797.54,J367&lt;799),9,IF(AND(J367&gt;533.49,J367&lt;535),10,IF(AND(J367&gt;475.86,J367&lt;477),11,IF(AND(J367&gt;509.22,J367&lt;511),12,IF(AND(J367&gt;339.94,J367&lt;341.2),13,IF(AND(J367&gt;300.53,J367&lt;302),14,IF(AND(J367&gt;646.78,J367&lt;648),15,IF(AND(J367&gt;430.68,J367&lt;432),16,IF(AND(J367&gt;382.24,J367&lt;384),17,IF(AND(J367&gt;835.07,J367&lt;837),18,IF(AND(J367&gt;558.61,J367&lt;560),19,IF(AND(J367&gt;498.27,J367&lt;500),20))))))))))))))))))</f>
        <v>0</v>
      </c>
      <c r="AG367" s="52" t="b">
        <f>IF(AND(L367&gt;497.89,L367&lt;499),3,IF(AND(L367&gt;360.29,L367&lt;362),4,IF(AND(L367&gt;249.38,L367&lt;251),5,IF(AND(L367&gt;628.22,L367&lt;630),6,IF(AND(L367&gt;455.21,L367&lt;457),7,IF(AND(L367&gt;315.16,L367&lt;317),8,IF(AND(L367&gt;814.35,L367&lt;816),9,IF(AND(L367&gt;571.19,L367&lt;573),10,IF(AND(L367&gt;401.59,L367&lt;403),11,IF(AND(L367&gt;521.33,L367&lt;523),12,IF(AND(L367&gt;377.28,L367&lt;379),13,IF(AND(L367&gt;261.15,L367&lt;263),14,IF(AND(L367&gt;657.8,L367&lt;659),15,IF(AND(L367&gt;476.66,L367&lt;478),16,IF(AND(L367&gt;330.01,L367&lt;332),17,IF(AND(L367&gt;852.67,L367&lt;854),18,IF(AND(L367&gt;598.08,L367&lt;600),19,IF(AND(L367&gt;420.51,L367&lt;422),20))))))))))))))))))</f>
        <v>0</v>
      </c>
      <c r="AH367" s="52" t="b">
        <f>IF(AND(Q367&gt;358.85,Q367&lt;360),3,IF(AND(Q367&gt;129.83,Q367&lt;131),4,IF(AND(Q367&gt;77.61,Q367&lt;79),5,IF(AND(Q367&gt;426.19,Q367&lt;428),6,IF(AND(Q367&gt;159.77,Q367&lt;161),7,IF(AND(Q367&gt;94.38,Q367&lt;96),8,IF(AND(Q367&gt;567.37,Q367&lt;569),9,IF(AND(Q367&gt;203.4,Q367&lt;205),10,IF(AND(Q367&gt;131.96,Q367&lt;133),11,IF(AND(Q367&gt;375.76,Q367&lt;377),12,IF(AND(Q367&gt;135.98,Q367&lt;137),13,IF(AND(Q367&gt;81.31,Q367&lt;83),14,IF(AND(Q367&gt;446.27,Q367&lt;448),15,IF(AND(Q367&gt;167.32,Q367&lt;169),16,IF(AND(Q367&gt;98.86,Q367&lt;100),17,IF(AND(Q367&gt;594.08,Q367&lt;596),18,IF(AND(Q367&gt;213.01,Q367&lt;215),19,IF(AND(Q367&gt;138.21,Q367&lt;140),20))))))))))))))))))</f>
        <v>0</v>
      </c>
      <c r="AI367" s="52" t="b">
        <f>IF(AND(S367&gt;195.17,S367&lt;197),3,IF(AND(S367&gt;88.93,S367&lt;90),4,IF(AND(S367&gt;47.88,S367&lt;49),5,IF(AND(S367&gt;245.08,S367&lt;247),6,IF(AND(S367&gt;111.07,S367&lt;113),7,IF(AND(S367&gt;60.92,S367&lt;62),8,IF(AND(S367&gt;296.11,S367&lt;298),9,IF(AND(S367&gt;139.41,S367&lt;141),10,IF(AND(S367&gt;78.67,S367&lt;80),11,IF(AND(S367&gt;204.39,S367&lt;206),12,IF(AND(S367&gt;93.16,S367&lt;95),13,IF(AND(S367&gt;50.17,S367&lt;52),14,IF(AND(S367&gt;256.64,S367&lt;258),15,IF(AND(S367&gt;116.33,S367&lt;118),16,IF(AND(S367&gt;63.83,S367&lt;65),17,IF(AND(S367&gt;310.07,S367&lt;312),18,IF(AND(S367&gt;146.01,S367&lt;148),19,IF(AND(S367&gt;82.42,S367&lt;84),20))))))))))))))))))</f>
        <v>0</v>
      </c>
      <c r="AJ367" s="52" t="b">
        <f>IF(AND(U367&gt;107.35,U367&lt;109),3,IF(AND(U367&gt;63.65,U367&lt;65),4,IF(AND(U367&gt;44.75,U367&lt;46),5,IF(AND(U367&gt;143.27,U367&lt;145),6,IF(AND(U367&gt;85.58,U367&lt;87),7,IF(AND(U367&gt;60.46,U367&lt;62),8,IF(AND(U367&gt;194.16,U367&lt;196),9,IF(AND(U367&gt;117.24,U367&lt;119),10,IF(AND(U367&gt;82.88,U367&lt;84),11,IF(AND(U367&gt;112.44,U367&lt;114),12,IF(AND(U367&gt;66.69,U367&lt;68),13,IF(AND(U367&gt;46.9,U367&lt;48),14,IF(AND(U367&gt;150.05,U367&lt;152),15,IF(AND(U367&gt;90.65,U367&lt;91),16,IF(AND(U367&gt;63.34,U367&lt;65),17,IF(AND(U367&gt;203.34,U367&lt;205),18,IF(AND(U367&gt;122.8,U367&lt;124),19,IF(AND(U367&gt;86.83,U367&lt;88),20))))))))))))))))))</f>
        <v>0</v>
      </c>
      <c r="AK367" s="52" t="b">
        <f>IF(AND(V367&gt;139.85,V367&lt;141),3,IF(AND(V367&gt;103.84,V367&lt;105),4,IF(AND(V367&gt;52.32,V367&lt;54),5,IF(AND(V367&gt;285.46,V367&lt;287),6,IF(AND(V367&gt;118.42,V367&lt;120),7,IF(AND(V367&gt;62.42,V367&lt;64),8,IF(AND(V367&gt;412.27,V367&lt;414),9,IF(AND(V367&gt;140.33,V367&lt;142),10,IF(AND(V367&gt;145,V367&lt;147),11,IF(AND(V367&gt;146.47,V367&lt;148),12,IF(AND(V367&gt;108.77,V367&lt;110),13,IF(AND(V367&gt;54.82,V367&lt;56),14,IF(AND(V367&gt;298.92,V367&lt;300),15,IF(AND(V367&gt;124.03,V367&lt;126),16,IF(AND(V367&gt;65.4,V367&lt;67),17,IF(AND(V367&gt;431.69,V367&lt;433),18,IF(AND(V367&gt;146.97,V367&lt;148),19,IF(AND(V367&gt;151.86,V367&lt;153),20))))))))))))))))))</f>
        <v>0</v>
      </c>
      <c r="AL367" s="52" t="b">
        <f>IF(AND(W367&gt;350.42,W367&lt;352),3,IF(AND(W367&gt;546.22,W367&lt;548),4,IF(AND(W367&gt;155.33,W367&lt;157),5,IF(AND(W367&gt;721.99,W367&lt;723),6,IF(AND(W367&gt;638.96,W367&lt;639),7,IF(AND(W367&gt;187.79,W367&lt;189),8,IF(AND(W367&gt;945.4,W367&lt;947),9,IF(AND(W367&gt;698.46,W367&lt;670),10,IF(AND(W367&gt;360.7,W367&lt;362),11,IF(AND(W367&gt;366.94,W367&lt;368),12,IF(AND(W367&gt;571.94,W367&lt;573),13,IF(AND(W367&gt;162.68,W367&lt;164),14,IF(AND(W367&gt;755.97,W367&lt;757),15,IF(AND(W367&gt;667.99,W367&lt;669),16,IF(AND(W367&gt;196.66,W367&lt;198),17,IF(AND(W367&gt;989.88,W367&lt;991),18,IF(AND(W367&gt;731.33,W367&lt;733),19,IF(AND(W367&gt;377.7,W367&lt;379),20))))))))))))))))))</f>
        <v>0</v>
      </c>
      <c r="AM367" s="52" t="b">
        <f>IF(AND(Y367&gt;46.2,Y367&lt;46.5),3,IF(AND(Y367&gt;18.8,Y367&lt;19.1),4,IF(AND(Y367&gt;15.8,Y367&lt;16),5,IF(AND(Y367&gt;78.7,Y367&lt;79),6,IF(AND(Y367&gt;32.1,Y367&lt;32.4),7,IF(AND(Y367&gt;26.9,Y367&lt;27.3),8,IF(AND(Y367&gt;125,Y367&lt;125.5),9,IF(AND(Y367&gt;48.2,Y367&lt;48.52),10,IF(AND(Y367&gt;43.1,Y367&lt;43.6),11,IF(AND(Y367&gt;48.53,Y367&lt;48.7),12,IF(AND(Y367&gt;19.6,Y367&lt;20.1),13,IF(AND(Y367&gt;16.5,Y367&lt;16.9),14,IF(AND(Y367&gt;82.4,Y367&lt;82.8),15,IF(AND(Y367&gt;33.6,Y367&lt;34),16,IF(AND(Y367&gt;28,Y367&lt;28.6),17,IF(AND(Y367&gt;130.8,Y367&lt;131.4),18,IF(AND(Y367&gt;50.5,Y367&lt;50.9),19,IF(AND(Y367&gt;45.2,Y367&lt;45.8),20))))))))))))))))))</f>
        <v>0</v>
      </c>
      <c r="AO367" s="4">
        <f t="shared" si="1036"/>
        <v>0</v>
      </c>
      <c r="AP367" s="4">
        <f t="shared" si="1037"/>
        <v>0</v>
      </c>
      <c r="AQ367" s="4">
        <f t="shared" si="1038"/>
        <v>0</v>
      </c>
      <c r="AU367" s="339"/>
      <c r="AV367" s="339"/>
      <c r="AW367" s="340"/>
      <c r="AX367" s="322" t="s">
        <v>53</v>
      </c>
      <c r="AY367" s="293"/>
      <c r="AZ367" s="11" t="e">
        <f>ROUND(AZ366/AW360,2)</f>
        <v>#DIV/0!</v>
      </c>
      <c r="BA367" s="11" t="e">
        <f>ROUND(BA366/AW360,2)</f>
        <v>#DIV/0!</v>
      </c>
      <c r="BB367" s="11" t="e">
        <f>ROUND(BB366/AW360,2)</f>
        <v>#DIV/0!</v>
      </c>
      <c r="BC367" s="11" t="e">
        <f>ROUND(BC366/AW360,2)</f>
        <v>#DIV/0!</v>
      </c>
      <c r="BD367" s="11" t="e">
        <f>ROUND(BD366/AW360,2)</f>
        <v>#DIV/0!</v>
      </c>
      <c r="BE367" s="11" t="e">
        <f>ROUND(BE366/AW360,2)</f>
        <v>#DIV/0!</v>
      </c>
      <c r="BF367" s="11" t="e">
        <f>ROUND(BF366/AW360,2)</f>
        <v>#DIV/0!</v>
      </c>
      <c r="BG367" s="11" t="e">
        <f>ROUND(BG366/AW360,2)</f>
        <v>#DIV/0!</v>
      </c>
      <c r="BH367" s="11" t="e">
        <f>ROUND(BH366/AW360,2)</f>
        <v>#DIV/0!</v>
      </c>
      <c r="BI367" s="11" t="e">
        <f>ROUND(BI366/AW360,2)</f>
        <v>#DIV/0!</v>
      </c>
      <c r="BJ367" s="11" t="e">
        <f>ROUND(BJ366/AW360,2)</f>
        <v>#DIV/0!</v>
      </c>
      <c r="BK367" s="11" t="e">
        <f>ROUND(BK366/AW360,2)</f>
        <v>#DIV/0!</v>
      </c>
      <c r="BL367" s="11" t="e">
        <f>ROUND(BL366/AW360,2)</f>
        <v>#DIV/0!</v>
      </c>
      <c r="BM367" s="11" t="e">
        <f>ROUND(BM366/AW360,2)</f>
        <v>#DIV/0!</v>
      </c>
      <c r="BN367" s="11" t="e">
        <f>ROUND(BN366/AW360,2)</f>
        <v>#DIV/0!</v>
      </c>
      <c r="BO367" s="11" t="e">
        <f>ROUND(BO366/AW360,2)</f>
        <v>#DIV/0!</v>
      </c>
      <c r="BP367" s="11" t="e">
        <f>ROUND(BP366/AW360,2)</f>
        <v>#DIV/0!</v>
      </c>
      <c r="BQ367" s="11" t="e">
        <f>ROUND(BQ366/AW360,2)</f>
        <v>#DIV/0!</v>
      </c>
      <c r="BR367" s="11" t="e">
        <f>ROUND(BR366/AW360,2)</f>
        <v>#DIV/0!</v>
      </c>
      <c r="BS367" s="11" t="e">
        <f>ROUND(BS366/AW360,2)</f>
        <v>#DIV/0!</v>
      </c>
      <c r="BT367" s="11" t="e">
        <f>ROUND(BT366/AW360,2)</f>
        <v>#DIV/0!</v>
      </c>
      <c r="BU367" s="17">
        <v>8</v>
      </c>
      <c r="BX367" s="52" t="e">
        <f>IF(AND(BA367&gt;947.15,BA367&lt;949),3,IF(AND(BA367&gt;623.59,BA367&lt;625),4,IF(AND(BA367&gt;237.38,BA367&lt;239),5,IF(AND(BA367&gt;1986,BA367&lt;1988),6,IF(AND(BA367&gt;739.75,BA367&lt;741),7,IF(AND(BA367&gt;282.91,BA367&lt;284),8,IF(AND(BA367&gt;2681.35,BA367&lt;2683),9,IF(AND(BA367&gt;828.59,BA367&lt;830),10,IF(AND(BA367&gt;585.15,BA367&lt;587),11,IF(AND(BA367&gt;991.71,BA367&lt;993),12,IF(AND(BA367&gt;652.95,BA367&lt;654),13,IF(AND(BA367&gt;248.59,BA367&lt;250),14,IF(AND(BA367&gt;2079.39,BA367&lt;2081),15,IF(AND(BA367&gt;774.57,BA367&lt;776),16,IF(AND(BA367&gt;296.25,BA367&lt;298),17,IF(AND(BA367&gt;2807.42,BA367&lt;2809),18,IF(AND(BA367&gt;867.59,BA367&lt;869),19,IF(AND(BA367&gt;612.7,BA367&lt;614),20))))))))))))))))))</f>
        <v>#DIV/0!</v>
      </c>
      <c r="BY367" s="52" t="e">
        <f>IF(AND(BC367&gt;1204.78,BC367&lt;1206),5,IF(AND(BC367&gt;1407.63,BC367&lt;1409),8,IF(AND(BC367&gt;1427.91,BC367&lt;1429),11,IF(AND(BC367&gt;1261.45,BC367&lt;1263),14,IF(AND(BC367&gt;1473.83,BC367&lt;1475),17,IF(AND(BC367&gt;1495.07,BC367&lt;1497),20))))))</f>
        <v>#DIV/0!</v>
      </c>
      <c r="BZ367" s="52" t="e">
        <f>IF(AND(BD367&gt;486.32,BD367&lt;488),3,IF(AND(BD367&gt;324.64,BD367&lt;326),4,IF(AND(BD367&gt;286.99,BD367&lt;288.5),5,IF(AND(BD367&gt;617.7,BD367&lt;618),6,IF(AND(BD367&gt;411.3,BD367&lt;413),7,IF(AND(BD367&gt;365.04,BD367&lt;367),8,IF(AND(BD367&gt;797.54,BD367&lt;799),9,IF(AND(BD367&gt;533.49,BD367&lt;535),10,IF(AND(BD367&gt;475.86,BD367&lt;477),11,IF(AND(BD367&gt;509.22,BD367&lt;511),12,IF(AND(BD367&gt;339.94,BD367&lt;341.2),13,IF(AND(BD367&gt;300.53,BD367&lt;302),14,IF(AND(BD367&gt;646.78,BD367&lt;648),15,IF(AND(BD367&gt;430.68,BD367&lt;432),16,IF(AND(BD367&gt;382.24,BD367&lt;384),17,IF(AND(BD367&gt;835.07,BD367&lt;837),18,IF(AND(BD367&gt;558.61,BD367&lt;560),19,IF(AND(BD367&gt;498.27,BD367&lt;500),20))))))))))))))))))</f>
        <v>#DIV/0!</v>
      </c>
      <c r="CA367" s="52" t="e">
        <f>IF(AND(BF367&gt;497.89,BF367&lt;499),3,IF(AND(BF367&gt;360.29,BF367&lt;362),4,IF(AND(BF367&gt;249.38,BF367&lt;251),5,IF(AND(BF367&gt;628.22,BF367&lt;630),6,IF(AND(BF367&gt;455.21,BF367&lt;457),7,IF(AND(BF367&gt;315.16,BF367&lt;317),8,IF(AND(BF367&gt;814.35,BF367&lt;816),9,IF(AND(BF367&gt;571.19,BF367&lt;573),10,IF(AND(BF367&gt;401.59,BF367&lt;403),11,IF(AND(BF367&gt;521.33,BF367&lt;523),12,IF(AND(BF367&gt;377.28,BF367&lt;379),13,IF(AND(BF367&gt;261.15,BF367&lt;263),14,IF(AND(BF367&gt;657.8,BF367&lt;659),15,IF(AND(BF367&gt;476.66,BF367&lt;478),16,IF(AND(BF367&gt;330.01,BF367&lt;332),17,IF(AND(BF367&gt;852.67,BF367&lt;854),18,IF(AND(BF367&gt;598.08,BF367&lt;600),19,IF(AND(BF367&gt;420.51,BF367&lt;422),20))))))))))))))))))</f>
        <v>#DIV/0!</v>
      </c>
      <c r="CB367" s="52" t="e">
        <f>IF(AND(BK367&gt;358.85,BK367&lt;360),3,IF(AND(BK367&gt;129.83,BK367&lt;131),4,IF(AND(BK367&gt;77.61,BK367&lt;79),5,IF(AND(BK367&gt;426.19,BK367&lt;428),6,IF(AND(BK367&gt;159.77,BK367&lt;161),7,IF(AND(BK367&gt;94.38,BK367&lt;96),8,IF(AND(BK367&gt;567.37,BK367&lt;569),9,IF(AND(BK367&gt;203.4,BK367&lt;205),10,IF(AND(BK367&gt;131.96,BK367&lt;133),11,IF(AND(BK367&gt;375.76,BK367&lt;377),12,IF(AND(BK367&gt;135.98,BK367&lt;137),13,IF(AND(BK367&gt;81.31,BK367&lt;83),14,IF(AND(BK367&gt;446.27,BK367&lt;448),15,IF(AND(BK367&gt;167.32,BK367&lt;169),16,IF(AND(BK367&gt;98.86,BK367&lt;100),17,IF(AND(BK367&gt;594.08,BK367&lt;596),18,IF(AND(BK367&gt;213.01,BK367&lt;215),19,IF(AND(BK367&gt;138.21,BK367&lt;140),20))))))))))))))))))</f>
        <v>#DIV/0!</v>
      </c>
      <c r="CC367" s="52" t="e">
        <f>IF(AND(BM367&gt;195.17,BM367&lt;197),3,IF(AND(BM367&gt;88.93,BM367&lt;90),4,IF(AND(BM367&gt;47.88,BM367&lt;49),5,IF(AND(BM367&gt;245.08,BM367&lt;247),6,IF(AND(BM367&gt;111.07,BM367&lt;113),7,IF(AND(BM367&gt;60.92,BM367&lt;62),8,IF(AND(BM367&gt;296.11,BM367&lt;298),9,IF(AND(BM367&gt;139.41,BM367&lt;141),10,IF(AND(BM367&gt;78.67,BM367&lt;80),11,IF(AND(BM367&gt;204.39,BM367&lt;206),12,IF(AND(BM367&gt;93.16,BM367&lt;95),13,IF(AND(BM367&gt;50.17,BM367&lt;52),14,IF(AND(BM367&gt;256.64,BM367&lt;258),15,IF(AND(BM367&gt;116.33,BM367&lt;118),16,IF(AND(BM367&gt;63.83,BM367&lt;65),17,IF(AND(BM367&gt;310.07,BM367&lt;312),18,IF(AND(BM367&gt;146.01,BM367&lt;148),19,IF(AND(BM367&gt;82.42,BM367&lt;84),20))))))))))))))))))</f>
        <v>#DIV/0!</v>
      </c>
      <c r="CD367" s="52" t="e">
        <f>IF(AND(BO367&gt;107.35,BO367&lt;109),3,IF(AND(BO367&gt;63.65,BO367&lt;65),4,IF(AND(BO367&gt;44.75,BO367&lt;46),5,IF(AND(BO367&gt;143.27,BO367&lt;145),6,IF(AND(BO367&gt;85.58,BO367&lt;87),7,IF(AND(BO367&gt;60.46,BO367&lt;62),8,IF(AND(BO367&gt;194.16,BO367&lt;196),9,IF(AND(BO367&gt;117.24,BO367&lt;119),10,IF(AND(BO367&gt;82.88,BO367&lt;84),11,IF(AND(BO367&gt;112.44,BO367&lt;114),12,IF(AND(BO367&gt;66.69,BO367&lt;68),13,IF(AND(BO367&gt;46.9,BO367&lt;48),14,IF(AND(BO367&gt;150.05,BO367&lt;152),15,IF(AND(BO367&gt;90.65,BO367&lt;91),16,IF(AND(BO367&gt;63.34,BO367&lt;65),17,IF(AND(BO367&gt;203.34,BO367&lt;205),18,IF(AND(BO367&gt;122.8,BO367&lt;124),19,IF(AND(BO367&gt;86.83,BO367&lt;88),20))))))))))))))))))</f>
        <v>#DIV/0!</v>
      </c>
      <c r="CE367" s="52" t="e">
        <f>IF(AND(BP367&gt;139.85,BP367&lt;141),3,IF(AND(BP367&gt;103.84,BP367&lt;105),4,IF(AND(BP367&gt;52.32,BP367&lt;54),5,IF(AND(BP367&gt;285.46,BP367&lt;287),6,IF(AND(BP367&gt;118.42,BP367&lt;120),7,IF(AND(BP367&gt;62.42,BP367&lt;64),8,IF(AND(BP367&gt;412.27,BP367&lt;414),9,IF(AND(BP367&gt;140.33,BP367&lt;142),10,IF(AND(BP367&gt;145,BP367&lt;147),11,IF(AND(BP367&gt;146.47,BP367&lt;148),12,IF(AND(BP367&gt;108.77,BP367&lt;110),13,IF(AND(BP367&gt;54.82,BP367&lt;56),14,IF(AND(BP367&gt;298.92,BP367&lt;300),15,IF(AND(BP367&gt;124.03,BP367&lt;126),16,IF(AND(BP367&gt;65.4,BP367&lt;67),17,IF(AND(BP367&gt;431.69,BP367&lt;433),18,IF(AND(BP367&gt;146.97,BP367&lt;148),19,IF(AND(BP367&gt;151.86,BP367&lt;153),20))))))))))))))))))</f>
        <v>#DIV/0!</v>
      </c>
      <c r="CF367" s="52" t="e">
        <f>IF(AND(BQ367&gt;350.42,BQ367&lt;352),3,IF(AND(BQ367&gt;546.22,BQ367&lt;548),4,IF(AND(BQ367&gt;155.33,BQ367&lt;157),5,IF(AND(BQ367&gt;721.99,BQ367&lt;723),6,IF(AND(BQ367&gt;638.96,BQ367&lt;639),7,IF(AND(BQ367&gt;187.79,BQ367&lt;189),8,IF(AND(BQ367&gt;945.4,BQ367&lt;947),9,IF(AND(BQ367&gt;698.46,BQ367&lt;670),10,IF(AND(BQ367&gt;360.7,BQ367&lt;362),11,IF(AND(BQ367&gt;366.94,BQ367&lt;368),12,IF(AND(BQ367&gt;571.94,BQ367&lt;573),13,IF(AND(BQ367&gt;162.68,BQ367&lt;164),14,IF(AND(BQ367&gt;755.97,BQ367&lt;757),15,IF(AND(BQ367&gt;667.99,BQ367&lt;669),16,IF(AND(BQ367&gt;196.66,BQ367&lt;198),17,IF(AND(BQ367&gt;989.88,BQ367&lt;991),18,IF(AND(BQ367&gt;731.33,BQ367&lt;733),19,IF(AND(BQ367&gt;377.7,BQ367&lt;379),20))))))))))))))))))</f>
        <v>#DIV/0!</v>
      </c>
      <c r="CG367" s="52" t="e">
        <f>IF(AND(BS367&gt;46.2,BS367&lt;46.5),3,IF(AND(BS367&gt;18.8,BS367&lt;19.1),4,IF(AND(BS367&gt;15.8,BS367&lt;16),5,IF(AND(BS367&gt;78.7,BS367&lt;79),6,IF(AND(BS367&gt;32.1,BS367&lt;32.4),7,IF(AND(BS367&gt;26.9,BS367&lt;27.3),8,IF(AND(BS367&gt;125,BS367&lt;125.5),9,IF(AND(BS367&gt;48.2,BS367&lt;48.52),10,IF(AND(BS367&gt;43.1,BS367&lt;43.6),11,IF(AND(BS367&gt;48.53,BS367&lt;48.7),12,IF(AND(BS367&gt;19.6,BS367&lt;20.1),13,IF(AND(BS367&gt;16.5,BS367&lt;16.9),14,IF(AND(BS367&gt;82.4,BS367&lt;82.8),15,IF(AND(BS367&gt;33.6,BS367&lt;34),16,IF(AND(BS367&gt;28,BS367&lt;28.6),17,IF(AND(BS367&gt;130.8,BS367&lt;131.4),18,IF(AND(BS367&gt;50.5,BS367&lt;50.9),19,IF(AND(BS367&gt;45.2,BS367&lt;45.8),20))))))))))))))))))</f>
        <v>#DIV/0!</v>
      </c>
    </row>
    <row r="368" spans="1:88" ht="90" customHeight="1">
      <c r="A368" s="288"/>
      <c r="B368" s="288"/>
      <c r="C368" s="380"/>
      <c r="D368" s="292" t="s">
        <v>54</v>
      </c>
      <c r="E368" s="293"/>
      <c r="F368" s="10" t="s">
        <v>36</v>
      </c>
      <c r="G368" s="12">
        <f>IF(AD368=FALSE,0,AD368)</f>
        <v>2682.35</v>
      </c>
      <c r="H368" s="12" t="s">
        <v>36</v>
      </c>
      <c r="I368" s="12">
        <f>IF(AE368=FALSE,0,AE368)</f>
        <v>0</v>
      </c>
      <c r="J368" s="12">
        <f>IF(AF368=FALSE,0,AF368)</f>
        <v>0</v>
      </c>
      <c r="K368" s="12" t="s">
        <v>36</v>
      </c>
      <c r="L368" s="12">
        <f>IF(AG368=FALSE,0,AG368)</f>
        <v>0</v>
      </c>
      <c r="M368" s="12" t="s">
        <v>36</v>
      </c>
      <c r="N368" s="12" t="s">
        <v>36</v>
      </c>
      <c r="O368" s="12" t="s">
        <v>36</v>
      </c>
      <c r="P368" s="12" t="s">
        <v>36</v>
      </c>
      <c r="Q368" s="12">
        <f>IF(AH368=FALSE,0,AH368)</f>
        <v>0</v>
      </c>
      <c r="R368" s="12" t="s">
        <v>36</v>
      </c>
      <c r="S368" s="12">
        <f>IF(AI368=FALSE,0,AI368)</f>
        <v>0</v>
      </c>
      <c r="T368" s="12" t="s">
        <v>36</v>
      </c>
      <c r="U368" s="12">
        <f>IF(AJ368=FALSE,0,AJ368)</f>
        <v>0</v>
      </c>
      <c r="V368" s="12">
        <f>IF(AK368=FALSE,0,AK368)</f>
        <v>0</v>
      </c>
      <c r="W368" s="12">
        <f>IF(AL368=FALSE,0,AL368)</f>
        <v>0</v>
      </c>
      <c r="X368" s="12" t="s">
        <v>36</v>
      </c>
      <c r="Y368" s="12">
        <f>IF(AM368=FALSE,0,AM368)</f>
        <v>0</v>
      </c>
      <c r="Z368" s="12" t="s">
        <v>36</v>
      </c>
      <c r="AA368" s="18">
        <v>9</v>
      </c>
      <c r="AD368" s="52">
        <f>IF(AD367=3,948.15,IF(AD367=4,624.59,IF(AD367=5,238.38,IF(AD367=6,1987,IF(AD367=7,740.75,IF(AD367=8,283.91,IF(AD367=9,2682.35,IF(AD367=10,829.59,IF(AD367=11,586.15,IF(AD367=12,992.71,IF(AD367=13,653.95,IF(AD367=14,249.59,IF(AD367=15,2080.39,IF(AD367=16,775.57,IF(AD367=17,297.25,IF(AD367=18,2808.42,IF(AD367=19,868.59,IF(AD367=20,613.7))))))))))))))))))</f>
        <v>2682.35</v>
      </c>
      <c r="AE368" s="52" t="b">
        <f>IF(AE367=5,1205.78,IF(AE367=8,1408.63,IF(AE367=11,1428.91,IF(AE367=14,1262.45,IF(AE367=17,1474.83,IF(AE367=20,1496.07))))))</f>
        <v>0</v>
      </c>
      <c r="AF368" s="52" t="b">
        <f>IF(AF367=3,487.32,IF(AF367=4,325.64,IF(AF367=5,287.99,IF(AF367=6,618.7,IF(AF367=7,412.3,IF(AF367=8,366.04,IF(AF367=9,798.54,IF(AF367=10,534.49,IF(AF367=11,476.86,IF(AF367=12,510.22,IF(AF367=13,340.94,IF(AF367=14,301.53,IF(AF367=15,647.78,IF(AF367=16,431.68,IF(AF367=17,383.24,IF(AF367=18,836.07,IF(AF367=19,559.61,IF(AF367=20,499.27))))))))))))))))))</f>
        <v>0</v>
      </c>
      <c r="AG368" s="52" t="b">
        <f>IF(AG367=3,498.89,IF(AG367=4,361.29,IF(AG367=5,250.38,IF(AG367=6,629.22,IF(AG367=7,456.21,IF(AG367=8,316.16,IF(AG367=9,815.35,IF(AG367=10,572.19,IF(AG367=11,402.59,IF(AG367=12,522.33,IF(AG367=13,378.28,IF(AG367=14,262.15,IF(AG367=15,658.8,IF(AG367=16,477.66,IF(AG367=17,331.01,IF(AG367=18,853.67,IF(AG367=19,599.08,IF(AG367=20,421.51))))))))))))))))))</f>
        <v>0</v>
      </c>
      <c r="AH368" s="52" t="b">
        <f>IF(AH367=3,359.85,IF(AH367=4,130.83,IF(AH367=5,78.61,IF(AH367=6,427.19,IF(AH367=7,160.77,IF(AH367=8,95.38,IF(AH367=9,568.37,IF(AH367=10,204.4,IF(AH367=11,132.96,IF(AH367=12,376.76,IF(AH367=13,136.98,IF(AH367=14,82.31,IF(AH367=15,447.27,IF(AH367=16,168.32,IF(AH367=17,99.86,IF(AH367=18,595.08,IF(AH367=19,214.01,IF(AH367=20,139.21))))))))))))))))))</f>
        <v>0</v>
      </c>
      <c r="AI368" s="52" t="b">
        <f>IF(AI367=3,196.17,IF(AI367=4,89.93,IF(AI367=5,48.88,IF(AI367=6,246.08,IF(AI367=7,112.07,IF(AI367=8,61.92,IF(AI367=9,297.11,IF(AI367=10,140.41,IF(AI367=11,79.67,IF(AI367=12,205.39,IF(AI367=13,94.16,IF(AI367=14,51.17,IF(AI367=15,257.64,IF(AI367=16,117.33,IF(AI367=17,64.83,IF(AI367=18,311.07,IF(AI367=19,147.01,IF(AI367=20,83.42))))))))))))))))))</f>
        <v>0</v>
      </c>
      <c r="AJ368" s="52" t="b">
        <f>IF(AJ367=3,108.35,IF(AJ367=4,64.65,IF(AJ367=5,45.75,IF(AJ367=6,144.27,IF(AJ367=7,86.58,IF(AJ367=8,61.46,IF(AJ367=9,195.16,IF(AJ367=10,118.24,IF(AJ367=11,83.88,IF(AJ367=12,113.44,IF(AJ367=13,67.69,IF(AJ367=14,47.9,IF(AJ367=15,151.05,IF(AJ367=16,90.65,IF(AJ367=17,64.34,IF(AJ367=18,204.34,IF(AJ367=19,123.8,IF(AJ367=20,87.83))))))))))))))))))</f>
        <v>0</v>
      </c>
      <c r="AK368" s="52" t="b">
        <f>IF(AK367=3,140.85,IF(AK367=4,104.84,IF(AK367=5,53.32,IF(AK367=6,286.46,IF(AK367=7,119.42,IF(AK367=8,63.42,IF(AK367=9,413.27,IF(AK367=10,141.33,IF(AK367=11,146,IF(AK367=12,147.47,IF(AK367=13,109.77,IF(AK367=14,55.82,IF(AK367=15,299.92,IF(AK367=16,125.03,IF(AK367=17,66.4,IF(AK367=18,432.69,IF(AK367=19,147.97,IF(AK367=20,152.86))))))))))))))))))</f>
        <v>0</v>
      </c>
      <c r="AL368" s="52" t="b">
        <f>IF(AL367=3,351.42,IF(AL367=4,547.22,IF(AL367=5,156.33,IF(AL367=6,722.99,IF(AL367=7,638.96,IF(AL367=8,188.79,IF(AL367=9,946.4,IF(AL367=10,699.46,IF(AL367=11,361.7,IF(AL367=12,367.94,IF(AL367=13,572.94,IF(AL367=14,163.68,IF(AL367=15,756.97,IF(AL367=16,668.99,IF(AL367=17,197.66,IF(AL367=18,990.88,IF(AL367=19,732.33,IF(AL367=20,378.7))))))))))))))))))</f>
        <v>0</v>
      </c>
      <c r="AM368" s="52" t="b">
        <f>IF(AM367=3,46.41,IF(AM367=4,19.01,IF(AM367=5,15.96,IF(AM367=6,78.9,IF(AM367=7,32.34,IF(AM367=8,27.09,IF(AM367=9,125.27,IF(AM367=10,48.48,IF(AM367=11,43.47,IF(AM367=12,48.59,IF(AM367=13,19.9,IF(AM367=14,16.71,IF(AM367=15,82.61,IF(AM367=16,33.86,IF(AM367=17,28.36,IF(AM367=18,131.15,IF(AM367=19,50.76,IF(AM367=20,45.51))))))))))))))))))</f>
        <v>0</v>
      </c>
      <c r="AO368" s="4">
        <f t="shared" si="1036"/>
        <v>0</v>
      </c>
      <c r="AP368" s="4">
        <f t="shared" si="1037"/>
        <v>0</v>
      </c>
      <c r="AQ368" s="4">
        <f t="shared" si="1038"/>
        <v>0</v>
      </c>
      <c r="AU368" s="339"/>
      <c r="AV368" s="339"/>
      <c r="AW368" s="340"/>
      <c r="AX368" s="322" t="s">
        <v>54</v>
      </c>
      <c r="AY368" s="293"/>
      <c r="AZ368" s="10" t="s">
        <v>36</v>
      </c>
      <c r="BA368" s="12">
        <f>IF(BX368=FALSE,0,BX368)</f>
        <v>5364.7</v>
      </c>
      <c r="BB368" s="12" t="s">
        <v>36</v>
      </c>
      <c r="BC368" s="12">
        <f>IF(BY368=FALSE,0,BY368)</f>
        <v>0</v>
      </c>
      <c r="BD368" s="12">
        <f>IF(BZ368=FALSE,0,BZ368)</f>
        <v>0</v>
      </c>
      <c r="BE368" s="12" t="s">
        <v>36</v>
      </c>
      <c r="BF368" s="12">
        <f>IF(CA368=FALSE,0,CA368)</f>
        <v>0</v>
      </c>
      <c r="BG368" s="12" t="s">
        <v>36</v>
      </c>
      <c r="BH368" s="12" t="s">
        <v>36</v>
      </c>
      <c r="BI368" s="12" t="s">
        <v>36</v>
      </c>
      <c r="BJ368" s="12" t="s">
        <v>36</v>
      </c>
      <c r="BK368" s="12">
        <f>IF(CB368=FALSE,0,CB368)</f>
        <v>0</v>
      </c>
      <c r="BL368" s="12" t="s">
        <v>36</v>
      </c>
      <c r="BM368" s="12">
        <f>IF(CC368=FALSE,0,CC368)</f>
        <v>0</v>
      </c>
      <c r="BN368" s="12" t="s">
        <v>36</v>
      </c>
      <c r="BO368" s="12">
        <f>IF(CD368=FALSE,0,CD368)</f>
        <v>0</v>
      </c>
      <c r="BP368" s="12">
        <f>IF(CE368=FALSE,0,CE368)</f>
        <v>0</v>
      </c>
      <c r="BQ368" s="12">
        <f>IF(CF368=FALSE,0,CF368)</f>
        <v>0</v>
      </c>
      <c r="BR368" s="12" t="s">
        <v>36</v>
      </c>
      <c r="BS368" s="12">
        <f>IF(CG368=FALSE,0,CG368)</f>
        <v>0</v>
      </c>
      <c r="BT368" s="12" t="s">
        <v>36</v>
      </c>
      <c r="BU368" s="18">
        <v>9</v>
      </c>
      <c r="BX368" s="52">
        <f>IF(AD367=3,1896.3,IF(AD367=4,1249.18,IF(AD367=5,476.76,IF(AD367=6,3974,IF(AD367=7,1481.5,IF(AD367=8,567.82,IF(AD367=9,5364.7,IF(AD367=10,1659.18,IF(AD367=11,1172.3)))))))))</f>
        <v>5364.7</v>
      </c>
      <c r="BY368" s="52" t="b">
        <f>IF(AE367=5,2411.56,IF(AE367=8,2817.26,IF(AE367=11,2857.82)))</f>
        <v>0</v>
      </c>
      <c r="BZ368" s="52" t="b">
        <f>IF(AF367=3,974.64,IF(AF367=4,651.28,IF(AF367=5,575.98,IF(AF367=6,1237.4,IF(AF367=7,824.6,IF(AF367=8,732.08,IF(AF367=9,1597.08,IF(AF367=10,1068.98,IF(AF367=11,953.72)))))))))</f>
        <v>0</v>
      </c>
      <c r="CA368" s="52" t="b">
        <f>IF(AG367=3,997.78,IF(AG367=4,722.58,IF(AG367=5,500.76,IF(AG367=6,1258.44,IF(AG367=7,912.42,IF(AG367=8,632.32,IF(AG367=9,1630.7,IF(AG367=10,1144.38,IF(AG367=11,805.18)))))))))</f>
        <v>0</v>
      </c>
      <c r="CB368" s="52" t="b">
        <f>IF(AH367=3,719.7,IF(AH367=4,261.66,IF(AH367=5,157.22,IF(AH367=6,854.38,IF(AH367=7,321.54,IF(AH367=8,190.76,IF(AH367=9,1136.74,IF(AH367=10,408.8,IF(AH367=11,265.92)))))))))</f>
        <v>0</v>
      </c>
      <c r="CC368" s="52" t="b">
        <f>IF(AI367=3,392.34,IF(AI367=4,179.86,IF(AI367=5,97.76,IF(AI367=6,492.16,IF(AI367=7,224.14,IF(AI367=8,123.84,IF(AI367=9,594.22,IF(AI367=10,280.82,IF(AI367=11,159.34)))))))))</f>
        <v>0</v>
      </c>
      <c r="CD368" s="52" t="b">
        <f>IF(AJ367=3,216.7,IF(AJ367=4,129.3,IF(AJ367=5,91.5,IF(AJ367=6,288.54,IF(AJ367=7,173.16,IF(AJ367=8,122.92,IF(AJ367=9,390.32,IF(AJ367=10,236.48,IF(AJ367=11,167.76)))))))))</f>
        <v>0</v>
      </c>
      <c r="CE368" s="52" t="b">
        <f>IF(AK367=3,281.7,IF(AK367=4,209.68,IF(AK367=5,106.64,IF(AK367=6,572.92,IF(AK367=7,238.84,IF(AK367=8,126.84,IF(AK367=9,826.54,IF(AK367=10,282.66,IF(AK367=11,292)))))))))</f>
        <v>0</v>
      </c>
      <c r="CF368" s="52" t="b">
        <f>IF(AL367=3,702.84,IF(AL367=4,1094.44,IF(AL367=5,312.66,IF(AL367=6,1445.98,IF(AL367=7,1277.92,IF(AL367=8,377.58,IF(AL367=9,1892.8,IF(AL367=10,1398.92,IF(AL367=11,723.4)))))))))</f>
        <v>0</v>
      </c>
      <c r="CG368" s="52" t="b">
        <f>IF(AM367=3,92.82,IF(AM367=4,38.02,IF(AM367=5,31.92,IF(AM367=6,157.8,IF(AM367=7,64.68,IF(AM367=8,54.18,IF(AM367=9,250.54,IF(AM367=10,96.96,IF(AM367=11,86.94)))))))))</f>
        <v>0</v>
      </c>
    </row>
    <row r="369" spans="1:88" ht="15" customHeight="1">
      <c r="A369" s="77" t="s">
        <v>300</v>
      </c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87"/>
      <c r="AA369" s="72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>
        <f t="shared" ref="AO369:AO390" si="1040">IF(ISERROR(FIND(2015,A369,1)),0,2015)</f>
        <v>2015</v>
      </c>
      <c r="AP369" s="8">
        <f t="shared" ref="AP369:AP390" si="1041">IF(ISERROR(FIND(2016,A369,1)),0,2016)</f>
        <v>0</v>
      </c>
      <c r="AQ369" s="8">
        <f t="shared" ref="AQ369:AQ390" si="1042">MAX(AO369:AP369)</f>
        <v>2015</v>
      </c>
      <c r="AU369" s="311" t="s">
        <v>300</v>
      </c>
      <c r="AV369" s="341"/>
      <c r="AW369" s="341"/>
      <c r="AX369" s="341"/>
      <c r="AY369" s="341"/>
      <c r="AZ369" s="341"/>
      <c r="BA369" s="341"/>
      <c r="BB369" s="341"/>
      <c r="BC369" s="341"/>
      <c r="BD369" s="341"/>
      <c r="BE369" s="341"/>
      <c r="BF369" s="341"/>
      <c r="BG369" s="341"/>
      <c r="BH369" s="341"/>
      <c r="BI369" s="341"/>
      <c r="BJ369" s="341"/>
      <c r="BK369" s="341"/>
      <c r="BL369" s="341"/>
      <c r="BM369" s="341"/>
      <c r="BN369" s="341"/>
      <c r="BO369" s="341"/>
      <c r="BP369" s="341"/>
      <c r="BQ369" s="341"/>
      <c r="BR369" s="341"/>
      <c r="BS369" s="341"/>
      <c r="BT369" s="312"/>
      <c r="BU369" s="72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</row>
    <row r="370" spans="1:88" ht="15" customHeight="1">
      <c r="A370" s="88" t="s">
        <v>24</v>
      </c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90"/>
      <c r="AA370" s="24"/>
      <c r="AO370" s="4">
        <f t="shared" si="1040"/>
        <v>0</v>
      </c>
      <c r="AP370" s="4">
        <f t="shared" si="1041"/>
        <v>0</v>
      </c>
      <c r="AQ370" s="4">
        <f t="shared" si="1042"/>
        <v>0</v>
      </c>
      <c r="AU370" s="304" t="s">
        <v>24</v>
      </c>
      <c r="AV370" s="305"/>
      <c r="AW370" s="305"/>
      <c r="AX370" s="305"/>
      <c r="AY370" s="305"/>
      <c r="AZ370" s="305"/>
      <c r="BA370" s="305"/>
      <c r="BB370" s="305"/>
      <c r="BC370" s="305"/>
      <c r="BD370" s="305"/>
      <c r="BE370" s="305"/>
      <c r="BF370" s="305"/>
      <c r="BG370" s="305"/>
      <c r="BH370" s="305"/>
      <c r="BI370" s="305"/>
      <c r="BJ370" s="305"/>
      <c r="BK370" s="305"/>
      <c r="BL370" s="305"/>
      <c r="BM370" s="305"/>
      <c r="BN370" s="305"/>
      <c r="BO370" s="305"/>
      <c r="BP370" s="305"/>
      <c r="BQ370" s="305"/>
      <c r="BR370" s="305"/>
      <c r="BS370" s="305"/>
      <c r="BT370" s="306"/>
      <c r="BU370" s="24"/>
    </row>
    <row r="371" spans="1:88" ht="30" customHeight="1">
      <c r="A371" s="295" t="s">
        <v>25</v>
      </c>
      <c r="B371" s="286" t="s">
        <v>90</v>
      </c>
      <c r="C371" s="307">
        <v>573.9</v>
      </c>
      <c r="D371" s="286" t="s">
        <v>27</v>
      </c>
      <c r="E371" s="3" t="s">
        <v>28</v>
      </c>
      <c r="F371" s="10">
        <f>G371+I371+J371+L371+Q371+S371+U371+V371+W371+Y371+Z371</f>
        <v>26634.698999999997</v>
      </c>
      <c r="G371" s="44">
        <v>0</v>
      </c>
      <c r="H371" s="10">
        <v>0</v>
      </c>
      <c r="I371" s="10">
        <v>0</v>
      </c>
      <c r="J371" s="10">
        <v>0</v>
      </c>
      <c r="K371" s="10">
        <v>0</v>
      </c>
      <c r="L371" s="10">
        <f>M371+O371</f>
        <v>0</v>
      </c>
      <c r="M371" s="13">
        <v>0</v>
      </c>
      <c r="N371" s="10">
        <v>0</v>
      </c>
      <c r="O371" s="13">
        <v>0</v>
      </c>
      <c r="P371" s="10">
        <v>0</v>
      </c>
      <c r="Q371" s="46">
        <v>0</v>
      </c>
      <c r="R371" s="10">
        <v>0</v>
      </c>
      <c r="S371" s="46">
        <v>0</v>
      </c>
      <c r="T371" s="10">
        <v>0</v>
      </c>
      <c r="U371" s="46">
        <v>0</v>
      </c>
      <c r="V371" s="46">
        <v>0</v>
      </c>
      <c r="W371" s="46">
        <v>0</v>
      </c>
      <c r="X371" s="10">
        <v>0</v>
      </c>
      <c r="Y371" s="10">
        <v>26634.698999999997</v>
      </c>
      <c r="Z371" s="10">
        <v>0</v>
      </c>
      <c r="AA371" s="16">
        <v>1</v>
      </c>
      <c r="AO371" s="4">
        <f t="shared" si="1040"/>
        <v>0</v>
      </c>
      <c r="AP371" s="4">
        <f t="shared" si="1041"/>
        <v>0</v>
      </c>
      <c r="AQ371" s="4">
        <f t="shared" si="1042"/>
        <v>0</v>
      </c>
      <c r="AU371" s="295"/>
      <c r="AV371" s="286"/>
      <c r="AW371" s="307"/>
      <c r="AX371" s="286" t="s">
        <v>27</v>
      </c>
      <c r="AY371" s="3" t="s">
        <v>28</v>
      </c>
      <c r="AZ371" s="10">
        <f>BA371+BC371+BD371+BF371+BK371+BM371+BO371+BP371+BQ371+BS371+BT371</f>
        <v>0</v>
      </c>
      <c r="BA371" s="44">
        <f>ROUND($C371*BA379,2)</f>
        <v>0</v>
      </c>
      <c r="BB371" s="10">
        <f>ROUND(H371*2,2)</f>
        <v>0</v>
      </c>
      <c r="BC371" s="44">
        <f>ROUND($C371*BC379,2)</f>
        <v>0</v>
      </c>
      <c r="BD371" s="44">
        <f>ROUND($C371*BD379,2)</f>
        <v>0</v>
      </c>
      <c r="BE371" s="10">
        <f>ROUND(K371*2,2)</f>
        <v>0</v>
      </c>
      <c r="BF371" s="44">
        <f>ROUND($C371*BF379,2)</f>
        <v>0</v>
      </c>
      <c r="BG371" s="10">
        <f>ROUND(M371*2,2)</f>
        <v>0</v>
      </c>
      <c r="BH371" s="10">
        <f>ROUND(N371*2,2)</f>
        <v>0</v>
      </c>
      <c r="BI371" s="10">
        <f>ROUND(O371*2,2)</f>
        <v>0</v>
      </c>
      <c r="BJ371" s="10">
        <f>ROUND(P371*2,2)</f>
        <v>0</v>
      </c>
      <c r="BK371" s="44">
        <f>ROUND($C371*BK379,2)</f>
        <v>0</v>
      </c>
      <c r="BL371" s="10">
        <f>ROUND(R371*2,2)</f>
        <v>0</v>
      </c>
      <c r="BM371" s="44">
        <f>ROUND($C371*BM379,2)</f>
        <v>0</v>
      </c>
      <c r="BN371" s="10">
        <f>ROUND(T371*2,2)</f>
        <v>0</v>
      </c>
      <c r="BO371" s="44">
        <f>ROUND($C371*BO379,2)</f>
        <v>0</v>
      </c>
      <c r="BP371" s="44">
        <f>ROUND(V371*2,2)</f>
        <v>0</v>
      </c>
      <c r="BQ371" s="44">
        <f>ROUND($C371*BQ379,2)</f>
        <v>0</v>
      </c>
      <c r="BR371" s="10">
        <f>ROUND(X371*2,2)</f>
        <v>0</v>
      </c>
      <c r="BS371" s="44">
        <v>0</v>
      </c>
      <c r="BT371" s="10">
        <f>ROUND(Z371*2,2)</f>
        <v>0</v>
      </c>
      <c r="BU371" s="16">
        <v>1</v>
      </c>
      <c r="CI371" s="32">
        <f>BF371-BG371</f>
        <v>0</v>
      </c>
    </row>
    <row r="372" spans="1:88" ht="60" customHeight="1">
      <c r="A372" s="296"/>
      <c r="B372" s="291"/>
      <c r="C372" s="308"/>
      <c r="D372" s="287"/>
      <c r="E372" s="3" t="s">
        <v>29</v>
      </c>
      <c r="F372" s="10">
        <f t="shared" ref="F372:F376" si="1043">G372+I372+J372+L372+Q372+S372+U372+V372+W372+Y372+Z372</f>
        <v>0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6">
        <v>2</v>
      </c>
      <c r="AO372" s="4">
        <f t="shared" si="1040"/>
        <v>0</v>
      </c>
      <c r="AP372" s="4">
        <f t="shared" si="1041"/>
        <v>0</v>
      </c>
      <c r="AQ372" s="4">
        <f t="shared" si="1042"/>
        <v>0</v>
      </c>
      <c r="AU372" s="296"/>
      <c r="AV372" s="291"/>
      <c r="AW372" s="308"/>
      <c r="AX372" s="287"/>
      <c r="AY372" s="3" t="s">
        <v>29</v>
      </c>
      <c r="AZ372" s="10">
        <f t="shared" ref="AZ372:AZ376" si="1044">BA372+BC372+BD372+BF372+BK372+BM372+BO372+BP372+BQ372+BS372+BT372</f>
        <v>0</v>
      </c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6">
        <v>2</v>
      </c>
    </row>
    <row r="373" spans="1:88" ht="120" customHeight="1">
      <c r="A373" s="296"/>
      <c r="B373" s="291"/>
      <c r="C373" s="308"/>
      <c r="D373" s="286" t="s">
        <v>30</v>
      </c>
      <c r="E373" s="3" t="s">
        <v>31</v>
      </c>
      <c r="F373" s="10">
        <f t="shared" si="1043"/>
        <v>0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6">
        <v>3</v>
      </c>
      <c r="AO373" s="4">
        <f t="shared" si="1040"/>
        <v>0</v>
      </c>
      <c r="AP373" s="4">
        <f t="shared" si="1041"/>
        <v>0</v>
      </c>
      <c r="AQ373" s="4">
        <f t="shared" si="1042"/>
        <v>0</v>
      </c>
      <c r="AT373" s="32">
        <f>AZ373-BC373</f>
        <v>0</v>
      </c>
      <c r="AU373" s="296"/>
      <c r="AV373" s="291"/>
      <c r="AW373" s="308"/>
      <c r="AX373" s="286" t="s">
        <v>30</v>
      </c>
      <c r="AY373" s="3" t="s">
        <v>31</v>
      </c>
      <c r="AZ373" s="10">
        <f t="shared" si="1044"/>
        <v>0</v>
      </c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6">
        <v>3</v>
      </c>
    </row>
    <row r="374" spans="1:88" ht="30" customHeight="1">
      <c r="A374" s="296"/>
      <c r="B374" s="291"/>
      <c r="C374" s="308"/>
      <c r="D374" s="291"/>
      <c r="E374" s="3" t="s">
        <v>32</v>
      </c>
      <c r="F374" s="10">
        <f t="shared" si="1043"/>
        <v>0</v>
      </c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6">
        <v>4</v>
      </c>
      <c r="AO374" s="4">
        <f t="shared" si="1040"/>
        <v>0</v>
      </c>
      <c r="AP374" s="4">
        <f t="shared" si="1041"/>
        <v>0</v>
      </c>
      <c r="AQ374" s="4">
        <f t="shared" si="1042"/>
        <v>0</v>
      </c>
      <c r="AU374" s="296"/>
      <c r="AV374" s="291"/>
      <c r="AW374" s="308"/>
      <c r="AX374" s="291"/>
      <c r="AY374" s="3" t="s">
        <v>32</v>
      </c>
      <c r="AZ374" s="10">
        <f t="shared" si="1044"/>
        <v>0</v>
      </c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6">
        <v>4</v>
      </c>
    </row>
    <row r="375" spans="1:88" ht="30" customHeight="1">
      <c r="A375" s="296"/>
      <c r="B375" s="291"/>
      <c r="C375" s="308"/>
      <c r="D375" s="291"/>
      <c r="E375" s="3" t="s">
        <v>33</v>
      </c>
      <c r="F375" s="10">
        <f t="shared" si="1043"/>
        <v>0</v>
      </c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6">
        <v>5</v>
      </c>
      <c r="AO375" s="4">
        <f t="shared" si="1040"/>
        <v>0</v>
      </c>
      <c r="AP375" s="4">
        <f t="shared" si="1041"/>
        <v>0</v>
      </c>
      <c r="AQ375" s="4">
        <f t="shared" si="1042"/>
        <v>0</v>
      </c>
      <c r="AU375" s="296"/>
      <c r="AV375" s="291"/>
      <c r="AW375" s="308"/>
      <c r="AX375" s="291"/>
      <c r="AY375" s="3" t="s">
        <v>33</v>
      </c>
      <c r="AZ375" s="10">
        <f t="shared" si="1044"/>
        <v>0</v>
      </c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6">
        <v>5</v>
      </c>
    </row>
    <row r="376" spans="1:88" ht="30" customHeight="1">
      <c r="A376" s="296"/>
      <c r="B376" s="291"/>
      <c r="C376" s="308"/>
      <c r="D376" s="287"/>
      <c r="E376" s="3" t="s">
        <v>34</v>
      </c>
      <c r="F376" s="10">
        <f t="shared" si="1043"/>
        <v>0</v>
      </c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6">
        <v>6</v>
      </c>
      <c r="AO376" s="4">
        <f t="shared" si="1040"/>
        <v>0</v>
      </c>
      <c r="AP376" s="4">
        <f t="shared" si="1041"/>
        <v>0</v>
      </c>
      <c r="AQ376" s="4">
        <f t="shared" si="1042"/>
        <v>0</v>
      </c>
      <c r="AU376" s="296"/>
      <c r="AV376" s="291"/>
      <c r="AW376" s="308"/>
      <c r="AX376" s="287"/>
      <c r="AY376" s="3" t="s">
        <v>34</v>
      </c>
      <c r="AZ376" s="10">
        <f t="shared" si="1044"/>
        <v>0</v>
      </c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6">
        <v>6</v>
      </c>
    </row>
    <row r="377" spans="1:88" ht="30" customHeight="1">
      <c r="A377" s="296"/>
      <c r="B377" s="291"/>
      <c r="C377" s="308"/>
      <c r="D377" s="292" t="s">
        <v>35</v>
      </c>
      <c r="E377" s="293"/>
      <c r="F377" s="10">
        <f>F371+F372+F373+F374+F375+F376</f>
        <v>26634.698999999997</v>
      </c>
      <c r="G377" s="10">
        <f t="shared" ref="G377" si="1045">G371+G372+G373+G374+G375+G376</f>
        <v>0</v>
      </c>
      <c r="H377" s="10">
        <f t="shared" ref="H377" si="1046">H371+H372+H373+H374+H375+H376</f>
        <v>0</v>
      </c>
      <c r="I377" s="10">
        <f t="shared" ref="I377" si="1047">I371+I372+I373+I374+I375+I376</f>
        <v>0</v>
      </c>
      <c r="J377" s="10">
        <f t="shared" ref="J377" si="1048">J371+J372+J373+J374+J375+J376</f>
        <v>0</v>
      </c>
      <c r="K377" s="10">
        <f t="shared" ref="K377" si="1049">K371+K372+K373+K374+K375+K376</f>
        <v>0</v>
      </c>
      <c r="L377" s="10">
        <f t="shared" ref="L377" si="1050">L371+L372+L373+L374+L375+L376</f>
        <v>0</v>
      </c>
      <c r="M377" s="10">
        <f t="shared" ref="M377" si="1051">M371+M372+M373+M374+M375+M376</f>
        <v>0</v>
      </c>
      <c r="N377" s="10">
        <f t="shared" ref="N377" si="1052">N371+N372+N373+N374+N375+N376</f>
        <v>0</v>
      </c>
      <c r="O377" s="10">
        <f t="shared" ref="O377" si="1053">O371+O372+O373+O374+O375+O376</f>
        <v>0</v>
      </c>
      <c r="P377" s="10">
        <f t="shared" ref="P377" si="1054">P371+P372+P373+P374+P375+P376</f>
        <v>0</v>
      </c>
      <c r="Q377" s="10">
        <f t="shared" ref="Q377" si="1055">Q371+Q372+Q373+Q374+Q375+Q376</f>
        <v>0</v>
      </c>
      <c r="R377" s="10">
        <f t="shared" ref="R377" si="1056">R371+R372+R373+R374+R375+R376</f>
        <v>0</v>
      </c>
      <c r="S377" s="10">
        <f t="shared" ref="S377" si="1057">S371+S372+S373+S374+S375+S376</f>
        <v>0</v>
      </c>
      <c r="T377" s="10">
        <f t="shared" ref="T377" si="1058">T371+T372+T373+T374+T375+T376</f>
        <v>0</v>
      </c>
      <c r="U377" s="10">
        <f t="shared" ref="U377" si="1059">U371+U372+U373+U374+U375+U376</f>
        <v>0</v>
      </c>
      <c r="V377" s="10">
        <f t="shared" ref="V377" si="1060">V371+V372+V373+V374+V375+V376</f>
        <v>0</v>
      </c>
      <c r="W377" s="10">
        <f t="shared" ref="W377" si="1061">W371+W372+W373+W374+W375+W376</f>
        <v>0</v>
      </c>
      <c r="X377" s="10">
        <f t="shared" ref="X377" si="1062">X371+X372+X373+X374+X375+X376</f>
        <v>0</v>
      </c>
      <c r="Y377" s="10">
        <f t="shared" ref="Y377" si="1063">Y371+Y372+Y373+Y374+Y375+Y376</f>
        <v>26634.698999999997</v>
      </c>
      <c r="Z377" s="10">
        <f t="shared" ref="Z377" si="1064">Z371+Z372+Z373+Z374+Z375+Z376</f>
        <v>0</v>
      </c>
      <c r="AA377" s="16">
        <v>7</v>
      </c>
      <c r="AO377" s="4">
        <f t="shared" si="1040"/>
        <v>0</v>
      </c>
      <c r="AP377" s="4">
        <f t="shared" si="1041"/>
        <v>0</v>
      </c>
      <c r="AQ377" s="4">
        <f t="shared" si="1042"/>
        <v>0</v>
      </c>
      <c r="AU377" s="296"/>
      <c r="AV377" s="291"/>
      <c r="AW377" s="308"/>
      <c r="AX377" s="322" t="s">
        <v>35</v>
      </c>
      <c r="AY377" s="293"/>
      <c r="AZ377" s="10">
        <f>AZ371+AZ372+AZ373+AZ374+AZ375+AZ376</f>
        <v>0</v>
      </c>
      <c r="BA377" s="10">
        <f t="shared" ref="BA377:BT377" si="1065">BA371+BA372+BA373+BA374+BA375+BA376</f>
        <v>0</v>
      </c>
      <c r="BB377" s="10">
        <f t="shared" si="1065"/>
        <v>0</v>
      </c>
      <c r="BC377" s="10">
        <f t="shared" si="1065"/>
        <v>0</v>
      </c>
      <c r="BD377" s="10">
        <f t="shared" si="1065"/>
        <v>0</v>
      </c>
      <c r="BE377" s="10">
        <f t="shared" si="1065"/>
        <v>0</v>
      </c>
      <c r="BF377" s="10">
        <f t="shared" si="1065"/>
        <v>0</v>
      </c>
      <c r="BG377" s="10">
        <f t="shared" si="1065"/>
        <v>0</v>
      </c>
      <c r="BH377" s="10">
        <f t="shared" si="1065"/>
        <v>0</v>
      </c>
      <c r="BI377" s="10">
        <f t="shared" si="1065"/>
        <v>0</v>
      </c>
      <c r="BJ377" s="10">
        <f t="shared" si="1065"/>
        <v>0</v>
      </c>
      <c r="BK377" s="10">
        <f t="shared" si="1065"/>
        <v>0</v>
      </c>
      <c r="BL377" s="10">
        <f t="shared" si="1065"/>
        <v>0</v>
      </c>
      <c r="BM377" s="10">
        <f t="shared" si="1065"/>
        <v>0</v>
      </c>
      <c r="BN377" s="10">
        <f t="shared" si="1065"/>
        <v>0</v>
      </c>
      <c r="BO377" s="10">
        <f t="shared" si="1065"/>
        <v>0</v>
      </c>
      <c r="BP377" s="10">
        <f t="shared" si="1065"/>
        <v>0</v>
      </c>
      <c r="BQ377" s="10">
        <f t="shared" si="1065"/>
        <v>0</v>
      </c>
      <c r="BR377" s="10">
        <f t="shared" si="1065"/>
        <v>0</v>
      </c>
      <c r="BS377" s="10">
        <f t="shared" si="1065"/>
        <v>0</v>
      </c>
      <c r="BT377" s="10">
        <f t="shared" si="1065"/>
        <v>0</v>
      </c>
      <c r="BU377" s="16">
        <v>7</v>
      </c>
      <c r="CI377" s="32">
        <f>BF377-BG377</f>
        <v>0</v>
      </c>
      <c r="CJ377" s="123"/>
    </row>
    <row r="378" spans="1:88" ht="75" customHeight="1">
      <c r="A378" s="296"/>
      <c r="B378" s="291"/>
      <c r="C378" s="308"/>
      <c r="D378" s="292" t="s">
        <v>53</v>
      </c>
      <c r="E378" s="293"/>
      <c r="F378" s="11">
        <f>ROUND(F377/C371,2)</f>
        <v>46.41</v>
      </c>
      <c r="G378" s="11">
        <f>ROUND(G377/C371,2)</f>
        <v>0</v>
      </c>
      <c r="H378" s="11">
        <f>ROUND(H377/C371,2)</f>
        <v>0</v>
      </c>
      <c r="I378" s="11">
        <f>ROUND(I377/C371,2)</f>
        <v>0</v>
      </c>
      <c r="J378" s="11">
        <f>ROUND(J377/C371,2)</f>
        <v>0</v>
      </c>
      <c r="K378" s="11">
        <f>ROUND(K377/C371,2)</f>
        <v>0</v>
      </c>
      <c r="L378" s="11">
        <f>ROUND(L377/C371,2)</f>
        <v>0</v>
      </c>
      <c r="M378" s="11">
        <f>ROUND(M377/C371,2)</f>
        <v>0</v>
      </c>
      <c r="N378" s="11">
        <f>ROUND(N377/C371,2)</f>
        <v>0</v>
      </c>
      <c r="O378" s="11">
        <f>ROUND(O377/C371,2)</f>
        <v>0</v>
      </c>
      <c r="P378" s="11">
        <f>ROUND(P377/C371,2)</f>
        <v>0</v>
      </c>
      <c r="Q378" s="11">
        <f>ROUND(Q377/C371,2)</f>
        <v>0</v>
      </c>
      <c r="R378" s="11">
        <f>ROUND(R377/C371,2)</f>
        <v>0</v>
      </c>
      <c r="S378" s="11">
        <f>ROUND(S377/C371,2)</f>
        <v>0</v>
      </c>
      <c r="T378" s="11">
        <f>ROUND(T377/C371,2)</f>
        <v>0</v>
      </c>
      <c r="U378" s="11">
        <f>ROUND(U377/C371,2)</f>
        <v>0</v>
      </c>
      <c r="V378" s="11">
        <f>ROUND(V377/C371,2)</f>
        <v>0</v>
      </c>
      <c r="W378" s="11">
        <f>ROUND(W377/C371,2)</f>
        <v>0</v>
      </c>
      <c r="X378" s="11">
        <f>ROUND(X377/C371,2)</f>
        <v>0</v>
      </c>
      <c r="Y378" s="11">
        <f>ROUND(Y377/C371,2)</f>
        <v>46.41</v>
      </c>
      <c r="Z378" s="11">
        <f>ROUND(Z377/C371,2)</f>
        <v>0</v>
      </c>
      <c r="AA378" s="17">
        <v>8</v>
      </c>
      <c r="AD378" s="52" t="b">
        <f>IF(AND(G378&gt;947.15,G378&lt;949),3,IF(AND(G378&gt;623.59,G378&lt;625),4,IF(AND(G378&gt;237.38,G378&lt;239),5,IF(AND(G378&gt;1986,G378&lt;1988),6,IF(AND(G378&gt;739.75,G378&lt;741),7,IF(AND(G378&gt;282.91,G378&lt;284),8,IF(AND(G378&gt;2681.35,G378&lt;2683),9,IF(AND(G378&gt;828.59,G378&lt;830),10,IF(AND(G378&gt;585.15,G378&lt;587),11,IF(AND(G378&gt;991.71,G378&lt;993),12,IF(AND(G378&gt;652.95,G378&lt;654),13,IF(AND(G378&gt;248.59,G378&lt;250),14,IF(AND(G378&gt;2079.39,G378&lt;2081),15,IF(AND(G378&gt;774.57,G378&lt;776),16,IF(AND(G378&gt;296.25,G378&lt;298),17,IF(AND(G378&gt;2807.42,G378&lt;2809),18,IF(AND(G378&gt;867.59,G378&lt;869),19,IF(AND(G378&gt;612.7,G378&lt;614),20))))))))))))))))))</f>
        <v>0</v>
      </c>
      <c r="AE378" s="52" t="b">
        <f>IF(AND(I378&gt;1204.78,I378&lt;1206),5,IF(AND(I378&gt;1407.63,I378&lt;1409),8,IF(AND(I378&gt;1427.91,I378&lt;1429),11,IF(AND(I378&gt;1261.45,I378&lt;1263),14,IF(AND(I378&gt;1473.83,I378&lt;1475),17,IF(AND(I378&gt;1495.07,I378&lt;1497),20))))))</f>
        <v>0</v>
      </c>
      <c r="AF378" s="52" t="b">
        <f>IF(AND(J378&gt;486.32,J378&lt;488),3,IF(AND(J378&gt;324.64,J378&lt;326),4,IF(AND(J378&gt;286.99,J378&lt;288.5),5,IF(AND(J378&gt;617.7,J378&lt;618),6,IF(AND(J378&gt;411.3,J378&lt;413),7,IF(AND(J378&gt;365.04,J378&lt;367),8,IF(AND(J378&gt;797.54,J378&lt;799),9,IF(AND(J378&gt;533.49,J378&lt;535),10,IF(AND(J378&gt;475.86,J378&lt;477),11,IF(AND(J378&gt;509.22,J378&lt;511),12,IF(AND(J378&gt;339.94,J378&lt;341.2),13,IF(AND(J378&gt;300.53,J378&lt;302),14,IF(AND(J378&gt;646.78,J378&lt;648),15,IF(AND(J378&gt;430.68,J378&lt;432),16,IF(AND(J378&gt;382.24,J378&lt;384),17,IF(AND(J378&gt;835.07,J378&lt;837),18,IF(AND(J378&gt;558.61,J378&lt;560),19,IF(AND(J378&gt;498.27,J378&lt;500),20))))))))))))))))))</f>
        <v>0</v>
      </c>
      <c r="AG378" s="52" t="b">
        <f>IF(AND(L378&gt;497.89,L378&lt;499),3,IF(AND(L378&gt;360.29,L378&lt;362),4,IF(AND(L378&gt;249.38,L378&lt;251),5,IF(AND(L378&gt;628.22,L378&lt;630),6,IF(AND(L378&gt;455.21,L378&lt;457),7,IF(AND(L378&gt;315.16,L378&lt;317),8,IF(AND(L378&gt;814.35,L378&lt;816),9,IF(AND(L378&gt;571.19,L378&lt;573),10,IF(AND(L378&gt;401.59,L378&lt;403),11,IF(AND(L378&gt;521.33,L378&lt;523),12,IF(AND(L378&gt;377.28,L378&lt;379),13,IF(AND(L378&gt;261.15,L378&lt;263),14,IF(AND(L378&gt;657.8,L378&lt;659),15,IF(AND(L378&gt;476.66,L378&lt;478),16,IF(AND(L378&gt;330.01,L378&lt;332),17,IF(AND(L378&gt;852.67,L378&lt;854),18,IF(AND(L378&gt;598.08,L378&lt;600),19,IF(AND(L378&gt;420.51,L378&lt;422),20))))))))))))))))))</f>
        <v>0</v>
      </c>
      <c r="AH378" s="52" t="b">
        <f>IF(AND(Q378&gt;358.85,Q378&lt;360),3,IF(AND(Q378&gt;129.83,Q378&lt;131),4,IF(AND(Q378&gt;77.61,Q378&lt;79),5,IF(AND(Q378&gt;426.19,Q378&lt;428),6,IF(AND(Q378&gt;159.77,Q378&lt;161),7,IF(AND(Q378&gt;94.38,Q378&lt;96),8,IF(AND(Q378&gt;567.37,Q378&lt;569),9,IF(AND(Q378&gt;203.4,Q378&lt;205),10,IF(AND(Q378&gt;131.96,Q378&lt;133),11,IF(AND(Q378&gt;375.76,Q378&lt;377),12,IF(AND(Q378&gt;135.98,Q378&lt;137),13,IF(AND(Q378&gt;81.31,Q378&lt;83),14,IF(AND(Q378&gt;446.27,Q378&lt;448),15,IF(AND(Q378&gt;167.32,Q378&lt;169),16,IF(AND(Q378&gt;98.86,Q378&lt;100),17,IF(AND(Q378&gt;594.08,Q378&lt;596),18,IF(AND(Q378&gt;213.01,Q378&lt;215),19,IF(AND(Q378&gt;138.21,Q378&lt;140),20))))))))))))))))))</f>
        <v>0</v>
      </c>
      <c r="AI378" s="52" t="b">
        <f>IF(AND(S378&gt;195.17,S378&lt;197),3,IF(AND(S378&gt;88.93,S378&lt;90),4,IF(AND(S378&gt;47.88,S378&lt;49),5,IF(AND(S378&gt;245.08,S378&lt;247),6,IF(AND(S378&gt;111.07,S378&lt;113),7,IF(AND(S378&gt;60.92,S378&lt;62),8,IF(AND(S378&gt;296.11,S378&lt;298),9,IF(AND(S378&gt;139.41,S378&lt;141),10,IF(AND(S378&gt;78.67,S378&lt;80),11,IF(AND(S378&gt;204.39,S378&lt;206),12,IF(AND(S378&gt;93.16,S378&lt;95),13,IF(AND(S378&gt;50.17,S378&lt;52),14,IF(AND(S378&gt;256.64,S378&lt;258),15,IF(AND(S378&gt;116.33,S378&lt;118),16,IF(AND(S378&gt;63.83,S378&lt;65),17,IF(AND(S378&gt;310.07,S378&lt;312),18,IF(AND(S378&gt;146.01,S378&lt;148),19,IF(AND(S378&gt;82.42,S378&lt;84),20))))))))))))))))))</f>
        <v>0</v>
      </c>
      <c r="AJ378" s="52" t="b">
        <f>IF(AND(U378&gt;107.35,U378&lt;109),3,IF(AND(U378&gt;63.65,U378&lt;65),4,IF(AND(U378&gt;44.75,U378&lt;46),5,IF(AND(U378&gt;143.27,U378&lt;145),6,IF(AND(U378&gt;85.58,U378&lt;87),7,IF(AND(U378&gt;60.46,U378&lt;62),8,IF(AND(U378&gt;194.16,U378&lt;196),9,IF(AND(U378&gt;117.24,U378&lt;119),10,IF(AND(U378&gt;82.88,U378&lt;84),11,IF(AND(U378&gt;112.44,U378&lt;114),12,IF(AND(U378&gt;66.69,U378&lt;68),13,IF(AND(U378&gt;46.9,U378&lt;48),14,IF(AND(U378&gt;150.05,U378&lt;152),15,IF(AND(U378&gt;90.65,U378&lt;91),16,IF(AND(U378&gt;63.34,U378&lt;65),17,IF(AND(U378&gt;203.34,U378&lt;205),18,IF(AND(U378&gt;122.8,U378&lt;124),19,IF(AND(U378&gt;86.83,U378&lt;88),20))))))))))))))))))</f>
        <v>0</v>
      </c>
      <c r="AK378" s="52" t="b">
        <f>IF(AND(V378&gt;139.85,V378&lt;141),3,IF(AND(V378&gt;103.84,V378&lt;105),4,IF(AND(V378&gt;52.32,V378&lt;54),5,IF(AND(V378&gt;285.46,V378&lt;287),6,IF(AND(V378&gt;118.42,V378&lt;120),7,IF(AND(V378&gt;62.42,V378&lt;64),8,IF(AND(V378&gt;412.27,V378&lt;414),9,IF(AND(V378&gt;140.33,V378&lt;142),10,IF(AND(V378&gt;145,V378&lt;147),11,IF(AND(V378&gt;146.47,V378&lt;148),12,IF(AND(V378&gt;108.77,V378&lt;110),13,IF(AND(V378&gt;54.82,V378&lt;56),14,IF(AND(V378&gt;298.92,V378&lt;300),15,IF(AND(V378&gt;124.03,V378&lt;126),16,IF(AND(V378&gt;65.4,V378&lt;67),17,IF(AND(V378&gt;431.69,V378&lt;433),18,IF(AND(V378&gt;146.97,V378&lt;148),19,IF(AND(V378&gt;151.86,V378&lt;153),20))))))))))))))))))</f>
        <v>0</v>
      </c>
      <c r="AL378" s="52" t="b">
        <f>IF(AND(W378&gt;350.42,W378&lt;352),3,IF(AND(W378&gt;546.22,W378&lt;548),4,IF(AND(W378&gt;155.33,W378&lt;157),5,IF(AND(W378&gt;721.99,W378&lt;723),6,IF(AND(W378&gt;638.96,W378&lt;639),7,IF(AND(W378&gt;187.79,W378&lt;189),8,IF(AND(W378&gt;945.4,W378&lt;947),9,IF(AND(W378&gt;698.46,W378&lt;670),10,IF(AND(W378&gt;360.7,W378&lt;362),11,IF(AND(W378&gt;366.94,W378&lt;368),12,IF(AND(W378&gt;571.94,W378&lt;573),13,IF(AND(W378&gt;162.68,W378&lt;164),14,IF(AND(W378&gt;755.97,W378&lt;757),15,IF(AND(W378&gt;667.99,W378&lt;669),16,IF(AND(W378&gt;196.66,W378&lt;198),17,IF(AND(W378&gt;989.88,W378&lt;991),18,IF(AND(W378&gt;731.33,W378&lt;733),19,IF(AND(W378&gt;377.7,W378&lt;379),20))))))))))))))))))</f>
        <v>0</v>
      </c>
      <c r="AM378" s="52">
        <f>IF(AND(Y378&gt;46.2,Y378&lt;46.5),3,IF(AND(Y378&gt;18.8,Y378&lt;19.1),4,IF(AND(Y378&gt;15.8,Y378&lt;16),5,IF(AND(Y378&gt;78.7,Y378&lt;79),6,IF(AND(Y378&gt;32.1,Y378&lt;32.4),7,IF(AND(Y378&gt;26.9,Y378&lt;27.3),8,IF(AND(Y378&gt;125,Y378&lt;125.5),9,IF(AND(Y378&gt;48.2,Y378&lt;48.52),10,IF(AND(Y378&gt;43.1,Y378&lt;43.6),11,IF(AND(Y378&gt;48.53,Y378&lt;48.7),12,IF(AND(Y378&gt;19.6,Y378&lt;20.1),13,IF(AND(Y378&gt;16.5,Y378&lt;16.9),14,IF(AND(Y378&gt;82.4,Y378&lt;82.8),15,IF(AND(Y378&gt;33.6,Y378&lt;34),16,IF(AND(Y378&gt;28,Y378&lt;28.6),17,IF(AND(Y378&gt;130.8,Y378&lt;131.4),18,IF(AND(Y378&gt;50.5,Y378&lt;50.9),19,IF(AND(Y378&gt;45.2,Y378&lt;45.8),20))))))))))))))))))</f>
        <v>3</v>
      </c>
      <c r="AO378" s="4">
        <f t="shared" si="1040"/>
        <v>0</v>
      </c>
      <c r="AP378" s="4">
        <f t="shared" si="1041"/>
        <v>0</v>
      </c>
      <c r="AQ378" s="4">
        <f t="shared" si="1042"/>
        <v>0</v>
      </c>
      <c r="AU378" s="296"/>
      <c r="AV378" s="291"/>
      <c r="AW378" s="308"/>
      <c r="AX378" s="322" t="s">
        <v>53</v>
      </c>
      <c r="AY378" s="293"/>
      <c r="AZ378" s="11" t="e">
        <f>ROUND(AZ377/AW371,2)</f>
        <v>#DIV/0!</v>
      </c>
      <c r="BA378" s="11" t="e">
        <f>ROUND(BA377/AW371,2)</f>
        <v>#DIV/0!</v>
      </c>
      <c r="BB378" s="11" t="e">
        <f>ROUND(BB377/AW371,2)</f>
        <v>#DIV/0!</v>
      </c>
      <c r="BC378" s="11" t="e">
        <f>ROUND(BC377/AW371,2)</f>
        <v>#DIV/0!</v>
      </c>
      <c r="BD378" s="11" t="e">
        <f>ROUND(BD377/AW371,2)</f>
        <v>#DIV/0!</v>
      </c>
      <c r="BE378" s="11" t="e">
        <f>ROUND(BE377/AW371,2)</f>
        <v>#DIV/0!</v>
      </c>
      <c r="BF378" s="11" t="e">
        <f>ROUND(BF377/AW371,2)</f>
        <v>#DIV/0!</v>
      </c>
      <c r="BG378" s="11" t="e">
        <f>ROUND(BG377/AW371,2)</f>
        <v>#DIV/0!</v>
      </c>
      <c r="BH378" s="11" t="e">
        <f>ROUND(BH377/AW371,2)</f>
        <v>#DIV/0!</v>
      </c>
      <c r="BI378" s="11" t="e">
        <f>ROUND(BI377/AW371,2)</f>
        <v>#DIV/0!</v>
      </c>
      <c r="BJ378" s="11" t="e">
        <f>ROUND(BJ377/AW371,2)</f>
        <v>#DIV/0!</v>
      </c>
      <c r="BK378" s="11" t="e">
        <f>ROUND(BK377/AW371,2)</f>
        <v>#DIV/0!</v>
      </c>
      <c r="BL378" s="11" t="e">
        <f>ROUND(BL377/AW371,2)</f>
        <v>#DIV/0!</v>
      </c>
      <c r="BM378" s="11" t="e">
        <f>ROUND(BM377/AW371,2)</f>
        <v>#DIV/0!</v>
      </c>
      <c r="BN378" s="11" t="e">
        <f>ROUND(BN377/AW371,2)</f>
        <v>#DIV/0!</v>
      </c>
      <c r="BO378" s="11" t="e">
        <f>ROUND(BO377/AW371,2)</f>
        <v>#DIV/0!</v>
      </c>
      <c r="BP378" s="11" t="e">
        <f>ROUND(BP377/AW371,2)</f>
        <v>#DIV/0!</v>
      </c>
      <c r="BQ378" s="11" t="e">
        <f>ROUND(BQ377/AW371,2)</f>
        <v>#DIV/0!</v>
      </c>
      <c r="BR378" s="11" t="e">
        <f>ROUND(BR377/AW371,2)</f>
        <v>#DIV/0!</v>
      </c>
      <c r="BS378" s="11" t="e">
        <f>ROUND(BS377/AW371,2)</f>
        <v>#DIV/0!</v>
      </c>
      <c r="BT378" s="11" t="e">
        <f>ROUND(BT377/AW371,2)</f>
        <v>#DIV/0!</v>
      </c>
      <c r="BU378" s="17">
        <v>8</v>
      </c>
      <c r="BX378" s="52" t="e">
        <f>IF(AND(BA378&gt;947.15,BA378&lt;949),3,IF(AND(BA378&gt;623.59,BA378&lt;625),4,IF(AND(BA378&gt;237.38,BA378&lt;239),5,IF(AND(BA378&gt;1986,BA378&lt;1988),6,IF(AND(BA378&gt;739.75,BA378&lt;741),7,IF(AND(BA378&gt;282.91,BA378&lt;284),8,IF(AND(BA378&gt;2681.35,BA378&lt;2683),9,IF(AND(BA378&gt;828.59,BA378&lt;830),10,IF(AND(BA378&gt;585.15,BA378&lt;587),11,IF(AND(BA378&gt;991.71,BA378&lt;993),12,IF(AND(BA378&gt;652.95,BA378&lt;654),13,IF(AND(BA378&gt;248.59,BA378&lt;250),14,IF(AND(BA378&gt;2079.39,BA378&lt;2081),15,IF(AND(BA378&gt;774.57,BA378&lt;776),16,IF(AND(BA378&gt;296.25,BA378&lt;298),17,IF(AND(BA378&gt;2807.42,BA378&lt;2809),18,IF(AND(BA378&gt;867.59,BA378&lt;869),19,IF(AND(BA378&gt;612.7,BA378&lt;614),20))))))))))))))))))</f>
        <v>#DIV/0!</v>
      </c>
      <c r="BY378" s="52" t="e">
        <f>IF(AND(BC378&gt;1204.78,BC378&lt;1206),5,IF(AND(BC378&gt;1407.63,BC378&lt;1409),8,IF(AND(BC378&gt;1427.91,BC378&lt;1429),11,IF(AND(BC378&gt;1261.45,BC378&lt;1263),14,IF(AND(BC378&gt;1473.83,BC378&lt;1475),17,IF(AND(BC378&gt;1495.07,BC378&lt;1497),20))))))</f>
        <v>#DIV/0!</v>
      </c>
      <c r="BZ378" s="52" t="e">
        <f>IF(AND(BD378&gt;486.32,BD378&lt;488),3,IF(AND(BD378&gt;324.64,BD378&lt;326),4,IF(AND(BD378&gt;286.99,BD378&lt;288.5),5,IF(AND(BD378&gt;617.7,BD378&lt;618),6,IF(AND(BD378&gt;411.3,BD378&lt;413),7,IF(AND(BD378&gt;365.04,BD378&lt;367),8,IF(AND(BD378&gt;797.54,BD378&lt;799),9,IF(AND(BD378&gt;533.49,BD378&lt;535),10,IF(AND(BD378&gt;475.86,BD378&lt;477),11,IF(AND(BD378&gt;509.22,BD378&lt;511),12,IF(AND(BD378&gt;339.94,BD378&lt;341.2),13,IF(AND(BD378&gt;300.53,BD378&lt;302),14,IF(AND(BD378&gt;646.78,BD378&lt;648),15,IF(AND(BD378&gt;430.68,BD378&lt;432),16,IF(AND(BD378&gt;382.24,BD378&lt;384),17,IF(AND(BD378&gt;835.07,BD378&lt;837),18,IF(AND(BD378&gt;558.61,BD378&lt;560),19,IF(AND(BD378&gt;498.27,BD378&lt;500),20))))))))))))))))))</f>
        <v>#DIV/0!</v>
      </c>
      <c r="CA378" s="52" t="e">
        <f>IF(AND(BF378&gt;497.89,BF378&lt;499),3,IF(AND(BF378&gt;360.29,BF378&lt;362),4,IF(AND(BF378&gt;249.38,BF378&lt;251),5,IF(AND(BF378&gt;628.22,BF378&lt;630),6,IF(AND(BF378&gt;455.21,BF378&lt;457),7,IF(AND(BF378&gt;315.16,BF378&lt;317),8,IF(AND(BF378&gt;814.35,BF378&lt;816),9,IF(AND(BF378&gt;571.19,BF378&lt;573),10,IF(AND(BF378&gt;401.59,BF378&lt;403),11,IF(AND(BF378&gt;521.33,BF378&lt;523),12,IF(AND(BF378&gt;377.28,BF378&lt;379),13,IF(AND(BF378&gt;261.15,BF378&lt;263),14,IF(AND(BF378&gt;657.8,BF378&lt;659),15,IF(AND(BF378&gt;476.66,BF378&lt;478),16,IF(AND(BF378&gt;330.01,BF378&lt;332),17,IF(AND(BF378&gt;852.67,BF378&lt;854),18,IF(AND(BF378&gt;598.08,BF378&lt;600),19,IF(AND(BF378&gt;420.51,BF378&lt;422),20))))))))))))))))))</f>
        <v>#DIV/0!</v>
      </c>
      <c r="CB378" s="52" t="e">
        <f>IF(AND(BK378&gt;358.85,BK378&lt;360),3,IF(AND(BK378&gt;129.83,BK378&lt;131),4,IF(AND(BK378&gt;77.61,BK378&lt;79),5,IF(AND(BK378&gt;426.19,BK378&lt;428),6,IF(AND(BK378&gt;159.77,BK378&lt;161),7,IF(AND(BK378&gt;94.38,BK378&lt;96),8,IF(AND(BK378&gt;567.37,BK378&lt;569),9,IF(AND(BK378&gt;203.4,BK378&lt;205),10,IF(AND(BK378&gt;131.96,BK378&lt;133),11,IF(AND(BK378&gt;375.76,BK378&lt;377),12,IF(AND(BK378&gt;135.98,BK378&lt;137),13,IF(AND(BK378&gt;81.31,BK378&lt;83),14,IF(AND(BK378&gt;446.27,BK378&lt;448),15,IF(AND(BK378&gt;167.32,BK378&lt;169),16,IF(AND(BK378&gt;98.86,BK378&lt;100),17,IF(AND(BK378&gt;594.08,BK378&lt;596),18,IF(AND(BK378&gt;213.01,BK378&lt;215),19,IF(AND(BK378&gt;138.21,BK378&lt;140),20))))))))))))))))))</f>
        <v>#DIV/0!</v>
      </c>
      <c r="CC378" s="52" t="e">
        <f>IF(AND(BM378&gt;195.17,BM378&lt;197),3,IF(AND(BM378&gt;88.93,BM378&lt;90),4,IF(AND(BM378&gt;47.88,BM378&lt;49),5,IF(AND(BM378&gt;245.08,BM378&lt;247),6,IF(AND(BM378&gt;111.07,BM378&lt;113),7,IF(AND(BM378&gt;60.92,BM378&lt;62),8,IF(AND(BM378&gt;296.11,BM378&lt;298),9,IF(AND(BM378&gt;139.41,BM378&lt;141),10,IF(AND(BM378&gt;78.67,BM378&lt;80),11,IF(AND(BM378&gt;204.39,BM378&lt;206),12,IF(AND(BM378&gt;93.16,BM378&lt;95),13,IF(AND(BM378&gt;50.17,BM378&lt;52),14,IF(AND(BM378&gt;256.64,BM378&lt;258),15,IF(AND(BM378&gt;116.33,BM378&lt;118),16,IF(AND(BM378&gt;63.83,BM378&lt;65),17,IF(AND(BM378&gt;310.07,BM378&lt;312),18,IF(AND(BM378&gt;146.01,BM378&lt;148),19,IF(AND(BM378&gt;82.42,BM378&lt;84),20))))))))))))))))))</f>
        <v>#DIV/0!</v>
      </c>
      <c r="CD378" s="52" t="e">
        <f>IF(AND(BO378&gt;107.35,BO378&lt;109),3,IF(AND(BO378&gt;63.65,BO378&lt;65),4,IF(AND(BO378&gt;44.75,BO378&lt;46),5,IF(AND(BO378&gt;143.27,BO378&lt;145),6,IF(AND(BO378&gt;85.58,BO378&lt;87),7,IF(AND(BO378&gt;60.46,BO378&lt;62),8,IF(AND(BO378&gt;194.16,BO378&lt;196),9,IF(AND(BO378&gt;117.24,BO378&lt;119),10,IF(AND(BO378&gt;82.88,BO378&lt;84),11,IF(AND(BO378&gt;112.44,BO378&lt;114),12,IF(AND(BO378&gt;66.69,BO378&lt;68),13,IF(AND(BO378&gt;46.9,BO378&lt;48),14,IF(AND(BO378&gt;150.05,BO378&lt;152),15,IF(AND(BO378&gt;90.65,BO378&lt;91),16,IF(AND(BO378&gt;63.34,BO378&lt;65),17,IF(AND(BO378&gt;203.34,BO378&lt;205),18,IF(AND(BO378&gt;122.8,BO378&lt;124),19,IF(AND(BO378&gt;86.83,BO378&lt;88),20))))))))))))))))))</f>
        <v>#DIV/0!</v>
      </c>
      <c r="CE378" s="52" t="e">
        <f>IF(AND(BP378&gt;139.85,BP378&lt;141),3,IF(AND(BP378&gt;103.84,BP378&lt;105),4,IF(AND(BP378&gt;52.32,BP378&lt;54),5,IF(AND(BP378&gt;285.46,BP378&lt;287),6,IF(AND(BP378&gt;118.42,BP378&lt;120),7,IF(AND(BP378&gt;62.42,BP378&lt;64),8,IF(AND(BP378&gt;412.27,BP378&lt;414),9,IF(AND(BP378&gt;140.33,BP378&lt;142),10,IF(AND(BP378&gt;145,BP378&lt;147),11,IF(AND(BP378&gt;146.47,BP378&lt;148),12,IF(AND(BP378&gt;108.77,BP378&lt;110),13,IF(AND(BP378&gt;54.82,BP378&lt;56),14,IF(AND(BP378&gt;298.92,BP378&lt;300),15,IF(AND(BP378&gt;124.03,BP378&lt;126),16,IF(AND(BP378&gt;65.4,BP378&lt;67),17,IF(AND(BP378&gt;431.69,BP378&lt;433),18,IF(AND(BP378&gt;146.97,BP378&lt;148),19,IF(AND(BP378&gt;151.86,BP378&lt;153),20))))))))))))))))))</f>
        <v>#DIV/0!</v>
      </c>
      <c r="CF378" s="52" t="e">
        <f>IF(AND(BQ378&gt;350.42,BQ378&lt;352),3,IF(AND(BQ378&gt;546.22,BQ378&lt;548),4,IF(AND(BQ378&gt;155.33,BQ378&lt;157),5,IF(AND(BQ378&gt;721.99,BQ378&lt;723),6,IF(AND(BQ378&gt;638.96,BQ378&lt;639),7,IF(AND(BQ378&gt;187.79,BQ378&lt;189),8,IF(AND(BQ378&gt;945.4,BQ378&lt;947),9,IF(AND(BQ378&gt;698.46,BQ378&lt;670),10,IF(AND(BQ378&gt;360.7,BQ378&lt;362),11,IF(AND(BQ378&gt;366.94,BQ378&lt;368),12,IF(AND(BQ378&gt;571.94,BQ378&lt;573),13,IF(AND(BQ378&gt;162.68,BQ378&lt;164),14,IF(AND(BQ378&gt;755.97,BQ378&lt;757),15,IF(AND(BQ378&gt;667.99,BQ378&lt;669),16,IF(AND(BQ378&gt;196.66,BQ378&lt;198),17,IF(AND(BQ378&gt;989.88,BQ378&lt;991),18,IF(AND(BQ378&gt;731.33,BQ378&lt;733),19,IF(AND(BQ378&gt;377.7,BQ378&lt;379),20))))))))))))))))))</f>
        <v>#DIV/0!</v>
      </c>
      <c r="CG378" s="52" t="e">
        <f>IF(AND(BS378&gt;46.2,BS378&lt;46.5),3,IF(AND(BS378&gt;18.8,BS378&lt;19.1),4,IF(AND(BS378&gt;15.8,BS378&lt;16),5,IF(AND(BS378&gt;78.7,BS378&lt;79),6,IF(AND(BS378&gt;32.1,BS378&lt;32.4),7,IF(AND(BS378&gt;26.9,BS378&lt;27.3),8,IF(AND(BS378&gt;125,BS378&lt;125.5),9,IF(AND(BS378&gt;48.2,BS378&lt;48.52),10,IF(AND(BS378&gt;43.1,BS378&lt;43.6),11,IF(AND(BS378&gt;48.53,BS378&lt;48.7),12,IF(AND(BS378&gt;19.6,BS378&lt;20.1),13,IF(AND(BS378&gt;16.5,BS378&lt;16.9),14,IF(AND(BS378&gt;82.4,BS378&lt;82.8),15,IF(AND(BS378&gt;33.6,BS378&lt;34),16,IF(AND(BS378&gt;28,BS378&lt;28.6),17,IF(AND(BS378&gt;130.8,BS378&lt;131.4),18,IF(AND(BS378&gt;50.5,BS378&lt;50.9),19,IF(AND(BS378&gt;45.2,BS378&lt;45.8),20))))))))))))))))))</f>
        <v>#DIV/0!</v>
      </c>
    </row>
    <row r="379" spans="1:88" ht="90" customHeight="1">
      <c r="A379" s="297"/>
      <c r="B379" s="287"/>
      <c r="C379" s="309"/>
      <c r="D379" s="292" t="s">
        <v>54</v>
      </c>
      <c r="E379" s="293"/>
      <c r="F379" s="10" t="s">
        <v>36</v>
      </c>
      <c r="G379" s="12">
        <f>IF(AD379=FALSE,0,AD379)</f>
        <v>0</v>
      </c>
      <c r="H379" s="12" t="s">
        <v>36</v>
      </c>
      <c r="I379" s="12">
        <f>IF(AE379=FALSE,0,AE379)</f>
        <v>0</v>
      </c>
      <c r="J379" s="12">
        <f>IF(AF379=FALSE,0,AF379)</f>
        <v>0</v>
      </c>
      <c r="K379" s="12" t="s">
        <v>36</v>
      </c>
      <c r="L379" s="12">
        <f>IF(AG379=FALSE,0,AG379)</f>
        <v>0</v>
      </c>
      <c r="M379" s="12" t="s">
        <v>36</v>
      </c>
      <c r="N379" s="12" t="s">
        <v>36</v>
      </c>
      <c r="O379" s="12" t="s">
        <v>36</v>
      </c>
      <c r="P379" s="12" t="s">
        <v>36</v>
      </c>
      <c r="Q379" s="12">
        <f>IF(AH379=FALSE,0,AH379)</f>
        <v>0</v>
      </c>
      <c r="R379" s="12" t="s">
        <v>36</v>
      </c>
      <c r="S379" s="12">
        <f>IF(AI379=FALSE,0,AI379)</f>
        <v>0</v>
      </c>
      <c r="T379" s="12" t="s">
        <v>36</v>
      </c>
      <c r="U379" s="12">
        <f>IF(AJ379=FALSE,0,AJ379)</f>
        <v>0</v>
      </c>
      <c r="V379" s="12">
        <f>IF(AK379=FALSE,0,AK379)</f>
        <v>0</v>
      </c>
      <c r="W379" s="12">
        <f>IF(AL379=FALSE,0,AL379)</f>
        <v>0</v>
      </c>
      <c r="X379" s="12" t="s">
        <v>36</v>
      </c>
      <c r="Y379" s="12">
        <f>IF(AM379=FALSE,0,AM379)</f>
        <v>46.41</v>
      </c>
      <c r="Z379" s="12" t="s">
        <v>36</v>
      </c>
      <c r="AA379" s="18">
        <v>9</v>
      </c>
      <c r="AD379" s="52" t="b">
        <f>IF(AD378=3,948.15,IF(AD378=4,624.59,IF(AD378=5,238.38,IF(AD378=6,1987,IF(AD378=7,740.75,IF(AD378=8,283.91,IF(AD378=9,2682.35,IF(AD378=10,829.59,IF(AD378=11,586.15,IF(AD378=12,992.71,IF(AD378=13,653.95,IF(AD378=14,249.59,IF(AD378=15,2080.39,IF(AD378=16,775.57,IF(AD378=17,297.25,IF(AD378=18,2808.42,IF(AD378=19,868.59,IF(AD378=20,613.7))))))))))))))))))</f>
        <v>0</v>
      </c>
      <c r="AE379" s="52" t="b">
        <f>IF(AE378=5,1205.78,IF(AE378=8,1408.63,IF(AE378=11,1428.91,IF(AE378=14,1262.45,IF(AE378=17,1474.83,IF(AE378=20,1496.07))))))</f>
        <v>0</v>
      </c>
      <c r="AF379" s="52" t="b">
        <f>IF(AF378=3,487.32,IF(AF378=4,325.64,IF(AF378=5,287.99,IF(AF378=6,618.7,IF(AF378=7,412.3,IF(AF378=8,366.04,IF(AF378=9,798.54,IF(AF378=10,534.49,IF(AF378=11,476.86,IF(AF378=12,510.22,IF(AF378=13,340.94,IF(AF378=14,301.53,IF(AF378=15,647.78,IF(AF378=16,431.68,IF(AF378=17,383.24,IF(AF378=18,836.07,IF(AF378=19,559.61,IF(AF378=20,499.27))))))))))))))))))</f>
        <v>0</v>
      </c>
      <c r="AG379" s="52" t="b">
        <f>IF(AG378=3,498.89,IF(AG378=4,361.29,IF(AG378=5,250.38,IF(AG378=6,629.22,IF(AG378=7,456.21,IF(AG378=8,316.16,IF(AG378=9,815.35,IF(AG378=10,572.19,IF(AG378=11,402.59,IF(AG378=12,522.33,IF(AG378=13,378.28,IF(AG378=14,262.15,IF(AG378=15,658.8,IF(AG378=16,477.66,IF(AG378=17,331.01,IF(AG378=18,853.67,IF(AG378=19,599.08,IF(AG378=20,421.51))))))))))))))))))</f>
        <v>0</v>
      </c>
      <c r="AH379" s="52" t="b">
        <f>IF(AH378=3,359.85,IF(AH378=4,130.83,IF(AH378=5,78.61,IF(AH378=6,427.19,IF(AH378=7,160.77,IF(AH378=8,95.38,IF(AH378=9,568.37,IF(AH378=10,204.4,IF(AH378=11,132.96,IF(AH378=12,376.76,IF(AH378=13,136.98,IF(AH378=14,82.31,IF(AH378=15,447.27,IF(AH378=16,168.32,IF(AH378=17,99.86,IF(AH378=18,595.08,IF(AH378=19,214.01,IF(AH378=20,139.21))))))))))))))))))</f>
        <v>0</v>
      </c>
      <c r="AI379" s="52" t="b">
        <f>IF(AI378=3,196.17,IF(AI378=4,89.93,IF(AI378=5,48.88,IF(AI378=6,246.08,IF(AI378=7,112.07,IF(AI378=8,61.92,IF(AI378=9,297.11,IF(AI378=10,140.41,IF(AI378=11,79.67,IF(AI378=12,205.39,IF(AI378=13,94.16,IF(AI378=14,51.17,IF(AI378=15,257.64,IF(AI378=16,117.33,IF(AI378=17,64.83,IF(AI378=18,311.07,IF(AI378=19,147.01,IF(AI378=20,83.42))))))))))))))))))</f>
        <v>0</v>
      </c>
      <c r="AJ379" s="52" t="b">
        <f>IF(AJ378=3,108.35,IF(AJ378=4,64.65,IF(AJ378=5,45.75,IF(AJ378=6,144.27,IF(AJ378=7,86.58,IF(AJ378=8,61.46,IF(AJ378=9,195.16,IF(AJ378=10,118.24,IF(AJ378=11,83.88,IF(AJ378=12,113.44,IF(AJ378=13,67.69,IF(AJ378=14,47.9,IF(AJ378=15,151.05,IF(AJ378=16,90.65,IF(AJ378=17,64.34,IF(AJ378=18,204.34,IF(AJ378=19,123.8,IF(AJ378=20,87.83))))))))))))))))))</f>
        <v>0</v>
      </c>
      <c r="AK379" s="52" t="b">
        <f>IF(AK378=3,140.85,IF(AK378=4,104.84,IF(AK378=5,53.32,IF(AK378=6,286.46,IF(AK378=7,119.42,IF(AK378=8,63.42,IF(AK378=9,413.27,IF(AK378=10,141.33,IF(AK378=11,146,IF(AK378=12,147.47,IF(AK378=13,109.77,IF(AK378=14,55.82,IF(AK378=15,299.92,IF(AK378=16,125.03,IF(AK378=17,66.4,IF(AK378=18,432.69,IF(AK378=19,147.97,IF(AK378=20,152.86))))))))))))))))))</f>
        <v>0</v>
      </c>
      <c r="AL379" s="52" t="b">
        <f>IF(AL378=3,351.42,IF(AL378=4,547.22,IF(AL378=5,156.33,IF(AL378=6,722.99,IF(AL378=7,638.96,IF(AL378=8,188.79,IF(AL378=9,946.4,IF(AL378=10,699.46,IF(AL378=11,361.7,IF(AL378=12,367.94,IF(AL378=13,572.94,IF(AL378=14,163.68,IF(AL378=15,756.97,IF(AL378=16,668.99,IF(AL378=17,197.66,IF(AL378=18,990.88,IF(AL378=19,732.33,IF(AL378=20,378.7))))))))))))))))))</f>
        <v>0</v>
      </c>
      <c r="AM379" s="52">
        <f>IF(AM378=3,46.41,IF(AM378=4,19.01,IF(AM378=5,15.96,IF(AM378=6,78.9,IF(AM378=7,32.34,IF(AM378=8,27.09,IF(AM378=9,125.27,IF(AM378=10,48.48,IF(AM378=11,43.47,IF(AM378=12,48.59,IF(AM378=13,19.9,IF(AM378=14,16.71,IF(AM378=15,82.61,IF(AM378=16,33.86,IF(AM378=17,28.36,IF(AM378=18,131.15,IF(AM378=19,50.76,IF(AM378=20,45.51))))))))))))))))))</f>
        <v>46.41</v>
      </c>
      <c r="AO379" s="4">
        <f t="shared" si="1040"/>
        <v>0</v>
      </c>
      <c r="AP379" s="4">
        <f t="shared" si="1041"/>
        <v>0</v>
      </c>
      <c r="AQ379" s="4">
        <f t="shared" si="1042"/>
        <v>0</v>
      </c>
      <c r="AU379" s="297"/>
      <c r="AV379" s="287"/>
      <c r="AW379" s="309"/>
      <c r="AX379" s="322" t="s">
        <v>54</v>
      </c>
      <c r="AY379" s="293"/>
      <c r="AZ379" s="10" t="s">
        <v>36</v>
      </c>
      <c r="BA379" s="12">
        <f>IF(BX379=FALSE,0,BX379)</f>
        <v>0</v>
      </c>
      <c r="BB379" s="12" t="s">
        <v>36</v>
      </c>
      <c r="BC379" s="12">
        <f>IF(BY379=FALSE,0,BY379)</f>
        <v>0</v>
      </c>
      <c r="BD379" s="12">
        <f>IF(BZ379=FALSE,0,BZ379)</f>
        <v>0</v>
      </c>
      <c r="BE379" s="12" t="s">
        <v>36</v>
      </c>
      <c r="BF379" s="12">
        <f>IF(CA379=FALSE,0,CA379)</f>
        <v>0</v>
      </c>
      <c r="BG379" s="12" t="s">
        <v>36</v>
      </c>
      <c r="BH379" s="12" t="s">
        <v>36</v>
      </c>
      <c r="BI379" s="12" t="s">
        <v>36</v>
      </c>
      <c r="BJ379" s="12" t="s">
        <v>36</v>
      </c>
      <c r="BK379" s="12">
        <f>IF(CB379=FALSE,0,CB379)</f>
        <v>0</v>
      </c>
      <c r="BL379" s="12" t="s">
        <v>36</v>
      </c>
      <c r="BM379" s="12">
        <f>IF(CC379=FALSE,0,CC379)</f>
        <v>0</v>
      </c>
      <c r="BN379" s="12" t="s">
        <v>36</v>
      </c>
      <c r="BO379" s="12">
        <f>IF(CD379=FALSE,0,CD379)</f>
        <v>0</v>
      </c>
      <c r="BP379" s="12">
        <f>IF(CE379=FALSE,0,CE379)</f>
        <v>0</v>
      </c>
      <c r="BQ379" s="12">
        <f>IF(CF379=FALSE,0,CF379)</f>
        <v>0</v>
      </c>
      <c r="BR379" s="12" t="s">
        <v>36</v>
      </c>
      <c r="BS379" s="12">
        <f>IF(CG379=FALSE,0,CG379)</f>
        <v>92.82</v>
      </c>
      <c r="BT379" s="12" t="s">
        <v>36</v>
      </c>
      <c r="BU379" s="18">
        <v>9</v>
      </c>
      <c r="BX379" s="52" t="b">
        <f>IF(AD378=3,1896.3,IF(AD378=4,1249.18,IF(AD378=5,476.76,IF(AD378=6,3974,IF(AD378=7,1481.5,IF(AD378=8,567.82,IF(AD378=9,5364.7,IF(AD378=10,1659.18,IF(AD378=11,1172.3)))))))))</f>
        <v>0</v>
      </c>
      <c r="BY379" s="52" t="b">
        <f>IF(AE378=5,2411.56,IF(AE378=8,2817.26,IF(AE378=11,2857.82)))</f>
        <v>0</v>
      </c>
      <c r="BZ379" s="52" t="b">
        <f>IF(AF378=3,974.64,IF(AF378=4,651.28,IF(AF378=5,575.98,IF(AF378=6,1237.4,IF(AF378=7,824.6,IF(AF378=8,732.08,IF(AF378=9,1597.08,IF(AF378=10,1068.98,IF(AF378=11,953.72)))))))))</f>
        <v>0</v>
      </c>
      <c r="CA379" s="52" t="b">
        <f>IF(AG378=3,997.78,IF(AG378=4,722.58,IF(AG378=5,500.76,IF(AG378=6,1258.44,IF(AG378=7,912.42,IF(AG378=8,632.32,IF(AG378=9,1630.7,IF(AG378=10,1144.38,IF(AG378=11,805.18)))))))))</f>
        <v>0</v>
      </c>
      <c r="CB379" s="52" t="b">
        <f>IF(AH378=3,719.7,IF(AH378=4,261.66,IF(AH378=5,157.22,IF(AH378=6,854.38,IF(AH378=7,321.54,IF(AH378=8,190.76,IF(AH378=9,1136.74,IF(AH378=10,408.8,IF(AH378=11,265.92)))))))))</f>
        <v>0</v>
      </c>
      <c r="CC379" s="52" t="b">
        <f>IF(AI378=3,392.34,IF(AI378=4,179.86,IF(AI378=5,97.76,IF(AI378=6,492.16,IF(AI378=7,224.14,IF(AI378=8,123.84,IF(AI378=9,594.22,IF(AI378=10,280.82,IF(AI378=11,159.34)))))))))</f>
        <v>0</v>
      </c>
      <c r="CD379" s="52" t="b">
        <f>IF(AJ378=3,216.7,IF(AJ378=4,129.3,IF(AJ378=5,91.5,IF(AJ378=6,288.54,IF(AJ378=7,173.16,IF(AJ378=8,122.92,IF(AJ378=9,390.32,IF(AJ378=10,236.48,IF(AJ378=11,167.76)))))))))</f>
        <v>0</v>
      </c>
      <c r="CE379" s="52" t="b">
        <f>IF(AK378=3,281.7,IF(AK378=4,209.68,IF(AK378=5,106.64,IF(AK378=6,572.92,IF(AK378=7,238.84,IF(AK378=8,126.84,IF(AK378=9,826.54,IF(AK378=10,282.66,IF(AK378=11,292)))))))))</f>
        <v>0</v>
      </c>
      <c r="CF379" s="52" t="b">
        <f>IF(AL378=3,702.84,IF(AL378=4,1094.44,IF(AL378=5,312.66,IF(AL378=6,1445.98,IF(AL378=7,1277.92,IF(AL378=8,377.58,IF(AL378=9,1892.8,IF(AL378=10,1398.92,IF(AL378=11,723.4)))))))))</f>
        <v>0</v>
      </c>
      <c r="CG379" s="52">
        <f>IF(AM378=3,92.82,IF(AM378=4,38.02,IF(AM378=5,31.92,IF(AM378=6,157.8,IF(AM378=7,64.68,IF(AM378=8,54.18,IF(AM378=9,250.54,IF(AM378=10,96.96,IF(AM378=11,86.94)))))))))</f>
        <v>92.82</v>
      </c>
    </row>
    <row r="380" spans="1:88" ht="30" customHeight="1">
      <c r="A380" s="295"/>
      <c r="B380" s="286" t="s">
        <v>341</v>
      </c>
      <c r="C380" s="307">
        <f>C371</f>
        <v>573.9</v>
      </c>
      <c r="D380" s="286" t="s">
        <v>27</v>
      </c>
      <c r="E380" s="3" t="s">
        <v>28</v>
      </c>
      <c r="F380" s="10">
        <f>G380+I380+J380+L380+Q380+S380+U380+V380+W380+Y380+Z380</f>
        <v>26634.698999999997</v>
      </c>
      <c r="G380" s="44">
        <f>G371</f>
        <v>0</v>
      </c>
      <c r="H380" s="10">
        <f t="shared" ref="H380:Z385" si="1066">H371</f>
        <v>0</v>
      </c>
      <c r="I380" s="10">
        <f t="shared" si="1066"/>
        <v>0</v>
      </c>
      <c r="J380" s="10">
        <f t="shared" si="1066"/>
        <v>0</v>
      </c>
      <c r="K380" s="10">
        <f t="shared" si="1066"/>
        <v>0</v>
      </c>
      <c r="L380" s="10">
        <f t="shared" si="1066"/>
        <v>0</v>
      </c>
      <c r="M380" s="10">
        <f t="shared" si="1066"/>
        <v>0</v>
      </c>
      <c r="N380" s="10">
        <f t="shared" si="1066"/>
        <v>0</v>
      </c>
      <c r="O380" s="10">
        <f t="shared" si="1066"/>
        <v>0</v>
      </c>
      <c r="P380" s="10">
        <f t="shared" si="1066"/>
        <v>0</v>
      </c>
      <c r="Q380" s="10">
        <f t="shared" si="1066"/>
        <v>0</v>
      </c>
      <c r="R380" s="10">
        <f t="shared" si="1066"/>
        <v>0</v>
      </c>
      <c r="S380" s="10">
        <f t="shared" si="1066"/>
        <v>0</v>
      </c>
      <c r="T380" s="10">
        <f t="shared" si="1066"/>
        <v>0</v>
      </c>
      <c r="U380" s="10">
        <f t="shared" si="1066"/>
        <v>0</v>
      </c>
      <c r="V380" s="10">
        <f t="shared" si="1066"/>
        <v>0</v>
      </c>
      <c r="W380" s="10">
        <f t="shared" si="1066"/>
        <v>0</v>
      </c>
      <c r="X380" s="10">
        <f t="shared" si="1066"/>
        <v>0</v>
      </c>
      <c r="Y380" s="10">
        <f t="shared" si="1066"/>
        <v>26634.698999999997</v>
      </c>
      <c r="Z380" s="10">
        <f t="shared" si="1066"/>
        <v>0</v>
      </c>
      <c r="AA380" s="16">
        <v>1</v>
      </c>
      <c r="AO380" s="4">
        <f t="shared" si="1040"/>
        <v>0</v>
      </c>
      <c r="AP380" s="4">
        <f t="shared" si="1041"/>
        <v>0</v>
      </c>
      <c r="AQ380" s="4">
        <f t="shared" si="1042"/>
        <v>0</v>
      </c>
      <c r="AU380" s="295"/>
      <c r="AV380" s="286" t="s">
        <v>341</v>
      </c>
      <c r="AW380" s="307">
        <f>AW371</f>
        <v>0</v>
      </c>
      <c r="AX380" s="286" t="s">
        <v>27</v>
      </c>
      <c r="AY380" s="3" t="s">
        <v>28</v>
      </c>
      <c r="AZ380" s="10">
        <f>BA380+BC380+BD380+BF380+BK380+BM380+BO380+BP380+BQ380+BS380+BT380</f>
        <v>0</v>
      </c>
      <c r="BA380" s="44">
        <f>BA371</f>
        <v>0</v>
      </c>
      <c r="BB380" s="10">
        <f t="shared" ref="BB380:BT380" si="1067">BB371</f>
        <v>0</v>
      </c>
      <c r="BC380" s="10">
        <f t="shared" si="1067"/>
        <v>0</v>
      </c>
      <c r="BD380" s="10">
        <f t="shared" si="1067"/>
        <v>0</v>
      </c>
      <c r="BE380" s="10">
        <f t="shared" si="1067"/>
        <v>0</v>
      </c>
      <c r="BF380" s="10">
        <f t="shared" si="1067"/>
        <v>0</v>
      </c>
      <c r="BG380" s="10">
        <f t="shared" si="1067"/>
        <v>0</v>
      </c>
      <c r="BH380" s="10">
        <f t="shared" si="1067"/>
        <v>0</v>
      </c>
      <c r="BI380" s="10">
        <f t="shared" si="1067"/>
        <v>0</v>
      </c>
      <c r="BJ380" s="10">
        <f t="shared" si="1067"/>
        <v>0</v>
      </c>
      <c r="BK380" s="10">
        <f t="shared" si="1067"/>
        <v>0</v>
      </c>
      <c r="BL380" s="10">
        <f t="shared" si="1067"/>
        <v>0</v>
      </c>
      <c r="BM380" s="10">
        <f t="shared" si="1067"/>
        <v>0</v>
      </c>
      <c r="BN380" s="10">
        <f t="shared" si="1067"/>
        <v>0</v>
      </c>
      <c r="BO380" s="10">
        <f t="shared" si="1067"/>
        <v>0</v>
      </c>
      <c r="BP380" s="10">
        <f t="shared" si="1067"/>
        <v>0</v>
      </c>
      <c r="BQ380" s="10">
        <f t="shared" si="1067"/>
        <v>0</v>
      </c>
      <c r="BR380" s="10">
        <f t="shared" si="1067"/>
        <v>0</v>
      </c>
      <c r="BS380" s="10">
        <f t="shared" si="1067"/>
        <v>0</v>
      </c>
      <c r="BT380" s="10">
        <f t="shared" si="1067"/>
        <v>0</v>
      </c>
      <c r="BU380" s="16">
        <v>1</v>
      </c>
      <c r="CI380" s="32">
        <f>BF380-BG380</f>
        <v>0</v>
      </c>
    </row>
    <row r="381" spans="1:88" ht="60" customHeight="1">
      <c r="A381" s="296"/>
      <c r="B381" s="291"/>
      <c r="C381" s="308"/>
      <c r="D381" s="287"/>
      <c r="E381" s="3" t="s">
        <v>29</v>
      </c>
      <c r="F381" s="10">
        <f t="shared" ref="F381:F385" si="1068">G381+I381+J381+L381+Q381+S381+U381+V381+W381+Y381+Z381</f>
        <v>0</v>
      </c>
      <c r="G381" s="10">
        <f t="shared" ref="G381:V385" si="1069">G372</f>
        <v>0</v>
      </c>
      <c r="H381" s="10">
        <f t="shared" si="1069"/>
        <v>0</v>
      </c>
      <c r="I381" s="10">
        <f t="shared" si="1069"/>
        <v>0</v>
      </c>
      <c r="J381" s="10">
        <f t="shared" si="1069"/>
        <v>0</v>
      </c>
      <c r="K381" s="10">
        <f t="shared" si="1069"/>
        <v>0</v>
      </c>
      <c r="L381" s="10">
        <f t="shared" si="1069"/>
        <v>0</v>
      </c>
      <c r="M381" s="10">
        <f t="shared" si="1069"/>
        <v>0</v>
      </c>
      <c r="N381" s="10">
        <f t="shared" si="1069"/>
        <v>0</v>
      </c>
      <c r="O381" s="10">
        <f t="shared" si="1069"/>
        <v>0</v>
      </c>
      <c r="P381" s="10">
        <f t="shared" si="1069"/>
        <v>0</v>
      </c>
      <c r="Q381" s="10">
        <f t="shared" si="1069"/>
        <v>0</v>
      </c>
      <c r="R381" s="10">
        <f t="shared" si="1069"/>
        <v>0</v>
      </c>
      <c r="S381" s="10">
        <f t="shared" si="1069"/>
        <v>0</v>
      </c>
      <c r="T381" s="10">
        <f t="shared" si="1069"/>
        <v>0</v>
      </c>
      <c r="U381" s="10">
        <f t="shared" si="1069"/>
        <v>0</v>
      </c>
      <c r="V381" s="10">
        <f t="shared" si="1069"/>
        <v>0</v>
      </c>
      <c r="W381" s="10">
        <f t="shared" si="1066"/>
        <v>0</v>
      </c>
      <c r="X381" s="10">
        <f t="shared" si="1066"/>
        <v>0</v>
      </c>
      <c r="Y381" s="10">
        <f t="shared" si="1066"/>
        <v>0</v>
      </c>
      <c r="Z381" s="10">
        <f t="shared" si="1066"/>
        <v>0</v>
      </c>
      <c r="AA381" s="16">
        <v>2</v>
      </c>
      <c r="AO381" s="4">
        <f t="shared" si="1040"/>
        <v>0</v>
      </c>
      <c r="AP381" s="4">
        <f t="shared" si="1041"/>
        <v>0</v>
      </c>
      <c r="AQ381" s="4">
        <f t="shared" si="1042"/>
        <v>0</v>
      </c>
      <c r="AU381" s="296"/>
      <c r="AV381" s="291"/>
      <c r="AW381" s="308"/>
      <c r="AX381" s="287"/>
      <c r="AY381" s="3" t="s">
        <v>29</v>
      </c>
      <c r="AZ381" s="10">
        <f t="shared" ref="AZ381:AZ385" si="1070">BA381+BC381+BD381+BF381+BK381+BM381+BO381+BP381+BQ381+BS381+BT381</f>
        <v>0</v>
      </c>
      <c r="BA381" s="10">
        <f t="shared" ref="BA381:BT381" si="1071">BA372</f>
        <v>0</v>
      </c>
      <c r="BB381" s="10">
        <f t="shared" si="1071"/>
        <v>0</v>
      </c>
      <c r="BC381" s="10">
        <f t="shared" si="1071"/>
        <v>0</v>
      </c>
      <c r="BD381" s="10">
        <f t="shared" si="1071"/>
        <v>0</v>
      </c>
      <c r="BE381" s="10">
        <f t="shared" si="1071"/>
        <v>0</v>
      </c>
      <c r="BF381" s="10">
        <f t="shared" si="1071"/>
        <v>0</v>
      </c>
      <c r="BG381" s="10">
        <f t="shared" si="1071"/>
        <v>0</v>
      </c>
      <c r="BH381" s="10">
        <f t="shared" si="1071"/>
        <v>0</v>
      </c>
      <c r="BI381" s="10">
        <f t="shared" si="1071"/>
        <v>0</v>
      </c>
      <c r="BJ381" s="10">
        <f t="shared" si="1071"/>
        <v>0</v>
      </c>
      <c r="BK381" s="10">
        <f t="shared" si="1071"/>
        <v>0</v>
      </c>
      <c r="BL381" s="10">
        <f t="shared" si="1071"/>
        <v>0</v>
      </c>
      <c r="BM381" s="10">
        <f t="shared" si="1071"/>
        <v>0</v>
      </c>
      <c r="BN381" s="10">
        <f t="shared" si="1071"/>
        <v>0</v>
      </c>
      <c r="BO381" s="10">
        <f t="shared" si="1071"/>
        <v>0</v>
      </c>
      <c r="BP381" s="10">
        <f t="shared" si="1071"/>
        <v>0</v>
      </c>
      <c r="BQ381" s="10">
        <f t="shared" si="1071"/>
        <v>0</v>
      </c>
      <c r="BR381" s="10">
        <f t="shared" si="1071"/>
        <v>0</v>
      </c>
      <c r="BS381" s="10">
        <f t="shared" si="1071"/>
        <v>0</v>
      </c>
      <c r="BT381" s="10">
        <f t="shared" si="1071"/>
        <v>0</v>
      </c>
      <c r="BU381" s="16">
        <v>2</v>
      </c>
    </row>
    <row r="382" spans="1:88" ht="120" customHeight="1">
      <c r="A382" s="296"/>
      <c r="B382" s="291"/>
      <c r="C382" s="308"/>
      <c r="D382" s="286" t="s">
        <v>30</v>
      </c>
      <c r="E382" s="3" t="s">
        <v>31</v>
      </c>
      <c r="F382" s="10">
        <f t="shared" si="1068"/>
        <v>0</v>
      </c>
      <c r="G382" s="10">
        <f t="shared" si="1069"/>
        <v>0</v>
      </c>
      <c r="H382" s="10">
        <f t="shared" si="1066"/>
        <v>0</v>
      </c>
      <c r="I382" s="10">
        <f t="shared" si="1066"/>
        <v>0</v>
      </c>
      <c r="J382" s="10">
        <f t="shared" si="1066"/>
        <v>0</v>
      </c>
      <c r="K382" s="10">
        <f t="shared" si="1066"/>
        <v>0</v>
      </c>
      <c r="L382" s="10">
        <f t="shared" si="1066"/>
        <v>0</v>
      </c>
      <c r="M382" s="10">
        <f t="shared" si="1066"/>
        <v>0</v>
      </c>
      <c r="N382" s="10">
        <f t="shared" si="1066"/>
        <v>0</v>
      </c>
      <c r="O382" s="10">
        <f t="shared" si="1066"/>
        <v>0</v>
      </c>
      <c r="P382" s="10">
        <f t="shared" si="1066"/>
        <v>0</v>
      </c>
      <c r="Q382" s="10">
        <f t="shared" si="1066"/>
        <v>0</v>
      </c>
      <c r="R382" s="10">
        <f t="shared" si="1066"/>
        <v>0</v>
      </c>
      <c r="S382" s="10">
        <f t="shared" si="1066"/>
        <v>0</v>
      </c>
      <c r="T382" s="10">
        <f t="shared" si="1066"/>
        <v>0</v>
      </c>
      <c r="U382" s="10">
        <f t="shared" si="1066"/>
        <v>0</v>
      </c>
      <c r="V382" s="10">
        <f t="shared" si="1066"/>
        <v>0</v>
      </c>
      <c r="W382" s="10">
        <f t="shared" si="1066"/>
        <v>0</v>
      </c>
      <c r="X382" s="10">
        <f t="shared" si="1066"/>
        <v>0</v>
      </c>
      <c r="Y382" s="10">
        <f t="shared" si="1066"/>
        <v>0</v>
      </c>
      <c r="Z382" s="10">
        <f t="shared" si="1066"/>
        <v>0</v>
      </c>
      <c r="AA382" s="16">
        <v>3</v>
      </c>
      <c r="AO382" s="4">
        <f t="shared" si="1040"/>
        <v>0</v>
      </c>
      <c r="AP382" s="4">
        <f t="shared" si="1041"/>
        <v>0</v>
      </c>
      <c r="AQ382" s="4">
        <f t="shared" si="1042"/>
        <v>0</v>
      </c>
      <c r="AT382" s="32">
        <f>AZ382-BC382</f>
        <v>0</v>
      </c>
      <c r="AU382" s="296"/>
      <c r="AV382" s="291"/>
      <c r="AW382" s="308"/>
      <c r="AX382" s="286" t="s">
        <v>30</v>
      </c>
      <c r="AY382" s="3" t="s">
        <v>31</v>
      </c>
      <c r="AZ382" s="10">
        <f t="shared" si="1070"/>
        <v>0</v>
      </c>
      <c r="BA382" s="10">
        <f t="shared" ref="BA382:BT382" si="1072">BA373</f>
        <v>0</v>
      </c>
      <c r="BB382" s="10">
        <f t="shared" si="1072"/>
        <v>0</v>
      </c>
      <c r="BC382" s="10">
        <f t="shared" si="1072"/>
        <v>0</v>
      </c>
      <c r="BD382" s="10">
        <f t="shared" si="1072"/>
        <v>0</v>
      </c>
      <c r="BE382" s="10">
        <f t="shared" si="1072"/>
        <v>0</v>
      </c>
      <c r="BF382" s="10">
        <f t="shared" si="1072"/>
        <v>0</v>
      </c>
      <c r="BG382" s="10">
        <f t="shared" si="1072"/>
        <v>0</v>
      </c>
      <c r="BH382" s="10">
        <f t="shared" si="1072"/>
        <v>0</v>
      </c>
      <c r="BI382" s="10">
        <f t="shared" si="1072"/>
        <v>0</v>
      </c>
      <c r="BJ382" s="10">
        <f t="shared" si="1072"/>
        <v>0</v>
      </c>
      <c r="BK382" s="10">
        <f t="shared" si="1072"/>
        <v>0</v>
      </c>
      <c r="BL382" s="10">
        <f t="shared" si="1072"/>
        <v>0</v>
      </c>
      <c r="BM382" s="10">
        <f t="shared" si="1072"/>
        <v>0</v>
      </c>
      <c r="BN382" s="10">
        <f t="shared" si="1072"/>
        <v>0</v>
      </c>
      <c r="BO382" s="10">
        <f t="shared" si="1072"/>
        <v>0</v>
      </c>
      <c r="BP382" s="10">
        <f t="shared" si="1072"/>
        <v>0</v>
      </c>
      <c r="BQ382" s="10">
        <f t="shared" si="1072"/>
        <v>0</v>
      </c>
      <c r="BR382" s="10">
        <f t="shared" si="1072"/>
        <v>0</v>
      </c>
      <c r="BS382" s="10">
        <f t="shared" si="1072"/>
        <v>0</v>
      </c>
      <c r="BT382" s="10">
        <f t="shared" si="1072"/>
        <v>0</v>
      </c>
      <c r="BU382" s="16">
        <v>3</v>
      </c>
    </row>
    <row r="383" spans="1:88" ht="30" customHeight="1">
      <c r="A383" s="296"/>
      <c r="B383" s="291"/>
      <c r="C383" s="308"/>
      <c r="D383" s="291"/>
      <c r="E383" s="3" t="s">
        <v>32</v>
      </c>
      <c r="F383" s="10">
        <f t="shared" si="1068"/>
        <v>0</v>
      </c>
      <c r="G383" s="10">
        <f t="shared" si="1069"/>
        <v>0</v>
      </c>
      <c r="H383" s="10">
        <f t="shared" si="1066"/>
        <v>0</v>
      </c>
      <c r="I383" s="10">
        <f t="shared" si="1066"/>
        <v>0</v>
      </c>
      <c r="J383" s="10">
        <f t="shared" si="1066"/>
        <v>0</v>
      </c>
      <c r="K383" s="10">
        <f t="shared" si="1066"/>
        <v>0</v>
      </c>
      <c r="L383" s="10">
        <f t="shared" si="1066"/>
        <v>0</v>
      </c>
      <c r="M383" s="10">
        <f t="shared" si="1066"/>
        <v>0</v>
      </c>
      <c r="N383" s="10">
        <f t="shared" si="1066"/>
        <v>0</v>
      </c>
      <c r="O383" s="10">
        <f t="shared" si="1066"/>
        <v>0</v>
      </c>
      <c r="P383" s="10">
        <f t="shared" si="1066"/>
        <v>0</v>
      </c>
      <c r="Q383" s="10">
        <f t="shared" si="1066"/>
        <v>0</v>
      </c>
      <c r="R383" s="10">
        <f t="shared" si="1066"/>
        <v>0</v>
      </c>
      <c r="S383" s="10">
        <f t="shared" si="1066"/>
        <v>0</v>
      </c>
      <c r="T383" s="10">
        <f t="shared" si="1066"/>
        <v>0</v>
      </c>
      <c r="U383" s="10">
        <f t="shared" si="1066"/>
        <v>0</v>
      </c>
      <c r="V383" s="10">
        <f t="shared" si="1066"/>
        <v>0</v>
      </c>
      <c r="W383" s="10">
        <f t="shared" si="1066"/>
        <v>0</v>
      </c>
      <c r="X383" s="10">
        <f t="shared" si="1066"/>
        <v>0</v>
      </c>
      <c r="Y383" s="10">
        <f t="shared" si="1066"/>
        <v>0</v>
      </c>
      <c r="Z383" s="10">
        <f t="shared" si="1066"/>
        <v>0</v>
      </c>
      <c r="AA383" s="16">
        <v>4</v>
      </c>
      <c r="AO383" s="4">
        <f t="shared" si="1040"/>
        <v>0</v>
      </c>
      <c r="AP383" s="4">
        <f t="shared" si="1041"/>
        <v>0</v>
      </c>
      <c r="AQ383" s="4">
        <f t="shared" si="1042"/>
        <v>0</v>
      </c>
      <c r="AU383" s="296"/>
      <c r="AV383" s="291"/>
      <c r="AW383" s="308"/>
      <c r="AX383" s="291"/>
      <c r="AY383" s="3" t="s">
        <v>32</v>
      </c>
      <c r="AZ383" s="10">
        <f t="shared" si="1070"/>
        <v>0</v>
      </c>
      <c r="BA383" s="10">
        <f t="shared" ref="BA383:BT383" si="1073">BA374</f>
        <v>0</v>
      </c>
      <c r="BB383" s="10">
        <f t="shared" si="1073"/>
        <v>0</v>
      </c>
      <c r="BC383" s="10">
        <f t="shared" si="1073"/>
        <v>0</v>
      </c>
      <c r="BD383" s="10">
        <f t="shared" si="1073"/>
        <v>0</v>
      </c>
      <c r="BE383" s="10">
        <f t="shared" si="1073"/>
        <v>0</v>
      </c>
      <c r="BF383" s="10">
        <f t="shared" si="1073"/>
        <v>0</v>
      </c>
      <c r="BG383" s="10">
        <f t="shared" si="1073"/>
        <v>0</v>
      </c>
      <c r="BH383" s="10">
        <f t="shared" si="1073"/>
        <v>0</v>
      </c>
      <c r="BI383" s="10">
        <f t="shared" si="1073"/>
        <v>0</v>
      </c>
      <c r="BJ383" s="10">
        <f t="shared" si="1073"/>
        <v>0</v>
      </c>
      <c r="BK383" s="10">
        <f t="shared" si="1073"/>
        <v>0</v>
      </c>
      <c r="BL383" s="10">
        <f t="shared" si="1073"/>
        <v>0</v>
      </c>
      <c r="BM383" s="10">
        <f t="shared" si="1073"/>
        <v>0</v>
      </c>
      <c r="BN383" s="10">
        <f t="shared" si="1073"/>
        <v>0</v>
      </c>
      <c r="BO383" s="10">
        <f t="shared" si="1073"/>
        <v>0</v>
      </c>
      <c r="BP383" s="10">
        <f t="shared" si="1073"/>
        <v>0</v>
      </c>
      <c r="BQ383" s="10">
        <f t="shared" si="1073"/>
        <v>0</v>
      </c>
      <c r="BR383" s="10">
        <f t="shared" si="1073"/>
        <v>0</v>
      </c>
      <c r="BS383" s="10">
        <f t="shared" si="1073"/>
        <v>0</v>
      </c>
      <c r="BT383" s="10">
        <f t="shared" si="1073"/>
        <v>0</v>
      </c>
      <c r="BU383" s="16">
        <v>4</v>
      </c>
    </row>
    <row r="384" spans="1:88" ht="30" customHeight="1">
      <c r="A384" s="296"/>
      <c r="B384" s="291"/>
      <c r="C384" s="308"/>
      <c r="D384" s="291"/>
      <c r="E384" s="3" t="s">
        <v>33</v>
      </c>
      <c r="F384" s="10">
        <f t="shared" si="1068"/>
        <v>0</v>
      </c>
      <c r="G384" s="10">
        <f t="shared" si="1069"/>
        <v>0</v>
      </c>
      <c r="H384" s="10">
        <f t="shared" si="1066"/>
        <v>0</v>
      </c>
      <c r="I384" s="10">
        <f t="shared" si="1066"/>
        <v>0</v>
      </c>
      <c r="J384" s="10">
        <f t="shared" si="1066"/>
        <v>0</v>
      </c>
      <c r="K384" s="10">
        <f t="shared" si="1066"/>
        <v>0</v>
      </c>
      <c r="L384" s="10">
        <f t="shared" si="1066"/>
        <v>0</v>
      </c>
      <c r="M384" s="10">
        <f t="shared" si="1066"/>
        <v>0</v>
      </c>
      <c r="N384" s="10">
        <f t="shared" si="1066"/>
        <v>0</v>
      </c>
      <c r="O384" s="10">
        <f t="shared" si="1066"/>
        <v>0</v>
      </c>
      <c r="P384" s="10">
        <f t="shared" si="1066"/>
        <v>0</v>
      </c>
      <c r="Q384" s="10">
        <f t="shared" si="1066"/>
        <v>0</v>
      </c>
      <c r="R384" s="10">
        <f t="shared" si="1066"/>
        <v>0</v>
      </c>
      <c r="S384" s="10">
        <f t="shared" si="1066"/>
        <v>0</v>
      </c>
      <c r="T384" s="10">
        <f t="shared" si="1066"/>
        <v>0</v>
      </c>
      <c r="U384" s="10">
        <f t="shared" si="1066"/>
        <v>0</v>
      </c>
      <c r="V384" s="10">
        <f t="shared" si="1066"/>
        <v>0</v>
      </c>
      <c r="W384" s="10">
        <f t="shared" si="1066"/>
        <v>0</v>
      </c>
      <c r="X384" s="10">
        <f t="shared" si="1066"/>
        <v>0</v>
      </c>
      <c r="Y384" s="10">
        <f t="shared" si="1066"/>
        <v>0</v>
      </c>
      <c r="Z384" s="10">
        <f t="shared" si="1066"/>
        <v>0</v>
      </c>
      <c r="AA384" s="16">
        <v>5</v>
      </c>
      <c r="AO384" s="4">
        <f t="shared" si="1040"/>
        <v>0</v>
      </c>
      <c r="AP384" s="4">
        <f t="shared" si="1041"/>
        <v>0</v>
      </c>
      <c r="AQ384" s="4">
        <f t="shared" si="1042"/>
        <v>0</v>
      </c>
      <c r="AU384" s="296"/>
      <c r="AV384" s="291"/>
      <c r="AW384" s="308"/>
      <c r="AX384" s="291"/>
      <c r="AY384" s="3" t="s">
        <v>33</v>
      </c>
      <c r="AZ384" s="10">
        <f t="shared" si="1070"/>
        <v>0</v>
      </c>
      <c r="BA384" s="10">
        <f t="shared" ref="BA384:BT384" si="1074">BA375</f>
        <v>0</v>
      </c>
      <c r="BB384" s="10">
        <f t="shared" si="1074"/>
        <v>0</v>
      </c>
      <c r="BC384" s="10">
        <f t="shared" si="1074"/>
        <v>0</v>
      </c>
      <c r="BD384" s="10">
        <f t="shared" si="1074"/>
        <v>0</v>
      </c>
      <c r="BE384" s="10">
        <f t="shared" si="1074"/>
        <v>0</v>
      </c>
      <c r="BF384" s="10">
        <f t="shared" si="1074"/>
        <v>0</v>
      </c>
      <c r="BG384" s="10">
        <f t="shared" si="1074"/>
        <v>0</v>
      </c>
      <c r="BH384" s="10">
        <f t="shared" si="1074"/>
        <v>0</v>
      </c>
      <c r="BI384" s="10">
        <f t="shared" si="1074"/>
        <v>0</v>
      </c>
      <c r="BJ384" s="10">
        <f t="shared" si="1074"/>
        <v>0</v>
      </c>
      <c r="BK384" s="10">
        <f t="shared" si="1074"/>
        <v>0</v>
      </c>
      <c r="BL384" s="10">
        <f t="shared" si="1074"/>
        <v>0</v>
      </c>
      <c r="BM384" s="10">
        <f t="shared" si="1074"/>
        <v>0</v>
      </c>
      <c r="BN384" s="10">
        <f t="shared" si="1074"/>
        <v>0</v>
      </c>
      <c r="BO384" s="10">
        <f t="shared" si="1074"/>
        <v>0</v>
      </c>
      <c r="BP384" s="10">
        <f t="shared" si="1074"/>
        <v>0</v>
      </c>
      <c r="BQ384" s="10">
        <f t="shared" si="1074"/>
        <v>0</v>
      </c>
      <c r="BR384" s="10">
        <f t="shared" si="1074"/>
        <v>0</v>
      </c>
      <c r="BS384" s="10">
        <f t="shared" si="1074"/>
        <v>0</v>
      </c>
      <c r="BT384" s="10">
        <f t="shared" si="1074"/>
        <v>0</v>
      </c>
      <c r="BU384" s="16">
        <v>5</v>
      </c>
    </row>
    <row r="385" spans="1:88" ht="30" customHeight="1">
      <c r="A385" s="296"/>
      <c r="B385" s="291"/>
      <c r="C385" s="308"/>
      <c r="D385" s="287"/>
      <c r="E385" s="3" t="s">
        <v>34</v>
      </c>
      <c r="F385" s="10">
        <f t="shared" si="1068"/>
        <v>0</v>
      </c>
      <c r="G385" s="10">
        <f t="shared" si="1069"/>
        <v>0</v>
      </c>
      <c r="H385" s="10">
        <f t="shared" si="1066"/>
        <v>0</v>
      </c>
      <c r="I385" s="10">
        <f t="shared" si="1066"/>
        <v>0</v>
      </c>
      <c r="J385" s="10">
        <f t="shared" si="1066"/>
        <v>0</v>
      </c>
      <c r="K385" s="10">
        <f t="shared" si="1066"/>
        <v>0</v>
      </c>
      <c r="L385" s="10">
        <f t="shared" si="1066"/>
        <v>0</v>
      </c>
      <c r="M385" s="10">
        <f t="shared" si="1066"/>
        <v>0</v>
      </c>
      <c r="N385" s="10">
        <f t="shared" si="1066"/>
        <v>0</v>
      </c>
      <c r="O385" s="10">
        <f t="shared" si="1066"/>
        <v>0</v>
      </c>
      <c r="P385" s="10">
        <f t="shared" si="1066"/>
        <v>0</v>
      </c>
      <c r="Q385" s="10">
        <f t="shared" si="1066"/>
        <v>0</v>
      </c>
      <c r="R385" s="10">
        <f t="shared" si="1066"/>
        <v>0</v>
      </c>
      <c r="S385" s="10">
        <f t="shared" si="1066"/>
        <v>0</v>
      </c>
      <c r="T385" s="10">
        <f t="shared" si="1066"/>
        <v>0</v>
      </c>
      <c r="U385" s="10">
        <f t="shared" si="1066"/>
        <v>0</v>
      </c>
      <c r="V385" s="10">
        <f t="shared" si="1066"/>
        <v>0</v>
      </c>
      <c r="W385" s="10">
        <f t="shared" si="1066"/>
        <v>0</v>
      </c>
      <c r="X385" s="10">
        <f t="shared" si="1066"/>
        <v>0</v>
      </c>
      <c r="Y385" s="10">
        <f t="shared" si="1066"/>
        <v>0</v>
      </c>
      <c r="Z385" s="10">
        <f t="shared" si="1066"/>
        <v>0</v>
      </c>
      <c r="AA385" s="16">
        <v>6</v>
      </c>
      <c r="AO385" s="4">
        <f t="shared" si="1040"/>
        <v>0</v>
      </c>
      <c r="AP385" s="4">
        <f t="shared" si="1041"/>
        <v>0</v>
      </c>
      <c r="AQ385" s="4">
        <f t="shared" si="1042"/>
        <v>0</v>
      </c>
      <c r="AU385" s="296"/>
      <c r="AV385" s="291"/>
      <c r="AW385" s="308"/>
      <c r="AX385" s="287"/>
      <c r="AY385" s="3" t="s">
        <v>34</v>
      </c>
      <c r="AZ385" s="10">
        <f t="shared" si="1070"/>
        <v>0</v>
      </c>
      <c r="BA385" s="10">
        <f t="shared" ref="BA385:BT385" si="1075">BA376</f>
        <v>0</v>
      </c>
      <c r="BB385" s="10">
        <f t="shared" si="1075"/>
        <v>0</v>
      </c>
      <c r="BC385" s="10">
        <f t="shared" si="1075"/>
        <v>0</v>
      </c>
      <c r="BD385" s="10">
        <f t="shared" si="1075"/>
        <v>0</v>
      </c>
      <c r="BE385" s="10">
        <f t="shared" si="1075"/>
        <v>0</v>
      </c>
      <c r="BF385" s="10">
        <f t="shared" si="1075"/>
        <v>0</v>
      </c>
      <c r="BG385" s="10">
        <f t="shared" si="1075"/>
        <v>0</v>
      </c>
      <c r="BH385" s="10">
        <f t="shared" si="1075"/>
        <v>0</v>
      </c>
      <c r="BI385" s="10">
        <f t="shared" si="1075"/>
        <v>0</v>
      </c>
      <c r="BJ385" s="10">
        <f t="shared" si="1075"/>
        <v>0</v>
      </c>
      <c r="BK385" s="10">
        <f t="shared" si="1075"/>
        <v>0</v>
      </c>
      <c r="BL385" s="10">
        <f t="shared" si="1075"/>
        <v>0</v>
      </c>
      <c r="BM385" s="10">
        <f t="shared" si="1075"/>
        <v>0</v>
      </c>
      <c r="BN385" s="10">
        <f t="shared" si="1075"/>
        <v>0</v>
      </c>
      <c r="BO385" s="10">
        <f t="shared" si="1075"/>
        <v>0</v>
      </c>
      <c r="BP385" s="10">
        <f t="shared" si="1075"/>
        <v>0</v>
      </c>
      <c r="BQ385" s="10">
        <f t="shared" si="1075"/>
        <v>0</v>
      </c>
      <c r="BR385" s="10">
        <f t="shared" si="1075"/>
        <v>0</v>
      </c>
      <c r="BS385" s="10">
        <f t="shared" si="1075"/>
        <v>0</v>
      </c>
      <c r="BT385" s="10">
        <f t="shared" si="1075"/>
        <v>0</v>
      </c>
      <c r="BU385" s="16">
        <v>6</v>
      </c>
    </row>
    <row r="386" spans="1:88" s="5" customFormat="1" ht="30" customHeight="1">
      <c r="A386" s="296"/>
      <c r="B386" s="291"/>
      <c r="C386" s="308"/>
      <c r="D386" s="292" t="s">
        <v>35</v>
      </c>
      <c r="E386" s="293"/>
      <c r="F386" s="10">
        <f>F380+F381+F382+F383+F384+F385</f>
        <v>26634.698999999997</v>
      </c>
      <c r="G386" s="10">
        <f t="shared" ref="G386" si="1076">G380+G381+G382+G383+G384+G385</f>
        <v>0</v>
      </c>
      <c r="H386" s="10">
        <f t="shared" ref="H386" si="1077">H380+H381+H382+H383+H384+H385</f>
        <v>0</v>
      </c>
      <c r="I386" s="10">
        <f t="shared" ref="I386" si="1078">I380+I381+I382+I383+I384+I385</f>
        <v>0</v>
      </c>
      <c r="J386" s="10">
        <f t="shared" ref="J386" si="1079">J380+J381+J382+J383+J384+J385</f>
        <v>0</v>
      </c>
      <c r="K386" s="10">
        <f t="shared" ref="K386" si="1080">K380+K381+K382+K383+K384+K385</f>
        <v>0</v>
      </c>
      <c r="L386" s="10">
        <f t="shared" ref="L386" si="1081">L380+L381+L382+L383+L384+L385</f>
        <v>0</v>
      </c>
      <c r="M386" s="10">
        <f t="shared" ref="M386" si="1082">M380+M381+M382+M383+M384+M385</f>
        <v>0</v>
      </c>
      <c r="N386" s="10">
        <f t="shared" ref="N386" si="1083">N380+N381+N382+N383+N384+N385</f>
        <v>0</v>
      </c>
      <c r="O386" s="10">
        <f t="shared" ref="O386" si="1084">O380+O381+O382+O383+O384+O385</f>
        <v>0</v>
      </c>
      <c r="P386" s="10">
        <f t="shared" ref="P386" si="1085">P380+P381+P382+P383+P384+P385</f>
        <v>0</v>
      </c>
      <c r="Q386" s="10">
        <f t="shared" ref="Q386" si="1086">Q380+Q381+Q382+Q383+Q384+Q385</f>
        <v>0</v>
      </c>
      <c r="R386" s="10">
        <f t="shared" ref="R386" si="1087">R380+R381+R382+R383+R384+R385</f>
        <v>0</v>
      </c>
      <c r="S386" s="10">
        <f t="shared" ref="S386" si="1088">S380+S381+S382+S383+S384+S385</f>
        <v>0</v>
      </c>
      <c r="T386" s="10">
        <f t="shared" ref="T386" si="1089">T380+T381+T382+T383+T384+T385</f>
        <v>0</v>
      </c>
      <c r="U386" s="10">
        <f t="shared" ref="U386" si="1090">U380+U381+U382+U383+U384+U385</f>
        <v>0</v>
      </c>
      <c r="V386" s="10">
        <f t="shared" ref="V386" si="1091">V380+V381+V382+V383+V384+V385</f>
        <v>0</v>
      </c>
      <c r="W386" s="10">
        <f t="shared" ref="W386" si="1092">W380+W381+W382+W383+W384+W385</f>
        <v>0</v>
      </c>
      <c r="X386" s="10">
        <f t="shared" ref="X386" si="1093">X380+X381+X382+X383+X384+X385</f>
        <v>0</v>
      </c>
      <c r="Y386" s="10">
        <f t="shared" ref="Y386" si="1094">Y380+Y381+Y382+Y383+Y384+Y385</f>
        <v>26634.698999999997</v>
      </c>
      <c r="Z386" s="10">
        <f t="shared" ref="Z386" si="1095">Z380+Z381+Z382+Z383+Z384+Z385</f>
        <v>0</v>
      </c>
      <c r="AA386" s="16">
        <v>7</v>
      </c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>
        <f t="shared" si="1040"/>
        <v>0</v>
      </c>
      <c r="AP386" s="4">
        <f t="shared" si="1041"/>
        <v>0</v>
      </c>
      <c r="AQ386" s="4">
        <f t="shared" si="1042"/>
        <v>0</v>
      </c>
      <c r="AR386" s="4"/>
      <c r="AU386" s="296"/>
      <c r="AV386" s="291"/>
      <c r="AW386" s="308"/>
      <c r="AX386" s="322" t="s">
        <v>35</v>
      </c>
      <c r="AY386" s="293"/>
      <c r="AZ386" s="10">
        <f>AZ380+AZ381+AZ382+AZ383+AZ384+AZ385</f>
        <v>0</v>
      </c>
      <c r="BA386" s="10">
        <f t="shared" ref="BA386:BT386" si="1096">BA380+BA381+BA382+BA383+BA384+BA385</f>
        <v>0</v>
      </c>
      <c r="BB386" s="10">
        <f t="shared" si="1096"/>
        <v>0</v>
      </c>
      <c r="BC386" s="10">
        <f t="shared" si="1096"/>
        <v>0</v>
      </c>
      <c r="BD386" s="10">
        <f t="shared" si="1096"/>
        <v>0</v>
      </c>
      <c r="BE386" s="10">
        <f t="shared" si="1096"/>
        <v>0</v>
      </c>
      <c r="BF386" s="10">
        <f t="shared" si="1096"/>
        <v>0</v>
      </c>
      <c r="BG386" s="10">
        <f t="shared" si="1096"/>
        <v>0</v>
      </c>
      <c r="BH386" s="10">
        <f t="shared" si="1096"/>
        <v>0</v>
      </c>
      <c r="BI386" s="10">
        <f t="shared" si="1096"/>
        <v>0</v>
      </c>
      <c r="BJ386" s="10">
        <f t="shared" si="1096"/>
        <v>0</v>
      </c>
      <c r="BK386" s="10">
        <f t="shared" si="1096"/>
        <v>0</v>
      </c>
      <c r="BL386" s="10">
        <f t="shared" si="1096"/>
        <v>0</v>
      </c>
      <c r="BM386" s="10">
        <f t="shared" si="1096"/>
        <v>0</v>
      </c>
      <c r="BN386" s="10">
        <f t="shared" si="1096"/>
        <v>0</v>
      </c>
      <c r="BO386" s="10">
        <f t="shared" si="1096"/>
        <v>0</v>
      </c>
      <c r="BP386" s="10">
        <f t="shared" si="1096"/>
        <v>0</v>
      </c>
      <c r="BQ386" s="10">
        <f t="shared" si="1096"/>
        <v>0</v>
      </c>
      <c r="BR386" s="10">
        <f t="shared" si="1096"/>
        <v>0</v>
      </c>
      <c r="BS386" s="10">
        <f t="shared" si="1096"/>
        <v>0</v>
      </c>
      <c r="BT386" s="10">
        <f t="shared" si="1096"/>
        <v>0</v>
      </c>
      <c r="BU386" s="16">
        <v>7</v>
      </c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I386" s="32">
        <f>BF386-BG386</f>
        <v>0</v>
      </c>
      <c r="CJ386" s="123"/>
    </row>
    <row r="387" spans="1:88" ht="75" customHeight="1">
      <c r="A387" s="296"/>
      <c r="B387" s="291"/>
      <c r="C387" s="308"/>
      <c r="D387" s="292" t="s">
        <v>53</v>
      </c>
      <c r="E387" s="293"/>
      <c r="F387" s="11">
        <f>ROUND(F386/C380,2)</f>
        <v>46.41</v>
      </c>
      <c r="G387" s="11">
        <f>ROUND(G386/C380,2)</f>
        <v>0</v>
      </c>
      <c r="H387" s="11">
        <f>ROUND(H386/C380,2)</f>
        <v>0</v>
      </c>
      <c r="I387" s="11">
        <f>ROUND(I386/C380,2)</f>
        <v>0</v>
      </c>
      <c r="J387" s="11">
        <f>ROUND(J386/C380,2)</f>
        <v>0</v>
      </c>
      <c r="K387" s="11">
        <f>ROUND(K386/C380,2)</f>
        <v>0</v>
      </c>
      <c r="L387" s="11">
        <f>ROUND(L386/C380,2)</f>
        <v>0</v>
      </c>
      <c r="M387" s="11">
        <f>ROUND(M386/C380,2)</f>
        <v>0</v>
      </c>
      <c r="N387" s="11">
        <f>ROUND(N386/C380,2)</f>
        <v>0</v>
      </c>
      <c r="O387" s="11">
        <f>ROUND(O386/C380,2)</f>
        <v>0</v>
      </c>
      <c r="P387" s="11">
        <f>ROUND(P386/C380,2)</f>
        <v>0</v>
      </c>
      <c r="Q387" s="11">
        <f>ROUND(Q386/C380,2)</f>
        <v>0</v>
      </c>
      <c r="R387" s="11">
        <f>ROUND(R386/C380,2)</f>
        <v>0</v>
      </c>
      <c r="S387" s="11">
        <f>ROUND(S386/C380,2)</f>
        <v>0</v>
      </c>
      <c r="T387" s="11">
        <f>ROUND(T386/C380,2)</f>
        <v>0</v>
      </c>
      <c r="U387" s="11">
        <f>ROUND(U386/C380,2)</f>
        <v>0</v>
      </c>
      <c r="V387" s="11">
        <f>ROUND(V386/C380,2)</f>
        <v>0</v>
      </c>
      <c r="W387" s="11">
        <f>ROUND(W386/C380,2)</f>
        <v>0</v>
      </c>
      <c r="X387" s="11">
        <f>ROUND(X386/C380,2)</f>
        <v>0</v>
      </c>
      <c r="Y387" s="11">
        <f>ROUND(Y386/C380,2)</f>
        <v>46.41</v>
      </c>
      <c r="Z387" s="11">
        <f>ROUND(Z386/C380,2)</f>
        <v>0</v>
      </c>
      <c r="AA387" s="17">
        <v>8</v>
      </c>
      <c r="AD387" s="52" t="b">
        <f>IF(AND(G387&gt;947.15,G387&lt;949),3,IF(AND(G387&gt;623.59,G387&lt;625),4,IF(AND(G387&gt;237.38,G387&lt;239),5,IF(AND(G387&gt;1986,G387&lt;1988),6,IF(AND(G387&gt;739.75,G387&lt;741),7,IF(AND(G387&gt;282.91,G387&lt;284),8,IF(AND(G387&gt;2681.35,G387&lt;2683),9,IF(AND(G387&gt;828.59,G387&lt;830),10,IF(AND(G387&gt;585.15,G387&lt;587),11,IF(AND(G387&gt;991.71,G387&lt;993),12,IF(AND(G387&gt;652.95,G387&lt;654),13,IF(AND(G387&gt;248.59,G387&lt;250),14,IF(AND(G387&gt;2079.39,G387&lt;2081),15,IF(AND(G387&gt;774.57,G387&lt;776),16,IF(AND(G387&gt;296.25,G387&lt;298),17,IF(AND(G387&gt;2807.42,G387&lt;2809),18,IF(AND(G387&gt;867.59,G387&lt;869),19,IF(AND(G387&gt;612.7,G387&lt;614),20))))))))))))))))))</f>
        <v>0</v>
      </c>
      <c r="AE387" s="52" t="b">
        <f>IF(AND(I387&gt;1204.78,I387&lt;1206),5,IF(AND(I387&gt;1407.63,I387&lt;1409),8,IF(AND(I387&gt;1427.91,I387&lt;1429),11,IF(AND(I387&gt;1261.45,I387&lt;1263),14,IF(AND(I387&gt;1473.83,I387&lt;1475),17,IF(AND(I387&gt;1495.07,I387&lt;1497),20))))))</f>
        <v>0</v>
      </c>
      <c r="AF387" s="52" t="b">
        <f>IF(AND(J387&gt;486.32,J387&lt;488),3,IF(AND(J387&gt;324.64,J387&lt;326),4,IF(AND(J387&gt;286.99,J387&lt;288.5),5,IF(AND(J387&gt;617.7,J387&lt;618),6,IF(AND(J387&gt;411.3,J387&lt;413),7,IF(AND(J387&gt;365.04,J387&lt;367),8,IF(AND(J387&gt;797.54,J387&lt;799),9,IF(AND(J387&gt;533.49,J387&lt;535),10,IF(AND(J387&gt;475.86,J387&lt;477),11,IF(AND(J387&gt;509.22,J387&lt;511),12,IF(AND(J387&gt;339.94,J387&lt;341.2),13,IF(AND(J387&gt;300.53,J387&lt;302),14,IF(AND(J387&gt;646.78,J387&lt;648),15,IF(AND(J387&gt;430.68,J387&lt;432),16,IF(AND(J387&gt;382.24,J387&lt;384),17,IF(AND(J387&gt;835.07,J387&lt;837),18,IF(AND(J387&gt;558.61,J387&lt;560),19,IF(AND(J387&gt;498.27,J387&lt;500),20))))))))))))))))))</f>
        <v>0</v>
      </c>
      <c r="AG387" s="52" t="b">
        <f>IF(AND(L387&gt;497.89,L387&lt;499),3,IF(AND(L387&gt;360.29,L387&lt;362),4,IF(AND(L387&gt;249.38,L387&lt;251),5,IF(AND(L387&gt;628.22,L387&lt;630),6,IF(AND(L387&gt;455.21,L387&lt;457),7,IF(AND(L387&gt;315.16,L387&lt;317),8,IF(AND(L387&gt;814.35,L387&lt;816),9,IF(AND(L387&gt;571.19,L387&lt;573),10,IF(AND(L387&gt;401.59,L387&lt;403),11,IF(AND(L387&gt;521.33,L387&lt;523),12,IF(AND(L387&gt;377.28,L387&lt;379),13,IF(AND(L387&gt;261.15,L387&lt;263),14,IF(AND(L387&gt;657.8,L387&lt;659),15,IF(AND(L387&gt;476.66,L387&lt;478),16,IF(AND(L387&gt;330.01,L387&lt;332),17,IF(AND(L387&gt;852.67,L387&lt;854),18,IF(AND(L387&gt;598.08,L387&lt;600),19,IF(AND(L387&gt;420.51,L387&lt;422),20))))))))))))))))))</f>
        <v>0</v>
      </c>
      <c r="AH387" s="52" t="b">
        <f>IF(AND(Q387&gt;358.85,Q387&lt;360),3,IF(AND(Q387&gt;129.83,Q387&lt;131),4,IF(AND(Q387&gt;77.61,Q387&lt;79),5,IF(AND(Q387&gt;426.19,Q387&lt;428),6,IF(AND(Q387&gt;159.77,Q387&lt;161),7,IF(AND(Q387&gt;94.38,Q387&lt;96),8,IF(AND(Q387&gt;567.37,Q387&lt;569),9,IF(AND(Q387&gt;203.4,Q387&lt;205),10,IF(AND(Q387&gt;131.96,Q387&lt;133),11,IF(AND(Q387&gt;375.76,Q387&lt;377),12,IF(AND(Q387&gt;135.98,Q387&lt;137),13,IF(AND(Q387&gt;81.31,Q387&lt;83),14,IF(AND(Q387&gt;446.27,Q387&lt;448),15,IF(AND(Q387&gt;167.32,Q387&lt;169),16,IF(AND(Q387&gt;98.86,Q387&lt;100),17,IF(AND(Q387&gt;594.08,Q387&lt;596),18,IF(AND(Q387&gt;213.01,Q387&lt;215),19,IF(AND(Q387&gt;138.21,Q387&lt;140),20))))))))))))))))))</f>
        <v>0</v>
      </c>
      <c r="AI387" s="52" t="b">
        <f>IF(AND(S387&gt;195.17,S387&lt;197),3,IF(AND(S387&gt;88.93,S387&lt;90),4,IF(AND(S387&gt;47.88,S387&lt;49),5,IF(AND(S387&gt;245.08,S387&lt;247),6,IF(AND(S387&gt;111.07,S387&lt;113),7,IF(AND(S387&gt;60.92,S387&lt;62),8,IF(AND(S387&gt;296.11,S387&lt;298),9,IF(AND(S387&gt;139.41,S387&lt;141),10,IF(AND(S387&gt;78.67,S387&lt;80),11,IF(AND(S387&gt;204.39,S387&lt;206),12,IF(AND(S387&gt;93.16,S387&lt;95),13,IF(AND(S387&gt;50.17,S387&lt;52),14,IF(AND(S387&gt;256.64,S387&lt;258),15,IF(AND(S387&gt;116.33,S387&lt;118),16,IF(AND(S387&gt;63.83,S387&lt;65),17,IF(AND(S387&gt;310.07,S387&lt;312),18,IF(AND(S387&gt;146.01,S387&lt;148),19,IF(AND(S387&gt;82.42,S387&lt;84),20))))))))))))))))))</f>
        <v>0</v>
      </c>
      <c r="AJ387" s="52" t="b">
        <f>IF(AND(U387&gt;107.35,U387&lt;109),3,IF(AND(U387&gt;63.65,U387&lt;65),4,IF(AND(U387&gt;44.75,U387&lt;46),5,IF(AND(U387&gt;143.27,U387&lt;145),6,IF(AND(U387&gt;85.58,U387&lt;87),7,IF(AND(U387&gt;60.46,U387&lt;62),8,IF(AND(U387&gt;194.16,U387&lt;196),9,IF(AND(U387&gt;117.24,U387&lt;119),10,IF(AND(U387&gt;82.88,U387&lt;84),11,IF(AND(U387&gt;112.44,U387&lt;114),12,IF(AND(U387&gt;66.69,U387&lt;68),13,IF(AND(U387&gt;46.9,U387&lt;48),14,IF(AND(U387&gt;150.05,U387&lt;152),15,IF(AND(U387&gt;90.65,U387&lt;91),16,IF(AND(U387&gt;63.34,U387&lt;65),17,IF(AND(U387&gt;203.34,U387&lt;205),18,IF(AND(U387&gt;122.8,U387&lt;124),19,IF(AND(U387&gt;86.83,U387&lt;88),20))))))))))))))))))</f>
        <v>0</v>
      </c>
      <c r="AK387" s="52" t="b">
        <f>IF(AND(V387&gt;139.85,V387&lt;141),3,IF(AND(V387&gt;103.84,V387&lt;105),4,IF(AND(V387&gt;52.32,V387&lt;54),5,IF(AND(V387&gt;285.46,V387&lt;287),6,IF(AND(V387&gt;118.42,V387&lt;120),7,IF(AND(V387&gt;62.42,V387&lt;64),8,IF(AND(V387&gt;412.27,V387&lt;414),9,IF(AND(V387&gt;140.33,V387&lt;142),10,IF(AND(V387&gt;145,V387&lt;147),11,IF(AND(V387&gt;146.47,V387&lt;148),12,IF(AND(V387&gt;108.77,V387&lt;110),13,IF(AND(V387&gt;54.82,V387&lt;56),14,IF(AND(V387&gt;298.92,V387&lt;300),15,IF(AND(V387&gt;124.03,V387&lt;126),16,IF(AND(V387&gt;65.4,V387&lt;67),17,IF(AND(V387&gt;431.69,V387&lt;433),18,IF(AND(V387&gt;146.97,V387&lt;148),19,IF(AND(V387&gt;151.86,V387&lt;153),20))))))))))))))))))</f>
        <v>0</v>
      </c>
      <c r="AL387" s="52" t="b">
        <f>IF(AND(W387&gt;350.42,W387&lt;352),3,IF(AND(W387&gt;546.22,W387&lt;548),4,IF(AND(W387&gt;155.33,W387&lt;157),5,IF(AND(W387&gt;721.99,W387&lt;723),6,IF(AND(W387&gt;638.96,W387&lt;639),7,IF(AND(W387&gt;187.79,W387&lt;189),8,IF(AND(W387&gt;945.4,W387&lt;947),9,IF(AND(W387&gt;698.46,W387&lt;670),10,IF(AND(W387&gt;360.7,W387&lt;362),11,IF(AND(W387&gt;366.94,W387&lt;368),12,IF(AND(W387&gt;571.94,W387&lt;573),13,IF(AND(W387&gt;162.68,W387&lt;164),14,IF(AND(W387&gt;755.97,W387&lt;757),15,IF(AND(W387&gt;667.99,W387&lt;669),16,IF(AND(W387&gt;196.66,W387&lt;198),17,IF(AND(W387&gt;989.88,W387&lt;991),18,IF(AND(W387&gt;731.33,W387&lt;733),19,IF(AND(W387&gt;377.7,W387&lt;379),20))))))))))))))))))</f>
        <v>0</v>
      </c>
      <c r="AM387" s="52">
        <f>IF(AND(Y387&gt;46.2,Y387&lt;46.5),3,IF(AND(Y387&gt;18.8,Y387&lt;19.1),4,IF(AND(Y387&gt;15.8,Y387&lt;16),5,IF(AND(Y387&gt;78.7,Y387&lt;79),6,IF(AND(Y387&gt;32.1,Y387&lt;32.4),7,IF(AND(Y387&gt;26.9,Y387&lt;27.3),8,IF(AND(Y387&gt;125,Y387&lt;125.5),9,IF(AND(Y387&gt;48.2,Y387&lt;48.52),10,IF(AND(Y387&gt;43.1,Y387&lt;43.6),11,IF(AND(Y387&gt;48.53,Y387&lt;48.7),12,IF(AND(Y387&gt;19.6,Y387&lt;20.1),13,IF(AND(Y387&gt;16.5,Y387&lt;16.9),14,IF(AND(Y387&gt;82.4,Y387&lt;82.8),15,IF(AND(Y387&gt;33.6,Y387&lt;34),16,IF(AND(Y387&gt;28,Y387&lt;28.6),17,IF(AND(Y387&gt;130.8,Y387&lt;131.4),18,IF(AND(Y387&gt;50.5,Y387&lt;50.9),19,IF(AND(Y387&gt;45.2,Y387&lt;45.8),20))))))))))))))))))</f>
        <v>3</v>
      </c>
      <c r="AO387" s="4">
        <f t="shared" si="1040"/>
        <v>0</v>
      </c>
      <c r="AP387" s="4">
        <f t="shared" si="1041"/>
        <v>0</v>
      </c>
      <c r="AQ387" s="4">
        <f t="shared" si="1042"/>
        <v>0</v>
      </c>
      <c r="AU387" s="296"/>
      <c r="AV387" s="291"/>
      <c r="AW387" s="308"/>
      <c r="AX387" s="322" t="s">
        <v>53</v>
      </c>
      <c r="AY387" s="293"/>
      <c r="AZ387" s="11" t="e">
        <f>ROUND(AZ386/AW380,2)</f>
        <v>#DIV/0!</v>
      </c>
      <c r="BA387" s="11" t="e">
        <f>ROUND(BA386/AW380,2)</f>
        <v>#DIV/0!</v>
      </c>
      <c r="BB387" s="11" t="e">
        <f>ROUND(BB386/AW380,2)</f>
        <v>#DIV/0!</v>
      </c>
      <c r="BC387" s="11" t="e">
        <f>ROUND(BC386/AW380,2)</f>
        <v>#DIV/0!</v>
      </c>
      <c r="BD387" s="11" t="e">
        <f>ROUND(BD386/AW380,2)</f>
        <v>#DIV/0!</v>
      </c>
      <c r="BE387" s="11" t="e">
        <f>ROUND(BE386/AW380,2)</f>
        <v>#DIV/0!</v>
      </c>
      <c r="BF387" s="11" t="e">
        <f>ROUND(BF386/AW380,2)</f>
        <v>#DIV/0!</v>
      </c>
      <c r="BG387" s="11" t="e">
        <f>ROUND(BG386/AW380,2)</f>
        <v>#DIV/0!</v>
      </c>
      <c r="BH387" s="11" t="e">
        <f>ROUND(BH386/AW380,2)</f>
        <v>#DIV/0!</v>
      </c>
      <c r="BI387" s="11" t="e">
        <f>ROUND(BI386/AW380,2)</f>
        <v>#DIV/0!</v>
      </c>
      <c r="BJ387" s="11" t="e">
        <f>ROUND(BJ386/AW380,2)</f>
        <v>#DIV/0!</v>
      </c>
      <c r="BK387" s="11" t="e">
        <f>ROUND(BK386/AW380,2)</f>
        <v>#DIV/0!</v>
      </c>
      <c r="BL387" s="11" t="e">
        <f>ROUND(BL386/AW380,2)</f>
        <v>#DIV/0!</v>
      </c>
      <c r="BM387" s="11" t="e">
        <f>ROUND(BM386/AW380,2)</f>
        <v>#DIV/0!</v>
      </c>
      <c r="BN387" s="11" t="e">
        <f>ROUND(BN386/AW380,2)</f>
        <v>#DIV/0!</v>
      </c>
      <c r="BO387" s="11" t="e">
        <f>ROUND(BO386/AW380,2)</f>
        <v>#DIV/0!</v>
      </c>
      <c r="BP387" s="11" t="e">
        <f>ROUND(BP386/AW380,2)</f>
        <v>#DIV/0!</v>
      </c>
      <c r="BQ387" s="11" t="e">
        <f>ROUND(BQ386/AW380,2)</f>
        <v>#DIV/0!</v>
      </c>
      <c r="BR387" s="11" t="e">
        <f>ROUND(BR386/AW380,2)</f>
        <v>#DIV/0!</v>
      </c>
      <c r="BS387" s="11" t="e">
        <f>ROUND(BS386/AW380,2)</f>
        <v>#DIV/0!</v>
      </c>
      <c r="BT387" s="11" t="e">
        <f>ROUND(BT386/AW380,2)</f>
        <v>#DIV/0!</v>
      </c>
      <c r="BU387" s="17">
        <v>8</v>
      </c>
      <c r="BX387" s="52" t="e">
        <f>IF(AND(BA387&gt;947.15,BA387&lt;949),3,IF(AND(BA387&gt;623.59,BA387&lt;625),4,IF(AND(BA387&gt;237.38,BA387&lt;239),5,IF(AND(BA387&gt;1986,BA387&lt;1988),6,IF(AND(BA387&gt;739.75,BA387&lt;741),7,IF(AND(BA387&gt;282.91,BA387&lt;284),8,IF(AND(BA387&gt;2681.35,BA387&lt;2683),9,IF(AND(BA387&gt;828.59,BA387&lt;830),10,IF(AND(BA387&gt;585.15,BA387&lt;587),11,IF(AND(BA387&gt;991.71,BA387&lt;993),12,IF(AND(BA387&gt;652.95,BA387&lt;654),13,IF(AND(BA387&gt;248.59,BA387&lt;250),14,IF(AND(BA387&gt;2079.39,BA387&lt;2081),15,IF(AND(BA387&gt;774.57,BA387&lt;776),16,IF(AND(BA387&gt;296.25,BA387&lt;298),17,IF(AND(BA387&gt;2807.42,BA387&lt;2809),18,IF(AND(BA387&gt;867.59,BA387&lt;869),19,IF(AND(BA387&gt;612.7,BA387&lt;614),20))))))))))))))))))</f>
        <v>#DIV/0!</v>
      </c>
      <c r="BY387" s="52" t="e">
        <f>IF(AND(BC387&gt;1204.78,BC387&lt;1206),5,IF(AND(BC387&gt;1407.63,BC387&lt;1409),8,IF(AND(BC387&gt;1427.91,BC387&lt;1429),11,IF(AND(BC387&gt;1261.45,BC387&lt;1263),14,IF(AND(BC387&gt;1473.83,BC387&lt;1475),17,IF(AND(BC387&gt;1495.07,BC387&lt;1497),20))))))</f>
        <v>#DIV/0!</v>
      </c>
      <c r="BZ387" s="52" t="e">
        <f>IF(AND(BD387&gt;486.32,BD387&lt;488),3,IF(AND(BD387&gt;324.64,BD387&lt;326),4,IF(AND(BD387&gt;286.99,BD387&lt;288.5),5,IF(AND(BD387&gt;617.7,BD387&lt;618),6,IF(AND(BD387&gt;411.3,BD387&lt;413),7,IF(AND(BD387&gt;365.04,BD387&lt;367),8,IF(AND(BD387&gt;797.54,BD387&lt;799),9,IF(AND(BD387&gt;533.49,BD387&lt;535),10,IF(AND(BD387&gt;475.86,BD387&lt;477),11,IF(AND(BD387&gt;509.22,BD387&lt;511),12,IF(AND(BD387&gt;339.94,BD387&lt;341.2),13,IF(AND(BD387&gt;300.53,BD387&lt;302),14,IF(AND(BD387&gt;646.78,BD387&lt;648),15,IF(AND(BD387&gt;430.68,BD387&lt;432),16,IF(AND(BD387&gt;382.24,BD387&lt;384),17,IF(AND(BD387&gt;835.07,BD387&lt;837),18,IF(AND(BD387&gt;558.61,BD387&lt;560),19,IF(AND(BD387&gt;498.27,BD387&lt;500),20))))))))))))))))))</f>
        <v>#DIV/0!</v>
      </c>
      <c r="CA387" s="52" t="e">
        <f>IF(AND(BF387&gt;497.89,BF387&lt;499),3,IF(AND(BF387&gt;360.29,BF387&lt;362),4,IF(AND(BF387&gt;249.38,BF387&lt;251),5,IF(AND(BF387&gt;628.22,BF387&lt;630),6,IF(AND(BF387&gt;455.21,BF387&lt;457),7,IF(AND(BF387&gt;315.16,BF387&lt;317),8,IF(AND(BF387&gt;814.35,BF387&lt;816),9,IF(AND(BF387&gt;571.19,BF387&lt;573),10,IF(AND(BF387&gt;401.59,BF387&lt;403),11,IF(AND(BF387&gt;521.33,BF387&lt;523),12,IF(AND(BF387&gt;377.28,BF387&lt;379),13,IF(AND(BF387&gt;261.15,BF387&lt;263),14,IF(AND(BF387&gt;657.8,BF387&lt;659),15,IF(AND(BF387&gt;476.66,BF387&lt;478),16,IF(AND(BF387&gt;330.01,BF387&lt;332),17,IF(AND(BF387&gt;852.67,BF387&lt;854),18,IF(AND(BF387&gt;598.08,BF387&lt;600),19,IF(AND(BF387&gt;420.51,BF387&lt;422),20))))))))))))))))))</f>
        <v>#DIV/0!</v>
      </c>
      <c r="CB387" s="52" t="e">
        <f>IF(AND(BK387&gt;358.85,BK387&lt;360),3,IF(AND(BK387&gt;129.83,BK387&lt;131),4,IF(AND(BK387&gt;77.61,BK387&lt;79),5,IF(AND(BK387&gt;426.19,BK387&lt;428),6,IF(AND(BK387&gt;159.77,BK387&lt;161),7,IF(AND(BK387&gt;94.38,BK387&lt;96),8,IF(AND(BK387&gt;567.37,BK387&lt;569),9,IF(AND(BK387&gt;203.4,BK387&lt;205),10,IF(AND(BK387&gt;131.96,BK387&lt;133),11,IF(AND(BK387&gt;375.76,BK387&lt;377),12,IF(AND(BK387&gt;135.98,BK387&lt;137),13,IF(AND(BK387&gt;81.31,BK387&lt;83),14,IF(AND(BK387&gt;446.27,BK387&lt;448),15,IF(AND(BK387&gt;167.32,BK387&lt;169),16,IF(AND(BK387&gt;98.86,BK387&lt;100),17,IF(AND(BK387&gt;594.08,BK387&lt;596),18,IF(AND(BK387&gt;213.01,BK387&lt;215),19,IF(AND(BK387&gt;138.21,BK387&lt;140),20))))))))))))))))))</f>
        <v>#DIV/0!</v>
      </c>
      <c r="CC387" s="52" t="e">
        <f>IF(AND(BM387&gt;195.17,BM387&lt;197),3,IF(AND(BM387&gt;88.93,BM387&lt;90),4,IF(AND(BM387&gt;47.88,BM387&lt;49),5,IF(AND(BM387&gt;245.08,BM387&lt;247),6,IF(AND(BM387&gt;111.07,BM387&lt;113),7,IF(AND(BM387&gt;60.92,BM387&lt;62),8,IF(AND(BM387&gt;296.11,BM387&lt;298),9,IF(AND(BM387&gt;139.41,BM387&lt;141),10,IF(AND(BM387&gt;78.67,BM387&lt;80),11,IF(AND(BM387&gt;204.39,BM387&lt;206),12,IF(AND(BM387&gt;93.16,BM387&lt;95),13,IF(AND(BM387&gt;50.17,BM387&lt;52),14,IF(AND(BM387&gt;256.64,BM387&lt;258),15,IF(AND(BM387&gt;116.33,BM387&lt;118),16,IF(AND(BM387&gt;63.83,BM387&lt;65),17,IF(AND(BM387&gt;310.07,BM387&lt;312),18,IF(AND(BM387&gt;146.01,BM387&lt;148),19,IF(AND(BM387&gt;82.42,BM387&lt;84),20))))))))))))))))))</f>
        <v>#DIV/0!</v>
      </c>
      <c r="CD387" s="52" t="e">
        <f>IF(AND(BO387&gt;107.35,BO387&lt;109),3,IF(AND(BO387&gt;63.65,BO387&lt;65),4,IF(AND(BO387&gt;44.75,BO387&lt;46),5,IF(AND(BO387&gt;143.27,BO387&lt;145),6,IF(AND(BO387&gt;85.58,BO387&lt;87),7,IF(AND(BO387&gt;60.46,BO387&lt;62),8,IF(AND(BO387&gt;194.16,BO387&lt;196),9,IF(AND(BO387&gt;117.24,BO387&lt;119),10,IF(AND(BO387&gt;82.88,BO387&lt;84),11,IF(AND(BO387&gt;112.44,BO387&lt;114),12,IF(AND(BO387&gt;66.69,BO387&lt;68),13,IF(AND(BO387&gt;46.9,BO387&lt;48),14,IF(AND(BO387&gt;150.05,BO387&lt;152),15,IF(AND(BO387&gt;90.65,BO387&lt;91),16,IF(AND(BO387&gt;63.34,BO387&lt;65),17,IF(AND(BO387&gt;203.34,BO387&lt;205),18,IF(AND(BO387&gt;122.8,BO387&lt;124),19,IF(AND(BO387&gt;86.83,BO387&lt;88),20))))))))))))))))))</f>
        <v>#DIV/0!</v>
      </c>
      <c r="CE387" s="52" t="e">
        <f>IF(AND(BP387&gt;139.85,BP387&lt;141),3,IF(AND(BP387&gt;103.84,BP387&lt;105),4,IF(AND(BP387&gt;52.32,BP387&lt;54),5,IF(AND(BP387&gt;285.46,BP387&lt;287),6,IF(AND(BP387&gt;118.42,BP387&lt;120),7,IF(AND(BP387&gt;62.42,BP387&lt;64),8,IF(AND(BP387&gt;412.27,BP387&lt;414),9,IF(AND(BP387&gt;140.33,BP387&lt;142),10,IF(AND(BP387&gt;145,BP387&lt;147),11,IF(AND(BP387&gt;146.47,BP387&lt;148),12,IF(AND(BP387&gt;108.77,BP387&lt;110),13,IF(AND(BP387&gt;54.82,BP387&lt;56),14,IF(AND(BP387&gt;298.92,BP387&lt;300),15,IF(AND(BP387&gt;124.03,BP387&lt;126),16,IF(AND(BP387&gt;65.4,BP387&lt;67),17,IF(AND(BP387&gt;431.69,BP387&lt;433),18,IF(AND(BP387&gt;146.97,BP387&lt;148),19,IF(AND(BP387&gt;151.86,BP387&lt;153),20))))))))))))))))))</f>
        <v>#DIV/0!</v>
      </c>
      <c r="CF387" s="52" t="e">
        <f>IF(AND(BQ387&gt;350.42,BQ387&lt;352),3,IF(AND(BQ387&gt;546.22,BQ387&lt;548),4,IF(AND(BQ387&gt;155.33,BQ387&lt;157),5,IF(AND(BQ387&gt;721.99,BQ387&lt;723),6,IF(AND(BQ387&gt;638.96,BQ387&lt;639),7,IF(AND(BQ387&gt;187.79,BQ387&lt;189),8,IF(AND(BQ387&gt;945.4,BQ387&lt;947),9,IF(AND(BQ387&gt;698.46,BQ387&lt;670),10,IF(AND(BQ387&gt;360.7,BQ387&lt;362),11,IF(AND(BQ387&gt;366.94,BQ387&lt;368),12,IF(AND(BQ387&gt;571.94,BQ387&lt;573),13,IF(AND(BQ387&gt;162.68,BQ387&lt;164),14,IF(AND(BQ387&gt;755.97,BQ387&lt;757),15,IF(AND(BQ387&gt;667.99,BQ387&lt;669),16,IF(AND(BQ387&gt;196.66,BQ387&lt;198),17,IF(AND(BQ387&gt;989.88,BQ387&lt;991),18,IF(AND(BQ387&gt;731.33,BQ387&lt;733),19,IF(AND(BQ387&gt;377.7,BQ387&lt;379),20))))))))))))))))))</f>
        <v>#DIV/0!</v>
      </c>
      <c r="CG387" s="52" t="e">
        <f>IF(AND(BS387&gt;46.2,BS387&lt;46.5),3,IF(AND(BS387&gt;18.8,BS387&lt;19.1),4,IF(AND(BS387&gt;15.8,BS387&lt;16),5,IF(AND(BS387&gt;78.7,BS387&lt;79),6,IF(AND(BS387&gt;32.1,BS387&lt;32.4),7,IF(AND(BS387&gt;26.9,BS387&lt;27.3),8,IF(AND(BS387&gt;125,BS387&lt;125.5),9,IF(AND(BS387&gt;48.2,BS387&lt;48.52),10,IF(AND(BS387&gt;43.1,BS387&lt;43.6),11,IF(AND(BS387&gt;48.53,BS387&lt;48.7),12,IF(AND(BS387&gt;19.6,BS387&lt;20.1),13,IF(AND(BS387&gt;16.5,BS387&lt;16.9),14,IF(AND(BS387&gt;82.4,BS387&lt;82.8),15,IF(AND(BS387&gt;33.6,BS387&lt;34),16,IF(AND(BS387&gt;28,BS387&lt;28.6),17,IF(AND(BS387&gt;130.8,BS387&lt;131.4),18,IF(AND(BS387&gt;50.5,BS387&lt;50.9),19,IF(AND(BS387&gt;45.2,BS387&lt;45.8),20))))))))))))))))))</f>
        <v>#DIV/0!</v>
      </c>
    </row>
    <row r="388" spans="1:88" ht="90" customHeight="1">
      <c r="A388" s="297"/>
      <c r="B388" s="287"/>
      <c r="C388" s="309"/>
      <c r="D388" s="292" t="s">
        <v>54</v>
      </c>
      <c r="E388" s="293"/>
      <c r="F388" s="10" t="s">
        <v>36</v>
      </c>
      <c r="G388" s="12">
        <f>IF(AD388=FALSE,0,AD388)</f>
        <v>0</v>
      </c>
      <c r="H388" s="12" t="s">
        <v>36</v>
      </c>
      <c r="I388" s="12">
        <f>IF(AE388=FALSE,0,AE388)</f>
        <v>0</v>
      </c>
      <c r="J388" s="12">
        <f>IF(AF388=FALSE,0,AF388)</f>
        <v>0</v>
      </c>
      <c r="K388" s="12" t="s">
        <v>36</v>
      </c>
      <c r="L388" s="12">
        <f>IF(AG388=FALSE,0,AG388)</f>
        <v>0</v>
      </c>
      <c r="M388" s="12" t="s">
        <v>36</v>
      </c>
      <c r="N388" s="12" t="s">
        <v>36</v>
      </c>
      <c r="O388" s="12" t="s">
        <v>36</v>
      </c>
      <c r="P388" s="12" t="s">
        <v>36</v>
      </c>
      <c r="Q388" s="12">
        <f>IF(AH388=FALSE,0,AH388)</f>
        <v>0</v>
      </c>
      <c r="R388" s="12" t="s">
        <v>36</v>
      </c>
      <c r="S388" s="12">
        <f>IF(AI388=FALSE,0,AI388)</f>
        <v>0</v>
      </c>
      <c r="T388" s="12" t="s">
        <v>36</v>
      </c>
      <c r="U388" s="12">
        <f>IF(AJ388=FALSE,0,AJ388)</f>
        <v>0</v>
      </c>
      <c r="V388" s="12">
        <f>IF(AK388=FALSE,0,AK388)</f>
        <v>0</v>
      </c>
      <c r="W388" s="12">
        <f>IF(AL388=FALSE,0,AL388)</f>
        <v>0</v>
      </c>
      <c r="X388" s="12" t="s">
        <v>36</v>
      </c>
      <c r="Y388" s="12">
        <f>IF(AM388=FALSE,0,AM388)</f>
        <v>46.41</v>
      </c>
      <c r="Z388" s="12" t="s">
        <v>36</v>
      </c>
      <c r="AA388" s="18">
        <v>9</v>
      </c>
      <c r="AD388" s="52" t="b">
        <f>IF(AD387=3,948.15,IF(AD387=4,624.59,IF(AD387=5,238.38,IF(AD387=6,1987,IF(AD387=7,740.75,IF(AD387=8,283.91,IF(AD387=9,2682.35,IF(AD387=10,829.59,IF(AD387=11,586.15,IF(AD387=12,992.71,IF(AD387=13,653.95,IF(AD387=14,249.59,IF(AD387=15,2080.39,IF(AD387=16,775.57,IF(AD387=17,297.25,IF(AD387=18,2808.42,IF(AD387=19,868.59,IF(AD387=20,613.7))))))))))))))))))</f>
        <v>0</v>
      </c>
      <c r="AE388" s="52" t="b">
        <f>IF(AE387=5,1205.78,IF(AE387=8,1408.63,IF(AE387=11,1428.91,IF(AE387=14,1262.45,IF(AE387=17,1474.83,IF(AE387=20,1496.07))))))</f>
        <v>0</v>
      </c>
      <c r="AF388" s="52" t="b">
        <f>IF(AF387=3,487.32,IF(AF387=4,325.64,IF(AF387=5,287.99,IF(AF387=6,618.7,IF(AF387=7,412.3,IF(AF387=8,366.04,IF(AF387=9,798.54,IF(AF387=10,534.49,IF(AF387=11,476.86,IF(AF387=12,510.22,IF(AF387=13,340.94,IF(AF387=14,301.53,IF(AF387=15,647.78,IF(AF387=16,431.68,IF(AF387=17,383.24,IF(AF387=18,836.07,IF(AF387=19,559.61,IF(AF387=20,499.27))))))))))))))))))</f>
        <v>0</v>
      </c>
      <c r="AG388" s="52" t="b">
        <f>IF(AG387=3,498.89,IF(AG387=4,361.29,IF(AG387=5,250.38,IF(AG387=6,629.22,IF(AG387=7,456.21,IF(AG387=8,316.16,IF(AG387=9,815.35,IF(AG387=10,572.19,IF(AG387=11,402.59,IF(AG387=12,522.33,IF(AG387=13,378.28,IF(AG387=14,262.15,IF(AG387=15,658.8,IF(AG387=16,477.66,IF(AG387=17,331.01,IF(AG387=18,853.67,IF(AG387=19,599.08,IF(AG387=20,421.51))))))))))))))))))</f>
        <v>0</v>
      </c>
      <c r="AH388" s="52" t="b">
        <f>IF(AH387=3,359.85,IF(AH387=4,130.83,IF(AH387=5,78.61,IF(AH387=6,427.19,IF(AH387=7,160.77,IF(AH387=8,95.38,IF(AH387=9,568.37,IF(AH387=10,204.4,IF(AH387=11,132.96,IF(AH387=12,376.76,IF(AH387=13,136.98,IF(AH387=14,82.31,IF(AH387=15,447.27,IF(AH387=16,168.32,IF(AH387=17,99.86,IF(AH387=18,595.08,IF(AH387=19,214.01,IF(AH387=20,139.21))))))))))))))))))</f>
        <v>0</v>
      </c>
      <c r="AI388" s="52" t="b">
        <f>IF(AI387=3,196.17,IF(AI387=4,89.93,IF(AI387=5,48.88,IF(AI387=6,246.08,IF(AI387=7,112.07,IF(AI387=8,61.92,IF(AI387=9,297.11,IF(AI387=10,140.41,IF(AI387=11,79.67,IF(AI387=12,205.39,IF(AI387=13,94.16,IF(AI387=14,51.17,IF(AI387=15,257.64,IF(AI387=16,117.33,IF(AI387=17,64.83,IF(AI387=18,311.07,IF(AI387=19,147.01,IF(AI387=20,83.42))))))))))))))))))</f>
        <v>0</v>
      </c>
      <c r="AJ388" s="52" t="b">
        <f>IF(AJ387=3,108.35,IF(AJ387=4,64.65,IF(AJ387=5,45.75,IF(AJ387=6,144.27,IF(AJ387=7,86.58,IF(AJ387=8,61.46,IF(AJ387=9,195.16,IF(AJ387=10,118.24,IF(AJ387=11,83.88,IF(AJ387=12,113.44,IF(AJ387=13,67.69,IF(AJ387=14,47.9,IF(AJ387=15,151.05,IF(AJ387=16,90.65,IF(AJ387=17,64.34,IF(AJ387=18,204.34,IF(AJ387=19,123.8,IF(AJ387=20,87.83))))))))))))))))))</f>
        <v>0</v>
      </c>
      <c r="AK388" s="52" t="b">
        <f>IF(AK387=3,140.85,IF(AK387=4,104.84,IF(AK387=5,53.32,IF(AK387=6,286.46,IF(AK387=7,119.42,IF(AK387=8,63.42,IF(AK387=9,413.27,IF(AK387=10,141.33,IF(AK387=11,146,IF(AK387=12,147.47,IF(AK387=13,109.77,IF(AK387=14,55.82,IF(AK387=15,299.92,IF(AK387=16,125.03,IF(AK387=17,66.4,IF(AK387=18,432.69,IF(AK387=19,147.97,IF(AK387=20,152.86))))))))))))))))))</f>
        <v>0</v>
      </c>
      <c r="AL388" s="52" t="b">
        <f>IF(AL387=3,351.42,IF(AL387=4,547.22,IF(AL387=5,156.33,IF(AL387=6,722.99,IF(AL387=7,638.96,IF(AL387=8,188.79,IF(AL387=9,946.4,IF(AL387=10,699.46,IF(AL387=11,361.7,IF(AL387=12,367.94,IF(AL387=13,572.94,IF(AL387=14,163.68,IF(AL387=15,756.97,IF(AL387=16,668.99,IF(AL387=17,197.66,IF(AL387=18,990.88,IF(AL387=19,732.33,IF(AL387=20,378.7))))))))))))))))))</f>
        <v>0</v>
      </c>
      <c r="AM388" s="52">
        <f>IF(AM387=3,46.41,IF(AM387=4,19.01,IF(AM387=5,15.96,IF(AM387=6,78.9,IF(AM387=7,32.34,IF(AM387=8,27.09,IF(AM387=9,125.27,IF(AM387=10,48.48,IF(AM387=11,43.47,IF(AM387=12,48.59,IF(AM387=13,19.9,IF(AM387=14,16.71,IF(AM387=15,82.61,IF(AM387=16,33.86,IF(AM387=17,28.36,IF(AM387=18,131.15,IF(AM387=19,50.76,IF(AM387=20,45.51))))))))))))))))))</f>
        <v>46.41</v>
      </c>
      <c r="AO388" s="4">
        <f t="shared" si="1040"/>
        <v>0</v>
      </c>
      <c r="AP388" s="4">
        <f t="shared" si="1041"/>
        <v>0</v>
      </c>
      <c r="AQ388" s="4">
        <f t="shared" si="1042"/>
        <v>0</v>
      </c>
      <c r="AU388" s="297"/>
      <c r="AV388" s="287"/>
      <c r="AW388" s="309"/>
      <c r="AX388" s="322" t="s">
        <v>54</v>
      </c>
      <c r="AY388" s="293"/>
      <c r="AZ388" s="10" t="s">
        <v>36</v>
      </c>
      <c r="BA388" s="12">
        <f>IF(BX388=FALSE,0,BX388)</f>
        <v>0</v>
      </c>
      <c r="BB388" s="12" t="s">
        <v>36</v>
      </c>
      <c r="BC388" s="12">
        <f>IF(BY388=FALSE,0,BY388)</f>
        <v>0</v>
      </c>
      <c r="BD388" s="12">
        <f>IF(BZ388=FALSE,0,BZ388)</f>
        <v>0</v>
      </c>
      <c r="BE388" s="12" t="s">
        <v>36</v>
      </c>
      <c r="BF388" s="12">
        <f>IF(CA388=FALSE,0,CA388)</f>
        <v>0</v>
      </c>
      <c r="BG388" s="12" t="s">
        <v>36</v>
      </c>
      <c r="BH388" s="12" t="s">
        <v>36</v>
      </c>
      <c r="BI388" s="12" t="s">
        <v>36</v>
      </c>
      <c r="BJ388" s="12" t="s">
        <v>36</v>
      </c>
      <c r="BK388" s="12">
        <f>IF(CB388=FALSE,0,CB388)</f>
        <v>0</v>
      </c>
      <c r="BL388" s="12" t="s">
        <v>36</v>
      </c>
      <c r="BM388" s="12">
        <f>IF(CC388=FALSE,0,CC388)</f>
        <v>0</v>
      </c>
      <c r="BN388" s="12" t="s">
        <v>36</v>
      </c>
      <c r="BO388" s="12">
        <f>IF(CD388=FALSE,0,CD388)</f>
        <v>0</v>
      </c>
      <c r="BP388" s="12">
        <f>IF(CE388=FALSE,0,CE388)</f>
        <v>0</v>
      </c>
      <c r="BQ388" s="12">
        <f>IF(CF388=FALSE,0,CF388)</f>
        <v>0</v>
      </c>
      <c r="BR388" s="12" t="s">
        <v>36</v>
      </c>
      <c r="BS388" s="12">
        <f>IF(CG388=FALSE,0,CG388)</f>
        <v>92.82</v>
      </c>
      <c r="BT388" s="12" t="s">
        <v>36</v>
      </c>
      <c r="BU388" s="18">
        <v>9</v>
      </c>
      <c r="BX388" s="52" t="b">
        <f>IF(AD387=3,1896.3,IF(AD387=4,1249.18,IF(AD387=5,476.76,IF(AD387=6,3974,IF(AD387=7,1481.5,IF(AD387=8,567.82,IF(AD387=9,5364.7,IF(AD387=10,1659.18,IF(AD387=11,1172.3)))))))))</f>
        <v>0</v>
      </c>
      <c r="BY388" s="52" t="b">
        <f>IF(AE387=5,2411.56,IF(AE387=8,2817.26,IF(AE387=11,2857.82)))</f>
        <v>0</v>
      </c>
      <c r="BZ388" s="52" t="b">
        <f>IF(AF387=3,974.64,IF(AF387=4,651.28,IF(AF387=5,575.98,IF(AF387=6,1237.4,IF(AF387=7,824.6,IF(AF387=8,732.08,IF(AF387=9,1597.08,IF(AF387=10,1068.98,IF(AF387=11,953.72)))))))))</f>
        <v>0</v>
      </c>
      <c r="CA388" s="52" t="b">
        <f>IF(AG387=3,997.78,IF(AG387=4,722.58,IF(AG387=5,500.76,IF(AG387=6,1258.44,IF(AG387=7,912.42,IF(AG387=8,632.32,IF(AG387=9,1630.7,IF(AG387=10,1144.38,IF(AG387=11,805.18)))))))))</f>
        <v>0</v>
      </c>
      <c r="CB388" s="52" t="b">
        <f>IF(AH387=3,719.7,IF(AH387=4,261.66,IF(AH387=5,157.22,IF(AH387=6,854.38,IF(AH387=7,321.54,IF(AH387=8,190.76,IF(AH387=9,1136.74,IF(AH387=10,408.8,IF(AH387=11,265.92)))))))))</f>
        <v>0</v>
      </c>
      <c r="CC388" s="52" t="b">
        <f>IF(AI387=3,392.34,IF(AI387=4,179.86,IF(AI387=5,97.76,IF(AI387=6,492.16,IF(AI387=7,224.14,IF(AI387=8,123.84,IF(AI387=9,594.22,IF(AI387=10,280.82,IF(AI387=11,159.34)))))))))</f>
        <v>0</v>
      </c>
      <c r="CD388" s="52" t="b">
        <f>IF(AJ387=3,216.7,IF(AJ387=4,129.3,IF(AJ387=5,91.5,IF(AJ387=6,288.54,IF(AJ387=7,173.16,IF(AJ387=8,122.92,IF(AJ387=9,390.32,IF(AJ387=10,236.48,IF(AJ387=11,167.76)))))))))</f>
        <v>0</v>
      </c>
      <c r="CE388" s="52" t="b">
        <f>IF(AK387=3,281.7,IF(AK387=4,209.68,IF(AK387=5,106.64,IF(AK387=6,572.92,IF(AK387=7,238.84,IF(AK387=8,126.84,IF(AK387=9,826.54,IF(AK387=10,282.66,IF(AK387=11,292)))))))))</f>
        <v>0</v>
      </c>
      <c r="CF388" s="52" t="b">
        <f>IF(AL387=3,702.84,IF(AL387=4,1094.44,IF(AL387=5,312.66,IF(AL387=6,1445.98,IF(AL387=7,1277.92,IF(AL387=8,377.58,IF(AL387=9,1892.8,IF(AL387=10,1398.92,IF(AL387=11,723.4)))))))))</f>
        <v>0</v>
      </c>
      <c r="CG388" s="52">
        <f>IF(AM387=3,92.82,IF(AM387=4,38.02,IF(AM387=5,31.92,IF(AM387=6,157.8,IF(AM387=7,64.68,IF(AM387=8,54.18,IF(AM387=9,250.54,IF(AM387=10,96.96,IF(AM387=11,86.94)))))))))</f>
        <v>92.82</v>
      </c>
    </row>
    <row r="389" spans="1:88" ht="30" customHeight="1">
      <c r="A389" s="295"/>
      <c r="B389" s="286" t="s">
        <v>353</v>
      </c>
      <c r="C389" s="307">
        <f>C380</f>
        <v>573.9</v>
      </c>
      <c r="D389" s="286" t="s">
        <v>27</v>
      </c>
      <c r="E389" s="3" t="s">
        <v>28</v>
      </c>
      <c r="F389" s="10">
        <f>G389+I389+J389+L389+Q389+S389+U389+V389+W389+Y389+Z389</f>
        <v>26634.698999999997</v>
      </c>
      <c r="G389" s="44">
        <f>G380</f>
        <v>0</v>
      </c>
      <c r="H389" s="10">
        <f t="shared" ref="H389:Z394" si="1097">H380</f>
        <v>0</v>
      </c>
      <c r="I389" s="10">
        <f t="shared" si="1097"/>
        <v>0</v>
      </c>
      <c r="J389" s="10">
        <f t="shared" si="1097"/>
        <v>0</v>
      </c>
      <c r="K389" s="10">
        <f t="shared" si="1097"/>
        <v>0</v>
      </c>
      <c r="L389" s="10">
        <f t="shared" si="1097"/>
        <v>0</v>
      </c>
      <c r="M389" s="10">
        <f t="shared" si="1097"/>
        <v>0</v>
      </c>
      <c r="N389" s="10">
        <f t="shared" si="1097"/>
        <v>0</v>
      </c>
      <c r="O389" s="10">
        <f t="shared" si="1097"/>
        <v>0</v>
      </c>
      <c r="P389" s="10">
        <f t="shared" si="1097"/>
        <v>0</v>
      </c>
      <c r="Q389" s="10">
        <f t="shared" si="1097"/>
        <v>0</v>
      </c>
      <c r="R389" s="10">
        <f t="shared" si="1097"/>
        <v>0</v>
      </c>
      <c r="S389" s="10">
        <f t="shared" si="1097"/>
        <v>0</v>
      </c>
      <c r="T389" s="10">
        <f t="shared" si="1097"/>
        <v>0</v>
      </c>
      <c r="U389" s="10">
        <f t="shared" si="1097"/>
        <v>0</v>
      </c>
      <c r="V389" s="10">
        <f t="shared" si="1097"/>
        <v>0</v>
      </c>
      <c r="W389" s="10">
        <f t="shared" si="1097"/>
        <v>0</v>
      </c>
      <c r="X389" s="10">
        <f t="shared" si="1097"/>
        <v>0</v>
      </c>
      <c r="Y389" s="10">
        <f t="shared" si="1097"/>
        <v>26634.698999999997</v>
      </c>
      <c r="Z389" s="10">
        <f t="shared" si="1097"/>
        <v>0</v>
      </c>
      <c r="AA389" s="16">
        <v>1</v>
      </c>
      <c r="AO389" s="4">
        <f t="shared" si="1040"/>
        <v>0</v>
      </c>
      <c r="AP389" s="4">
        <f t="shared" si="1041"/>
        <v>0</v>
      </c>
      <c r="AQ389" s="4">
        <f t="shared" si="1042"/>
        <v>0</v>
      </c>
      <c r="AU389" s="295"/>
      <c r="AV389" s="286" t="s">
        <v>353</v>
      </c>
      <c r="AW389" s="307">
        <f>AW380</f>
        <v>0</v>
      </c>
      <c r="AX389" s="286" t="s">
        <v>27</v>
      </c>
      <c r="AY389" s="3" t="s">
        <v>28</v>
      </c>
      <c r="AZ389" s="10">
        <f>BA389+BC389+BD389+BF389+BK389+BM389+BO389+BP389+BQ389+BS389+BT389</f>
        <v>0</v>
      </c>
      <c r="BA389" s="44">
        <f>BA380</f>
        <v>0</v>
      </c>
      <c r="BB389" s="10">
        <f t="shared" ref="BB389:BT389" si="1098">BB380</f>
        <v>0</v>
      </c>
      <c r="BC389" s="10">
        <f t="shared" si="1098"/>
        <v>0</v>
      </c>
      <c r="BD389" s="10">
        <f t="shared" si="1098"/>
        <v>0</v>
      </c>
      <c r="BE389" s="10">
        <f t="shared" si="1098"/>
        <v>0</v>
      </c>
      <c r="BF389" s="10">
        <f t="shared" si="1098"/>
        <v>0</v>
      </c>
      <c r="BG389" s="10">
        <f t="shared" si="1098"/>
        <v>0</v>
      </c>
      <c r="BH389" s="10">
        <f t="shared" si="1098"/>
        <v>0</v>
      </c>
      <c r="BI389" s="10">
        <f t="shared" si="1098"/>
        <v>0</v>
      </c>
      <c r="BJ389" s="10">
        <f t="shared" si="1098"/>
        <v>0</v>
      </c>
      <c r="BK389" s="10">
        <f t="shared" si="1098"/>
        <v>0</v>
      </c>
      <c r="BL389" s="10">
        <f t="shared" si="1098"/>
        <v>0</v>
      </c>
      <c r="BM389" s="10">
        <f t="shared" si="1098"/>
        <v>0</v>
      </c>
      <c r="BN389" s="10">
        <f t="shared" si="1098"/>
        <v>0</v>
      </c>
      <c r="BO389" s="10">
        <f t="shared" si="1098"/>
        <v>0</v>
      </c>
      <c r="BP389" s="10">
        <f t="shared" si="1098"/>
        <v>0</v>
      </c>
      <c r="BQ389" s="10">
        <f t="shared" si="1098"/>
        <v>0</v>
      </c>
      <c r="BR389" s="10">
        <f t="shared" si="1098"/>
        <v>0</v>
      </c>
      <c r="BS389" s="10">
        <f t="shared" si="1098"/>
        <v>0</v>
      </c>
      <c r="BT389" s="10">
        <f t="shared" si="1098"/>
        <v>0</v>
      </c>
      <c r="BU389" s="16">
        <v>1</v>
      </c>
      <c r="CI389" s="32">
        <f>BF389-BG389</f>
        <v>0</v>
      </c>
    </row>
    <row r="390" spans="1:88" ht="60" customHeight="1">
      <c r="A390" s="296"/>
      <c r="B390" s="291"/>
      <c r="C390" s="308"/>
      <c r="D390" s="287"/>
      <c r="E390" s="3" t="s">
        <v>29</v>
      </c>
      <c r="F390" s="10">
        <f t="shared" ref="F390:F394" si="1099">G390+I390+J390+L390+Q390+S390+U390+V390+W390+Y390+Z390</f>
        <v>0</v>
      </c>
      <c r="G390" s="10">
        <f t="shared" ref="G390:V394" si="1100">G381</f>
        <v>0</v>
      </c>
      <c r="H390" s="10">
        <f t="shared" si="1100"/>
        <v>0</v>
      </c>
      <c r="I390" s="10">
        <f t="shared" si="1100"/>
        <v>0</v>
      </c>
      <c r="J390" s="10">
        <f t="shared" si="1100"/>
        <v>0</v>
      </c>
      <c r="K390" s="10">
        <f t="shared" si="1100"/>
        <v>0</v>
      </c>
      <c r="L390" s="10">
        <f t="shared" si="1100"/>
        <v>0</v>
      </c>
      <c r="M390" s="10">
        <f t="shared" si="1100"/>
        <v>0</v>
      </c>
      <c r="N390" s="10">
        <f t="shared" si="1100"/>
        <v>0</v>
      </c>
      <c r="O390" s="10">
        <f t="shared" si="1100"/>
        <v>0</v>
      </c>
      <c r="P390" s="10">
        <f t="shared" si="1100"/>
        <v>0</v>
      </c>
      <c r="Q390" s="10">
        <f t="shared" si="1100"/>
        <v>0</v>
      </c>
      <c r="R390" s="10">
        <f t="shared" si="1100"/>
        <v>0</v>
      </c>
      <c r="S390" s="10">
        <f t="shared" si="1100"/>
        <v>0</v>
      </c>
      <c r="T390" s="10">
        <f t="shared" si="1100"/>
        <v>0</v>
      </c>
      <c r="U390" s="10">
        <f t="shared" si="1100"/>
        <v>0</v>
      </c>
      <c r="V390" s="10">
        <f t="shared" si="1100"/>
        <v>0</v>
      </c>
      <c r="W390" s="10">
        <f t="shared" si="1097"/>
        <v>0</v>
      </c>
      <c r="X390" s="10">
        <f t="shared" si="1097"/>
        <v>0</v>
      </c>
      <c r="Y390" s="10">
        <f t="shared" si="1097"/>
        <v>0</v>
      </c>
      <c r="Z390" s="10">
        <f t="shared" si="1097"/>
        <v>0</v>
      </c>
      <c r="AA390" s="16">
        <v>2</v>
      </c>
      <c r="AO390" s="4">
        <f t="shared" si="1040"/>
        <v>0</v>
      </c>
      <c r="AP390" s="4">
        <f t="shared" si="1041"/>
        <v>0</v>
      </c>
      <c r="AQ390" s="4">
        <f t="shared" si="1042"/>
        <v>0</v>
      </c>
      <c r="AU390" s="296"/>
      <c r="AV390" s="291"/>
      <c r="AW390" s="308"/>
      <c r="AX390" s="287"/>
      <c r="AY390" s="3" t="s">
        <v>29</v>
      </c>
      <c r="AZ390" s="10">
        <f t="shared" ref="AZ390:AZ394" si="1101">BA390+BC390+BD390+BF390+BK390+BM390+BO390+BP390+BQ390+BS390+BT390</f>
        <v>0</v>
      </c>
      <c r="BA390" s="10">
        <f t="shared" ref="BA390:BT390" si="1102">BA381</f>
        <v>0</v>
      </c>
      <c r="BB390" s="10">
        <f t="shared" si="1102"/>
        <v>0</v>
      </c>
      <c r="BC390" s="10">
        <f t="shared" si="1102"/>
        <v>0</v>
      </c>
      <c r="BD390" s="10">
        <f t="shared" si="1102"/>
        <v>0</v>
      </c>
      <c r="BE390" s="10">
        <f t="shared" si="1102"/>
        <v>0</v>
      </c>
      <c r="BF390" s="10">
        <f t="shared" si="1102"/>
        <v>0</v>
      </c>
      <c r="BG390" s="10">
        <f t="shared" si="1102"/>
        <v>0</v>
      </c>
      <c r="BH390" s="10">
        <f t="shared" si="1102"/>
        <v>0</v>
      </c>
      <c r="BI390" s="10">
        <f t="shared" si="1102"/>
        <v>0</v>
      </c>
      <c r="BJ390" s="10">
        <f t="shared" si="1102"/>
        <v>0</v>
      </c>
      <c r="BK390" s="10">
        <f t="shared" si="1102"/>
        <v>0</v>
      </c>
      <c r="BL390" s="10">
        <f t="shared" si="1102"/>
        <v>0</v>
      </c>
      <c r="BM390" s="10">
        <f t="shared" si="1102"/>
        <v>0</v>
      </c>
      <c r="BN390" s="10">
        <f t="shared" si="1102"/>
        <v>0</v>
      </c>
      <c r="BO390" s="10">
        <f t="shared" si="1102"/>
        <v>0</v>
      </c>
      <c r="BP390" s="10">
        <f t="shared" si="1102"/>
        <v>0</v>
      </c>
      <c r="BQ390" s="10">
        <f t="shared" si="1102"/>
        <v>0</v>
      </c>
      <c r="BR390" s="10">
        <f t="shared" si="1102"/>
        <v>0</v>
      </c>
      <c r="BS390" s="10">
        <f t="shared" si="1102"/>
        <v>0</v>
      </c>
      <c r="BT390" s="10">
        <f t="shared" si="1102"/>
        <v>0</v>
      </c>
      <c r="BU390" s="16">
        <v>2</v>
      </c>
    </row>
    <row r="391" spans="1:88" ht="120" customHeight="1">
      <c r="A391" s="296"/>
      <c r="B391" s="291"/>
      <c r="C391" s="308"/>
      <c r="D391" s="286" t="s">
        <v>30</v>
      </c>
      <c r="E391" s="3" t="s">
        <v>31</v>
      </c>
      <c r="F391" s="10">
        <f t="shared" si="1099"/>
        <v>0</v>
      </c>
      <c r="G391" s="10">
        <f t="shared" si="1100"/>
        <v>0</v>
      </c>
      <c r="H391" s="10">
        <f t="shared" si="1097"/>
        <v>0</v>
      </c>
      <c r="I391" s="10">
        <f t="shared" si="1097"/>
        <v>0</v>
      </c>
      <c r="J391" s="10">
        <f t="shared" si="1097"/>
        <v>0</v>
      </c>
      <c r="K391" s="10">
        <f t="shared" si="1097"/>
        <v>0</v>
      </c>
      <c r="L391" s="10">
        <f t="shared" si="1097"/>
        <v>0</v>
      </c>
      <c r="M391" s="10">
        <f t="shared" si="1097"/>
        <v>0</v>
      </c>
      <c r="N391" s="10">
        <f t="shared" si="1097"/>
        <v>0</v>
      </c>
      <c r="O391" s="10">
        <f t="shared" si="1097"/>
        <v>0</v>
      </c>
      <c r="P391" s="10">
        <f t="shared" si="1097"/>
        <v>0</v>
      </c>
      <c r="Q391" s="10">
        <f t="shared" si="1097"/>
        <v>0</v>
      </c>
      <c r="R391" s="10">
        <f t="shared" si="1097"/>
        <v>0</v>
      </c>
      <c r="S391" s="10">
        <f t="shared" si="1097"/>
        <v>0</v>
      </c>
      <c r="T391" s="10">
        <f t="shared" si="1097"/>
        <v>0</v>
      </c>
      <c r="U391" s="10">
        <f t="shared" si="1097"/>
        <v>0</v>
      </c>
      <c r="V391" s="10">
        <f t="shared" si="1097"/>
        <v>0</v>
      </c>
      <c r="W391" s="10">
        <f t="shared" si="1097"/>
        <v>0</v>
      </c>
      <c r="X391" s="10">
        <f t="shared" si="1097"/>
        <v>0</v>
      </c>
      <c r="Y391" s="10">
        <f t="shared" si="1097"/>
        <v>0</v>
      </c>
      <c r="Z391" s="10">
        <f t="shared" si="1097"/>
        <v>0</v>
      </c>
      <c r="AA391" s="16">
        <v>3</v>
      </c>
      <c r="AO391" s="4">
        <f t="shared" ref="AO391:AO425" si="1103">IF(ISERROR(FIND(2015,A391,1)),0,2015)</f>
        <v>0</v>
      </c>
      <c r="AP391" s="4">
        <f t="shared" ref="AP391:AP425" si="1104">IF(ISERROR(FIND(2016,A391,1)),0,2016)</f>
        <v>0</v>
      </c>
      <c r="AQ391" s="4">
        <f t="shared" ref="AQ391:AQ425" si="1105">MAX(AO391:AP391)</f>
        <v>0</v>
      </c>
      <c r="AT391" s="32">
        <f>AZ391-BC391</f>
        <v>0</v>
      </c>
      <c r="AU391" s="296"/>
      <c r="AV391" s="291"/>
      <c r="AW391" s="308"/>
      <c r="AX391" s="286" t="s">
        <v>30</v>
      </c>
      <c r="AY391" s="3" t="s">
        <v>31</v>
      </c>
      <c r="AZ391" s="10">
        <f t="shared" si="1101"/>
        <v>0</v>
      </c>
      <c r="BA391" s="10">
        <f t="shared" ref="BA391:BT391" si="1106">BA382</f>
        <v>0</v>
      </c>
      <c r="BB391" s="10">
        <f t="shared" si="1106"/>
        <v>0</v>
      </c>
      <c r="BC391" s="10">
        <f t="shared" si="1106"/>
        <v>0</v>
      </c>
      <c r="BD391" s="10">
        <f t="shared" si="1106"/>
        <v>0</v>
      </c>
      <c r="BE391" s="10">
        <f t="shared" si="1106"/>
        <v>0</v>
      </c>
      <c r="BF391" s="10">
        <f t="shared" si="1106"/>
        <v>0</v>
      </c>
      <c r="BG391" s="10">
        <f t="shared" si="1106"/>
        <v>0</v>
      </c>
      <c r="BH391" s="10">
        <f t="shared" si="1106"/>
        <v>0</v>
      </c>
      <c r="BI391" s="10">
        <f t="shared" si="1106"/>
        <v>0</v>
      </c>
      <c r="BJ391" s="10">
        <f t="shared" si="1106"/>
        <v>0</v>
      </c>
      <c r="BK391" s="10">
        <f t="shared" si="1106"/>
        <v>0</v>
      </c>
      <c r="BL391" s="10">
        <f t="shared" si="1106"/>
        <v>0</v>
      </c>
      <c r="BM391" s="10">
        <f t="shared" si="1106"/>
        <v>0</v>
      </c>
      <c r="BN391" s="10">
        <f t="shared" si="1106"/>
        <v>0</v>
      </c>
      <c r="BO391" s="10">
        <f t="shared" si="1106"/>
        <v>0</v>
      </c>
      <c r="BP391" s="10">
        <f t="shared" si="1106"/>
        <v>0</v>
      </c>
      <c r="BQ391" s="10">
        <f t="shared" si="1106"/>
        <v>0</v>
      </c>
      <c r="BR391" s="10">
        <f t="shared" si="1106"/>
        <v>0</v>
      </c>
      <c r="BS391" s="10">
        <f t="shared" si="1106"/>
        <v>0</v>
      </c>
      <c r="BT391" s="10">
        <f t="shared" si="1106"/>
        <v>0</v>
      </c>
      <c r="BU391" s="16">
        <v>3</v>
      </c>
    </row>
    <row r="392" spans="1:88" ht="30" customHeight="1">
      <c r="A392" s="296"/>
      <c r="B392" s="291"/>
      <c r="C392" s="308"/>
      <c r="D392" s="291"/>
      <c r="E392" s="3" t="s">
        <v>32</v>
      </c>
      <c r="F392" s="10">
        <f t="shared" si="1099"/>
        <v>0</v>
      </c>
      <c r="G392" s="10">
        <f t="shared" si="1100"/>
        <v>0</v>
      </c>
      <c r="H392" s="10">
        <f t="shared" si="1097"/>
        <v>0</v>
      </c>
      <c r="I392" s="10">
        <f t="shared" si="1097"/>
        <v>0</v>
      </c>
      <c r="J392" s="10">
        <f t="shared" si="1097"/>
        <v>0</v>
      </c>
      <c r="K392" s="10">
        <f t="shared" si="1097"/>
        <v>0</v>
      </c>
      <c r="L392" s="10">
        <f t="shared" si="1097"/>
        <v>0</v>
      </c>
      <c r="M392" s="10">
        <f t="shared" si="1097"/>
        <v>0</v>
      </c>
      <c r="N392" s="10">
        <f t="shared" si="1097"/>
        <v>0</v>
      </c>
      <c r="O392" s="10">
        <f t="shared" si="1097"/>
        <v>0</v>
      </c>
      <c r="P392" s="10">
        <f t="shared" si="1097"/>
        <v>0</v>
      </c>
      <c r="Q392" s="10">
        <f t="shared" si="1097"/>
        <v>0</v>
      </c>
      <c r="R392" s="10">
        <f t="shared" si="1097"/>
        <v>0</v>
      </c>
      <c r="S392" s="10">
        <f t="shared" si="1097"/>
        <v>0</v>
      </c>
      <c r="T392" s="10">
        <f t="shared" si="1097"/>
        <v>0</v>
      </c>
      <c r="U392" s="10">
        <f t="shared" si="1097"/>
        <v>0</v>
      </c>
      <c r="V392" s="10">
        <f t="shared" si="1097"/>
        <v>0</v>
      </c>
      <c r="W392" s="10">
        <f t="shared" si="1097"/>
        <v>0</v>
      </c>
      <c r="X392" s="10">
        <f t="shared" si="1097"/>
        <v>0</v>
      </c>
      <c r="Y392" s="10">
        <f t="shared" si="1097"/>
        <v>0</v>
      </c>
      <c r="Z392" s="10">
        <f t="shared" si="1097"/>
        <v>0</v>
      </c>
      <c r="AA392" s="16">
        <v>4</v>
      </c>
      <c r="AO392" s="4">
        <f t="shared" si="1103"/>
        <v>0</v>
      </c>
      <c r="AP392" s="4">
        <f t="shared" si="1104"/>
        <v>0</v>
      </c>
      <c r="AQ392" s="4">
        <f t="shared" si="1105"/>
        <v>0</v>
      </c>
      <c r="AU392" s="296"/>
      <c r="AV392" s="291"/>
      <c r="AW392" s="308"/>
      <c r="AX392" s="291"/>
      <c r="AY392" s="3" t="s">
        <v>32</v>
      </c>
      <c r="AZ392" s="10">
        <f t="shared" si="1101"/>
        <v>0</v>
      </c>
      <c r="BA392" s="10">
        <f t="shared" ref="BA392:BT392" si="1107">BA383</f>
        <v>0</v>
      </c>
      <c r="BB392" s="10">
        <f t="shared" si="1107"/>
        <v>0</v>
      </c>
      <c r="BC392" s="10">
        <f t="shared" si="1107"/>
        <v>0</v>
      </c>
      <c r="BD392" s="10">
        <f t="shared" si="1107"/>
        <v>0</v>
      </c>
      <c r="BE392" s="10">
        <f t="shared" si="1107"/>
        <v>0</v>
      </c>
      <c r="BF392" s="10">
        <f t="shared" si="1107"/>
        <v>0</v>
      </c>
      <c r="BG392" s="10">
        <f t="shared" si="1107"/>
        <v>0</v>
      </c>
      <c r="BH392" s="10">
        <f t="shared" si="1107"/>
        <v>0</v>
      </c>
      <c r="BI392" s="10">
        <f t="shared" si="1107"/>
        <v>0</v>
      </c>
      <c r="BJ392" s="10">
        <f t="shared" si="1107"/>
        <v>0</v>
      </c>
      <c r="BK392" s="10">
        <f t="shared" si="1107"/>
        <v>0</v>
      </c>
      <c r="BL392" s="10">
        <f t="shared" si="1107"/>
        <v>0</v>
      </c>
      <c r="BM392" s="10">
        <f t="shared" si="1107"/>
        <v>0</v>
      </c>
      <c r="BN392" s="10">
        <f t="shared" si="1107"/>
        <v>0</v>
      </c>
      <c r="BO392" s="10">
        <f t="shared" si="1107"/>
        <v>0</v>
      </c>
      <c r="BP392" s="10">
        <f t="shared" si="1107"/>
        <v>0</v>
      </c>
      <c r="BQ392" s="10">
        <f t="shared" si="1107"/>
        <v>0</v>
      </c>
      <c r="BR392" s="10">
        <f t="shared" si="1107"/>
        <v>0</v>
      </c>
      <c r="BS392" s="10">
        <f t="shared" si="1107"/>
        <v>0</v>
      </c>
      <c r="BT392" s="10">
        <f t="shared" si="1107"/>
        <v>0</v>
      </c>
      <c r="BU392" s="16">
        <v>4</v>
      </c>
    </row>
    <row r="393" spans="1:88" ht="30" customHeight="1">
      <c r="A393" s="296"/>
      <c r="B393" s="291"/>
      <c r="C393" s="308"/>
      <c r="D393" s="291"/>
      <c r="E393" s="3" t="s">
        <v>33</v>
      </c>
      <c r="F393" s="10">
        <f t="shared" si="1099"/>
        <v>0</v>
      </c>
      <c r="G393" s="10">
        <f t="shared" si="1100"/>
        <v>0</v>
      </c>
      <c r="H393" s="10">
        <f t="shared" si="1097"/>
        <v>0</v>
      </c>
      <c r="I393" s="10">
        <f t="shared" si="1097"/>
        <v>0</v>
      </c>
      <c r="J393" s="10">
        <f t="shared" si="1097"/>
        <v>0</v>
      </c>
      <c r="K393" s="10">
        <f t="shared" si="1097"/>
        <v>0</v>
      </c>
      <c r="L393" s="10">
        <f t="shared" si="1097"/>
        <v>0</v>
      </c>
      <c r="M393" s="10">
        <f t="shared" si="1097"/>
        <v>0</v>
      </c>
      <c r="N393" s="10">
        <f t="shared" si="1097"/>
        <v>0</v>
      </c>
      <c r="O393" s="10">
        <f t="shared" si="1097"/>
        <v>0</v>
      </c>
      <c r="P393" s="10">
        <f t="shared" si="1097"/>
        <v>0</v>
      </c>
      <c r="Q393" s="10">
        <f t="shared" si="1097"/>
        <v>0</v>
      </c>
      <c r="R393" s="10">
        <f t="shared" si="1097"/>
        <v>0</v>
      </c>
      <c r="S393" s="10">
        <f t="shared" si="1097"/>
        <v>0</v>
      </c>
      <c r="T393" s="10">
        <f t="shared" si="1097"/>
        <v>0</v>
      </c>
      <c r="U393" s="10">
        <f t="shared" si="1097"/>
        <v>0</v>
      </c>
      <c r="V393" s="10">
        <f t="shared" si="1097"/>
        <v>0</v>
      </c>
      <c r="W393" s="10">
        <f t="shared" si="1097"/>
        <v>0</v>
      </c>
      <c r="X393" s="10">
        <f t="shared" si="1097"/>
        <v>0</v>
      </c>
      <c r="Y393" s="10">
        <f t="shared" si="1097"/>
        <v>0</v>
      </c>
      <c r="Z393" s="10">
        <f t="shared" si="1097"/>
        <v>0</v>
      </c>
      <c r="AA393" s="16">
        <v>5</v>
      </c>
      <c r="AO393" s="4">
        <f t="shared" si="1103"/>
        <v>0</v>
      </c>
      <c r="AP393" s="4">
        <f t="shared" si="1104"/>
        <v>0</v>
      </c>
      <c r="AQ393" s="4">
        <f t="shared" si="1105"/>
        <v>0</v>
      </c>
      <c r="AU393" s="296"/>
      <c r="AV393" s="291"/>
      <c r="AW393" s="308"/>
      <c r="AX393" s="291"/>
      <c r="AY393" s="3" t="s">
        <v>33</v>
      </c>
      <c r="AZ393" s="10">
        <f t="shared" si="1101"/>
        <v>0</v>
      </c>
      <c r="BA393" s="10">
        <f t="shared" ref="BA393:BT393" si="1108">BA384</f>
        <v>0</v>
      </c>
      <c r="BB393" s="10">
        <f t="shared" si="1108"/>
        <v>0</v>
      </c>
      <c r="BC393" s="10">
        <f t="shared" si="1108"/>
        <v>0</v>
      </c>
      <c r="BD393" s="10">
        <f t="shared" si="1108"/>
        <v>0</v>
      </c>
      <c r="BE393" s="10">
        <f t="shared" si="1108"/>
        <v>0</v>
      </c>
      <c r="BF393" s="10">
        <f t="shared" si="1108"/>
        <v>0</v>
      </c>
      <c r="BG393" s="10">
        <f t="shared" si="1108"/>
        <v>0</v>
      </c>
      <c r="BH393" s="10">
        <f t="shared" si="1108"/>
        <v>0</v>
      </c>
      <c r="BI393" s="10">
        <f t="shared" si="1108"/>
        <v>0</v>
      </c>
      <c r="BJ393" s="10">
        <f t="shared" si="1108"/>
        <v>0</v>
      </c>
      <c r="BK393" s="10">
        <f t="shared" si="1108"/>
        <v>0</v>
      </c>
      <c r="BL393" s="10">
        <f t="shared" si="1108"/>
        <v>0</v>
      </c>
      <c r="BM393" s="10">
        <f t="shared" si="1108"/>
        <v>0</v>
      </c>
      <c r="BN393" s="10">
        <f t="shared" si="1108"/>
        <v>0</v>
      </c>
      <c r="BO393" s="10">
        <f t="shared" si="1108"/>
        <v>0</v>
      </c>
      <c r="BP393" s="10">
        <f t="shared" si="1108"/>
        <v>0</v>
      </c>
      <c r="BQ393" s="10">
        <f t="shared" si="1108"/>
        <v>0</v>
      </c>
      <c r="BR393" s="10">
        <f t="shared" si="1108"/>
        <v>0</v>
      </c>
      <c r="BS393" s="10">
        <f t="shared" si="1108"/>
        <v>0</v>
      </c>
      <c r="BT393" s="10">
        <f t="shared" si="1108"/>
        <v>0</v>
      </c>
      <c r="BU393" s="16">
        <v>5</v>
      </c>
    </row>
    <row r="394" spans="1:88" ht="30" customHeight="1">
      <c r="A394" s="296"/>
      <c r="B394" s="291"/>
      <c r="C394" s="308"/>
      <c r="D394" s="287"/>
      <c r="E394" s="3" t="s">
        <v>34</v>
      </c>
      <c r="F394" s="10">
        <f t="shared" si="1099"/>
        <v>0</v>
      </c>
      <c r="G394" s="10">
        <f t="shared" si="1100"/>
        <v>0</v>
      </c>
      <c r="H394" s="10">
        <f t="shared" si="1097"/>
        <v>0</v>
      </c>
      <c r="I394" s="10">
        <f t="shared" si="1097"/>
        <v>0</v>
      </c>
      <c r="J394" s="10">
        <f t="shared" si="1097"/>
        <v>0</v>
      </c>
      <c r="K394" s="10">
        <f t="shared" si="1097"/>
        <v>0</v>
      </c>
      <c r="L394" s="10">
        <f t="shared" si="1097"/>
        <v>0</v>
      </c>
      <c r="M394" s="10">
        <f t="shared" si="1097"/>
        <v>0</v>
      </c>
      <c r="N394" s="10">
        <f t="shared" si="1097"/>
        <v>0</v>
      </c>
      <c r="O394" s="10">
        <f t="shared" si="1097"/>
        <v>0</v>
      </c>
      <c r="P394" s="10">
        <f t="shared" si="1097"/>
        <v>0</v>
      </c>
      <c r="Q394" s="10">
        <f t="shared" si="1097"/>
        <v>0</v>
      </c>
      <c r="R394" s="10">
        <f t="shared" si="1097"/>
        <v>0</v>
      </c>
      <c r="S394" s="10">
        <f t="shared" si="1097"/>
        <v>0</v>
      </c>
      <c r="T394" s="10">
        <f t="shared" si="1097"/>
        <v>0</v>
      </c>
      <c r="U394" s="10">
        <f t="shared" si="1097"/>
        <v>0</v>
      </c>
      <c r="V394" s="10">
        <f t="shared" si="1097"/>
        <v>0</v>
      </c>
      <c r="W394" s="10">
        <f t="shared" si="1097"/>
        <v>0</v>
      </c>
      <c r="X394" s="10">
        <f t="shared" si="1097"/>
        <v>0</v>
      </c>
      <c r="Y394" s="10">
        <f t="shared" si="1097"/>
        <v>0</v>
      </c>
      <c r="Z394" s="10">
        <f t="shared" si="1097"/>
        <v>0</v>
      </c>
      <c r="AA394" s="16">
        <v>6</v>
      </c>
      <c r="AO394" s="4">
        <f t="shared" si="1103"/>
        <v>0</v>
      </c>
      <c r="AP394" s="4">
        <f t="shared" si="1104"/>
        <v>0</v>
      </c>
      <c r="AQ394" s="4">
        <f t="shared" si="1105"/>
        <v>0</v>
      </c>
      <c r="AU394" s="296"/>
      <c r="AV394" s="291"/>
      <c r="AW394" s="308"/>
      <c r="AX394" s="287"/>
      <c r="AY394" s="3" t="s">
        <v>34</v>
      </c>
      <c r="AZ394" s="10">
        <f t="shared" si="1101"/>
        <v>0</v>
      </c>
      <c r="BA394" s="10">
        <f t="shared" ref="BA394:BT394" si="1109">BA385</f>
        <v>0</v>
      </c>
      <c r="BB394" s="10">
        <f t="shared" si="1109"/>
        <v>0</v>
      </c>
      <c r="BC394" s="10">
        <f t="shared" si="1109"/>
        <v>0</v>
      </c>
      <c r="BD394" s="10">
        <f t="shared" si="1109"/>
        <v>0</v>
      </c>
      <c r="BE394" s="10">
        <f t="shared" si="1109"/>
        <v>0</v>
      </c>
      <c r="BF394" s="10">
        <f t="shared" si="1109"/>
        <v>0</v>
      </c>
      <c r="BG394" s="10">
        <f t="shared" si="1109"/>
        <v>0</v>
      </c>
      <c r="BH394" s="10">
        <f t="shared" si="1109"/>
        <v>0</v>
      </c>
      <c r="BI394" s="10">
        <f t="shared" si="1109"/>
        <v>0</v>
      </c>
      <c r="BJ394" s="10">
        <f t="shared" si="1109"/>
        <v>0</v>
      </c>
      <c r="BK394" s="10">
        <f t="shared" si="1109"/>
        <v>0</v>
      </c>
      <c r="BL394" s="10">
        <f t="shared" si="1109"/>
        <v>0</v>
      </c>
      <c r="BM394" s="10">
        <f t="shared" si="1109"/>
        <v>0</v>
      </c>
      <c r="BN394" s="10">
        <f t="shared" si="1109"/>
        <v>0</v>
      </c>
      <c r="BO394" s="10">
        <f t="shared" si="1109"/>
        <v>0</v>
      </c>
      <c r="BP394" s="10">
        <f t="shared" si="1109"/>
        <v>0</v>
      </c>
      <c r="BQ394" s="10">
        <f t="shared" si="1109"/>
        <v>0</v>
      </c>
      <c r="BR394" s="10">
        <f t="shared" si="1109"/>
        <v>0</v>
      </c>
      <c r="BS394" s="10">
        <f t="shared" si="1109"/>
        <v>0</v>
      </c>
      <c r="BT394" s="10">
        <f t="shared" si="1109"/>
        <v>0</v>
      </c>
      <c r="BU394" s="16">
        <v>6</v>
      </c>
    </row>
    <row r="395" spans="1:88" s="5" customFormat="1" ht="30" customHeight="1">
      <c r="A395" s="296"/>
      <c r="B395" s="291"/>
      <c r="C395" s="308"/>
      <c r="D395" s="292" t="s">
        <v>35</v>
      </c>
      <c r="E395" s="293"/>
      <c r="F395" s="10">
        <f>F389+F390+F391+F392+F393+F394</f>
        <v>26634.698999999997</v>
      </c>
      <c r="G395" s="10">
        <f t="shared" ref="G395" si="1110">G389+G390+G391+G392+G393+G394</f>
        <v>0</v>
      </c>
      <c r="H395" s="10">
        <f t="shared" ref="H395" si="1111">H389+H390+H391+H392+H393+H394</f>
        <v>0</v>
      </c>
      <c r="I395" s="10">
        <f t="shared" ref="I395" si="1112">I389+I390+I391+I392+I393+I394</f>
        <v>0</v>
      </c>
      <c r="J395" s="10">
        <f t="shared" ref="J395" si="1113">J389+J390+J391+J392+J393+J394</f>
        <v>0</v>
      </c>
      <c r="K395" s="10">
        <f t="shared" ref="K395" si="1114">K389+K390+K391+K392+K393+K394</f>
        <v>0</v>
      </c>
      <c r="L395" s="10">
        <f t="shared" ref="L395" si="1115">L389+L390+L391+L392+L393+L394</f>
        <v>0</v>
      </c>
      <c r="M395" s="10">
        <f t="shared" ref="M395" si="1116">M389+M390+M391+M392+M393+M394</f>
        <v>0</v>
      </c>
      <c r="N395" s="10">
        <f t="shared" ref="N395" si="1117">N389+N390+N391+N392+N393+N394</f>
        <v>0</v>
      </c>
      <c r="O395" s="10">
        <f t="shared" ref="O395" si="1118">O389+O390+O391+O392+O393+O394</f>
        <v>0</v>
      </c>
      <c r="P395" s="10">
        <f t="shared" ref="P395" si="1119">P389+P390+P391+P392+P393+P394</f>
        <v>0</v>
      </c>
      <c r="Q395" s="10">
        <f t="shared" ref="Q395" si="1120">Q389+Q390+Q391+Q392+Q393+Q394</f>
        <v>0</v>
      </c>
      <c r="R395" s="10">
        <f t="shared" ref="R395" si="1121">R389+R390+R391+R392+R393+R394</f>
        <v>0</v>
      </c>
      <c r="S395" s="10">
        <f t="shared" ref="S395" si="1122">S389+S390+S391+S392+S393+S394</f>
        <v>0</v>
      </c>
      <c r="T395" s="10">
        <f t="shared" ref="T395" si="1123">T389+T390+T391+T392+T393+T394</f>
        <v>0</v>
      </c>
      <c r="U395" s="10">
        <f t="shared" ref="U395" si="1124">U389+U390+U391+U392+U393+U394</f>
        <v>0</v>
      </c>
      <c r="V395" s="10">
        <f t="shared" ref="V395" si="1125">V389+V390+V391+V392+V393+V394</f>
        <v>0</v>
      </c>
      <c r="W395" s="10">
        <f t="shared" ref="W395" si="1126">W389+W390+W391+W392+W393+W394</f>
        <v>0</v>
      </c>
      <c r="X395" s="10">
        <f t="shared" ref="X395" si="1127">X389+X390+X391+X392+X393+X394</f>
        <v>0</v>
      </c>
      <c r="Y395" s="10">
        <f t="shared" ref="Y395" si="1128">Y389+Y390+Y391+Y392+Y393+Y394</f>
        <v>26634.698999999997</v>
      </c>
      <c r="Z395" s="10">
        <f t="shared" ref="Z395" si="1129">Z389+Z390+Z391+Z392+Z393+Z394</f>
        <v>0</v>
      </c>
      <c r="AA395" s="16">
        <v>7</v>
      </c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>
        <f t="shared" si="1103"/>
        <v>0</v>
      </c>
      <c r="AP395" s="4">
        <f t="shared" si="1104"/>
        <v>0</v>
      </c>
      <c r="AQ395" s="4">
        <f t="shared" si="1105"/>
        <v>0</v>
      </c>
      <c r="AR395" s="4"/>
      <c r="AU395" s="296"/>
      <c r="AV395" s="291"/>
      <c r="AW395" s="308"/>
      <c r="AX395" s="322" t="s">
        <v>35</v>
      </c>
      <c r="AY395" s="293"/>
      <c r="AZ395" s="10">
        <f>AZ389+AZ390+AZ391+AZ392+AZ393+AZ394</f>
        <v>0</v>
      </c>
      <c r="BA395" s="10">
        <f t="shared" ref="BA395:BT395" si="1130">BA389+BA390+BA391+BA392+BA393+BA394</f>
        <v>0</v>
      </c>
      <c r="BB395" s="10">
        <f t="shared" si="1130"/>
        <v>0</v>
      </c>
      <c r="BC395" s="10">
        <f t="shared" si="1130"/>
        <v>0</v>
      </c>
      <c r="BD395" s="10">
        <f t="shared" si="1130"/>
        <v>0</v>
      </c>
      <c r="BE395" s="10">
        <f t="shared" si="1130"/>
        <v>0</v>
      </c>
      <c r="BF395" s="10">
        <f t="shared" si="1130"/>
        <v>0</v>
      </c>
      <c r="BG395" s="10">
        <f t="shared" si="1130"/>
        <v>0</v>
      </c>
      <c r="BH395" s="10">
        <f t="shared" si="1130"/>
        <v>0</v>
      </c>
      <c r="BI395" s="10">
        <f t="shared" si="1130"/>
        <v>0</v>
      </c>
      <c r="BJ395" s="10">
        <f t="shared" si="1130"/>
        <v>0</v>
      </c>
      <c r="BK395" s="10">
        <f t="shared" si="1130"/>
        <v>0</v>
      </c>
      <c r="BL395" s="10">
        <f t="shared" si="1130"/>
        <v>0</v>
      </c>
      <c r="BM395" s="10">
        <f t="shared" si="1130"/>
        <v>0</v>
      </c>
      <c r="BN395" s="10">
        <f t="shared" si="1130"/>
        <v>0</v>
      </c>
      <c r="BO395" s="10">
        <f t="shared" si="1130"/>
        <v>0</v>
      </c>
      <c r="BP395" s="10">
        <f t="shared" si="1130"/>
        <v>0</v>
      </c>
      <c r="BQ395" s="10">
        <f t="shared" si="1130"/>
        <v>0</v>
      </c>
      <c r="BR395" s="10">
        <f t="shared" si="1130"/>
        <v>0</v>
      </c>
      <c r="BS395" s="10">
        <f t="shared" si="1130"/>
        <v>0</v>
      </c>
      <c r="BT395" s="10">
        <f t="shared" si="1130"/>
        <v>0</v>
      </c>
      <c r="BU395" s="16">
        <v>7</v>
      </c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I395" s="32">
        <f>BF395-BG395</f>
        <v>0</v>
      </c>
      <c r="CJ395" s="123"/>
    </row>
    <row r="396" spans="1:88" ht="75" customHeight="1">
      <c r="A396" s="296"/>
      <c r="B396" s="291"/>
      <c r="C396" s="308"/>
      <c r="D396" s="292" t="s">
        <v>53</v>
      </c>
      <c r="E396" s="293"/>
      <c r="F396" s="11">
        <f>ROUND(F395/C389,2)</f>
        <v>46.41</v>
      </c>
      <c r="G396" s="11">
        <f>ROUND(G395/C389,2)</f>
        <v>0</v>
      </c>
      <c r="H396" s="11">
        <f>ROUND(H395/C389,2)</f>
        <v>0</v>
      </c>
      <c r="I396" s="11">
        <f>ROUND(I395/C389,2)</f>
        <v>0</v>
      </c>
      <c r="J396" s="11">
        <f>ROUND(J395/C389,2)</f>
        <v>0</v>
      </c>
      <c r="K396" s="11">
        <f>ROUND(K395/C389,2)</f>
        <v>0</v>
      </c>
      <c r="L396" s="11">
        <f>ROUND(L395/C389,2)</f>
        <v>0</v>
      </c>
      <c r="M396" s="11">
        <f>ROUND(M395/C389,2)</f>
        <v>0</v>
      </c>
      <c r="N396" s="11">
        <f>ROUND(N395/C389,2)</f>
        <v>0</v>
      </c>
      <c r="O396" s="11">
        <f>ROUND(O395/C389,2)</f>
        <v>0</v>
      </c>
      <c r="P396" s="11">
        <f>ROUND(P395/C389,2)</f>
        <v>0</v>
      </c>
      <c r="Q396" s="11">
        <f>ROUND(Q395/C389,2)</f>
        <v>0</v>
      </c>
      <c r="R396" s="11">
        <f>ROUND(R395/C389,2)</f>
        <v>0</v>
      </c>
      <c r="S396" s="11">
        <f>ROUND(S395/C389,2)</f>
        <v>0</v>
      </c>
      <c r="T396" s="11">
        <f>ROUND(T395/C389,2)</f>
        <v>0</v>
      </c>
      <c r="U396" s="11">
        <f>ROUND(U395/C389,2)</f>
        <v>0</v>
      </c>
      <c r="V396" s="11">
        <f>ROUND(V395/C389,2)</f>
        <v>0</v>
      </c>
      <c r="W396" s="11">
        <f>ROUND(W395/C389,2)</f>
        <v>0</v>
      </c>
      <c r="X396" s="11">
        <f>ROUND(X395/C389,2)</f>
        <v>0</v>
      </c>
      <c r="Y396" s="11">
        <f>ROUND(Y395/C389,2)</f>
        <v>46.41</v>
      </c>
      <c r="Z396" s="11">
        <f>ROUND(Z395/C389,2)</f>
        <v>0</v>
      </c>
      <c r="AA396" s="17">
        <v>8</v>
      </c>
      <c r="AD396" s="52" t="b">
        <f>IF(AND(G396&gt;947.15,G396&lt;949),3,IF(AND(G396&gt;623.59,G396&lt;625),4,IF(AND(G396&gt;237.38,G396&lt;239),5,IF(AND(G396&gt;1986,G396&lt;1988),6,IF(AND(G396&gt;739.75,G396&lt;741),7,IF(AND(G396&gt;282.91,G396&lt;284),8,IF(AND(G396&gt;2681.35,G396&lt;2683),9,IF(AND(G396&gt;828.59,G396&lt;830),10,IF(AND(G396&gt;585.15,G396&lt;587),11,IF(AND(G396&gt;991.71,G396&lt;993),12,IF(AND(G396&gt;652.95,G396&lt;654),13,IF(AND(G396&gt;248.59,G396&lt;250),14,IF(AND(G396&gt;2079.39,G396&lt;2081),15,IF(AND(G396&gt;774.57,G396&lt;776),16,IF(AND(G396&gt;296.25,G396&lt;298),17,IF(AND(G396&gt;2807.42,G396&lt;2809),18,IF(AND(G396&gt;867.59,G396&lt;869),19,IF(AND(G396&gt;612.7,G396&lt;614),20))))))))))))))))))</f>
        <v>0</v>
      </c>
      <c r="AE396" s="52" t="b">
        <f>IF(AND(I396&gt;1204.78,I396&lt;1206),5,IF(AND(I396&gt;1407.63,I396&lt;1409),8,IF(AND(I396&gt;1427.91,I396&lt;1429),11,IF(AND(I396&gt;1261.45,I396&lt;1263),14,IF(AND(I396&gt;1473.83,I396&lt;1475),17,IF(AND(I396&gt;1495.07,I396&lt;1497),20))))))</f>
        <v>0</v>
      </c>
      <c r="AF396" s="52" t="b">
        <f>IF(AND(J396&gt;486.32,J396&lt;488),3,IF(AND(J396&gt;324.64,J396&lt;326),4,IF(AND(J396&gt;286.99,J396&lt;288.5),5,IF(AND(J396&gt;617.7,J396&lt;618),6,IF(AND(J396&gt;411.3,J396&lt;413),7,IF(AND(J396&gt;365.04,J396&lt;367),8,IF(AND(J396&gt;797.54,J396&lt;799),9,IF(AND(J396&gt;533.49,J396&lt;535),10,IF(AND(J396&gt;475.86,J396&lt;477),11,IF(AND(J396&gt;509.22,J396&lt;511),12,IF(AND(J396&gt;339.94,J396&lt;341.2),13,IF(AND(J396&gt;300.53,J396&lt;302),14,IF(AND(J396&gt;646.78,J396&lt;648),15,IF(AND(J396&gt;430.68,J396&lt;432),16,IF(AND(J396&gt;382.24,J396&lt;384),17,IF(AND(J396&gt;835.07,J396&lt;837),18,IF(AND(J396&gt;558.61,J396&lt;560),19,IF(AND(J396&gt;498.27,J396&lt;500),20))))))))))))))))))</f>
        <v>0</v>
      </c>
      <c r="AG396" s="52" t="b">
        <f>IF(AND(L396&gt;497.89,L396&lt;499),3,IF(AND(L396&gt;360.29,L396&lt;362),4,IF(AND(L396&gt;249.38,L396&lt;251),5,IF(AND(L396&gt;628.22,L396&lt;630),6,IF(AND(L396&gt;455.21,L396&lt;457),7,IF(AND(L396&gt;315.16,L396&lt;317),8,IF(AND(L396&gt;814.35,L396&lt;816),9,IF(AND(L396&gt;571.19,L396&lt;573),10,IF(AND(L396&gt;401.59,L396&lt;403),11,IF(AND(L396&gt;521.33,L396&lt;523),12,IF(AND(L396&gt;377.28,L396&lt;379),13,IF(AND(L396&gt;261.15,L396&lt;263),14,IF(AND(L396&gt;657.8,L396&lt;659),15,IF(AND(L396&gt;476.66,L396&lt;478),16,IF(AND(L396&gt;330.01,L396&lt;332),17,IF(AND(L396&gt;852.67,L396&lt;854),18,IF(AND(L396&gt;598.08,L396&lt;600),19,IF(AND(L396&gt;420.51,L396&lt;422),20))))))))))))))))))</f>
        <v>0</v>
      </c>
      <c r="AH396" s="52" t="b">
        <f>IF(AND(Q396&gt;358.85,Q396&lt;360),3,IF(AND(Q396&gt;129.83,Q396&lt;131),4,IF(AND(Q396&gt;77.61,Q396&lt;79),5,IF(AND(Q396&gt;426.19,Q396&lt;428),6,IF(AND(Q396&gt;159.77,Q396&lt;161),7,IF(AND(Q396&gt;94.38,Q396&lt;96),8,IF(AND(Q396&gt;567.37,Q396&lt;569),9,IF(AND(Q396&gt;203.4,Q396&lt;205),10,IF(AND(Q396&gt;131.96,Q396&lt;133),11,IF(AND(Q396&gt;375.76,Q396&lt;377),12,IF(AND(Q396&gt;135.98,Q396&lt;137),13,IF(AND(Q396&gt;81.31,Q396&lt;83),14,IF(AND(Q396&gt;446.27,Q396&lt;448),15,IF(AND(Q396&gt;167.32,Q396&lt;169),16,IF(AND(Q396&gt;98.86,Q396&lt;100),17,IF(AND(Q396&gt;594.08,Q396&lt;596),18,IF(AND(Q396&gt;213.01,Q396&lt;215),19,IF(AND(Q396&gt;138.21,Q396&lt;140),20))))))))))))))))))</f>
        <v>0</v>
      </c>
      <c r="AI396" s="52" t="b">
        <f>IF(AND(S396&gt;195.17,S396&lt;197),3,IF(AND(S396&gt;88.93,S396&lt;90),4,IF(AND(S396&gt;47.88,S396&lt;49),5,IF(AND(S396&gt;245.08,S396&lt;247),6,IF(AND(S396&gt;111.07,S396&lt;113),7,IF(AND(S396&gt;60.92,S396&lt;62),8,IF(AND(S396&gt;296.11,S396&lt;298),9,IF(AND(S396&gt;139.41,S396&lt;141),10,IF(AND(S396&gt;78.67,S396&lt;80),11,IF(AND(S396&gt;204.39,S396&lt;206),12,IF(AND(S396&gt;93.16,S396&lt;95),13,IF(AND(S396&gt;50.17,S396&lt;52),14,IF(AND(S396&gt;256.64,S396&lt;258),15,IF(AND(S396&gt;116.33,S396&lt;118),16,IF(AND(S396&gt;63.83,S396&lt;65),17,IF(AND(S396&gt;310.07,S396&lt;312),18,IF(AND(S396&gt;146.01,S396&lt;148),19,IF(AND(S396&gt;82.42,S396&lt;84),20))))))))))))))))))</f>
        <v>0</v>
      </c>
      <c r="AJ396" s="52" t="b">
        <f>IF(AND(U396&gt;107.35,U396&lt;109),3,IF(AND(U396&gt;63.65,U396&lt;65),4,IF(AND(U396&gt;44.75,U396&lt;46),5,IF(AND(U396&gt;143.27,U396&lt;145),6,IF(AND(U396&gt;85.58,U396&lt;87),7,IF(AND(U396&gt;60.46,U396&lt;62),8,IF(AND(U396&gt;194.16,U396&lt;196),9,IF(AND(U396&gt;117.24,U396&lt;119),10,IF(AND(U396&gt;82.88,U396&lt;84),11,IF(AND(U396&gt;112.44,U396&lt;114),12,IF(AND(U396&gt;66.69,U396&lt;68),13,IF(AND(U396&gt;46.9,U396&lt;48),14,IF(AND(U396&gt;150.05,U396&lt;152),15,IF(AND(U396&gt;90.65,U396&lt;91),16,IF(AND(U396&gt;63.34,U396&lt;65),17,IF(AND(U396&gt;203.34,U396&lt;205),18,IF(AND(U396&gt;122.8,U396&lt;124),19,IF(AND(U396&gt;86.83,U396&lt;88),20))))))))))))))))))</f>
        <v>0</v>
      </c>
      <c r="AK396" s="52" t="b">
        <f>IF(AND(V396&gt;139.85,V396&lt;141),3,IF(AND(V396&gt;103.84,V396&lt;105),4,IF(AND(V396&gt;52.32,V396&lt;54),5,IF(AND(V396&gt;285.46,V396&lt;287),6,IF(AND(V396&gt;118.42,V396&lt;120),7,IF(AND(V396&gt;62.42,V396&lt;64),8,IF(AND(V396&gt;412.27,V396&lt;414),9,IF(AND(V396&gt;140.33,V396&lt;142),10,IF(AND(V396&gt;145,V396&lt;147),11,IF(AND(V396&gt;146.47,V396&lt;148),12,IF(AND(V396&gt;108.77,V396&lt;110),13,IF(AND(V396&gt;54.82,V396&lt;56),14,IF(AND(V396&gt;298.92,V396&lt;300),15,IF(AND(V396&gt;124.03,V396&lt;126),16,IF(AND(V396&gt;65.4,V396&lt;67),17,IF(AND(V396&gt;431.69,V396&lt;433),18,IF(AND(V396&gt;146.97,V396&lt;148),19,IF(AND(V396&gt;151.86,V396&lt;153),20))))))))))))))))))</f>
        <v>0</v>
      </c>
      <c r="AL396" s="52" t="b">
        <f>IF(AND(W396&gt;350.42,W396&lt;352),3,IF(AND(W396&gt;546.22,W396&lt;548),4,IF(AND(W396&gt;155.33,W396&lt;157),5,IF(AND(W396&gt;721.99,W396&lt;723),6,IF(AND(W396&gt;638.96,W396&lt;639),7,IF(AND(W396&gt;187.79,W396&lt;189),8,IF(AND(W396&gt;945.4,W396&lt;947),9,IF(AND(W396&gt;698.46,W396&lt;670),10,IF(AND(W396&gt;360.7,W396&lt;362),11,IF(AND(W396&gt;366.94,W396&lt;368),12,IF(AND(W396&gt;571.94,W396&lt;573),13,IF(AND(W396&gt;162.68,W396&lt;164),14,IF(AND(W396&gt;755.97,W396&lt;757),15,IF(AND(W396&gt;667.99,W396&lt;669),16,IF(AND(W396&gt;196.66,W396&lt;198),17,IF(AND(W396&gt;989.88,W396&lt;991),18,IF(AND(W396&gt;731.33,W396&lt;733),19,IF(AND(W396&gt;377.7,W396&lt;379),20))))))))))))))))))</f>
        <v>0</v>
      </c>
      <c r="AM396" s="52">
        <f>IF(AND(Y396&gt;46.2,Y396&lt;46.5),3,IF(AND(Y396&gt;18.8,Y396&lt;19.1),4,IF(AND(Y396&gt;15.8,Y396&lt;16),5,IF(AND(Y396&gt;78.7,Y396&lt;79),6,IF(AND(Y396&gt;32.1,Y396&lt;32.4),7,IF(AND(Y396&gt;26.9,Y396&lt;27.3),8,IF(AND(Y396&gt;125,Y396&lt;125.5),9,IF(AND(Y396&gt;48.2,Y396&lt;48.52),10,IF(AND(Y396&gt;43.1,Y396&lt;43.6),11,IF(AND(Y396&gt;48.53,Y396&lt;48.7),12,IF(AND(Y396&gt;19.6,Y396&lt;20.1),13,IF(AND(Y396&gt;16.5,Y396&lt;16.9),14,IF(AND(Y396&gt;82.4,Y396&lt;82.8),15,IF(AND(Y396&gt;33.6,Y396&lt;34),16,IF(AND(Y396&gt;28,Y396&lt;28.6),17,IF(AND(Y396&gt;130.8,Y396&lt;131.4),18,IF(AND(Y396&gt;50.5,Y396&lt;50.9),19,IF(AND(Y396&gt;45.2,Y396&lt;45.8),20))))))))))))))))))</f>
        <v>3</v>
      </c>
      <c r="AO396" s="4">
        <f t="shared" si="1103"/>
        <v>0</v>
      </c>
      <c r="AP396" s="4">
        <f t="shared" si="1104"/>
        <v>0</v>
      </c>
      <c r="AQ396" s="4">
        <f t="shared" si="1105"/>
        <v>0</v>
      </c>
      <c r="AU396" s="296"/>
      <c r="AV396" s="291"/>
      <c r="AW396" s="308"/>
      <c r="AX396" s="322" t="s">
        <v>53</v>
      </c>
      <c r="AY396" s="293"/>
      <c r="AZ396" s="11" t="e">
        <f>ROUND(AZ395/AW389,2)</f>
        <v>#DIV/0!</v>
      </c>
      <c r="BA396" s="11" t="e">
        <f>ROUND(BA395/AW389,2)</f>
        <v>#DIV/0!</v>
      </c>
      <c r="BB396" s="11" t="e">
        <f>ROUND(BB395/AW389,2)</f>
        <v>#DIV/0!</v>
      </c>
      <c r="BC396" s="11" t="e">
        <f>ROUND(BC395/AW389,2)</f>
        <v>#DIV/0!</v>
      </c>
      <c r="BD396" s="11" t="e">
        <f>ROUND(BD395/AW389,2)</f>
        <v>#DIV/0!</v>
      </c>
      <c r="BE396" s="11" t="e">
        <f>ROUND(BE395/AW389,2)</f>
        <v>#DIV/0!</v>
      </c>
      <c r="BF396" s="11" t="e">
        <f>ROUND(BF395/AW389,2)</f>
        <v>#DIV/0!</v>
      </c>
      <c r="BG396" s="11" t="e">
        <f>ROUND(BG395/AW389,2)</f>
        <v>#DIV/0!</v>
      </c>
      <c r="BH396" s="11" t="e">
        <f>ROUND(BH395/AW389,2)</f>
        <v>#DIV/0!</v>
      </c>
      <c r="BI396" s="11" t="e">
        <f>ROUND(BI395/AW389,2)</f>
        <v>#DIV/0!</v>
      </c>
      <c r="BJ396" s="11" t="e">
        <f>ROUND(BJ395/AW389,2)</f>
        <v>#DIV/0!</v>
      </c>
      <c r="BK396" s="11" t="e">
        <f>ROUND(BK395/AW389,2)</f>
        <v>#DIV/0!</v>
      </c>
      <c r="BL396" s="11" t="e">
        <f>ROUND(BL395/AW389,2)</f>
        <v>#DIV/0!</v>
      </c>
      <c r="BM396" s="11" t="e">
        <f>ROUND(BM395/AW389,2)</f>
        <v>#DIV/0!</v>
      </c>
      <c r="BN396" s="11" t="e">
        <f>ROUND(BN395/AW389,2)</f>
        <v>#DIV/0!</v>
      </c>
      <c r="BO396" s="11" t="e">
        <f>ROUND(BO395/AW389,2)</f>
        <v>#DIV/0!</v>
      </c>
      <c r="BP396" s="11" t="e">
        <f>ROUND(BP395/AW389,2)</f>
        <v>#DIV/0!</v>
      </c>
      <c r="BQ396" s="11" t="e">
        <f>ROUND(BQ395/AW389,2)</f>
        <v>#DIV/0!</v>
      </c>
      <c r="BR396" s="11" t="e">
        <f>ROUND(BR395/AW389,2)</f>
        <v>#DIV/0!</v>
      </c>
      <c r="BS396" s="11" t="e">
        <f>ROUND(BS395/AW389,2)</f>
        <v>#DIV/0!</v>
      </c>
      <c r="BT396" s="11" t="e">
        <f>ROUND(BT395/AW389,2)</f>
        <v>#DIV/0!</v>
      </c>
      <c r="BU396" s="17">
        <v>8</v>
      </c>
      <c r="BX396" s="52" t="e">
        <f>IF(AND(BA396&gt;947.15,BA396&lt;949),3,IF(AND(BA396&gt;623.59,BA396&lt;625),4,IF(AND(BA396&gt;237.38,BA396&lt;239),5,IF(AND(BA396&gt;1986,BA396&lt;1988),6,IF(AND(BA396&gt;739.75,BA396&lt;741),7,IF(AND(BA396&gt;282.91,BA396&lt;284),8,IF(AND(BA396&gt;2681.35,BA396&lt;2683),9,IF(AND(BA396&gt;828.59,BA396&lt;830),10,IF(AND(BA396&gt;585.15,BA396&lt;587),11,IF(AND(BA396&gt;991.71,BA396&lt;993),12,IF(AND(BA396&gt;652.95,BA396&lt;654),13,IF(AND(BA396&gt;248.59,BA396&lt;250),14,IF(AND(BA396&gt;2079.39,BA396&lt;2081),15,IF(AND(BA396&gt;774.57,BA396&lt;776),16,IF(AND(BA396&gt;296.25,BA396&lt;298),17,IF(AND(BA396&gt;2807.42,BA396&lt;2809),18,IF(AND(BA396&gt;867.59,BA396&lt;869),19,IF(AND(BA396&gt;612.7,BA396&lt;614),20))))))))))))))))))</f>
        <v>#DIV/0!</v>
      </c>
      <c r="BY396" s="52" t="e">
        <f>IF(AND(BC396&gt;1204.78,BC396&lt;1206),5,IF(AND(BC396&gt;1407.63,BC396&lt;1409),8,IF(AND(BC396&gt;1427.91,BC396&lt;1429),11,IF(AND(BC396&gt;1261.45,BC396&lt;1263),14,IF(AND(BC396&gt;1473.83,BC396&lt;1475),17,IF(AND(BC396&gt;1495.07,BC396&lt;1497),20))))))</f>
        <v>#DIV/0!</v>
      </c>
      <c r="BZ396" s="52" t="e">
        <f>IF(AND(BD396&gt;486.32,BD396&lt;488),3,IF(AND(BD396&gt;324.64,BD396&lt;326),4,IF(AND(BD396&gt;286.99,BD396&lt;288.5),5,IF(AND(BD396&gt;617.7,BD396&lt;618),6,IF(AND(BD396&gt;411.3,BD396&lt;413),7,IF(AND(BD396&gt;365.04,BD396&lt;367),8,IF(AND(BD396&gt;797.54,BD396&lt;799),9,IF(AND(BD396&gt;533.49,BD396&lt;535),10,IF(AND(BD396&gt;475.86,BD396&lt;477),11,IF(AND(BD396&gt;509.22,BD396&lt;511),12,IF(AND(BD396&gt;339.94,BD396&lt;341.2),13,IF(AND(BD396&gt;300.53,BD396&lt;302),14,IF(AND(BD396&gt;646.78,BD396&lt;648),15,IF(AND(BD396&gt;430.68,BD396&lt;432),16,IF(AND(BD396&gt;382.24,BD396&lt;384),17,IF(AND(BD396&gt;835.07,BD396&lt;837),18,IF(AND(BD396&gt;558.61,BD396&lt;560),19,IF(AND(BD396&gt;498.27,BD396&lt;500),20))))))))))))))))))</f>
        <v>#DIV/0!</v>
      </c>
      <c r="CA396" s="52" t="e">
        <f>IF(AND(BF396&gt;497.89,BF396&lt;499),3,IF(AND(BF396&gt;360.29,BF396&lt;362),4,IF(AND(BF396&gt;249.38,BF396&lt;251),5,IF(AND(BF396&gt;628.22,BF396&lt;630),6,IF(AND(BF396&gt;455.21,BF396&lt;457),7,IF(AND(BF396&gt;315.16,BF396&lt;317),8,IF(AND(BF396&gt;814.35,BF396&lt;816),9,IF(AND(BF396&gt;571.19,BF396&lt;573),10,IF(AND(BF396&gt;401.59,BF396&lt;403),11,IF(AND(BF396&gt;521.33,BF396&lt;523),12,IF(AND(BF396&gt;377.28,BF396&lt;379),13,IF(AND(BF396&gt;261.15,BF396&lt;263),14,IF(AND(BF396&gt;657.8,BF396&lt;659),15,IF(AND(BF396&gt;476.66,BF396&lt;478),16,IF(AND(BF396&gt;330.01,BF396&lt;332),17,IF(AND(BF396&gt;852.67,BF396&lt;854),18,IF(AND(BF396&gt;598.08,BF396&lt;600),19,IF(AND(BF396&gt;420.51,BF396&lt;422),20))))))))))))))))))</f>
        <v>#DIV/0!</v>
      </c>
      <c r="CB396" s="52" t="e">
        <f>IF(AND(BK396&gt;358.85,BK396&lt;360),3,IF(AND(BK396&gt;129.83,BK396&lt;131),4,IF(AND(BK396&gt;77.61,BK396&lt;79),5,IF(AND(BK396&gt;426.19,BK396&lt;428),6,IF(AND(BK396&gt;159.77,BK396&lt;161),7,IF(AND(BK396&gt;94.38,BK396&lt;96),8,IF(AND(BK396&gt;567.37,BK396&lt;569),9,IF(AND(BK396&gt;203.4,BK396&lt;205),10,IF(AND(BK396&gt;131.96,BK396&lt;133),11,IF(AND(BK396&gt;375.76,BK396&lt;377),12,IF(AND(BK396&gt;135.98,BK396&lt;137),13,IF(AND(BK396&gt;81.31,BK396&lt;83),14,IF(AND(BK396&gt;446.27,BK396&lt;448),15,IF(AND(BK396&gt;167.32,BK396&lt;169),16,IF(AND(BK396&gt;98.86,BK396&lt;100),17,IF(AND(BK396&gt;594.08,BK396&lt;596),18,IF(AND(BK396&gt;213.01,BK396&lt;215),19,IF(AND(BK396&gt;138.21,BK396&lt;140),20))))))))))))))))))</f>
        <v>#DIV/0!</v>
      </c>
      <c r="CC396" s="52" t="e">
        <f>IF(AND(BM396&gt;195.17,BM396&lt;197),3,IF(AND(BM396&gt;88.93,BM396&lt;90),4,IF(AND(BM396&gt;47.88,BM396&lt;49),5,IF(AND(BM396&gt;245.08,BM396&lt;247),6,IF(AND(BM396&gt;111.07,BM396&lt;113),7,IF(AND(BM396&gt;60.92,BM396&lt;62),8,IF(AND(BM396&gt;296.11,BM396&lt;298),9,IF(AND(BM396&gt;139.41,BM396&lt;141),10,IF(AND(BM396&gt;78.67,BM396&lt;80),11,IF(AND(BM396&gt;204.39,BM396&lt;206),12,IF(AND(BM396&gt;93.16,BM396&lt;95),13,IF(AND(BM396&gt;50.17,BM396&lt;52),14,IF(AND(BM396&gt;256.64,BM396&lt;258),15,IF(AND(BM396&gt;116.33,BM396&lt;118),16,IF(AND(BM396&gt;63.83,BM396&lt;65),17,IF(AND(BM396&gt;310.07,BM396&lt;312),18,IF(AND(BM396&gt;146.01,BM396&lt;148),19,IF(AND(BM396&gt;82.42,BM396&lt;84),20))))))))))))))))))</f>
        <v>#DIV/0!</v>
      </c>
      <c r="CD396" s="52" t="e">
        <f>IF(AND(BO396&gt;107.35,BO396&lt;109),3,IF(AND(BO396&gt;63.65,BO396&lt;65),4,IF(AND(BO396&gt;44.75,BO396&lt;46),5,IF(AND(BO396&gt;143.27,BO396&lt;145),6,IF(AND(BO396&gt;85.58,BO396&lt;87),7,IF(AND(BO396&gt;60.46,BO396&lt;62),8,IF(AND(BO396&gt;194.16,BO396&lt;196),9,IF(AND(BO396&gt;117.24,BO396&lt;119),10,IF(AND(BO396&gt;82.88,BO396&lt;84),11,IF(AND(BO396&gt;112.44,BO396&lt;114),12,IF(AND(BO396&gt;66.69,BO396&lt;68),13,IF(AND(BO396&gt;46.9,BO396&lt;48),14,IF(AND(BO396&gt;150.05,BO396&lt;152),15,IF(AND(BO396&gt;90.65,BO396&lt;91),16,IF(AND(BO396&gt;63.34,BO396&lt;65),17,IF(AND(BO396&gt;203.34,BO396&lt;205),18,IF(AND(BO396&gt;122.8,BO396&lt;124),19,IF(AND(BO396&gt;86.83,BO396&lt;88),20))))))))))))))))))</f>
        <v>#DIV/0!</v>
      </c>
      <c r="CE396" s="52" t="e">
        <f>IF(AND(BP396&gt;139.85,BP396&lt;141),3,IF(AND(BP396&gt;103.84,BP396&lt;105),4,IF(AND(BP396&gt;52.32,BP396&lt;54),5,IF(AND(BP396&gt;285.46,BP396&lt;287),6,IF(AND(BP396&gt;118.42,BP396&lt;120),7,IF(AND(BP396&gt;62.42,BP396&lt;64),8,IF(AND(BP396&gt;412.27,BP396&lt;414),9,IF(AND(BP396&gt;140.33,BP396&lt;142),10,IF(AND(BP396&gt;145,BP396&lt;147),11,IF(AND(BP396&gt;146.47,BP396&lt;148),12,IF(AND(BP396&gt;108.77,BP396&lt;110),13,IF(AND(BP396&gt;54.82,BP396&lt;56),14,IF(AND(BP396&gt;298.92,BP396&lt;300),15,IF(AND(BP396&gt;124.03,BP396&lt;126),16,IF(AND(BP396&gt;65.4,BP396&lt;67),17,IF(AND(BP396&gt;431.69,BP396&lt;433),18,IF(AND(BP396&gt;146.97,BP396&lt;148),19,IF(AND(BP396&gt;151.86,BP396&lt;153),20))))))))))))))))))</f>
        <v>#DIV/0!</v>
      </c>
      <c r="CF396" s="52" t="e">
        <f>IF(AND(BQ396&gt;350.42,BQ396&lt;352),3,IF(AND(BQ396&gt;546.22,BQ396&lt;548),4,IF(AND(BQ396&gt;155.33,BQ396&lt;157),5,IF(AND(BQ396&gt;721.99,BQ396&lt;723),6,IF(AND(BQ396&gt;638.96,BQ396&lt;639),7,IF(AND(BQ396&gt;187.79,BQ396&lt;189),8,IF(AND(BQ396&gt;945.4,BQ396&lt;947),9,IF(AND(BQ396&gt;698.46,BQ396&lt;670),10,IF(AND(BQ396&gt;360.7,BQ396&lt;362),11,IF(AND(BQ396&gt;366.94,BQ396&lt;368),12,IF(AND(BQ396&gt;571.94,BQ396&lt;573),13,IF(AND(BQ396&gt;162.68,BQ396&lt;164),14,IF(AND(BQ396&gt;755.97,BQ396&lt;757),15,IF(AND(BQ396&gt;667.99,BQ396&lt;669),16,IF(AND(BQ396&gt;196.66,BQ396&lt;198),17,IF(AND(BQ396&gt;989.88,BQ396&lt;991),18,IF(AND(BQ396&gt;731.33,BQ396&lt;733),19,IF(AND(BQ396&gt;377.7,BQ396&lt;379),20))))))))))))))))))</f>
        <v>#DIV/0!</v>
      </c>
      <c r="CG396" s="52" t="e">
        <f>IF(AND(BS396&gt;46.2,BS396&lt;46.5),3,IF(AND(BS396&gt;18.8,BS396&lt;19.1),4,IF(AND(BS396&gt;15.8,BS396&lt;16),5,IF(AND(BS396&gt;78.7,BS396&lt;79),6,IF(AND(BS396&gt;32.1,BS396&lt;32.4),7,IF(AND(BS396&gt;26.9,BS396&lt;27.3),8,IF(AND(BS396&gt;125,BS396&lt;125.5),9,IF(AND(BS396&gt;48.2,BS396&lt;48.52),10,IF(AND(BS396&gt;43.1,BS396&lt;43.6),11,IF(AND(BS396&gt;48.53,BS396&lt;48.7),12,IF(AND(BS396&gt;19.6,BS396&lt;20.1),13,IF(AND(BS396&gt;16.5,BS396&lt;16.9),14,IF(AND(BS396&gt;82.4,BS396&lt;82.8),15,IF(AND(BS396&gt;33.6,BS396&lt;34),16,IF(AND(BS396&gt;28,BS396&lt;28.6),17,IF(AND(BS396&gt;130.8,BS396&lt;131.4),18,IF(AND(BS396&gt;50.5,BS396&lt;50.9),19,IF(AND(BS396&gt;45.2,BS396&lt;45.8),20))))))))))))))))))</f>
        <v>#DIV/0!</v>
      </c>
    </row>
    <row r="397" spans="1:88" ht="90" customHeight="1">
      <c r="A397" s="297"/>
      <c r="B397" s="287"/>
      <c r="C397" s="309"/>
      <c r="D397" s="292" t="s">
        <v>54</v>
      </c>
      <c r="E397" s="293"/>
      <c r="F397" s="10" t="s">
        <v>36</v>
      </c>
      <c r="G397" s="12">
        <f>IF(AD397=FALSE,0,AD397)</f>
        <v>0</v>
      </c>
      <c r="H397" s="12" t="s">
        <v>36</v>
      </c>
      <c r="I397" s="12">
        <f>IF(AE397=FALSE,0,AE397)</f>
        <v>0</v>
      </c>
      <c r="J397" s="12">
        <f>IF(AF397=FALSE,0,AF397)</f>
        <v>0</v>
      </c>
      <c r="K397" s="12" t="s">
        <v>36</v>
      </c>
      <c r="L397" s="12">
        <f>IF(AG397=FALSE,0,AG397)</f>
        <v>0</v>
      </c>
      <c r="M397" s="12" t="s">
        <v>36</v>
      </c>
      <c r="N397" s="12" t="s">
        <v>36</v>
      </c>
      <c r="O397" s="12" t="s">
        <v>36</v>
      </c>
      <c r="P397" s="12" t="s">
        <v>36</v>
      </c>
      <c r="Q397" s="12">
        <f>IF(AH397=FALSE,0,AH397)</f>
        <v>0</v>
      </c>
      <c r="R397" s="12" t="s">
        <v>36</v>
      </c>
      <c r="S397" s="12">
        <f>IF(AI397=FALSE,0,AI397)</f>
        <v>0</v>
      </c>
      <c r="T397" s="12" t="s">
        <v>36</v>
      </c>
      <c r="U397" s="12">
        <f>IF(AJ397=FALSE,0,AJ397)</f>
        <v>0</v>
      </c>
      <c r="V397" s="12">
        <f>IF(AK397=FALSE,0,AK397)</f>
        <v>0</v>
      </c>
      <c r="W397" s="12">
        <f>IF(AL397=FALSE,0,AL397)</f>
        <v>0</v>
      </c>
      <c r="X397" s="12" t="s">
        <v>36</v>
      </c>
      <c r="Y397" s="12">
        <f>IF(AM397=FALSE,0,AM397)</f>
        <v>46.41</v>
      </c>
      <c r="Z397" s="12" t="s">
        <v>36</v>
      </c>
      <c r="AA397" s="18">
        <v>9</v>
      </c>
      <c r="AD397" s="52" t="b">
        <f>IF(AD396=3,948.15,IF(AD396=4,624.59,IF(AD396=5,238.38,IF(AD396=6,1987,IF(AD396=7,740.75,IF(AD396=8,283.91,IF(AD396=9,2682.35,IF(AD396=10,829.59,IF(AD396=11,586.15,IF(AD396=12,992.71,IF(AD396=13,653.95,IF(AD396=14,249.59,IF(AD396=15,2080.39,IF(AD396=16,775.57,IF(AD396=17,297.25,IF(AD396=18,2808.42,IF(AD396=19,868.59,IF(AD396=20,613.7))))))))))))))))))</f>
        <v>0</v>
      </c>
      <c r="AE397" s="52" t="b">
        <f>IF(AE396=5,1205.78,IF(AE396=8,1408.63,IF(AE396=11,1428.91,IF(AE396=14,1262.45,IF(AE396=17,1474.83,IF(AE396=20,1496.07))))))</f>
        <v>0</v>
      </c>
      <c r="AF397" s="52" t="b">
        <f>IF(AF396=3,487.32,IF(AF396=4,325.64,IF(AF396=5,287.99,IF(AF396=6,618.7,IF(AF396=7,412.3,IF(AF396=8,366.04,IF(AF396=9,798.54,IF(AF396=10,534.49,IF(AF396=11,476.86,IF(AF396=12,510.22,IF(AF396=13,340.94,IF(AF396=14,301.53,IF(AF396=15,647.78,IF(AF396=16,431.68,IF(AF396=17,383.24,IF(AF396=18,836.07,IF(AF396=19,559.61,IF(AF396=20,499.27))))))))))))))))))</f>
        <v>0</v>
      </c>
      <c r="AG397" s="52" t="b">
        <f>IF(AG396=3,498.89,IF(AG396=4,361.29,IF(AG396=5,250.38,IF(AG396=6,629.22,IF(AG396=7,456.21,IF(AG396=8,316.16,IF(AG396=9,815.35,IF(AG396=10,572.19,IF(AG396=11,402.59,IF(AG396=12,522.33,IF(AG396=13,378.28,IF(AG396=14,262.15,IF(AG396=15,658.8,IF(AG396=16,477.66,IF(AG396=17,331.01,IF(AG396=18,853.67,IF(AG396=19,599.08,IF(AG396=20,421.51))))))))))))))))))</f>
        <v>0</v>
      </c>
      <c r="AH397" s="52" t="b">
        <f>IF(AH396=3,359.85,IF(AH396=4,130.83,IF(AH396=5,78.61,IF(AH396=6,427.19,IF(AH396=7,160.77,IF(AH396=8,95.38,IF(AH396=9,568.37,IF(AH396=10,204.4,IF(AH396=11,132.96,IF(AH396=12,376.76,IF(AH396=13,136.98,IF(AH396=14,82.31,IF(AH396=15,447.27,IF(AH396=16,168.32,IF(AH396=17,99.86,IF(AH396=18,595.08,IF(AH396=19,214.01,IF(AH396=20,139.21))))))))))))))))))</f>
        <v>0</v>
      </c>
      <c r="AI397" s="52" t="b">
        <f>IF(AI396=3,196.17,IF(AI396=4,89.93,IF(AI396=5,48.88,IF(AI396=6,246.08,IF(AI396=7,112.07,IF(AI396=8,61.92,IF(AI396=9,297.11,IF(AI396=10,140.41,IF(AI396=11,79.67,IF(AI396=12,205.39,IF(AI396=13,94.16,IF(AI396=14,51.17,IF(AI396=15,257.64,IF(AI396=16,117.33,IF(AI396=17,64.83,IF(AI396=18,311.07,IF(AI396=19,147.01,IF(AI396=20,83.42))))))))))))))))))</f>
        <v>0</v>
      </c>
      <c r="AJ397" s="52" t="b">
        <f>IF(AJ396=3,108.35,IF(AJ396=4,64.65,IF(AJ396=5,45.75,IF(AJ396=6,144.27,IF(AJ396=7,86.58,IF(AJ396=8,61.46,IF(AJ396=9,195.16,IF(AJ396=10,118.24,IF(AJ396=11,83.88,IF(AJ396=12,113.44,IF(AJ396=13,67.69,IF(AJ396=14,47.9,IF(AJ396=15,151.05,IF(AJ396=16,90.65,IF(AJ396=17,64.34,IF(AJ396=18,204.34,IF(AJ396=19,123.8,IF(AJ396=20,87.83))))))))))))))))))</f>
        <v>0</v>
      </c>
      <c r="AK397" s="52" t="b">
        <f>IF(AK396=3,140.85,IF(AK396=4,104.84,IF(AK396=5,53.32,IF(AK396=6,286.46,IF(AK396=7,119.42,IF(AK396=8,63.42,IF(AK396=9,413.27,IF(AK396=10,141.33,IF(AK396=11,146,IF(AK396=12,147.47,IF(AK396=13,109.77,IF(AK396=14,55.82,IF(AK396=15,299.92,IF(AK396=16,125.03,IF(AK396=17,66.4,IF(AK396=18,432.69,IF(AK396=19,147.97,IF(AK396=20,152.86))))))))))))))))))</f>
        <v>0</v>
      </c>
      <c r="AL397" s="52" t="b">
        <f>IF(AL396=3,351.42,IF(AL396=4,547.22,IF(AL396=5,156.33,IF(AL396=6,722.99,IF(AL396=7,638.96,IF(AL396=8,188.79,IF(AL396=9,946.4,IF(AL396=10,699.46,IF(AL396=11,361.7,IF(AL396=12,367.94,IF(AL396=13,572.94,IF(AL396=14,163.68,IF(AL396=15,756.97,IF(AL396=16,668.99,IF(AL396=17,197.66,IF(AL396=18,990.88,IF(AL396=19,732.33,IF(AL396=20,378.7))))))))))))))))))</f>
        <v>0</v>
      </c>
      <c r="AM397" s="52">
        <f>IF(AM396=3,46.41,IF(AM396=4,19.01,IF(AM396=5,15.96,IF(AM396=6,78.9,IF(AM396=7,32.34,IF(AM396=8,27.09,IF(AM396=9,125.27,IF(AM396=10,48.48,IF(AM396=11,43.47,IF(AM396=12,48.59,IF(AM396=13,19.9,IF(AM396=14,16.71,IF(AM396=15,82.61,IF(AM396=16,33.86,IF(AM396=17,28.36,IF(AM396=18,131.15,IF(AM396=19,50.76,IF(AM396=20,45.51))))))))))))))))))</f>
        <v>46.41</v>
      </c>
      <c r="AO397" s="4">
        <f t="shared" si="1103"/>
        <v>0</v>
      </c>
      <c r="AP397" s="4">
        <f t="shared" si="1104"/>
        <v>0</v>
      </c>
      <c r="AQ397" s="4">
        <f t="shared" si="1105"/>
        <v>0</v>
      </c>
      <c r="AU397" s="297"/>
      <c r="AV397" s="287"/>
      <c r="AW397" s="309"/>
      <c r="AX397" s="322" t="s">
        <v>54</v>
      </c>
      <c r="AY397" s="293"/>
      <c r="AZ397" s="10" t="s">
        <v>36</v>
      </c>
      <c r="BA397" s="12">
        <f>IF(BX397=FALSE,0,BX397)</f>
        <v>0</v>
      </c>
      <c r="BB397" s="12" t="s">
        <v>36</v>
      </c>
      <c r="BC397" s="12">
        <f>IF(BY397=FALSE,0,BY397)</f>
        <v>0</v>
      </c>
      <c r="BD397" s="12">
        <f>IF(BZ397=FALSE,0,BZ397)</f>
        <v>0</v>
      </c>
      <c r="BE397" s="12" t="s">
        <v>36</v>
      </c>
      <c r="BF397" s="12">
        <f>IF(CA397=FALSE,0,CA397)</f>
        <v>0</v>
      </c>
      <c r="BG397" s="12" t="s">
        <v>36</v>
      </c>
      <c r="BH397" s="12" t="s">
        <v>36</v>
      </c>
      <c r="BI397" s="12" t="s">
        <v>36</v>
      </c>
      <c r="BJ397" s="12" t="s">
        <v>36</v>
      </c>
      <c r="BK397" s="12">
        <f>IF(CB397=FALSE,0,CB397)</f>
        <v>0</v>
      </c>
      <c r="BL397" s="12" t="s">
        <v>36</v>
      </c>
      <c r="BM397" s="12">
        <f>IF(CC397=FALSE,0,CC397)</f>
        <v>0</v>
      </c>
      <c r="BN397" s="12" t="s">
        <v>36</v>
      </c>
      <c r="BO397" s="12">
        <f>IF(CD397=FALSE,0,CD397)</f>
        <v>0</v>
      </c>
      <c r="BP397" s="12">
        <f>IF(CE397=FALSE,0,CE397)</f>
        <v>0</v>
      </c>
      <c r="BQ397" s="12">
        <f>IF(CF397=FALSE,0,CF397)</f>
        <v>0</v>
      </c>
      <c r="BR397" s="12" t="s">
        <v>36</v>
      </c>
      <c r="BS397" s="12">
        <f>IF(CG397=FALSE,0,CG397)</f>
        <v>92.82</v>
      </c>
      <c r="BT397" s="12" t="s">
        <v>36</v>
      </c>
      <c r="BU397" s="18">
        <v>9</v>
      </c>
      <c r="BX397" s="52" t="b">
        <f>IF(AD396=3,1896.3,IF(AD396=4,1249.18,IF(AD396=5,476.76,IF(AD396=6,3974,IF(AD396=7,1481.5,IF(AD396=8,567.82,IF(AD396=9,5364.7,IF(AD396=10,1659.18,IF(AD396=11,1172.3)))))))))</f>
        <v>0</v>
      </c>
      <c r="BY397" s="52" t="b">
        <f>IF(AE396=5,2411.56,IF(AE396=8,2817.26,IF(AE396=11,2857.82)))</f>
        <v>0</v>
      </c>
      <c r="BZ397" s="52" t="b">
        <f>IF(AF396=3,974.64,IF(AF396=4,651.28,IF(AF396=5,575.98,IF(AF396=6,1237.4,IF(AF396=7,824.6,IF(AF396=8,732.08,IF(AF396=9,1597.08,IF(AF396=10,1068.98,IF(AF396=11,953.72)))))))))</f>
        <v>0</v>
      </c>
      <c r="CA397" s="52" t="b">
        <f>IF(AG396=3,997.78,IF(AG396=4,722.58,IF(AG396=5,500.76,IF(AG396=6,1258.44,IF(AG396=7,912.42,IF(AG396=8,632.32,IF(AG396=9,1630.7,IF(AG396=10,1144.38,IF(AG396=11,805.18)))))))))</f>
        <v>0</v>
      </c>
      <c r="CB397" s="52" t="b">
        <f>IF(AH396=3,719.7,IF(AH396=4,261.66,IF(AH396=5,157.22,IF(AH396=6,854.38,IF(AH396=7,321.54,IF(AH396=8,190.76,IF(AH396=9,1136.74,IF(AH396=10,408.8,IF(AH396=11,265.92)))))))))</f>
        <v>0</v>
      </c>
      <c r="CC397" s="52" t="b">
        <f>IF(AI396=3,392.34,IF(AI396=4,179.86,IF(AI396=5,97.76,IF(AI396=6,492.16,IF(AI396=7,224.14,IF(AI396=8,123.84,IF(AI396=9,594.22,IF(AI396=10,280.82,IF(AI396=11,159.34)))))))))</f>
        <v>0</v>
      </c>
      <c r="CD397" s="52" t="b">
        <f>IF(AJ396=3,216.7,IF(AJ396=4,129.3,IF(AJ396=5,91.5,IF(AJ396=6,288.54,IF(AJ396=7,173.16,IF(AJ396=8,122.92,IF(AJ396=9,390.32,IF(AJ396=10,236.48,IF(AJ396=11,167.76)))))))))</f>
        <v>0</v>
      </c>
      <c r="CE397" s="52" t="b">
        <f>IF(AK396=3,281.7,IF(AK396=4,209.68,IF(AK396=5,106.64,IF(AK396=6,572.92,IF(AK396=7,238.84,IF(AK396=8,126.84,IF(AK396=9,826.54,IF(AK396=10,282.66,IF(AK396=11,292)))))))))</f>
        <v>0</v>
      </c>
      <c r="CF397" s="52" t="b">
        <f>IF(AL396=3,702.84,IF(AL396=4,1094.44,IF(AL396=5,312.66,IF(AL396=6,1445.98,IF(AL396=7,1277.92,IF(AL396=8,377.58,IF(AL396=9,1892.8,IF(AL396=10,1398.92,IF(AL396=11,723.4)))))))))</f>
        <v>0</v>
      </c>
      <c r="CG397" s="52">
        <f>IF(AM396=3,92.82,IF(AM396=4,38.02,IF(AM396=5,31.92,IF(AM396=6,157.8,IF(AM396=7,64.68,IF(AM396=8,54.18,IF(AM396=9,250.54,IF(AM396=10,96.96,IF(AM396=11,86.94)))))))))</f>
        <v>92.82</v>
      </c>
    </row>
    <row r="398" spans="1:88" ht="15">
      <c r="A398" s="81" t="s">
        <v>91</v>
      </c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3"/>
      <c r="AA398" s="71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>
        <f t="shared" si="1103"/>
        <v>2015</v>
      </c>
      <c r="AP398" s="8">
        <f t="shared" si="1104"/>
        <v>0</v>
      </c>
      <c r="AQ398" s="8">
        <f t="shared" si="1105"/>
        <v>2015</v>
      </c>
      <c r="AU398" s="337" t="s">
        <v>91</v>
      </c>
      <c r="AV398" s="336"/>
      <c r="AW398" s="336"/>
      <c r="AX398" s="336"/>
      <c r="AY398" s="336"/>
      <c r="AZ398" s="336"/>
      <c r="BA398" s="336"/>
      <c r="BB398" s="336"/>
      <c r="BC398" s="336"/>
      <c r="BD398" s="336"/>
      <c r="BE398" s="336"/>
      <c r="BF398" s="336"/>
      <c r="BG398" s="336"/>
      <c r="BH398" s="336"/>
      <c r="BI398" s="336"/>
      <c r="BJ398" s="336"/>
      <c r="BK398" s="336"/>
      <c r="BL398" s="336"/>
      <c r="BM398" s="336"/>
      <c r="BN398" s="336"/>
      <c r="BO398" s="336"/>
      <c r="BP398" s="336"/>
      <c r="BQ398" s="336"/>
      <c r="BR398" s="336"/>
      <c r="BS398" s="336"/>
      <c r="BT398" s="338"/>
      <c r="BU398" s="71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</row>
    <row r="399" spans="1:88" ht="15">
      <c r="A399" s="84" t="s">
        <v>51</v>
      </c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6"/>
      <c r="AA399" s="53"/>
      <c r="AO399" s="4">
        <f t="shared" si="1103"/>
        <v>0</v>
      </c>
      <c r="AP399" s="4">
        <f t="shared" si="1104"/>
        <v>0</v>
      </c>
      <c r="AQ399" s="4">
        <f t="shared" si="1105"/>
        <v>0</v>
      </c>
      <c r="AU399" s="337" t="s">
        <v>51</v>
      </c>
      <c r="AV399" s="336"/>
      <c r="AW399" s="336"/>
      <c r="AX399" s="336"/>
      <c r="AY399" s="336"/>
      <c r="AZ399" s="336"/>
      <c r="BA399" s="336"/>
      <c r="BB399" s="336"/>
      <c r="BC399" s="336"/>
      <c r="BD399" s="336"/>
      <c r="BE399" s="336"/>
      <c r="BF399" s="336"/>
      <c r="BG399" s="336"/>
      <c r="BH399" s="336"/>
      <c r="BI399" s="336"/>
      <c r="BJ399" s="336"/>
      <c r="BK399" s="336"/>
      <c r="BL399" s="336"/>
      <c r="BM399" s="336"/>
      <c r="BN399" s="336"/>
      <c r="BO399" s="336"/>
      <c r="BP399" s="336"/>
      <c r="BQ399" s="336"/>
      <c r="BR399" s="336"/>
      <c r="BS399" s="336"/>
      <c r="BT399" s="338"/>
      <c r="BU399" s="53"/>
    </row>
    <row r="400" spans="1:88" ht="30" customHeight="1">
      <c r="A400" s="318" t="s">
        <v>25</v>
      </c>
      <c r="B400" s="280" t="s">
        <v>92</v>
      </c>
      <c r="C400" s="284">
        <v>326.8</v>
      </c>
      <c r="D400" s="282" t="s">
        <v>27</v>
      </c>
      <c r="E400" s="2" t="s">
        <v>28</v>
      </c>
      <c r="F400" s="10">
        <f>G400+I400+J400+L400+Q400+S400+U400+V400+W400+Y400+Z400</f>
        <v>309855.42</v>
      </c>
      <c r="G400" s="45">
        <v>309855.42</v>
      </c>
      <c r="H400" s="10">
        <v>0</v>
      </c>
      <c r="I400" s="10">
        <v>0</v>
      </c>
      <c r="J400" s="10">
        <v>0</v>
      </c>
      <c r="K400" s="10">
        <v>0</v>
      </c>
      <c r="L400" s="10">
        <f>M400+O400</f>
        <v>0</v>
      </c>
      <c r="M400" s="13">
        <v>0</v>
      </c>
      <c r="N400" s="10">
        <v>0</v>
      </c>
      <c r="O400" s="13">
        <v>0</v>
      </c>
      <c r="P400" s="10">
        <v>0</v>
      </c>
      <c r="Q400" s="46">
        <v>0</v>
      </c>
      <c r="R400" s="10">
        <v>0</v>
      </c>
      <c r="S400" s="46">
        <v>0</v>
      </c>
      <c r="T400" s="10">
        <v>0</v>
      </c>
      <c r="U400" s="46">
        <v>0</v>
      </c>
      <c r="V400" s="46">
        <v>0</v>
      </c>
      <c r="W400" s="46">
        <v>0</v>
      </c>
      <c r="X400" s="10">
        <v>0</v>
      </c>
      <c r="Y400" s="10">
        <v>0</v>
      </c>
      <c r="Z400" s="10">
        <v>0</v>
      </c>
      <c r="AA400" s="16">
        <v>1</v>
      </c>
      <c r="AO400" s="4">
        <f t="shared" si="1103"/>
        <v>0</v>
      </c>
      <c r="AP400" s="4">
        <f t="shared" si="1104"/>
        <v>0</v>
      </c>
      <c r="AQ400" s="4">
        <f t="shared" si="1105"/>
        <v>0</v>
      </c>
      <c r="AU400" s="324" t="s">
        <v>25</v>
      </c>
      <c r="AV400" s="339" t="s">
        <v>92</v>
      </c>
      <c r="AW400" s="325">
        <v>326.8</v>
      </c>
      <c r="AX400" s="326" t="s">
        <v>27</v>
      </c>
      <c r="AY400" s="2" t="s">
        <v>28</v>
      </c>
      <c r="AZ400" s="10">
        <f>BA400+BC400+BD400+BF400+BK400+BM400+BO400+BP400+BQ400+BS400+BT400</f>
        <v>619710.84</v>
      </c>
      <c r="BA400" s="44">
        <f>ROUND($C400*BA408,2)</f>
        <v>619710.84</v>
      </c>
      <c r="BB400" s="10">
        <f>ROUND(H400*2,2)</f>
        <v>0</v>
      </c>
      <c r="BC400" s="44">
        <f>ROUND($C400*BC408,2)</f>
        <v>0</v>
      </c>
      <c r="BD400" s="44">
        <f>ROUND($C400*BD408,2)</f>
        <v>0</v>
      </c>
      <c r="BE400" s="10">
        <f>ROUND(K400*2,2)</f>
        <v>0</v>
      </c>
      <c r="BF400" s="44">
        <f>ROUND($C400*BF408,2)</f>
        <v>0</v>
      </c>
      <c r="BG400" s="10">
        <f>ROUND(M400*2,2)</f>
        <v>0</v>
      </c>
      <c r="BH400" s="10">
        <f>ROUND(N400*2,2)</f>
        <v>0</v>
      </c>
      <c r="BI400" s="10">
        <f>ROUND(O400*2,2)</f>
        <v>0</v>
      </c>
      <c r="BJ400" s="10">
        <f>ROUND(P400*2,2)</f>
        <v>0</v>
      </c>
      <c r="BK400" s="44">
        <f>ROUND($C400*BK408,2)</f>
        <v>0</v>
      </c>
      <c r="BL400" s="10">
        <f>ROUND(R400*2,2)</f>
        <v>0</v>
      </c>
      <c r="BM400" s="44">
        <f>ROUND($C400*BM408,2)</f>
        <v>0</v>
      </c>
      <c r="BN400" s="10">
        <f>ROUND(T400*2,2)</f>
        <v>0</v>
      </c>
      <c r="BO400" s="44">
        <f>ROUND($C400*BO408,2)</f>
        <v>0</v>
      </c>
      <c r="BP400" s="44">
        <f>ROUND(V400*2,2)</f>
        <v>0</v>
      </c>
      <c r="BQ400" s="44">
        <f>ROUND($C400*BQ408,2)</f>
        <v>0</v>
      </c>
      <c r="BR400" s="10">
        <f>ROUND(X400*2,2)</f>
        <v>0</v>
      </c>
      <c r="BS400" s="44">
        <f>ROUND(Y400*2,2)</f>
        <v>0</v>
      </c>
      <c r="BT400" s="10">
        <f>ROUND(Z400*2,2)</f>
        <v>0</v>
      </c>
      <c r="BU400" s="16">
        <v>1</v>
      </c>
      <c r="CI400" s="32">
        <f>BF400-BG400</f>
        <v>0</v>
      </c>
    </row>
    <row r="401" spans="1:88" ht="60" customHeight="1">
      <c r="A401" s="319"/>
      <c r="B401" s="281"/>
      <c r="C401" s="285"/>
      <c r="D401" s="342"/>
      <c r="E401" s="2" t="s">
        <v>29</v>
      </c>
      <c r="F401" s="10">
        <f t="shared" ref="F401:F405" si="1131">G401+I401+J401+L401+Q401+S401+U401+V401+W401+Y401+Z401</f>
        <v>0</v>
      </c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15">
        <v>2</v>
      </c>
      <c r="AO401" s="4">
        <f t="shared" si="1103"/>
        <v>0</v>
      </c>
      <c r="AP401" s="4">
        <f t="shared" si="1104"/>
        <v>0</v>
      </c>
      <c r="AQ401" s="4">
        <f t="shared" si="1105"/>
        <v>0</v>
      </c>
      <c r="AU401" s="324"/>
      <c r="AV401" s="339"/>
      <c r="AW401" s="325"/>
      <c r="AX401" s="326"/>
      <c r="AY401" s="2" t="s">
        <v>29</v>
      </c>
      <c r="AZ401" s="10">
        <f t="shared" ref="AZ401:AZ405" si="1132">BA401+BC401+BD401+BF401+BK401+BM401+BO401+BP401+BQ401+BS401+BT401</f>
        <v>0</v>
      </c>
      <c r="BA401" s="103"/>
      <c r="BB401" s="103"/>
      <c r="BC401" s="103"/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5">
        <v>2</v>
      </c>
    </row>
    <row r="402" spans="1:88" ht="120" customHeight="1">
      <c r="A402" s="319"/>
      <c r="B402" s="281"/>
      <c r="C402" s="285"/>
      <c r="D402" s="282" t="s">
        <v>30</v>
      </c>
      <c r="E402" s="2" t="s">
        <v>52</v>
      </c>
      <c r="F402" s="10">
        <f t="shared" si="1131"/>
        <v>0</v>
      </c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15">
        <v>3</v>
      </c>
      <c r="AO402" s="4">
        <f t="shared" si="1103"/>
        <v>0</v>
      </c>
      <c r="AP402" s="4">
        <f t="shared" si="1104"/>
        <v>0</v>
      </c>
      <c r="AQ402" s="4">
        <f t="shared" si="1105"/>
        <v>0</v>
      </c>
      <c r="AT402" s="32">
        <f>AZ402-BC402</f>
        <v>0</v>
      </c>
      <c r="AU402" s="324"/>
      <c r="AV402" s="339"/>
      <c r="AW402" s="325"/>
      <c r="AX402" s="326" t="s">
        <v>30</v>
      </c>
      <c r="AY402" s="2" t="s">
        <v>52</v>
      </c>
      <c r="AZ402" s="10">
        <f t="shared" si="1132"/>
        <v>0</v>
      </c>
      <c r="BA402" s="103"/>
      <c r="BB402" s="103"/>
      <c r="BC402" s="103"/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5">
        <v>3</v>
      </c>
    </row>
    <row r="403" spans="1:88" ht="30" customHeight="1">
      <c r="A403" s="319"/>
      <c r="B403" s="281"/>
      <c r="C403" s="285"/>
      <c r="D403" s="283"/>
      <c r="E403" s="2" t="s">
        <v>32</v>
      </c>
      <c r="F403" s="10">
        <f t="shared" si="1131"/>
        <v>0</v>
      </c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15">
        <v>4</v>
      </c>
      <c r="AO403" s="4">
        <f t="shared" si="1103"/>
        <v>0</v>
      </c>
      <c r="AP403" s="4">
        <f t="shared" si="1104"/>
        <v>0</v>
      </c>
      <c r="AQ403" s="4">
        <f t="shared" si="1105"/>
        <v>0</v>
      </c>
      <c r="AU403" s="324"/>
      <c r="AV403" s="339"/>
      <c r="AW403" s="325"/>
      <c r="AX403" s="326"/>
      <c r="AY403" s="2" t="s">
        <v>32</v>
      </c>
      <c r="AZ403" s="10">
        <f t="shared" si="1132"/>
        <v>0</v>
      </c>
      <c r="BA403" s="103"/>
      <c r="BB403" s="103"/>
      <c r="BC403" s="103"/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5">
        <v>4</v>
      </c>
    </row>
    <row r="404" spans="1:88" ht="30" customHeight="1">
      <c r="A404" s="319"/>
      <c r="B404" s="281"/>
      <c r="C404" s="285"/>
      <c r="D404" s="283"/>
      <c r="E404" s="2" t="s">
        <v>33</v>
      </c>
      <c r="F404" s="10">
        <f t="shared" si="1131"/>
        <v>0</v>
      </c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15">
        <v>5</v>
      </c>
      <c r="AO404" s="4">
        <f t="shared" si="1103"/>
        <v>0</v>
      </c>
      <c r="AP404" s="4">
        <f t="shared" si="1104"/>
        <v>0</v>
      </c>
      <c r="AQ404" s="4">
        <f t="shared" si="1105"/>
        <v>0</v>
      </c>
      <c r="AU404" s="324"/>
      <c r="AV404" s="339"/>
      <c r="AW404" s="325"/>
      <c r="AX404" s="326"/>
      <c r="AY404" s="2" t="s">
        <v>33</v>
      </c>
      <c r="AZ404" s="10">
        <f t="shared" si="1132"/>
        <v>0</v>
      </c>
      <c r="BA404" s="103"/>
      <c r="BB404" s="103"/>
      <c r="BC404" s="103"/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5">
        <v>5</v>
      </c>
    </row>
    <row r="405" spans="1:88" ht="30" customHeight="1">
      <c r="A405" s="319"/>
      <c r="B405" s="281"/>
      <c r="C405" s="285"/>
      <c r="D405" s="342"/>
      <c r="E405" s="2" t="s">
        <v>34</v>
      </c>
      <c r="F405" s="10">
        <f t="shared" si="1131"/>
        <v>0</v>
      </c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15">
        <v>6</v>
      </c>
      <c r="AO405" s="4">
        <f t="shared" si="1103"/>
        <v>0</v>
      </c>
      <c r="AP405" s="4">
        <f t="shared" si="1104"/>
        <v>0</v>
      </c>
      <c r="AQ405" s="4">
        <f t="shared" si="1105"/>
        <v>0</v>
      </c>
      <c r="AU405" s="324"/>
      <c r="AV405" s="339"/>
      <c r="AW405" s="325"/>
      <c r="AX405" s="326"/>
      <c r="AY405" s="2" t="s">
        <v>34</v>
      </c>
      <c r="AZ405" s="10">
        <f t="shared" si="1132"/>
        <v>0</v>
      </c>
      <c r="BA405" s="103"/>
      <c r="BB405" s="103"/>
      <c r="BC405" s="103"/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5">
        <v>6</v>
      </c>
    </row>
    <row r="406" spans="1:88" ht="30" customHeight="1">
      <c r="A406" s="319"/>
      <c r="B406" s="281"/>
      <c r="C406" s="285"/>
      <c r="D406" s="365" t="s">
        <v>35</v>
      </c>
      <c r="E406" s="366"/>
      <c r="F406" s="10">
        <f>F400+F401+F402+F403+F404+F405</f>
        <v>309855.42</v>
      </c>
      <c r="G406" s="10">
        <f t="shared" ref="G406" si="1133">G400+G401+G402+G403+G404+G405</f>
        <v>309855.42</v>
      </c>
      <c r="H406" s="10">
        <f t="shared" ref="H406" si="1134">H400+H401+H402+H403+H404+H405</f>
        <v>0</v>
      </c>
      <c r="I406" s="10">
        <f t="shared" ref="I406" si="1135">I400+I401+I402+I403+I404+I405</f>
        <v>0</v>
      </c>
      <c r="J406" s="10">
        <f t="shared" ref="J406" si="1136">J400+J401+J402+J403+J404+J405</f>
        <v>0</v>
      </c>
      <c r="K406" s="10">
        <f t="shared" ref="K406" si="1137">K400+K401+K402+K403+K404+K405</f>
        <v>0</v>
      </c>
      <c r="L406" s="10">
        <f t="shared" ref="L406" si="1138">L400+L401+L402+L403+L404+L405</f>
        <v>0</v>
      </c>
      <c r="M406" s="10">
        <f t="shared" ref="M406" si="1139">M400+M401+M402+M403+M404+M405</f>
        <v>0</v>
      </c>
      <c r="N406" s="10">
        <f t="shared" ref="N406" si="1140">N400+N401+N402+N403+N404+N405</f>
        <v>0</v>
      </c>
      <c r="O406" s="10">
        <f t="shared" ref="O406" si="1141">O400+O401+O402+O403+O404+O405</f>
        <v>0</v>
      </c>
      <c r="P406" s="10">
        <f t="shared" ref="P406" si="1142">P400+P401+P402+P403+P404+P405</f>
        <v>0</v>
      </c>
      <c r="Q406" s="10">
        <f t="shared" ref="Q406" si="1143">Q400+Q401+Q402+Q403+Q404+Q405</f>
        <v>0</v>
      </c>
      <c r="R406" s="10">
        <f t="shared" ref="R406" si="1144">R400+R401+R402+R403+R404+R405</f>
        <v>0</v>
      </c>
      <c r="S406" s="10">
        <f t="shared" ref="S406" si="1145">S400+S401+S402+S403+S404+S405</f>
        <v>0</v>
      </c>
      <c r="T406" s="10">
        <f t="shared" ref="T406" si="1146">T400+T401+T402+T403+T404+T405</f>
        <v>0</v>
      </c>
      <c r="U406" s="10">
        <f t="shared" ref="U406" si="1147">U400+U401+U402+U403+U404+U405</f>
        <v>0</v>
      </c>
      <c r="V406" s="10">
        <f t="shared" ref="V406" si="1148">V400+V401+V402+V403+V404+V405</f>
        <v>0</v>
      </c>
      <c r="W406" s="10">
        <f t="shared" ref="W406" si="1149">W400+W401+W402+W403+W404+W405</f>
        <v>0</v>
      </c>
      <c r="X406" s="10">
        <f t="shared" ref="X406" si="1150">X400+X401+X402+X403+X404+X405</f>
        <v>0</v>
      </c>
      <c r="Y406" s="10">
        <f t="shared" ref="Y406" si="1151">Y400+Y401+Y402+Y403+Y404+Y405</f>
        <v>0</v>
      </c>
      <c r="Z406" s="10">
        <f t="shared" ref="Z406" si="1152">Z400+Z401+Z402+Z403+Z404+Z405</f>
        <v>0</v>
      </c>
      <c r="AA406" s="15">
        <v>7</v>
      </c>
      <c r="AO406" s="4">
        <f t="shared" si="1103"/>
        <v>0</v>
      </c>
      <c r="AP406" s="4">
        <f t="shared" si="1104"/>
        <v>0</v>
      </c>
      <c r="AQ406" s="4">
        <f t="shared" si="1105"/>
        <v>0</v>
      </c>
      <c r="AU406" s="324"/>
      <c r="AV406" s="339"/>
      <c r="AW406" s="325"/>
      <c r="AX406" s="327" t="s">
        <v>35</v>
      </c>
      <c r="AY406" s="327"/>
      <c r="AZ406" s="10">
        <f>AZ400+AZ401+AZ402+AZ403+AZ404+AZ405</f>
        <v>619710.84</v>
      </c>
      <c r="BA406" s="10">
        <f t="shared" ref="BA406:BT406" si="1153">BA400+BA401+BA402+BA403+BA404+BA405</f>
        <v>619710.84</v>
      </c>
      <c r="BB406" s="10">
        <f t="shared" si="1153"/>
        <v>0</v>
      </c>
      <c r="BC406" s="10">
        <f t="shared" si="1153"/>
        <v>0</v>
      </c>
      <c r="BD406" s="10">
        <f t="shared" si="1153"/>
        <v>0</v>
      </c>
      <c r="BE406" s="10">
        <f t="shared" si="1153"/>
        <v>0</v>
      </c>
      <c r="BF406" s="10">
        <f t="shared" si="1153"/>
        <v>0</v>
      </c>
      <c r="BG406" s="10">
        <f t="shared" si="1153"/>
        <v>0</v>
      </c>
      <c r="BH406" s="10">
        <f t="shared" si="1153"/>
        <v>0</v>
      </c>
      <c r="BI406" s="10">
        <f t="shared" si="1153"/>
        <v>0</v>
      </c>
      <c r="BJ406" s="10">
        <f t="shared" si="1153"/>
        <v>0</v>
      </c>
      <c r="BK406" s="10">
        <f t="shared" si="1153"/>
        <v>0</v>
      </c>
      <c r="BL406" s="10">
        <f t="shared" si="1153"/>
        <v>0</v>
      </c>
      <c r="BM406" s="10">
        <f t="shared" si="1153"/>
        <v>0</v>
      </c>
      <c r="BN406" s="10">
        <f t="shared" si="1153"/>
        <v>0</v>
      </c>
      <c r="BO406" s="10">
        <f t="shared" si="1153"/>
        <v>0</v>
      </c>
      <c r="BP406" s="10">
        <f t="shared" si="1153"/>
        <v>0</v>
      </c>
      <c r="BQ406" s="10">
        <f t="shared" si="1153"/>
        <v>0</v>
      </c>
      <c r="BR406" s="10">
        <f t="shared" si="1153"/>
        <v>0</v>
      </c>
      <c r="BS406" s="10">
        <f t="shared" si="1153"/>
        <v>0</v>
      </c>
      <c r="BT406" s="10">
        <f t="shared" si="1153"/>
        <v>0</v>
      </c>
      <c r="BU406" s="15">
        <v>7</v>
      </c>
      <c r="CI406" s="32">
        <f>BF406-BG406</f>
        <v>0</v>
      </c>
      <c r="CJ406" s="123"/>
    </row>
    <row r="407" spans="1:88" ht="75" customHeight="1">
      <c r="A407" s="319"/>
      <c r="B407" s="281"/>
      <c r="C407" s="285"/>
      <c r="D407" s="292" t="s">
        <v>53</v>
      </c>
      <c r="E407" s="293"/>
      <c r="F407" s="11">
        <f>ROUND(F406/C400,2)</f>
        <v>948.15</v>
      </c>
      <c r="G407" s="11">
        <f>ROUND(G406/C400,2)</f>
        <v>948.15</v>
      </c>
      <c r="H407" s="11">
        <f>ROUND(H406/C400,2)</f>
        <v>0</v>
      </c>
      <c r="I407" s="11">
        <f>ROUND(I406/C400,2)</f>
        <v>0</v>
      </c>
      <c r="J407" s="11">
        <f>ROUND(J406/C400,2)</f>
        <v>0</v>
      </c>
      <c r="K407" s="11">
        <f>ROUND(K406/C400,2)</f>
        <v>0</v>
      </c>
      <c r="L407" s="11">
        <f>ROUND(L406/C400,2)</f>
        <v>0</v>
      </c>
      <c r="M407" s="11">
        <f>ROUND(M406/C400,2)</f>
        <v>0</v>
      </c>
      <c r="N407" s="11">
        <f>ROUND(N406/C400,2)</f>
        <v>0</v>
      </c>
      <c r="O407" s="11">
        <f>ROUND(O406/C400,2)</f>
        <v>0</v>
      </c>
      <c r="P407" s="11">
        <f>ROUND(P406/C400,2)</f>
        <v>0</v>
      </c>
      <c r="Q407" s="11">
        <f>ROUND(Q406/C400,2)</f>
        <v>0</v>
      </c>
      <c r="R407" s="11">
        <f>ROUND(R406/C400,2)</f>
        <v>0</v>
      </c>
      <c r="S407" s="11">
        <f>ROUND(S406/C400,2)</f>
        <v>0</v>
      </c>
      <c r="T407" s="11">
        <f>ROUND(T406/C400,2)</f>
        <v>0</v>
      </c>
      <c r="U407" s="11">
        <f>ROUND(U406/C400,2)</f>
        <v>0</v>
      </c>
      <c r="V407" s="11">
        <f>ROUND(V406/C400,2)</f>
        <v>0</v>
      </c>
      <c r="W407" s="11">
        <f>ROUND(W406/C400,2)</f>
        <v>0</v>
      </c>
      <c r="X407" s="11">
        <f>ROUND(X406/C400,2)</f>
        <v>0</v>
      </c>
      <c r="Y407" s="11">
        <f>ROUND(Y406/C400,2)</f>
        <v>0</v>
      </c>
      <c r="Z407" s="11">
        <f>ROUND(Z406/C400,2)</f>
        <v>0</v>
      </c>
      <c r="AA407" s="17">
        <v>8</v>
      </c>
      <c r="AD407" s="52">
        <f>IF(AND(G407&gt;947.15,G407&lt;949),3,IF(AND(G407&gt;623.59,G407&lt;625),4,IF(AND(G407&gt;237.38,G407&lt;239),5,IF(AND(G407&gt;1986,G407&lt;1988),6,IF(AND(G407&gt;739.75,G407&lt;741),7,IF(AND(G407&gt;282.91,G407&lt;284),8,IF(AND(G407&gt;2681.35,G407&lt;2683),9,IF(AND(G407&gt;828.59,G407&lt;830),10,IF(AND(G407&gt;585.15,G407&lt;587),11,IF(AND(G407&gt;991.71,G407&lt;993),12,IF(AND(G407&gt;652.95,G407&lt;654),13,IF(AND(G407&gt;248.59,G407&lt;250),14,IF(AND(G407&gt;2079.39,G407&lt;2081),15,IF(AND(G407&gt;774.57,G407&lt;776),16,IF(AND(G407&gt;296.25,G407&lt;298),17,IF(AND(G407&gt;2807.42,G407&lt;2809),18,IF(AND(G407&gt;867.59,G407&lt;869),19,IF(AND(G407&gt;612.7,G407&lt;614),20))))))))))))))))))</f>
        <v>3</v>
      </c>
      <c r="AE407" s="52" t="b">
        <f>IF(AND(I407&gt;1204.78,I407&lt;1206),5,IF(AND(I407&gt;1407.63,I407&lt;1409),8,IF(AND(I407&gt;1427.91,I407&lt;1429),11,IF(AND(I407&gt;1261.45,I407&lt;1263),14,IF(AND(I407&gt;1473.83,I407&lt;1475),17,IF(AND(I407&gt;1495.07,I407&lt;1497),20))))))</f>
        <v>0</v>
      </c>
      <c r="AF407" s="52" t="b">
        <f>IF(AND(J407&gt;486.32,J407&lt;488),3,IF(AND(J407&gt;324.64,J407&lt;326),4,IF(AND(J407&gt;286.99,J407&lt;288.5),5,IF(AND(J407&gt;617.7,J407&lt;618),6,IF(AND(J407&gt;411.3,J407&lt;413),7,IF(AND(J407&gt;365.04,J407&lt;367),8,IF(AND(J407&gt;797.54,J407&lt;799),9,IF(AND(J407&gt;533.49,J407&lt;535),10,IF(AND(J407&gt;475.86,J407&lt;477),11,IF(AND(J407&gt;509.22,J407&lt;511),12,IF(AND(J407&gt;339.94,J407&lt;341.2),13,IF(AND(J407&gt;300.53,J407&lt;302),14,IF(AND(J407&gt;646.78,J407&lt;648),15,IF(AND(J407&gt;430.68,J407&lt;432),16,IF(AND(J407&gt;382.24,J407&lt;384),17,IF(AND(J407&gt;835.07,J407&lt;837),18,IF(AND(J407&gt;558.61,J407&lt;560),19,IF(AND(J407&gt;498.27,J407&lt;500),20))))))))))))))))))</f>
        <v>0</v>
      </c>
      <c r="AG407" s="52" t="b">
        <f>IF(AND(L407&gt;497.89,L407&lt;499),3,IF(AND(L407&gt;360.29,L407&lt;362),4,IF(AND(L407&gt;249.38,L407&lt;251),5,IF(AND(L407&gt;628.22,L407&lt;630),6,IF(AND(L407&gt;455.21,L407&lt;457),7,IF(AND(L407&gt;315.16,L407&lt;317),8,IF(AND(L407&gt;814.35,L407&lt;816),9,IF(AND(L407&gt;571.19,L407&lt;573),10,IF(AND(L407&gt;401.59,L407&lt;403),11,IF(AND(L407&gt;521.33,L407&lt;523),12,IF(AND(L407&gt;377.28,L407&lt;379),13,IF(AND(L407&gt;261.15,L407&lt;263),14,IF(AND(L407&gt;657.8,L407&lt;659),15,IF(AND(L407&gt;476.66,L407&lt;478),16,IF(AND(L407&gt;330.01,L407&lt;332),17,IF(AND(L407&gt;852.67,L407&lt;854),18,IF(AND(L407&gt;598.08,L407&lt;600),19,IF(AND(L407&gt;420.51,L407&lt;422),20))))))))))))))))))</f>
        <v>0</v>
      </c>
      <c r="AH407" s="52" t="b">
        <f>IF(AND(Q407&gt;358.85,Q407&lt;360),3,IF(AND(Q407&gt;129.83,Q407&lt;131),4,IF(AND(Q407&gt;77.61,Q407&lt;79),5,IF(AND(Q407&gt;426.19,Q407&lt;428),6,IF(AND(Q407&gt;159.77,Q407&lt;161),7,IF(AND(Q407&gt;94.38,Q407&lt;96),8,IF(AND(Q407&gt;567.37,Q407&lt;569),9,IF(AND(Q407&gt;203.4,Q407&lt;205),10,IF(AND(Q407&gt;131.96,Q407&lt;133),11,IF(AND(Q407&gt;375.76,Q407&lt;377),12,IF(AND(Q407&gt;135.98,Q407&lt;137),13,IF(AND(Q407&gt;81.31,Q407&lt;83),14,IF(AND(Q407&gt;446.27,Q407&lt;448),15,IF(AND(Q407&gt;167.32,Q407&lt;169),16,IF(AND(Q407&gt;98.86,Q407&lt;100),17,IF(AND(Q407&gt;594.08,Q407&lt;596),18,IF(AND(Q407&gt;213.01,Q407&lt;215),19,IF(AND(Q407&gt;138.21,Q407&lt;140),20))))))))))))))))))</f>
        <v>0</v>
      </c>
      <c r="AI407" s="52" t="b">
        <f>IF(AND(S407&gt;195.17,S407&lt;197),3,IF(AND(S407&gt;88.93,S407&lt;90),4,IF(AND(S407&gt;47.88,S407&lt;49),5,IF(AND(S407&gt;245.08,S407&lt;247),6,IF(AND(S407&gt;111.07,S407&lt;113),7,IF(AND(S407&gt;60.92,S407&lt;62),8,IF(AND(S407&gt;296.11,S407&lt;298),9,IF(AND(S407&gt;139.41,S407&lt;141),10,IF(AND(S407&gt;78.67,S407&lt;80),11,IF(AND(S407&gt;204.39,S407&lt;206),12,IF(AND(S407&gt;93.16,S407&lt;95),13,IF(AND(S407&gt;50.17,S407&lt;52),14,IF(AND(S407&gt;256.64,S407&lt;258),15,IF(AND(S407&gt;116.33,S407&lt;118),16,IF(AND(S407&gt;63.83,S407&lt;65),17,IF(AND(S407&gt;310.07,S407&lt;312),18,IF(AND(S407&gt;146.01,S407&lt;148),19,IF(AND(S407&gt;82.42,S407&lt;84),20))))))))))))))))))</f>
        <v>0</v>
      </c>
      <c r="AJ407" s="52" t="b">
        <f>IF(AND(U407&gt;107.35,U407&lt;109),3,IF(AND(U407&gt;63.65,U407&lt;65),4,IF(AND(U407&gt;44.75,U407&lt;46),5,IF(AND(U407&gt;143.27,U407&lt;145),6,IF(AND(U407&gt;85.58,U407&lt;87),7,IF(AND(U407&gt;60.46,U407&lt;62),8,IF(AND(U407&gt;194.16,U407&lt;196),9,IF(AND(U407&gt;117.24,U407&lt;119),10,IF(AND(U407&gt;82.88,U407&lt;84),11,IF(AND(U407&gt;112.44,U407&lt;114),12,IF(AND(U407&gt;66.69,U407&lt;68),13,IF(AND(U407&gt;46.9,U407&lt;48),14,IF(AND(U407&gt;150.05,U407&lt;152),15,IF(AND(U407&gt;90.65,U407&lt;91),16,IF(AND(U407&gt;63.34,U407&lt;65),17,IF(AND(U407&gt;203.34,U407&lt;205),18,IF(AND(U407&gt;122.8,U407&lt;124),19,IF(AND(U407&gt;86.83,U407&lt;88),20))))))))))))))))))</f>
        <v>0</v>
      </c>
      <c r="AK407" s="52" t="b">
        <f>IF(AND(V407&gt;139.85,V407&lt;141),3,IF(AND(V407&gt;103.84,V407&lt;105),4,IF(AND(V407&gt;52.32,V407&lt;54),5,IF(AND(V407&gt;285.46,V407&lt;287),6,IF(AND(V407&gt;118.42,V407&lt;120),7,IF(AND(V407&gt;62.42,V407&lt;64),8,IF(AND(V407&gt;412.27,V407&lt;414),9,IF(AND(V407&gt;140.33,V407&lt;142),10,IF(AND(V407&gt;145,V407&lt;147),11,IF(AND(V407&gt;146.47,V407&lt;148),12,IF(AND(V407&gt;108.77,V407&lt;110),13,IF(AND(V407&gt;54.82,V407&lt;56),14,IF(AND(V407&gt;298.92,V407&lt;300),15,IF(AND(V407&gt;124.03,V407&lt;126),16,IF(AND(V407&gt;65.4,V407&lt;67),17,IF(AND(V407&gt;431.69,V407&lt;433),18,IF(AND(V407&gt;146.97,V407&lt;148),19,IF(AND(V407&gt;151.86,V407&lt;153),20))))))))))))))))))</f>
        <v>0</v>
      </c>
      <c r="AL407" s="52" t="b">
        <f>IF(AND(W407&gt;350.42,W407&lt;352),3,IF(AND(W407&gt;546.22,W407&lt;548),4,IF(AND(W407&gt;155.33,W407&lt;157),5,IF(AND(W407&gt;721.99,W407&lt;723),6,IF(AND(W407&gt;638.96,W407&lt;639),7,IF(AND(W407&gt;187.79,W407&lt;189),8,IF(AND(W407&gt;945.4,W407&lt;947),9,IF(AND(W407&gt;698.46,W407&lt;670),10,IF(AND(W407&gt;360.7,W407&lt;362),11,IF(AND(W407&gt;366.94,W407&lt;368),12,IF(AND(W407&gt;571.94,W407&lt;573),13,IF(AND(W407&gt;162.68,W407&lt;164),14,IF(AND(W407&gt;755.97,W407&lt;757),15,IF(AND(W407&gt;667.99,W407&lt;669),16,IF(AND(W407&gt;196.66,W407&lt;198),17,IF(AND(W407&gt;989.88,W407&lt;991),18,IF(AND(W407&gt;731.33,W407&lt;733),19,IF(AND(W407&gt;377.7,W407&lt;379),20))))))))))))))))))</f>
        <v>0</v>
      </c>
      <c r="AM407" s="52" t="b">
        <f>IF(AND(Y407&gt;46.2,Y407&lt;46.5),3,IF(AND(Y407&gt;18.8,Y407&lt;19.1),4,IF(AND(Y407&gt;15.8,Y407&lt;16),5,IF(AND(Y407&gt;78.7,Y407&lt;79),6,IF(AND(Y407&gt;32.1,Y407&lt;32.4),7,IF(AND(Y407&gt;26.9,Y407&lt;27.3),8,IF(AND(Y407&gt;125,Y407&lt;125.5),9,IF(AND(Y407&gt;48.2,Y407&lt;48.52),10,IF(AND(Y407&gt;43.1,Y407&lt;43.6),11,IF(AND(Y407&gt;48.53,Y407&lt;48.7),12,IF(AND(Y407&gt;19.6,Y407&lt;20.1),13,IF(AND(Y407&gt;16.5,Y407&lt;16.9),14,IF(AND(Y407&gt;82.4,Y407&lt;82.8),15,IF(AND(Y407&gt;33.6,Y407&lt;34),16,IF(AND(Y407&gt;28,Y407&lt;28.6),17,IF(AND(Y407&gt;130.8,Y407&lt;131.4),18,IF(AND(Y407&gt;50.5,Y407&lt;50.9),19,IF(AND(Y407&gt;45.2,Y407&lt;45.8),20))))))))))))))))))</f>
        <v>0</v>
      </c>
      <c r="AO407" s="4">
        <f t="shared" si="1103"/>
        <v>0</v>
      </c>
      <c r="AP407" s="4">
        <f t="shared" si="1104"/>
        <v>0</v>
      </c>
      <c r="AQ407" s="4">
        <f t="shared" si="1105"/>
        <v>0</v>
      </c>
      <c r="AU407" s="324"/>
      <c r="AV407" s="339"/>
      <c r="AW407" s="325"/>
      <c r="AX407" s="322" t="s">
        <v>53</v>
      </c>
      <c r="AY407" s="293"/>
      <c r="AZ407" s="11">
        <f>ROUND(AZ406/AW400,2)</f>
        <v>1896.3</v>
      </c>
      <c r="BA407" s="11">
        <f>ROUND(BA406/AW400,2)</f>
        <v>1896.3</v>
      </c>
      <c r="BB407" s="11">
        <f>ROUND(BB406/AW400,2)</f>
        <v>0</v>
      </c>
      <c r="BC407" s="11">
        <f>ROUND(BC406/AW400,2)</f>
        <v>0</v>
      </c>
      <c r="BD407" s="11">
        <f>ROUND(BD406/AW400,2)</f>
        <v>0</v>
      </c>
      <c r="BE407" s="11">
        <f>ROUND(BE406/AW400,2)</f>
        <v>0</v>
      </c>
      <c r="BF407" s="11">
        <f>ROUND(BF406/AW400,2)</f>
        <v>0</v>
      </c>
      <c r="BG407" s="11">
        <f>ROUND(BG406/AW400,2)</f>
        <v>0</v>
      </c>
      <c r="BH407" s="11">
        <f>ROUND(BH406/AW400,2)</f>
        <v>0</v>
      </c>
      <c r="BI407" s="11">
        <f>ROUND(BI406/AW400,2)</f>
        <v>0</v>
      </c>
      <c r="BJ407" s="11">
        <f>ROUND(BJ406/AW400,2)</f>
        <v>0</v>
      </c>
      <c r="BK407" s="11">
        <f>ROUND(BK406/AW400,2)</f>
        <v>0</v>
      </c>
      <c r="BL407" s="11">
        <f>ROUND(BL406/AW400,2)</f>
        <v>0</v>
      </c>
      <c r="BM407" s="11">
        <f>ROUND(BM406/AW400,2)</f>
        <v>0</v>
      </c>
      <c r="BN407" s="11">
        <f>ROUND(BN406/AW400,2)</f>
        <v>0</v>
      </c>
      <c r="BO407" s="11">
        <f>ROUND(BO406/AW400,2)</f>
        <v>0</v>
      </c>
      <c r="BP407" s="11">
        <f>ROUND(BP406/AW400,2)</f>
        <v>0</v>
      </c>
      <c r="BQ407" s="11">
        <f>ROUND(BQ406/AW400,2)</f>
        <v>0</v>
      </c>
      <c r="BR407" s="11">
        <f>ROUND(BR406/AW400,2)</f>
        <v>0</v>
      </c>
      <c r="BS407" s="11">
        <f>ROUND(BS406/AW400,2)</f>
        <v>0</v>
      </c>
      <c r="BT407" s="11">
        <f>ROUND(BT406/AW400,2)</f>
        <v>0</v>
      </c>
      <c r="BU407" s="17">
        <v>8</v>
      </c>
      <c r="BX407" s="52" t="b">
        <f>IF(AND(BA407&gt;947.15,BA407&lt;949),3,IF(AND(BA407&gt;623.59,BA407&lt;625),4,IF(AND(BA407&gt;237.38,BA407&lt;239),5,IF(AND(BA407&gt;1986,BA407&lt;1988),6,IF(AND(BA407&gt;739.75,BA407&lt;741),7,IF(AND(BA407&gt;282.91,BA407&lt;284),8,IF(AND(BA407&gt;2681.35,BA407&lt;2683),9,IF(AND(BA407&gt;828.59,BA407&lt;830),10,IF(AND(BA407&gt;585.15,BA407&lt;587),11,IF(AND(BA407&gt;991.71,BA407&lt;993),12,IF(AND(BA407&gt;652.95,BA407&lt;654),13,IF(AND(BA407&gt;248.59,BA407&lt;250),14,IF(AND(BA407&gt;2079.39,BA407&lt;2081),15,IF(AND(BA407&gt;774.57,BA407&lt;776),16,IF(AND(BA407&gt;296.25,BA407&lt;298),17,IF(AND(BA407&gt;2807.42,BA407&lt;2809),18,IF(AND(BA407&gt;867.59,BA407&lt;869),19,IF(AND(BA407&gt;612.7,BA407&lt;614),20))))))))))))))))))</f>
        <v>0</v>
      </c>
      <c r="BY407" s="52" t="b">
        <f>IF(AND(BC407&gt;1204.78,BC407&lt;1206),5,IF(AND(BC407&gt;1407.63,BC407&lt;1409),8,IF(AND(BC407&gt;1427.91,BC407&lt;1429),11,IF(AND(BC407&gt;1261.45,BC407&lt;1263),14,IF(AND(BC407&gt;1473.83,BC407&lt;1475),17,IF(AND(BC407&gt;1495.07,BC407&lt;1497),20))))))</f>
        <v>0</v>
      </c>
      <c r="BZ407" s="52" t="b">
        <f>IF(AND(BD407&gt;486.32,BD407&lt;488),3,IF(AND(BD407&gt;324.64,BD407&lt;326),4,IF(AND(BD407&gt;286.99,BD407&lt;288.5),5,IF(AND(BD407&gt;617.7,BD407&lt;618),6,IF(AND(BD407&gt;411.3,BD407&lt;413),7,IF(AND(BD407&gt;365.04,BD407&lt;367),8,IF(AND(BD407&gt;797.54,BD407&lt;799),9,IF(AND(BD407&gt;533.49,BD407&lt;535),10,IF(AND(BD407&gt;475.86,BD407&lt;477),11,IF(AND(BD407&gt;509.22,BD407&lt;511),12,IF(AND(BD407&gt;339.94,BD407&lt;341.2),13,IF(AND(BD407&gt;300.53,BD407&lt;302),14,IF(AND(BD407&gt;646.78,BD407&lt;648),15,IF(AND(BD407&gt;430.68,BD407&lt;432),16,IF(AND(BD407&gt;382.24,BD407&lt;384),17,IF(AND(BD407&gt;835.07,BD407&lt;837),18,IF(AND(BD407&gt;558.61,BD407&lt;560),19,IF(AND(BD407&gt;498.27,BD407&lt;500),20))))))))))))))))))</f>
        <v>0</v>
      </c>
      <c r="CA407" s="52" t="b">
        <f>IF(AND(BF407&gt;497.89,BF407&lt;499),3,IF(AND(BF407&gt;360.29,BF407&lt;362),4,IF(AND(BF407&gt;249.38,BF407&lt;251),5,IF(AND(BF407&gt;628.22,BF407&lt;630),6,IF(AND(BF407&gt;455.21,BF407&lt;457),7,IF(AND(BF407&gt;315.16,BF407&lt;317),8,IF(AND(BF407&gt;814.35,BF407&lt;816),9,IF(AND(BF407&gt;571.19,BF407&lt;573),10,IF(AND(BF407&gt;401.59,BF407&lt;403),11,IF(AND(BF407&gt;521.33,BF407&lt;523),12,IF(AND(BF407&gt;377.28,BF407&lt;379),13,IF(AND(BF407&gt;261.15,BF407&lt;263),14,IF(AND(BF407&gt;657.8,BF407&lt;659),15,IF(AND(BF407&gt;476.66,BF407&lt;478),16,IF(AND(BF407&gt;330.01,BF407&lt;332),17,IF(AND(BF407&gt;852.67,BF407&lt;854),18,IF(AND(BF407&gt;598.08,BF407&lt;600),19,IF(AND(BF407&gt;420.51,BF407&lt;422),20))))))))))))))))))</f>
        <v>0</v>
      </c>
      <c r="CB407" s="52" t="b">
        <f>IF(AND(BK407&gt;358.85,BK407&lt;360),3,IF(AND(BK407&gt;129.83,BK407&lt;131),4,IF(AND(BK407&gt;77.61,BK407&lt;79),5,IF(AND(BK407&gt;426.19,BK407&lt;428),6,IF(AND(BK407&gt;159.77,BK407&lt;161),7,IF(AND(BK407&gt;94.38,BK407&lt;96),8,IF(AND(BK407&gt;567.37,BK407&lt;569),9,IF(AND(BK407&gt;203.4,BK407&lt;205),10,IF(AND(BK407&gt;131.96,BK407&lt;133),11,IF(AND(BK407&gt;375.76,BK407&lt;377),12,IF(AND(BK407&gt;135.98,BK407&lt;137),13,IF(AND(BK407&gt;81.31,BK407&lt;83),14,IF(AND(BK407&gt;446.27,BK407&lt;448),15,IF(AND(BK407&gt;167.32,BK407&lt;169),16,IF(AND(BK407&gt;98.86,BK407&lt;100),17,IF(AND(BK407&gt;594.08,BK407&lt;596),18,IF(AND(BK407&gt;213.01,BK407&lt;215),19,IF(AND(BK407&gt;138.21,BK407&lt;140),20))))))))))))))))))</f>
        <v>0</v>
      </c>
      <c r="CC407" s="52" t="b">
        <f>IF(AND(BM407&gt;195.17,BM407&lt;197),3,IF(AND(BM407&gt;88.93,BM407&lt;90),4,IF(AND(BM407&gt;47.88,BM407&lt;49),5,IF(AND(BM407&gt;245.08,BM407&lt;247),6,IF(AND(BM407&gt;111.07,BM407&lt;113),7,IF(AND(BM407&gt;60.92,BM407&lt;62),8,IF(AND(BM407&gt;296.11,BM407&lt;298),9,IF(AND(BM407&gt;139.41,BM407&lt;141),10,IF(AND(BM407&gt;78.67,BM407&lt;80),11,IF(AND(BM407&gt;204.39,BM407&lt;206),12,IF(AND(BM407&gt;93.16,BM407&lt;95),13,IF(AND(BM407&gt;50.17,BM407&lt;52),14,IF(AND(BM407&gt;256.64,BM407&lt;258),15,IF(AND(BM407&gt;116.33,BM407&lt;118),16,IF(AND(BM407&gt;63.83,BM407&lt;65),17,IF(AND(BM407&gt;310.07,BM407&lt;312),18,IF(AND(BM407&gt;146.01,BM407&lt;148),19,IF(AND(BM407&gt;82.42,BM407&lt;84),20))))))))))))))))))</f>
        <v>0</v>
      </c>
      <c r="CD407" s="52" t="b">
        <f>IF(AND(BO407&gt;107.35,BO407&lt;109),3,IF(AND(BO407&gt;63.65,BO407&lt;65),4,IF(AND(BO407&gt;44.75,BO407&lt;46),5,IF(AND(BO407&gt;143.27,BO407&lt;145),6,IF(AND(BO407&gt;85.58,BO407&lt;87),7,IF(AND(BO407&gt;60.46,BO407&lt;62),8,IF(AND(BO407&gt;194.16,BO407&lt;196),9,IF(AND(BO407&gt;117.24,BO407&lt;119),10,IF(AND(BO407&gt;82.88,BO407&lt;84),11,IF(AND(BO407&gt;112.44,BO407&lt;114),12,IF(AND(BO407&gt;66.69,BO407&lt;68),13,IF(AND(BO407&gt;46.9,BO407&lt;48),14,IF(AND(BO407&gt;150.05,BO407&lt;152),15,IF(AND(BO407&gt;90.65,BO407&lt;91),16,IF(AND(BO407&gt;63.34,BO407&lt;65),17,IF(AND(BO407&gt;203.34,BO407&lt;205),18,IF(AND(BO407&gt;122.8,BO407&lt;124),19,IF(AND(BO407&gt;86.83,BO407&lt;88),20))))))))))))))))))</f>
        <v>0</v>
      </c>
      <c r="CE407" s="52" t="b">
        <f>IF(AND(BP407&gt;139.85,BP407&lt;141),3,IF(AND(BP407&gt;103.84,BP407&lt;105),4,IF(AND(BP407&gt;52.32,BP407&lt;54),5,IF(AND(BP407&gt;285.46,BP407&lt;287),6,IF(AND(BP407&gt;118.42,BP407&lt;120),7,IF(AND(BP407&gt;62.42,BP407&lt;64),8,IF(AND(BP407&gt;412.27,BP407&lt;414),9,IF(AND(BP407&gt;140.33,BP407&lt;142),10,IF(AND(BP407&gt;145,BP407&lt;147),11,IF(AND(BP407&gt;146.47,BP407&lt;148),12,IF(AND(BP407&gt;108.77,BP407&lt;110),13,IF(AND(BP407&gt;54.82,BP407&lt;56),14,IF(AND(BP407&gt;298.92,BP407&lt;300),15,IF(AND(BP407&gt;124.03,BP407&lt;126),16,IF(AND(BP407&gt;65.4,BP407&lt;67),17,IF(AND(BP407&gt;431.69,BP407&lt;433),18,IF(AND(BP407&gt;146.97,BP407&lt;148),19,IF(AND(BP407&gt;151.86,BP407&lt;153),20))))))))))))))))))</f>
        <v>0</v>
      </c>
      <c r="CF407" s="52" t="b">
        <f>IF(AND(BQ407&gt;350.42,BQ407&lt;352),3,IF(AND(BQ407&gt;546.22,BQ407&lt;548),4,IF(AND(BQ407&gt;155.33,BQ407&lt;157),5,IF(AND(BQ407&gt;721.99,BQ407&lt;723),6,IF(AND(BQ407&gt;638.96,BQ407&lt;639),7,IF(AND(BQ407&gt;187.79,BQ407&lt;189),8,IF(AND(BQ407&gt;945.4,BQ407&lt;947),9,IF(AND(BQ407&gt;698.46,BQ407&lt;670),10,IF(AND(BQ407&gt;360.7,BQ407&lt;362),11,IF(AND(BQ407&gt;366.94,BQ407&lt;368),12,IF(AND(BQ407&gt;571.94,BQ407&lt;573),13,IF(AND(BQ407&gt;162.68,BQ407&lt;164),14,IF(AND(BQ407&gt;755.97,BQ407&lt;757),15,IF(AND(BQ407&gt;667.99,BQ407&lt;669),16,IF(AND(BQ407&gt;196.66,BQ407&lt;198),17,IF(AND(BQ407&gt;989.88,BQ407&lt;991),18,IF(AND(BQ407&gt;731.33,BQ407&lt;733),19,IF(AND(BQ407&gt;377.7,BQ407&lt;379),20))))))))))))))))))</f>
        <v>0</v>
      </c>
      <c r="CG407" s="52" t="b">
        <f>IF(AND(BS407&gt;46.2,BS407&lt;46.5),3,IF(AND(BS407&gt;18.8,BS407&lt;19.1),4,IF(AND(BS407&gt;15.8,BS407&lt;16),5,IF(AND(BS407&gt;78.7,BS407&lt;79),6,IF(AND(BS407&gt;32.1,BS407&lt;32.4),7,IF(AND(BS407&gt;26.9,BS407&lt;27.3),8,IF(AND(BS407&gt;125,BS407&lt;125.5),9,IF(AND(BS407&gt;48.2,BS407&lt;48.52),10,IF(AND(BS407&gt;43.1,BS407&lt;43.6),11,IF(AND(BS407&gt;48.53,BS407&lt;48.7),12,IF(AND(BS407&gt;19.6,BS407&lt;20.1),13,IF(AND(BS407&gt;16.5,BS407&lt;16.9),14,IF(AND(BS407&gt;82.4,BS407&lt;82.8),15,IF(AND(BS407&gt;33.6,BS407&lt;34),16,IF(AND(BS407&gt;28,BS407&lt;28.6),17,IF(AND(BS407&gt;130.8,BS407&lt;131.4),18,IF(AND(BS407&gt;50.5,BS407&lt;50.9),19,IF(AND(BS407&gt;45.2,BS407&lt;45.8),20))))))))))))))))))</f>
        <v>0</v>
      </c>
    </row>
    <row r="408" spans="1:88" ht="90" customHeight="1">
      <c r="A408" s="320"/>
      <c r="B408" s="288"/>
      <c r="C408" s="289"/>
      <c r="D408" s="292" t="s">
        <v>54</v>
      </c>
      <c r="E408" s="293"/>
      <c r="F408" s="10" t="s">
        <v>36</v>
      </c>
      <c r="G408" s="12">
        <f>IF(AD408=FALSE,0,AD408)</f>
        <v>948.15</v>
      </c>
      <c r="H408" s="12" t="s">
        <v>36</v>
      </c>
      <c r="I408" s="12">
        <f>IF(AE408=FALSE,0,AE408)</f>
        <v>0</v>
      </c>
      <c r="J408" s="12">
        <f>IF(AF408=FALSE,0,AF408)</f>
        <v>0</v>
      </c>
      <c r="K408" s="12" t="s">
        <v>36</v>
      </c>
      <c r="L408" s="12">
        <f>IF(AG408=FALSE,0,AG408)</f>
        <v>0</v>
      </c>
      <c r="M408" s="12" t="s">
        <v>36</v>
      </c>
      <c r="N408" s="12" t="s">
        <v>36</v>
      </c>
      <c r="O408" s="12" t="s">
        <v>36</v>
      </c>
      <c r="P408" s="12" t="s">
        <v>36</v>
      </c>
      <c r="Q408" s="12">
        <f>IF(AH408=FALSE,0,AH408)</f>
        <v>0</v>
      </c>
      <c r="R408" s="12" t="s">
        <v>36</v>
      </c>
      <c r="S408" s="12">
        <f>IF(AI408=FALSE,0,AI408)</f>
        <v>0</v>
      </c>
      <c r="T408" s="12" t="s">
        <v>36</v>
      </c>
      <c r="U408" s="12">
        <f>IF(AJ408=FALSE,0,AJ408)</f>
        <v>0</v>
      </c>
      <c r="V408" s="12">
        <f>IF(AK408=FALSE,0,AK408)</f>
        <v>0</v>
      </c>
      <c r="W408" s="12">
        <f>IF(AL408=FALSE,0,AL408)</f>
        <v>0</v>
      </c>
      <c r="X408" s="12" t="s">
        <v>36</v>
      </c>
      <c r="Y408" s="12">
        <f>IF(AM408=FALSE,0,AM408)</f>
        <v>0</v>
      </c>
      <c r="Z408" s="12" t="s">
        <v>36</v>
      </c>
      <c r="AA408" s="18">
        <v>9</v>
      </c>
      <c r="AD408" s="52">
        <f>IF(AD407=3,948.15,IF(AD407=4,624.59,IF(AD407=5,238.38,IF(AD407=6,1987,IF(AD407=7,740.75,IF(AD407=8,283.91,IF(AD407=9,2682.35,IF(AD407=10,829.59,IF(AD407=11,586.15,IF(AD407=12,992.71,IF(AD407=13,653.95,IF(AD407=14,249.59,IF(AD407=15,2080.39,IF(AD407=16,775.57,IF(AD407=17,297.25,IF(AD407=18,2808.42,IF(AD407=19,868.59,IF(AD407=20,613.7))))))))))))))))))</f>
        <v>948.15</v>
      </c>
      <c r="AE408" s="52" t="b">
        <f>IF(AE407=5,1205.78,IF(AE407=8,1408.63,IF(AE407=11,1428.91,IF(AE407=14,1262.45,IF(AE407=17,1474.83,IF(AE407=20,1496.07))))))</f>
        <v>0</v>
      </c>
      <c r="AF408" s="52" t="b">
        <f>IF(AF407=3,487.32,IF(AF407=4,325.64,IF(AF407=5,287.99,IF(AF407=6,618.7,IF(AF407=7,412.3,IF(AF407=8,366.04,IF(AF407=9,798.54,IF(AF407=10,534.49,IF(AF407=11,476.86,IF(AF407=12,510.22,IF(AF407=13,340.94,IF(AF407=14,301.53,IF(AF407=15,647.78,IF(AF407=16,431.68,IF(AF407=17,383.24,IF(AF407=18,836.07,IF(AF407=19,559.61,IF(AF407=20,499.27))))))))))))))))))</f>
        <v>0</v>
      </c>
      <c r="AG408" s="52" t="b">
        <f>IF(AG407=3,498.89,IF(AG407=4,361.29,IF(AG407=5,250.38,IF(AG407=6,629.22,IF(AG407=7,456.21,IF(AG407=8,316.16,IF(AG407=9,815.35,IF(AG407=10,572.19,IF(AG407=11,402.59,IF(AG407=12,522.33,IF(AG407=13,378.28,IF(AG407=14,262.15,IF(AG407=15,658.8,IF(AG407=16,477.66,IF(AG407=17,331.01,IF(AG407=18,853.67,IF(AG407=19,599.08,IF(AG407=20,421.51))))))))))))))))))</f>
        <v>0</v>
      </c>
      <c r="AH408" s="52" t="b">
        <f>IF(AH407=3,359.85,IF(AH407=4,130.83,IF(AH407=5,78.61,IF(AH407=6,427.19,IF(AH407=7,160.77,IF(AH407=8,95.38,IF(AH407=9,568.37,IF(AH407=10,204.4,IF(AH407=11,132.96,IF(AH407=12,376.76,IF(AH407=13,136.98,IF(AH407=14,82.31,IF(AH407=15,447.27,IF(AH407=16,168.32,IF(AH407=17,99.86,IF(AH407=18,595.08,IF(AH407=19,214.01,IF(AH407=20,139.21))))))))))))))))))</f>
        <v>0</v>
      </c>
      <c r="AI408" s="52" t="b">
        <f>IF(AI407=3,196.17,IF(AI407=4,89.93,IF(AI407=5,48.88,IF(AI407=6,246.08,IF(AI407=7,112.07,IF(AI407=8,61.92,IF(AI407=9,297.11,IF(AI407=10,140.41,IF(AI407=11,79.67,IF(AI407=12,205.39,IF(AI407=13,94.16,IF(AI407=14,51.17,IF(AI407=15,257.64,IF(AI407=16,117.33,IF(AI407=17,64.83,IF(AI407=18,311.07,IF(AI407=19,147.01,IF(AI407=20,83.42))))))))))))))))))</f>
        <v>0</v>
      </c>
      <c r="AJ408" s="52" t="b">
        <f>IF(AJ407=3,108.35,IF(AJ407=4,64.65,IF(AJ407=5,45.75,IF(AJ407=6,144.27,IF(AJ407=7,86.58,IF(AJ407=8,61.46,IF(AJ407=9,195.16,IF(AJ407=10,118.24,IF(AJ407=11,83.88,IF(AJ407=12,113.44,IF(AJ407=13,67.69,IF(AJ407=14,47.9,IF(AJ407=15,151.05,IF(AJ407=16,90.65,IF(AJ407=17,64.34,IF(AJ407=18,204.34,IF(AJ407=19,123.8,IF(AJ407=20,87.83))))))))))))))))))</f>
        <v>0</v>
      </c>
      <c r="AK408" s="52" t="b">
        <f>IF(AK407=3,140.85,IF(AK407=4,104.84,IF(AK407=5,53.32,IF(AK407=6,286.46,IF(AK407=7,119.42,IF(AK407=8,63.42,IF(AK407=9,413.27,IF(AK407=10,141.33,IF(AK407=11,146,IF(AK407=12,147.47,IF(AK407=13,109.77,IF(AK407=14,55.82,IF(AK407=15,299.92,IF(AK407=16,125.03,IF(AK407=17,66.4,IF(AK407=18,432.69,IF(AK407=19,147.97,IF(AK407=20,152.86))))))))))))))))))</f>
        <v>0</v>
      </c>
      <c r="AL408" s="52" t="b">
        <f>IF(AL407=3,351.42,IF(AL407=4,547.22,IF(AL407=5,156.33,IF(AL407=6,722.99,IF(AL407=7,638.96,IF(AL407=8,188.79,IF(AL407=9,946.4,IF(AL407=10,699.46,IF(AL407=11,361.7,IF(AL407=12,367.94,IF(AL407=13,572.94,IF(AL407=14,163.68,IF(AL407=15,756.97,IF(AL407=16,668.99,IF(AL407=17,197.66,IF(AL407=18,990.88,IF(AL407=19,732.33,IF(AL407=20,378.7))))))))))))))))))</f>
        <v>0</v>
      </c>
      <c r="AM408" s="52" t="b">
        <f>IF(AM407=3,46.41,IF(AM407=4,19.01,IF(AM407=5,15.96,IF(AM407=6,78.9,IF(AM407=7,32.34,IF(AM407=8,27.09,IF(AM407=9,125.27,IF(AM407=10,48.48,IF(AM407=11,43.47,IF(AM407=12,48.59,IF(AM407=13,19.9,IF(AM407=14,16.71,IF(AM407=15,82.61,IF(AM407=16,33.86,IF(AM407=17,28.36,IF(AM407=18,131.15,IF(AM407=19,50.76,IF(AM407=20,45.51))))))))))))))))))</f>
        <v>0</v>
      </c>
      <c r="AO408" s="4">
        <f t="shared" si="1103"/>
        <v>0</v>
      </c>
      <c r="AP408" s="4">
        <f t="shared" si="1104"/>
        <v>0</v>
      </c>
      <c r="AQ408" s="4">
        <f t="shared" si="1105"/>
        <v>0</v>
      </c>
      <c r="AU408" s="324"/>
      <c r="AV408" s="339"/>
      <c r="AW408" s="325"/>
      <c r="AX408" s="322" t="s">
        <v>54</v>
      </c>
      <c r="AY408" s="293"/>
      <c r="AZ408" s="10" t="s">
        <v>36</v>
      </c>
      <c r="BA408" s="12">
        <f>IF(BX408=FALSE,0,BX408)</f>
        <v>1896.3</v>
      </c>
      <c r="BB408" s="12" t="s">
        <v>36</v>
      </c>
      <c r="BC408" s="12">
        <f>IF(BY408=FALSE,0,BY408)</f>
        <v>0</v>
      </c>
      <c r="BD408" s="12">
        <f>IF(BZ408=FALSE,0,BZ408)</f>
        <v>0</v>
      </c>
      <c r="BE408" s="12" t="s">
        <v>36</v>
      </c>
      <c r="BF408" s="12">
        <f>IF(CA408=FALSE,0,CA408)</f>
        <v>0</v>
      </c>
      <c r="BG408" s="12" t="s">
        <v>36</v>
      </c>
      <c r="BH408" s="12" t="s">
        <v>36</v>
      </c>
      <c r="BI408" s="12" t="s">
        <v>36</v>
      </c>
      <c r="BJ408" s="12" t="s">
        <v>36</v>
      </c>
      <c r="BK408" s="12">
        <f>IF(CB408=FALSE,0,CB408)</f>
        <v>0</v>
      </c>
      <c r="BL408" s="12" t="s">
        <v>36</v>
      </c>
      <c r="BM408" s="12">
        <f>IF(CC408=FALSE,0,CC408)</f>
        <v>0</v>
      </c>
      <c r="BN408" s="12" t="s">
        <v>36</v>
      </c>
      <c r="BO408" s="12">
        <f>IF(CD408=FALSE,0,CD408)</f>
        <v>0</v>
      </c>
      <c r="BP408" s="12">
        <f>IF(CE408=FALSE,0,CE408)</f>
        <v>0</v>
      </c>
      <c r="BQ408" s="12">
        <f>IF(CF408=FALSE,0,CF408)</f>
        <v>0</v>
      </c>
      <c r="BR408" s="12" t="s">
        <v>36</v>
      </c>
      <c r="BS408" s="12">
        <f>IF(CG408=FALSE,0,CG408)</f>
        <v>0</v>
      </c>
      <c r="BT408" s="12" t="s">
        <v>36</v>
      </c>
      <c r="BU408" s="18">
        <v>9</v>
      </c>
      <c r="BX408" s="52">
        <f>IF(AD407=3,1896.3,IF(AD407=4,1249.18,IF(AD407=5,476.76,IF(AD407=6,3974,IF(AD407=7,1481.5,IF(AD407=8,567.82,IF(AD407=9,5364.7,IF(AD407=10,1659.18,IF(AD407=11,1172.3)))))))))</f>
        <v>1896.3</v>
      </c>
      <c r="BY408" s="52" t="b">
        <f>IF(AE407=5,2411.56,IF(AE407=8,2817.26,IF(AE407=11,2857.82)))</f>
        <v>0</v>
      </c>
      <c r="BZ408" s="52" t="b">
        <f>IF(AF407=3,974.64,IF(AF407=4,651.28,IF(AF407=5,575.98,IF(AF407=6,1237.4,IF(AF407=7,824.6,IF(AF407=8,732.08,IF(AF407=9,1597.08,IF(AF407=10,1068.98,IF(AF407=11,953.72)))))))))</f>
        <v>0</v>
      </c>
      <c r="CA408" s="52" t="b">
        <f>IF(AG407=3,997.78,IF(AG407=4,722.58,IF(AG407=5,500.76,IF(AG407=6,1258.44,IF(AG407=7,912.42,IF(AG407=8,632.32,IF(AG407=9,1630.7,IF(AG407=10,1144.38,IF(AG407=11,805.18)))))))))</f>
        <v>0</v>
      </c>
      <c r="CB408" s="52" t="b">
        <f>IF(AH407=3,719.7,IF(AH407=4,261.66,IF(AH407=5,157.22,IF(AH407=6,854.38,IF(AH407=7,321.54,IF(AH407=8,190.76,IF(AH407=9,1136.74,IF(AH407=10,408.8,IF(AH407=11,265.92)))))))))</f>
        <v>0</v>
      </c>
      <c r="CC408" s="52" t="b">
        <f>IF(AI407=3,392.34,IF(AI407=4,179.86,IF(AI407=5,97.76,IF(AI407=6,492.16,IF(AI407=7,224.14,IF(AI407=8,123.84,IF(AI407=9,594.22,IF(AI407=10,280.82,IF(AI407=11,159.34)))))))))</f>
        <v>0</v>
      </c>
      <c r="CD408" s="52" t="b">
        <f>IF(AJ407=3,216.7,IF(AJ407=4,129.3,IF(AJ407=5,91.5,IF(AJ407=6,288.54,IF(AJ407=7,173.16,IF(AJ407=8,122.92,IF(AJ407=9,390.32,IF(AJ407=10,236.48,IF(AJ407=11,167.76)))))))))</f>
        <v>0</v>
      </c>
      <c r="CE408" s="52" t="b">
        <f>IF(AK407=3,281.7,IF(AK407=4,209.68,IF(AK407=5,106.64,IF(AK407=6,572.92,IF(AK407=7,238.84,IF(AK407=8,126.84,IF(AK407=9,826.54,IF(AK407=10,282.66,IF(AK407=11,292)))))))))</f>
        <v>0</v>
      </c>
      <c r="CF408" s="52" t="b">
        <f>IF(AL407=3,702.84,IF(AL407=4,1094.44,IF(AL407=5,312.66,IF(AL407=6,1445.98,IF(AL407=7,1277.92,IF(AL407=8,377.58,IF(AL407=9,1892.8,IF(AL407=10,1398.92,IF(AL407=11,723.4)))))))))</f>
        <v>0</v>
      </c>
      <c r="CG408" s="52" t="b">
        <f>IF(AM407=3,92.82,IF(AM407=4,38.02,IF(AM407=5,31.92,IF(AM407=6,157.8,IF(AM407=7,64.68,IF(AM407=8,54.18,IF(AM407=9,250.54,IF(AM407=10,96.96,IF(AM407=11,86.94)))))))))</f>
        <v>0</v>
      </c>
    </row>
    <row r="409" spans="1:88" ht="30" customHeight="1">
      <c r="A409" s="318" t="s">
        <v>38</v>
      </c>
      <c r="B409" s="280" t="s">
        <v>93</v>
      </c>
      <c r="C409" s="284">
        <v>525.47</v>
      </c>
      <c r="D409" s="282" t="s">
        <v>27</v>
      </c>
      <c r="E409" s="2" t="s">
        <v>28</v>
      </c>
      <c r="F409" s="10">
        <f>G409+I409+J409+L409+Q409+S409+U409+V409+W409+Y409+Z409</f>
        <v>498224.38</v>
      </c>
      <c r="G409" s="45">
        <v>498224.38</v>
      </c>
      <c r="H409" s="10">
        <v>0</v>
      </c>
      <c r="I409" s="10">
        <v>0</v>
      </c>
      <c r="J409" s="10">
        <v>0</v>
      </c>
      <c r="K409" s="10">
        <v>0</v>
      </c>
      <c r="L409" s="10">
        <f>M409+O409</f>
        <v>0</v>
      </c>
      <c r="M409" s="13">
        <v>0</v>
      </c>
      <c r="N409" s="10">
        <v>0</v>
      </c>
      <c r="O409" s="13">
        <v>0</v>
      </c>
      <c r="P409" s="10">
        <v>0</v>
      </c>
      <c r="Q409" s="46">
        <v>0</v>
      </c>
      <c r="R409" s="10">
        <v>0</v>
      </c>
      <c r="S409" s="46">
        <v>0</v>
      </c>
      <c r="T409" s="10">
        <v>0</v>
      </c>
      <c r="U409" s="46">
        <v>0</v>
      </c>
      <c r="V409" s="46">
        <v>0</v>
      </c>
      <c r="W409" s="46">
        <v>0</v>
      </c>
      <c r="X409" s="10">
        <v>0</v>
      </c>
      <c r="Y409" s="10">
        <v>0</v>
      </c>
      <c r="Z409" s="10">
        <v>0</v>
      </c>
      <c r="AA409" s="16">
        <v>1</v>
      </c>
      <c r="AO409" s="4">
        <f t="shared" si="1103"/>
        <v>0</v>
      </c>
      <c r="AP409" s="4">
        <f t="shared" si="1104"/>
        <v>0</v>
      </c>
      <c r="AQ409" s="4">
        <f t="shared" si="1105"/>
        <v>0</v>
      </c>
      <c r="AU409" s="324" t="s">
        <v>38</v>
      </c>
      <c r="AV409" s="339" t="s">
        <v>93</v>
      </c>
      <c r="AW409" s="325">
        <v>525.47</v>
      </c>
      <c r="AX409" s="326" t="s">
        <v>27</v>
      </c>
      <c r="AY409" s="2" t="s">
        <v>28</v>
      </c>
      <c r="AZ409" s="10">
        <f>BA409+BC409+BD409+BF409+BK409+BM409+BO409+BP409+BQ409+BS409+BT409</f>
        <v>996448.76</v>
      </c>
      <c r="BA409" s="44">
        <f>ROUND($C409*BA417,2)</f>
        <v>996448.76</v>
      </c>
      <c r="BB409" s="10">
        <f>ROUND(H409*2,2)</f>
        <v>0</v>
      </c>
      <c r="BC409" s="44">
        <f>ROUND($C409*BC417,2)</f>
        <v>0</v>
      </c>
      <c r="BD409" s="44">
        <f>ROUND($C409*BD417,2)</f>
        <v>0</v>
      </c>
      <c r="BE409" s="10">
        <f>ROUND(K409*2,2)</f>
        <v>0</v>
      </c>
      <c r="BF409" s="44">
        <f>ROUND($C409*BF417,2)</f>
        <v>0</v>
      </c>
      <c r="BG409" s="10">
        <f>ROUND(M409*2,2)</f>
        <v>0</v>
      </c>
      <c r="BH409" s="10">
        <f>ROUND(N409*2,2)</f>
        <v>0</v>
      </c>
      <c r="BI409" s="10">
        <f>ROUND(O409*2,2)</f>
        <v>0</v>
      </c>
      <c r="BJ409" s="10">
        <f>ROUND(P409*2,2)</f>
        <v>0</v>
      </c>
      <c r="BK409" s="44">
        <f>ROUND($C409*BK417,2)</f>
        <v>0</v>
      </c>
      <c r="BL409" s="10">
        <f>ROUND(R409*2,2)</f>
        <v>0</v>
      </c>
      <c r="BM409" s="44">
        <f>ROUND($C409*BM417,2)</f>
        <v>0</v>
      </c>
      <c r="BN409" s="10">
        <f>ROUND(T409*2,2)</f>
        <v>0</v>
      </c>
      <c r="BO409" s="44">
        <f>ROUND($C409*BO417,2)</f>
        <v>0</v>
      </c>
      <c r="BP409" s="44">
        <f>ROUND(V409*2,2)</f>
        <v>0</v>
      </c>
      <c r="BQ409" s="44">
        <f>ROUND($C409*BQ417,2)</f>
        <v>0</v>
      </c>
      <c r="BR409" s="10">
        <f>ROUND(X409*2,2)</f>
        <v>0</v>
      </c>
      <c r="BS409" s="44">
        <f>ROUND(Y409*2,2)</f>
        <v>0</v>
      </c>
      <c r="BT409" s="10">
        <f>ROUND(Z409*2,2)</f>
        <v>0</v>
      </c>
      <c r="BU409" s="16">
        <v>1</v>
      </c>
      <c r="CI409" s="32">
        <f>BF409-BG409</f>
        <v>0</v>
      </c>
    </row>
    <row r="410" spans="1:88" ht="60" customHeight="1">
      <c r="A410" s="319"/>
      <c r="B410" s="281"/>
      <c r="C410" s="285"/>
      <c r="D410" s="342"/>
      <c r="E410" s="2" t="s">
        <v>29</v>
      </c>
      <c r="F410" s="10">
        <f t="shared" ref="F410:F414" si="1154">G410+I410+J410+L410+Q410+S410+U410+V410+W410+Y410+Z410</f>
        <v>0</v>
      </c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15">
        <v>2</v>
      </c>
      <c r="AO410" s="4">
        <f t="shared" si="1103"/>
        <v>0</v>
      </c>
      <c r="AP410" s="4">
        <f t="shared" si="1104"/>
        <v>0</v>
      </c>
      <c r="AQ410" s="4">
        <f t="shared" si="1105"/>
        <v>0</v>
      </c>
      <c r="AU410" s="324"/>
      <c r="AV410" s="339"/>
      <c r="AW410" s="325"/>
      <c r="AX410" s="326"/>
      <c r="AY410" s="2" t="s">
        <v>29</v>
      </c>
      <c r="AZ410" s="10">
        <f t="shared" ref="AZ410:AZ414" si="1155">BA410+BC410+BD410+BF410+BK410+BM410+BO410+BP410+BQ410+BS410+BT410</f>
        <v>0</v>
      </c>
      <c r="BA410" s="103"/>
      <c r="BB410" s="103"/>
      <c r="BC410" s="103"/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5">
        <v>2</v>
      </c>
    </row>
    <row r="411" spans="1:88" ht="120" customHeight="1">
      <c r="A411" s="319"/>
      <c r="B411" s="281"/>
      <c r="C411" s="285"/>
      <c r="D411" s="282" t="s">
        <v>30</v>
      </c>
      <c r="E411" s="2" t="s">
        <v>52</v>
      </c>
      <c r="F411" s="10">
        <f t="shared" si="1154"/>
        <v>0</v>
      </c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15">
        <v>3</v>
      </c>
      <c r="AO411" s="4">
        <f t="shared" si="1103"/>
        <v>0</v>
      </c>
      <c r="AP411" s="4">
        <f t="shared" si="1104"/>
        <v>0</v>
      </c>
      <c r="AQ411" s="4">
        <f t="shared" si="1105"/>
        <v>0</v>
      </c>
      <c r="AT411" s="32">
        <f>AZ411-BC411</f>
        <v>0</v>
      </c>
      <c r="AU411" s="324"/>
      <c r="AV411" s="339"/>
      <c r="AW411" s="325"/>
      <c r="AX411" s="326" t="s">
        <v>30</v>
      </c>
      <c r="AY411" s="2" t="s">
        <v>52</v>
      </c>
      <c r="AZ411" s="10">
        <f t="shared" si="1155"/>
        <v>0</v>
      </c>
      <c r="BA411" s="103"/>
      <c r="BB411" s="103"/>
      <c r="BC411" s="103"/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5">
        <v>3</v>
      </c>
    </row>
    <row r="412" spans="1:88" ht="30" customHeight="1">
      <c r="A412" s="319"/>
      <c r="B412" s="281"/>
      <c r="C412" s="285"/>
      <c r="D412" s="283"/>
      <c r="E412" s="2" t="s">
        <v>32</v>
      </c>
      <c r="F412" s="10">
        <f t="shared" si="1154"/>
        <v>0</v>
      </c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15">
        <v>4</v>
      </c>
      <c r="AO412" s="4">
        <f t="shared" si="1103"/>
        <v>0</v>
      </c>
      <c r="AP412" s="4">
        <f t="shared" si="1104"/>
        <v>0</v>
      </c>
      <c r="AQ412" s="4">
        <f t="shared" si="1105"/>
        <v>0</v>
      </c>
      <c r="AU412" s="324"/>
      <c r="AV412" s="339"/>
      <c r="AW412" s="325"/>
      <c r="AX412" s="326"/>
      <c r="AY412" s="2" t="s">
        <v>32</v>
      </c>
      <c r="AZ412" s="10">
        <f t="shared" si="1155"/>
        <v>0</v>
      </c>
      <c r="BA412" s="103"/>
      <c r="BB412" s="103"/>
      <c r="BC412" s="103"/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5">
        <v>4</v>
      </c>
    </row>
    <row r="413" spans="1:88" ht="30" customHeight="1">
      <c r="A413" s="319"/>
      <c r="B413" s="281"/>
      <c r="C413" s="285"/>
      <c r="D413" s="283"/>
      <c r="E413" s="2" t="s">
        <v>33</v>
      </c>
      <c r="F413" s="10">
        <f t="shared" si="1154"/>
        <v>0</v>
      </c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15">
        <v>5</v>
      </c>
      <c r="AO413" s="4">
        <f t="shared" si="1103"/>
        <v>0</v>
      </c>
      <c r="AP413" s="4">
        <f t="shared" si="1104"/>
        <v>0</v>
      </c>
      <c r="AQ413" s="4">
        <f t="shared" si="1105"/>
        <v>0</v>
      </c>
      <c r="AU413" s="324"/>
      <c r="AV413" s="339"/>
      <c r="AW413" s="325"/>
      <c r="AX413" s="326"/>
      <c r="AY413" s="2" t="s">
        <v>33</v>
      </c>
      <c r="AZ413" s="10">
        <f t="shared" si="1155"/>
        <v>0</v>
      </c>
      <c r="BA413" s="103"/>
      <c r="BB413" s="103"/>
      <c r="BC413" s="103"/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5">
        <v>5</v>
      </c>
    </row>
    <row r="414" spans="1:88" ht="30" customHeight="1">
      <c r="A414" s="319"/>
      <c r="B414" s="281"/>
      <c r="C414" s="285"/>
      <c r="D414" s="342"/>
      <c r="E414" s="2" t="s">
        <v>34</v>
      </c>
      <c r="F414" s="10">
        <f t="shared" si="1154"/>
        <v>0</v>
      </c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15">
        <v>6</v>
      </c>
      <c r="AO414" s="4">
        <f t="shared" si="1103"/>
        <v>0</v>
      </c>
      <c r="AP414" s="4">
        <f t="shared" si="1104"/>
        <v>0</v>
      </c>
      <c r="AQ414" s="4">
        <f t="shared" si="1105"/>
        <v>0</v>
      </c>
      <c r="AU414" s="324"/>
      <c r="AV414" s="339"/>
      <c r="AW414" s="325"/>
      <c r="AX414" s="326"/>
      <c r="AY414" s="2" t="s">
        <v>34</v>
      </c>
      <c r="AZ414" s="10">
        <f t="shared" si="1155"/>
        <v>0</v>
      </c>
      <c r="BA414" s="103"/>
      <c r="BB414" s="103"/>
      <c r="BC414" s="103"/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5">
        <v>6</v>
      </c>
    </row>
    <row r="415" spans="1:88" ht="30" customHeight="1">
      <c r="A415" s="319"/>
      <c r="B415" s="281"/>
      <c r="C415" s="285"/>
      <c r="D415" s="365" t="s">
        <v>35</v>
      </c>
      <c r="E415" s="366"/>
      <c r="F415" s="10">
        <f>F409+F410+F411+F412+F413+F414</f>
        <v>498224.38</v>
      </c>
      <c r="G415" s="10">
        <f t="shared" ref="G415" si="1156">G409+G410+G411+G412+G413+G414</f>
        <v>498224.38</v>
      </c>
      <c r="H415" s="10">
        <f t="shared" ref="H415" si="1157">H409+H410+H411+H412+H413+H414</f>
        <v>0</v>
      </c>
      <c r="I415" s="10">
        <f t="shared" ref="I415" si="1158">I409+I410+I411+I412+I413+I414</f>
        <v>0</v>
      </c>
      <c r="J415" s="10">
        <f t="shared" ref="J415" si="1159">J409+J410+J411+J412+J413+J414</f>
        <v>0</v>
      </c>
      <c r="K415" s="10">
        <f t="shared" ref="K415" si="1160">K409+K410+K411+K412+K413+K414</f>
        <v>0</v>
      </c>
      <c r="L415" s="10">
        <f t="shared" ref="L415" si="1161">L409+L410+L411+L412+L413+L414</f>
        <v>0</v>
      </c>
      <c r="M415" s="10">
        <f t="shared" ref="M415" si="1162">M409+M410+M411+M412+M413+M414</f>
        <v>0</v>
      </c>
      <c r="N415" s="10">
        <f t="shared" ref="N415" si="1163">N409+N410+N411+N412+N413+N414</f>
        <v>0</v>
      </c>
      <c r="O415" s="10">
        <f t="shared" ref="O415" si="1164">O409+O410+O411+O412+O413+O414</f>
        <v>0</v>
      </c>
      <c r="P415" s="10">
        <f t="shared" ref="P415" si="1165">P409+P410+P411+P412+P413+P414</f>
        <v>0</v>
      </c>
      <c r="Q415" s="10">
        <f t="shared" ref="Q415" si="1166">Q409+Q410+Q411+Q412+Q413+Q414</f>
        <v>0</v>
      </c>
      <c r="R415" s="10">
        <f t="shared" ref="R415" si="1167">R409+R410+R411+R412+R413+R414</f>
        <v>0</v>
      </c>
      <c r="S415" s="10">
        <f t="shared" ref="S415" si="1168">S409+S410+S411+S412+S413+S414</f>
        <v>0</v>
      </c>
      <c r="T415" s="10">
        <f t="shared" ref="T415" si="1169">T409+T410+T411+T412+T413+T414</f>
        <v>0</v>
      </c>
      <c r="U415" s="10">
        <f t="shared" ref="U415" si="1170">U409+U410+U411+U412+U413+U414</f>
        <v>0</v>
      </c>
      <c r="V415" s="10">
        <f t="shared" ref="V415" si="1171">V409+V410+V411+V412+V413+V414</f>
        <v>0</v>
      </c>
      <c r="W415" s="10">
        <f t="shared" ref="W415" si="1172">W409+W410+W411+W412+W413+W414</f>
        <v>0</v>
      </c>
      <c r="X415" s="10">
        <f t="shared" ref="X415" si="1173">X409+X410+X411+X412+X413+X414</f>
        <v>0</v>
      </c>
      <c r="Y415" s="10">
        <f t="shared" ref="Y415" si="1174">Y409+Y410+Y411+Y412+Y413+Y414</f>
        <v>0</v>
      </c>
      <c r="Z415" s="10">
        <f t="shared" ref="Z415" si="1175">Z409+Z410+Z411+Z412+Z413+Z414</f>
        <v>0</v>
      </c>
      <c r="AA415" s="15">
        <v>7</v>
      </c>
      <c r="AO415" s="4">
        <f t="shared" si="1103"/>
        <v>0</v>
      </c>
      <c r="AP415" s="4">
        <f t="shared" si="1104"/>
        <v>0</v>
      </c>
      <c r="AQ415" s="4">
        <f t="shared" si="1105"/>
        <v>0</v>
      </c>
      <c r="AU415" s="324"/>
      <c r="AV415" s="339"/>
      <c r="AW415" s="325"/>
      <c r="AX415" s="327" t="s">
        <v>35</v>
      </c>
      <c r="AY415" s="327"/>
      <c r="AZ415" s="10">
        <f>AZ409+AZ410+AZ411+AZ412+AZ413+AZ414</f>
        <v>996448.76</v>
      </c>
      <c r="BA415" s="10">
        <f t="shared" ref="BA415:BT415" si="1176">BA409+BA410+BA411+BA412+BA413+BA414</f>
        <v>996448.76</v>
      </c>
      <c r="BB415" s="10">
        <f t="shared" si="1176"/>
        <v>0</v>
      </c>
      <c r="BC415" s="10">
        <f t="shared" si="1176"/>
        <v>0</v>
      </c>
      <c r="BD415" s="10">
        <f t="shared" si="1176"/>
        <v>0</v>
      </c>
      <c r="BE415" s="10">
        <f t="shared" si="1176"/>
        <v>0</v>
      </c>
      <c r="BF415" s="10">
        <f t="shared" si="1176"/>
        <v>0</v>
      </c>
      <c r="BG415" s="10">
        <f t="shared" si="1176"/>
        <v>0</v>
      </c>
      <c r="BH415" s="10">
        <f t="shared" si="1176"/>
        <v>0</v>
      </c>
      <c r="BI415" s="10">
        <f t="shared" si="1176"/>
        <v>0</v>
      </c>
      <c r="BJ415" s="10">
        <f t="shared" si="1176"/>
        <v>0</v>
      </c>
      <c r="BK415" s="10">
        <f t="shared" si="1176"/>
        <v>0</v>
      </c>
      <c r="BL415" s="10">
        <f t="shared" si="1176"/>
        <v>0</v>
      </c>
      <c r="BM415" s="10">
        <f t="shared" si="1176"/>
        <v>0</v>
      </c>
      <c r="BN415" s="10">
        <f t="shared" si="1176"/>
        <v>0</v>
      </c>
      <c r="BO415" s="10">
        <f t="shared" si="1176"/>
        <v>0</v>
      </c>
      <c r="BP415" s="10">
        <f t="shared" si="1176"/>
        <v>0</v>
      </c>
      <c r="BQ415" s="10">
        <f t="shared" si="1176"/>
        <v>0</v>
      </c>
      <c r="BR415" s="10">
        <f t="shared" si="1176"/>
        <v>0</v>
      </c>
      <c r="BS415" s="10">
        <f t="shared" si="1176"/>
        <v>0</v>
      </c>
      <c r="BT415" s="10">
        <f t="shared" si="1176"/>
        <v>0</v>
      </c>
      <c r="BU415" s="15">
        <v>7</v>
      </c>
      <c r="CI415" s="32">
        <f>BF415-BG415</f>
        <v>0</v>
      </c>
      <c r="CJ415" s="123"/>
    </row>
    <row r="416" spans="1:88" ht="75" customHeight="1">
      <c r="A416" s="319"/>
      <c r="B416" s="281"/>
      <c r="C416" s="285"/>
      <c r="D416" s="292" t="s">
        <v>53</v>
      </c>
      <c r="E416" s="293"/>
      <c r="F416" s="11">
        <f>ROUND(F415/C409,2)</f>
        <v>948.15</v>
      </c>
      <c r="G416" s="11">
        <f>ROUND(G415/C409,2)</f>
        <v>948.15</v>
      </c>
      <c r="H416" s="11">
        <f>ROUND(H415/C409,2)</f>
        <v>0</v>
      </c>
      <c r="I416" s="11">
        <f>ROUND(I415/C409,2)</f>
        <v>0</v>
      </c>
      <c r="J416" s="11">
        <f>ROUND(J415/C409,2)</f>
        <v>0</v>
      </c>
      <c r="K416" s="11">
        <f>ROUND(K415/C409,2)</f>
        <v>0</v>
      </c>
      <c r="L416" s="11">
        <f>ROUND(L415/C409,2)</f>
        <v>0</v>
      </c>
      <c r="M416" s="11">
        <f>ROUND(M415/C409,2)</f>
        <v>0</v>
      </c>
      <c r="N416" s="11">
        <f>ROUND(N415/C409,2)</f>
        <v>0</v>
      </c>
      <c r="O416" s="11">
        <f>ROUND(O415/C409,2)</f>
        <v>0</v>
      </c>
      <c r="P416" s="11">
        <f>ROUND(P415/C409,2)</f>
        <v>0</v>
      </c>
      <c r="Q416" s="11">
        <f>ROUND(Q415/C409,2)</f>
        <v>0</v>
      </c>
      <c r="R416" s="11">
        <f>ROUND(R415/C409,2)</f>
        <v>0</v>
      </c>
      <c r="S416" s="11">
        <f>ROUND(S415/C409,2)</f>
        <v>0</v>
      </c>
      <c r="T416" s="11">
        <f>ROUND(T415/C409,2)</f>
        <v>0</v>
      </c>
      <c r="U416" s="11">
        <f>ROUND(U415/C409,2)</f>
        <v>0</v>
      </c>
      <c r="V416" s="11">
        <f>ROUND(V415/C409,2)</f>
        <v>0</v>
      </c>
      <c r="W416" s="11">
        <f>ROUND(W415/C409,2)</f>
        <v>0</v>
      </c>
      <c r="X416" s="11">
        <f>ROUND(X415/C409,2)</f>
        <v>0</v>
      </c>
      <c r="Y416" s="11">
        <f>ROUND(Y415/C409,2)</f>
        <v>0</v>
      </c>
      <c r="Z416" s="11">
        <f>ROUND(Z415/C409,2)</f>
        <v>0</v>
      </c>
      <c r="AA416" s="17">
        <v>8</v>
      </c>
      <c r="AD416" s="52">
        <f>IF(AND(G416&gt;947.15,G416&lt;949),3,IF(AND(G416&gt;623.59,G416&lt;625),4,IF(AND(G416&gt;237.38,G416&lt;239),5,IF(AND(G416&gt;1986,G416&lt;1988),6,IF(AND(G416&gt;739.75,G416&lt;741),7,IF(AND(G416&gt;282.91,G416&lt;284),8,IF(AND(G416&gt;2681.35,G416&lt;2683),9,IF(AND(G416&gt;828.59,G416&lt;830),10,IF(AND(G416&gt;585.15,G416&lt;587),11,IF(AND(G416&gt;991.71,G416&lt;993),12,IF(AND(G416&gt;652.95,G416&lt;654),13,IF(AND(G416&gt;248.59,G416&lt;250),14,IF(AND(G416&gt;2079.39,G416&lt;2081),15,IF(AND(G416&gt;774.57,G416&lt;776),16,IF(AND(G416&gt;296.25,G416&lt;298),17,IF(AND(G416&gt;2807.42,G416&lt;2809),18,IF(AND(G416&gt;867.59,G416&lt;869),19,IF(AND(G416&gt;612.7,G416&lt;614),20))))))))))))))))))</f>
        <v>3</v>
      </c>
      <c r="AE416" s="52" t="b">
        <f>IF(AND(I416&gt;1204.78,I416&lt;1206),5,IF(AND(I416&gt;1407.63,I416&lt;1409),8,IF(AND(I416&gt;1427.91,I416&lt;1429),11,IF(AND(I416&gt;1261.45,I416&lt;1263),14,IF(AND(I416&gt;1473.83,I416&lt;1475),17,IF(AND(I416&gt;1495.07,I416&lt;1497),20))))))</f>
        <v>0</v>
      </c>
      <c r="AF416" s="52" t="b">
        <f>IF(AND(J416&gt;486.32,J416&lt;488),3,IF(AND(J416&gt;324.64,J416&lt;326),4,IF(AND(J416&gt;286.99,J416&lt;288.5),5,IF(AND(J416&gt;617.7,J416&lt;618),6,IF(AND(J416&gt;411.3,J416&lt;413),7,IF(AND(J416&gt;365.04,J416&lt;367),8,IF(AND(J416&gt;797.54,J416&lt;799),9,IF(AND(J416&gt;533.49,J416&lt;535),10,IF(AND(J416&gt;475.86,J416&lt;477),11,IF(AND(J416&gt;509.22,J416&lt;511),12,IF(AND(J416&gt;339.94,J416&lt;341.2),13,IF(AND(J416&gt;300.53,J416&lt;302),14,IF(AND(J416&gt;646.78,J416&lt;648),15,IF(AND(J416&gt;430.68,J416&lt;432),16,IF(AND(J416&gt;382.24,J416&lt;384),17,IF(AND(J416&gt;835.07,J416&lt;837),18,IF(AND(J416&gt;558.61,J416&lt;560),19,IF(AND(J416&gt;498.27,J416&lt;500),20))))))))))))))))))</f>
        <v>0</v>
      </c>
      <c r="AG416" s="52" t="b">
        <f>IF(AND(L416&gt;497.89,L416&lt;499),3,IF(AND(L416&gt;360.29,L416&lt;362),4,IF(AND(L416&gt;249.38,L416&lt;251),5,IF(AND(L416&gt;628.22,L416&lt;630),6,IF(AND(L416&gt;455.21,L416&lt;457),7,IF(AND(L416&gt;315.16,L416&lt;317),8,IF(AND(L416&gt;814.35,L416&lt;816),9,IF(AND(L416&gt;571.19,L416&lt;573),10,IF(AND(L416&gt;401.59,L416&lt;403),11,IF(AND(L416&gt;521.33,L416&lt;523),12,IF(AND(L416&gt;377.28,L416&lt;379),13,IF(AND(L416&gt;261.15,L416&lt;263),14,IF(AND(L416&gt;657.8,L416&lt;659),15,IF(AND(L416&gt;476.66,L416&lt;478),16,IF(AND(L416&gt;330.01,L416&lt;332),17,IF(AND(L416&gt;852.67,L416&lt;854),18,IF(AND(L416&gt;598.08,L416&lt;600),19,IF(AND(L416&gt;420.51,L416&lt;422),20))))))))))))))))))</f>
        <v>0</v>
      </c>
      <c r="AH416" s="52" t="b">
        <f>IF(AND(Q416&gt;358.85,Q416&lt;360),3,IF(AND(Q416&gt;129.83,Q416&lt;131),4,IF(AND(Q416&gt;77.61,Q416&lt;79),5,IF(AND(Q416&gt;426.19,Q416&lt;428),6,IF(AND(Q416&gt;159.77,Q416&lt;161),7,IF(AND(Q416&gt;94.38,Q416&lt;96),8,IF(AND(Q416&gt;567.37,Q416&lt;569),9,IF(AND(Q416&gt;203.4,Q416&lt;205),10,IF(AND(Q416&gt;131.96,Q416&lt;133),11,IF(AND(Q416&gt;375.76,Q416&lt;377),12,IF(AND(Q416&gt;135.98,Q416&lt;137),13,IF(AND(Q416&gt;81.31,Q416&lt;83),14,IF(AND(Q416&gt;446.27,Q416&lt;448),15,IF(AND(Q416&gt;167.32,Q416&lt;169),16,IF(AND(Q416&gt;98.86,Q416&lt;100),17,IF(AND(Q416&gt;594.08,Q416&lt;596),18,IF(AND(Q416&gt;213.01,Q416&lt;215),19,IF(AND(Q416&gt;138.21,Q416&lt;140),20))))))))))))))))))</f>
        <v>0</v>
      </c>
      <c r="AI416" s="52" t="b">
        <f>IF(AND(S416&gt;195.17,S416&lt;197),3,IF(AND(S416&gt;88.93,S416&lt;90),4,IF(AND(S416&gt;47.88,S416&lt;49),5,IF(AND(S416&gt;245.08,S416&lt;247),6,IF(AND(S416&gt;111.07,S416&lt;113),7,IF(AND(S416&gt;60.92,S416&lt;62),8,IF(AND(S416&gt;296.11,S416&lt;298),9,IF(AND(S416&gt;139.41,S416&lt;141),10,IF(AND(S416&gt;78.67,S416&lt;80),11,IF(AND(S416&gt;204.39,S416&lt;206),12,IF(AND(S416&gt;93.16,S416&lt;95),13,IF(AND(S416&gt;50.17,S416&lt;52),14,IF(AND(S416&gt;256.64,S416&lt;258),15,IF(AND(S416&gt;116.33,S416&lt;118),16,IF(AND(S416&gt;63.83,S416&lt;65),17,IF(AND(S416&gt;310.07,S416&lt;312),18,IF(AND(S416&gt;146.01,S416&lt;148),19,IF(AND(S416&gt;82.42,S416&lt;84),20))))))))))))))))))</f>
        <v>0</v>
      </c>
      <c r="AJ416" s="52" t="b">
        <f>IF(AND(U416&gt;107.35,U416&lt;109),3,IF(AND(U416&gt;63.65,U416&lt;65),4,IF(AND(U416&gt;44.75,U416&lt;46),5,IF(AND(U416&gt;143.27,U416&lt;145),6,IF(AND(U416&gt;85.58,U416&lt;87),7,IF(AND(U416&gt;60.46,U416&lt;62),8,IF(AND(U416&gt;194.16,U416&lt;196),9,IF(AND(U416&gt;117.24,U416&lt;119),10,IF(AND(U416&gt;82.88,U416&lt;84),11,IF(AND(U416&gt;112.44,U416&lt;114),12,IF(AND(U416&gt;66.69,U416&lt;68),13,IF(AND(U416&gt;46.9,U416&lt;48),14,IF(AND(U416&gt;150.05,U416&lt;152),15,IF(AND(U416&gt;90.65,U416&lt;91),16,IF(AND(U416&gt;63.34,U416&lt;65),17,IF(AND(U416&gt;203.34,U416&lt;205),18,IF(AND(U416&gt;122.8,U416&lt;124),19,IF(AND(U416&gt;86.83,U416&lt;88),20))))))))))))))))))</f>
        <v>0</v>
      </c>
      <c r="AK416" s="52" t="b">
        <f>IF(AND(V416&gt;139.85,V416&lt;141),3,IF(AND(V416&gt;103.84,V416&lt;105),4,IF(AND(V416&gt;52.32,V416&lt;54),5,IF(AND(V416&gt;285.46,V416&lt;287),6,IF(AND(V416&gt;118.42,V416&lt;120),7,IF(AND(V416&gt;62.42,V416&lt;64),8,IF(AND(V416&gt;412.27,V416&lt;414),9,IF(AND(V416&gt;140.33,V416&lt;142),10,IF(AND(V416&gt;145,V416&lt;147),11,IF(AND(V416&gt;146.47,V416&lt;148),12,IF(AND(V416&gt;108.77,V416&lt;110),13,IF(AND(V416&gt;54.82,V416&lt;56),14,IF(AND(V416&gt;298.92,V416&lt;300),15,IF(AND(V416&gt;124.03,V416&lt;126),16,IF(AND(V416&gt;65.4,V416&lt;67),17,IF(AND(V416&gt;431.69,V416&lt;433),18,IF(AND(V416&gt;146.97,V416&lt;148),19,IF(AND(V416&gt;151.86,V416&lt;153),20))))))))))))))))))</f>
        <v>0</v>
      </c>
      <c r="AL416" s="52" t="b">
        <f>IF(AND(W416&gt;350.42,W416&lt;352),3,IF(AND(W416&gt;546.22,W416&lt;548),4,IF(AND(W416&gt;155.33,W416&lt;157),5,IF(AND(W416&gt;721.99,W416&lt;723),6,IF(AND(W416&gt;638.96,W416&lt;639),7,IF(AND(W416&gt;187.79,W416&lt;189),8,IF(AND(W416&gt;945.4,W416&lt;947),9,IF(AND(W416&gt;698.46,W416&lt;670),10,IF(AND(W416&gt;360.7,W416&lt;362),11,IF(AND(W416&gt;366.94,W416&lt;368),12,IF(AND(W416&gt;571.94,W416&lt;573),13,IF(AND(W416&gt;162.68,W416&lt;164),14,IF(AND(W416&gt;755.97,W416&lt;757),15,IF(AND(W416&gt;667.99,W416&lt;669),16,IF(AND(W416&gt;196.66,W416&lt;198),17,IF(AND(W416&gt;989.88,W416&lt;991),18,IF(AND(W416&gt;731.33,W416&lt;733),19,IF(AND(W416&gt;377.7,W416&lt;379),20))))))))))))))))))</f>
        <v>0</v>
      </c>
      <c r="AM416" s="52" t="b">
        <f>IF(AND(Y416&gt;46.2,Y416&lt;46.5),3,IF(AND(Y416&gt;18.8,Y416&lt;19.1),4,IF(AND(Y416&gt;15.8,Y416&lt;16),5,IF(AND(Y416&gt;78.7,Y416&lt;79),6,IF(AND(Y416&gt;32.1,Y416&lt;32.4),7,IF(AND(Y416&gt;26.9,Y416&lt;27.3),8,IF(AND(Y416&gt;125,Y416&lt;125.5),9,IF(AND(Y416&gt;48.2,Y416&lt;48.52),10,IF(AND(Y416&gt;43.1,Y416&lt;43.6),11,IF(AND(Y416&gt;48.53,Y416&lt;48.7),12,IF(AND(Y416&gt;19.6,Y416&lt;20.1),13,IF(AND(Y416&gt;16.5,Y416&lt;16.9),14,IF(AND(Y416&gt;82.4,Y416&lt;82.8),15,IF(AND(Y416&gt;33.6,Y416&lt;34),16,IF(AND(Y416&gt;28,Y416&lt;28.6),17,IF(AND(Y416&gt;130.8,Y416&lt;131.4),18,IF(AND(Y416&gt;50.5,Y416&lt;50.9),19,IF(AND(Y416&gt;45.2,Y416&lt;45.8),20))))))))))))))))))</f>
        <v>0</v>
      </c>
      <c r="AO416" s="4">
        <f t="shared" si="1103"/>
        <v>0</v>
      </c>
      <c r="AP416" s="4">
        <f t="shared" si="1104"/>
        <v>0</v>
      </c>
      <c r="AQ416" s="4">
        <f t="shared" si="1105"/>
        <v>0</v>
      </c>
      <c r="AU416" s="324"/>
      <c r="AV416" s="339"/>
      <c r="AW416" s="325"/>
      <c r="AX416" s="322" t="s">
        <v>53</v>
      </c>
      <c r="AY416" s="293"/>
      <c r="AZ416" s="11">
        <f>ROUND(AZ415/AW409,2)</f>
        <v>1896.3</v>
      </c>
      <c r="BA416" s="11">
        <f>ROUND(BA415/AW409,2)</f>
        <v>1896.3</v>
      </c>
      <c r="BB416" s="11">
        <f>ROUND(BB415/AW409,2)</f>
        <v>0</v>
      </c>
      <c r="BC416" s="11">
        <f>ROUND(BC415/AW409,2)</f>
        <v>0</v>
      </c>
      <c r="BD416" s="11">
        <f>ROUND(BD415/AW409,2)</f>
        <v>0</v>
      </c>
      <c r="BE416" s="11">
        <f>ROUND(BE415/AW409,2)</f>
        <v>0</v>
      </c>
      <c r="BF416" s="11">
        <f>ROUND(BF415/AW409,2)</f>
        <v>0</v>
      </c>
      <c r="BG416" s="11">
        <f>ROUND(BG415/AW409,2)</f>
        <v>0</v>
      </c>
      <c r="BH416" s="11">
        <f>ROUND(BH415/AW409,2)</f>
        <v>0</v>
      </c>
      <c r="BI416" s="11">
        <f>ROUND(BI415/AW409,2)</f>
        <v>0</v>
      </c>
      <c r="BJ416" s="11">
        <f>ROUND(BJ415/AW409,2)</f>
        <v>0</v>
      </c>
      <c r="BK416" s="11">
        <f>ROUND(BK415/AW409,2)</f>
        <v>0</v>
      </c>
      <c r="BL416" s="11">
        <f>ROUND(BL415/AW409,2)</f>
        <v>0</v>
      </c>
      <c r="BM416" s="11">
        <f>ROUND(BM415/AW409,2)</f>
        <v>0</v>
      </c>
      <c r="BN416" s="11">
        <f>ROUND(BN415/AW409,2)</f>
        <v>0</v>
      </c>
      <c r="BO416" s="11">
        <f>ROUND(BO415/AW409,2)</f>
        <v>0</v>
      </c>
      <c r="BP416" s="11">
        <f>ROUND(BP415/AW409,2)</f>
        <v>0</v>
      </c>
      <c r="BQ416" s="11">
        <f>ROUND(BQ415/AW409,2)</f>
        <v>0</v>
      </c>
      <c r="BR416" s="11">
        <f>ROUND(BR415/AW409,2)</f>
        <v>0</v>
      </c>
      <c r="BS416" s="11">
        <f>ROUND(BS415/AW409,2)</f>
        <v>0</v>
      </c>
      <c r="BT416" s="11">
        <f>ROUND(BT415/AW409,2)</f>
        <v>0</v>
      </c>
      <c r="BU416" s="17">
        <v>8</v>
      </c>
      <c r="BX416" s="52" t="b">
        <f>IF(AND(BA416&gt;947.15,BA416&lt;949),3,IF(AND(BA416&gt;623.59,BA416&lt;625),4,IF(AND(BA416&gt;237.38,BA416&lt;239),5,IF(AND(BA416&gt;1986,BA416&lt;1988),6,IF(AND(BA416&gt;739.75,BA416&lt;741),7,IF(AND(BA416&gt;282.91,BA416&lt;284),8,IF(AND(BA416&gt;2681.35,BA416&lt;2683),9,IF(AND(BA416&gt;828.59,BA416&lt;830),10,IF(AND(BA416&gt;585.15,BA416&lt;587),11,IF(AND(BA416&gt;991.71,BA416&lt;993),12,IF(AND(BA416&gt;652.95,BA416&lt;654),13,IF(AND(BA416&gt;248.59,BA416&lt;250),14,IF(AND(BA416&gt;2079.39,BA416&lt;2081),15,IF(AND(BA416&gt;774.57,BA416&lt;776),16,IF(AND(BA416&gt;296.25,BA416&lt;298),17,IF(AND(BA416&gt;2807.42,BA416&lt;2809),18,IF(AND(BA416&gt;867.59,BA416&lt;869),19,IF(AND(BA416&gt;612.7,BA416&lt;614),20))))))))))))))))))</f>
        <v>0</v>
      </c>
      <c r="BY416" s="52" t="b">
        <f>IF(AND(BC416&gt;1204.78,BC416&lt;1206),5,IF(AND(BC416&gt;1407.63,BC416&lt;1409),8,IF(AND(BC416&gt;1427.91,BC416&lt;1429),11,IF(AND(BC416&gt;1261.45,BC416&lt;1263),14,IF(AND(BC416&gt;1473.83,BC416&lt;1475),17,IF(AND(BC416&gt;1495.07,BC416&lt;1497),20))))))</f>
        <v>0</v>
      </c>
      <c r="BZ416" s="52" t="b">
        <f>IF(AND(BD416&gt;486.32,BD416&lt;488),3,IF(AND(BD416&gt;324.64,BD416&lt;326),4,IF(AND(BD416&gt;286.99,BD416&lt;288.5),5,IF(AND(BD416&gt;617.7,BD416&lt;618),6,IF(AND(BD416&gt;411.3,BD416&lt;413),7,IF(AND(BD416&gt;365.04,BD416&lt;367),8,IF(AND(BD416&gt;797.54,BD416&lt;799),9,IF(AND(BD416&gt;533.49,BD416&lt;535),10,IF(AND(BD416&gt;475.86,BD416&lt;477),11,IF(AND(BD416&gt;509.22,BD416&lt;511),12,IF(AND(BD416&gt;339.94,BD416&lt;341.2),13,IF(AND(BD416&gt;300.53,BD416&lt;302),14,IF(AND(BD416&gt;646.78,BD416&lt;648),15,IF(AND(BD416&gt;430.68,BD416&lt;432),16,IF(AND(BD416&gt;382.24,BD416&lt;384),17,IF(AND(BD416&gt;835.07,BD416&lt;837),18,IF(AND(BD416&gt;558.61,BD416&lt;560),19,IF(AND(BD416&gt;498.27,BD416&lt;500),20))))))))))))))))))</f>
        <v>0</v>
      </c>
      <c r="CA416" s="52" t="b">
        <f>IF(AND(BF416&gt;497.89,BF416&lt;499),3,IF(AND(BF416&gt;360.29,BF416&lt;362),4,IF(AND(BF416&gt;249.38,BF416&lt;251),5,IF(AND(BF416&gt;628.22,BF416&lt;630),6,IF(AND(BF416&gt;455.21,BF416&lt;457),7,IF(AND(BF416&gt;315.16,BF416&lt;317),8,IF(AND(BF416&gt;814.35,BF416&lt;816),9,IF(AND(BF416&gt;571.19,BF416&lt;573),10,IF(AND(BF416&gt;401.59,BF416&lt;403),11,IF(AND(BF416&gt;521.33,BF416&lt;523),12,IF(AND(BF416&gt;377.28,BF416&lt;379),13,IF(AND(BF416&gt;261.15,BF416&lt;263),14,IF(AND(BF416&gt;657.8,BF416&lt;659),15,IF(AND(BF416&gt;476.66,BF416&lt;478),16,IF(AND(BF416&gt;330.01,BF416&lt;332),17,IF(AND(BF416&gt;852.67,BF416&lt;854),18,IF(AND(BF416&gt;598.08,BF416&lt;600),19,IF(AND(BF416&gt;420.51,BF416&lt;422),20))))))))))))))))))</f>
        <v>0</v>
      </c>
      <c r="CB416" s="52" t="b">
        <f>IF(AND(BK416&gt;358.85,BK416&lt;360),3,IF(AND(BK416&gt;129.83,BK416&lt;131),4,IF(AND(BK416&gt;77.61,BK416&lt;79),5,IF(AND(BK416&gt;426.19,BK416&lt;428),6,IF(AND(BK416&gt;159.77,BK416&lt;161),7,IF(AND(BK416&gt;94.38,BK416&lt;96),8,IF(AND(BK416&gt;567.37,BK416&lt;569),9,IF(AND(BK416&gt;203.4,BK416&lt;205),10,IF(AND(BK416&gt;131.96,BK416&lt;133),11,IF(AND(BK416&gt;375.76,BK416&lt;377),12,IF(AND(BK416&gt;135.98,BK416&lt;137),13,IF(AND(BK416&gt;81.31,BK416&lt;83),14,IF(AND(BK416&gt;446.27,BK416&lt;448),15,IF(AND(BK416&gt;167.32,BK416&lt;169),16,IF(AND(BK416&gt;98.86,BK416&lt;100),17,IF(AND(BK416&gt;594.08,BK416&lt;596),18,IF(AND(BK416&gt;213.01,BK416&lt;215),19,IF(AND(BK416&gt;138.21,BK416&lt;140),20))))))))))))))))))</f>
        <v>0</v>
      </c>
      <c r="CC416" s="52" t="b">
        <f>IF(AND(BM416&gt;195.17,BM416&lt;197),3,IF(AND(BM416&gt;88.93,BM416&lt;90),4,IF(AND(BM416&gt;47.88,BM416&lt;49),5,IF(AND(BM416&gt;245.08,BM416&lt;247),6,IF(AND(BM416&gt;111.07,BM416&lt;113),7,IF(AND(BM416&gt;60.92,BM416&lt;62),8,IF(AND(BM416&gt;296.11,BM416&lt;298),9,IF(AND(BM416&gt;139.41,BM416&lt;141),10,IF(AND(BM416&gt;78.67,BM416&lt;80),11,IF(AND(BM416&gt;204.39,BM416&lt;206),12,IF(AND(BM416&gt;93.16,BM416&lt;95),13,IF(AND(BM416&gt;50.17,BM416&lt;52),14,IF(AND(BM416&gt;256.64,BM416&lt;258),15,IF(AND(BM416&gt;116.33,BM416&lt;118),16,IF(AND(BM416&gt;63.83,BM416&lt;65),17,IF(AND(BM416&gt;310.07,BM416&lt;312),18,IF(AND(BM416&gt;146.01,BM416&lt;148),19,IF(AND(BM416&gt;82.42,BM416&lt;84),20))))))))))))))))))</f>
        <v>0</v>
      </c>
      <c r="CD416" s="52" t="b">
        <f>IF(AND(BO416&gt;107.35,BO416&lt;109),3,IF(AND(BO416&gt;63.65,BO416&lt;65),4,IF(AND(BO416&gt;44.75,BO416&lt;46),5,IF(AND(BO416&gt;143.27,BO416&lt;145),6,IF(AND(BO416&gt;85.58,BO416&lt;87),7,IF(AND(BO416&gt;60.46,BO416&lt;62),8,IF(AND(BO416&gt;194.16,BO416&lt;196),9,IF(AND(BO416&gt;117.24,BO416&lt;119),10,IF(AND(BO416&gt;82.88,BO416&lt;84),11,IF(AND(BO416&gt;112.44,BO416&lt;114),12,IF(AND(BO416&gt;66.69,BO416&lt;68),13,IF(AND(BO416&gt;46.9,BO416&lt;48),14,IF(AND(BO416&gt;150.05,BO416&lt;152),15,IF(AND(BO416&gt;90.65,BO416&lt;91),16,IF(AND(BO416&gt;63.34,BO416&lt;65),17,IF(AND(BO416&gt;203.34,BO416&lt;205),18,IF(AND(BO416&gt;122.8,BO416&lt;124),19,IF(AND(BO416&gt;86.83,BO416&lt;88),20))))))))))))))))))</f>
        <v>0</v>
      </c>
      <c r="CE416" s="52" t="b">
        <f>IF(AND(BP416&gt;139.85,BP416&lt;141),3,IF(AND(BP416&gt;103.84,BP416&lt;105),4,IF(AND(BP416&gt;52.32,BP416&lt;54),5,IF(AND(BP416&gt;285.46,BP416&lt;287),6,IF(AND(BP416&gt;118.42,BP416&lt;120),7,IF(AND(BP416&gt;62.42,BP416&lt;64),8,IF(AND(BP416&gt;412.27,BP416&lt;414),9,IF(AND(BP416&gt;140.33,BP416&lt;142),10,IF(AND(BP416&gt;145,BP416&lt;147),11,IF(AND(BP416&gt;146.47,BP416&lt;148),12,IF(AND(BP416&gt;108.77,BP416&lt;110),13,IF(AND(BP416&gt;54.82,BP416&lt;56),14,IF(AND(BP416&gt;298.92,BP416&lt;300),15,IF(AND(BP416&gt;124.03,BP416&lt;126),16,IF(AND(BP416&gt;65.4,BP416&lt;67),17,IF(AND(BP416&gt;431.69,BP416&lt;433),18,IF(AND(BP416&gt;146.97,BP416&lt;148),19,IF(AND(BP416&gt;151.86,BP416&lt;153),20))))))))))))))))))</f>
        <v>0</v>
      </c>
      <c r="CF416" s="52" t="b">
        <f>IF(AND(BQ416&gt;350.42,BQ416&lt;352),3,IF(AND(BQ416&gt;546.22,BQ416&lt;548),4,IF(AND(BQ416&gt;155.33,BQ416&lt;157),5,IF(AND(BQ416&gt;721.99,BQ416&lt;723),6,IF(AND(BQ416&gt;638.96,BQ416&lt;639),7,IF(AND(BQ416&gt;187.79,BQ416&lt;189),8,IF(AND(BQ416&gt;945.4,BQ416&lt;947),9,IF(AND(BQ416&gt;698.46,BQ416&lt;670),10,IF(AND(BQ416&gt;360.7,BQ416&lt;362),11,IF(AND(BQ416&gt;366.94,BQ416&lt;368),12,IF(AND(BQ416&gt;571.94,BQ416&lt;573),13,IF(AND(BQ416&gt;162.68,BQ416&lt;164),14,IF(AND(BQ416&gt;755.97,BQ416&lt;757),15,IF(AND(BQ416&gt;667.99,BQ416&lt;669),16,IF(AND(BQ416&gt;196.66,BQ416&lt;198),17,IF(AND(BQ416&gt;989.88,BQ416&lt;991),18,IF(AND(BQ416&gt;731.33,BQ416&lt;733),19,IF(AND(BQ416&gt;377.7,BQ416&lt;379),20))))))))))))))))))</f>
        <v>0</v>
      </c>
      <c r="CG416" s="52" t="b">
        <f>IF(AND(BS416&gt;46.2,BS416&lt;46.5),3,IF(AND(BS416&gt;18.8,BS416&lt;19.1),4,IF(AND(BS416&gt;15.8,BS416&lt;16),5,IF(AND(BS416&gt;78.7,BS416&lt;79),6,IF(AND(BS416&gt;32.1,BS416&lt;32.4),7,IF(AND(BS416&gt;26.9,BS416&lt;27.3),8,IF(AND(BS416&gt;125,BS416&lt;125.5),9,IF(AND(BS416&gt;48.2,BS416&lt;48.52),10,IF(AND(BS416&gt;43.1,BS416&lt;43.6),11,IF(AND(BS416&gt;48.53,BS416&lt;48.7),12,IF(AND(BS416&gt;19.6,BS416&lt;20.1),13,IF(AND(BS416&gt;16.5,BS416&lt;16.9),14,IF(AND(BS416&gt;82.4,BS416&lt;82.8),15,IF(AND(BS416&gt;33.6,BS416&lt;34),16,IF(AND(BS416&gt;28,BS416&lt;28.6),17,IF(AND(BS416&gt;130.8,BS416&lt;131.4),18,IF(AND(BS416&gt;50.5,BS416&lt;50.9),19,IF(AND(BS416&gt;45.2,BS416&lt;45.8),20))))))))))))))))))</f>
        <v>0</v>
      </c>
    </row>
    <row r="417" spans="1:88" ht="90" customHeight="1">
      <c r="A417" s="320"/>
      <c r="B417" s="288"/>
      <c r="C417" s="289"/>
      <c r="D417" s="292" t="s">
        <v>54</v>
      </c>
      <c r="E417" s="293"/>
      <c r="F417" s="10" t="s">
        <v>36</v>
      </c>
      <c r="G417" s="12">
        <f>IF(AD417=FALSE,0,AD417)</f>
        <v>948.15</v>
      </c>
      <c r="H417" s="12" t="s">
        <v>36</v>
      </c>
      <c r="I417" s="12">
        <f>IF(AE417=FALSE,0,AE417)</f>
        <v>0</v>
      </c>
      <c r="J417" s="12">
        <f>IF(AF417=FALSE,0,AF417)</f>
        <v>0</v>
      </c>
      <c r="K417" s="12" t="s">
        <v>36</v>
      </c>
      <c r="L417" s="12">
        <f>IF(AG417=FALSE,0,AG417)</f>
        <v>0</v>
      </c>
      <c r="M417" s="12" t="s">
        <v>36</v>
      </c>
      <c r="N417" s="12" t="s">
        <v>36</v>
      </c>
      <c r="O417" s="12" t="s">
        <v>36</v>
      </c>
      <c r="P417" s="12" t="s">
        <v>36</v>
      </c>
      <c r="Q417" s="12">
        <f>IF(AH417=FALSE,0,AH417)</f>
        <v>0</v>
      </c>
      <c r="R417" s="12" t="s">
        <v>36</v>
      </c>
      <c r="S417" s="12">
        <f>IF(AI417=FALSE,0,AI417)</f>
        <v>0</v>
      </c>
      <c r="T417" s="12" t="s">
        <v>36</v>
      </c>
      <c r="U417" s="12">
        <f>IF(AJ417=FALSE,0,AJ417)</f>
        <v>0</v>
      </c>
      <c r="V417" s="12">
        <f>IF(AK417=FALSE,0,AK417)</f>
        <v>0</v>
      </c>
      <c r="W417" s="12">
        <f>IF(AL417=FALSE,0,AL417)</f>
        <v>0</v>
      </c>
      <c r="X417" s="12" t="s">
        <v>36</v>
      </c>
      <c r="Y417" s="12">
        <f>IF(AM417=FALSE,0,AM417)</f>
        <v>0</v>
      </c>
      <c r="Z417" s="12" t="s">
        <v>36</v>
      </c>
      <c r="AA417" s="18">
        <v>9</v>
      </c>
      <c r="AD417" s="52">
        <f>IF(AD416=3,948.15,IF(AD416=4,624.59,IF(AD416=5,238.38,IF(AD416=6,1987,IF(AD416=7,740.75,IF(AD416=8,283.91,IF(AD416=9,2682.35,IF(AD416=10,829.59,IF(AD416=11,586.15,IF(AD416=12,992.71,IF(AD416=13,653.95,IF(AD416=14,249.59,IF(AD416=15,2080.39,IF(AD416=16,775.57,IF(AD416=17,297.25,IF(AD416=18,2808.42,IF(AD416=19,868.59,IF(AD416=20,613.7))))))))))))))))))</f>
        <v>948.15</v>
      </c>
      <c r="AE417" s="52" t="b">
        <f>IF(AE416=5,1205.78,IF(AE416=8,1408.63,IF(AE416=11,1428.91,IF(AE416=14,1262.45,IF(AE416=17,1474.83,IF(AE416=20,1496.07))))))</f>
        <v>0</v>
      </c>
      <c r="AF417" s="52" t="b">
        <f>IF(AF416=3,487.32,IF(AF416=4,325.64,IF(AF416=5,287.99,IF(AF416=6,618.7,IF(AF416=7,412.3,IF(AF416=8,366.04,IF(AF416=9,798.54,IF(AF416=10,534.49,IF(AF416=11,476.86,IF(AF416=12,510.22,IF(AF416=13,340.94,IF(AF416=14,301.53,IF(AF416=15,647.78,IF(AF416=16,431.68,IF(AF416=17,383.24,IF(AF416=18,836.07,IF(AF416=19,559.61,IF(AF416=20,499.27))))))))))))))))))</f>
        <v>0</v>
      </c>
      <c r="AG417" s="52" t="b">
        <f>IF(AG416=3,498.89,IF(AG416=4,361.29,IF(AG416=5,250.38,IF(AG416=6,629.22,IF(AG416=7,456.21,IF(AG416=8,316.16,IF(AG416=9,815.35,IF(AG416=10,572.19,IF(AG416=11,402.59,IF(AG416=12,522.33,IF(AG416=13,378.28,IF(AG416=14,262.15,IF(AG416=15,658.8,IF(AG416=16,477.66,IF(AG416=17,331.01,IF(AG416=18,853.67,IF(AG416=19,599.08,IF(AG416=20,421.51))))))))))))))))))</f>
        <v>0</v>
      </c>
      <c r="AH417" s="52" t="b">
        <f>IF(AH416=3,359.85,IF(AH416=4,130.83,IF(AH416=5,78.61,IF(AH416=6,427.19,IF(AH416=7,160.77,IF(AH416=8,95.38,IF(AH416=9,568.37,IF(AH416=10,204.4,IF(AH416=11,132.96,IF(AH416=12,376.76,IF(AH416=13,136.98,IF(AH416=14,82.31,IF(AH416=15,447.27,IF(AH416=16,168.32,IF(AH416=17,99.86,IF(AH416=18,595.08,IF(AH416=19,214.01,IF(AH416=20,139.21))))))))))))))))))</f>
        <v>0</v>
      </c>
      <c r="AI417" s="52" t="b">
        <f>IF(AI416=3,196.17,IF(AI416=4,89.93,IF(AI416=5,48.88,IF(AI416=6,246.08,IF(AI416=7,112.07,IF(AI416=8,61.92,IF(AI416=9,297.11,IF(AI416=10,140.41,IF(AI416=11,79.67,IF(AI416=12,205.39,IF(AI416=13,94.16,IF(AI416=14,51.17,IF(AI416=15,257.64,IF(AI416=16,117.33,IF(AI416=17,64.83,IF(AI416=18,311.07,IF(AI416=19,147.01,IF(AI416=20,83.42))))))))))))))))))</f>
        <v>0</v>
      </c>
      <c r="AJ417" s="52" t="b">
        <f>IF(AJ416=3,108.35,IF(AJ416=4,64.65,IF(AJ416=5,45.75,IF(AJ416=6,144.27,IF(AJ416=7,86.58,IF(AJ416=8,61.46,IF(AJ416=9,195.16,IF(AJ416=10,118.24,IF(AJ416=11,83.88,IF(AJ416=12,113.44,IF(AJ416=13,67.69,IF(AJ416=14,47.9,IF(AJ416=15,151.05,IF(AJ416=16,90.65,IF(AJ416=17,64.34,IF(AJ416=18,204.34,IF(AJ416=19,123.8,IF(AJ416=20,87.83))))))))))))))))))</f>
        <v>0</v>
      </c>
      <c r="AK417" s="52" t="b">
        <f>IF(AK416=3,140.85,IF(AK416=4,104.84,IF(AK416=5,53.32,IF(AK416=6,286.46,IF(AK416=7,119.42,IF(AK416=8,63.42,IF(AK416=9,413.27,IF(AK416=10,141.33,IF(AK416=11,146,IF(AK416=12,147.47,IF(AK416=13,109.77,IF(AK416=14,55.82,IF(AK416=15,299.92,IF(AK416=16,125.03,IF(AK416=17,66.4,IF(AK416=18,432.69,IF(AK416=19,147.97,IF(AK416=20,152.86))))))))))))))))))</f>
        <v>0</v>
      </c>
      <c r="AL417" s="52" t="b">
        <f>IF(AL416=3,351.42,IF(AL416=4,547.22,IF(AL416=5,156.33,IF(AL416=6,722.99,IF(AL416=7,638.96,IF(AL416=8,188.79,IF(AL416=9,946.4,IF(AL416=10,699.46,IF(AL416=11,361.7,IF(AL416=12,367.94,IF(AL416=13,572.94,IF(AL416=14,163.68,IF(AL416=15,756.97,IF(AL416=16,668.99,IF(AL416=17,197.66,IF(AL416=18,990.88,IF(AL416=19,732.33,IF(AL416=20,378.7))))))))))))))))))</f>
        <v>0</v>
      </c>
      <c r="AM417" s="52" t="b">
        <f>IF(AM416=3,46.41,IF(AM416=4,19.01,IF(AM416=5,15.96,IF(AM416=6,78.9,IF(AM416=7,32.34,IF(AM416=8,27.09,IF(AM416=9,125.27,IF(AM416=10,48.48,IF(AM416=11,43.47,IF(AM416=12,48.59,IF(AM416=13,19.9,IF(AM416=14,16.71,IF(AM416=15,82.61,IF(AM416=16,33.86,IF(AM416=17,28.36,IF(AM416=18,131.15,IF(AM416=19,50.76,IF(AM416=20,45.51))))))))))))))))))</f>
        <v>0</v>
      </c>
      <c r="AO417" s="4">
        <f t="shared" si="1103"/>
        <v>0</v>
      </c>
      <c r="AP417" s="4">
        <f t="shared" si="1104"/>
        <v>0</v>
      </c>
      <c r="AQ417" s="4">
        <f t="shared" si="1105"/>
        <v>0</v>
      </c>
      <c r="AU417" s="324"/>
      <c r="AV417" s="339"/>
      <c r="AW417" s="325"/>
      <c r="AX417" s="322" t="s">
        <v>54</v>
      </c>
      <c r="AY417" s="293"/>
      <c r="AZ417" s="10" t="s">
        <v>36</v>
      </c>
      <c r="BA417" s="12">
        <f>IF(BX417=FALSE,0,BX417)</f>
        <v>1896.3</v>
      </c>
      <c r="BB417" s="12" t="s">
        <v>36</v>
      </c>
      <c r="BC417" s="12">
        <f>IF(BY417=FALSE,0,BY417)</f>
        <v>0</v>
      </c>
      <c r="BD417" s="12">
        <f>IF(BZ417=FALSE,0,BZ417)</f>
        <v>0</v>
      </c>
      <c r="BE417" s="12" t="s">
        <v>36</v>
      </c>
      <c r="BF417" s="12">
        <f>IF(CA417=FALSE,0,CA417)</f>
        <v>0</v>
      </c>
      <c r="BG417" s="12" t="s">
        <v>36</v>
      </c>
      <c r="BH417" s="12" t="s">
        <v>36</v>
      </c>
      <c r="BI417" s="12" t="s">
        <v>36</v>
      </c>
      <c r="BJ417" s="12" t="s">
        <v>36</v>
      </c>
      <c r="BK417" s="12">
        <f>IF(CB417=FALSE,0,CB417)</f>
        <v>0</v>
      </c>
      <c r="BL417" s="12" t="s">
        <v>36</v>
      </c>
      <c r="BM417" s="12">
        <f>IF(CC417=FALSE,0,CC417)</f>
        <v>0</v>
      </c>
      <c r="BN417" s="12" t="s">
        <v>36</v>
      </c>
      <c r="BO417" s="12">
        <f>IF(CD417=FALSE,0,CD417)</f>
        <v>0</v>
      </c>
      <c r="BP417" s="12">
        <f>IF(CE417=FALSE,0,CE417)</f>
        <v>0</v>
      </c>
      <c r="BQ417" s="12">
        <f>IF(CF417=FALSE,0,CF417)</f>
        <v>0</v>
      </c>
      <c r="BR417" s="12" t="s">
        <v>36</v>
      </c>
      <c r="BS417" s="12">
        <f>IF(CG417=FALSE,0,CG417)</f>
        <v>0</v>
      </c>
      <c r="BT417" s="12" t="s">
        <v>36</v>
      </c>
      <c r="BU417" s="18">
        <v>9</v>
      </c>
      <c r="BX417" s="52">
        <f>IF(AD416=3,1896.3,IF(AD416=4,1249.18,IF(AD416=5,476.76,IF(AD416=6,3974,IF(AD416=7,1481.5,IF(AD416=8,567.82,IF(AD416=9,5364.7,IF(AD416=10,1659.18,IF(AD416=11,1172.3)))))))))</f>
        <v>1896.3</v>
      </c>
      <c r="BY417" s="52" t="b">
        <f>IF(AE416=5,2411.56,IF(AE416=8,2817.26,IF(AE416=11,2857.82)))</f>
        <v>0</v>
      </c>
      <c r="BZ417" s="52" t="b">
        <f>IF(AF416=3,974.64,IF(AF416=4,651.28,IF(AF416=5,575.98,IF(AF416=6,1237.4,IF(AF416=7,824.6,IF(AF416=8,732.08,IF(AF416=9,1597.08,IF(AF416=10,1068.98,IF(AF416=11,953.72)))))))))</f>
        <v>0</v>
      </c>
      <c r="CA417" s="52" t="b">
        <f>IF(AG416=3,997.78,IF(AG416=4,722.58,IF(AG416=5,500.76,IF(AG416=6,1258.44,IF(AG416=7,912.42,IF(AG416=8,632.32,IF(AG416=9,1630.7,IF(AG416=10,1144.38,IF(AG416=11,805.18)))))))))</f>
        <v>0</v>
      </c>
      <c r="CB417" s="52" t="b">
        <f>IF(AH416=3,719.7,IF(AH416=4,261.66,IF(AH416=5,157.22,IF(AH416=6,854.38,IF(AH416=7,321.54,IF(AH416=8,190.76,IF(AH416=9,1136.74,IF(AH416=10,408.8,IF(AH416=11,265.92)))))))))</f>
        <v>0</v>
      </c>
      <c r="CC417" s="52" t="b">
        <f>IF(AI416=3,392.34,IF(AI416=4,179.86,IF(AI416=5,97.76,IF(AI416=6,492.16,IF(AI416=7,224.14,IF(AI416=8,123.84,IF(AI416=9,594.22,IF(AI416=10,280.82,IF(AI416=11,159.34)))))))))</f>
        <v>0</v>
      </c>
      <c r="CD417" s="52" t="b">
        <f>IF(AJ416=3,216.7,IF(AJ416=4,129.3,IF(AJ416=5,91.5,IF(AJ416=6,288.54,IF(AJ416=7,173.16,IF(AJ416=8,122.92,IF(AJ416=9,390.32,IF(AJ416=10,236.48,IF(AJ416=11,167.76)))))))))</f>
        <v>0</v>
      </c>
      <c r="CE417" s="52" t="b">
        <f>IF(AK416=3,281.7,IF(AK416=4,209.68,IF(AK416=5,106.64,IF(AK416=6,572.92,IF(AK416=7,238.84,IF(AK416=8,126.84,IF(AK416=9,826.54,IF(AK416=10,282.66,IF(AK416=11,292)))))))))</f>
        <v>0</v>
      </c>
      <c r="CF417" s="52" t="b">
        <f>IF(AL416=3,702.84,IF(AL416=4,1094.44,IF(AL416=5,312.66,IF(AL416=6,1445.98,IF(AL416=7,1277.92,IF(AL416=8,377.58,IF(AL416=9,1892.8,IF(AL416=10,1398.92,IF(AL416=11,723.4)))))))))</f>
        <v>0</v>
      </c>
      <c r="CG417" s="52" t="b">
        <f>IF(AM416=3,92.82,IF(AM416=4,38.02,IF(AM416=5,31.92,IF(AM416=6,157.8,IF(AM416=7,64.68,IF(AM416=8,54.18,IF(AM416=9,250.54,IF(AM416=10,96.96,IF(AM416=11,86.94)))))))))</f>
        <v>0</v>
      </c>
    </row>
    <row r="418" spans="1:88" ht="30" customHeight="1">
      <c r="A418" s="318" t="s">
        <v>39</v>
      </c>
      <c r="B418" s="280" t="s">
        <v>94</v>
      </c>
      <c r="C418" s="284">
        <v>332.4</v>
      </c>
      <c r="D418" s="282" t="s">
        <v>27</v>
      </c>
      <c r="E418" s="2" t="s">
        <v>28</v>
      </c>
      <c r="F418" s="10">
        <f>G418+I418+J418+L418+Q418+S418+U418+V418+W418+Y418+Z418</f>
        <v>315165.06</v>
      </c>
      <c r="G418" s="45">
        <v>315165.06</v>
      </c>
      <c r="H418" s="10">
        <v>0</v>
      </c>
      <c r="I418" s="10">
        <v>0</v>
      </c>
      <c r="J418" s="10">
        <v>0</v>
      </c>
      <c r="K418" s="10">
        <v>0</v>
      </c>
      <c r="L418" s="10">
        <f>M418+O418</f>
        <v>0</v>
      </c>
      <c r="M418" s="13">
        <v>0</v>
      </c>
      <c r="N418" s="10">
        <v>0</v>
      </c>
      <c r="O418" s="13">
        <v>0</v>
      </c>
      <c r="P418" s="10">
        <v>0</v>
      </c>
      <c r="Q418" s="46">
        <v>0</v>
      </c>
      <c r="R418" s="10">
        <v>0</v>
      </c>
      <c r="S418" s="46">
        <v>0</v>
      </c>
      <c r="T418" s="10">
        <v>0</v>
      </c>
      <c r="U418" s="46">
        <v>0</v>
      </c>
      <c r="V418" s="46">
        <v>0</v>
      </c>
      <c r="W418" s="46">
        <v>0</v>
      </c>
      <c r="X418" s="10">
        <v>0</v>
      </c>
      <c r="Y418" s="10">
        <v>0</v>
      </c>
      <c r="Z418" s="10">
        <v>0</v>
      </c>
      <c r="AA418" s="16">
        <v>1</v>
      </c>
      <c r="AO418" s="4">
        <f t="shared" si="1103"/>
        <v>0</v>
      </c>
      <c r="AP418" s="4">
        <f t="shared" si="1104"/>
        <v>0</v>
      </c>
      <c r="AQ418" s="4">
        <f t="shared" si="1105"/>
        <v>0</v>
      </c>
      <c r="AU418" s="324" t="s">
        <v>39</v>
      </c>
      <c r="AV418" s="339" t="s">
        <v>94</v>
      </c>
      <c r="AW418" s="325">
        <v>332.4</v>
      </c>
      <c r="AX418" s="326" t="s">
        <v>27</v>
      </c>
      <c r="AY418" s="2" t="s">
        <v>28</v>
      </c>
      <c r="AZ418" s="10">
        <f>BA418+BC418+BD418+BF418+BK418+BM418+BO418+BP418+BQ418+BS418+BT418</f>
        <v>630330.12</v>
      </c>
      <c r="BA418" s="44">
        <f>ROUND($C418*BA426,2)</f>
        <v>630330.12</v>
      </c>
      <c r="BB418" s="10">
        <f>ROUND(H418*2,2)</f>
        <v>0</v>
      </c>
      <c r="BC418" s="44">
        <f>ROUND($C418*BC426,2)</f>
        <v>0</v>
      </c>
      <c r="BD418" s="44">
        <f>ROUND($C418*BD426,2)</f>
        <v>0</v>
      </c>
      <c r="BE418" s="10">
        <f>ROUND(K418*2,2)</f>
        <v>0</v>
      </c>
      <c r="BF418" s="44">
        <f>ROUND($C418*BF426,2)</f>
        <v>0</v>
      </c>
      <c r="BG418" s="10">
        <f>ROUND(M418*2,2)</f>
        <v>0</v>
      </c>
      <c r="BH418" s="10">
        <f>ROUND(N418*2,2)</f>
        <v>0</v>
      </c>
      <c r="BI418" s="10">
        <f>ROUND(O418*2,2)</f>
        <v>0</v>
      </c>
      <c r="BJ418" s="10">
        <f>ROUND(P418*2,2)</f>
        <v>0</v>
      </c>
      <c r="BK418" s="44">
        <f>ROUND($C418*BK426,2)</f>
        <v>0</v>
      </c>
      <c r="BL418" s="10">
        <f>ROUND(R418*2,2)</f>
        <v>0</v>
      </c>
      <c r="BM418" s="44">
        <f>ROUND($C418*BM426,2)</f>
        <v>0</v>
      </c>
      <c r="BN418" s="10">
        <f>ROUND(T418*2,2)</f>
        <v>0</v>
      </c>
      <c r="BO418" s="44">
        <f>ROUND($C418*BO426,2)</f>
        <v>0</v>
      </c>
      <c r="BP418" s="44">
        <f>ROUND(V418*2,2)</f>
        <v>0</v>
      </c>
      <c r="BQ418" s="44">
        <f>ROUND($C418*BQ426,2)</f>
        <v>0</v>
      </c>
      <c r="BR418" s="10">
        <f>ROUND(X418*2,2)</f>
        <v>0</v>
      </c>
      <c r="BS418" s="44">
        <f>ROUND(Y418*2,2)</f>
        <v>0</v>
      </c>
      <c r="BT418" s="10">
        <f>ROUND(Z418*2,2)</f>
        <v>0</v>
      </c>
      <c r="BU418" s="16">
        <v>1</v>
      </c>
      <c r="CI418" s="32">
        <f>BF418-BG418</f>
        <v>0</v>
      </c>
    </row>
    <row r="419" spans="1:88" ht="60" customHeight="1">
      <c r="A419" s="319"/>
      <c r="B419" s="281"/>
      <c r="C419" s="285"/>
      <c r="D419" s="342"/>
      <c r="E419" s="2" t="s">
        <v>29</v>
      </c>
      <c r="F419" s="10">
        <f t="shared" ref="F419:F423" si="1177">G419+I419+J419+L419+Q419+S419+U419+V419+W419+Y419+Z419</f>
        <v>0</v>
      </c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15">
        <v>2</v>
      </c>
      <c r="AO419" s="4">
        <f t="shared" si="1103"/>
        <v>0</v>
      </c>
      <c r="AP419" s="4">
        <f t="shared" si="1104"/>
        <v>0</v>
      </c>
      <c r="AQ419" s="4">
        <f t="shared" si="1105"/>
        <v>0</v>
      </c>
      <c r="AU419" s="324"/>
      <c r="AV419" s="339"/>
      <c r="AW419" s="325"/>
      <c r="AX419" s="326"/>
      <c r="AY419" s="2" t="s">
        <v>29</v>
      </c>
      <c r="AZ419" s="10">
        <f t="shared" ref="AZ419:AZ423" si="1178">BA419+BC419+BD419+BF419+BK419+BM419+BO419+BP419+BQ419+BS419+BT419</f>
        <v>0</v>
      </c>
      <c r="BA419" s="103"/>
      <c r="BB419" s="103"/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5">
        <v>2</v>
      </c>
    </row>
    <row r="420" spans="1:88" ht="120" customHeight="1">
      <c r="A420" s="319"/>
      <c r="B420" s="281"/>
      <c r="C420" s="285"/>
      <c r="D420" s="282" t="s">
        <v>30</v>
      </c>
      <c r="E420" s="2" t="s">
        <v>52</v>
      </c>
      <c r="F420" s="10">
        <f t="shared" si="1177"/>
        <v>0</v>
      </c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15">
        <v>3</v>
      </c>
      <c r="AO420" s="4">
        <f t="shared" si="1103"/>
        <v>0</v>
      </c>
      <c r="AP420" s="4">
        <f t="shared" si="1104"/>
        <v>0</v>
      </c>
      <c r="AQ420" s="4">
        <f t="shared" si="1105"/>
        <v>0</v>
      </c>
      <c r="AT420" s="32">
        <f>AZ420-BC420</f>
        <v>0</v>
      </c>
      <c r="AU420" s="324"/>
      <c r="AV420" s="339"/>
      <c r="AW420" s="325"/>
      <c r="AX420" s="326" t="s">
        <v>30</v>
      </c>
      <c r="AY420" s="2" t="s">
        <v>52</v>
      </c>
      <c r="AZ420" s="10">
        <f t="shared" si="1178"/>
        <v>0</v>
      </c>
      <c r="BA420" s="103"/>
      <c r="BB420" s="103"/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5">
        <v>3</v>
      </c>
    </row>
    <row r="421" spans="1:88" ht="30" customHeight="1">
      <c r="A421" s="319"/>
      <c r="B421" s="281"/>
      <c r="C421" s="285"/>
      <c r="D421" s="283"/>
      <c r="E421" s="2" t="s">
        <v>32</v>
      </c>
      <c r="F421" s="10">
        <f t="shared" si="1177"/>
        <v>0</v>
      </c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15">
        <v>4</v>
      </c>
      <c r="AO421" s="4">
        <f t="shared" si="1103"/>
        <v>0</v>
      </c>
      <c r="AP421" s="4">
        <f t="shared" si="1104"/>
        <v>0</v>
      </c>
      <c r="AQ421" s="4">
        <f t="shared" si="1105"/>
        <v>0</v>
      </c>
      <c r="AU421" s="324"/>
      <c r="AV421" s="339"/>
      <c r="AW421" s="325"/>
      <c r="AX421" s="326"/>
      <c r="AY421" s="2" t="s">
        <v>32</v>
      </c>
      <c r="AZ421" s="10">
        <f t="shared" si="1178"/>
        <v>0</v>
      </c>
      <c r="BA421" s="103"/>
      <c r="BB421" s="103"/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5">
        <v>4</v>
      </c>
    </row>
    <row r="422" spans="1:88" ht="30" customHeight="1">
      <c r="A422" s="319"/>
      <c r="B422" s="281"/>
      <c r="C422" s="285"/>
      <c r="D422" s="283"/>
      <c r="E422" s="2" t="s">
        <v>33</v>
      </c>
      <c r="F422" s="10">
        <f t="shared" si="1177"/>
        <v>0</v>
      </c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15">
        <v>5</v>
      </c>
      <c r="AO422" s="4">
        <f t="shared" si="1103"/>
        <v>0</v>
      </c>
      <c r="AP422" s="4">
        <f t="shared" si="1104"/>
        <v>0</v>
      </c>
      <c r="AQ422" s="4">
        <f t="shared" si="1105"/>
        <v>0</v>
      </c>
      <c r="AU422" s="324"/>
      <c r="AV422" s="339"/>
      <c r="AW422" s="325"/>
      <c r="AX422" s="326"/>
      <c r="AY422" s="2" t="s">
        <v>33</v>
      </c>
      <c r="AZ422" s="10">
        <f t="shared" si="1178"/>
        <v>0</v>
      </c>
      <c r="BA422" s="103"/>
      <c r="BB422" s="103"/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5">
        <v>5</v>
      </c>
    </row>
    <row r="423" spans="1:88" ht="30" customHeight="1">
      <c r="A423" s="319"/>
      <c r="B423" s="281"/>
      <c r="C423" s="285"/>
      <c r="D423" s="342"/>
      <c r="E423" s="2" t="s">
        <v>34</v>
      </c>
      <c r="F423" s="10">
        <f t="shared" si="1177"/>
        <v>0</v>
      </c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15">
        <v>6</v>
      </c>
      <c r="AO423" s="4">
        <f t="shared" si="1103"/>
        <v>0</v>
      </c>
      <c r="AP423" s="4">
        <f t="shared" si="1104"/>
        <v>0</v>
      </c>
      <c r="AQ423" s="4">
        <f t="shared" si="1105"/>
        <v>0</v>
      </c>
      <c r="AU423" s="324"/>
      <c r="AV423" s="339"/>
      <c r="AW423" s="325"/>
      <c r="AX423" s="326"/>
      <c r="AY423" s="2" t="s">
        <v>34</v>
      </c>
      <c r="AZ423" s="10">
        <f t="shared" si="1178"/>
        <v>0</v>
      </c>
      <c r="BA423" s="103"/>
      <c r="BB423" s="103"/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5">
        <v>6</v>
      </c>
    </row>
    <row r="424" spans="1:88" ht="30" customHeight="1">
      <c r="A424" s="319"/>
      <c r="B424" s="281"/>
      <c r="C424" s="285"/>
      <c r="D424" s="365" t="s">
        <v>35</v>
      </c>
      <c r="E424" s="366"/>
      <c r="F424" s="10">
        <f>F418+F419+F420+F421+F422+F423</f>
        <v>315165.06</v>
      </c>
      <c r="G424" s="10">
        <f t="shared" ref="G424" si="1179">G418+G419+G420+G421+G422+G423</f>
        <v>315165.06</v>
      </c>
      <c r="H424" s="10">
        <f t="shared" ref="H424" si="1180">H418+H419+H420+H421+H422+H423</f>
        <v>0</v>
      </c>
      <c r="I424" s="10">
        <f t="shared" ref="I424" si="1181">I418+I419+I420+I421+I422+I423</f>
        <v>0</v>
      </c>
      <c r="J424" s="10">
        <f t="shared" ref="J424" si="1182">J418+J419+J420+J421+J422+J423</f>
        <v>0</v>
      </c>
      <c r="K424" s="10">
        <f t="shared" ref="K424" si="1183">K418+K419+K420+K421+K422+K423</f>
        <v>0</v>
      </c>
      <c r="L424" s="10">
        <f t="shared" ref="L424" si="1184">L418+L419+L420+L421+L422+L423</f>
        <v>0</v>
      </c>
      <c r="M424" s="10">
        <f t="shared" ref="M424" si="1185">M418+M419+M420+M421+M422+M423</f>
        <v>0</v>
      </c>
      <c r="N424" s="10">
        <f t="shared" ref="N424" si="1186">N418+N419+N420+N421+N422+N423</f>
        <v>0</v>
      </c>
      <c r="O424" s="10">
        <f t="shared" ref="O424" si="1187">O418+O419+O420+O421+O422+O423</f>
        <v>0</v>
      </c>
      <c r="P424" s="10">
        <f t="shared" ref="P424" si="1188">P418+P419+P420+P421+P422+P423</f>
        <v>0</v>
      </c>
      <c r="Q424" s="10">
        <f t="shared" ref="Q424" si="1189">Q418+Q419+Q420+Q421+Q422+Q423</f>
        <v>0</v>
      </c>
      <c r="R424" s="10">
        <f t="shared" ref="R424" si="1190">R418+R419+R420+R421+R422+R423</f>
        <v>0</v>
      </c>
      <c r="S424" s="10">
        <f t="shared" ref="S424" si="1191">S418+S419+S420+S421+S422+S423</f>
        <v>0</v>
      </c>
      <c r="T424" s="10">
        <f t="shared" ref="T424" si="1192">T418+T419+T420+T421+T422+T423</f>
        <v>0</v>
      </c>
      <c r="U424" s="10">
        <f t="shared" ref="U424" si="1193">U418+U419+U420+U421+U422+U423</f>
        <v>0</v>
      </c>
      <c r="V424" s="10">
        <f t="shared" ref="V424" si="1194">V418+V419+V420+V421+V422+V423</f>
        <v>0</v>
      </c>
      <c r="W424" s="10">
        <f t="shared" ref="W424" si="1195">W418+W419+W420+W421+W422+W423</f>
        <v>0</v>
      </c>
      <c r="X424" s="10">
        <f t="shared" ref="X424" si="1196">X418+X419+X420+X421+X422+X423</f>
        <v>0</v>
      </c>
      <c r="Y424" s="10">
        <f t="shared" ref="Y424" si="1197">Y418+Y419+Y420+Y421+Y422+Y423</f>
        <v>0</v>
      </c>
      <c r="Z424" s="10">
        <f t="shared" ref="Z424" si="1198">Z418+Z419+Z420+Z421+Z422+Z423</f>
        <v>0</v>
      </c>
      <c r="AA424" s="15">
        <v>7</v>
      </c>
      <c r="AO424" s="4">
        <f t="shared" si="1103"/>
        <v>0</v>
      </c>
      <c r="AP424" s="4">
        <f t="shared" si="1104"/>
        <v>0</v>
      </c>
      <c r="AQ424" s="4">
        <f t="shared" si="1105"/>
        <v>0</v>
      </c>
      <c r="AU424" s="324"/>
      <c r="AV424" s="339"/>
      <c r="AW424" s="325"/>
      <c r="AX424" s="327" t="s">
        <v>35</v>
      </c>
      <c r="AY424" s="327"/>
      <c r="AZ424" s="10">
        <f>AZ418+AZ419+AZ420+AZ421+AZ422+AZ423</f>
        <v>630330.12</v>
      </c>
      <c r="BA424" s="10">
        <f t="shared" ref="BA424:BT424" si="1199">BA418+BA419+BA420+BA421+BA422+BA423</f>
        <v>630330.12</v>
      </c>
      <c r="BB424" s="10">
        <f t="shared" si="1199"/>
        <v>0</v>
      </c>
      <c r="BC424" s="10">
        <f t="shared" si="1199"/>
        <v>0</v>
      </c>
      <c r="BD424" s="10">
        <f t="shared" si="1199"/>
        <v>0</v>
      </c>
      <c r="BE424" s="10">
        <f t="shared" si="1199"/>
        <v>0</v>
      </c>
      <c r="BF424" s="10">
        <f t="shared" si="1199"/>
        <v>0</v>
      </c>
      <c r="BG424" s="10">
        <f t="shared" si="1199"/>
        <v>0</v>
      </c>
      <c r="BH424" s="10">
        <f t="shared" si="1199"/>
        <v>0</v>
      </c>
      <c r="BI424" s="10">
        <f t="shared" si="1199"/>
        <v>0</v>
      </c>
      <c r="BJ424" s="10">
        <f t="shared" si="1199"/>
        <v>0</v>
      </c>
      <c r="BK424" s="10">
        <f t="shared" si="1199"/>
        <v>0</v>
      </c>
      <c r="BL424" s="10">
        <f t="shared" si="1199"/>
        <v>0</v>
      </c>
      <c r="BM424" s="10">
        <f t="shared" si="1199"/>
        <v>0</v>
      </c>
      <c r="BN424" s="10">
        <f t="shared" si="1199"/>
        <v>0</v>
      </c>
      <c r="BO424" s="10">
        <f t="shared" si="1199"/>
        <v>0</v>
      </c>
      <c r="BP424" s="10">
        <f t="shared" si="1199"/>
        <v>0</v>
      </c>
      <c r="BQ424" s="10">
        <f t="shared" si="1199"/>
        <v>0</v>
      </c>
      <c r="BR424" s="10">
        <f t="shared" si="1199"/>
        <v>0</v>
      </c>
      <c r="BS424" s="10">
        <f t="shared" si="1199"/>
        <v>0</v>
      </c>
      <c r="BT424" s="10">
        <f t="shared" si="1199"/>
        <v>0</v>
      </c>
      <c r="BU424" s="15">
        <v>7</v>
      </c>
      <c r="CI424" s="32">
        <f>BF424-BG424</f>
        <v>0</v>
      </c>
      <c r="CJ424" s="123"/>
    </row>
    <row r="425" spans="1:88" ht="75" customHeight="1">
      <c r="A425" s="319"/>
      <c r="B425" s="281"/>
      <c r="C425" s="285"/>
      <c r="D425" s="292" t="s">
        <v>53</v>
      </c>
      <c r="E425" s="293"/>
      <c r="F425" s="11">
        <f>ROUND(F424/C418,2)</f>
        <v>948.15</v>
      </c>
      <c r="G425" s="11">
        <f>ROUND(G424/C418,2)</f>
        <v>948.15</v>
      </c>
      <c r="H425" s="11">
        <f>ROUND(H424/C418,2)</f>
        <v>0</v>
      </c>
      <c r="I425" s="11">
        <f>ROUND(I424/C418,2)</f>
        <v>0</v>
      </c>
      <c r="J425" s="11">
        <f>ROUND(J424/C418,2)</f>
        <v>0</v>
      </c>
      <c r="K425" s="11">
        <f>ROUND(K424/C418,2)</f>
        <v>0</v>
      </c>
      <c r="L425" s="11">
        <f>ROUND(L424/C418,2)</f>
        <v>0</v>
      </c>
      <c r="M425" s="11">
        <f>ROUND(M424/C418,2)</f>
        <v>0</v>
      </c>
      <c r="N425" s="11">
        <f>ROUND(N424/C418,2)</f>
        <v>0</v>
      </c>
      <c r="O425" s="11">
        <f>ROUND(O424/C418,2)</f>
        <v>0</v>
      </c>
      <c r="P425" s="11">
        <f>ROUND(P424/C418,2)</f>
        <v>0</v>
      </c>
      <c r="Q425" s="11">
        <f>ROUND(Q424/C418,2)</f>
        <v>0</v>
      </c>
      <c r="R425" s="11">
        <f>ROUND(R424/C418,2)</f>
        <v>0</v>
      </c>
      <c r="S425" s="11">
        <f>ROUND(S424/C418,2)</f>
        <v>0</v>
      </c>
      <c r="T425" s="11">
        <f>ROUND(T424/C418,2)</f>
        <v>0</v>
      </c>
      <c r="U425" s="11">
        <f>ROUND(U424/C418,2)</f>
        <v>0</v>
      </c>
      <c r="V425" s="11">
        <f>ROUND(V424/C418,2)</f>
        <v>0</v>
      </c>
      <c r="W425" s="11">
        <f>ROUND(W424/C418,2)</f>
        <v>0</v>
      </c>
      <c r="X425" s="11">
        <f>ROUND(X424/C418,2)</f>
        <v>0</v>
      </c>
      <c r="Y425" s="11">
        <f>ROUND(Y424/C418,2)</f>
        <v>0</v>
      </c>
      <c r="Z425" s="11">
        <f>ROUND(Z424/C418,2)</f>
        <v>0</v>
      </c>
      <c r="AA425" s="17">
        <v>8</v>
      </c>
      <c r="AD425" s="52">
        <f>IF(AND(G425&gt;947.15,G425&lt;949),3,IF(AND(G425&gt;623.59,G425&lt;625),4,IF(AND(G425&gt;237.38,G425&lt;239),5,IF(AND(G425&gt;1986,G425&lt;1988),6,IF(AND(G425&gt;739.75,G425&lt;741),7,IF(AND(G425&gt;282.91,G425&lt;284),8,IF(AND(G425&gt;2681.35,G425&lt;2683),9,IF(AND(G425&gt;828.59,G425&lt;830),10,IF(AND(G425&gt;585.15,G425&lt;587),11,IF(AND(G425&gt;991.71,G425&lt;993),12,IF(AND(G425&gt;652.95,G425&lt;654),13,IF(AND(G425&gt;248.59,G425&lt;250),14,IF(AND(G425&gt;2079.39,G425&lt;2081),15,IF(AND(G425&gt;774.57,G425&lt;776),16,IF(AND(G425&gt;296.25,G425&lt;298),17,IF(AND(G425&gt;2807.42,G425&lt;2809),18,IF(AND(G425&gt;867.59,G425&lt;869),19,IF(AND(G425&gt;612.7,G425&lt;614),20))))))))))))))))))</f>
        <v>3</v>
      </c>
      <c r="AE425" s="52" t="b">
        <f>IF(AND(I425&gt;1204.78,I425&lt;1206),5,IF(AND(I425&gt;1407.63,I425&lt;1409),8,IF(AND(I425&gt;1427.91,I425&lt;1429),11,IF(AND(I425&gt;1261.45,I425&lt;1263),14,IF(AND(I425&gt;1473.83,I425&lt;1475),17,IF(AND(I425&gt;1495.07,I425&lt;1497),20))))))</f>
        <v>0</v>
      </c>
      <c r="AF425" s="52" t="b">
        <f>IF(AND(J425&gt;486.32,J425&lt;488),3,IF(AND(J425&gt;324.64,J425&lt;326),4,IF(AND(J425&gt;286.99,J425&lt;288.5),5,IF(AND(J425&gt;617.7,J425&lt;618),6,IF(AND(J425&gt;411.3,J425&lt;413),7,IF(AND(J425&gt;365.04,J425&lt;367),8,IF(AND(J425&gt;797.54,J425&lt;799),9,IF(AND(J425&gt;533.49,J425&lt;535),10,IF(AND(J425&gt;475.86,J425&lt;477),11,IF(AND(J425&gt;509.22,J425&lt;511),12,IF(AND(J425&gt;339.94,J425&lt;341.2),13,IF(AND(J425&gt;300.53,J425&lt;302),14,IF(AND(J425&gt;646.78,J425&lt;648),15,IF(AND(J425&gt;430.68,J425&lt;432),16,IF(AND(J425&gt;382.24,J425&lt;384),17,IF(AND(J425&gt;835.07,J425&lt;837),18,IF(AND(J425&gt;558.61,J425&lt;560),19,IF(AND(J425&gt;498.27,J425&lt;500),20))))))))))))))))))</f>
        <v>0</v>
      </c>
      <c r="AG425" s="52" t="b">
        <f>IF(AND(L425&gt;497.89,L425&lt;499),3,IF(AND(L425&gt;360.29,L425&lt;362),4,IF(AND(L425&gt;249.38,L425&lt;251),5,IF(AND(L425&gt;628.22,L425&lt;630),6,IF(AND(L425&gt;455.21,L425&lt;457),7,IF(AND(L425&gt;315.16,L425&lt;317),8,IF(AND(L425&gt;814.35,L425&lt;816),9,IF(AND(L425&gt;571.19,L425&lt;573),10,IF(AND(L425&gt;401.59,L425&lt;403),11,IF(AND(L425&gt;521.33,L425&lt;523),12,IF(AND(L425&gt;377.28,L425&lt;379),13,IF(AND(L425&gt;261.15,L425&lt;263),14,IF(AND(L425&gt;657.8,L425&lt;659),15,IF(AND(L425&gt;476.66,L425&lt;478),16,IF(AND(L425&gt;330.01,L425&lt;332),17,IF(AND(L425&gt;852.67,L425&lt;854),18,IF(AND(L425&gt;598.08,L425&lt;600),19,IF(AND(L425&gt;420.51,L425&lt;422),20))))))))))))))))))</f>
        <v>0</v>
      </c>
      <c r="AH425" s="52" t="b">
        <f>IF(AND(Q425&gt;358.85,Q425&lt;360),3,IF(AND(Q425&gt;129.83,Q425&lt;131),4,IF(AND(Q425&gt;77.61,Q425&lt;79),5,IF(AND(Q425&gt;426.19,Q425&lt;428),6,IF(AND(Q425&gt;159.77,Q425&lt;161),7,IF(AND(Q425&gt;94.38,Q425&lt;96),8,IF(AND(Q425&gt;567.37,Q425&lt;569),9,IF(AND(Q425&gt;203.4,Q425&lt;205),10,IF(AND(Q425&gt;131.96,Q425&lt;133),11,IF(AND(Q425&gt;375.76,Q425&lt;377),12,IF(AND(Q425&gt;135.98,Q425&lt;137),13,IF(AND(Q425&gt;81.31,Q425&lt;83),14,IF(AND(Q425&gt;446.27,Q425&lt;448),15,IF(AND(Q425&gt;167.32,Q425&lt;169),16,IF(AND(Q425&gt;98.86,Q425&lt;100),17,IF(AND(Q425&gt;594.08,Q425&lt;596),18,IF(AND(Q425&gt;213.01,Q425&lt;215),19,IF(AND(Q425&gt;138.21,Q425&lt;140),20))))))))))))))))))</f>
        <v>0</v>
      </c>
      <c r="AI425" s="52" t="b">
        <f>IF(AND(S425&gt;195.17,S425&lt;197),3,IF(AND(S425&gt;88.93,S425&lt;90),4,IF(AND(S425&gt;47.88,S425&lt;49),5,IF(AND(S425&gt;245.08,S425&lt;247),6,IF(AND(S425&gt;111.07,S425&lt;113),7,IF(AND(S425&gt;60.92,S425&lt;62),8,IF(AND(S425&gt;296.11,S425&lt;298),9,IF(AND(S425&gt;139.41,S425&lt;141),10,IF(AND(S425&gt;78.67,S425&lt;80),11,IF(AND(S425&gt;204.39,S425&lt;206),12,IF(AND(S425&gt;93.16,S425&lt;95),13,IF(AND(S425&gt;50.17,S425&lt;52),14,IF(AND(S425&gt;256.64,S425&lt;258),15,IF(AND(S425&gt;116.33,S425&lt;118),16,IF(AND(S425&gt;63.83,S425&lt;65),17,IF(AND(S425&gt;310.07,S425&lt;312),18,IF(AND(S425&gt;146.01,S425&lt;148),19,IF(AND(S425&gt;82.42,S425&lt;84),20))))))))))))))))))</f>
        <v>0</v>
      </c>
      <c r="AJ425" s="52" t="b">
        <f>IF(AND(U425&gt;107.35,U425&lt;109),3,IF(AND(U425&gt;63.65,U425&lt;65),4,IF(AND(U425&gt;44.75,U425&lt;46),5,IF(AND(U425&gt;143.27,U425&lt;145),6,IF(AND(U425&gt;85.58,U425&lt;87),7,IF(AND(U425&gt;60.46,U425&lt;62),8,IF(AND(U425&gt;194.16,U425&lt;196),9,IF(AND(U425&gt;117.24,U425&lt;119),10,IF(AND(U425&gt;82.88,U425&lt;84),11,IF(AND(U425&gt;112.44,U425&lt;114),12,IF(AND(U425&gt;66.69,U425&lt;68),13,IF(AND(U425&gt;46.9,U425&lt;48),14,IF(AND(U425&gt;150.05,U425&lt;152),15,IF(AND(U425&gt;90.65,U425&lt;91),16,IF(AND(U425&gt;63.34,U425&lt;65),17,IF(AND(U425&gt;203.34,U425&lt;205),18,IF(AND(U425&gt;122.8,U425&lt;124),19,IF(AND(U425&gt;86.83,U425&lt;88),20))))))))))))))))))</f>
        <v>0</v>
      </c>
      <c r="AK425" s="52" t="b">
        <f>IF(AND(V425&gt;139.85,V425&lt;141),3,IF(AND(V425&gt;103.84,V425&lt;105),4,IF(AND(V425&gt;52.32,V425&lt;54),5,IF(AND(V425&gt;285.46,V425&lt;287),6,IF(AND(V425&gt;118.42,V425&lt;120),7,IF(AND(V425&gt;62.42,V425&lt;64),8,IF(AND(V425&gt;412.27,V425&lt;414),9,IF(AND(V425&gt;140.33,V425&lt;142),10,IF(AND(V425&gt;145,V425&lt;147),11,IF(AND(V425&gt;146.47,V425&lt;148),12,IF(AND(V425&gt;108.77,V425&lt;110),13,IF(AND(V425&gt;54.82,V425&lt;56),14,IF(AND(V425&gt;298.92,V425&lt;300),15,IF(AND(V425&gt;124.03,V425&lt;126),16,IF(AND(V425&gt;65.4,V425&lt;67),17,IF(AND(V425&gt;431.69,V425&lt;433),18,IF(AND(V425&gt;146.97,V425&lt;148),19,IF(AND(V425&gt;151.86,V425&lt;153),20))))))))))))))))))</f>
        <v>0</v>
      </c>
      <c r="AL425" s="52" t="b">
        <f>IF(AND(W425&gt;350.42,W425&lt;352),3,IF(AND(W425&gt;546.22,W425&lt;548),4,IF(AND(W425&gt;155.33,W425&lt;157),5,IF(AND(W425&gt;721.99,W425&lt;723),6,IF(AND(W425&gt;638.96,W425&lt;639),7,IF(AND(W425&gt;187.79,W425&lt;189),8,IF(AND(W425&gt;945.4,W425&lt;947),9,IF(AND(W425&gt;698.46,W425&lt;670),10,IF(AND(W425&gt;360.7,W425&lt;362),11,IF(AND(W425&gt;366.94,W425&lt;368),12,IF(AND(W425&gt;571.94,W425&lt;573),13,IF(AND(W425&gt;162.68,W425&lt;164),14,IF(AND(W425&gt;755.97,W425&lt;757),15,IF(AND(W425&gt;667.99,W425&lt;669),16,IF(AND(W425&gt;196.66,W425&lt;198),17,IF(AND(W425&gt;989.88,W425&lt;991),18,IF(AND(W425&gt;731.33,W425&lt;733),19,IF(AND(W425&gt;377.7,W425&lt;379),20))))))))))))))))))</f>
        <v>0</v>
      </c>
      <c r="AM425" s="52" t="b">
        <f>IF(AND(Y425&gt;46.2,Y425&lt;46.5),3,IF(AND(Y425&gt;18.8,Y425&lt;19.1),4,IF(AND(Y425&gt;15.8,Y425&lt;16),5,IF(AND(Y425&gt;78.7,Y425&lt;79),6,IF(AND(Y425&gt;32.1,Y425&lt;32.4),7,IF(AND(Y425&gt;26.9,Y425&lt;27.3),8,IF(AND(Y425&gt;125,Y425&lt;125.5),9,IF(AND(Y425&gt;48.2,Y425&lt;48.52),10,IF(AND(Y425&gt;43.1,Y425&lt;43.6),11,IF(AND(Y425&gt;48.53,Y425&lt;48.7),12,IF(AND(Y425&gt;19.6,Y425&lt;20.1),13,IF(AND(Y425&gt;16.5,Y425&lt;16.9),14,IF(AND(Y425&gt;82.4,Y425&lt;82.8),15,IF(AND(Y425&gt;33.6,Y425&lt;34),16,IF(AND(Y425&gt;28,Y425&lt;28.6),17,IF(AND(Y425&gt;130.8,Y425&lt;131.4),18,IF(AND(Y425&gt;50.5,Y425&lt;50.9),19,IF(AND(Y425&gt;45.2,Y425&lt;45.8),20))))))))))))))))))</f>
        <v>0</v>
      </c>
      <c r="AO425" s="4">
        <f t="shared" si="1103"/>
        <v>0</v>
      </c>
      <c r="AP425" s="4">
        <f t="shared" si="1104"/>
        <v>0</v>
      </c>
      <c r="AQ425" s="4">
        <f t="shared" si="1105"/>
        <v>0</v>
      </c>
      <c r="AU425" s="324"/>
      <c r="AV425" s="339"/>
      <c r="AW425" s="325"/>
      <c r="AX425" s="322" t="s">
        <v>53</v>
      </c>
      <c r="AY425" s="293"/>
      <c r="AZ425" s="11">
        <f>ROUND(AZ424/AW418,2)</f>
        <v>1896.3</v>
      </c>
      <c r="BA425" s="11">
        <f>ROUND(BA424/AW418,2)</f>
        <v>1896.3</v>
      </c>
      <c r="BB425" s="11">
        <f>ROUND(BB424/AW418,2)</f>
        <v>0</v>
      </c>
      <c r="BC425" s="11">
        <f>ROUND(BC424/AW418,2)</f>
        <v>0</v>
      </c>
      <c r="BD425" s="11">
        <f>ROUND(BD424/AW418,2)</f>
        <v>0</v>
      </c>
      <c r="BE425" s="11">
        <f>ROUND(BE424/AW418,2)</f>
        <v>0</v>
      </c>
      <c r="BF425" s="11">
        <f>ROUND(BF424/AW418,2)</f>
        <v>0</v>
      </c>
      <c r="BG425" s="11">
        <f>ROUND(BG424/AW418,2)</f>
        <v>0</v>
      </c>
      <c r="BH425" s="11">
        <f>ROUND(BH424/AW418,2)</f>
        <v>0</v>
      </c>
      <c r="BI425" s="11">
        <f>ROUND(BI424/AW418,2)</f>
        <v>0</v>
      </c>
      <c r="BJ425" s="11">
        <f>ROUND(BJ424/AW418,2)</f>
        <v>0</v>
      </c>
      <c r="BK425" s="11">
        <f>ROUND(BK424/AW418,2)</f>
        <v>0</v>
      </c>
      <c r="BL425" s="11">
        <f>ROUND(BL424/AW418,2)</f>
        <v>0</v>
      </c>
      <c r="BM425" s="11">
        <f>ROUND(BM424/AW418,2)</f>
        <v>0</v>
      </c>
      <c r="BN425" s="11">
        <f>ROUND(BN424/AW418,2)</f>
        <v>0</v>
      </c>
      <c r="BO425" s="11">
        <f>ROUND(BO424/AW418,2)</f>
        <v>0</v>
      </c>
      <c r="BP425" s="11">
        <f>ROUND(BP424/AW418,2)</f>
        <v>0</v>
      </c>
      <c r="BQ425" s="11">
        <f>ROUND(BQ424/AW418,2)</f>
        <v>0</v>
      </c>
      <c r="BR425" s="11">
        <f>ROUND(BR424/AW418,2)</f>
        <v>0</v>
      </c>
      <c r="BS425" s="11">
        <f>ROUND(BS424/AW418,2)</f>
        <v>0</v>
      </c>
      <c r="BT425" s="11">
        <f>ROUND(BT424/AW418,2)</f>
        <v>0</v>
      </c>
      <c r="BU425" s="17">
        <v>8</v>
      </c>
      <c r="BX425" s="52" t="b">
        <f>IF(AND(BA425&gt;947.15,BA425&lt;949),3,IF(AND(BA425&gt;623.59,BA425&lt;625),4,IF(AND(BA425&gt;237.38,BA425&lt;239),5,IF(AND(BA425&gt;1986,BA425&lt;1988),6,IF(AND(BA425&gt;739.75,BA425&lt;741),7,IF(AND(BA425&gt;282.91,BA425&lt;284),8,IF(AND(BA425&gt;2681.35,BA425&lt;2683),9,IF(AND(BA425&gt;828.59,BA425&lt;830),10,IF(AND(BA425&gt;585.15,BA425&lt;587),11,IF(AND(BA425&gt;991.71,BA425&lt;993),12,IF(AND(BA425&gt;652.95,BA425&lt;654),13,IF(AND(BA425&gt;248.59,BA425&lt;250),14,IF(AND(BA425&gt;2079.39,BA425&lt;2081),15,IF(AND(BA425&gt;774.57,BA425&lt;776),16,IF(AND(BA425&gt;296.25,BA425&lt;298),17,IF(AND(BA425&gt;2807.42,BA425&lt;2809),18,IF(AND(BA425&gt;867.59,BA425&lt;869),19,IF(AND(BA425&gt;612.7,BA425&lt;614),20))))))))))))))))))</f>
        <v>0</v>
      </c>
      <c r="BY425" s="52" t="b">
        <f>IF(AND(BC425&gt;1204.78,BC425&lt;1206),5,IF(AND(BC425&gt;1407.63,BC425&lt;1409),8,IF(AND(BC425&gt;1427.91,BC425&lt;1429),11,IF(AND(BC425&gt;1261.45,BC425&lt;1263),14,IF(AND(BC425&gt;1473.83,BC425&lt;1475),17,IF(AND(BC425&gt;1495.07,BC425&lt;1497),20))))))</f>
        <v>0</v>
      </c>
      <c r="BZ425" s="52" t="b">
        <f>IF(AND(BD425&gt;486.32,BD425&lt;488),3,IF(AND(BD425&gt;324.64,BD425&lt;326),4,IF(AND(BD425&gt;286.99,BD425&lt;288.5),5,IF(AND(BD425&gt;617.7,BD425&lt;618),6,IF(AND(BD425&gt;411.3,BD425&lt;413),7,IF(AND(BD425&gt;365.04,BD425&lt;367),8,IF(AND(BD425&gt;797.54,BD425&lt;799),9,IF(AND(BD425&gt;533.49,BD425&lt;535),10,IF(AND(BD425&gt;475.86,BD425&lt;477),11,IF(AND(BD425&gt;509.22,BD425&lt;511),12,IF(AND(BD425&gt;339.94,BD425&lt;341.2),13,IF(AND(BD425&gt;300.53,BD425&lt;302),14,IF(AND(BD425&gt;646.78,BD425&lt;648),15,IF(AND(BD425&gt;430.68,BD425&lt;432),16,IF(AND(BD425&gt;382.24,BD425&lt;384),17,IF(AND(BD425&gt;835.07,BD425&lt;837),18,IF(AND(BD425&gt;558.61,BD425&lt;560),19,IF(AND(BD425&gt;498.27,BD425&lt;500),20))))))))))))))))))</f>
        <v>0</v>
      </c>
      <c r="CA425" s="52" t="b">
        <f>IF(AND(BF425&gt;497.89,BF425&lt;499),3,IF(AND(BF425&gt;360.29,BF425&lt;362),4,IF(AND(BF425&gt;249.38,BF425&lt;251),5,IF(AND(BF425&gt;628.22,BF425&lt;630),6,IF(AND(BF425&gt;455.21,BF425&lt;457),7,IF(AND(BF425&gt;315.16,BF425&lt;317),8,IF(AND(BF425&gt;814.35,BF425&lt;816),9,IF(AND(BF425&gt;571.19,BF425&lt;573),10,IF(AND(BF425&gt;401.59,BF425&lt;403),11,IF(AND(BF425&gt;521.33,BF425&lt;523),12,IF(AND(BF425&gt;377.28,BF425&lt;379),13,IF(AND(BF425&gt;261.15,BF425&lt;263),14,IF(AND(BF425&gt;657.8,BF425&lt;659),15,IF(AND(BF425&gt;476.66,BF425&lt;478),16,IF(AND(BF425&gt;330.01,BF425&lt;332),17,IF(AND(BF425&gt;852.67,BF425&lt;854),18,IF(AND(BF425&gt;598.08,BF425&lt;600),19,IF(AND(BF425&gt;420.51,BF425&lt;422),20))))))))))))))))))</f>
        <v>0</v>
      </c>
      <c r="CB425" s="52" t="b">
        <f>IF(AND(BK425&gt;358.85,BK425&lt;360),3,IF(AND(BK425&gt;129.83,BK425&lt;131),4,IF(AND(BK425&gt;77.61,BK425&lt;79),5,IF(AND(BK425&gt;426.19,BK425&lt;428),6,IF(AND(BK425&gt;159.77,BK425&lt;161),7,IF(AND(BK425&gt;94.38,BK425&lt;96),8,IF(AND(BK425&gt;567.37,BK425&lt;569),9,IF(AND(BK425&gt;203.4,BK425&lt;205),10,IF(AND(BK425&gt;131.96,BK425&lt;133),11,IF(AND(BK425&gt;375.76,BK425&lt;377),12,IF(AND(BK425&gt;135.98,BK425&lt;137),13,IF(AND(BK425&gt;81.31,BK425&lt;83),14,IF(AND(BK425&gt;446.27,BK425&lt;448),15,IF(AND(BK425&gt;167.32,BK425&lt;169),16,IF(AND(BK425&gt;98.86,BK425&lt;100),17,IF(AND(BK425&gt;594.08,BK425&lt;596),18,IF(AND(BK425&gt;213.01,BK425&lt;215),19,IF(AND(BK425&gt;138.21,BK425&lt;140),20))))))))))))))))))</f>
        <v>0</v>
      </c>
      <c r="CC425" s="52" t="b">
        <f>IF(AND(BM425&gt;195.17,BM425&lt;197),3,IF(AND(BM425&gt;88.93,BM425&lt;90),4,IF(AND(BM425&gt;47.88,BM425&lt;49),5,IF(AND(BM425&gt;245.08,BM425&lt;247),6,IF(AND(BM425&gt;111.07,BM425&lt;113),7,IF(AND(BM425&gt;60.92,BM425&lt;62),8,IF(AND(BM425&gt;296.11,BM425&lt;298),9,IF(AND(BM425&gt;139.41,BM425&lt;141),10,IF(AND(BM425&gt;78.67,BM425&lt;80),11,IF(AND(BM425&gt;204.39,BM425&lt;206),12,IF(AND(BM425&gt;93.16,BM425&lt;95),13,IF(AND(BM425&gt;50.17,BM425&lt;52),14,IF(AND(BM425&gt;256.64,BM425&lt;258),15,IF(AND(BM425&gt;116.33,BM425&lt;118),16,IF(AND(BM425&gt;63.83,BM425&lt;65),17,IF(AND(BM425&gt;310.07,BM425&lt;312),18,IF(AND(BM425&gt;146.01,BM425&lt;148),19,IF(AND(BM425&gt;82.42,BM425&lt;84),20))))))))))))))))))</f>
        <v>0</v>
      </c>
      <c r="CD425" s="52" t="b">
        <f>IF(AND(BO425&gt;107.35,BO425&lt;109),3,IF(AND(BO425&gt;63.65,BO425&lt;65),4,IF(AND(BO425&gt;44.75,BO425&lt;46),5,IF(AND(BO425&gt;143.27,BO425&lt;145),6,IF(AND(BO425&gt;85.58,BO425&lt;87),7,IF(AND(BO425&gt;60.46,BO425&lt;62),8,IF(AND(BO425&gt;194.16,BO425&lt;196),9,IF(AND(BO425&gt;117.24,BO425&lt;119),10,IF(AND(BO425&gt;82.88,BO425&lt;84),11,IF(AND(BO425&gt;112.44,BO425&lt;114),12,IF(AND(BO425&gt;66.69,BO425&lt;68),13,IF(AND(BO425&gt;46.9,BO425&lt;48),14,IF(AND(BO425&gt;150.05,BO425&lt;152),15,IF(AND(BO425&gt;90.65,BO425&lt;91),16,IF(AND(BO425&gt;63.34,BO425&lt;65),17,IF(AND(BO425&gt;203.34,BO425&lt;205),18,IF(AND(BO425&gt;122.8,BO425&lt;124),19,IF(AND(BO425&gt;86.83,BO425&lt;88),20))))))))))))))))))</f>
        <v>0</v>
      </c>
      <c r="CE425" s="52" t="b">
        <f>IF(AND(BP425&gt;139.85,BP425&lt;141),3,IF(AND(BP425&gt;103.84,BP425&lt;105),4,IF(AND(BP425&gt;52.32,BP425&lt;54),5,IF(AND(BP425&gt;285.46,BP425&lt;287),6,IF(AND(BP425&gt;118.42,BP425&lt;120),7,IF(AND(BP425&gt;62.42,BP425&lt;64),8,IF(AND(BP425&gt;412.27,BP425&lt;414),9,IF(AND(BP425&gt;140.33,BP425&lt;142),10,IF(AND(BP425&gt;145,BP425&lt;147),11,IF(AND(BP425&gt;146.47,BP425&lt;148),12,IF(AND(BP425&gt;108.77,BP425&lt;110),13,IF(AND(BP425&gt;54.82,BP425&lt;56),14,IF(AND(BP425&gt;298.92,BP425&lt;300),15,IF(AND(BP425&gt;124.03,BP425&lt;126),16,IF(AND(BP425&gt;65.4,BP425&lt;67),17,IF(AND(BP425&gt;431.69,BP425&lt;433),18,IF(AND(BP425&gt;146.97,BP425&lt;148),19,IF(AND(BP425&gt;151.86,BP425&lt;153),20))))))))))))))))))</f>
        <v>0</v>
      </c>
      <c r="CF425" s="52" t="b">
        <f>IF(AND(BQ425&gt;350.42,BQ425&lt;352),3,IF(AND(BQ425&gt;546.22,BQ425&lt;548),4,IF(AND(BQ425&gt;155.33,BQ425&lt;157),5,IF(AND(BQ425&gt;721.99,BQ425&lt;723),6,IF(AND(BQ425&gt;638.96,BQ425&lt;639),7,IF(AND(BQ425&gt;187.79,BQ425&lt;189),8,IF(AND(BQ425&gt;945.4,BQ425&lt;947),9,IF(AND(BQ425&gt;698.46,BQ425&lt;670),10,IF(AND(BQ425&gt;360.7,BQ425&lt;362),11,IF(AND(BQ425&gt;366.94,BQ425&lt;368),12,IF(AND(BQ425&gt;571.94,BQ425&lt;573),13,IF(AND(BQ425&gt;162.68,BQ425&lt;164),14,IF(AND(BQ425&gt;755.97,BQ425&lt;757),15,IF(AND(BQ425&gt;667.99,BQ425&lt;669),16,IF(AND(BQ425&gt;196.66,BQ425&lt;198),17,IF(AND(BQ425&gt;989.88,BQ425&lt;991),18,IF(AND(BQ425&gt;731.33,BQ425&lt;733),19,IF(AND(BQ425&gt;377.7,BQ425&lt;379),20))))))))))))))))))</f>
        <v>0</v>
      </c>
      <c r="CG425" s="52" t="b">
        <f>IF(AND(BS425&gt;46.2,BS425&lt;46.5),3,IF(AND(BS425&gt;18.8,BS425&lt;19.1),4,IF(AND(BS425&gt;15.8,BS425&lt;16),5,IF(AND(BS425&gt;78.7,BS425&lt;79),6,IF(AND(BS425&gt;32.1,BS425&lt;32.4),7,IF(AND(BS425&gt;26.9,BS425&lt;27.3),8,IF(AND(BS425&gt;125,BS425&lt;125.5),9,IF(AND(BS425&gt;48.2,BS425&lt;48.52),10,IF(AND(BS425&gt;43.1,BS425&lt;43.6),11,IF(AND(BS425&gt;48.53,BS425&lt;48.7),12,IF(AND(BS425&gt;19.6,BS425&lt;20.1),13,IF(AND(BS425&gt;16.5,BS425&lt;16.9),14,IF(AND(BS425&gt;82.4,BS425&lt;82.8),15,IF(AND(BS425&gt;33.6,BS425&lt;34),16,IF(AND(BS425&gt;28,BS425&lt;28.6),17,IF(AND(BS425&gt;130.8,BS425&lt;131.4),18,IF(AND(BS425&gt;50.5,BS425&lt;50.9),19,IF(AND(BS425&gt;45.2,BS425&lt;45.8),20))))))))))))))))))</f>
        <v>0</v>
      </c>
    </row>
    <row r="426" spans="1:88" ht="90" customHeight="1">
      <c r="A426" s="320"/>
      <c r="B426" s="288"/>
      <c r="C426" s="289"/>
      <c r="D426" s="292" t="s">
        <v>54</v>
      </c>
      <c r="E426" s="293"/>
      <c r="F426" s="10" t="s">
        <v>36</v>
      </c>
      <c r="G426" s="12">
        <f>IF(AD426=FALSE,0,AD426)</f>
        <v>948.15</v>
      </c>
      <c r="H426" s="12" t="s">
        <v>36</v>
      </c>
      <c r="I426" s="12">
        <f>IF(AE426=FALSE,0,AE426)</f>
        <v>0</v>
      </c>
      <c r="J426" s="12">
        <f>IF(AF426=FALSE,0,AF426)</f>
        <v>0</v>
      </c>
      <c r="K426" s="12" t="s">
        <v>36</v>
      </c>
      <c r="L426" s="12">
        <f>IF(AG426=FALSE,0,AG426)</f>
        <v>0</v>
      </c>
      <c r="M426" s="12" t="s">
        <v>36</v>
      </c>
      <c r="N426" s="12" t="s">
        <v>36</v>
      </c>
      <c r="O426" s="12" t="s">
        <v>36</v>
      </c>
      <c r="P426" s="12" t="s">
        <v>36</v>
      </c>
      <c r="Q426" s="12">
        <f>IF(AH426=FALSE,0,AH426)</f>
        <v>0</v>
      </c>
      <c r="R426" s="12" t="s">
        <v>36</v>
      </c>
      <c r="S426" s="12">
        <f>IF(AI426=FALSE,0,AI426)</f>
        <v>0</v>
      </c>
      <c r="T426" s="12" t="s">
        <v>36</v>
      </c>
      <c r="U426" s="12">
        <f>IF(AJ426=FALSE,0,AJ426)</f>
        <v>0</v>
      </c>
      <c r="V426" s="12">
        <f>IF(AK426=FALSE,0,AK426)</f>
        <v>0</v>
      </c>
      <c r="W426" s="12">
        <f>IF(AL426=FALSE,0,AL426)</f>
        <v>0</v>
      </c>
      <c r="X426" s="12" t="s">
        <v>36</v>
      </c>
      <c r="Y426" s="12">
        <f>IF(AM426=FALSE,0,AM426)</f>
        <v>0</v>
      </c>
      <c r="Z426" s="12" t="s">
        <v>36</v>
      </c>
      <c r="AA426" s="18">
        <v>9</v>
      </c>
      <c r="AD426" s="52">
        <f>IF(AD425=3,948.15,IF(AD425=4,624.59,IF(AD425=5,238.38,IF(AD425=6,1987,IF(AD425=7,740.75,IF(AD425=8,283.91,IF(AD425=9,2682.35,IF(AD425=10,829.59,IF(AD425=11,586.15,IF(AD425=12,992.71,IF(AD425=13,653.95,IF(AD425=14,249.59,IF(AD425=15,2080.39,IF(AD425=16,775.57,IF(AD425=17,297.25,IF(AD425=18,2808.42,IF(AD425=19,868.59,IF(AD425=20,613.7))))))))))))))))))</f>
        <v>948.15</v>
      </c>
      <c r="AE426" s="52" t="b">
        <f>IF(AE425=5,1205.78,IF(AE425=8,1408.63,IF(AE425=11,1428.91,IF(AE425=14,1262.45,IF(AE425=17,1474.83,IF(AE425=20,1496.07))))))</f>
        <v>0</v>
      </c>
      <c r="AF426" s="52" t="b">
        <f>IF(AF425=3,487.32,IF(AF425=4,325.64,IF(AF425=5,287.99,IF(AF425=6,618.7,IF(AF425=7,412.3,IF(AF425=8,366.04,IF(AF425=9,798.54,IF(AF425=10,534.49,IF(AF425=11,476.86,IF(AF425=12,510.22,IF(AF425=13,340.94,IF(AF425=14,301.53,IF(AF425=15,647.78,IF(AF425=16,431.68,IF(AF425=17,383.24,IF(AF425=18,836.07,IF(AF425=19,559.61,IF(AF425=20,499.27))))))))))))))))))</f>
        <v>0</v>
      </c>
      <c r="AG426" s="52" t="b">
        <f>IF(AG425=3,498.89,IF(AG425=4,361.29,IF(AG425=5,250.38,IF(AG425=6,629.22,IF(AG425=7,456.21,IF(AG425=8,316.16,IF(AG425=9,815.35,IF(AG425=10,572.19,IF(AG425=11,402.59,IF(AG425=12,522.33,IF(AG425=13,378.28,IF(AG425=14,262.15,IF(AG425=15,658.8,IF(AG425=16,477.66,IF(AG425=17,331.01,IF(AG425=18,853.67,IF(AG425=19,599.08,IF(AG425=20,421.51))))))))))))))))))</f>
        <v>0</v>
      </c>
      <c r="AH426" s="52" t="b">
        <f>IF(AH425=3,359.85,IF(AH425=4,130.83,IF(AH425=5,78.61,IF(AH425=6,427.19,IF(AH425=7,160.77,IF(AH425=8,95.38,IF(AH425=9,568.37,IF(AH425=10,204.4,IF(AH425=11,132.96,IF(AH425=12,376.76,IF(AH425=13,136.98,IF(AH425=14,82.31,IF(AH425=15,447.27,IF(AH425=16,168.32,IF(AH425=17,99.86,IF(AH425=18,595.08,IF(AH425=19,214.01,IF(AH425=20,139.21))))))))))))))))))</f>
        <v>0</v>
      </c>
      <c r="AI426" s="52" t="b">
        <f>IF(AI425=3,196.17,IF(AI425=4,89.93,IF(AI425=5,48.88,IF(AI425=6,246.08,IF(AI425=7,112.07,IF(AI425=8,61.92,IF(AI425=9,297.11,IF(AI425=10,140.41,IF(AI425=11,79.67,IF(AI425=12,205.39,IF(AI425=13,94.16,IF(AI425=14,51.17,IF(AI425=15,257.64,IF(AI425=16,117.33,IF(AI425=17,64.83,IF(AI425=18,311.07,IF(AI425=19,147.01,IF(AI425=20,83.42))))))))))))))))))</f>
        <v>0</v>
      </c>
      <c r="AJ426" s="52" t="b">
        <f>IF(AJ425=3,108.35,IF(AJ425=4,64.65,IF(AJ425=5,45.75,IF(AJ425=6,144.27,IF(AJ425=7,86.58,IF(AJ425=8,61.46,IF(AJ425=9,195.16,IF(AJ425=10,118.24,IF(AJ425=11,83.88,IF(AJ425=12,113.44,IF(AJ425=13,67.69,IF(AJ425=14,47.9,IF(AJ425=15,151.05,IF(AJ425=16,90.65,IF(AJ425=17,64.34,IF(AJ425=18,204.34,IF(AJ425=19,123.8,IF(AJ425=20,87.83))))))))))))))))))</f>
        <v>0</v>
      </c>
      <c r="AK426" s="52" t="b">
        <f>IF(AK425=3,140.85,IF(AK425=4,104.84,IF(AK425=5,53.32,IF(AK425=6,286.46,IF(AK425=7,119.42,IF(AK425=8,63.42,IF(AK425=9,413.27,IF(AK425=10,141.33,IF(AK425=11,146,IF(AK425=12,147.47,IF(AK425=13,109.77,IF(AK425=14,55.82,IF(AK425=15,299.92,IF(AK425=16,125.03,IF(AK425=17,66.4,IF(AK425=18,432.69,IF(AK425=19,147.97,IF(AK425=20,152.86))))))))))))))))))</f>
        <v>0</v>
      </c>
      <c r="AL426" s="52" t="b">
        <f>IF(AL425=3,351.42,IF(AL425=4,547.22,IF(AL425=5,156.33,IF(AL425=6,722.99,IF(AL425=7,638.96,IF(AL425=8,188.79,IF(AL425=9,946.4,IF(AL425=10,699.46,IF(AL425=11,361.7,IF(AL425=12,367.94,IF(AL425=13,572.94,IF(AL425=14,163.68,IF(AL425=15,756.97,IF(AL425=16,668.99,IF(AL425=17,197.66,IF(AL425=18,990.88,IF(AL425=19,732.33,IF(AL425=20,378.7))))))))))))))))))</f>
        <v>0</v>
      </c>
      <c r="AM426" s="52" t="b">
        <f>IF(AM425=3,46.41,IF(AM425=4,19.01,IF(AM425=5,15.96,IF(AM425=6,78.9,IF(AM425=7,32.34,IF(AM425=8,27.09,IF(AM425=9,125.27,IF(AM425=10,48.48,IF(AM425=11,43.47,IF(AM425=12,48.59,IF(AM425=13,19.9,IF(AM425=14,16.71,IF(AM425=15,82.61,IF(AM425=16,33.86,IF(AM425=17,28.36,IF(AM425=18,131.15,IF(AM425=19,50.76,IF(AM425=20,45.51))))))))))))))))))</f>
        <v>0</v>
      </c>
      <c r="AO426" s="4">
        <f t="shared" ref="AO426:AO444" si="1200">IF(ISERROR(FIND(2015,A426,1)),0,2015)</f>
        <v>0</v>
      </c>
      <c r="AP426" s="4">
        <f t="shared" ref="AP426:AP444" si="1201">IF(ISERROR(FIND(2016,A426,1)),0,2016)</f>
        <v>0</v>
      </c>
      <c r="AQ426" s="4">
        <f t="shared" ref="AQ426:AQ444" si="1202">MAX(AO426:AP426)</f>
        <v>0</v>
      </c>
      <c r="AU426" s="324"/>
      <c r="AV426" s="339"/>
      <c r="AW426" s="325"/>
      <c r="AX426" s="322" t="s">
        <v>54</v>
      </c>
      <c r="AY426" s="293"/>
      <c r="AZ426" s="10" t="s">
        <v>36</v>
      </c>
      <c r="BA426" s="12">
        <f>IF(BX426=FALSE,0,BX426)</f>
        <v>1896.3</v>
      </c>
      <c r="BB426" s="12" t="s">
        <v>36</v>
      </c>
      <c r="BC426" s="12">
        <f>IF(BY426=FALSE,0,BY426)</f>
        <v>0</v>
      </c>
      <c r="BD426" s="12">
        <f>IF(BZ426=FALSE,0,BZ426)</f>
        <v>0</v>
      </c>
      <c r="BE426" s="12" t="s">
        <v>36</v>
      </c>
      <c r="BF426" s="12">
        <f>IF(CA426=FALSE,0,CA426)</f>
        <v>0</v>
      </c>
      <c r="BG426" s="12" t="s">
        <v>36</v>
      </c>
      <c r="BH426" s="12" t="s">
        <v>36</v>
      </c>
      <c r="BI426" s="12" t="s">
        <v>36</v>
      </c>
      <c r="BJ426" s="12" t="s">
        <v>36</v>
      </c>
      <c r="BK426" s="12">
        <f>IF(CB426=FALSE,0,CB426)</f>
        <v>0</v>
      </c>
      <c r="BL426" s="12" t="s">
        <v>36</v>
      </c>
      <c r="BM426" s="12">
        <f>IF(CC426=FALSE,0,CC426)</f>
        <v>0</v>
      </c>
      <c r="BN426" s="12" t="s">
        <v>36</v>
      </c>
      <c r="BO426" s="12">
        <f>IF(CD426=FALSE,0,CD426)</f>
        <v>0</v>
      </c>
      <c r="BP426" s="12">
        <f>IF(CE426=FALSE,0,CE426)</f>
        <v>0</v>
      </c>
      <c r="BQ426" s="12">
        <f>IF(CF426=FALSE,0,CF426)</f>
        <v>0</v>
      </c>
      <c r="BR426" s="12" t="s">
        <v>36</v>
      </c>
      <c r="BS426" s="12">
        <f>IF(CG426=FALSE,0,CG426)</f>
        <v>0</v>
      </c>
      <c r="BT426" s="12" t="s">
        <v>36</v>
      </c>
      <c r="BU426" s="18">
        <v>9</v>
      </c>
      <c r="BX426" s="52">
        <f>IF(AD425=3,1896.3,IF(AD425=4,1249.18,IF(AD425=5,476.76,IF(AD425=6,3974,IF(AD425=7,1481.5,IF(AD425=8,567.82,IF(AD425=9,5364.7,IF(AD425=10,1659.18,IF(AD425=11,1172.3)))))))))</f>
        <v>1896.3</v>
      </c>
      <c r="BY426" s="52" t="b">
        <f>IF(AE425=5,2411.56,IF(AE425=8,2817.26,IF(AE425=11,2857.82)))</f>
        <v>0</v>
      </c>
      <c r="BZ426" s="52" t="b">
        <f>IF(AF425=3,974.64,IF(AF425=4,651.28,IF(AF425=5,575.98,IF(AF425=6,1237.4,IF(AF425=7,824.6,IF(AF425=8,732.08,IF(AF425=9,1597.08,IF(AF425=10,1068.98,IF(AF425=11,953.72)))))))))</f>
        <v>0</v>
      </c>
      <c r="CA426" s="52" t="b">
        <f>IF(AG425=3,997.78,IF(AG425=4,722.58,IF(AG425=5,500.76,IF(AG425=6,1258.44,IF(AG425=7,912.42,IF(AG425=8,632.32,IF(AG425=9,1630.7,IF(AG425=10,1144.38,IF(AG425=11,805.18)))))))))</f>
        <v>0</v>
      </c>
      <c r="CB426" s="52" t="b">
        <f>IF(AH425=3,719.7,IF(AH425=4,261.66,IF(AH425=5,157.22,IF(AH425=6,854.38,IF(AH425=7,321.54,IF(AH425=8,190.76,IF(AH425=9,1136.74,IF(AH425=10,408.8,IF(AH425=11,265.92)))))))))</f>
        <v>0</v>
      </c>
      <c r="CC426" s="52" t="b">
        <f>IF(AI425=3,392.34,IF(AI425=4,179.86,IF(AI425=5,97.76,IF(AI425=6,492.16,IF(AI425=7,224.14,IF(AI425=8,123.84,IF(AI425=9,594.22,IF(AI425=10,280.82,IF(AI425=11,159.34)))))))))</f>
        <v>0</v>
      </c>
      <c r="CD426" s="52" t="b">
        <f>IF(AJ425=3,216.7,IF(AJ425=4,129.3,IF(AJ425=5,91.5,IF(AJ425=6,288.54,IF(AJ425=7,173.16,IF(AJ425=8,122.92,IF(AJ425=9,390.32,IF(AJ425=10,236.48,IF(AJ425=11,167.76)))))))))</f>
        <v>0</v>
      </c>
      <c r="CE426" s="52" t="b">
        <f>IF(AK425=3,281.7,IF(AK425=4,209.68,IF(AK425=5,106.64,IF(AK425=6,572.92,IF(AK425=7,238.84,IF(AK425=8,126.84,IF(AK425=9,826.54,IF(AK425=10,282.66,IF(AK425=11,292)))))))))</f>
        <v>0</v>
      </c>
      <c r="CF426" s="52" t="b">
        <f>IF(AL425=3,702.84,IF(AL425=4,1094.44,IF(AL425=5,312.66,IF(AL425=6,1445.98,IF(AL425=7,1277.92,IF(AL425=8,377.58,IF(AL425=9,1892.8,IF(AL425=10,1398.92,IF(AL425=11,723.4)))))))))</f>
        <v>0</v>
      </c>
      <c r="CG426" s="52" t="b">
        <f>IF(AM425=3,92.82,IF(AM425=4,38.02,IF(AM425=5,31.92,IF(AM425=6,157.8,IF(AM425=7,64.68,IF(AM425=8,54.18,IF(AM425=9,250.54,IF(AM425=10,96.96,IF(AM425=11,86.94)))))))))</f>
        <v>0</v>
      </c>
    </row>
    <row r="427" spans="1:88" ht="30" customHeight="1">
      <c r="A427" s="280"/>
      <c r="B427" s="280" t="s">
        <v>341</v>
      </c>
      <c r="C427" s="284">
        <f>C400+C409+C418</f>
        <v>1184.67</v>
      </c>
      <c r="D427" s="282" t="s">
        <v>27</v>
      </c>
      <c r="E427" s="2" t="s">
        <v>28</v>
      </c>
      <c r="F427" s="10">
        <f>G427+I427+J427+L427+Q427+S427+U427+V427+W427+Y427+Z427</f>
        <v>1123244.8600000001</v>
      </c>
      <c r="G427" s="44">
        <f>G400+G409+G418</f>
        <v>1123244.8600000001</v>
      </c>
      <c r="H427" s="10">
        <f t="shared" ref="H427:Z432" si="1203">H400+H409+H418</f>
        <v>0</v>
      </c>
      <c r="I427" s="10">
        <f t="shared" si="1203"/>
        <v>0</v>
      </c>
      <c r="J427" s="10">
        <f t="shared" si="1203"/>
        <v>0</v>
      </c>
      <c r="K427" s="10">
        <f t="shared" si="1203"/>
        <v>0</v>
      </c>
      <c r="L427" s="10">
        <f t="shared" si="1203"/>
        <v>0</v>
      </c>
      <c r="M427" s="10">
        <f t="shared" si="1203"/>
        <v>0</v>
      </c>
      <c r="N427" s="10">
        <f t="shared" si="1203"/>
        <v>0</v>
      </c>
      <c r="O427" s="10">
        <f t="shared" si="1203"/>
        <v>0</v>
      </c>
      <c r="P427" s="10">
        <f t="shared" si="1203"/>
        <v>0</v>
      </c>
      <c r="Q427" s="10">
        <f t="shared" si="1203"/>
        <v>0</v>
      </c>
      <c r="R427" s="10">
        <f t="shared" si="1203"/>
        <v>0</v>
      </c>
      <c r="S427" s="10">
        <f t="shared" si="1203"/>
        <v>0</v>
      </c>
      <c r="T427" s="10">
        <f t="shared" si="1203"/>
        <v>0</v>
      </c>
      <c r="U427" s="10">
        <f t="shared" si="1203"/>
        <v>0</v>
      </c>
      <c r="V427" s="10">
        <f t="shared" si="1203"/>
        <v>0</v>
      </c>
      <c r="W427" s="10">
        <f t="shared" si="1203"/>
        <v>0</v>
      </c>
      <c r="X427" s="10">
        <f t="shared" si="1203"/>
        <v>0</v>
      </c>
      <c r="Y427" s="10">
        <f t="shared" si="1203"/>
        <v>0</v>
      </c>
      <c r="Z427" s="10">
        <f t="shared" si="1203"/>
        <v>0</v>
      </c>
      <c r="AA427" s="16">
        <v>1</v>
      </c>
      <c r="AO427" s="4">
        <f t="shared" si="1200"/>
        <v>0</v>
      </c>
      <c r="AP427" s="4">
        <f t="shared" si="1201"/>
        <v>0</v>
      </c>
      <c r="AQ427" s="4">
        <f t="shared" si="1202"/>
        <v>0</v>
      </c>
      <c r="AU427" s="339"/>
      <c r="AV427" s="339" t="s">
        <v>341</v>
      </c>
      <c r="AW427" s="325">
        <f>AW400+AW409+AW418</f>
        <v>1184.67</v>
      </c>
      <c r="AX427" s="326" t="s">
        <v>27</v>
      </c>
      <c r="AY427" s="2" t="s">
        <v>28</v>
      </c>
      <c r="AZ427" s="10">
        <f>BA427+BC427+BD427+BF427+BK427+BM427+BO427+BP427+BQ427+BS427+BT427</f>
        <v>2246489.7200000002</v>
      </c>
      <c r="BA427" s="44">
        <f>BA400+BA409+BA418</f>
        <v>2246489.7200000002</v>
      </c>
      <c r="BB427" s="10">
        <f t="shared" ref="BB427:BT427" si="1204">BB400+BB409+BB418</f>
        <v>0</v>
      </c>
      <c r="BC427" s="10">
        <f t="shared" si="1204"/>
        <v>0</v>
      </c>
      <c r="BD427" s="10">
        <f t="shared" si="1204"/>
        <v>0</v>
      </c>
      <c r="BE427" s="10">
        <f t="shared" si="1204"/>
        <v>0</v>
      </c>
      <c r="BF427" s="10">
        <f t="shared" si="1204"/>
        <v>0</v>
      </c>
      <c r="BG427" s="10">
        <f t="shared" si="1204"/>
        <v>0</v>
      </c>
      <c r="BH427" s="10">
        <f t="shared" si="1204"/>
        <v>0</v>
      </c>
      <c r="BI427" s="10">
        <f t="shared" si="1204"/>
        <v>0</v>
      </c>
      <c r="BJ427" s="10">
        <f t="shared" si="1204"/>
        <v>0</v>
      </c>
      <c r="BK427" s="10">
        <f t="shared" si="1204"/>
        <v>0</v>
      </c>
      <c r="BL427" s="10">
        <f t="shared" si="1204"/>
        <v>0</v>
      </c>
      <c r="BM427" s="10">
        <f t="shared" si="1204"/>
        <v>0</v>
      </c>
      <c r="BN427" s="10">
        <f t="shared" si="1204"/>
        <v>0</v>
      </c>
      <c r="BO427" s="10">
        <f t="shared" si="1204"/>
        <v>0</v>
      </c>
      <c r="BP427" s="10">
        <f t="shared" si="1204"/>
        <v>0</v>
      </c>
      <c r="BQ427" s="10">
        <f t="shared" si="1204"/>
        <v>0</v>
      </c>
      <c r="BR427" s="10">
        <f t="shared" si="1204"/>
        <v>0</v>
      </c>
      <c r="BS427" s="10">
        <f t="shared" si="1204"/>
        <v>0</v>
      </c>
      <c r="BT427" s="10">
        <f t="shared" si="1204"/>
        <v>0</v>
      </c>
      <c r="BU427" s="16">
        <v>1</v>
      </c>
      <c r="CI427" s="32">
        <f>BF427-BG427</f>
        <v>0</v>
      </c>
    </row>
    <row r="428" spans="1:88" ht="60" customHeight="1">
      <c r="A428" s="281"/>
      <c r="B428" s="281"/>
      <c r="C428" s="285"/>
      <c r="D428" s="342"/>
      <c r="E428" s="2" t="s">
        <v>29</v>
      </c>
      <c r="F428" s="10">
        <f t="shared" ref="F428:F432" si="1205">G428+I428+J428+L428+Q428+S428+U428+V428+W428+Y428+Z428</f>
        <v>0</v>
      </c>
      <c r="G428" s="10">
        <f t="shared" ref="G428:V432" si="1206">G401+G410+G419</f>
        <v>0</v>
      </c>
      <c r="H428" s="10">
        <f t="shared" si="1206"/>
        <v>0</v>
      </c>
      <c r="I428" s="10">
        <f t="shared" si="1206"/>
        <v>0</v>
      </c>
      <c r="J428" s="10">
        <f t="shared" si="1206"/>
        <v>0</v>
      </c>
      <c r="K428" s="10">
        <f t="shared" si="1206"/>
        <v>0</v>
      </c>
      <c r="L428" s="10">
        <f t="shared" si="1206"/>
        <v>0</v>
      </c>
      <c r="M428" s="10">
        <f t="shared" si="1206"/>
        <v>0</v>
      </c>
      <c r="N428" s="10">
        <f t="shared" si="1206"/>
        <v>0</v>
      </c>
      <c r="O428" s="10">
        <f t="shared" si="1206"/>
        <v>0</v>
      </c>
      <c r="P428" s="10">
        <f t="shared" si="1206"/>
        <v>0</v>
      </c>
      <c r="Q428" s="10">
        <f t="shared" si="1206"/>
        <v>0</v>
      </c>
      <c r="R428" s="10">
        <f t="shared" si="1206"/>
        <v>0</v>
      </c>
      <c r="S428" s="10">
        <f t="shared" si="1206"/>
        <v>0</v>
      </c>
      <c r="T428" s="10">
        <f t="shared" si="1206"/>
        <v>0</v>
      </c>
      <c r="U428" s="10">
        <f t="shared" si="1206"/>
        <v>0</v>
      </c>
      <c r="V428" s="10">
        <f t="shared" si="1206"/>
        <v>0</v>
      </c>
      <c r="W428" s="10">
        <f t="shared" si="1203"/>
        <v>0</v>
      </c>
      <c r="X428" s="10">
        <f t="shared" si="1203"/>
        <v>0</v>
      </c>
      <c r="Y428" s="10">
        <f t="shared" si="1203"/>
        <v>0</v>
      </c>
      <c r="Z428" s="10">
        <f t="shared" si="1203"/>
        <v>0</v>
      </c>
      <c r="AA428" s="15">
        <v>2</v>
      </c>
      <c r="AO428" s="4">
        <f t="shared" si="1200"/>
        <v>0</v>
      </c>
      <c r="AP428" s="4">
        <f t="shared" si="1201"/>
        <v>0</v>
      </c>
      <c r="AQ428" s="4">
        <f t="shared" si="1202"/>
        <v>0</v>
      </c>
      <c r="AU428" s="339"/>
      <c r="AV428" s="339"/>
      <c r="AW428" s="325"/>
      <c r="AX428" s="326"/>
      <c r="AY428" s="2" t="s">
        <v>29</v>
      </c>
      <c r="AZ428" s="10">
        <f t="shared" ref="AZ428:AZ432" si="1207">BA428+BC428+BD428+BF428+BK428+BM428+BO428+BP428+BQ428+BS428+BT428</f>
        <v>0</v>
      </c>
      <c r="BA428" s="10">
        <f t="shared" ref="BA428:BT428" si="1208">BA401+BA410+BA419</f>
        <v>0</v>
      </c>
      <c r="BB428" s="10">
        <f t="shared" si="1208"/>
        <v>0</v>
      </c>
      <c r="BC428" s="10">
        <f t="shared" si="1208"/>
        <v>0</v>
      </c>
      <c r="BD428" s="10">
        <f t="shared" si="1208"/>
        <v>0</v>
      </c>
      <c r="BE428" s="10">
        <f t="shared" si="1208"/>
        <v>0</v>
      </c>
      <c r="BF428" s="10">
        <f t="shared" si="1208"/>
        <v>0</v>
      </c>
      <c r="BG428" s="10">
        <f t="shared" si="1208"/>
        <v>0</v>
      </c>
      <c r="BH428" s="10">
        <f t="shared" si="1208"/>
        <v>0</v>
      </c>
      <c r="BI428" s="10">
        <f t="shared" si="1208"/>
        <v>0</v>
      </c>
      <c r="BJ428" s="10">
        <f t="shared" si="1208"/>
        <v>0</v>
      </c>
      <c r="BK428" s="10">
        <f t="shared" si="1208"/>
        <v>0</v>
      </c>
      <c r="BL428" s="10">
        <f t="shared" si="1208"/>
        <v>0</v>
      </c>
      <c r="BM428" s="10">
        <f t="shared" si="1208"/>
        <v>0</v>
      </c>
      <c r="BN428" s="10">
        <f t="shared" si="1208"/>
        <v>0</v>
      </c>
      <c r="BO428" s="10">
        <f t="shared" si="1208"/>
        <v>0</v>
      </c>
      <c r="BP428" s="10">
        <f t="shared" si="1208"/>
        <v>0</v>
      </c>
      <c r="BQ428" s="10">
        <f t="shared" si="1208"/>
        <v>0</v>
      </c>
      <c r="BR428" s="10">
        <f t="shared" si="1208"/>
        <v>0</v>
      </c>
      <c r="BS428" s="10">
        <f t="shared" si="1208"/>
        <v>0</v>
      </c>
      <c r="BT428" s="10">
        <f t="shared" si="1208"/>
        <v>0</v>
      </c>
      <c r="BU428" s="15">
        <v>2</v>
      </c>
    </row>
    <row r="429" spans="1:88" ht="120" customHeight="1">
      <c r="A429" s="281"/>
      <c r="B429" s="281"/>
      <c r="C429" s="285"/>
      <c r="D429" s="282" t="s">
        <v>30</v>
      </c>
      <c r="E429" s="2" t="s">
        <v>52</v>
      </c>
      <c r="F429" s="10">
        <f t="shared" si="1205"/>
        <v>0</v>
      </c>
      <c r="G429" s="10">
        <f t="shared" si="1206"/>
        <v>0</v>
      </c>
      <c r="H429" s="10">
        <f t="shared" si="1203"/>
        <v>0</v>
      </c>
      <c r="I429" s="10">
        <f t="shared" si="1203"/>
        <v>0</v>
      </c>
      <c r="J429" s="10">
        <f t="shared" si="1203"/>
        <v>0</v>
      </c>
      <c r="K429" s="10">
        <f t="shared" si="1203"/>
        <v>0</v>
      </c>
      <c r="L429" s="10">
        <f t="shared" si="1203"/>
        <v>0</v>
      </c>
      <c r="M429" s="10">
        <f t="shared" si="1203"/>
        <v>0</v>
      </c>
      <c r="N429" s="10">
        <f t="shared" si="1203"/>
        <v>0</v>
      </c>
      <c r="O429" s="10">
        <f t="shared" si="1203"/>
        <v>0</v>
      </c>
      <c r="P429" s="10">
        <f t="shared" si="1203"/>
        <v>0</v>
      </c>
      <c r="Q429" s="10">
        <f t="shared" si="1203"/>
        <v>0</v>
      </c>
      <c r="R429" s="10">
        <f t="shared" si="1203"/>
        <v>0</v>
      </c>
      <c r="S429" s="10">
        <f t="shared" si="1203"/>
        <v>0</v>
      </c>
      <c r="T429" s="10">
        <f t="shared" si="1203"/>
        <v>0</v>
      </c>
      <c r="U429" s="10">
        <f t="shared" si="1203"/>
        <v>0</v>
      </c>
      <c r="V429" s="10">
        <f t="shared" si="1203"/>
        <v>0</v>
      </c>
      <c r="W429" s="10">
        <f t="shared" si="1203"/>
        <v>0</v>
      </c>
      <c r="X429" s="10">
        <f t="shared" si="1203"/>
        <v>0</v>
      </c>
      <c r="Y429" s="10">
        <f t="shared" si="1203"/>
        <v>0</v>
      </c>
      <c r="Z429" s="10">
        <f t="shared" si="1203"/>
        <v>0</v>
      </c>
      <c r="AA429" s="15">
        <v>3</v>
      </c>
      <c r="AO429" s="4">
        <f t="shared" si="1200"/>
        <v>0</v>
      </c>
      <c r="AP429" s="4">
        <f t="shared" si="1201"/>
        <v>0</v>
      </c>
      <c r="AQ429" s="4">
        <f t="shared" si="1202"/>
        <v>0</v>
      </c>
      <c r="AT429" s="32">
        <f>AZ429-BC429</f>
        <v>0</v>
      </c>
      <c r="AU429" s="339"/>
      <c r="AV429" s="339"/>
      <c r="AW429" s="325"/>
      <c r="AX429" s="326" t="s">
        <v>30</v>
      </c>
      <c r="AY429" s="2" t="s">
        <v>52</v>
      </c>
      <c r="AZ429" s="10">
        <f t="shared" si="1207"/>
        <v>0</v>
      </c>
      <c r="BA429" s="10">
        <f t="shared" ref="BA429:BT429" si="1209">BA402+BA411+BA420</f>
        <v>0</v>
      </c>
      <c r="BB429" s="10">
        <f t="shared" si="1209"/>
        <v>0</v>
      </c>
      <c r="BC429" s="10">
        <f t="shared" si="1209"/>
        <v>0</v>
      </c>
      <c r="BD429" s="10">
        <f t="shared" si="1209"/>
        <v>0</v>
      </c>
      <c r="BE429" s="10">
        <f t="shared" si="1209"/>
        <v>0</v>
      </c>
      <c r="BF429" s="10">
        <f t="shared" si="1209"/>
        <v>0</v>
      </c>
      <c r="BG429" s="10">
        <f t="shared" si="1209"/>
        <v>0</v>
      </c>
      <c r="BH429" s="10">
        <f t="shared" si="1209"/>
        <v>0</v>
      </c>
      <c r="BI429" s="10">
        <f t="shared" si="1209"/>
        <v>0</v>
      </c>
      <c r="BJ429" s="10">
        <f t="shared" si="1209"/>
        <v>0</v>
      </c>
      <c r="BK429" s="10">
        <f t="shared" si="1209"/>
        <v>0</v>
      </c>
      <c r="BL429" s="10">
        <f t="shared" si="1209"/>
        <v>0</v>
      </c>
      <c r="BM429" s="10">
        <f t="shared" si="1209"/>
        <v>0</v>
      </c>
      <c r="BN429" s="10">
        <f t="shared" si="1209"/>
        <v>0</v>
      </c>
      <c r="BO429" s="10">
        <f t="shared" si="1209"/>
        <v>0</v>
      </c>
      <c r="BP429" s="10">
        <f t="shared" si="1209"/>
        <v>0</v>
      </c>
      <c r="BQ429" s="10">
        <f t="shared" si="1209"/>
        <v>0</v>
      </c>
      <c r="BR429" s="10">
        <f t="shared" si="1209"/>
        <v>0</v>
      </c>
      <c r="BS429" s="10">
        <f t="shared" si="1209"/>
        <v>0</v>
      </c>
      <c r="BT429" s="10">
        <f t="shared" si="1209"/>
        <v>0</v>
      </c>
      <c r="BU429" s="15">
        <v>3</v>
      </c>
    </row>
    <row r="430" spans="1:88" ht="30" customHeight="1">
      <c r="A430" s="281"/>
      <c r="B430" s="281"/>
      <c r="C430" s="285"/>
      <c r="D430" s="283"/>
      <c r="E430" s="2" t="s">
        <v>32</v>
      </c>
      <c r="F430" s="10">
        <f t="shared" si="1205"/>
        <v>0</v>
      </c>
      <c r="G430" s="10">
        <f t="shared" si="1206"/>
        <v>0</v>
      </c>
      <c r="H430" s="10">
        <f t="shared" si="1203"/>
        <v>0</v>
      </c>
      <c r="I430" s="10">
        <f t="shared" si="1203"/>
        <v>0</v>
      </c>
      <c r="J430" s="10">
        <f t="shared" si="1203"/>
        <v>0</v>
      </c>
      <c r="K430" s="10">
        <f t="shared" si="1203"/>
        <v>0</v>
      </c>
      <c r="L430" s="10">
        <f t="shared" si="1203"/>
        <v>0</v>
      </c>
      <c r="M430" s="10">
        <f t="shared" si="1203"/>
        <v>0</v>
      </c>
      <c r="N430" s="10">
        <f t="shared" si="1203"/>
        <v>0</v>
      </c>
      <c r="O430" s="10">
        <f t="shared" si="1203"/>
        <v>0</v>
      </c>
      <c r="P430" s="10">
        <f t="shared" si="1203"/>
        <v>0</v>
      </c>
      <c r="Q430" s="10">
        <f t="shared" si="1203"/>
        <v>0</v>
      </c>
      <c r="R430" s="10">
        <f t="shared" si="1203"/>
        <v>0</v>
      </c>
      <c r="S430" s="10">
        <f t="shared" si="1203"/>
        <v>0</v>
      </c>
      <c r="T430" s="10">
        <f t="shared" si="1203"/>
        <v>0</v>
      </c>
      <c r="U430" s="10">
        <f t="shared" si="1203"/>
        <v>0</v>
      </c>
      <c r="V430" s="10">
        <f t="shared" si="1203"/>
        <v>0</v>
      </c>
      <c r="W430" s="10">
        <f t="shared" si="1203"/>
        <v>0</v>
      </c>
      <c r="X430" s="10">
        <f t="shared" si="1203"/>
        <v>0</v>
      </c>
      <c r="Y430" s="10">
        <f t="shared" si="1203"/>
        <v>0</v>
      </c>
      <c r="Z430" s="10">
        <f t="shared" si="1203"/>
        <v>0</v>
      </c>
      <c r="AA430" s="15">
        <v>4</v>
      </c>
      <c r="AO430" s="4">
        <f t="shared" si="1200"/>
        <v>0</v>
      </c>
      <c r="AP430" s="4">
        <f t="shared" si="1201"/>
        <v>0</v>
      </c>
      <c r="AQ430" s="4">
        <f t="shared" si="1202"/>
        <v>0</v>
      </c>
      <c r="AU430" s="339"/>
      <c r="AV430" s="339"/>
      <c r="AW430" s="325"/>
      <c r="AX430" s="326"/>
      <c r="AY430" s="2" t="s">
        <v>32</v>
      </c>
      <c r="AZ430" s="10">
        <f t="shared" si="1207"/>
        <v>0</v>
      </c>
      <c r="BA430" s="10">
        <f t="shared" ref="BA430:BT430" si="1210">BA403+BA412+BA421</f>
        <v>0</v>
      </c>
      <c r="BB430" s="10">
        <f t="shared" si="1210"/>
        <v>0</v>
      </c>
      <c r="BC430" s="10">
        <f t="shared" si="1210"/>
        <v>0</v>
      </c>
      <c r="BD430" s="10">
        <f t="shared" si="1210"/>
        <v>0</v>
      </c>
      <c r="BE430" s="10">
        <f t="shared" si="1210"/>
        <v>0</v>
      </c>
      <c r="BF430" s="10">
        <f t="shared" si="1210"/>
        <v>0</v>
      </c>
      <c r="BG430" s="10">
        <f t="shared" si="1210"/>
        <v>0</v>
      </c>
      <c r="BH430" s="10">
        <f t="shared" si="1210"/>
        <v>0</v>
      </c>
      <c r="BI430" s="10">
        <f t="shared" si="1210"/>
        <v>0</v>
      </c>
      <c r="BJ430" s="10">
        <f t="shared" si="1210"/>
        <v>0</v>
      </c>
      <c r="BK430" s="10">
        <f t="shared" si="1210"/>
        <v>0</v>
      </c>
      <c r="BL430" s="10">
        <f t="shared" si="1210"/>
        <v>0</v>
      </c>
      <c r="BM430" s="10">
        <f t="shared" si="1210"/>
        <v>0</v>
      </c>
      <c r="BN430" s="10">
        <f t="shared" si="1210"/>
        <v>0</v>
      </c>
      <c r="BO430" s="10">
        <f t="shared" si="1210"/>
        <v>0</v>
      </c>
      <c r="BP430" s="10">
        <f t="shared" si="1210"/>
        <v>0</v>
      </c>
      <c r="BQ430" s="10">
        <f t="shared" si="1210"/>
        <v>0</v>
      </c>
      <c r="BR430" s="10">
        <f t="shared" si="1210"/>
        <v>0</v>
      </c>
      <c r="BS430" s="10">
        <f t="shared" si="1210"/>
        <v>0</v>
      </c>
      <c r="BT430" s="10">
        <f t="shared" si="1210"/>
        <v>0</v>
      </c>
      <c r="BU430" s="15">
        <v>4</v>
      </c>
    </row>
    <row r="431" spans="1:88" ht="30" customHeight="1">
      <c r="A431" s="281"/>
      <c r="B431" s="281"/>
      <c r="C431" s="285"/>
      <c r="D431" s="283"/>
      <c r="E431" s="2" t="s">
        <v>33</v>
      </c>
      <c r="F431" s="10">
        <f t="shared" si="1205"/>
        <v>0</v>
      </c>
      <c r="G431" s="10">
        <f t="shared" si="1206"/>
        <v>0</v>
      </c>
      <c r="H431" s="10">
        <f t="shared" si="1203"/>
        <v>0</v>
      </c>
      <c r="I431" s="10">
        <f t="shared" si="1203"/>
        <v>0</v>
      </c>
      <c r="J431" s="10">
        <f t="shared" si="1203"/>
        <v>0</v>
      </c>
      <c r="K431" s="10">
        <f t="shared" si="1203"/>
        <v>0</v>
      </c>
      <c r="L431" s="10">
        <f t="shared" si="1203"/>
        <v>0</v>
      </c>
      <c r="M431" s="10">
        <f t="shared" si="1203"/>
        <v>0</v>
      </c>
      <c r="N431" s="10">
        <f t="shared" si="1203"/>
        <v>0</v>
      </c>
      <c r="O431" s="10">
        <f t="shared" si="1203"/>
        <v>0</v>
      </c>
      <c r="P431" s="10">
        <f t="shared" si="1203"/>
        <v>0</v>
      </c>
      <c r="Q431" s="10">
        <f t="shared" si="1203"/>
        <v>0</v>
      </c>
      <c r="R431" s="10">
        <f t="shared" si="1203"/>
        <v>0</v>
      </c>
      <c r="S431" s="10">
        <f t="shared" si="1203"/>
        <v>0</v>
      </c>
      <c r="T431" s="10">
        <f t="shared" si="1203"/>
        <v>0</v>
      </c>
      <c r="U431" s="10">
        <f t="shared" si="1203"/>
        <v>0</v>
      </c>
      <c r="V431" s="10">
        <f t="shared" si="1203"/>
        <v>0</v>
      </c>
      <c r="W431" s="10">
        <f t="shared" si="1203"/>
        <v>0</v>
      </c>
      <c r="X431" s="10">
        <f t="shared" si="1203"/>
        <v>0</v>
      </c>
      <c r="Y431" s="10">
        <f t="shared" si="1203"/>
        <v>0</v>
      </c>
      <c r="Z431" s="10">
        <f t="shared" si="1203"/>
        <v>0</v>
      </c>
      <c r="AA431" s="15">
        <v>5</v>
      </c>
      <c r="AO431" s="4">
        <f t="shared" si="1200"/>
        <v>0</v>
      </c>
      <c r="AP431" s="4">
        <f t="shared" si="1201"/>
        <v>0</v>
      </c>
      <c r="AQ431" s="4">
        <f t="shared" si="1202"/>
        <v>0</v>
      </c>
      <c r="AU431" s="339"/>
      <c r="AV431" s="339"/>
      <c r="AW431" s="325"/>
      <c r="AX431" s="326"/>
      <c r="AY431" s="2" t="s">
        <v>33</v>
      </c>
      <c r="AZ431" s="10">
        <f t="shared" si="1207"/>
        <v>0</v>
      </c>
      <c r="BA431" s="10">
        <f t="shared" ref="BA431:BT431" si="1211">BA404+BA413+BA422</f>
        <v>0</v>
      </c>
      <c r="BB431" s="10">
        <f t="shared" si="1211"/>
        <v>0</v>
      </c>
      <c r="BC431" s="10">
        <f t="shared" si="1211"/>
        <v>0</v>
      </c>
      <c r="BD431" s="10">
        <f t="shared" si="1211"/>
        <v>0</v>
      </c>
      <c r="BE431" s="10">
        <f t="shared" si="1211"/>
        <v>0</v>
      </c>
      <c r="BF431" s="10">
        <f t="shared" si="1211"/>
        <v>0</v>
      </c>
      <c r="BG431" s="10">
        <f t="shared" si="1211"/>
        <v>0</v>
      </c>
      <c r="BH431" s="10">
        <f t="shared" si="1211"/>
        <v>0</v>
      </c>
      <c r="BI431" s="10">
        <f t="shared" si="1211"/>
        <v>0</v>
      </c>
      <c r="BJ431" s="10">
        <f t="shared" si="1211"/>
        <v>0</v>
      </c>
      <c r="BK431" s="10">
        <f t="shared" si="1211"/>
        <v>0</v>
      </c>
      <c r="BL431" s="10">
        <f t="shared" si="1211"/>
        <v>0</v>
      </c>
      <c r="BM431" s="10">
        <f t="shared" si="1211"/>
        <v>0</v>
      </c>
      <c r="BN431" s="10">
        <f t="shared" si="1211"/>
        <v>0</v>
      </c>
      <c r="BO431" s="10">
        <f t="shared" si="1211"/>
        <v>0</v>
      </c>
      <c r="BP431" s="10">
        <f t="shared" si="1211"/>
        <v>0</v>
      </c>
      <c r="BQ431" s="10">
        <f t="shared" si="1211"/>
        <v>0</v>
      </c>
      <c r="BR431" s="10">
        <f t="shared" si="1211"/>
        <v>0</v>
      </c>
      <c r="BS431" s="10">
        <f t="shared" si="1211"/>
        <v>0</v>
      </c>
      <c r="BT431" s="10">
        <f t="shared" si="1211"/>
        <v>0</v>
      </c>
      <c r="BU431" s="15">
        <v>5</v>
      </c>
    </row>
    <row r="432" spans="1:88" ht="30" customHeight="1">
      <c r="A432" s="281"/>
      <c r="B432" s="281"/>
      <c r="C432" s="285"/>
      <c r="D432" s="342"/>
      <c r="E432" s="2" t="s">
        <v>34</v>
      </c>
      <c r="F432" s="10">
        <f t="shared" si="1205"/>
        <v>0</v>
      </c>
      <c r="G432" s="10">
        <f t="shared" si="1206"/>
        <v>0</v>
      </c>
      <c r="H432" s="10">
        <f t="shared" si="1203"/>
        <v>0</v>
      </c>
      <c r="I432" s="10">
        <f t="shared" si="1203"/>
        <v>0</v>
      </c>
      <c r="J432" s="10">
        <f t="shared" si="1203"/>
        <v>0</v>
      </c>
      <c r="K432" s="10">
        <f t="shared" si="1203"/>
        <v>0</v>
      </c>
      <c r="L432" s="10">
        <f t="shared" si="1203"/>
        <v>0</v>
      </c>
      <c r="M432" s="10">
        <f t="shared" si="1203"/>
        <v>0</v>
      </c>
      <c r="N432" s="10">
        <f t="shared" si="1203"/>
        <v>0</v>
      </c>
      <c r="O432" s="10">
        <f t="shared" si="1203"/>
        <v>0</v>
      </c>
      <c r="P432" s="10">
        <f t="shared" si="1203"/>
        <v>0</v>
      </c>
      <c r="Q432" s="10">
        <f t="shared" si="1203"/>
        <v>0</v>
      </c>
      <c r="R432" s="10">
        <f t="shared" si="1203"/>
        <v>0</v>
      </c>
      <c r="S432" s="10">
        <f t="shared" si="1203"/>
        <v>0</v>
      </c>
      <c r="T432" s="10">
        <f t="shared" si="1203"/>
        <v>0</v>
      </c>
      <c r="U432" s="10">
        <f t="shared" si="1203"/>
        <v>0</v>
      </c>
      <c r="V432" s="10">
        <f t="shared" si="1203"/>
        <v>0</v>
      </c>
      <c r="W432" s="10">
        <f t="shared" si="1203"/>
        <v>0</v>
      </c>
      <c r="X432" s="10">
        <f t="shared" si="1203"/>
        <v>0</v>
      </c>
      <c r="Y432" s="10">
        <f t="shared" si="1203"/>
        <v>0</v>
      </c>
      <c r="Z432" s="10">
        <f t="shared" si="1203"/>
        <v>0</v>
      </c>
      <c r="AA432" s="15">
        <v>6</v>
      </c>
      <c r="AO432" s="4">
        <f t="shared" si="1200"/>
        <v>0</v>
      </c>
      <c r="AP432" s="4">
        <f t="shared" si="1201"/>
        <v>0</v>
      </c>
      <c r="AQ432" s="4">
        <f t="shared" si="1202"/>
        <v>0</v>
      </c>
      <c r="AU432" s="339"/>
      <c r="AV432" s="339"/>
      <c r="AW432" s="325"/>
      <c r="AX432" s="326"/>
      <c r="AY432" s="2" t="s">
        <v>34</v>
      </c>
      <c r="AZ432" s="10">
        <f t="shared" si="1207"/>
        <v>0</v>
      </c>
      <c r="BA432" s="10">
        <f t="shared" ref="BA432:BT432" si="1212">BA405+BA414+BA423</f>
        <v>0</v>
      </c>
      <c r="BB432" s="10">
        <f t="shared" si="1212"/>
        <v>0</v>
      </c>
      <c r="BC432" s="10">
        <f t="shared" si="1212"/>
        <v>0</v>
      </c>
      <c r="BD432" s="10">
        <f t="shared" si="1212"/>
        <v>0</v>
      </c>
      <c r="BE432" s="10">
        <f t="shared" si="1212"/>
        <v>0</v>
      </c>
      <c r="BF432" s="10">
        <f t="shared" si="1212"/>
        <v>0</v>
      </c>
      <c r="BG432" s="10">
        <f t="shared" si="1212"/>
        <v>0</v>
      </c>
      <c r="BH432" s="10">
        <f t="shared" si="1212"/>
        <v>0</v>
      </c>
      <c r="BI432" s="10">
        <f t="shared" si="1212"/>
        <v>0</v>
      </c>
      <c r="BJ432" s="10">
        <f t="shared" si="1212"/>
        <v>0</v>
      </c>
      <c r="BK432" s="10">
        <f t="shared" si="1212"/>
        <v>0</v>
      </c>
      <c r="BL432" s="10">
        <f t="shared" si="1212"/>
        <v>0</v>
      </c>
      <c r="BM432" s="10">
        <f t="shared" si="1212"/>
        <v>0</v>
      </c>
      <c r="BN432" s="10">
        <f t="shared" si="1212"/>
        <v>0</v>
      </c>
      <c r="BO432" s="10">
        <f t="shared" si="1212"/>
        <v>0</v>
      </c>
      <c r="BP432" s="10">
        <f t="shared" si="1212"/>
        <v>0</v>
      </c>
      <c r="BQ432" s="10">
        <f t="shared" si="1212"/>
        <v>0</v>
      </c>
      <c r="BR432" s="10">
        <f t="shared" si="1212"/>
        <v>0</v>
      </c>
      <c r="BS432" s="10">
        <f t="shared" si="1212"/>
        <v>0</v>
      </c>
      <c r="BT432" s="10">
        <f t="shared" si="1212"/>
        <v>0</v>
      </c>
      <c r="BU432" s="15">
        <v>6</v>
      </c>
    </row>
    <row r="433" spans="1:88" s="5" customFormat="1" ht="30" customHeight="1">
      <c r="A433" s="281"/>
      <c r="B433" s="281"/>
      <c r="C433" s="285"/>
      <c r="D433" s="365" t="s">
        <v>35</v>
      </c>
      <c r="E433" s="366"/>
      <c r="F433" s="10">
        <f>F427+F428+F429+F430+F431+F432</f>
        <v>1123244.8600000001</v>
      </c>
      <c r="G433" s="10">
        <f t="shared" ref="G433" si="1213">G427+G428+G429+G430+G431+G432</f>
        <v>1123244.8600000001</v>
      </c>
      <c r="H433" s="10">
        <f t="shared" ref="H433" si="1214">H427+H428+H429+H430+H431+H432</f>
        <v>0</v>
      </c>
      <c r="I433" s="10">
        <f t="shared" ref="I433" si="1215">I427+I428+I429+I430+I431+I432</f>
        <v>0</v>
      </c>
      <c r="J433" s="10">
        <f t="shared" ref="J433" si="1216">J427+J428+J429+J430+J431+J432</f>
        <v>0</v>
      </c>
      <c r="K433" s="10">
        <f t="shared" ref="K433" si="1217">K427+K428+K429+K430+K431+K432</f>
        <v>0</v>
      </c>
      <c r="L433" s="10">
        <f t="shared" ref="L433" si="1218">L427+L428+L429+L430+L431+L432</f>
        <v>0</v>
      </c>
      <c r="M433" s="10">
        <f t="shared" ref="M433" si="1219">M427+M428+M429+M430+M431+M432</f>
        <v>0</v>
      </c>
      <c r="N433" s="10">
        <f t="shared" ref="N433" si="1220">N427+N428+N429+N430+N431+N432</f>
        <v>0</v>
      </c>
      <c r="O433" s="10">
        <f t="shared" ref="O433" si="1221">O427+O428+O429+O430+O431+O432</f>
        <v>0</v>
      </c>
      <c r="P433" s="10">
        <f t="shared" ref="P433" si="1222">P427+P428+P429+P430+P431+P432</f>
        <v>0</v>
      </c>
      <c r="Q433" s="10">
        <f t="shared" ref="Q433" si="1223">Q427+Q428+Q429+Q430+Q431+Q432</f>
        <v>0</v>
      </c>
      <c r="R433" s="10">
        <f t="shared" ref="R433" si="1224">R427+R428+R429+R430+R431+R432</f>
        <v>0</v>
      </c>
      <c r="S433" s="10">
        <f t="shared" ref="S433" si="1225">S427+S428+S429+S430+S431+S432</f>
        <v>0</v>
      </c>
      <c r="T433" s="10">
        <f t="shared" ref="T433" si="1226">T427+T428+T429+T430+T431+T432</f>
        <v>0</v>
      </c>
      <c r="U433" s="10">
        <f t="shared" ref="U433" si="1227">U427+U428+U429+U430+U431+U432</f>
        <v>0</v>
      </c>
      <c r="V433" s="10">
        <f t="shared" ref="V433" si="1228">V427+V428+V429+V430+V431+V432</f>
        <v>0</v>
      </c>
      <c r="W433" s="10">
        <f t="shared" ref="W433" si="1229">W427+W428+W429+W430+W431+W432</f>
        <v>0</v>
      </c>
      <c r="X433" s="10">
        <f t="shared" ref="X433" si="1230">X427+X428+X429+X430+X431+X432</f>
        <v>0</v>
      </c>
      <c r="Y433" s="10">
        <f t="shared" ref="Y433" si="1231">Y427+Y428+Y429+Y430+Y431+Y432</f>
        <v>0</v>
      </c>
      <c r="Z433" s="10">
        <f t="shared" ref="Z433" si="1232">Z427+Z428+Z429+Z430+Z431+Z432</f>
        <v>0</v>
      </c>
      <c r="AA433" s="15">
        <v>7</v>
      </c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>
        <f t="shared" si="1200"/>
        <v>0</v>
      </c>
      <c r="AP433" s="4">
        <f t="shared" si="1201"/>
        <v>0</v>
      </c>
      <c r="AQ433" s="4">
        <f t="shared" si="1202"/>
        <v>0</v>
      </c>
      <c r="AR433" s="4"/>
      <c r="AU433" s="339"/>
      <c r="AV433" s="339"/>
      <c r="AW433" s="325"/>
      <c r="AX433" s="327" t="s">
        <v>35</v>
      </c>
      <c r="AY433" s="327"/>
      <c r="AZ433" s="10">
        <f>AZ427+AZ428+AZ429+AZ430+AZ431+AZ432</f>
        <v>2246489.7200000002</v>
      </c>
      <c r="BA433" s="10">
        <f t="shared" ref="BA433:BT433" si="1233">BA427+BA428+BA429+BA430+BA431+BA432</f>
        <v>2246489.7200000002</v>
      </c>
      <c r="BB433" s="10">
        <f t="shared" si="1233"/>
        <v>0</v>
      </c>
      <c r="BC433" s="10">
        <f t="shared" si="1233"/>
        <v>0</v>
      </c>
      <c r="BD433" s="10">
        <f t="shared" si="1233"/>
        <v>0</v>
      </c>
      <c r="BE433" s="10">
        <f t="shared" si="1233"/>
        <v>0</v>
      </c>
      <c r="BF433" s="10">
        <f t="shared" si="1233"/>
        <v>0</v>
      </c>
      <c r="BG433" s="10">
        <f t="shared" si="1233"/>
        <v>0</v>
      </c>
      <c r="BH433" s="10">
        <f t="shared" si="1233"/>
        <v>0</v>
      </c>
      <c r="BI433" s="10">
        <f t="shared" si="1233"/>
        <v>0</v>
      </c>
      <c r="BJ433" s="10">
        <f t="shared" si="1233"/>
        <v>0</v>
      </c>
      <c r="BK433" s="10">
        <f t="shared" si="1233"/>
        <v>0</v>
      </c>
      <c r="BL433" s="10">
        <f t="shared" si="1233"/>
        <v>0</v>
      </c>
      <c r="BM433" s="10">
        <f t="shared" si="1233"/>
        <v>0</v>
      </c>
      <c r="BN433" s="10">
        <f t="shared" si="1233"/>
        <v>0</v>
      </c>
      <c r="BO433" s="10">
        <f t="shared" si="1233"/>
        <v>0</v>
      </c>
      <c r="BP433" s="10">
        <f t="shared" si="1233"/>
        <v>0</v>
      </c>
      <c r="BQ433" s="10">
        <f t="shared" si="1233"/>
        <v>0</v>
      </c>
      <c r="BR433" s="10">
        <f t="shared" si="1233"/>
        <v>0</v>
      </c>
      <c r="BS433" s="10">
        <f t="shared" si="1233"/>
        <v>0</v>
      </c>
      <c r="BT433" s="10">
        <f t="shared" si="1233"/>
        <v>0</v>
      </c>
      <c r="BU433" s="15">
        <v>7</v>
      </c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I433" s="32">
        <f>BF433-BG433</f>
        <v>0</v>
      </c>
      <c r="CJ433" s="123"/>
    </row>
    <row r="434" spans="1:88" ht="75" customHeight="1">
      <c r="A434" s="281"/>
      <c r="B434" s="281"/>
      <c r="C434" s="285"/>
      <c r="D434" s="292" t="s">
        <v>53</v>
      </c>
      <c r="E434" s="293"/>
      <c r="F434" s="11">
        <f>ROUND(F433/C427,2)</f>
        <v>948.15</v>
      </c>
      <c r="G434" s="11">
        <f>ROUND(G433/C427,2)</f>
        <v>948.15</v>
      </c>
      <c r="H434" s="11">
        <f>ROUND(H433/C427,2)</f>
        <v>0</v>
      </c>
      <c r="I434" s="11">
        <f>ROUND(I433/C427,2)</f>
        <v>0</v>
      </c>
      <c r="J434" s="11">
        <f>ROUND(J433/C427,2)</f>
        <v>0</v>
      </c>
      <c r="K434" s="11">
        <f>ROUND(K433/C427,2)</f>
        <v>0</v>
      </c>
      <c r="L434" s="11">
        <f>ROUND(L433/C427,2)</f>
        <v>0</v>
      </c>
      <c r="M434" s="11">
        <f>ROUND(M433/C427,2)</f>
        <v>0</v>
      </c>
      <c r="N434" s="11">
        <f>ROUND(N433/C427,2)</f>
        <v>0</v>
      </c>
      <c r="O434" s="11">
        <f>ROUND(O433/C427,2)</f>
        <v>0</v>
      </c>
      <c r="P434" s="11">
        <f>ROUND(P433/C427,2)</f>
        <v>0</v>
      </c>
      <c r="Q434" s="11">
        <f>ROUND(Q433/C427,2)</f>
        <v>0</v>
      </c>
      <c r="R434" s="11">
        <f>ROUND(R433/C427,2)</f>
        <v>0</v>
      </c>
      <c r="S434" s="11">
        <f>ROUND(S433/C427,2)</f>
        <v>0</v>
      </c>
      <c r="T434" s="11">
        <f>ROUND(T433/C427,2)</f>
        <v>0</v>
      </c>
      <c r="U434" s="11">
        <f>ROUND(U433/C427,2)</f>
        <v>0</v>
      </c>
      <c r="V434" s="11">
        <f>ROUND(V433/C427,2)</f>
        <v>0</v>
      </c>
      <c r="W434" s="11">
        <f>ROUND(W433/C427,2)</f>
        <v>0</v>
      </c>
      <c r="X434" s="11">
        <f>ROUND(X433/C427,2)</f>
        <v>0</v>
      </c>
      <c r="Y434" s="11">
        <f>ROUND(Y433/C427,2)</f>
        <v>0</v>
      </c>
      <c r="Z434" s="11">
        <f>ROUND(Z433/C427,2)</f>
        <v>0</v>
      </c>
      <c r="AA434" s="17">
        <v>8</v>
      </c>
      <c r="AD434" s="52">
        <f>IF(AND(G434&gt;947.15,G434&lt;949),3,IF(AND(G434&gt;623.59,G434&lt;625),4,IF(AND(G434&gt;237.38,G434&lt;239),5,IF(AND(G434&gt;1986,G434&lt;1988),6,IF(AND(G434&gt;739.75,G434&lt;741),7,IF(AND(G434&gt;282.91,G434&lt;284),8,IF(AND(G434&gt;2681.35,G434&lt;2683),9,IF(AND(G434&gt;828.59,G434&lt;830),10,IF(AND(G434&gt;585.15,G434&lt;587),11,IF(AND(G434&gt;991.71,G434&lt;993),12,IF(AND(G434&gt;652.95,G434&lt;654),13,IF(AND(G434&gt;248.59,G434&lt;250),14,IF(AND(G434&gt;2079.39,G434&lt;2081),15,IF(AND(G434&gt;774.57,G434&lt;776),16,IF(AND(G434&gt;296.25,G434&lt;298),17,IF(AND(G434&gt;2807.42,G434&lt;2809),18,IF(AND(G434&gt;867.59,G434&lt;869),19,IF(AND(G434&gt;612.7,G434&lt;614),20))))))))))))))))))</f>
        <v>3</v>
      </c>
      <c r="AE434" s="52" t="b">
        <f>IF(AND(I434&gt;1204.78,I434&lt;1206),5,IF(AND(I434&gt;1407.63,I434&lt;1409),8,IF(AND(I434&gt;1427.91,I434&lt;1429),11,IF(AND(I434&gt;1261.45,I434&lt;1263),14,IF(AND(I434&gt;1473.83,I434&lt;1475),17,IF(AND(I434&gt;1495.07,I434&lt;1497),20))))))</f>
        <v>0</v>
      </c>
      <c r="AF434" s="52" t="b">
        <f>IF(AND(J434&gt;486.32,J434&lt;488),3,IF(AND(J434&gt;324.64,J434&lt;326),4,IF(AND(J434&gt;286.99,J434&lt;288.5),5,IF(AND(J434&gt;617.7,J434&lt;618),6,IF(AND(J434&gt;411.3,J434&lt;413),7,IF(AND(J434&gt;365.04,J434&lt;367),8,IF(AND(J434&gt;797.54,J434&lt;799),9,IF(AND(J434&gt;533.49,J434&lt;535),10,IF(AND(J434&gt;475.86,J434&lt;477),11,IF(AND(J434&gt;509.22,J434&lt;511),12,IF(AND(J434&gt;339.94,J434&lt;341.2),13,IF(AND(J434&gt;300.53,J434&lt;302),14,IF(AND(J434&gt;646.78,J434&lt;648),15,IF(AND(J434&gt;430.68,J434&lt;432),16,IF(AND(J434&gt;382.24,J434&lt;384),17,IF(AND(J434&gt;835.07,J434&lt;837),18,IF(AND(J434&gt;558.61,J434&lt;560),19,IF(AND(J434&gt;498.27,J434&lt;500),20))))))))))))))))))</f>
        <v>0</v>
      </c>
      <c r="AG434" s="52" t="b">
        <f>IF(AND(L434&gt;497.89,L434&lt;499),3,IF(AND(L434&gt;360.29,L434&lt;362),4,IF(AND(L434&gt;249.38,L434&lt;251),5,IF(AND(L434&gt;628.22,L434&lt;630),6,IF(AND(L434&gt;455.21,L434&lt;457),7,IF(AND(L434&gt;315.16,L434&lt;317),8,IF(AND(L434&gt;814.35,L434&lt;816),9,IF(AND(L434&gt;571.19,L434&lt;573),10,IF(AND(L434&gt;401.59,L434&lt;403),11,IF(AND(L434&gt;521.33,L434&lt;523),12,IF(AND(L434&gt;377.28,L434&lt;379),13,IF(AND(L434&gt;261.15,L434&lt;263),14,IF(AND(L434&gt;657.8,L434&lt;659),15,IF(AND(L434&gt;476.66,L434&lt;478),16,IF(AND(L434&gt;330.01,L434&lt;332),17,IF(AND(L434&gt;852.67,L434&lt;854),18,IF(AND(L434&gt;598.08,L434&lt;600),19,IF(AND(L434&gt;420.51,L434&lt;422),20))))))))))))))))))</f>
        <v>0</v>
      </c>
      <c r="AH434" s="52" t="b">
        <f>IF(AND(Q434&gt;358.85,Q434&lt;360),3,IF(AND(Q434&gt;129.83,Q434&lt;131),4,IF(AND(Q434&gt;77.61,Q434&lt;79),5,IF(AND(Q434&gt;426.19,Q434&lt;428),6,IF(AND(Q434&gt;159.77,Q434&lt;161),7,IF(AND(Q434&gt;94.38,Q434&lt;96),8,IF(AND(Q434&gt;567.37,Q434&lt;569),9,IF(AND(Q434&gt;203.4,Q434&lt;205),10,IF(AND(Q434&gt;131.96,Q434&lt;133),11,IF(AND(Q434&gt;375.76,Q434&lt;377),12,IF(AND(Q434&gt;135.98,Q434&lt;137),13,IF(AND(Q434&gt;81.31,Q434&lt;83),14,IF(AND(Q434&gt;446.27,Q434&lt;448),15,IF(AND(Q434&gt;167.32,Q434&lt;169),16,IF(AND(Q434&gt;98.86,Q434&lt;100),17,IF(AND(Q434&gt;594.08,Q434&lt;596),18,IF(AND(Q434&gt;213.01,Q434&lt;215),19,IF(AND(Q434&gt;138.21,Q434&lt;140),20))))))))))))))))))</f>
        <v>0</v>
      </c>
      <c r="AI434" s="52" t="b">
        <f>IF(AND(S434&gt;195.17,S434&lt;197),3,IF(AND(S434&gt;88.93,S434&lt;90),4,IF(AND(S434&gt;47.88,S434&lt;49),5,IF(AND(S434&gt;245.08,S434&lt;247),6,IF(AND(S434&gt;111.07,S434&lt;113),7,IF(AND(S434&gt;60.92,S434&lt;62),8,IF(AND(S434&gt;296.11,S434&lt;298),9,IF(AND(S434&gt;139.41,S434&lt;141),10,IF(AND(S434&gt;78.67,S434&lt;80),11,IF(AND(S434&gt;204.39,S434&lt;206),12,IF(AND(S434&gt;93.16,S434&lt;95),13,IF(AND(S434&gt;50.17,S434&lt;52),14,IF(AND(S434&gt;256.64,S434&lt;258),15,IF(AND(S434&gt;116.33,S434&lt;118),16,IF(AND(S434&gt;63.83,S434&lt;65),17,IF(AND(S434&gt;310.07,S434&lt;312),18,IF(AND(S434&gt;146.01,S434&lt;148),19,IF(AND(S434&gt;82.42,S434&lt;84),20))))))))))))))))))</f>
        <v>0</v>
      </c>
      <c r="AJ434" s="52" t="b">
        <f>IF(AND(U434&gt;107.35,U434&lt;109),3,IF(AND(U434&gt;63.65,U434&lt;65),4,IF(AND(U434&gt;44.75,U434&lt;46),5,IF(AND(U434&gt;143.27,U434&lt;145),6,IF(AND(U434&gt;85.58,U434&lt;87),7,IF(AND(U434&gt;60.46,U434&lt;62),8,IF(AND(U434&gt;194.16,U434&lt;196),9,IF(AND(U434&gt;117.24,U434&lt;119),10,IF(AND(U434&gt;82.88,U434&lt;84),11,IF(AND(U434&gt;112.44,U434&lt;114),12,IF(AND(U434&gt;66.69,U434&lt;68),13,IF(AND(U434&gt;46.9,U434&lt;48),14,IF(AND(U434&gt;150.05,U434&lt;152),15,IF(AND(U434&gt;90.65,U434&lt;91),16,IF(AND(U434&gt;63.34,U434&lt;65),17,IF(AND(U434&gt;203.34,U434&lt;205),18,IF(AND(U434&gt;122.8,U434&lt;124),19,IF(AND(U434&gt;86.83,U434&lt;88),20))))))))))))))))))</f>
        <v>0</v>
      </c>
      <c r="AK434" s="52" t="b">
        <f>IF(AND(V434&gt;139.85,V434&lt;141),3,IF(AND(V434&gt;103.84,V434&lt;105),4,IF(AND(V434&gt;52.32,V434&lt;54),5,IF(AND(V434&gt;285.46,V434&lt;287),6,IF(AND(V434&gt;118.42,V434&lt;120),7,IF(AND(V434&gt;62.42,V434&lt;64),8,IF(AND(V434&gt;412.27,V434&lt;414),9,IF(AND(V434&gt;140.33,V434&lt;142),10,IF(AND(V434&gt;145,V434&lt;147),11,IF(AND(V434&gt;146.47,V434&lt;148),12,IF(AND(V434&gt;108.77,V434&lt;110),13,IF(AND(V434&gt;54.82,V434&lt;56),14,IF(AND(V434&gt;298.92,V434&lt;300),15,IF(AND(V434&gt;124.03,V434&lt;126),16,IF(AND(V434&gt;65.4,V434&lt;67),17,IF(AND(V434&gt;431.69,V434&lt;433),18,IF(AND(V434&gt;146.97,V434&lt;148),19,IF(AND(V434&gt;151.86,V434&lt;153),20))))))))))))))))))</f>
        <v>0</v>
      </c>
      <c r="AL434" s="52" t="b">
        <f>IF(AND(W434&gt;350.42,W434&lt;352),3,IF(AND(W434&gt;546.22,W434&lt;548),4,IF(AND(W434&gt;155.33,W434&lt;157),5,IF(AND(W434&gt;721.99,W434&lt;723),6,IF(AND(W434&gt;638.96,W434&lt;639),7,IF(AND(W434&gt;187.79,W434&lt;189),8,IF(AND(W434&gt;945.4,W434&lt;947),9,IF(AND(W434&gt;698.46,W434&lt;670),10,IF(AND(W434&gt;360.7,W434&lt;362),11,IF(AND(W434&gt;366.94,W434&lt;368),12,IF(AND(W434&gt;571.94,W434&lt;573),13,IF(AND(W434&gt;162.68,W434&lt;164),14,IF(AND(W434&gt;755.97,W434&lt;757),15,IF(AND(W434&gt;667.99,W434&lt;669),16,IF(AND(W434&gt;196.66,W434&lt;198),17,IF(AND(W434&gt;989.88,W434&lt;991),18,IF(AND(W434&gt;731.33,W434&lt;733),19,IF(AND(W434&gt;377.7,W434&lt;379),20))))))))))))))))))</f>
        <v>0</v>
      </c>
      <c r="AM434" s="52" t="b">
        <f>IF(AND(Y434&gt;46.2,Y434&lt;46.5),3,IF(AND(Y434&gt;18.8,Y434&lt;19.1),4,IF(AND(Y434&gt;15.8,Y434&lt;16),5,IF(AND(Y434&gt;78.7,Y434&lt;79),6,IF(AND(Y434&gt;32.1,Y434&lt;32.4),7,IF(AND(Y434&gt;26.9,Y434&lt;27.3),8,IF(AND(Y434&gt;125,Y434&lt;125.5),9,IF(AND(Y434&gt;48.2,Y434&lt;48.52),10,IF(AND(Y434&gt;43.1,Y434&lt;43.6),11,IF(AND(Y434&gt;48.53,Y434&lt;48.7),12,IF(AND(Y434&gt;19.6,Y434&lt;20.1),13,IF(AND(Y434&gt;16.5,Y434&lt;16.9),14,IF(AND(Y434&gt;82.4,Y434&lt;82.8),15,IF(AND(Y434&gt;33.6,Y434&lt;34),16,IF(AND(Y434&gt;28,Y434&lt;28.6),17,IF(AND(Y434&gt;130.8,Y434&lt;131.4),18,IF(AND(Y434&gt;50.5,Y434&lt;50.9),19,IF(AND(Y434&gt;45.2,Y434&lt;45.8),20))))))))))))))))))</f>
        <v>0</v>
      </c>
      <c r="AO434" s="4">
        <f t="shared" si="1200"/>
        <v>0</v>
      </c>
      <c r="AP434" s="4">
        <f t="shared" si="1201"/>
        <v>0</v>
      </c>
      <c r="AQ434" s="4">
        <f t="shared" si="1202"/>
        <v>0</v>
      </c>
      <c r="AU434" s="339"/>
      <c r="AV434" s="339"/>
      <c r="AW434" s="325"/>
      <c r="AX434" s="322" t="s">
        <v>53</v>
      </c>
      <c r="AY434" s="293"/>
      <c r="AZ434" s="11">
        <f>ROUND(AZ433/AW427,2)</f>
        <v>1896.3</v>
      </c>
      <c r="BA434" s="11">
        <f>ROUND(BA433/AW427,2)</f>
        <v>1896.3</v>
      </c>
      <c r="BB434" s="11">
        <f>ROUND(BB433/AW427,2)</f>
        <v>0</v>
      </c>
      <c r="BC434" s="11">
        <f>ROUND(BC433/AW427,2)</f>
        <v>0</v>
      </c>
      <c r="BD434" s="11">
        <f>ROUND(BD433/AW427,2)</f>
        <v>0</v>
      </c>
      <c r="BE434" s="11">
        <f>ROUND(BE433/AW427,2)</f>
        <v>0</v>
      </c>
      <c r="BF434" s="11">
        <f>ROUND(BF433/AW427,2)</f>
        <v>0</v>
      </c>
      <c r="BG434" s="11">
        <f>ROUND(BG433/AW427,2)</f>
        <v>0</v>
      </c>
      <c r="BH434" s="11">
        <f>ROUND(BH433/AW427,2)</f>
        <v>0</v>
      </c>
      <c r="BI434" s="11">
        <f>ROUND(BI433/AW427,2)</f>
        <v>0</v>
      </c>
      <c r="BJ434" s="11">
        <f>ROUND(BJ433/AW427,2)</f>
        <v>0</v>
      </c>
      <c r="BK434" s="11">
        <f>ROUND(BK433/AW427,2)</f>
        <v>0</v>
      </c>
      <c r="BL434" s="11">
        <f>ROUND(BL433/AW427,2)</f>
        <v>0</v>
      </c>
      <c r="BM434" s="11">
        <f>ROUND(BM433/AW427,2)</f>
        <v>0</v>
      </c>
      <c r="BN434" s="11">
        <f>ROUND(BN433/AW427,2)</f>
        <v>0</v>
      </c>
      <c r="BO434" s="11">
        <f>ROUND(BO433/AW427,2)</f>
        <v>0</v>
      </c>
      <c r="BP434" s="11">
        <f>ROUND(BP433/AW427,2)</f>
        <v>0</v>
      </c>
      <c r="BQ434" s="11">
        <f>ROUND(BQ433/AW427,2)</f>
        <v>0</v>
      </c>
      <c r="BR434" s="11">
        <f>ROUND(BR433/AW427,2)</f>
        <v>0</v>
      </c>
      <c r="BS434" s="11">
        <f>ROUND(BS433/AW427,2)</f>
        <v>0</v>
      </c>
      <c r="BT434" s="11">
        <f>ROUND(BT433/AW427,2)</f>
        <v>0</v>
      </c>
      <c r="BU434" s="17">
        <v>8</v>
      </c>
      <c r="BX434" s="52" t="b">
        <f>IF(AND(BA434&gt;947.15,BA434&lt;949),3,IF(AND(BA434&gt;623.59,BA434&lt;625),4,IF(AND(BA434&gt;237.38,BA434&lt;239),5,IF(AND(BA434&gt;1986,BA434&lt;1988),6,IF(AND(BA434&gt;739.75,BA434&lt;741),7,IF(AND(BA434&gt;282.91,BA434&lt;284),8,IF(AND(BA434&gt;2681.35,BA434&lt;2683),9,IF(AND(BA434&gt;828.59,BA434&lt;830),10,IF(AND(BA434&gt;585.15,BA434&lt;587),11,IF(AND(BA434&gt;991.71,BA434&lt;993),12,IF(AND(BA434&gt;652.95,BA434&lt;654),13,IF(AND(BA434&gt;248.59,BA434&lt;250),14,IF(AND(BA434&gt;2079.39,BA434&lt;2081),15,IF(AND(BA434&gt;774.57,BA434&lt;776),16,IF(AND(BA434&gt;296.25,BA434&lt;298),17,IF(AND(BA434&gt;2807.42,BA434&lt;2809),18,IF(AND(BA434&gt;867.59,BA434&lt;869),19,IF(AND(BA434&gt;612.7,BA434&lt;614),20))))))))))))))))))</f>
        <v>0</v>
      </c>
      <c r="BY434" s="52" t="b">
        <f>IF(AND(BC434&gt;1204.78,BC434&lt;1206),5,IF(AND(BC434&gt;1407.63,BC434&lt;1409),8,IF(AND(BC434&gt;1427.91,BC434&lt;1429),11,IF(AND(BC434&gt;1261.45,BC434&lt;1263),14,IF(AND(BC434&gt;1473.83,BC434&lt;1475),17,IF(AND(BC434&gt;1495.07,BC434&lt;1497),20))))))</f>
        <v>0</v>
      </c>
      <c r="BZ434" s="52" t="b">
        <f>IF(AND(BD434&gt;486.32,BD434&lt;488),3,IF(AND(BD434&gt;324.64,BD434&lt;326),4,IF(AND(BD434&gt;286.99,BD434&lt;288.5),5,IF(AND(BD434&gt;617.7,BD434&lt;618),6,IF(AND(BD434&gt;411.3,BD434&lt;413),7,IF(AND(BD434&gt;365.04,BD434&lt;367),8,IF(AND(BD434&gt;797.54,BD434&lt;799),9,IF(AND(BD434&gt;533.49,BD434&lt;535),10,IF(AND(BD434&gt;475.86,BD434&lt;477),11,IF(AND(BD434&gt;509.22,BD434&lt;511),12,IF(AND(BD434&gt;339.94,BD434&lt;341.2),13,IF(AND(BD434&gt;300.53,BD434&lt;302),14,IF(AND(BD434&gt;646.78,BD434&lt;648),15,IF(AND(BD434&gt;430.68,BD434&lt;432),16,IF(AND(BD434&gt;382.24,BD434&lt;384),17,IF(AND(BD434&gt;835.07,BD434&lt;837),18,IF(AND(BD434&gt;558.61,BD434&lt;560),19,IF(AND(BD434&gt;498.27,BD434&lt;500),20))))))))))))))))))</f>
        <v>0</v>
      </c>
      <c r="CA434" s="52" t="b">
        <f>IF(AND(BF434&gt;497.89,BF434&lt;499),3,IF(AND(BF434&gt;360.29,BF434&lt;362),4,IF(AND(BF434&gt;249.38,BF434&lt;251),5,IF(AND(BF434&gt;628.22,BF434&lt;630),6,IF(AND(BF434&gt;455.21,BF434&lt;457),7,IF(AND(BF434&gt;315.16,BF434&lt;317),8,IF(AND(BF434&gt;814.35,BF434&lt;816),9,IF(AND(BF434&gt;571.19,BF434&lt;573),10,IF(AND(BF434&gt;401.59,BF434&lt;403),11,IF(AND(BF434&gt;521.33,BF434&lt;523),12,IF(AND(BF434&gt;377.28,BF434&lt;379),13,IF(AND(BF434&gt;261.15,BF434&lt;263),14,IF(AND(BF434&gt;657.8,BF434&lt;659),15,IF(AND(BF434&gt;476.66,BF434&lt;478),16,IF(AND(BF434&gt;330.01,BF434&lt;332),17,IF(AND(BF434&gt;852.67,BF434&lt;854),18,IF(AND(BF434&gt;598.08,BF434&lt;600),19,IF(AND(BF434&gt;420.51,BF434&lt;422),20))))))))))))))))))</f>
        <v>0</v>
      </c>
      <c r="CB434" s="52" t="b">
        <f>IF(AND(BK434&gt;358.85,BK434&lt;360),3,IF(AND(BK434&gt;129.83,BK434&lt;131),4,IF(AND(BK434&gt;77.61,BK434&lt;79),5,IF(AND(BK434&gt;426.19,BK434&lt;428),6,IF(AND(BK434&gt;159.77,BK434&lt;161),7,IF(AND(BK434&gt;94.38,BK434&lt;96),8,IF(AND(BK434&gt;567.37,BK434&lt;569),9,IF(AND(BK434&gt;203.4,BK434&lt;205),10,IF(AND(BK434&gt;131.96,BK434&lt;133),11,IF(AND(BK434&gt;375.76,BK434&lt;377),12,IF(AND(BK434&gt;135.98,BK434&lt;137),13,IF(AND(BK434&gt;81.31,BK434&lt;83),14,IF(AND(BK434&gt;446.27,BK434&lt;448),15,IF(AND(BK434&gt;167.32,BK434&lt;169),16,IF(AND(BK434&gt;98.86,BK434&lt;100),17,IF(AND(BK434&gt;594.08,BK434&lt;596),18,IF(AND(BK434&gt;213.01,BK434&lt;215),19,IF(AND(BK434&gt;138.21,BK434&lt;140),20))))))))))))))))))</f>
        <v>0</v>
      </c>
      <c r="CC434" s="52" t="b">
        <f>IF(AND(BM434&gt;195.17,BM434&lt;197),3,IF(AND(BM434&gt;88.93,BM434&lt;90),4,IF(AND(BM434&gt;47.88,BM434&lt;49),5,IF(AND(BM434&gt;245.08,BM434&lt;247),6,IF(AND(BM434&gt;111.07,BM434&lt;113),7,IF(AND(BM434&gt;60.92,BM434&lt;62),8,IF(AND(BM434&gt;296.11,BM434&lt;298),9,IF(AND(BM434&gt;139.41,BM434&lt;141),10,IF(AND(BM434&gt;78.67,BM434&lt;80),11,IF(AND(BM434&gt;204.39,BM434&lt;206),12,IF(AND(BM434&gt;93.16,BM434&lt;95),13,IF(AND(BM434&gt;50.17,BM434&lt;52),14,IF(AND(BM434&gt;256.64,BM434&lt;258),15,IF(AND(BM434&gt;116.33,BM434&lt;118),16,IF(AND(BM434&gt;63.83,BM434&lt;65),17,IF(AND(BM434&gt;310.07,BM434&lt;312),18,IF(AND(BM434&gt;146.01,BM434&lt;148),19,IF(AND(BM434&gt;82.42,BM434&lt;84),20))))))))))))))))))</f>
        <v>0</v>
      </c>
      <c r="CD434" s="52" t="b">
        <f>IF(AND(BO434&gt;107.35,BO434&lt;109),3,IF(AND(BO434&gt;63.65,BO434&lt;65),4,IF(AND(BO434&gt;44.75,BO434&lt;46),5,IF(AND(BO434&gt;143.27,BO434&lt;145),6,IF(AND(BO434&gt;85.58,BO434&lt;87),7,IF(AND(BO434&gt;60.46,BO434&lt;62),8,IF(AND(BO434&gt;194.16,BO434&lt;196),9,IF(AND(BO434&gt;117.24,BO434&lt;119),10,IF(AND(BO434&gt;82.88,BO434&lt;84),11,IF(AND(BO434&gt;112.44,BO434&lt;114),12,IF(AND(BO434&gt;66.69,BO434&lt;68),13,IF(AND(BO434&gt;46.9,BO434&lt;48),14,IF(AND(BO434&gt;150.05,BO434&lt;152),15,IF(AND(BO434&gt;90.65,BO434&lt;91),16,IF(AND(BO434&gt;63.34,BO434&lt;65),17,IF(AND(BO434&gt;203.34,BO434&lt;205),18,IF(AND(BO434&gt;122.8,BO434&lt;124),19,IF(AND(BO434&gt;86.83,BO434&lt;88),20))))))))))))))))))</f>
        <v>0</v>
      </c>
      <c r="CE434" s="52" t="b">
        <f>IF(AND(BP434&gt;139.85,BP434&lt;141),3,IF(AND(BP434&gt;103.84,BP434&lt;105),4,IF(AND(BP434&gt;52.32,BP434&lt;54),5,IF(AND(BP434&gt;285.46,BP434&lt;287),6,IF(AND(BP434&gt;118.42,BP434&lt;120),7,IF(AND(BP434&gt;62.42,BP434&lt;64),8,IF(AND(BP434&gt;412.27,BP434&lt;414),9,IF(AND(BP434&gt;140.33,BP434&lt;142),10,IF(AND(BP434&gt;145,BP434&lt;147),11,IF(AND(BP434&gt;146.47,BP434&lt;148),12,IF(AND(BP434&gt;108.77,BP434&lt;110),13,IF(AND(BP434&gt;54.82,BP434&lt;56),14,IF(AND(BP434&gt;298.92,BP434&lt;300),15,IF(AND(BP434&gt;124.03,BP434&lt;126),16,IF(AND(BP434&gt;65.4,BP434&lt;67),17,IF(AND(BP434&gt;431.69,BP434&lt;433),18,IF(AND(BP434&gt;146.97,BP434&lt;148),19,IF(AND(BP434&gt;151.86,BP434&lt;153),20))))))))))))))))))</f>
        <v>0</v>
      </c>
      <c r="CF434" s="52" t="b">
        <f>IF(AND(BQ434&gt;350.42,BQ434&lt;352),3,IF(AND(BQ434&gt;546.22,BQ434&lt;548),4,IF(AND(BQ434&gt;155.33,BQ434&lt;157),5,IF(AND(BQ434&gt;721.99,BQ434&lt;723),6,IF(AND(BQ434&gt;638.96,BQ434&lt;639),7,IF(AND(BQ434&gt;187.79,BQ434&lt;189),8,IF(AND(BQ434&gt;945.4,BQ434&lt;947),9,IF(AND(BQ434&gt;698.46,BQ434&lt;670),10,IF(AND(BQ434&gt;360.7,BQ434&lt;362),11,IF(AND(BQ434&gt;366.94,BQ434&lt;368),12,IF(AND(BQ434&gt;571.94,BQ434&lt;573),13,IF(AND(BQ434&gt;162.68,BQ434&lt;164),14,IF(AND(BQ434&gt;755.97,BQ434&lt;757),15,IF(AND(BQ434&gt;667.99,BQ434&lt;669),16,IF(AND(BQ434&gt;196.66,BQ434&lt;198),17,IF(AND(BQ434&gt;989.88,BQ434&lt;991),18,IF(AND(BQ434&gt;731.33,BQ434&lt;733),19,IF(AND(BQ434&gt;377.7,BQ434&lt;379),20))))))))))))))))))</f>
        <v>0</v>
      </c>
      <c r="CG434" s="52" t="b">
        <f>IF(AND(BS434&gt;46.2,BS434&lt;46.5),3,IF(AND(BS434&gt;18.8,BS434&lt;19.1),4,IF(AND(BS434&gt;15.8,BS434&lt;16),5,IF(AND(BS434&gt;78.7,BS434&lt;79),6,IF(AND(BS434&gt;32.1,BS434&lt;32.4),7,IF(AND(BS434&gt;26.9,BS434&lt;27.3),8,IF(AND(BS434&gt;125,BS434&lt;125.5),9,IF(AND(BS434&gt;48.2,BS434&lt;48.52),10,IF(AND(BS434&gt;43.1,BS434&lt;43.6),11,IF(AND(BS434&gt;48.53,BS434&lt;48.7),12,IF(AND(BS434&gt;19.6,BS434&lt;20.1),13,IF(AND(BS434&gt;16.5,BS434&lt;16.9),14,IF(AND(BS434&gt;82.4,BS434&lt;82.8),15,IF(AND(BS434&gt;33.6,BS434&lt;34),16,IF(AND(BS434&gt;28,BS434&lt;28.6),17,IF(AND(BS434&gt;130.8,BS434&lt;131.4),18,IF(AND(BS434&gt;50.5,BS434&lt;50.9),19,IF(AND(BS434&gt;45.2,BS434&lt;45.8),20))))))))))))))))))</f>
        <v>0</v>
      </c>
    </row>
    <row r="435" spans="1:88" ht="90" customHeight="1">
      <c r="A435" s="288"/>
      <c r="B435" s="288"/>
      <c r="C435" s="289"/>
      <c r="D435" s="292" t="s">
        <v>54</v>
      </c>
      <c r="E435" s="293"/>
      <c r="F435" s="10" t="s">
        <v>36</v>
      </c>
      <c r="G435" s="12">
        <f>IF(AD435=FALSE,0,AD435)</f>
        <v>948.15</v>
      </c>
      <c r="H435" s="12" t="s">
        <v>36</v>
      </c>
      <c r="I435" s="12">
        <f>IF(AE435=FALSE,0,AE435)</f>
        <v>0</v>
      </c>
      <c r="J435" s="12">
        <f>IF(AF435=FALSE,0,AF435)</f>
        <v>0</v>
      </c>
      <c r="K435" s="12" t="s">
        <v>36</v>
      </c>
      <c r="L435" s="12">
        <f>IF(AG435=FALSE,0,AG435)</f>
        <v>0</v>
      </c>
      <c r="M435" s="12" t="s">
        <v>36</v>
      </c>
      <c r="N435" s="12" t="s">
        <v>36</v>
      </c>
      <c r="O435" s="12" t="s">
        <v>36</v>
      </c>
      <c r="P435" s="12" t="s">
        <v>36</v>
      </c>
      <c r="Q435" s="12">
        <f>IF(AH435=FALSE,0,AH435)</f>
        <v>0</v>
      </c>
      <c r="R435" s="12" t="s">
        <v>36</v>
      </c>
      <c r="S435" s="12">
        <f>IF(AI435=FALSE,0,AI435)</f>
        <v>0</v>
      </c>
      <c r="T435" s="12" t="s">
        <v>36</v>
      </c>
      <c r="U435" s="12">
        <f>IF(AJ435=FALSE,0,AJ435)</f>
        <v>0</v>
      </c>
      <c r="V435" s="12">
        <f>IF(AK435=FALSE,0,AK435)</f>
        <v>0</v>
      </c>
      <c r="W435" s="12">
        <f>IF(AL435=FALSE,0,AL435)</f>
        <v>0</v>
      </c>
      <c r="X435" s="12" t="s">
        <v>36</v>
      </c>
      <c r="Y435" s="12">
        <f>IF(AM435=FALSE,0,AM435)</f>
        <v>0</v>
      </c>
      <c r="Z435" s="12" t="s">
        <v>36</v>
      </c>
      <c r="AA435" s="18">
        <v>9</v>
      </c>
      <c r="AD435" s="52">
        <f>IF(AD434=3,948.15,IF(AD434=4,624.59,IF(AD434=5,238.38,IF(AD434=6,1987,IF(AD434=7,740.75,IF(AD434=8,283.91,IF(AD434=9,2682.35,IF(AD434=10,829.59,IF(AD434=11,586.15,IF(AD434=12,992.71,IF(AD434=13,653.95,IF(AD434=14,249.59,IF(AD434=15,2080.39,IF(AD434=16,775.57,IF(AD434=17,297.25,IF(AD434=18,2808.42,IF(AD434=19,868.59,IF(AD434=20,613.7))))))))))))))))))</f>
        <v>948.15</v>
      </c>
      <c r="AE435" s="52" t="b">
        <f>IF(AE434=5,1205.78,IF(AE434=8,1408.63,IF(AE434=11,1428.91,IF(AE434=14,1262.45,IF(AE434=17,1474.83,IF(AE434=20,1496.07))))))</f>
        <v>0</v>
      </c>
      <c r="AF435" s="52" t="b">
        <f>IF(AF434=3,487.32,IF(AF434=4,325.64,IF(AF434=5,287.99,IF(AF434=6,618.7,IF(AF434=7,412.3,IF(AF434=8,366.04,IF(AF434=9,798.54,IF(AF434=10,534.49,IF(AF434=11,476.86,IF(AF434=12,510.22,IF(AF434=13,340.94,IF(AF434=14,301.53,IF(AF434=15,647.78,IF(AF434=16,431.68,IF(AF434=17,383.24,IF(AF434=18,836.07,IF(AF434=19,559.61,IF(AF434=20,499.27))))))))))))))))))</f>
        <v>0</v>
      </c>
      <c r="AG435" s="52" t="b">
        <f>IF(AG434=3,498.89,IF(AG434=4,361.29,IF(AG434=5,250.38,IF(AG434=6,629.22,IF(AG434=7,456.21,IF(AG434=8,316.16,IF(AG434=9,815.35,IF(AG434=10,572.19,IF(AG434=11,402.59,IF(AG434=12,522.33,IF(AG434=13,378.28,IF(AG434=14,262.15,IF(AG434=15,658.8,IF(AG434=16,477.66,IF(AG434=17,331.01,IF(AG434=18,853.67,IF(AG434=19,599.08,IF(AG434=20,421.51))))))))))))))))))</f>
        <v>0</v>
      </c>
      <c r="AH435" s="52" t="b">
        <f>IF(AH434=3,359.85,IF(AH434=4,130.83,IF(AH434=5,78.61,IF(AH434=6,427.19,IF(AH434=7,160.77,IF(AH434=8,95.38,IF(AH434=9,568.37,IF(AH434=10,204.4,IF(AH434=11,132.96,IF(AH434=12,376.76,IF(AH434=13,136.98,IF(AH434=14,82.31,IF(AH434=15,447.27,IF(AH434=16,168.32,IF(AH434=17,99.86,IF(AH434=18,595.08,IF(AH434=19,214.01,IF(AH434=20,139.21))))))))))))))))))</f>
        <v>0</v>
      </c>
      <c r="AI435" s="52" t="b">
        <f>IF(AI434=3,196.17,IF(AI434=4,89.93,IF(AI434=5,48.88,IF(AI434=6,246.08,IF(AI434=7,112.07,IF(AI434=8,61.92,IF(AI434=9,297.11,IF(AI434=10,140.41,IF(AI434=11,79.67,IF(AI434=12,205.39,IF(AI434=13,94.16,IF(AI434=14,51.17,IF(AI434=15,257.64,IF(AI434=16,117.33,IF(AI434=17,64.83,IF(AI434=18,311.07,IF(AI434=19,147.01,IF(AI434=20,83.42))))))))))))))))))</f>
        <v>0</v>
      </c>
      <c r="AJ435" s="52" t="b">
        <f>IF(AJ434=3,108.35,IF(AJ434=4,64.65,IF(AJ434=5,45.75,IF(AJ434=6,144.27,IF(AJ434=7,86.58,IF(AJ434=8,61.46,IF(AJ434=9,195.16,IF(AJ434=10,118.24,IF(AJ434=11,83.88,IF(AJ434=12,113.44,IF(AJ434=13,67.69,IF(AJ434=14,47.9,IF(AJ434=15,151.05,IF(AJ434=16,90.65,IF(AJ434=17,64.34,IF(AJ434=18,204.34,IF(AJ434=19,123.8,IF(AJ434=20,87.83))))))))))))))))))</f>
        <v>0</v>
      </c>
      <c r="AK435" s="52" t="b">
        <f>IF(AK434=3,140.85,IF(AK434=4,104.84,IF(AK434=5,53.32,IF(AK434=6,286.46,IF(AK434=7,119.42,IF(AK434=8,63.42,IF(AK434=9,413.27,IF(AK434=10,141.33,IF(AK434=11,146,IF(AK434=12,147.47,IF(AK434=13,109.77,IF(AK434=14,55.82,IF(AK434=15,299.92,IF(AK434=16,125.03,IF(AK434=17,66.4,IF(AK434=18,432.69,IF(AK434=19,147.97,IF(AK434=20,152.86))))))))))))))))))</f>
        <v>0</v>
      </c>
      <c r="AL435" s="52" t="b">
        <f>IF(AL434=3,351.42,IF(AL434=4,547.22,IF(AL434=5,156.33,IF(AL434=6,722.99,IF(AL434=7,638.96,IF(AL434=8,188.79,IF(AL434=9,946.4,IF(AL434=10,699.46,IF(AL434=11,361.7,IF(AL434=12,367.94,IF(AL434=13,572.94,IF(AL434=14,163.68,IF(AL434=15,756.97,IF(AL434=16,668.99,IF(AL434=17,197.66,IF(AL434=18,990.88,IF(AL434=19,732.33,IF(AL434=20,378.7))))))))))))))))))</f>
        <v>0</v>
      </c>
      <c r="AM435" s="52" t="b">
        <f>IF(AM434=3,46.41,IF(AM434=4,19.01,IF(AM434=5,15.96,IF(AM434=6,78.9,IF(AM434=7,32.34,IF(AM434=8,27.09,IF(AM434=9,125.27,IF(AM434=10,48.48,IF(AM434=11,43.47,IF(AM434=12,48.59,IF(AM434=13,19.9,IF(AM434=14,16.71,IF(AM434=15,82.61,IF(AM434=16,33.86,IF(AM434=17,28.36,IF(AM434=18,131.15,IF(AM434=19,50.76,IF(AM434=20,45.51))))))))))))))))))</f>
        <v>0</v>
      </c>
      <c r="AO435" s="4">
        <f t="shared" si="1200"/>
        <v>0</v>
      </c>
      <c r="AP435" s="4">
        <f t="shared" si="1201"/>
        <v>0</v>
      </c>
      <c r="AQ435" s="4">
        <f t="shared" si="1202"/>
        <v>0</v>
      </c>
      <c r="AU435" s="339"/>
      <c r="AV435" s="339"/>
      <c r="AW435" s="325"/>
      <c r="AX435" s="322" t="s">
        <v>54</v>
      </c>
      <c r="AY435" s="293"/>
      <c r="AZ435" s="10" t="s">
        <v>36</v>
      </c>
      <c r="BA435" s="12">
        <f>IF(BX435=FALSE,0,BX435)</f>
        <v>1896.3</v>
      </c>
      <c r="BB435" s="12" t="s">
        <v>36</v>
      </c>
      <c r="BC435" s="12">
        <f>IF(BY435=FALSE,0,BY435)</f>
        <v>0</v>
      </c>
      <c r="BD435" s="12">
        <f>IF(BZ435=FALSE,0,BZ435)</f>
        <v>0</v>
      </c>
      <c r="BE435" s="12" t="s">
        <v>36</v>
      </c>
      <c r="BF435" s="12">
        <f>IF(CA435=FALSE,0,CA435)</f>
        <v>0</v>
      </c>
      <c r="BG435" s="12" t="s">
        <v>36</v>
      </c>
      <c r="BH435" s="12" t="s">
        <v>36</v>
      </c>
      <c r="BI435" s="12" t="s">
        <v>36</v>
      </c>
      <c r="BJ435" s="12" t="s">
        <v>36</v>
      </c>
      <c r="BK435" s="12">
        <f>IF(CB435=FALSE,0,CB435)</f>
        <v>0</v>
      </c>
      <c r="BL435" s="12" t="s">
        <v>36</v>
      </c>
      <c r="BM435" s="12">
        <f>IF(CC435=FALSE,0,CC435)</f>
        <v>0</v>
      </c>
      <c r="BN435" s="12" t="s">
        <v>36</v>
      </c>
      <c r="BO435" s="12">
        <f>IF(CD435=FALSE,0,CD435)</f>
        <v>0</v>
      </c>
      <c r="BP435" s="12">
        <f>IF(CE435=FALSE,0,CE435)</f>
        <v>0</v>
      </c>
      <c r="BQ435" s="12">
        <f>IF(CF435=FALSE,0,CF435)</f>
        <v>0</v>
      </c>
      <c r="BR435" s="12" t="s">
        <v>36</v>
      </c>
      <c r="BS435" s="12">
        <f>IF(CG435=FALSE,0,CG435)</f>
        <v>0</v>
      </c>
      <c r="BT435" s="12" t="s">
        <v>36</v>
      </c>
      <c r="BU435" s="18">
        <v>9</v>
      </c>
      <c r="BX435" s="52">
        <f>IF(AD434=3,1896.3,IF(AD434=4,1249.18,IF(AD434=5,476.76,IF(AD434=6,3974,IF(AD434=7,1481.5,IF(AD434=8,567.82,IF(AD434=9,5364.7,IF(AD434=10,1659.18,IF(AD434=11,1172.3)))))))))</f>
        <v>1896.3</v>
      </c>
      <c r="BY435" s="52" t="b">
        <f>IF(AE434=5,2411.56,IF(AE434=8,2817.26,IF(AE434=11,2857.82)))</f>
        <v>0</v>
      </c>
      <c r="BZ435" s="52" t="b">
        <f>IF(AF434=3,974.64,IF(AF434=4,651.28,IF(AF434=5,575.98,IF(AF434=6,1237.4,IF(AF434=7,824.6,IF(AF434=8,732.08,IF(AF434=9,1597.08,IF(AF434=10,1068.98,IF(AF434=11,953.72)))))))))</f>
        <v>0</v>
      </c>
      <c r="CA435" s="52" t="b">
        <f>IF(AG434=3,997.78,IF(AG434=4,722.58,IF(AG434=5,500.76,IF(AG434=6,1258.44,IF(AG434=7,912.42,IF(AG434=8,632.32,IF(AG434=9,1630.7,IF(AG434=10,1144.38,IF(AG434=11,805.18)))))))))</f>
        <v>0</v>
      </c>
      <c r="CB435" s="52" t="b">
        <f>IF(AH434=3,719.7,IF(AH434=4,261.66,IF(AH434=5,157.22,IF(AH434=6,854.38,IF(AH434=7,321.54,IF(AH434=8,190.76,IF(AH434=9,1136.74,IF(AH434=10,408.8,IF(AH434=11,265.92)))))))))</f>
        <v>0</v>
      </c>
      <c r="CC435" s="52" t="b">
        <f>IF(AI434=3,392.34,IF(AI434=4,179.86,IF(AI434=5,97.76,IF(AI434=6,492.16,IF(AI434=7,224.14,IF(AI434=8,123.84,IF(AI434=9,594.22,IF(AI434=10,280.82,IF(AI434=11,159.34)))))))))</f>
        <v>0</v>
      </c>
      <c r="CD435" s="52" t="b">
        <f>IF(AJ434=3,216.7,IF(AJ434=4,129.3,IF(AJ434=5,91.5,IF(AJ434=6,288.54,IF(AJ434=7,173.16,IF(AJ434=8,122.92,IF(AJ434=9,390.32,IF(AJ434=10,236.48,IF(AJ434=11,167.76)))))))))</f>
        <v>0</v>
      </c>
      <c r="CE435" s="52" t="b">
        <f>IF(AK434=3,281.7,IF(AK434=4,209.68,IF(AK434=5,106.64,IF(AK434=6,572.92,IF(AK434=7,238.84,IF(AK434=8,126.84,IF(AK434=9,826.54,IF(AK434=10,282.66,IF(AK434=11,292)))))))))</f>
        <v>0</v>
      </c>
      <c r="CF435" s="52" t="b">
        <f>IF(AL434=3,702.84,IF(AL434=4,1094.44,IF(AL434=5,312.66,IF(AL434=6,1445.98,IF(AL434=7,1277.92,IF(AL434=8,377.58,IF(AL434=9,1892.8,IF(AL434=10,1398.92,IF(AL434=11,723.4)))))))))</f>
        <v>0</v>
      </c>
      <c r="CG435" s="52" t="b">
        <f>IF(AM434=3,92.82,IF(AM434=4,38.02,IF(AM434=5,31.92,IF(AM434=6,157.8,IF(AM434=7,64.68,IF(AM434=8,54.18,IF(AM434=9,250.54,IF(AM434=10,96.96,IF(AM434=11,86.94)))))))))</f>
        <v>0</v>
      </c>
    </row>
    <row r="436" spans="1:88" ht="30" customHeight="1">
      <c r="A436" s="280"/>
      <c r="B436" s="280" t="s">
        <v>354</v>
      </c>
      <c r="C436" s="284">
        <f>C427</f>
        <v>1184.67</v>
      </c>
      <c r="D436" s="282" t="s">
        <v>27</v>
      </c>
      <c r="E436" s="2" t="s">
        <v>28</v>
      </c>
      <c r="F436" s="10">
        <f>G436+I436+J436+L436+Q436+S436+U436+V436+W436+Y436+Z436</f>
        <v>1123244.8600000001</v>
      </c>
      <c r="G436" s="44">
        <f>G427</f>
        <v>1123244.8600000001</v>
      </c>
      <c r="H436" s="10">
        <f t="shared" ref="H436:Z441" si="1234">H427</f>
        <v>0</v>
      </c>
      <c r="I436" s="10">
        <f t="shared" si="1234"/>
        <v>0</v>
      </c>
      <c r="J436" s="10">
        <f t="shared" si="1234"/>
        <v>0</v>
      </c>
      <c r="K436" s="10">
        <f t="shared" si="1234"/>
        <v>0</v>
      </c>
      <c r="L436" s="10">
        <f t="shared" si="1234"/>
        <v>0</v>
      </c>
      <c r="M436" s="10">
        <f t="shared" si="1234"/>
        <v>0</v>
      </c>
      <c r="N436" s="10">
        <f t="shared" si="1234"/>
        <v>0</v>
      </c>
      <c r="O436" s="10">
        <f t="shared" si="1234"/>
        <v>0</v>
      </c>
      <c r="P436" s="10">
        <f t="shared" si="1234"/>
        <v>0</v>
      </c>
      <c r="Q436" s="10">
        <f t="shared" si="1234"/>
        <v>0</v>
      </c>
      <c r="R436" s="10">
        <f t="shared" si="1234"/>
        <v>0</v>
      </c>
      <c r="S436" s="10">
        <f t="shared" si="1234"/>
        <v>0</v>
      </c>
      <c r="T436" s="10">
        <f t="shared" si="1234"/>
        <v>0</v>
      </c>
      <c r="U436" s="10">
        <f t="shared" si="1234"/>
        <v>0</v>
      </c>
      <c r="V436" s="10">
        <f t="shared" si="1234"/>
        <v>0</v>
      </c>
      <c r="W436" s="10">
        <f t="shared" si="1234"/>
        <v>0</v>
      </c>
      <c r="X436" s="10">
        <f t="shared" si="1234"/>
        <v>0</v>
      </c>
      <c r="Y436" s="10">
        <f t="shared" si="1234"/>
        <v>0</v>
      </c>
      <c r="Z436" s="10">
        <f t="shared" si="1234"/>
        <v>0</v>
      </c>
      <c r="AA436" s="16">
        <v>1</v>
      </c>
      <c r="AO436" s="4">
        <f t="shared" si="1200"/>
        <v>0</v>
      </c>
      <c r="AP436" s="4">
        <f t="shared" si="1201"/>
        <v>0</v>
      </c>
      <c r="AQ436" s="4">
        <f t="shared" si="1202"/>
        <v>0</v>
      </c>
      <c r="AU436" s="339"/>
      <c r="AV436" s="339" t="s">
        <v>354</v>
      </c>
      <c r="AW436" s="325">
        <f>AW427</f>
        <v>1184.67</v>
      </c>
      <c r="AX436" s="326" t="s">
        <v>27</v>
      </c>
      <c r="AY436" s="2" t="s">
        <v>28</v>
      </c>
      <c r="AZ436" s="10">
        <f>BA436+BC436+BD436+BF436+BK436+BM436+BO436+BP436+BQ436+BS436+BT436</f>
        <v>2246489.7200000002</v>
      </c>
      <c r="BA436" s="44">
        <f>BA427</f>
        <v>2246489.7200000002</v>
      </c>
      <c r="BB436" s="10">
        <f t="shared" ref="BB436:BT436" si="1235">BB427</f>
        <v>0</v>
      </c>
      <c r="BC436" s="10">
        <f t="shared" si="1235"/>
        <v>0</v>
      </c>
      <c r="BD436" s="10">
        <f t="shared" si="1235"/>
        <v>0</v>
      </c>
      <c r="BE436" s="10">
        <f t="shared" si="1235"/>
        <v>0</v>
      </c>
      <c r="BF436" s="10">
        <f t="shared" si="1235"/>
        <v>0</v>
      </c>
      <c r="BG436" s="10">
        <f t="shared" si="1235"/>
        <v>0</v>
      </c>
      <c r="BH436" s="10">
        <f t="shared" si="1235"/>
        <v>0</v>
      </c>
      <c r="BI436" s="10">
        <f t="shared" si="1235"/>
        <v>0</v>
      </c>
      <c r="BJ436" s="10">
        <f t="shared" si="1235"/>
        <v>0</v>
      </c>
      <c r="BK436" s="10">
        <f t="shared" si="1235"/>
        <v>0</v>
      </c>
      <c r="BL436" s="10">
        <f t="shared" si="1235"/>
        <v>0</v>
      </c>
      <c r="BM436" s="10">
        <f t="shared" si="1235"/>
        <v>0</v>
      </c>
      <c r="BN436" s="10">
        <f t="shared" si="1235"/>
        <v>0</v>
      </c>
      <c r="BO436" s="10">
        <f t="shared" si="1235"/>
        <v>0</v>
      </c>
      <c r="BP436" s="10">
        <f t="shared" si="1235"/>
        <v>0</v>
      </c>
      <c r="BQ436" s="10">
        <f t="shared" si="1235"/>
        <v>0</v>
      </c>
      <c r="BR436" s="10">
        <f t="shared" si="1235"/>
        <v>0</v>
      </c>
      <c r="BS436" s="10">
        <f t="shared" si="1235"/>
        <v>0</v>
      </c>
      <c r="BT436" s="10">
        <f t="shared" si="1235"/>
        <v>0</v>
      </c>
      <c r="BU436" s="16">
        <v>1</v>
      </c>
      <c r="CI436" s="32">
        <f>BF436-BG436</f>
        <v>0</v>
      </c>
    </row>
    <row r="437" spans="1:88" ht="60" customHeight="1">
      <c r="A437" s="281"/>
      <c r="B437" s="281"/>
      <c r="C437" s="285"/>
      <c r="D437" s="342"/>
      <c r="E437" s="2" t="s">
        <v>29</v>
      </c>
      <c r="F437" s="10">
        <f t="shared" ref="F437:F441" si="1236">G437+I437+J437+L437+Q437+S437+U437+V437+W437+Y437+Z437</f>
        <v>0</v>
      </c>
      <c r="G437" s="10">
        <f t="shared" ref="G437:V441" si="1237">G428</f>
        <v>0</v>
      </c>
      <c r="H437" s="10">
        <f t="shared" si="1237"/>
        <v>0</v>
      </c>
      <c r="I437" s="10">
        <f t="shared" si="1237"/>
        <v>0</v>
      </c>
      <c r="J437" s="10">
        <f t="shared" si="1237"/>
        <v>0</v>
      </c>
      <c r="K437" s="10">
        <f t="shared" si="1237"/>
        <v>0</v>
      </c>
      <c r="L437" s="10">
        <f t="shared" si="1237"/>
        <v>0</v>
      </c>
      <c r="M437" s="10">
        <f t="shared" si="1237"/>
        <v>0</v>
      </c>
      <c r="N437" s="10">
        <f t="shared" si="1237"/>
        <v>0</v>
      </c>
      <c r="O437" s="10">
        <f t="shared" si="1237"/>
        <v>0</v>
      </c>
      <c r="P437" s="10">
        <f t="shared" si="1237"/>
        <v>0</v>
      </c>
      <c r="Q437" s="10">
        <f t="shared" si="1237"/>
        <v>0</v>
      </c>
      <c r="R437" s="10">
        <f t="shared" si="1237"/>
        <v>0</v>
      </c>
      <c r="S437" s="10">
        <f t="shared" si="1237"/>
        <v>0</v>
      </c>
      <c r="T437" s="10">
        <f t="shared" si="1237"/>
        <v>0</v>
      </c>
      <c r="U437" s="10">
        <f t="shared" si="1237"/>
        <v>0</v>
      </c>
      <c r="V437" s="10">
        <f t="shared" si="1237"/>
        <v>0</v>
      </c>
      <c r="W437" s="10">
        <f t="shared" si="1234"/>
        <v>0</v>
      </c>
      <c r="X437" s="10">
        <f t="shared" si="1234"/>
        <v>0</v>
      </c>
      <c r="Y437" s="10">
        <f t="shared" si="1234"/>
        <v>0</v>
      </c>
      <c r="Z437" s="10">
        <f t="shared" si="1234"/>
        <v>0</v>
      </c>
      <c r="AA437" s="15">
        <v>2</v>
      </c>
      <c r="AO437" s="4">
        <f t="shared" si="1200"/>
        <v>0</v>
      </c>
      <c r="AP437" s="4">
        <f t="shared" si="1201"/>
        <v>0</v>
      </c>
      <c r="AQ437" s="4">
        <f t="shared" si="1202"/>
        <v>0</v>
      </c>
      <c r="AU437" s="339"/>
      <c r="AV437" s="339"/>
      <c r="AW437" s="325"/>
      <c r="AX437" s="326"/>
      <c r="AY437" s="2" t="s">
        <v>29</v>
      </c>
      <c r="AZ437" s="10">
        <f t="shared" ref="AZ437:AZ441" si="1238">BA437+BC437+BD437+BF437+BK437+BM437+BO437+BP437+BQ437+BS437+BT437</f>
        <v>0</v>
      </c>
      <c r="BA437" s="10">
        <f t="shared" ref="BA437:BT437" si="1239">BA428</f>
        <v>0</v>
      </c>
      <c r="BB437" s="10">
        <f t="shared" si="1239"/>
        <v>0</v>
      </c>
      <c r="BC437" s="10">
        <f t="shared" si="1239"/>
        <v>0</v>
      </c>
      <c r="BD437" s="10">
        <f t="shared" si="1239"/>
        <v>0</v>
      </c>
      <c r="BE437" s="10">
        <f t="shared" si="1239"/>
        <v>0</v>
      </c>
      <c r="BF437" s="10">
        <f t="shared" si="1239"/>
        <v>0</v>
      </c>
      <c r="BG437" s="10">
        <f t="shared" si="1239"/>
        <v>0</v>
      </c>
      <c r="BH437" s="10">
        <f t="shared" si="1239"/>
        <v>0</v>
      </c>
      <c r="BI437" s="10">
        <f t="shared" si="1239"/>
        <v>0</v>
      </c>
      <c r="BJ437" s="10">
        <f t="shared" si="1239"/>
        <v>0</v>
      </c>
      <c r="BK437" s="10">
        <f t="shared" si="1239"/>
        <v>0</v>
      </c>
      <c r="BL437" s="10">
        <f t="shared" si="1239"/>
        <v>0</v>
      </c>
      <c r="BM437" s="10">
        <f t="shared" si="1239"/>
        <v>0</v>
      </c>
      <c r="BN437" s="10">
        <f t="shared" si="1239"/>
        <v>0</v>
      </c>
      <c r="BO437" s="10">
        <f t="shared" si="1239"/>
        <v>0</v>
      </c>
      <c r="BP437" s="10">
        <f t="shared" si="1239"/>
        <v>0</v>
      </c>
      <c r="BQ437" s="10">
        <f t="shared" si="1239"/>
        <v>0</v>
      </c>
      <c r="BR437" s="10">
        <f t="shared" si="1239"/>
        <v>0</v>
      </c>
      <c r="BS437" s="10">
        <f t="shared" si="1239"/>
        <v>0</v>
      </c>
      <c r="BT437" s="10">
        <f t="shared" si="1239"/>
        <v>0</v>
      </c>
      <c r="BU437" s="15">
        <v>2</v>
      </c>
    </row>
    <row r="438" spans="1:88" ht="120" customHeight="1">
      <c r="A438" s="281"/>
      <c r="B438" s="281"/>
      <c r="C438" s="285"/>
      <c r="D438" s="282" t="s">
        <v>30</v>
      </c>
      <c r="E438" s="2" t="s">
        <v>52</v>
      </c>
      <c r="F438" s="10">
        <f t="shared" si="1236"/>
        <v>0</v>
      </c>
      <c r="G438" s="10">
        <f t="shared" si="1237"/>
        <v>0</v>
      </c>
      <c r="H438" s="10">
        <f t="shared" si="1234"/>
        <v>0</v>
      </c>
      <c r="I438" s="10">
        <f t="shared" si="1234"/>
        <v>0</v>
      </c>
      <c r="J438" s="10">
        <f t="shared" si="1234"/>
        <v>0</v>
      </c>
      <c r="K438" s="10">
        <f t="shared" si="1234"/>
        <v>0</v>
      </c>
      <c r="L438" s="10">
        <f t="shared" si="1234"/>
        <v>0</v>
      </c>
      <c r="M438" s="10">
        <f t="shared" si="1234"/>
        <v>0</v>
      </c>
      <c r="N438" s="10">
        <f t="shared" si="1234"/>
        <v>0</v>
      </c>
      <c r="O438" s="10">
        <f t="shared" si="1234"/>
        <v>0</v>
      </c>
      <c r="P438" s="10">
        <f t="shared" si="1234"/>
        <v>0</v>
      </c>
      <c r="Q438" s="10">
        <f t="shared" si="1234"/>
        <v>0</v>
      </c>
      <c r="R438" s="10">
        <f t="shared" si="1234"/>
        <v>0</v>
      </c>
      <c r="S438" s="10">
        <f t="shared" si="1234"/>
        <v>0</v>
      </c>
      <c r="T438" s="10">
        <f t="shared" si="1234"/>
        <v>0</v>
      </c>
      <c r="U438" s="10">
        <f t="shared" si="1234"/>
        <v>0</v>
      </c>
      <c r="V438" s="10">
        <f t="shared" si="1234"/>
        <v>0</v>
      </c>
      <c r="W438" s="10">
        <f t="shared" si="1234"/>
        <v>0</v>
      </c>
      <c r="X438" s="10">
        <f t="shared" si="1234"/>
        <v>0</v>
      </c>
      <c r="Y438" s="10">
        <f t="shared" si="1234"/>
        <v>0</v>
      </c>
      <c r="Z438" s="10">
        <f t="shared" si="1234"/>
        <v>0</v>
      </c>
      <c r="AA438" s="15">
        <v>3</v>
      </c>
      <c r="AO438" s="4">
        <f t="shared" si="1200"/>
        <v>0</v>
      </c>
      <c r="AP438" s="4">
        <f t="shared" si="1201"/>
        <v>0</v>
      </c>
      <c r="AQ438" s="4">
        <f t="shared" si="1202"/>
        <v>0</v>
      </c>
      <c r="AT438" s="32">
        <f>AZ438-BC438</f>
        <v>0</v>
      </c>
      <c r="AU438" s="339"/>
      <c r="AV438" s="339"/>
      <c r="AW438" s="325"/>
      <c r="AX438" s="326" t="s">
        <v>30</v>
      </c>
      <c r="AY438" s="2" t="s">
        <v>52</v>
      </c>
      <c r="AZ438" s="10">
        <f t="shared" si="1238"/>
        <v>0</v>
      </c>
      <c r="BA438" s="10">
        <f t="shared" ref="BA438:BT438" si="1240">BA429</f>
        <v>0</v>
      </c>
      <c r="BB438" s="10">
        <f t="shared" si="1240"/>
        <v>0</v>
      </c>
      <c r="BC438" s="10">
        <f t="shared" si="1240"/>
        <v>0</v>
      </c>
      <c r="BD438" s="10">
        <f t="shared" si="1240"/>
        <v>0</v>
      </c>
      <c r="BE438" s="10">
        <f t="shared" si="1240"/>
        <v>0</v>
      </c>
      <c r="BF438" s="10">
        <f t="shared" si="1240"/>
        <v>0</v>
      </c>
      <c r="BG438" s="10">
        <f t="shared" si="1240"/>
        <v>0</v>
      </c>
      <c r="BH438" s="10">
        <f t="shared" si="1240"/>
        <v>0</v>
      </c>
      <c r="BI438" s="10">
        <f t="shared" si="1240"/>
        <v>0</v>
      </c>
      <c r="BJ438" s="10">
        <f t="shared" si="1240"/>
        <v>0</v>
      </c>
      <c r="BK438" s="10">
        <f t="shared" si="1240"/>
        <v>0</v>
      </c>
      <c r="BL438" s="10">
        <f t="shared" si="1240"/>
        <v>0</v>
      </c>
      <c r="BM438" s="10">
        <f t="shared" si="1240"/>
        <v>0</v>
      </c>
      <c r="BN438" s="10">
        <f t="shared" si="1240"/>
        <v>0</v>
      </c>
      <c r="BO438" s="10">
        <f t="shared" si="1240"/>
        <v>0</v>
      </c>
      <c r="BP438" s="10">
        <f t="shared" si="1240"/>
        <v>0</v>
      </c>
      <c r="BQ438" s="10">
        <f t="shared" si="1240"/>
        <v>0</v>
      </c>
      <c r="BR438" s="10">
        <f t="shared" si="1240"/>
        <v>0</v>
      </c>
      <c r="BS438" s="10">
        <f t="shared" si="1240"/>
        <v>0</v>
      </c>
      <c r="BT438" s="10">
        <f t="shared" si="1240"/>
        <v>0</v>
      </c>
      <c r="BU438" s="15">
        <v>3</v>
      </c>
    </row>
    <row r="439" spans="1:88" ht="30" customHeight="1">
      <c r="A439" s="281"/>
      <c r="B439" s="281"/>
      <c r="C439" s="285"/>
      <c r="D439" s="283"/>
      <c r="E439" s="2" t="s">
        <v>32</v>
      </c>
      <c r="F439" s="10">
        <f t="shared" si="1236"/>
        <v>0</v>
      </c>
      <c r="G439" s="10">
        <f t="shared" si="1237"/>
        <v>0</v>
      </c>
      <c r="H439" s="10">
        <f t="shared" si="1234"/>
        <v>0</v>
      </c>
      <c r="I439" s="10">
        <f t="shared" si="1234"/>
        <v>0</v>
      </c>
      <c r="J439" s="10">
        <f t="shared" si="1234"/>
        <v>0</v>
      </c>
      <c r="K439" s="10">
        <f t="shared" si="1234"/>
        <v>0</v>
      </c>
      <c r="L439" s="10">
        <f t="shared" si="1234"/>
        <v>0</v>
      </c>
      <c r="M439" s="10">
        <f t="shared" si="1234"/>
        <v>0</v>
      </c>
      <c r="N439" s="10">
        <f t="shared" si="1234"/>
        <v>0</v>
      </c>
      <c r="O439" s="10">
        <f t="shared" si="1234"/>
        <v>0</v>
      </c>
      <c r="P439" s="10">
        <f t="shared" si="1234"/>
        <v>0</v>
      </c>
      <c r="Q439" s="10">
        <f t="shared" si="1234"/>
        <v>0</v>
      </c>
      <c r="R439" s="10">
        <f t="shared" si="1234"/>
        <v>0</v>
      </c>
      <c r="S439" s="10">
        <f t="shared" si="1234"/>
        <v>0</v>
      </c>
      <c r="T439" s="10">
        <f t="shared" si="1234"/>
        <v>0</v>
      </c>
      <c r="U439" s="10">
        <f t="shared" si="1234"/>
        <v>0</v>
      </c>
      <c r="V439" s="10">
        <f t="shared" si="1234"/>
        <v>0</v>
      </c>
      <c r="W439" s="10">
        <f t="shared" si="1234"/>
        <v>0</v>
      </c>
      <c r="X439" s="10">
        <f t="shared" si="1234"/>
        <v>0</v>
      </c>
      <c r="Y439" s="10">
        <f t="shared" si="1234"/>
        <v>0</v>
      </c>
      <c r="Z439" s="10">
        <f t="shared" si="1234"/>
        <v>0</v>
      </c>
      <c r="AA439" s="15">
        <v>4</v>
      </c>
      <c r="AO439" s="4">
        <f t="shared" si="1200"/>
        <v>0</v>
      </c>
      <c r="AP439" s="4">
        <f t="shared" si="1201"/>
        <v>0</v>
      </c>
      <c r="AQ439" s="4">
        <f t="shared" si="1202"/>
        <v>0</v>
      </c>
      <c r="AU439" s="339"/>
      <c r="AV439" s="339"/>
      <c r="AW439" s="325"/>
      <c r="AX439" s="326"/>
      <c r="AY439" s="2" t="s">
        <v>32</v>
      </c>
      <c r="AZ439" s="10">
        <f t="shared" si="1238"/>
        <v>0</v>
      </c>
      <c r="BA439" s="10">
        <f t="shared" ref="BA439:BT439" si="1241">BA430</f>
        <v>0</v>
      </c>
      <c r="BB439" s="10">
        <f t="shared" si="1241"/>
        <v>0</v>
      </c>
      <c r="BC439" s="10">
        <f t="shared" si="1241"/>
        <v>0</v>
      </c>
      <c r="BD439" s="10">
        <f t="shared" si="1241"/>
        <v>0</v>
      </c>
      <c r="BE439" s="10">
        <f t="shared" si="1241"/>
        <v>0</v>
      </c>
      <c r="BF439" s="10">
        <f t="shared" si="1241"/>
        <v>0</v>
      </c>
      <c r="BG439" s="10">
        <f t="shared" si="1241"/>
        <v>0</v>
      </c>
      <c r="BH439" s="10">
        <f t="shared" si="1241"/>
        <v>0</v>
      </c>
      <c r="BI439" s="10">
        <f t="shared" si="1241"/>
        <v>0</v>
      </c>
      <c r="BJ439" s="10">
        <f t="shared" si="1241"/>
        <v>0</v>
      </c>
      <c r="BK439" s="10">
        <f t="shared" si="1241"/>
        <v>0</v>
      </c>
      <c r="BL439" s="10">
        <f t="shared" si="1241"/>
        <v>0</v>
      </c>
      <c r="BM439" s="10">
        <f t="shared" si="1241"/>
        <v>0</v>
      </c>
      <c r="BN439" s="10">
        <f t="shared" si="1241"/>
        <v>0</v>
      </c>
      <c r="BO439" s="10">
        <f t="shared" si="1241"/>
        <v>0</v>
      </c>
      <c r="BP439" s="10">
        <f t="shared" si="1241"/>
        <v>0</v>
      </c>
      <c r="BQ439" s="10">
        <f t="shared" si="1241"/>
        <v>0</v>
      </c>
      <c r="BR439" s="10">
        <f t="shared" si="1241"/>
        <v>0</v>
      </c>
      <c r="BS439" s="10">
        <f t="shared" si="1241"/>
        <v>0</v>
      </c>
      <c r="BT439" s="10">
        <f t="shared" si="1241"/>
        <v>0</v>
      </c>
      <c r="BU439" s="15">
        <v>4</v>
      </c>
    </row>
    <row r="440" spans="1:88" ht="30" customHeight="1">
      <c r="A440" s="281"/>
      <c r="B440" s="281"/>
      <c r="C440" s="285"/>
      <c r="D440" s="283"/>
      <c r="E440" s="2" t="s">
        <v>33</v>
      </c>
      <c r="F440" s="10">
        <f t="shared" si="1236"/>
        <v>0</v>
      </c>
      <c r="G440" s="10">
        <f t="shared" si="1237"/>
        <v>0</v>
      </c>
      <c r="H440" s="10">
        <f t="shared" si="1234"/>
        <v>0</v>
      </c>
      <c r="I440" s="10">
        <f t="shared" si="1234"/>
        <v>0</v>
      </c>
      <c r="J440" s="10">
        <f t="shared" si="1234"/>
        <v>0</v>
      </c>
      <c r="K440" s="10">
        <f t="shared" si="1234"/>
        <v>0</v>
      </c>
      <c r="L440" s="10">
        <f t="shared" si="1234"/>
        <v>0</v>
      </c>
      <c r="M440" s="10">
        <f t="shared" si="1234"/>
        <v>0</v>
      </c>
      <c r="N440" s="10">
        <f t="shared" si="1234"/>
        <v>0</v>
      </c>
      <c r="O440" s="10">
        <f t="shared" si="1234"/>
        <v>0</v>
      </c>
      <c r="P440" s="10">
        <f t="shared" si="1234"/>
        <v>0</v>
      </c>
      <c r="Q440" s="10">
        <f t="shared" si="1234"/>
        <v>0</v>
      </c>
      <c r="R440" s="10">
        <f t="shared" si="1234"/>
        <v>0</v>
      </c>
      <c r="S440" s="10">
        <f t="shared" si="1234"/>
        <v>0</v>
      </c>
      <c r="T440" s="10">
        <f t="shared" si="1234"/>
        <v>0</v>
      </c>
      <c r="U440" s="10">
        <f t="shared" si="1234"/>
        <v>0</v>
      </c>
      <c r="V440" s="10">
        <f t="shared" si="1234"/>
        <v>0</v>
      </c>
      <c r="W440" s="10">
        <f t="shared" si="1234"/>
        <v>0</v>
      </c>
      <c r="X440" s="10">
        <f t="shared" si="1234"/>
        <v>0</v>
      </c>
      <c r="Y440" s="10">
        <f t="shared" si="1234"/>
        <v>0</v>
      </c>
      <c r="Z440" s="10">
        <f t="shared" si="1234"/>
        <v>0</v>
      </c>
      <c r="AA440" s="15">
        <v>5</v>
      </c>
      <c r="AO440" s="4">
        <f t="shared" si="1200"/>
        <v>0</v>
      </c>
      <c r="AP440" s="4">
        <f t="shared" si="1201"/>
        <v>0</v>
      </c>
      <c r="AQ440" s="4">
        <f t="shared" si="1202"/>
        <v>0</v>
      </c>
      <c r="AU440" s="339"/>
      <c r="AV440" s="339"/>
      <c r="AW440" s="325"/>
      <c r="AX440" s="326"/>
      <c r="AY440" s="2" t="s">
        <v>33</v>
      </c>
      <c r="AZ440" s="10">
        <f t="shared" si="1238"/>
        <v>0</v>
      </c>
      <c r="BA440" s="10">
        <f t="shared" ref="BA440:BT440" si="1242">BA431</f>
        <v>0</v>
      </c>
      <c r="BB440" s="10">
        <f t="shared" si="1242"/>
        <v>0</v>
      </c>
      <c r="BC440" s="10">
        <f t="shared" si="1242"/>
        <v>0</v>
      </c>
      <c r="BD440" s="10">
        <f t="shared" si="1242"/>
        <v>0</v>
      </c>
      <c r="BE440" s="10">
        <f t="shared" si="1242"/>
        <v>0</v>
      </c>
      <c r="BF440" s="10">
        <f t="shared" si="1242"/>
        <v>0</v>
      </c>
      <c r="BG440" s="10">
        <f t="shared" si="1242"/>
        <v>0</v>
      </c>
      <c r="BH440" s="10">
        <f t="shared" si="1242"/>
        <v>0</v>
      </c>
      <c r="BI440" s="10">
        <f t="shared" si="1242"/>
        <v>0</v>
      </c>
      <c r="BJ440" s="10">
        <f t="shared" si="1242"/>
        <v>0</v>
      </c>
      <c r="BK440" s="10">
        <f t="shared" si="1242"/>
        <v>0</v>
      </c>
      <c r="BL440" s="10">
        <f t="shared" si="1242"/>
        <v>0</v>
      </c>
      <c r="BM440" s="10">
        <f t="shared" si="1242"/>
        <v>0</v>
      </c>
      <c r="BN440" s="10">
        <f t="shared" si="1242"/>
        <v>0</v>
      </c>
      <c r="BO440" s="10">
        <f t="shared" si="1242"/>
        <v>0</v>
      </c>
      <c r="BP440" s="10">
        <f t="shared" si="1242"/>
        <v>0</v>
      </c>
      <c r="BQ440" s="10">
        <f t="shared" si="1242"/>
        <v>0</v>
      </c>
      <c r="BR440" s="10">
        <f t="shared" si="1242"/>
        <v>0</v>
      </c>
      <c r="BS440" s="10">
        <f t="shared" si="1242"/>
        <v>0</v>
      </c>
      <c r="BT440" s="10">
        <f t="shared" si="1242"/>
        <v>0</v>
      </c>
      <c r="BU440" s="15">
        <v>5</v>
      </c>
    </row>
    <row r="441" spans="1:88" ht="30" customHeight="1">
      <c r="A441" s="281"/>
      <c r="B441" s="281"/>
      <c r="C441" s="285"/>
      <c r="D441" s="342"/>
      <c r="E441" s="2" t="s">
        <v>34</v>
      </c>
      <c r="F441" s="10">
        <f t="shared" si="1236"/>
        <v>0</v>
      </c>
      <c r="G441" s="10">
        <f t="shared" si="1237"/>
        <v>0</v>
      </c>
      <c r="H441" s="10">
        <f t="shared" si="1234"/>
        <v>0</v>
      </c>
      <c r="I441" s="10">
        <f t="shared" si="1234"/>
        <v>0</v>
      </c>
      <c r="J441" s="10">
        <f t="shared" si="1234"/>
        <v>0</v>
      </c>
      <c r="K441" s="10">
        <f t="shared" si="1234"/>
        <v>0</v>
      </c>
      <c r="L441" s="10">
        <f t="shared" si="1234"/>
        <v>0</v>
      </c>
      <c r="M441" s="10">
        <f t="shared" si="1234"/>
        <v>0</v>
      </c>
      <c r="N441" s="10">
        <f t="shared" si="1234"/>
        <v>0</v>
      </c>
      <c r="O441" s="10">
        <f t="shared" si="1234"/>
        <v>0</v>
      </c>
      <c r="P441" s="10">
        <f t="shared" si="1234"/>
        <v>0</v>
      </c>
      <c r="Q441" s="10">
        <f t="shared" si="1234"/>
        <v>0</v>
      </c>
      <c r="R441" s="10">
        <f t="shared" si="1234"/>
        <v>0</v>
      </c>
      <c r="S441" s="10">
        <f t="shared" si="1234"/>
        <v>0</v>
      </c>
      <c r="T441" s="10">
        <f t="shared" si="1234"/>
        <v>0</v>
      </c>
      <c r="U441" s="10">
        <f t="shared" si="1234"/>
        <v>0</v>
      </c>
      <c r="V441" s="10">
        <f t="shared" si="1234"/>
        <v>0</v>
      </c>
      <c r="W441" s="10">
        <f t="shared" si="1234"/>
        <v>0</v>
      </c>
      <c r="X441" s="10">
        <f t="shared" si="1234"/>
        <v>0</v>
      </c>
      <c r="Y441" s="10">
        <f t="shared" si="1234"/>
        <v>0</v>
      </c>
      <c r="Z441" s="10">
        <f t="shared" si="1234"/>
        <v>0</v>
      </c>
      <c r="AA441" s="15">
        <v>6</v>
      </c>
      <c r="AO441" s="4">
        <f t="shared" si="1200"/>
        <v>0</v>
      </c>
      <c r="AP441" s="4">
        <f t="shared" si="1201"/>
        <v>0</v>
      </c>
      <c r="AQ441" s="4">
        <f t="shared" si="1202"/>
        <v>0</v>
      </c>
      <c r="AU441" s="339"/>
      <c r="AV441" s="339"/>
      <c r="AW441" s="325"/>
      <c r="AX441" s="326"/>
      <c r="AY441" s="2" t="s">
        <v>34</v>
      </c>
      <c r="AZ441" s="10">
        <f t="shared" si="1238"/>
        <v>0</v>
      </c>
      <c r="BA441" s="10">
        <f t="shared" ref="BA441:BT441" si="1243">BA432</f>
        <v>0</v>
      </c>
      <c r="BB441" s="10">
        <f t="shared" si="1243"/>
        <v>0</v>
      </c>
      <c r="BC441" s="10">
        <f t="shared" si="1243"/>
        <v>0</v>
      </c>
      <c r="BD441" s="10">
        <f t="shared" si="1243"/>
        <v>0</v>
      </c>
      <c r="BE441" s="10">
        <f t="shared" si="1243"/>
        <v>0</v>
      </c>
      <c r="BF441" s="10">
        <f t="shared" si="1243"/>
        <v>0</v>
      </c>
      <c r="BG441" s="10">
        <f t="shared" si="1243"/>
        <v>0</v>
      </c>
      <c r="BH441" s="10">
        <f t="shared" si="1243"/>
        <v>0</v>
      </c>
      <c r="BI441" s="10">
        <f t="shared" si="1243"/>
        <v>0</v>
      </c>
      <c r="BJ441" s="10">
        <f t="shared" si="1243"/>
        <v>0</v>
      </c>
      <c r="BK441" s="10">
        <f t="shared" si="1243"/>
        <v>0</v>
      </c>
      <c r="BL441" s="10">
        <f t="shared" si="1243"/>
        <v>0</v>
      </c>
      <c r="BM441" s="10">
        <f t="shared" si="1243"/>
        <v>0</v>
      </c>
      <c r="BN441" s="10">
        <f t="shared" si="1243"/>
        <v>0</v>
      </c>
      <c r="BO441" s="10">
        <f t="shared" si="1243"/>
        <v>0</v>
      </c>
      <c r="BP441" s="10">
        <f t="shared" si="1243"/>
        <v>0</v>
      </c>
      <c r="BQ441" s="10">
        <f t="shared" si="1243"/>
        <v>0</v>
      </c>
      <c r="BR441" s="10">
        <f t="shared" si="1243"/>
        <v>0</v>
      </c>
      <c r="BS441" s="10">
        <f t="shared" si="1243"/>
        <v>0</v>
      </c>
      <c r="BT441" s="10">
        <f t="shared" si="1243"/>
        <v>0</v>
      </c>
      <c r="BU441" s="15">
        <v>6</v>
      </c>
    </row>
    <row r="442" spans="1:88" s="5" customFormat="1" ht="30" customHeight="1">
      <c r="A442" s="281"/>
      <c r="B442" s="281"/>
      <c r="C442" s="285"/>
      <c r="D442" s="365" t="s">
        <v>35</v>
      </c>
      <c r="E442" s="366"/>
      <c r="F442" s="10">
        <f>F436+F437+F438+F439+F440+F441</f>
        <v>1123244.8600000001</v>
      </c>
      <c r="G442" s="10">
        <f t="shared" ref="G442" si="1244">G436+G437+G438+G439+G440+G441</f>
        <v>1123244.8600000001</v>
      </c>
      <c r="H442" s="10">
        <f t="shared" ref="H442" si="1245">H436+H437+H438+H439+H440+H441</f>
        <v>0</v>
      </c>
      <c r="I442" s="10">
        <f t="shared" ref="I442" si="1246">I436+I437+I438+I439+I440+I441</f>
        <v>0</v>
      </c>
      <c r="J442" s="10">
        <f t="shared" ref="J442" si="1247">J436+J437+J438+J439+J440+J441</f>
        <v>0</v>
      </c>
      <c r="K442" s="10">
        <f t="shared" ref="K442" si="1248">K436+K437+K438+K439+K440+K441</f>
        <v>0</v>
      </c>
      <c r="L442" s="10">
        <f t="shared" ref="L442" si="1249">L436+L437+L438+L439+L440+L441</f>
        <v>0</v>
      </c>
      <c r="M442" s="10">
        <f t="shared" ref="M442" si="1250">M436+M437+M438+M439+M440+M441</f>
        <v>0</v>
      </c>
      <c r="N442" s="10">
        <f t="shared" ref="N442" si="1251">N436+N437+N438+N439+N440+N441</f>
        <v>0</v>
      </c>
      <c r="O442" s="10">
        <f t="shared" ref="O442" si="1252">O436+O437+O438+O439+O440+O441</f>
        <v>0</v>
      </c>
      <c r="P442" s="10">
        <f t="shared" ref="P442" si="1253">P436+P437+P438+P439+P440+P441</f>
        <v>0</v>
      </c>
      <c r="Q442" s="10">
        <f t="shared" ref="Q442" si="1254">Q436+Q437+Q438+Q439+Q440+Q441</f>
        <v>0</v>
      </c>
      <c r="R442" s="10">
        <f t="shared" ref="R442" si="1255">R436+R437+R438+R439+R440+R441</f>
        <v>0</v>
      </c>
      <c r="S442" s="10">
        <f t="shared" ref="S442" si="1256">S436+S437+S438+S439+S440+S441</f>
        <v>0</v>
      </c>
      <c r="T442" s="10">
        <f t="shared" ref="T442" si="1257">T436+T437+T438+T439+T440+T441</f>
        <v>0</v>
      </c>
      <c r="U442" s="10">
        <f t="shared" ref="U442" si="1258">U436+U437+U438+U439+U440+U441</f>
        <v>0</v>
      </c>
      <c r="V442" s="10">
        <f t="shared" ref="V442" si="1259">V436+V437+V438+V439+V440+V441</f>
        <v>0</v>
      </c>
      <c r="W442" s="10">
        <f t="shared" ref="W442" si="1260">W436+W437+W438+W439+W440+W441</f>
        <v>0</v>
      </c>
      <c r="X442" s="10">
        <f t="shared" ref="X442" si="1261">X436+X437+X438+X439+X440+X441</f>
        <v>0</v>
      </c>
      <c r="Y442" s="10">
        <f t="shared" ref="Y442" si="1262">Y436+Y437+Y438+Y439+Y440+Y441</f>
        <v>0</v>
      </c>
      <c r="Z442" s="10">
        <f t="shared" ref="Z442" si="1263">Z436+Z437+Z438+Z439+Z440+Z441</f>
        <v>0</v>
      </c>
      <c r="AA442" s="15">
        <v>7</v>
      </c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>
        <f t="shared" si="1200"/>
        <v>0</v>
      </c>
      <c r="AP442" s="4">
        <f t="shared" si="1201"/>
        <v>0</v>
      </c>
      <c r="AQ442" s="4">
        <f t="shared" si="1202"/>
        <v>0</v>
      </c>
      <c r="AR442" s="4"/>
      <c r="AU442" s="339"/>
      <c r="AV442" s="339"/>
      <c r="AW442" s="325"/>
      <c r="AX442" s="327" t="s">
        <v>35</v>
      </c>
      <c r="AY442" s="327"/>
      <c r="AZ442" s="10">
        <f>AZ436+AZ437+AZ438+AZ439+AZ440+AZ441</f>
        <v>2246489.7200000002</v>
      </c>
      <c r="BA442" s="10">
        <f t="shared" ref="BA442:BT442" si="1264">BA436+BA437+BA438+BA439+BA440+BA441</f>
        <v>2246489.7200000002</v>
      </c>
      <c r="BB442" s="10">
        <f t="shared" si="1264"/>
        <v>0</v>
      </c>
      <c r="BC442" s="10">
        <f t="shared" si="1264"/>
        <v>0</v>
      </c>
      <c r="BD442" s="10">
        <f t="shared" si="1264"/>
        <v>0</v>
      </c>
      <c r="BE442" s="10">
        <f t="shared" si="1264"/>
        <v>0</v>
      </c>
      <c r="BF442" s="10">
        <f t="shared" si="1264"/>
        <v>0</v>
      </c>
      <c r="BG442" s="10">
        <f t="shared" si="1264"/>
        <v>0</v>
      </c>
      <c r="BH442" s="10">
        <f t="shared" si="1264"/>
        <v>0</v>
      </c>
      <c r="BI442" s="10">
        <f t="shared" si="1264"/>
        <v>0</v>
      </c>
      <c r="BJ442" s="10">
        <f t="shared" si="1264"/>
        <v>0</v>
      </c>
      <c r="BK442" s="10">
        <f t="shared" si="1264"/>
        <v>0</v>
      </c>
      <c r="BL442" s="10">
        <f t="shared" si="1264"/>
        <v>0</v>
      </c>
      <c r="BM442" s="10">
        <f t="shared" si="1264"/>
        <v>0</v>
      </c>
      <c r="BN442" s="10">
        <f t="shared" si="1264"/>
        <v>0</v>
      </c>
      <c r="BO442" s="10">
        <f t="shared" si="1264"/>
        <v>0</v>
      </c>
      <c r="BP442" s="10">
        <f t="shared" si="1264"/>
        <v>0</v>
      </c>
      <c r="BQ442" s="10">
        <f t="shared" si="1264"/>
        <v>0</v>
      </c>
      <c r="BR442" s="10">
        <f t="shared" si="1264"/>
        <v>0</v>
      </c>
      <c r="BS442" s="10">
        <f t="shared" si="1264"/>
        <v>0</v>
      </c>
      <c r="BT442" s="10">
        <f t="shared" si="1264"/>
        <v>0</v>
      </c>
      <c r="BU442" s="15">
        <v>7</v>
      </c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I442" s="32">
        <f>BF442-BG442</f>
        <v>0</v>
      </c>
      <c r="CJ442" s="123"/>
    </row>
    <row r="443" spans="1:88" ht="75" customHeight="1">
      <c r="A443" s="281"/>
      <c r="B443" s="281"/>
      <c r="C443" s="285"/>
      <c r="D443" s="292" t="s">
        <v>53</v>
      </c>
      <c r="E443" s="293"/>
      <c r="F443" s="11">
        <f>ROUND(F442/C436,2)</f>
        <v>948.15</v>
      </c>
      <c r="G443" s="11">
        <f>ROUND(G442/C436,2)</f>
        <v>948.15</v>
      </c>
      <c r="H443" s="11">
        <f>ROUND(H442/C436,2)</f>
        <v>0</v>
      </c>
      <c r="I443" s="11">
        <f>ROUND(I442/C436,2)</f>
        <v>0</v>
      </c>
      <c r="J443" s="11">
        <f>ROUND(J442/C436,2)</f>
        <v>0</v>
      </c>
      <c r="K443" s="11">
        <f>ROUND(K442/C436,2)</f>
        <v>0</v>
      </c>
      <c r="L443" s="11">
        <f>ROUND(L442/C436,2)</f>
        <v>0</v>
      </c>
      <c r="M443" s="11">
        <f>ROUND(M442/C436,2)</f>
        <v>0</v>
      </c>
      <c r="N443" s="11">
        <f>ROUND(N442/C436,2)</f>
        <v>0</v>
      </c>
      <c r="O443" s="11">
        <f>ROUND(O442/C436,2)</f>
        <v>0</v>
      </c>
      <c r="P443" s="11">
        <f>ROUND(P442/C436,2)</f>
        <v>0</v>
      </c>
      <c r="Q443" s="11">
        <f>ROUND(Q442/C436,2)</f>
        <v>0</v>
      </c>
      <c r="R443" s="11">
        <f>ROUND(R442/C436,2)</f>
        <v>0</v>
      </c>
      <c r="S443" s="11">
        <f>ROUND(S442/C436,2)</f>
        <v>0</v>
      </c>
      <c r="T443" s="11">
        <f>ROUND(T442/C436,2)</f>
        <v>0</v>
      </c>
      <c r="U443" s="11">
        <f>ROUND(U442/C436,2)</f>
        <v>0</v>
      </c>
      <c r="V443" s="11">
        <f>ROUND(V442/C436,2)</f>
        <v>0</v>
      </c>
      <c r="W443" s="11">
        <f>ROUND(W442/C436,2)</f>
        <v>0</v>
      </c>
      <c r="X443" s="11">
        <f>ROUND(X442/C436,2)</f>
        <v>0</v>
      </c>
      <c r="Y443" s="11">
        <f>ROUND(Y442/C436,2)</f>
        <v>0</v>
      </c>
      <c r="Z443" s="11">
        <f>ROUND(Z442/C436,2)</f>
        <v>0</v>
      </c>
      <c r="AA443" s="17">
        <v>8</v>
      </c>
      <c r="AD443" s="52">
        <f>IF(AND(G443&gt;947.15,G443&lt;949),3,IF(AND(G443&gt;623.59,G443&lt;625),4,IF(AND(G443&gt;237.38,G443&lt;239),5,IF(AND(G443&gt;1986,G443&lt;1988),6,IF(AND(G443&gt;739.75,G443&lt;741),7,IF(AND(G443&gt;282.91,G443&lt;284),8,IF(AND(G443&gt;2681.35,G443&lt;2683),9,IF(AND(G443&gt;828.59,G443&lt;830),10,IF(AND(G443&gt;585.15,G443&lt;587),11,IF(AND(G443&gt;991.71,G443&lt;993),12,IF(AND(G443&gt;652.95,G443&lt;654),13,IF(AND(G443&gt;248.59,G443&lt;250),14,IF(AND(G443&gt;2079.39,G443&lt;2081),15,IF(AND(G443&gt;774.57,G443&lt;776),16,IF(AND(G443&gt;296.25,G443&lt;298),17,IF(AND(G443&gt;2807.42,G443&lt;2809),18,IF(AND(G443&gt;867.59,G443&lt;869),19,IF(AND(G443&gt;612.7,G443&lt;614),20))))))))))))))))))</f>
        <v>3</v>
      </c>
      <c r="AE443" s="52" t="b">
        <f>IF(AND(I443&gt;1204.78,I443&lt;1206),5,IF(AND(I443&gt;1407.63,I443&lt;1409),8,IF(AND(I443&gt;1427.91,I443&lt;1429),11,IF(AND(I443&gt;1261.45,I443&lt;1263),14,IF(AND(I443&gt;1473.83,I443&lt;1475),17,IF(AND(I443&gt;1495.07,I443&lt;1497),20))))))</f>
        <v>0</v>
      </c>
      <c r="AF443" s="52" t="b">
        <f>IF(AND(J443&gt;486.32,J443&lt;488),3,IF(AND(J443&gt;324.64,J443&lt;326),4,IF(AND(J443&gt;286.99,J443&lt;288.5),5,IF(AND(J443&gt;617.7,J443&lt;618),6,IF(AND(J443&gt;411.3,J443&lt;413),7,IF(AND(J443&gt;365.04,J443&lt;367),8,IF(AND(J443&gt;797.54,J443&lt;799),9,IF(AND(J443&gt;533.49,J443&lt;535),10,IF(AND(J443&gt;475.86,J443&lt;477),11,IF(AND(J443&gt;509.22,J443&lt;511),12,IF(AND(J443&gt;339.94,J443&lt;341.2),13,IF(AND(J443&gt;300.53,J443&lt;302),14,IF(AND(J443&gt;646.78,J443&lt;648),15,IF(AND(J443&gt;430.68,J443&lt;432),16,IF(AND(J443&gt;382.24,J443&lt;384),17,IF(AND(J443&gt;835.07,J443&lt;837),18,IF(AND(J443&gt;558.61,J443&lt;560),19,IF(AND(J443&gt;498.27,J443&lt;500),20))))))))))))))))))</f>
        <v>0</v>
      </c>
      <c r="AG443" s="52" t="b">
        <f>IF(AND(L443&gt;497.89,L443&lt;499),3,IF(AND(L443&gt;360.29,L443&lt;362),4,IF(AND(L443&gt;249.38,L443&lt;251),5,IF(AND(L443&gt;628.22,L443&lt;630),6,IF(AND(L443&gt;455.21,L443&lt;457),7,IF(AND(L443&gt;315.16,L443&lt;317),8,IF(AND(L443&gt;814.35,L443&lt;816),9,IF(AND(L443&gt;571.19,L443&lt;573),10,IF(AND(L443&gt;401.59,L443&lt;403),11,IF(AND(L443&gt;521.33,L443&lt;523),12,IF(AND(L443&gt;377.28,L443&lt;379),13,IF(AND(L443&gt;261.15,L443&lt;263),14,IF(AND(L443&gt;657.8,L443&lt;659),15,IF(AND(L443&gt;476.66,L443&lt;478),16,IF(AND(L443&gt;330.01,L443&lt;332),17,IF(AND(L443&gt;852.67,L443&lt;854),18,IF(AND(L443&gt;598.08,L443&lt;600),19,IF(AND(L443&gt;420.51,L443&lt;422),20))))))))))))))))))</f>
        <v>0</v>
      </c>
      <c r="AH443" s="52" t="b">
        <f>IF(AND(Q443&gt;358.85,Q443&lt;360),3,IF(AND(Q443&gt;129.83,Q443&lt;131),4,IF(AND(Q443&gt;77.61,Q443&lt;79),5,IF(AND(Q443&gt;426.19,Q443&lt;428),6,IF(AND(Q443&gt;159.77,Q443&lt;161),7,IF(AND(Q443&gt;94.38,Q443&lt;96),8,IF(AND(Q443&gt;567.37,Q443&lt;569),9,IF(AND(Q443&gt;203.4,Q443&lt;205),10,IF(AND(Q443&gt;131.96,Q443&lt;133),11,IF(AND(Q443&gt;375.76,Q443&lt;377),12,IF(AND(Q443&gt;135.98,Q443&lt;137),13,IF(AND(Q443&gt;81.31,Q443&lt;83),14,IF(AND(Q443&gt;446.27,Q443&lt;448),15,IF(AND(Q443&gt;167.32,Q443&lt;169),16,IF(AND(Q443&gt;98.86,Q443&lt;100),17,IF(AND(Q443&gt;594.08,Q443&lt;596),18,IF(AND(Q443&gt;213.01,Q443&lt;215),19,IF(AND(Q443&gt;138.21,Q443&lt;140),20))))))))))))))))))</f>
        <v>0</v>
      </c>
      <c r="AI443" s="52" t="b">
        <f>IF(AND(S443&gt;195.17,S443&lt;197),3,IF(AND(S443&gt;88.93,S443&lt;90),4,IF(AND(S443&gt;47.88,S443&lt;49),5,IF(AND(S443&gt;245.08,S443&lt;247),6,IF(AND(S443&gt;111.07,S443&lt;113),7,IF(AND(S443&gt;60.92,S443&lt;62),8,IF(AND(S443&gt;296.11,S443&lt;298),9,IF(AND(S443&gt;139.41,S443&lt;141),10,IF(AND(S443&gt;78.67,S443&lt;80),11,IF(AND(S443&gt;204.39,S443&lt;206),12,IF(AND(S443&gt;93.16,S443&lt;95),13,IF(AND(S443&gt;50.17,S443&lt;52),14,IF(AND(S443&gt;256.64,S443&lt;258),15,IF(AND(S443&gt;116.33,S443&lt;118),16,IF(AND(S443&gt;63.83,S443&lt;65),17,IF(AND(S443&gt;310.07,S443&lt;312),18,IF(AND(S443&gt;146.01,S443&lt;148),19,IF(AND(S443&gt;82.42,S443&lt;84),20))))))))))))))))))</f>
        <v>0</v>
      </c>
      <c r="AJ443" s="52" t="b">
        <f>IF(AND(U443&gt;107.35,U443&lt;109),3,IF(AND(U443&gt;63.65,U443&lt;65),4,IF(AND(U443&gt;44.75,U443&lt;46),5,IF(AND(U443&gt;143.27,U443&lt;145),6,IF(AND(U443&gt;85.58,U443&lt;87),7,IF(AND(U443&gt;60.46,U443&lt;62),8,IF(AND(U443&gt;194.16,U443&lt;196),9,IF(AND(U443&gt;117.24,U443&lt;119),10,IF(AND(U443&gt;82.88,U443&lt;84),11,IF(AND(U443&gt;112.44,U443&lt;114),12,IF(AND(U443&gt;66.69,U443&lt;68),13,IF(AND(U443&gt;46.9,U443&lt;48),14,IF(AND(U443&gt;150.05,U443&lt;152),15,IF(AND(U443&gt;90.65,U443&lt;91),16,IF(AND(U443&gt;63.34,U443&lt;65),17,IF(AND(U443&gt;203.34,U443&lt;205),18,IF(AND(U443&gt;122.8,U443&lt;124),19,IF(AND(U443&gt;86.83,U443&lt;88),20))))))))))))))))))</f>
        <v>0</v>
      </c>
      <c r="AK443" s="52" t="b">
        <f>IF(AND(V443&gt;139.85,V443&lt;141),3,IF(AND(V443&gt;103.84,V443&lt;105),4,IF(AND(V443&gt;52.32,V443&lt;54),5,IF(AND(V443&gt;285.46,V443&lt;287),6,IF(AND(V443&gt;118.42,V443&lt;120),7,IF(AND(V443&gt;62.42,V443&lt;64),8,IF(AND(V443&gt;412.27,V443&lt;414),9,IF(AND(V443&gt;140.33,V443&lt;142),10,IF(AND(V443&gt;145,V443&lt;147),11,IF(AND(V443&gt;146.47,V443&lt;148),12,IF(AND(V443&gt;108.77,V443&lt;110),13,IF(AND(V443&gt;54.82,V443&lt;56),14,IF(AND(V443&gt;298.92,V443&lt;300),15,IF(AND(V443&gt;124.03,V443&lt;126),16,IF(AND(V443&gt;65.4,V443&lt;67),17,IF(AND(V443&gt;431.69,V443&lt;433),18,IF(AND(V443&gt;146.97,V443&lt;148),19,IF(AND(V443&gt;151.86,V443&lt;153),20))))))))))))))))))</f>
        <v>0</v>
      </c>
      <c r="AL443" s="52" t="b">
        <f>IF(AND(W443&gt;350.42,W443&lt;352),3,IF(AND(W443&gt;546.22,W443&lt;548),4,IF(AND(W443&gt;155.33,W443&lt;157),5,IF(AND(W443&gt;721.99,W443&lt;723),6,IF(AND(W443&gt;638.96,W443&lt;639),7,IF(AND(W443&gt;187.79,W443&lt;189),8,IF(AND(W443&gt;945.4,W443&lt;947),9,IF(AND(W443&gt;698.46,W443&lt;670),10,IF(AND(W443&gt;360.7,W443&lt;362),11,IF(AND(W443&gt;366.94,W443&lt;368),12,IF(AND(W443&gt;571.94,W443&lt;573),13,IF(AND(W443&gt;162.68,W443&lt;164),14,IF(AND(W443&gt;755.97,W443&lt;757),15,IF(AND(W443&gt;667.99,W443&lt;669),16,IF(AND(W443&gt;196.66,W443&lt;198),17,IF(AND(W443&gt;989.88,W443&lt;991),18,IF(AND(W443&gt;731.33,W443&lt;733),19,IF(AND(W443&gt;377.7,W443&lt;379),20))))))))))))))))))</f>
        <v>0</v>
      </c>
      <c r="AM443" s="52" t="b">
        <f>IF(AND(Y443&gt;46.2,Y443&lt;46.5),3,IF(AND(Y443&gt;18.8,Y443&lt;19.1),4,IF(AND(Y443&gt;15.8,Y443&lt;16),5,IF(AND(Y443&gt;78.7,Y443&lt;79),6,IF(AND(Y443&gt;32.1,Y443&lt;32.4),7,IF(AND(Y443&gt;26.9,Y443&lt;27.3),8,IF(AND(Y443&gt;125,Y443&lt;125.5),9,IF(AND(Y443&gt;48.2,Y443&lt;48.52),10,IF(AND(Y443&gt;43.1,Y443&lt;43.6),11,IF(AND(Y443&gt;48.53,Y443&lt;48.7),12,IF(AND(Y443&gt;19.6,Y443&lt;20.1),13,IF(AND(Y443&gt;16.5,Y443&lt;16.9),14,IF(AND(Y443&gt;82.4,Y443&lt;82.8),15,IF(AND(Y443&gt;33.6,Y443&lt;34),16,IF(AND(Y443&gt;28,Y443&lt;28.6),17,IF(AND(Y443&gt;130.8,Y443&lt;131.4),18,IF(AND(Y443&gt;50.5,Y443&lt;50.9),19,IF(AND(Y443&gt;45.2,Y443&lt;45.8),20))))))))))))))))))</f>
        <v>0</v>
      </c>
      <c r="AO443" s="4">
        <f t="shared" si="1200"/>
        <v>0</v>
      </c>
      <c r="AP443" s="4">
        <f t="shared" si="1201"/>
        <v>0</v>
      </c>
      <c r="AQ443" s="4">
        <f t="shared" si="1202"/>
        <v>0</v>
      </c>
      <c r="AU443" s="339"/>
      <c r="AV443" s="339"/>
      <c r="AW443" s="325"/>
      <c r="AX443" s="322" t="s">
        <v>53</v>
      </c>
      <c r="AY443" s="293"/>
      <c r="AZ443" s="11">
        <f>ROUND(AZ442/AW436,2)</f>
        <v>1896.3</v>
      </c>
      <c r="BA443" s="11">
        <f>ROUND(BA442/AW436,2)</f>
        <v>1896.3</v>
      </c>
      <c r="BB443" s="11">
        <f>ROUND(BB442/AW436,2)</f>
        <v>0</v>
      </c>
      <c r="BC443" s="11">
        <f>ROUND(BC442/AW436,2)</f>
        <v>0</v>
      </c>
      <c r="BD443" s="11">
        <f>ROUND(BD442/AW436,2)</f>
        <v>0</v>
      </c>
      <c r="BE443" s="11">
        <f>ROUND(BE442/AW436,2)</f>
        <v>0</v>
      </c>
      <c r="BF443" s="11">
        <f>ROUND(BF442/AW436,2)</f>
        <v>0</v>
      </c>
      <c r="BG443" s="11">
        <f>ROUND(BG442/AW436,2)</f>
        <v>0</v>
      </c>
      <c r="BH443" s="11">
        <f>ROUND(BH442/AW436,2)</f>
        <v>0</v>
      </c>
      <c r="BI443" s="11">
        <f>ROUND(BI442/AW436,2)</f>
        <v>0</v>
      </c>
      <c r="BJ443" s="11">
        <f>ROUND(BJ442/AW436,2)</f>
        <v>0</v>
      </c>
      <c r="BK443" s="11">
        <f>ROUND(BK442/AW436,2)</f>
        <v>0</v>
      </c>
      <c r="BL443" s="11">
        <f>ROUND(BL442/AW436,2)</f>
        <v>0</v>
      </c>
      <c r="BM443" s="11">
        <f>ROUND(BM442/AW436,2)</f>
        <v>0</v>
      </c>
      <c r="BN443" s="11">
        <f>ROUND(BN442/AW436,2)</f>
        <v>0</v>
      </c>
      <c r="BO443" s="11">
        <f>ROUND(BO442/AW436,2)</f>
        <v>0</v>
      </c>
      <c r="BP443" s="11">
        <f>ROUND(BP442/AW436,2)</f>
        <v>0</v>
      </c>
      <c r="BQ443" s="11">
        <f>ROUND(BQ442/AW436,2)</f>
        <v>0</v>
      </c>
      <c r="BR443" s="11">
        <f>ROUND(BR442/AW436,2)</f>
        <v>0</v>
      </c>
      <c r="BS443" s="11">
        <f>ROUND(BS442/AW436,2)</f>
        <v>0</v>
      </c>
      <c r="BT443" s="11">
        <f>ROUND(BT442/AW436,2)</f>
        <v>0</v>
      </c>
      <c r="BU443" s="17">
        <v>8</v>
      </c>
      <c r="BX443" s="52" t="b">
        <f>IF(AND(BA443&gt;947.15,BA443&lt;949),3,IF(AND(BA443&gt;623.59,BA443&lt;625),4,IF(AND(BA443&gt;237.38,BA443&lt;239),5,IF(AND(BA443&gt;1986,BA443&lt;1988),6,IF(AND(BA443&gt;739.75,BA443&lt;741),7,IF(AND(BA443&gt;282.91,BA443&lt;284),8,IF(AND(BA443&gt;2681.35,BA443&lt;2683),9,IF(AND(BA443&gt;828.59,BA443&lt;830),10,IF(AND(BA443&gt;585.15,BA443&lt;587),11,IF(AND(BA443&gt;991.71,BA443&lt;993),12,IF(AND(BA443&gt;652.95,BA443&lt;654),13,IF(AND(BA443&gt;248.59,BA443&lt;250),14,IF(AND(BA443&gt;2079.39,BA443&lt;2081),15,IF(AND(BA443&gt;774.57,BA443&lt;776),16,IF(AND(BA443&gt;296.25,BA443&lt;298),17,IF(AND(BA443&gt;2807.42,BA443&lt;2809),18,IF(AND(BA443&gt;867.59,BA443&lt;869),19,IF(AND(BA443&gt;612.7,BA443&lt;614),20))))))))))))))))))</f>
        <v>0</v>
      </c>
      <c r="BY443" s="52" t="b">
        <f>IF(AND(BC443&gt;1204.78,BC443&lt;1206),5,IF(AND(BC443&gt;1407.63,BC443&lt;1409),8,IF(AND(BC443&gt;1427.91,BC443&lt;1429),11,IF(AND(BC443&gt;1261.45,BC443&lt;1263),14,IF(AND(BC443&gt;1473.83,BC443&lt;1475),17,IF(AND(BC443&gt;1495.07,BC443&lt;1497),20))))))</f>
        <v>0</v>
      </c>
      <c r="BZ443" s="52" t="b">
        <f>IF(AND(BD443&gt;486.32,BD443&lt;488),3,IF(AND(BD443&gt;324.64,BD443&lt;326),4,IF(AND(BD443&gt;286.99,BD443&lt;288.5),5,IF(AND(BD443&gt;617.7,BD443&lt;618),6,IF(AND(BD443&gt;411.3,BD443&lt;413),7,IF(AND(BD443&gt;365.04,BD443&lt;367),8,IF(AND(BD443&gt;797.54,BD443&lt;799),9,IF(AND(BD443&gt;533.49,BD443&lt;535),10,IF(AND(BD443&gt;475.86,BD443&lt;477),11,IF(AND(BD443&gt;509.22,BD443&lt;511),12,IF(AND(BD443&gt;339.94,BD443&lt;341.2),13,IF(AND(BD443&gt;300.53,BD443&lt;302),14,IF(AND(BD443&gt;646.78,BD443&lt;648),15,IF(AND(BD443&gt;430.68,BD443&lt;432),16,IF(AND(BD443&gt;382.24,BD443&lt;384),17,IF(AND(BD443&gt;835.07,BD443&lt;837),18,IF(AND(BD443&gt;558.61,BD443&lt;560),19,IF(AND(BD443&gt;498.27,BD443&lt;500),20))))))))))))))))))</f>
        <v>0</v>
      </c>
      <c r="CA443" s="52" t="b">
        <f>IF(AND(BF443&gt;497.89,BF443&lt;499),3,IF(AND(BF443&gt;360.29,BF443&lt;362),4,IF(AND(BF443&gt;249.38,BF443&lt;251),5,IF(AND(BF443&gt;628.22,BF443&lt;630),6,IF(AND(BF443&gt;455.21,BF443&lt;457),7,IF(AND(BF443&gt;315.16,BF443&lt;317),8,IF(AND(BF443&gt;814.35,BF443&lt;816),9,IF(AND(BF443&gt;571.19,BF443&lt;573),10,IF(AND(BF443&gt;401.59,BF443&lt;403),11,IF(AND(BF443&gt;521.33,BF443&lt;523),12,IF(AND(BF443&gt;377.28,BF443&lt;379),13,IF(AND(BF443&gt;261.15,BF443&lt;263),14,IF(AND(BF443&gt;657.8,BF443&lt;659),15,IF(AND(BF443&gt;476.66,BF443&lt;478),16,IF(AND(BF443&gt;330.01,BF443&lt;332),17,IF(AND(BF443&gt;852.67,BF443&lt;854),18,IF(AND(BF443&gt;598.08,BF443&lt;600),19,IF(AND(BF443&gt;420.51,BF443&lt;422),20))))))))))))))))))</f>
        <v>0</v>
      </c>
      <c r="CB443" s="52" t="b">
        <f>IF(AND(BK443&gt;358.85,BK443&lt;360),3,IF(AND(BK443&gt;129.83,BK443&lt;131),4,IF(AND(BK443&gt;77.61,BK443&lt;79),5,IF(AND(BK443&gt;426.19,BK443&lt;428),6,IF(AND(BK443&gt;159.77,BK443&lt;161),7,IF(AND(BK443&gt;94.38,BK443&lt;96),8,IF(AND(BK443&gt;567.37,BK443&lt;569),9,IF(AND(BK443&gt;203.4,BK443&lt;205),10,IF(AND(BK443&gt;131.96,BK443&lt;133),11,IF(AND(BK443&gt;375.76,BK443&lt;377),12,IF(AND(BK443&gt;135.98,BK443&lt;137),13,IF(AND(BK443&gt;81.31,BK443&lt;83),14,IF(AND(BK443&gt;446.27,BK443&lt;448),15,IF(AND(BK443&gt;167.32,BK443&lt;169),16,IF(AND(BK443&gt;98.86,BK443&lt;100),17,IF(AND(BK443&gt;594.08,BK443&lt;596),18,IF(AND(BK443&gt;213.01,BK443&lt;215),19,IF(AND(BK443&gt;138.21,BK443&lt;140),20))))))))))))))))))</f>
        <v>0</v>
      </c>
      <c r="CC443" s="52" t="b">
        <f>IF(AND(BM443&gt;195.17,BM443&lt;197),3,IF(AND(BM443&gt;88.93,BM443&lt;90),4,IF(AND(BM443&gt;47.88,BM443&lt;49),5,IF(AND(BM443&gt;245.08,BM443&lt;247),6,IF(AND(BM443&gt;111.07,BM443&lt;113),7,IF(AND(BM443&gt;60.92,BM443&lt;62),8,IF(AND(BM443&gt;296.11,BM443&lt;298),9,IF(AND(BM443&gt;139.41,BM443&lt;141),10,IF(AND(BM443&gt;78.67,BM443&lt;80),11,IF(AND(BM443&gt;204.39,BM443&lt;206),12,IF(AND(BM443&gt;93.16,BM443&lt;95),13,IF(AND(BM443&gt;50.17,BM443&lt;52),14,IF(AND(BM443&gt;256.64,BM443&lt;258),15,IF(AND(BM443&gt;116.33,BM443&lt;118),16,IF(AND(BM443&gt;63.83,BM443&lt;65),17,IF(AND(BM443&gt;310.07,BM443&lt;312),18,IF(AND(BM443&gt;146.01,BM443&lt;148),19,IF(AND(BM443&gt;82.42,BM443&lt;84),20))))))))))))))))))</f>
        <v>0</v>
      </c>
      <c r="CD443" s="52" t="b">
        <f>IF(AND(BO443&gt;107.35,BO443&lt;109),3,IF(AND(BO443&gt;63.65,BO443&lt;65),4,IF(AND(BO443&gt;44.75,BO443&lt;46),5,IF(AND(BO443&gt;143.27,BO443&lt;145),6,IF(AND(BO443&gt;85.58,BO443&lt;87),7,IF(AND(BO443&gt;60.46,BO443&lt;62),8,IF(AND(BO443&gt;194.16,BO443&lt;196),9,IF(AND(BO443&gt;117.24,BO443&lt;119),10,IF(AND(BO443&gt;82.88,BO443&lt;84),11,IF(AND(BO443&gt;112.44,BO443&lt;114),12,IF(AND(BO443&gt;66.69,BO443&lt;68),13,IF(AND(BO443&gt;46.9,BO443&lt;48),14,IF(AND(BO443&gt;150.05,BO443&lt;152),15,IF(AND(BO443&gt;90.65,BO443&lt;91),16,IF(AND(BO443&gt;63.34,BO443&lt;65),17,IF(AND(BO443&gt;203.34,BO443&lt;205),18,IF(AND(BO443&gt;122.8,BO443&lt;124),19,IF(AND(BO443&gt;86.83,BO443&lt;88),20))))))))))))))))))</f>
        <v>0</v>
      </c>
      <c r="CE443" s="52" t="b">
        <f>IF(AND(BP443&gt;139.85,BP443&lt;141),3,IF(AND(BP443&gt;103.84,BP443&lt;105),4,IF(AND(BP443&gt;52.32,BP443&lt;54),5,IF(AND(BP443&gt;285.46,BP443&lt;287),6,IF(AND(BP443&gt;118.42,BP443&lt;120),7,IF(AND(BP443&gt;62.42,BP443&lt;64),8,IF(AND(BP443&gt;412.27,BP443&lt;414),9,IF(AND(BP443&gt;140.33,BP443&lt;142),10,IF(AND(BP443&gt;145,BP443&lt;147),11,IF(AND(BP443&gt;146.47,BP443&lt;148),12,IF(AND(BP443&gt;108.77,BP443&lt;110),13,IF(AND(BP443&gt;54.82,BP443&lt;56),14,IF(AND(BP443&gt;298.92,BP443&lt;300),15,IF(AND(BP443&gt;124.03,BP443&lt;126),16,IF(AND(BP443&gt;65.4,BP443&lt;67),17,IF(AND(BP443&gt;431.69,BP443&lt;433),18,IF(AND(BP443&gt;146.97,BP443&lt;148),19,IF(AND(BP443&gt;151.86,BP443&lt;153),20))))))))))))))))))</f>
        <v>0</v>
      </c>
      <c r="CF443" s="52" t="b">
        <f>IF(AND(BQ443&gt;350.42,BQ443&lt;352),3,IF(AND(BQ443&gt;546.22,BQ443&lt;548),4,IF(AND(BQ443&gt;155.33,BQ443&lt;157),5,IF(AND(BQ443&gt;721.99,BQ443&lt;723),6,IF(AND(BQ443&gt;638.96,BQ443&lt;639),7,IF(AND(BQ443&gt;187.79,BQ443&lt;189),8,IF(AND(BQ443&gt;945.4,BQ443&lt;947),9,IF(AND(BQ443&gt;698.46,BQ443&lt;670),10,IF(AND(BQ443&gt;360.7,BQ443&lt;362),11,IF(AND(BQ443&gt;366.94,BQ443&lt;368),12,IF(AND(BQ443&gt;571.94,BQ443&lt;573),13,IF(AND(BQ443&gt;162.68,BQ443&lt;164),14,IF(AND(BQ443&gt;755.97,BQ443&lt;757),15,IF(AND(BQ443&gt;667.99,BQ443&lt;669),16,IF(AND(BQ443&gt;196.66,BQ443&lt;198),17,IF(AND(BQ443&gt;989.88,BQ443&lt;991),18,IF(AND(BQ443&gt;731.33,BQ443&lt;733),19,IF(AND(BQ443&gt;377.7,BQ443&lt;379),20))))))))))))))))))</f>
        <v>0</v>
      </c>
      <c r="CG443" s="52" t="b">
        <f>IF(AND(BS443&gt;46.2,BS443&lt;46.5),3,IF(AND(BS443&gt;18.8,BS443&lt;19.1),4,IF(AND(BS443&gt;15.8,BS443&lt;16),5,IF(AND(BS443&gt;78.7,BS443&lt;79),6,IF(AND(BS443&gt;32.1,BS443&lt;32.4),7,IF(AND(BS443&gt;26.9,BS443&lt;27.3),8,IF(AND(BS443&gt;125,BS443&lt;125.5),9,IF(AND(BS443&gt;48.2,BS443&lt;48.52),10,IF(AND(BS443&gt;43.1,BS443&lt;43.6),11,IF(AND(BS443&gt;48.53,BS443&lt;48.7),12,IF(AND(BS443&gt;19.6,BS443&lt;20.1),13,IF(AND(BS443&gt;16.5,BS443&lt;16.9),14,IF(AND(BS443&gt;82.4,BS443&lt;82.8),15,IF(AND(BS443&gt;33.6,BS443&lt;34),16,IF(AND(BS443&gt;28,BS443&lt;28.6),17,IF(AND(BS443&gt;130.8,BS443&lt;131.4),18,IF(AND(BS443&gt;50.5,BS443&lt;50.9),19,IF(AND(BS443&gt;45.2,BS443&lt;45.8),20))))))))))))))))))</f>
        <v>0</v>
      </c>
    </row>
    <row r="444" spans="1:88" ht="90" customHeight="1">
      <c r="A444" s="288"/>
      <c r="B444" s="288"/>
      <c r="C444" s="289"/>
      <c r="D444" s="292" t="s">
        <v>54</v>
      </c>
      <c r="E444" s="293"/>
      <c r="F444" s="10" t="s">
        <v>36</v>
      </c>
      <c r="G444" s="12">
        <f>IF(AD444=FALSE,0,AD444)</f>
        <v>948.15</v>
      </c>
      <c r="H444" s="12" t="s">
        <v>36</v>
      </c>
      <c r="I444" s="12">
        <f>IF(AE444=FALSE,0,AE444)</f>
        <v>0</v>
      </c>
      <c r="J444" s="12">
        <f>IF(AF444=FALSE,0,AF444)</f>
        <v>0</v>
      </c>
      <c r="K444" s="12" t="s">
        <v>36</v>
      </c>
      <c r="L444" s="12">
        <f>IF(AG444=FALSE,0,AG444)</f>
        <v>0</v>
      </c>
      <c r="M444" s="12" t="s">
        <v>36</v>
      </c>
      <c r="N444" s="12" t="s">
        <v>36</v>
      </c>
      <c r="O444" s="12" t="s">
        <v>36</v>
      </c>
      <c r="P444" s="12" t="s">
        <v>36</v>
      </c>
      <c r="Q444" s="12">
        <f>IF(AH444=FALSE,0,AH444)</f>
        <v>0</v>
      </c>
      <c r="R444" s="12" t="s">
        <v>36</v>
      </c>
      <c r="S444" s="12">
        <f>IF(AI444=FALSE,0,AI444)</f>
        <v>0</v>
      </c>
      <c r="T444" s="12" t="s">
        <v>36</v>
      </c>
      <c r="U444" s="12">
        <f>IF(AJ444=FALSE,0,AJ444)</f>
        <v>0</v>
      </c>
      <c r="V444" s="12">
        <f>IF(AK444=FALSE,0,AK444)</f>
        <v>0</v>
      </c>
      <c r="W444" s="12">
        <f>IF(AL444=FALSE,0,AL444)</f>
        <v>0</v>
      </c>
      <c r="X444" s="12" t="s">
        <v>36</v>
      </c>
      <c r="Y444" s="12">
        <f>IF(AM444=FALSE,0,AM444)</f>
        <v>0</v>
      </c>
      <c r="Z444" s="12" t="s">
        <v>36</v>
      </c>
      <c r="AA444" s="18">
        <v>9</v>
      </c>
      <c r="AD444" s="52">
        <f>IF(AD443=3,948.15,IF(AD443=4,624.59,IF(AD443=5,238.38,IF(AD443=6,1987,IF(AD443=7,740.75,IF(AD443=8,283.91,IF(AD443=9,2682.35,IF(AD443=10,829.59,IF(AD443=11,586.15,IF(AD443=12,992.71,IF(AD443=13,653.95,IF(AD443=14,249.59,IF(AD443=15,2080.39,IF(AD443=16,775.57,IF(AD443=17,297.25,IF(AD443=18,2808.42,IF(AD443=19,868.59,IF(AD443=20,613.7))))))))))))))))))</f>
        <v>948.15</v>
      </c>
      <c r="AE444" s="52" t="b">
        <f>IF(AE443=5,1205.78,IF(AE443=8,1408.63,IF(AE443=11,1428.91,IF(AE443=14,1262.45,IF(AE443=17,1474.83,IF(AE443=20,1496.07))))))</f>
        <v>0</v>
      </c>
      <c r="AF444" s="52" t="b">
        <f>IF(AF443=3,487.32,IF(AF443=4,325.64,IF(AF443=5,287.99,IF(AF443=6,618.7,IF(AF443=7,412.3,IF(AF443=8,366.04,IF(AF443=9,798.54,IF(AF443=10,534.49,IF(AF443=11,476.86,IF(AF443=12,510.22,IF(AF443=13,340.94,IF(AF443=14,301.53,IF(AF443=15,647.78,IF(AF443=16,431.68,IF(AF443=17,383.24,IF(AF443=18,836.07,IF(AF443=19,559.61,IF(AF443=20,499.27))))))))))))))))))</f>
        <v>0</v>
      </c>
      <c r="AG444" s="52" t="b">
        <f>IF(AG443=3,498.89,IF(AG443=4,361.29,IF(AG443=5,250.38,IF(AG443=6,629.22,IF(AG443=7,456.21,IF(AG443=8,316.16,IF(AG443=9,815.35,IF(AG443=10,572.19,IF(AG443=11,402.59,IF(AG443=12,522.33,IF(AG443=13,378.28,IF(AG443=14,262.15,IF(AG443=15,658.8,IF(AG443=16,477.66,IF(AG443=17,331.01,IF(AG443=18,853.67,IF(AG443=19,599.08,IF(AG443=20,421.51))))))))))))))))))</f>
        <v>0</v>
      </c>
      <c r="AH444" s="52" t="b">
        <f>IF(AH443=3,359.85,IF(AH443=4,130.83,IF(AH443=5,78.61,IF(AH443=6,427.19,IF(AH443=7,160.77,IF(AH443=8,95.38,IF(AH443=9,568.37,IF(AH443=10,204.4,IF(AH443=11,132.96,IF(AH443=12,376.76,IF(AH443=13,136.98,IF(AH443=14,82.31,IF(AH443=15,447.27,IF(AH443=16,168.32,IF(AH443=17,99.86,IF(AH443=18,595.08,IF(AH443=19,214.01,IF(AH443=20,139.21))))))))))))))))))</f>
        <v>0</v>
      </c>
      <c r="AI444" s="52" t="b">
        <f>IF(AI443=3,196.17,IF(AI443=4,89.93,IF(AI443=5,48.88,IF(AI443=6,246.08,IF(AI443=7,112.07,IF(AI443=8,61.92,IF(AI443=9,297.11,IF(AI443=10,140.41,IF(AI443=11,79.67,IF(AI443=12,205.39,IF(AI443=13,94.16,IF(AI443=14,51.17,IF(AI443=15,257.64,IF(AI443=16,117.33,IF(AI443=17,64.83,IF(AI443=18,311.07,IF(AI443=19,147.01,IF(AI443=20,83.42))))))))))))))))))</f>
        <v>0</v>
      </c>
      <c r="AJ444" s="52" t="b">
        <f>IF(AJ443=3,108.35,IF(AJ443=4,64.65,IF(AJ443=5,45.75,IF(AJ443=6,144.27,IF(AJ443=7,86.58,IF(AJ443=8,61.46,IF(AJ443=9,195.16,IF(AJ443=10,118.24,IF(AJ443=11,83.88,IF(AJ443=12,113.44,IF(AJ443=13,67.69,IF(AJ443=14,47.9,IF(AJ443=15,151.05,IF(AJ443=16,90.65,IF(AJ443=17,64.34,IF(AJ443=18,204.34,IF(AJ443=19,123.8,IF(AJ443=20,87.83))))))))))))))))))</f>
        <v>0</v>
      </c>
      <c r="AK444" s="52" t="b">
        <f>IF(AK443=3,140.85,IF(AK443=4,104.84,IF(AK443=5,53.32,IF(AK443=6,286.46,IF(AK443=7,119.42,IF(AK443=8,63.42,IF(AK443=9,413.27,IF(AK443=10,141.33,IF(AK443=11,146,IF(AK443=12,147.47,IF(AK443=13,109.77,IF(AK443=14,55.82,IF(AK443=15,299.92,IF(AK443=16,125.03,IF(AK443=17,66.4,IF(AK443=18,432.69,IF(AK443=19,147.97,IF(AK443=20,152.86))))))))))))))))))</f>
        <v>0</v>
      </c>
      <c r="AL444" s="52" t="b">
        <f>IF(AL443=3,351.42,IF(AL443=4,547.22,IF(AL443=5,156.33,IF(AL443=6,722.99,IF(AL443=7,638.96,IF(AL443=8,188.79,IF(AL443=9,946.4,IF(AL443=10,699.46,IF(AL443=11,361.7,IF(AL443=12,367.94,IF(AL443=13,572.94,IF(AL443=14,163.68,IF(AL443=15,756.97,IF(AL443=16,668.99,IF(AL443=17,197.66,IF(AL443=18,990.88,IF(AL443=19,732.33,IF(AL443=20,378.7))))))))))))))))))</f>
        <v>0</v>
      </c>
      <c r="AM444" s="52" t="b">
        <f>IF(AM443=3,46.41,IF(AM443=4,19.01,IF(AM443=5,15.96,IF(AM443=6,78.9,IF(AM443=7,32.34,IF(AM443=8,27.09,IF(AM443=9,125.27,IF(AM443=10,48.48,IF(AM443=11,43.47,IF(AM443=12,48.59,IF(AM443=13,19.9,IF(AM443=14,16.71,IF(AM443=15,82.61,IF(AM443=16,33.86,IF(AM443=17,28.36,IF(AM443=18,131.15,IF(AM443=19,50.76,IF(AM443=20,45.51))))))))))))))))))</f>
        <v>0</v>
      </c>
      <c r="AO444" s="4">
        <f t="shared" si="1200"/>
        <v>0</v>
      </c>
      <c r="AP444" s="4">
        <f t="shared" si="1201"/>
        <v>0</v>
      </c>
      <c r="AQ444" s="4">
        <f t="shared" si="1202"/>
        <v>0</v>
      </c>
      <c r="AU444" s="339"/>
      <c r="AV444" s="339"/>
      <c r="AW444" s="325"/>
      <c r="AX444" s="322" t="s">
        <v>54</v>
      </c>
      <c r="AY444" s="293"/>
      <c r="AZ444" s="10" t="s">
        <v>36</v>
      </c>
      <c r="BA444" s="12">
        <f>IF(BX444=FALSE,0,BX444)</f>
        <v>1896.3</v>
      </c>
      <c r="BB444" s="12" t="s">
        <v>36</v>
      </c>
      <c r="BC444" s="12">
        <f>IF(BY444=FALSE,0,BY444)</f>
        <v>0</v>
      </c>
      <c r="BD444" s="12">
        <f>IF(BZ444=FALSE,0,BZ444)</f>
        <v>0</v>
      </c>
      <c r="BE444" s="12" t="s">
        <v>36</v>
      </c>
      <c r="BF444" s="12">
        <f>IF(CA444=FALSE,0,CA444)</f>
        <v>0</v>
      </c>
      <c r="BG444" s="12" t="s">
        <v>36</v>
      </c>
      <c r="BH444" s="12" t="s">
        <v>36</v>
      </c>
      <c r="BI444" s="12" t="s">
        <v>36</v>
      </c>
      <c r="BJ444" s="12" t="s">
        <v>36</v>
      </c>
      <c r="BK444" s="12">
        <f>IF(CB444=FALSE,0,CB444)</f>
        <v>0</v>
      </c>
      <c r="BL444" s="12" t="s">
        <v>36</v>
      </c>
      <c r="BM444" s="12">
        <f>IF(CC444=FALSE,0,CC444)</f>
        <v>0</v>
      </c>
      <c r="BN444" s="12" t="s">
        <v>36</v>
      </c>
      <c r="BO444" s="12">
        <f>IF(CD444=FALSE,0,CD444)</f>
        <v>0</v>
      </c>
      <c r="BP444" s="12">
        <f>IF(CE444=FALSE,0,CE444)</f>
        <v>0</v>
      </c>
      <c r="BQ444" s="12">
        <f>IF(CF444=FALSE,0,CF444)</f>
        <v>0</v>
      </c>
      <c r="BR444" s="12" t="s">
        <v>36</v>
      </c>
      <c r="BS444" s="12">
        <f>IF(CG444=FALSE,0,CG444)</f>
        <v>0</v>
      </c>
      <c r="BT444" s="12" t="s">
        <v>36</v>
      </c>
      <c r="BU444" s="18">
        <v>9</v>
      </c>
      <c r="BX444" s="52">
        <f>IF(AD443=3,1896.3,IF(AD443=4,1249.18,IF(AD443=5,476.76,IF(AD443=6,3974,IF(AD443=7,1481.5,IF(AD443=8,567.82,IF(AD443=9,5364.7,IF(AD443=10,1659.18,IF(AD443=11,1172.3)))))))))</f>
        <v>1896.3</v>
      </c>
      <c r="BY444" s="52" t="b">
        <f>IF(AE443=5,2411.56,IF(AE443=8,2817.26,IF(AE443=11,2857.82)))</f>
        <v>0</v>
      </c>
      <c r="BZ444" s="52" t="b">
        <f>IF(AF443=3,974.64,IF(AF443=4,651.28,IF(AF443=5,575.98,IF(AF443=6,1237.4,IF(AF443=7,824.6,IF(AF443=8,732.08,IF(AF443=9,1597.08,IF(AF443=10,1068.98,IF(AF443=11,953.72)))))))))</f>
        <v>0</v>
      </c>
      <c r="CA444" s="52" t="b">
        <f>IF(AG443=3,997.78,IF(AG443=4,722.58,IF(AG443=5,500.76,IF(AG443=6,1258.44,IF(AG443=7,912.42,IF(AG443=8,632.32,IF(AG443=9,1630.7,IF(AG443=10,1144.38,IF(AG443=11,805.18)))))))))</f>
        <v>0</v>
      </c>
      <c r="CB444" s="52" t="b">
        <f>IF(AH443=3,719.7,IF(AH443=4,261.66,IF(AH443=5,157.22,IF(AH443=6,854.38,IF(AH443=7,321.54,IF(AH443=8,190.76,IF(AH443=9,1136.74,IF(AH443=10,408.8,IF(AH443=11,265.92)))))))))</f>
        <v>0</v>
      </c>
      <c r="CC444" s="52" t="b">
        <f>IF(AI443=3,392.34,IF(AI443=4,179.86,IF(AI443=5,97.76,IF(AI443=6,492.16,IF(AI443=7,224.14,IF(AI443=8,123.84,IF(AI443=9,594.22,IF(AI443=10,280.82,IF(AI443=11,159.34)))))))))</f>
        <v>0</v>
      </c>
      <c r="CD444" s="52" t="b">
        <f>IF(AJ443=3,216.7,IF(AJ443=4,129.3,IF(AJ443=5,91.5,IF(AJ443=6,288.54,IF(AJ443=7,173.16,IF(AJ443=8,122.92,IF(AJ443=9,390.32,IF(AJ443=10,236.48,IF(AJ443=11,167.76)))))))))</f>
        <v>0</v>
      </c>
      <c r="CE444" s="52" t="b">
        <f>IF(AK443=3,281.7,IF(AK443=4,209.68,IF(AK443=5,106.64,IF(AK443=6,572.92,IF(AK443=7,238.84,IF(AK443=8,126.84,IF(AK443=9,826.54,IF(AK443=10,282.66,IF(AK443=11,292)))))))))</f>
        <v>0</v>
      </c>
      <c r="CF444" s="52" t="b">
        <f>IF(AL443=3,702.84,IF(AL443=4,1094.44,IF(AL443=5,312.66,IF(AL443=6,1445.98,IF(AL443=7,1277.92,IF(AL443=8,377.58,IF(AL443=9,1892.8,IF(AL443=10,1398.92,IF(AL443=11,723.4)))))))))</f>
        <v>0</v>
      </c>
      <c r="CG444" s="52" t="b">
        <f>IF(AM443=3,92.82,IF(AM443=4,38.02,IF(AM443=5,31.92,IF(AM443=6,157.8,IF(AM443=7,64.68,IF(AM443=8,54.18,IF(AM443=9,250.54,IF(AM443=10,96.96,IF(AM443=11,86.94)))))))))</f>
        <v>0</v>
      </c>
    </row>
    <row r="445" spans="1:88" ht="15" customHeight="1">
      <c r="A445" s="77" t="s">
        <v>305</v>
      </c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87"/>
      <c r="AA445" s="72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>
        <f t="shared" ref="AO445:AO481" si="1265">IF(ISERROR(FIND(2015,A445,1)),0,2015)</f>
        <v>2015</v>
      </c>
      <c r="AP445" s="8">
        <f t="shared" ref="AP445:AP481" si="1266">IF(ISERROR(FIND(2016,A445,1)),0,2016)</f>
        <v>0</v>
      </c>
      <c r="AQ445" s="8">
        <f t="shared" ref="AQ445:AQ481" si="1267">MAX(AO445:AP445)</f>
        <v>2015</v>
      </c>
      <c r="AU445" s="311" t="s">
        <v>305</v>
      </c>
      <c r="AV445" s="341"/>
      <c r="AW445" s="341"/>
      <c r="AX445" s="341"/>
      <c r="AY445" s="341"/>
      <c r="AZ445" s="341"/>
      <c r="BA445" s="341"/>
      <c r="BB445" s="341"/>
      <c r="BC445" s="341"/>
      <c r="BD445" s="341"/>
      <c r="BE445" s="341"/>
      <c r="BF445" s="341"/>
      <c r="BG445" s="341"/>
      <c r="BH445" s="341"/>
      <c r="BI445" s="341"/>
      <c r="BJ445" s="341"/>
      <c r="BK445" s="341"/>
      <c r="BL445" s="341"/>
      <c r="BM445" s="341"/>
      <c r="BN445" s="341"/>
      <c r="BO445" s="341"/>
      <c r="BP445" s="341"/>
      <c r="BQ445" s="341"/>
      <c r="BR445" s="341"/>
      <c r="BS445" s="341"/>
      <c r="BT445" s="312"/>
      <c r="BU445" s="72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</row>
    <row r="446" spans="1:88" ht="15" customHeight="1">
      <c r="A446" s="88" t="s">
        <v>185</v>
      </c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90"/>
      <c r="AA446" s="24"/>
      <c r="AO446" s="4">
        <f t="shared" si="1265"/>
        <v>0</v>
      </c>
      <c r="AP446" s="4">
        <f t="shared" si="1266"/>
        <v>0</v>
      </c>
      <c r="AQ446" s="4">
        <f t="shared" si="1267"/>
        <v>0</v>
      </c>
      <c r="AU446" s="304" t="s">
        <v>185</v>
      </c>
      <c r="AV446" s="305"/>
      <c r="AW446" s="305"/>
      <c r="AX446" s="305"/>
      <c r="AY446" s="305"/>
      <c r="AZ446" s="305"/>
      <c r="BA446" s="305"/>
      <c r="BB446" s="305"/>
      <c r="BC446" s="305"/>
      <c r="BD446" s="305"/>
      <c r="BE446" s="305"/>
      <c r="BF446" s="305"/>
      <c r="BG446" s="305"/>
      <c r="BH446" s="305"/>
      <c r="BI446" s="305"/>
      <c r="BJ446" s="305"/>
      <c r="BK446" s="305"/>
      <c r="BL446" s="305"/>
      <c r="BM446" s="305"/>
      <c r="BN446" s="305"/>
      <c r="BO446" s="305"/>
      <c r="BP446" s="305"/>
      <c r="BQ446" s="305"/>
      <c r="BR446" s="305"/>
      <c r="BS446" s="305"/>
      <c r="BT446" s="306"/>
      <c r="BU446" s="24"/>
    </row>
    <row r="447" spans="1:88" ht="30" customHeight="1">
      <c r="A447" s="295" t="s">
        <v>25</v>
      </c>
      <c r="B447" s="298" t="s">
        <v>109</v>
      </c>
      <c r="C447" s="307">
        <v>3532.9</v>
      </c>
      <c r="D447" s="298" t="s">
        <v>27</v>
      </c>
      <c r="E447" s="36" t="s">
        <v>28</v>
      </c>
      <c r="F447" s="10">
        <f>G447+I447+J447+L447+Q447+S447+U447+V447+W447+Y447+Z447</f>
        <v>2206614.0099999998</v>
      </c>
      <c r="G447" s="44">
        <v>2206614.0099999998</v>
      </c>
      <c r="H447" s="10">
        <v>0</v>
      </c>
      <c r="I447" s="10">
        <v>0</v>
      </c>
      <c r="J447" s="10">
        <v>0</v>
      </c>
      <c r="K447" s="10">
        <v>0</v>
      </c>
      <c r="L447" s="10">
        <f>M447+O447</f>
        <v>0</v>
      </c>
      <c r="M447" s="13">
        <v>0</v>
      </c>
      <c r="N447" s="10">
        <v>0</v>
      </c>
      <c r="O447" s="13">
        <v>0</v>
      </c>
      <c r="P447" s="10">
        <v>0</v>
      </c>
      <c r="Q447" s="46">
        <v>0</v>
      </c>
      <c r="R447" s="10">
        <v>0</v>
      </c>
      <c r="S447" s="46">
        <v>0</v>
      </c>
      <c r="T447" s="10">
        <v>0</v>
      </c>
      <c r="U447" s="46">
        <v>0</v>
      </c>
      <c r="V447" s="46">
        <v>0</v>
      </c>
      <c r="W447" s="46">
        <v>0</v>
      </c>
      <c r="X447" s="10">
        <v>0</v>
      </c>
      <c r="Y447" s="10">
        <v>0</v>
      </c>
      <c r="Z447" s="10">
        <v>0</v>
      </c>
      <c r="AA447" s="16">
        <v>1</v>
      </c>
      <c r="AO447" s="4">
        <f t="shared" si="1265"/>
        <v>0</v>
      </c>
      <c r="AP447" s="4">
        <f t="shared" si="1266"/>
        <v>0</v>
      </c>
      <c r="AQ447" s="4">
        <f t="shared" si="1267"/>
        <v>0</v>
      </c>
      <c r="AU447" s="310" t="s">
        <v>25</v>
      </c>
      <c r="AV447" s="298" t="s">
        <v>109</v>
      </c>
      <c r="AW447" s="307">
        <v>3532.9</v>
      </c>
      <c r="AX447" s="316" t="s">
        <v>27</v>
      </c>
      <c r="AY447" s="36" t="s">
        <v>28</v>
      </c>
      <c r="AZ447" s="10">
        <f>BA447+BC447+BD447+BF447+BK447+BM447+BO447+BP447+BQ447+BS447+BT447</f>
        <v>4413228.0199999996</v>
      </c>
      <c r="BA447" s="44">
        <f>ROUND($C447*BA455,2)</f>
        <v>4413228.0199999996</v>
      </c>
      <c r="BB447" s="10">
        <f>ROUND(H447*2,2)</f>
        <v>0</v>
      </c>
      <c r="BC447" s="44">
        <f>ROUND($C447*BC455,2)</f>
        <v>0</v>
      </c>
      <c r="BD447" s="44">
        <f>ROUND($C447*BD455,2)</f>
        <v>0</v>
      </c>
      <c r="BE447" s="10">
        <f>ROUND(K447*2,2)</f>
        <v>0</v>
      </c>
      <c r="BF447" s="44">
        <f>ROUND($C447*BF455,2)</f>
        <v>0</v>
      </c>
      <c r="BG447" s="10">
        <f>ROUND(M447*2,2)</f>
        <v>0</v>
      </c>
      <c r="BH447" s="10">
        <f>ROUND(N447*2,2)</f>
        <v>0</v>
      </c>
      <c r="BI447" s="10">
        <f>ROUND(O447*2,2)</f>
        <v>0</v>
      </c>
      <c r="BJ447" s="10">
        <f>ROUND(P447*2,2)</f>
        <v>0</v>
      </c>
      <c r="BK447" s="44">
        <f>ROUND($C447*BK455,2)</f>
        <v>0</v>
      </c>
      <c r="BL447" s="10">
        <f>ROUND(R447*2,2)</f>
        <v>0</v>
      </c>
      <c r="BM447" s="44">
        <f>ROUND($C447*BM455,2)</f>
        <v>0</v>
      </c>
      <c r="BN447" s="10">
        <f>ROUND(T447*2,2)</f>
        <v>0</v>
      </c>
      <c r="BO447" s="44">
        <f>ROUND($C447*BO455,2)</f>
        <v>0</v>
      </c>
      <c r="BP447" s="44">
        <f>ROUND(V447*2,2)</f>
        <v>0</v>
      </c>
      <c r="BQ447" s="44">
        <f>ROUND($C447*BQ455,2)</f>
        <v>0</v>
      </c>
      <c r="BR447" s="10">
        <f>ROUND(X447*2,2)</f>
        <v>0</v>
      </c>
      <c r="BS447" s="44">
        <f>ROUND(Y447*2,2)</f>
        <v>0</v>
      </c>
      <c r="BT447" s="10">
        <f>ROUND(Z447*2,2)</f>
        <v>0</v>
      </c>
      <c r="BU447" s="16">
        <v>1</v>
      </c>
      <c r="CI447" s="32">
        <f>BF447-BG447</f>
        <v>0</v>
      </c>
    </row>
    <row r="448" spans="1:88" ht="60" customHeight="1">
      <c r="A448" s="296"/>
      <c r="B448" s="299"/>
      <c r="C448" s="308"/>
      <c r="D448" s="300"/>
      <c r="E448" s="36" t="s">
        <v>29</v>
      </c>
      <c r="F448" s="10">
        <f t="shared" ref="F448:F452" si="1268">G448+I448+J448+L448+Q448+S448+U448+V448+W448+Y448+Z448</f>
        <v>0</v>
      </c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28">
        <v>2</v>
      </c>
      <c r="AO448" s="4">
        <f t="shared" si="1265"/>
        <v>0</v>
      </c>
      <c r="AP448" s="4">
        <f t="shared" si="1266"/>
        <v>0</v>
      </c>
      <c r="AQ448" s="4">
        <f t="shared" si="1267"/>
        <v>0</v>
      </c>
      <c r="AU448" s="310"/>
      <c r="AV448" s="299"/>
      <c r="AW448" s="308"/>
      <c r="AX448" s="316"/>
      <c r="AY448" s="36" t="s">
        <v>29</v>
      </c>
      <c r="AZ448" s="10">
        <f t="shared" ref="AZ448:AZ452" si="1269">BA448+BC448+BD448+BF448+BK448+BM448+BO448+BP448+BQ448+BS448+BT448</f>
        <v>0</v>
      </c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28">
        <v>2</v>
      </c>
    </row>
    <row r="449" spans="1:88" ht="120" customHeight="1">
      <c r="A449" s="296"/>
      <c r="B449" s="299"/>
      <c r="C449" s="308"/>
      <c r="D449" s="298" t="s">
        <v>30</v>
      </c>
      <c r="E449" s="36" t="s">
        <v>31</v>
      </c>
      <c r="F449" s="10">
        <f t="shared" si="1268"/>
        <v>0</v>
      </c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28">
        <v>3</v>
      </c>
      <c r="AO449" s="4">
        <f t="shared" si="1265"/>
        <v>0</v>
      </c>
      <c r="AP449" s="4">
        <f t="shared" si="1266"/>
        <v>0</v>
      </c>
      <c r="AQ449" s="4">
        <f t="shared" si="1267"/>
        <v>0</v>
      </c>
      <c r="AT449" s="32">
        <f>AZ449-BC449</f>
        <v>0</v>
      </c>
      <c r="AU449" s="310"/>
      <c r="AV449" s="299"/>
      <c r="AW449" s="308"/>
      <c r="AX449" s="316" t="s">
        <v>30</v>
      </c>
      <c r="AY449" s="36" t="s">
        <v>31</v>
      </c>
      <c r="AZ449" s="10">
        <f t="shared" si="1269"/>
        <v>0</v>
      </c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28">
        <v>3</v>
      </c>
    </row>
    <row r="450" spans="1:88" ht="30" customHeight="1">
      <c r="A450" s="296"/>
      <c r="B450" s="299"/>
      <c r="C450" s="308"/>
      <c r="D450" s="299"/>
      <c r="E450" s="36" t="s">
        <v>32</v>
      </c>
      <c r="F450" s="10">
        <f t="shared" si="1268"/>
        <v>0</v>
      </c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28">
        <v>4</v>
      </c>
      <c r="AO450" s="4">
        <f t="shared" si="1265"/>
        <v>0</v>
      </c>
      <c r="AP450" s="4">
        <f t="shared" si="1266"/>
        <v>0</v>
      </c>
      <c r="AQ450" s="4">
        <f t="shared" si="1267"/>
        <v>0</v>
      </c>
      <c r="AU450" s="310"/>
      <c r="AV450" s="299"/>
      <c r="AW450" s="308"/>
      <c r="AX450" s="316"/>
      <c r="AY450" s="36" t="s">
        <v>32</v>
      </c>
      <c r="AZ450" s="10">
        <f t="shared" si="1269"/>
        <v>0</v>
      </c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28">
        <v>4</v>
      </c>
    </row>
    <row r="451" spans="1:88" ht="30" customHeight="1">
      <c r="A451" s="296"/>
      <c r="B451" s="299"/>
      <c r="C451" s="308"/>
      <c r="D451" s="299"/>
      <c r="E451" s="36" t="s">
        <v>33</v>
      </c>
      <c r="F451" s="10">
        <f t="shared" si="1268"/>
        <v>0</v>
      </c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28">
        <v>5</v>
      </c>
      <c r="AO451" s="4">
        <f t="shared" si="1265"/>
        <v>0</v>
      </c>
      <c r="AP451" s="4">
        <f t="shared" si="1266"/>
        <v>0</v>
      </c>
      <c r="AQ451" s="4">
        <f t="shared" si="1267"/>
        <v>0</v>
      </c>
      <c r="AU451" s="310"/>
      <c r="AV451" s="299"/>
      <c r="AW451" s="308"/>
      <c r="AX451" s="316"/>
      <c r="AY451" s="36" t="s">
        <v>33</v>
      </c>
      <c r="AZ451" s="10">
        <f t="shared" si="1269"/>
        <v>0</v>
      </c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28">
        <v>5</v>
      </c>
    </row>
    <row r="452" spans="1:88" ht="30" customHeight="1">
      <c r="A452" s="296"/>
      <c r="B452" s="299"/>
      <c r="C452" s="308"/>
      <c r="D452" s="300"/>
      <c r="E452" s="36" t="s">
        <v>34</v>
      </c>
      <c r="F452" s="10">
        <f t="shared" si="1268"/>
        <v>0</v>
      </c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28">
        <v>6</v>
      </c>
      <c r="AO452" s="4">
        <f t="shared" si="1265"/>
        <v>0</v>
      </c>
      <c r="AP452" s="4">
        <f t="shared" si="1266"/>
        <v>0</v>
      </c>
      <c r="AQ452" s="4">
        <f t="shared" si="1267"/>
        <v>0</v>
      </c>
      <c r="AU452" s="310"/>
      <c r="AV452" s="299"/>
      <c r="AW452" s="308"/>
      <c r="AX452" s="316"/>
      <c r="AY452" s="36" t="s">
        <v>34</v>
      </c>
      <c r="AZ452" s="10">
        <f t="shared" si="1269"/>
        <v>0</v>
      </c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28">
        <v>6</v>
      </c>
    </row>
    <row r="453" spans="1:88" ht="30" customHeight="1">
      <c r="A453" s="296"/>
      <c r="B453" s="299"/>
      <c r="C453" s="308"/>
      <c r="D453" s="311" t="s">
        <v>35</v>
      </c>
      <c r="E453" s="312"/>
      <c r="F453" s="10">
        <f>F447+F448+F449+F450+F451+F452</f>
        <v>2206614.0099999998</v>
      </c>
      <c r="G453" s="10">
        <f t="shared" ref="G453" si="1270">G447+G448+G449+G450+G451+G452</f>
        <v>2206614.0099999998</v>
      </c>
      <c r="H453" s="10">
        <f t="shared" ref="H453" si="1271">H447+H448+H449+H450+H451+H452</f>
        <v>0</v>
      </c>
      <c r="I453" s="10">
        <f t="shared" ref="I453" si="1272">I447+I448+I449+I450+I451+I452</f>
        <v>0</v>
      </c>
      <c r="J453" s="10">
        <f t="shared" ref="J453" si="1273">J447+J448+J449+J450+J451+J452</f>
        <v>0</v>
      </c>
      <c r="K453" s="10">
        <f t="shared" ref="K453" si="1274">K447+K448+K449+K450+K451+K452</f>
        <v>0</v>
      </c>
      <c r="L453" s="10">
        <f t="shared" ref="L453" si="1275">L447+L448+L449+L450+L451+L452</f>
        <v>0</v>
      </c>
      <c r="M453" s="10">
        <f t="shared" ref="M453" si="1276">M447+M448+M449+M450+M451+M452</f>
        <v>0</v>
      </c>
      <c r="N453" s="10">
        <f t="shared" ref="N453" si="1277">N447+N448+N449+N450+N451+N452</f>
        <v>0</v>
      </c>
      <c r="O453" s="10">
        <f t="shared" ref="O453" si="1278">O447+O448+O449+O450+O451+O452</f>
        <v>0</v>
      </c>
      <c r="P453" s="10">
        <f t="shared" ref="P453" si="1279">P447+P448+P449+P450+P451+P452</f>
        <v>0</v>
      </c>
      <c r="Q453" s="10">
        <f t="shared" ref="Q453" si="1280">Q447+Q448+Q449+Q450+Q451+Q452</f>
        <v>0</v>
      </c>
      <c r="R453" s="10">
        <f t="shared" ref="R453" si="1281">R447+R448+R449+R450+R451+R452</f>
        <v>0</v>
      </c>
      <c r="S453" s="10">
        <f t="shared" ref="S453" si="1282">S447+S448+S449+S450+S451+S452</f>
        <v>0</v>
      </c>
      <c r="T453" s="10">
        <f t="shared" ref="T453" si="1283">T447+T448+T449+T450+T451+T452</f>
        <v>0</v>
      </c>
      <c r="U453" s="10">
        <f t="shared" ref="U453" si="1284">U447+U448+U449+U450+U451+U452</f>
        <v>0</v>
      </c>
      <c r="V453" s="10">
        <f t="shared" ref="V453" si="1285">V447+V448+V449+V450+V451+V452</f>
        <v>0</v>
      </c>
      <c r="W453" s="10">
        <f t="shared" ref="W453" si="1286">W447+W448+W449+W450+W451+W452</f>
        <v>0</v>
      </c>
      <c r="X453" s="10">
        <f t="shared" ref="X453" si="1287">X447+X448+X449+X450+X451+X452</f>
        <v>0</v>
      </c>
      <c r="Y453" s="10">
        <f t="shared" ref="Y453" si="1288">Y447+Y448+Y449+Y450+Y451+Y452</f>
        <v>0</v>
      </c>
      <c r="Z453" s="10">
        <f t="shared" ref="Z453" si="1289">Z447+Z448+Z449+Z450+Z451+Z452</f>
        <v>0</v>
      </c>
      <c r="AA453" s="16">
        <v>7</v>
      </c>
      <c r="AO453" s="4">
        <f t="shared" si="1265"/>
        <v>0</v>
      </c>
      <c r="AP453" s="4">
        <f t="shared" si="1266"/>
        <v>0</v>
      </c>
      <c r="AQ453" s="4">
        <f t="shared" si="1267"/>
        <v>0</v>
      </c>
      <c r="AU453" s="310"/>
      <c r="AV453" s="299"/>
      <c r="AW453" s="308"/>
      <c r="AX453" s="323" t="s">
        <v>35</v>
      </c>
      <c r="AY453" s="312"/>
      <c r="AZ453" s="10">
        <f>AZ447+AZ448+AZ449+AZ450+AZ451+AZ452</f>
        <v>4413228.0199999996</v>
      </c>
      <c r="BA453" s="10">
        <f t="shared" ref="BA453:BT453" si="1290">BA447+BA448+BA449+BA450+BA451+BA452</f>
        <v>4413228.0199999996</v>
      </c>
      <c r="BB453" s="10">
        <f t="shared" si="1290"/>
        <v>0</v>
      </c>
      <c r="BC453" s="10">
        <f t="shared" si="1290"/>
        <v>0</v>
      </c>
      <c r="BD453" s="10">
        <f t="shared" si="1290"/>
        <v>0</v>
      </c>
      <c r="BE453" s="10">
        <f t="shared" si="1290"/>
        <v>0</v>
      </c>
      <c r="BF453" s="10">
        <f t="shared" si="1290"/>
        <v>0</v>
      </c>
      <c r="BG453" s="10">
        <f t="shared" si="1290"/>
        <v>0</v>
      </c>
      <c r="BH453" s="10">
        <f t="shared" si="1290"/>
        <v>0</v>
      </c>
      <c r="BI453" s="10">
        <f t="shared" si="1290"/>
        <v>0</v>
      </c>
      <c r="BJ453" s="10">
        <f t="shared" si="1290"/>
        <v>0</v>
      </c>
      <c r="BK453" s="10">
        <f t="shared" si="1290"/>
        <v>0</v>
      </c>
      <c r="BL453" s="10">
        <f t="shared" si="1290"/>
        <v>0</v>
      </c>
      <c r="BM453" s="10">
        <f t="shared" si="1290"/>
        <v>0</v>
      </c>
      <c r="BN453" s="10">
        <f t="shared" si="1290"/>
        <v>0</v>
      </c>
      <c r="BO453" s="10">
        <f t="shared" si="1290"/>
        <v>0</v>
      </c>
      <c r="BP453" s="10">
        <f t="shared" si="1290"/>
        <v>0</v>
      </c>
      <c r="BQ453" s="10">
        <f t="shared" si="1290"/>
        <v>0</v>
      </c>
      <c r="BR453" s="10">
        <f t="shared" si="1290"/>
        <v>0</v>
      </c>
      <c r="BS453" s="10">
        <f t="shared" si="1290"/>
        <v>0</v>
      </c>
      <c r="BT453" s="10">
        <f t="shared" si="1290"/>
        <v>0</v>
      </c>
      <c r="BU453" s="16">
        <v>7</v>
      </c>
      <c r="CI453" s="32">
        <f>BF453-BG453</f>
        <v>0</v>
      </c>
      <c r="CJ453" s="123"/>
    </row>
    <row r="454" spans="1:88" ht="75" customHeight="1">
      <c r="A454" s="296"/>
      <c r="B454" s="299"/>
      <c r="C454" s="308"/>
      <c r="D454" s="292" t="s">
        <v>53</v>
      </c>
      <c r="E454" s="293"/>
      <c r="F454" s="11">
        <f>ROUND(F453/C447,2)</f>
        <v>624.59</v>
      </c>
      <c r="G454" s="11">
        <f>ROUND(G453/C447,2)</f>
        <v>624.59</v>
      </c>
      <c r="H454" s="11">
        <f>ROUND(H453/C447,2)</f>
        <v>0</v>
      </c>
      <c r="I454" s="11">
        <f>ROUND(I453/C447,2)</f>
        <v>0</v>
      </c>
      <c r="J454" s="11">
        <f>ROUND(J453/C447,2)</f>
        <v>0</v>
      </c>
      <c r="K454" s="11">
        <f>ROUND(K453/C447,2)</f>
        <v>0</v>
      </c>
      <c r="L454" s="11">
        <f>ROUND(L453/C447,2)</f>
        <v>0</v>
      </c>
      <c r="M454" s="11">
        <f>ROUND(M453/C447,2)</f>
        <v>0</v>
      </c>
      <c r="N454" s="11">
        <f>ROUND(N453/C447,2)</f>
        <v>0</v>
      </c>
      <c r="O454" s="11">
        <f>ROUND(O453/C447,2)</f>
        <v>0</v>
      </c>
      <c r="P454" s="11">
        <f>ROUND(P453/C447,2)</f>
        <v>0</v>
      </c>
      <c r="Q454" s="11">
        <f>ROUND(Q453/C447,2)</f>
        <v>0</v>
      </c>
      <c r="R454" s="11">
        <f>ROUND(R453/C447,2)</f>
        <v>0</v>
      </c>
      <c r="S454" s="11">
        <f>ROUND(S453/C447,2)</f>
        <v>0</v>
      </c>
      <c r="T454" s="11">
        <f>ROUND(T453/C447,2)</f>
        <v>0</v>
      </c>
      <c r="U454" s="11">
        <f>ROUND(U453/C447,2)</f>
        <v>0</v>
      </c>
      <c r="V454" s="11">
        <f>ROUND(V453/C447,2)</f>
        <v>0</v>
      </c>
      <c r="W454" s="11">
        <f>ROUND(W453/C447,2)</f>
        <v>0</v>
      </c>
      <c r="X454" s="11">
        <f>ROUND(X453/C447,2)</f>
        <v>0</v>
      </c>
      <c r="Y454" s="11">
        <f>ROUND(Y453/C447,2)</f>
        <v>0</v>
      </c>
      <c r="Z454" s="11">
        <f>ROUND(Z453/C447,2)</f>
        <v>0</v>
      </c>
      <c r="AA454" s="17">
        <v>8</v>
      </c>
      <c r="AD454" s="52">
        <f>IF(AND(G454&gt;947.15,G454&lt;949),3,IF(AND(G454&gt;623.59,G454&lt;625),4,IF(AND(G454&gt;237.38,G454&lt;239),5,IF(AND(G454&gt;1986,G454&lt;1988),6,IF(AND(G454&gt;739.75,G454&lt;741),7,IF(AND(G454&gt;282.91,G454&lt;284),8,IF(AND(G454&gt;2681.35,G454&lt;2683),9,IF(AND(G454&gt;828.59,G454&lt;830),10,IF(AND(G454&gt;585.15,G454&lt;587),11,IF(AND(G454&gt;991.71,G454&lt;993),12,IF(AND(G454&gt;652.95,G454&lt;654),13,IF(AND(G454&gt;248.59,G454&lt;250),14,IF(AND(G454&gt;2079.39,G454&lt;2081),15,IF(AND(G454&gt;774.57,G454&lt;776),16,IF(AND(G454&gt;296.25,G454&lt;298),17,IF(AND(G454&gt;2807.42,G454&lt;2809),18,IF(AND(G454&gt;867.59,G454&lt;869),19,IF(AND(G454&gt;612.7,G454&lt;614),20))))))))))))))))))</f>
        <v>4</v>
      </c>
      <c r="AE454" s="52" t="b">
        <f>IF(AND(I454&gt;1204.78,I454&lt;1206),5,IF(AND(I454&gt;1407.63,I454&lt;1409),8,IF(AND(I454&gt;1427.91,I454&lt;1429),11,IF(AND(I454&gt;1261.45,I454&lt;1263),14,IF(AND(I454&gt;1473.83,I454&lt;1475),17,IF(AND(I454&gt;1495.07,I454&lt;1497),20))))))</f>
        <v>0</v>
      </c>
      <c r="AF454" s="52" t="b">
        <f>IF(AND(J454&gt;486.32,J454&lt;488),3,IF(AND(J454&gt;324.64,J454&lt;326),4,IF(AND(J454&gt;286.99,J454&lt;288.5),5,IF(AND(J454&gt;617.7,J454&lt;618),6,IF(AND(J454&gt;411.3,J454&lt;413),7,IF(AND(J454&gt;365.04,J454&lt;367),8,IF(AND(J454&gt;797.54,J454&lt;799),9,IF(AND(J454&gt;533.49,J454&lt;535),10,IF(AND(J454&gt;475.86,J454&lt;477),11,IF(AND(J454&gt;509.22,J454&lt;511),12,IF(AND(J454&gt;339.94,J454&lt;341.2),13,IF(AND(J454&gt;300.53,J454&lt;302),14,IF(AND(J454&gt;646.78,J454&lt;648),15,IF(AND(J454&gt;430.68,J454&lt;432),16,IF(AND(J454&gt;382.24,J454&lt;384),17,IF(AND(J454&gt;835.07,J454&lt;837),18,IF(AND(J454&gt;558.61,J454&lt;560),19,IF(AND(J454&gt;498.27,J454&lt;500),20))))))))))))))))))</f>
        <v>0</v>
      </c>
      <c r="AG454" s="52" t="b">
        <f>IF(AND(L454&gt;497.89,L454&lt;499),3,IF(AND(L454&gt;360.29,L454&lt;362),4,IF(AND(L454&gt;249.38,L454&lt;251),5,IF(AND(L454&gt;628.22,L454&lt;630),6,IF(AND(L454&gt;455.21,L454&lt;457),7,IF(AND(L454&gt;315.16,L454&lt;317),8,IF(AND(L454&gt;814.35,L454&lt;816),9,IF(AND(L454&gt;571.19,L454&lt;573),10,IF(AND(L454&gt;401.59,L454&lt;403),11,IF(AND(L454&gt;521.33,L454&lt;523),12,IF(AND(L454&gt;377.28,L454&lt;379),13,IF(AND(L454&gt;261.15,L454&lt;263),14,IF(AND(L454&gt;657.8,L454&lt;659),15,IF(AND(L454&gt;476.66,L454&lt;478),16,IF(AND(L454&gt;330.01,L454&lt;332),17,IF(AND(L454&gt;852.67,L454&lt;854),18,IF(AND(L454&gt;598.08,L454&lt;600),19,IF(AND(L454&gt;420.51,L454&lt;422),20))))))))))))))))))</f>
        <v>0</v>
      </c>
      <c r="AH454" s="52" t="b">
        <f>IF(AND(Q454&gt;358.85,Q454&lt;360),3,IF(AND(Q454&gt;129.83,Q454&lt;131),4,IF(AND(Q454&gt;77.61,Q454&lt;79),5,IF(AND(Q454&gt;426.19,Q454&lt;428),6,IF(AND(Q454&gt;159.77,Q454&lt;161),7,IF(AND(Q454&gt;94.38,Q454&lt;96),8,IF(AND(Q454&gt;567.37,Q454&lt;569),9,IF(AND(Q454&gt;203.4,Q454&lt;205),10,IF(AND(Q454&gt;131.96,Q454&lt;133),11,IF(AND(Q454&gt;375.76,Q454&lt;377),12,IF(AND(Q454&gt;135.98,Q454&lt;137),13,IF(AND(Q454&gt;81.31,Q454&lt;83),14,IF(AND(Q454&gt;446.27,Q454&lt;448),15,IF(AND(Q454&gt;167.32,Q454&lt;169),16,IF(AND(Q454&gt;98.86,Q454&lt;100),17,IF(AND(Q454&gt;594.08,Q454&lt;596),18,IF(AND(Q454&gt;213.01,Q454&lt;215),19,IF(AND(Q454&gt;138.21,Q454&lt;140),20))))))))))))))))))</f>
        <v>0</v>
      </c>
      <c r="AI454" s="52" t="b">
        <f>IF(AND(S454&gt;195.17,S454&lt;197),3,IF(AND(S454&gt;88.93,S454&lt;90),4,IF(AND(S454&gt;47.88,S454&lt;49),5,IF(AND(S454&gt;245.08,S454&lt;247),6,IF(AND(S454&gt;111.07,S454&lt;113),7,IF(AND(S454&gt;60.92,S454&lt;62),8,IF(AND(S454&gt;296.11,S454&lt;298),9,IF(AND(S454&gt;139.41,S454&lt;141),10,IF(AND(S454&gt;78.67,S454&lt;80),11,IF(AND(S454&gt;204.39,S454&lt;206),12,IF(AND(S454&gt;93.16,S454&lt;95),13,IF(AND(S454&gt;50.17,S454&lt;52),14,IF(AND(S454&gt;256.64,S454&lt;258),15,IF(AND(S454&gt;116.33,S454&lt;118),16,IF(AND(S454&gt;63.83,S454&lt;65),17,IF(AND(S454&gt;310.07,S454&lt;312),18,IF(AND(S454&gt;146.01,S454&lt;148),19,IF(AND(S454&gt;82.42,S454&lt;84),20))))))))))))))))))</f>
        <v>0</v>
      </c>
      <c r="AJ454" s="52" t="b">
        <f>IF(AND(U454&gt;107.35,U454&lt;109),3,IF(AND(U454&gt;63.65,U454&lt;65),4,IF(AND(U454&gt;44.75,U454&lt;46),5,IF(AND(U454&gt;143.27,U454&lt;145),6,IF(AND(U454&gt;85.58,U454&lt;87),7,IF(AND(U454&gt;60.46,U454&lt;62),8,IF(AND(U454&gt;194.16,U454&lt;196),9,IF(AND(U454&gt;117.24,U454&lt;119),10,IF(AND(U454&gt;82.88,U454&lt;84),11,IF(AND(U454&gt;112.44,U454&lt;114),12,IF(AND(U454&gt;66.69,U454&lt;68),13,IF(AND(U454&gt;46.9,U454&lt;48),14,IF(AND(U454&gt;150.05,U454&lt;152),15,IF(AND(U454&gt;90.65,U454&lt;91),16,IF(AND(U454&gt;63.34,U454&lt;65),17,IF(AND(U454&gt;203.34,U454&lt;205),18,IF(AND(U454&gt;122.8,U454&lt;124),19,IF(AND(U454&gt;86.83,U454&lt;88),20))))))))))))))))))</f>
        <v>0</v>
      </c>
      <c r="AK454" s="52" t="b">
        <f>IF(AND(V454&gt;139.85,V454&lt;141),3,IF(AND(V454&gt;103.84,V454&lt;105),4,IF(AND(V454&gt;52.32,V454&lt;54),5,IF(AND(V454&gt;285.46,V454&lt;287),6,IF(AND(V454&gt;118.42,V454&lt;120),7,IF(AND(V454&gt;62.42,V454&lt;64),8,IF(AND(V454&gt;412.27,V454&lt;414),9,IF(AND(V454&gt;140.33,V454&lt;142),10,IF(AND(V454&gt;145,V454&lt;147),11,IF(AND(V454&gt;146.47,V454&lt;148),12,IF(AND(V454&gt;108.77,V454&lt;110),13,IF(AND(V454&gt;54.82,V454&lt;56),14,IF(AND(V454&gt;298.92,V454&lt;300),15,IF(AND(V454&gt;124.03,V454&lt;126),16,IF(AND(V454&gt;65.4,V454&lt;67),17,IF(AND(V454&gt;431.69,V454&lt;433),18,IF(AND(V454&gt;146.97,V454&lt;148),19,IF(AND(V454&gt;151.86,V454&lt;153),20))))))))))))))))))</f>
        <v>0</v>
      </c>
      <c r="AL454" s="52" t="b">
        <f>IF(AND(W454&gt;350.42,W454&lt;352),3,IF(AND(W454&gt;546.22,W454&lt;548),4,IF(AND(W454&gt;155.33,W454&lt;157),5,IF(AND(W454&gt;721.99,W454&lt;723),6,IF(AND(W454&gt;638.96,W454&lt;639),7,IF(AND(W454&gt;187.79,W454&lt;189),8,IF(AND(W454&gt;945.4,W454&lt;947),9,IF(AND(W454&gt;698.46,W454&lt;670),10,IF(AND(W454&gt;360.7,W454&lt;362),11,IF(AND(W454&gt;366.94,W454&lt;368),12,IF(AND(W454&gt;571.94,W454&lt;573),13,IF(AND(W454&gt;162.68,W454&lt;164),14,IF(AND(W454&gt;755.97,W454&lt;757),15,IF(AND(W454&gt;667.99,W454&lt;669),16,IF(AND(W454&gt;196.66,W454&lt;198),17,IF(AND(W454&gt;989.88,W454&lt;991),18,IF(AND(W454&gt;731.33,W454&lt;733),19,IF(AND(W454&gt;377.7,W454&lt;379),20))))))))))))))))))</f>
        <v>0</v>
      </c>
      <c r="AM454" s="52" t="b">
        <f>IF(AND(Y454&gt;46.2,Y454&lt;46.5),3,IF(AND(Y454&gt;18.8,Y454&lt;19.1),4,IF(AND(Y454&gt;15.8,Y454&lt;16),5,IF(AND(Y454&gt;78.7,Y454&lt;79),6,IF(AND(Y454&gt;32.1,Y454&lt;32.4),7,IF(AND(Y454&gt;26.9,Y454&lt;27.3),8,IF(AND(Y454&gt;125,Y454&lt;125.5),9,IF(AND(Y454&gt;48.2,Y454&lt;48.52),10,IF(AND(Y454&gt;43.1,Y454&lt;43.6),11,IF(AND(Y454&gt;48.53,Y454&lt;48.7),12,IF(AND(Y454&gt;19.6,Y454&lt;20.1),13,IF(AND(Y454&gt;16.5,Y454&lt;16.9),14,IF(AND(Y454&gt;82.4,Y454&lt;82.8),15,IF(AND(Y454&gt;33.6,Y454&lt;34),16,IF(AND(Y454&gt;28,Y454&lt;28.6),17,IF(AND(Y454&gt;130.8,Y454&lt;131.4),18,IF(AND(Y454&gt;50.5,Y454&lt;50.9),19,IF(AND(Y454&gt;45.2,Y454&lt;45.8),20))))))))))))))))))</f>
        <v>0</v>
      </c>
      <c r="AO454" s="4">
        <f t="shared" si="1265"/>
        <v>0</v>
      </c>
      <c r="AP454" s="4">
        <f t="shared" si="1266"/>
        <v>0</v>
      </c>
      <c r="AQ454" s="4">
        <f t="shared" si="1267"/>
        <v>0</v>
      </c>
      <c r="AU454" s="310"/>
      <c r="AV454" s="299"/>
      <c r="AW454" s="308"/>
      <c r="AX454" s="322" t="s">
        <v>53</v>
      </c>
      <c r="AY454" s="293"/>
      <c r="AZ454" s="11">
        <f>ROUND(AZ453/AW447,2)</f>
        <v>1249.18</v>
      </c>
      <c r="BA454" s="11">
        <f>ROUND(BA453/AW447,2)</f>
        <v>1249.18</v>
      </c>
      <c r="BB454" s="11">
        <f>ROUND(BB453/AW447,2)</f>
        <v>0</v>
      </c>
      <c r="BC454" s="11">
        <f>ROUND(BC453/AW447,2)</f>
        <v>0</v>
      </c>
      <c r="BD454" s="11">
        <f>ROUND(BD453/AW447,2)</f>
        <v>0</v>
      </c>
      <c r="BE454" s="11">
        <f>ROUND(BE453/AW447,2)</f>
        <v>0</v>
      </c>
      <c r="BF454" s="11">
        <f>ROUND(BF453/AW447,2)</f>
        <v>0</v>
      </c>
      <c r="BG454" s="11">
        <f>ROUND(BG453/AW447,2)</f>
        <v>0</v>
      </c>
      <c r="BH454" s="11">
        <f>ROUND(BH453/AW447,2)</f>
        <v>0</v>
      </c>
      <c r="BI454" s="11">
        <f>ROUND(BI453/AW447,2)</f>
        <v>0</v>
      </c>
      <c r="BJ454" s="11">
        <f>ROUND(BJ453/AW447,2)</f>
        <v>0</v>
      </c>
      <c r="BK454" s="11">
        <f>ROUND(BK453/AW447,2)</f>
        <v>0</v>
      </c>
      <c r="BL454" s="11">
        <f>ROUND(BL453/AW447,2)</f>
        <v>0</v>
      </c>
      <c r="BM454" s="11">
        <f>ROUND(BM453/AW447,2)</f>
        <v>0</v>
      </c>
      <c r="BN454" s="11">
        <f>ROUND(BN453/AW447,2)</f>
        <v>0</v>
      </c>
      <c r="BO454" s="11">
        <f>ROUND(BO453/AW447,2)</f>
        <v>0</v>
      </c>
      <c r="BP454" s="11">
        <f>ROUND(BP453/AW447,2)</f>
        <v>0</v>
      </c>
      <c r="BQ454" s="11">
        <f>ROUND(BQ453/AW447,2)</f>
        <v>0</v>
      </c>
      <c r="BR454" s="11">
        <f>ROUND(BR453/AW447,2)</f>
        <v>0</v>
      </c>
      <c r="BS454" s="11">
        <f>ROUND(BS453/AW447,2)</f>
        <v>0</v>
      </c>
      <c r="BT454" s="11">
        <f>ROUND(BT453/AW447,2)</f>
        <v>0</v>
      </c>
      <c r="BU454" s="17">
        <v>8</v>
      </c>
      <c r="BX454" s="52" t="b">
        <f>IF(AND(BA454&gt;947.15,BA454&lt;949),3,IF(AND(BA454&gt;623.59,BA454&lt;625),4,IF(AND(BA454&gt;237.38,BA454&lt;239),5,IF(AND(BA454&gt;1986,BA454&lt;1988),6,IF(AND(BA454&gt;739.75,BA454&lt;741),7,IF(AND(BA454&gt;282.91,BA454&lt;284),8,IF(AND(BA454&gt;2681.35,BA454&lt;2683),9,IF(AND(BA454&gt;828.59,BA454&lt;830),10,IF(AND(BA454&gt;585.15,BA454&lt;587),11,IF(AND(BA454&gt;991.71,BA454&lt;993),12,IF(AND(BA454&gt;652.95,BA454&lt;654),13,IF(AND(BA454&gt;248.59,BA454&lt;250),14,IF(AND(BA454&gt;2079.39,BA454&lt;2081),15,IF(AND(BA454&gt;774.57,BA454&lt;776),16,IF(AND(BA454&gt;296.25,BA454&lt;298),17,IF(AND(BA454&gt;2807.42,BA454&lt;2809),18,IF(AND(BA454&gt;867.59,BA454&lt;869),19,IF(AND(BA454&gt;612.7,BA454&lt;614),20))))))))))))))))))</f>
        <v>0</v>
      </c>
      <c r="BY454" s="52" t="b">
        <f>IF(AND(BC454&gt;1204.78,BC454&lt;1206),5,IF(AND(BC454&gt;1407.63,BC454&lt;1409),8,IF(AND(BC454&gt;1427.91,BC454&lt;1429),11,IF(AND(BC454&gt;1261.45,BC454&lt;1263),14,IF(AND(BC454&gt;1473.83,BC454&lt;1475),17,IF(AND(BC454&gt;1495.07,BC454&lt;1497),20))))))</f>
        <v>0</v>
      </c>
      <c r="BZ454" s="52" t="b">
        <f>IF(AND(BD454&gt;486.32,BD454&lt;488),3,IF(AND(BD454&gt;324.64,BD454&lt;326),4,IF(AND(BD454&gt;286.99,BD454&lt;288.5),5,IF(AND(BD454&gt;617.7,BD454&lt;618),6,IF(AND(BD454&gt;411.3,BD454&lt;413),7,IF(AND(BD454&gt;365.04,BD454&lt;367),8,IF(AND(BD454&gt;797.54,BD454&lt;799),9,IF(AND(BD454&gt;533.49,BD454&lt;535),10,IF(AND(BD454&gt;475.86,BD454&lt;477),11,IF(AND(BD454&gt;509.22,BD454&lt;511),12,IF(AND(BD454&gt;339.94,BD454&lt;341.2),13,IF(AND(BD454&gt;300.53,BD454&lt;302),14,IF(AND(BD454&gt;646.78,BD454&lt;648),15,IF(AND(BD454&gt;430.68,BD454&lt;432),16,IF(AND(BD454&gt;382.24,BD454&lt;384),17,IF(AND(BD454&gt;835.07,BD454&lt;837),18,IF(AND(BD454&gt;558.61,BD454&lt;560),19,IF(AND(BD454&gt;498.27,BD454&lt;500),20))))))))))))))))))</f>
        <v>0</v>
      </c>
      <c r="CA454" s="52" t="b">
        <f>IF(AND(BF454&gt;497.89,BF454&lt;499),3,IF(AND(BF454&gt;360.29,BF454&lt;362),4,IF(AND(BF454&gt;249.38,BF454&lt;251),5,IF(AND(BF454&gt;628.22,BF454&lt;630),6,IF(AND(BF454&gt;455.21,BF454&lt;457),7,IF(AND(BF454&gt;315.16,BF454&lt;317),8,IF(AND(BF454&gt;814.35,BF454&lt;816),9,IF(AND(BF454&gt;571.19,BF454&lt;573),10,IF(AND(BF454&gt;401.59,BF454&lt;403),11,IF(AND(BF454&gt;521.33,BF454&lt;523),12,IF(AND(BF454&gt;377.28,BF454&lt;379),13,IF(AND(BF454&gt;261.15,BF454&lt;263),14,IF(AND(BF454&gt;657.8,BF454&lt;659),15,IF(AND(BF454&gt;476.66,BF454&lt;478),16,IF(AND(BF454&gt;330.01,BF454&lt;332),17,IF(AND(BF454&gt;852.67,BF454&lt;854),18,IF(AND(BF454&gt;598.08,BF454&lt;600),19,IF(AND(BF454&gt;420.51,BF454&lt;422),20))))))))))))))))))</f>
        <v>0</v>
      </c>
      <c r="CB454" s="52" t="b">
        <f>IF(AND(BK454&gt;358.85,BK454&lt;360),3,IF(AND(BK454&gt;129.83,BK454&lt;131),4,IF(AND(BK454&gt;77.61,BK454&lt;79),5,IF(AND(BK454&gt;426.19,BK454&lt;428),6,IF(AND(BK454&gt;159.77,BK454&lt;161),7,IF(AND(BK454&gt;94.38,BK454&lt;96),8,IF(AND(BK454&gt;567.37,BK454&lt;569),9,IF(AND(BK454&gt;203.4,BK454&lt;205),10,IF(AND(BK454&gt;131.96,BK454&lt;133),11,IF(AND(BK454&gt;375.76,BK454&lt;377),12,IF(AND(BK454&gt;135.98,BK454&lt;137),13,IF(AND(BK454&gt;81.31,BK454&lt;83),14,IF(AND(BK454&gt;446.27,BK454&lt;448),15,IF(AND(BK454&gt;167.32,BK454&lt;169),16,IF(AND(BK454&gt;98.86,BK454&lt;100),17,IF(AND(BK454&gt;594.08,BK454&lt;596),18,IF(AND(BK454&gt;213.01,BK454&lt;215),19,IF(AND(BK454&gt;138.21,BK454&lt;140),20))))))))))))))))))</f>
        <v>0</v>
      </c>
      <c r="CC454" s="52" t="b">
        <f>IF(AND(BM454&gt;195.17,BM454&lt;197),3,IF(AND(BM454&gt;88.93,BM454&lt;90),4,IF(AND(BM454&gt;47.88,BM454&lt;49),5,IF(AND(BM454&gt;245.08,BM454&lt;247),6,IF(AND(BM454&gt;111.07,BM454&lt;113),7,IF(AND(BM454&gt;60.92,BM454&lt;62),8,IF(AND(BM454&gt;296.11,BM454&lt;298),9,IF(AND(BM454&gt;139.41,BM454&lt;141),10,IF(AND(BM454&gt;78.67,BM454&lt;80),11,IF(AND(BM454&gt;204.39,BM454&lt;206),12,IF(AND(BM454&gt;93.16,BM454&lt;95),13,IF(AND(BM454&gt;50.17,BM454&lt;52),14,IF(AND(BM454&gt;256.64,BM454&lt;258),15,IF(AND(BM454&gt;116.33,BM454&lt;118),16,IF(AND(BM454&gt;63.83,BM454&lt;65),17,IF(AND(BM454&gt;310.07,BM454&lt;312),18,IF(AND(BM454&gt;146.01,BM454&lt;148),19,IF(AND(BM454&gt;82.42,BM454&lt;84),20))))))))))))))))))</f>
        <v>0</v>
      </c>
      <c r="CD454" s="52" t="b">
        <f>IF(AND(BO454&gt;107.35,BO454&lt;109),3,IF(AND(BO454&gt;63.65,BO454&lt;65),4,IF(AND(BO454&gt;44.75,BO454&lt;46),5,IF(AND(BO454&gt;143.27,BO454&lt;145),6,IF(AND(BO454&gt;85.58,BO454&lt;87),7,IF(AND(BO454&gt;60.46,BO454&lt;62),8,IF(AND(BO454&gt;194.16,BO454&lt;196),9,IF(AND(BO454&gt;117.24,BO454&lt;119),10,IF(AND(BO454&gt;82.88,BO454&lt;84),11,IF(AND(BO454&gt;112.44,BO454&lt;114),12,IF(AND(BO454&gt;66.69,BO454&lt;68),13,IF(AND(BO454&gt;46.9,BO454&lt;48),14,IF(AND(BO454&gt;150.05,BO454&lt;152),15,IF(AND(BO454&gt;90.65,BO454&lt;91),16,IF(AND(BO454&gt;63.34,BO454&lt;65),17,IF(AND(BO454&gt;203.34,BO454&lt;205),18,IF(AND(BO454&gt;122.8,BO454&lt;124),19,IF(AND(BO454&gt;86.83,BO454&lt;88),20))))))))))))))))))</f>
        <v>0</v>
      </c>
      <c r="CE454" s="52" t="b">
        <f>IF(AND(BP454&gt;139.85,BP454&lt;141),3,IF(AND(BP454&gt;103.84,BP454&lt;105),4,IF(AND(BP454&gt;52.32,BP454&lt;54),5,IF(AND(BP454&gt;285.46,BP454&lt;287),6,IF(AND(BP454&gt;118.42,BP454&lt;120),7,IF(AND(BP454&gt;62.42,BP454&lt;64),8,IF(AND(BP454&gt;412.27,BP454&lt;414),9,IF(AND(BP454&gt;140.33,BP454&lt;142),10,IF(AND(BP454&gt;145,BP454&lt;147),11,IF(AND(BP454&gt;146.47,BP454&lt;148),12,IF(AND(BP454&gt;108.77,BP454&lt;110),13,IF(AND(BP454&gt;54.82,BP454&lt;56),14,IF(AND(BP454&gt;298.92,BP454&lt;300),15,IF(AND(BP454&gt;124.03,BP454&lt;126),16,IF(AND(BP454&gt;65.4,BP454&lt;67),17,IF(AND(BP454&gt;431.69,BP454&lt;433),18,IF(AND(BP454&gt;146.97,BP454&lt;148),19,IF(AND(BP454&gt;151.86,BP454&lt;153),20))))))))))))))))))</f>
        <v>0</v>
      </c>
      <c r="CF454" s="52" t="b">
        <f>IF(AND(BQ454&gt;350.42,BQ454&lt;352),3,IF(AND(BQ454&gt;546.22,BQ454&lt;548),4,IF(AND(BQ454&gt;155.33,BQ454&lt;157),5,IF(AND(BQ454&gt;721.99,BQ454&lt;723),6,IF(AND(BQ454&gt;638.96,BQ454&lt;639),7,IF(AND(BQ454&gt;187.79,BQ454&lt;189),8,IF(AND(BQ454&gt;945.4,BQ454&lt;947),9,IF(AND(BQ454&gt;698.46,BQ454&lt;670),10,IF(AND(BQ454&gt;360.7,BQ454&lt;362),11,IF(AND(BQ454&gt;366.94,BQ454&lt;368),12,IF(AND(BQ454&gt;571.94,BQ454&lt;573),13,IF(AND(BQ454&gt;162.68,BQ454&lt;164),14,IF(AND(BQ454&gt;755.97,BQ454&lt;757),15,IF(AND(BQ454&gt;667.99,BQ454&lt;669),16,IF(AND(BQ454&gt;196.66,BQ454&lt;198),17,IF(AND(BQ454&gt;989.88,BQ454&lt;991),18,IF(AND(BQ454&gt;731.33,BQ454&lt;733),19,IF(AND(BQ454&gt;377.7,BQ454&lt;379),20))))))))))))))))))</f>
        <v>0</v>
      </c>
      <c r="CG454" s="52" t="b">
        <f>IF(AND(BS454&gt;46.2,BS454&lt;46.5),3,IF(AND(BS454&gt;18.8,BS454&lt;19.1),4,IF(AND(BS454&gt;15.8,BS454&lt;16),5,IF(AND(BS454&gt;78.7,BS454&lt;79),6,IF(AND(BS454&gt;32.1,BS454&lt;32.4),7,IF(AND(BS454&gt;26.9,BS454&lt;27.3),8,IF(AND(BS454&gt;125,BS454&lt;125.5),9,IF(AND(BS454&gt;48.2,BS454&lt;48.52),10,IF(AND(BS454&gt;43.1,BS454&lt;43.6),11,IF(AND(BS454&gt;48.53,BS454&lt;48.7),12,IF(AND(BS454&gt;19.6,BS454&lt;20.1),13,IF(AND(BS454&gt;16.5,BS454&lt;16.9),14,IF(AND(BS454&gt;82.4,BS454&lt;82.8),15,IF(AND(BS454&gt;33.6,BS454&lt;34),16,IF(AND(BS454&gt;28,BS454&lt;28.6),17,IF(AND(BS454&gt;130.8,BS454&lt;131.4),18,IF(AND(BS454&gt;50.5,BS454&lt;50.9),19,IF(AND(BS454&gt;45.2,BS454&lt;45.8),20))))))))))))))))))</f>
        <v>0</v>
      </c>
    </row>
    <row r="455" spans="1:88" ht="90" customHeight="1">
      <c r="A455" s="297"/>
      <c r="B455" s="300"/>
      <c r="C455" s="309"/>
      <c r="D455" s="292" t="s">
        <v>54</v>
      </c>
      <c r="E455" s="293"/>
      <c r="F455" s="10" t="s">
        <v>36</v>
      </c>
      <c r="G455" s="12">
        <f>IF(AD455=FALSE,0,AD455)</f>
        <v>624.59</v>
      </c>
      <c r="H455" s="12" t="s">
        <v>36</v>
      </c>
      <c r="I455" s="12">
        <f>IF(AE455=FALSE,0,AE455)</f>
        <v>0</v>
      </c>
      <c r="J455" s="12">
        <f>IF(AF455=FALSE,0,AF455)</f>
        <v>0</v>
      </c>
      <c r="K455" s="12" t="s">
        <v>36</v>
      </c>
      <c r="L455" s="12">
        <f>IF(AG455=FALSE,0,AG455)</f>
        <v>0</v>
      </c>
      <c r="M455" s="12" t="s">
        <v>36</v>
      </c>
      <c r="N455" s="12" t="s">
        <v>36</v>
      </c>
      <c r="O455" s="12" t="s">
        <v>36</v>
      </c>
      <c r="P455" s="12" t="s">
        <v>36</v>
      </c>
      <c r="Q455" s="12">
        <f>IF(AH455=FALSE,0,AH455)</f>
        <v>0</v>
      </c>
      <c r="R455" s="12" t="s">
        <v>36</v>
      </c>
      <c r="S455" s="12">
        <f>IF(AI455=FALSE,0,AI455)</f>
        <v>0</v>
      </c>
      <c r="T455" s="12" t="s">
        <v>36</v>
      </c>
      <c r="U455" s="12">
        <f>IF(AJ455=FALSE,0,AJ455)</f>
        <v>0</v>
      </c>
      <c r="V455" s="12">
        <f>IF(AK455=FALSE,0,AK455)</f>
        <v>0</v>
      </c>
      <c r="W455" s="12">
        <f>IF(AL455=FALSE,0,AL455)</f>
        <v>0</v>
      </c>
      <c r="X455" s="12" t="s">
        <v>36</v>
      </c>
      <c r="Y455" s="12">
        <f>IF(AM455=FALSE,0,AM455)</f>
        <v>0</v>
      </c>
      <c r="Z455" s="12" t="s">
        <v>36</v>
      </c>
      <c r="AA455" s="18">
        <v>9</v>
      </c>
      <c r="AD455" s="52">
        <f>IF(AD454=3,948.15,IF(AD454=4,624.59,IF(AD454=5,238.38,IF(AD454=6,1987,IF(AD454=7,740.75,IF(AD454=8,283.91,IF(AD454=9,2682.35,IF(AD454=10,829.59,IF(AD454=11,586.15,IF(AD454=12,992.71,IF(AD454=13,653.95,IF(AD454=14,249.59,IF(AD454=15,2080.39,IF(AD454=16,775.57,IF(AD454=17,297.25,IF(AD454=18,2808.42,IF(AD454=19,868.59,IF(AD454=20,613.7))))))))))))))))))</f>
        <v>624.59</v>
      </c>
      <c r="AE455" s="52" t="b">
        <f>IF(AE454=5,1205.78,IF(AE454=8,1408.63,IF(AE454=11,1428.91,IF(AE454=14,1262.45,IF(AE454=17,1474.83,IF(AE454=20,1496.07))))))</f>
        <v>0</v>
      </c>
      <c r="AF455" s="52" t="b">
        <f>IF(AF454=3,487.32,IF(AF454=4,325.64,IF(AF454=5,287.99,IF(AF454=6,618.7,IF(AF454=7,412.3,IF(AF454=8,366.04,IF(AF454=9,798.54,IF(AF454=10,534.49,IF(AF454=11,476.86,IF(AF454=12,510.22,IF(AF454=13,340.94,IF(AF454=14,301.53,IF(AF454=15,647.78,IF(AF454=16,431.68,IF(AF454=17,383.24,IF(AF454=18,836.07,IF(AF454=19,559.61,IF(AF454=20,499.27))))))))))))))))))</f>
        <v>0</v>
      </c>
      <c r="AG455" s="52" t="b">
        <f>IF(AG454=3,498.89,IF(AG454=4,361.29,IF(AG454=5,250.38,IF(AG454=6,629.22,IF(AG454=7,456.21,IF(AG454=8,316.16,IF(AG454=9,815.35,IF(AG454=10,572.19,IF(AG454=11,402.59,IF(AG454=12,522.33,IF(AG454=13,378.28,IF(AG454=14,262.15,IF(AG454=15,658.8,IF(AG454=16,477.66,IF(AG454=17,331.01,IF(AG454=18,853.67,IF(AG454=19,599.08,IF(AG454=20,421.51))))))))))))))))))</f>
        <v>0</v>
      </c>
      <c r="AH455" s="52" t="b">
        <f>IF(AH454=3,359.85,IF(AH454=4,130.83,IF(AH454=5,78.61,IF(AH454=6,427.19,IF(AH454=7,160.77,IF(AH454=8,95.38,IF(AH454=9,568.37,IF(AH454=10,204.4,IF(AH454=11,132.96,IF(AH454=12,376.76,IF(AH454=13,136.98,IF(AH454=14,82.31,IF(AH454=15,447.27,IF(AH454=16,168.32,IF(AH454=17,99.86,IF(AH454=18,595.08,IF(AH454=19,214.01,IF(AH454=20,139.21))))))))))))))))))</f>
        <v>0</v>
      </c>
      <c r="AI455" s="52" t="b">
        <f>IF(AI454=3,196.17,IF(AI454=4,89.93,IF(AI454=5,48.88,IF(AI454=6,246.08,IF(AI454=7,112.07,IF(AI454=8,61.92,IF(AI454=9,297.11,IF(AI454=10,140.41,IF(AI454=11,79.67,IF(AI454=12,205.39,IF(AI454=13,94.16,IF(AI454=14,51.17,IF(AI454=15,257.64,IF(AI454=16,117.33,IF(AI454=17,64.83,IF(AI454=18,311.07,IF(AI454=19,147.01,IF(AI454=20,83.42))))))))))))))))))</f>
        <v>0</v>
      </c>
      <c r="AJ455" s="52" t="b">
        <f>IF(AJ454=3,108.35,IF(AJ454=4,64.65,IF(AJ454=5,45.75,IF(AJ454=6,144.27,IF(AJ454=7,86.58,IF(AJ454=8,61.46,IF(AJ454=9,195.16,IF(AJ454=10,118.24,IF(AJ454=11,83.88,IF(AJ454=12,113.44,IF(AJ454=13,67.69,IF(AJ454=14,47.9,IF(AJ454=15,151.05,IF(AJ454=16,90.65,IF(AJ454=17,64.34,IF(AJ454=18,204.34,IF(AJ454=19,123.8,IF(AJ454=20,87.83))))))))))))))))))</f>
        <v>0</v>
      </c>
      <c r="AK455" s="52" t="b">
        <f>IF(AK454=3,140.85,IF(AK454=4,104.84,IF(AK454=5,53.32,IF(AK454=6,286.46,IF(AK454=7,119.42,IF(AK454=8,63.42,IF(AK454=9,413.27,IF(AK454=10,141.33,IF(AK454=11,146,IF(AK454=12,147.47,IF(AK454=13,109.77,IF(AK454=14,55.82,IF(AK454=15,299.92,IF(AK454=16,125.03,IF(AK454=17,66.4,IF(AK454=18,432.69,IF(AK454=19,147.97,IF(AK454=20,152.86))))))))))))))))))</f>
        <v>0</v>
      </c>
      <c r="AL455" s="52" t="b">
        <f>IF(AL454=3,351.42,IF(AL454=4,547.22,IF(AL454=5,156.33,IF(AL454=6,722.99,IF(AL454=7,638.96,IF(AL454=8,188.79,IF(AL454=9,946.4,IF(AL454=10,699.46,IF(AL454=11,361.7,IF(AL454=12,367.94,IF(AL454=13,572.94,IF(AL454=14,163.68,IF(AL454=15,756.97,IF(AL454=16,668.99,IF(AL454=17,197.66,IF(AL454=18,990.88,IF(AL454=19,732.33,IF(AL454=20,378.7))))))))))))))))))</f>
        <v>0</v>
      </c>
      <c r="AM455" s="52" t="b">
        <f>IF(AM454=3,46.41,IF(AM454=4,19.01,IF(AM454=5,15.96,IF(AM454=6,78.9,IF(AM454=7,32.34,IF(AM454=8,27.09,IF(AM454=9,125.27,IF(AM454=10,48.48,IF(AM454=11,43.47,IF(AM454=12,48.59,IF(AM454=13,19.9,IF(AM454=14,16.71,IF(AM454=15,82.61,IF(AM454=16,33.86,IF(AM454=17,28.36,IF(AM454=18,131.15,IF(AM454=19,50.76,IF(AM454=20,45.51))))))))))))))))))</f>
        <v>0</v>
      </c>
      <c r="AO455" s="4">
        <f t="shared" si="1265"/>
        <v>0</v>
      </c>
      <c r="AP455" s="4">
        <f t="shared" si="1266"/>
        <v>0</v>
      </c>
      <c r="AQ455" s="4">
        <f t="shared" si="1267"/>
        <v>0</v>
      </c>
      <c r="AU455" s="310"/>
      <c r="AV455" s="300"/>
      <c r="AW455" s="309"/>
      <c r="AX455" s="322" t="s">
        <v>54</v>
      </c>
      <c r="AY455" s="293"/>
      <c r="AZ455" s="10" t="s">
        <v>36</v>
      </c>
      <c r="BA455" s="12">
        <f>IF(BX455=FALSE,0,BX455)</f>
        <v>1249.18</v>
      </c>
      <c r="BB455" s="12" t="s">
        <v>36</v>
      </c>
      <c r="BC455" s="12">
        <f>IF(BY455=FALSE,0,BY455)</f>
        <v>0</v>
      </c>
      <c r="BD455" s="12">
        <f>IF(BZ455=FALSE,0,BZ455)</f>
        <v>0</v>
      </c>
      <c r="BE455" s="12" t="s">
        <v>36</v>
      </c>
      <c r="BF455" s="12">
        <f>IF(CA455=FALSE,0,CA455)</f>
        <v>0</v>
      </c>
      <c r="BG455" s="12" t="s">
        <v>36</v>
      </c>
      <c r="BH455" s="12" t="s">
        <v>36</v>
      </c>
      <c r="BI455" s="12" t="s">
        <v>36</v>
      </c>
      <c r="BJ455" s="12" t="s">
        <v>36</v>
      </c>
      <c r="BK455" s="12">
        <f>IF(CB455=FALSE,0,CB455)</f>
        <v>0</v>
      </c>
      <c r="BL455" s="12" t="s">
        <v>36</v>
      </c>
      <c r="BM455" s="12">
        <f>IF(CC455=FALSE,0,CC455)</f>
        <v>0</v>
      </c>
      <c r="BN455" s="12" t="s">
        <v>36</v>
      </c>
      <c r="BO455" s="12">
        <f>IF(CD455=FALSE,0,CD455)</f>
        <v>0</v>
      </c>
      <c r="BP455" s="12">
        <f>IF(CE455=FALSE,0,CE455)</f>
        <v>0</v>
      </c>
      <c r="BQ455" s="12">
        <f>IF(CF455=FALSE,0,CF455)</f>
        <v>0</v>
      </c>
      <c r="BR455" s="12" t="s">
        <v>36</v>
      </c>
      <c r="BS455" s="12">
        <f>IF(CG455=FALSE,0,CG455)</f>
        <v>0</v>
      </c>
      <c r="BT455" s="12" t="s">
        <v>36</v>
      </c>
      <c r="BU455" s="18">
        <v>9</v>
      </c>
      <c r="BX455" s="52">
        <f>IF(AD454=3,1896.3,IF(AD454=4,1249.18,IF(AD454=5,476.76,IF(AD454=6,3974,IF(AD454=7,1481.5,IF(AD454=8,567.82,IF(AD454=9,5364.7,IF(AD454=10,1659.18,IF(AD454=11,1172.3)))))))))</f>
        <v>1249.18</v>
      </c>
      <c r="BY455" s="52" t="b">
        <f>IF(AE454=5,2411.56,IF(AE454=8,2817.26,IF(AE454=11,2857.82)))</f>
        <v>0</v>
      </c>
      <c r="BZ455" s="52" t="b">
        <f>IF(AF454=3,974.64,IF(AF454=4,651.28,IF(AF454=5,575.98,IF(AF454=6,1237.4,IF(AF454=7,824.6,IF(AF454=8,732.08,IF(AF454=9,1597.08,IF(AF454=10,1068.98,IF(AF454=11,953.72)))))))))</f>
        <v>0</v>
      </c>
      <c r="CA455" s="52" t="b">
        <f>IF(AG454=3,997.78,IF(AG454=4,722.58,IF(AG454=5,500.76,IF(AG454=6,1258.44,IF(AG454=7,912.42,IF(AG454=8,632.32,IF(AG454=9,1630.7,IF(AG454=10,1144.38,IF(AG454=11,805.18)))))))))</f>
        <v>0</v>
      </c>
      <c r="CB455" s="52" t="b">
        <f>IF(AH454=3,719.7,IF(AH454=4,261.66,IF(AH454=5,157.22,IF(AH454=6,854.38,IF(AH454=7,321.54,IF(AH454=8,190.76,IF(AH454=9,1136.74,IF(AH454=10,408.8,IF(AH454=11,265.92)))))))))</f>
        <v>0</v>
      </c>
      <c r="CC455" s="52" t="b">
        <f>IF(AI454=3,392.34,IF(AI454=4,179.86,IF(AI454=5,97.76,IF(AI454=6,492.16,IF(AI454=7,224.14,IF(AI454=8,123.84,IF(AI454=9,594.22,IF(AI454=10,280.82,IF(AI454=11,159.34)))))))))</f>
        <v>0</v>
      </c>
      <c r="CD455" s="52" t="b">
        <f>IF(AJ454=3,216.7,IF(AJ454=4,129.3,IF(AJ454=5,91.5,IF(AJ454=6,288.54,IF(AJ454=7,173.16,IF(AJ454=8,122.92,IF(AJ454=9,390.32,IF(AJ454=10,236.48,IF(AJ454=11,167.76)))))))))</f>
        <v>0</v>
      </c>
      <c r="CE455" s="52" t="b">
        <f>IF(AK454=3,281.7,IF(AK454=4,209.68,IF(AK454=5,106.64,IF(AK454=6,572.92,IF(AK454=7,238.84,IF(AK454=8,126.84,IF(AK454=9,826.54,IF(AK454=10,282.66,IF(AK454=11,292)))))))))</f>
        <v>0</v>
      </c>
      <c r="CF455" s="52" t="b">
        <f>IF(AL454=3,702.84,IF(AL454=4,1094.44,IF(AL454=5,312.66,IF(AL454=6,1445.98,IF(AL454=7,1277.92,IF(AL454=8,377.58,IF(AL454=9,1892.8,IF(AL454=10,1398.92,IF(AL454=11,723.4)))))))))</f>
        <v>0</v>
      </c>
      <c r="CG455" s="52" t="b">
        <f>IF(AM454=3,92.82,IF(AM454=4,38.02,IF(AM454=5,31.92,IF(AM454=6,157.8,IF(AM454=7,64.68,IF(AM454=8,54.18,IF(AM454=9,250.54,IF(AM454=10,96.96,IF(AM454=11,86.94)))))))))</f>
        <v>0</v>
      </c>
    </row>
    <row r="456" spans="1:88" ht="30" customHeight="1">
      <c r="A456" s="295" t="s">
        <v>38</v>
      </c>
      <c r="B456" s="298" t="s">
        <v>110</v>
      </c>
      <c r="C456" s="307">
        <v>3126.4</v>
      </c>
      <c r="D456" s="298" t="s">
        <v>27</v>
      </c>
      <c r="E456" s="36" t="s">
        <v>28</v>
      </c>
      <c r="F456" s="10">
        <f>G456+I456+J456+L456+Q456+S456+U456+V456+W456+Y456+Z456</f>
        <v>202121.76</v>
      </c>
      <c r="G456" s="44">
        <v>0</v>
      </c>
      <c r="H456" s="10">
        <v>0</v>
      </c>
      <c r="I456" s="10">
        <v>0</v>
      </c>
      <c r="J456" s="10">
        <v>0</v>
      </c>
      <c r="K456" s="10">
        <v>0</v>
      </c>
      <c r="L456" s="10">
        <f>M456+O456</f>
        <v>0</v>
      </c>
      <c r="M456" s="13">
        <v>0</v>
      </c>
      <c r="N456" s="10">
        <v>0</v>
      </c>
      <c r="O456" s="13">
        <v>0</v>
      </c>
      <c r="P456" s="10">
        <v>0</v>
      </c>
      <c r="Q456" s="46">
        <v>0</v>
      </c>
      <c r="R456" s="10">
        <v>0</v>
      </c>
      <c r="S456" s="46">
        <v>0</v>
      </c>
      <c r="T456" s="10">
        <v>0</v>
      </c>
      <c r="U456" s="46">
        <v>202121.76</v>
      </c>
      <c r="V456" s="46">
        <v>0</v>
      </c>
      <c r="W456" s="46">
        <v>0</v>
      </c>
      <c r="X456" s="10">
        <v>0</v>
      </c>
      <c r="Y456" s="10">
        <v>0</v>
      </c>
      <c r="Z456" s="10">
        <v>0</v>
      </c>
      <c r="AA456" s="16">
        <v>1</v>
      </c>
      <c r="AO456" s="4">
        <f t="shared" si="1265"/>
        <v>0</v>
      </c>
      <c r="AP456" s="4">
        <f t="shared" si="1266"/>
        <v>0</v>
      </c>
      <c r="AQ456" s="4">
        <f t="shared" si="1267"/>
        <v>0</v>
      </c>
      <c r="AU456" s="310" t="s">
        <v>38</v>
      </c>
      <c r="AV456" s="298" t="s">
        <v>110</v>
      </c>
      <c r="AW456" s="307">
        <v>3126.4</v>
      </c>
      <c r="AX456" s="316" t="s">
        <v>27</v>
      </c>
      <c r="AY456" s="36" t="s">
        <v>28</v>
      </c>
      <c r="AZ456" s="10">
        <f>BA456+BC456+BD456+BF456+BK456+BM456+BO456+BP456+BQ456+BS456+BT456</f>
        <v>404243.52</v>
      </c>
      <c r="BA456" s="44">
        <f>ROUND($C456*BA464,2)</f>
        <v>0</v>
      </c>
      <c r="BB456" s="10">
        <f>ROUND(H456*2,2)</f>
        <v>0</v>
      </c>
      <c r="BC456" s="44">
        <f>ROUND($C456*BC464,2)</f>
        <v>0</v>
      </c>
      <c r="BD456" s="44">
        <f>ROUND($C456*BD464,2)</f>
        <v>0</v>
      </c>
      <c r="BE456" s="10">
        <f>ROUND(K456*2,2)</f>
        <v>0</v>
      </c>
      <c r="BF456" s="44">
        <f>ROUND($C456*BF464,2)</f>
        <v>0</v>
      </c>
      <c r="BG456" s="10">
        <f>ROUND(M456*2,2)</f>
        <v>0</v>
      </c>
      <c r="BH456" s="10">
        <f>ROUND(N456*2,2)</f>
        <v>0</v>
      </c>
      <c r="BI456" s="10">
        <f>ROUND(O456*2,2)</f>
        <v>0</v>
      </c>
      <c r="BJ456" s="10">
        <f>ROUND(P456*2,2)</f>
        <v>0</v>
      </c>
      <c r="BK456" s="44">
        <f>ROUND($C456*BK464,2)</f>
        <v>0</v>
      </c>
      <c r="BL456" s="10">
        <f>ROUND(R456*2,2)</f>
        <v>0</v>
      </c>
      <c r="BM456" s="44">
        <f>ROUND($C456*BM464,2)</f>
        <v>0</v>
      </c>
      <c r="BN456" s="10">
        <f>ROUND(T456*2,2)</f>
        <v>0</v>
      </c>
      <c r="BO456" s="44">
        <f>ROUND($C456*BO464,2)</f>
        <v>404243.52</v>
      </c>
      <c r="BP456" s="44">
        <f>ROUND(V456*2,2)</f>
        <v>0</v>
      </c>
      <c r="BQ456" s="44">
        <f>ROUND($C456*BQ464,2)</f>
        <v>0</v>
      </c>
      <c r="BR456" s="10">
        <f>ROUND(X456*2,2)</f>
        <v>0</v>
      </c>
      <c r="BS456" s="44">
        <f>ROUND(Y456*2,2)</f>
        <v>0</v>
      </c>
      <c r="BT456" s="10">
        <f>ROUND(Z456*2,2)</f>
        <v>0</v>
      </c>
      <c r="BU456" s="16">
        <v>1</v>
      </c>
      <c r="CI456" s="32">
        <f>BF456-BG456</f>
        <v>0</v>
      </c>
    </row>
    <row r="457" spans="1:88" ht="60" customHeight="1">
      <c r="A457" s="296"/>
      <c r="B457" s="299"/>
      <c r="C457" s="308"/>
      <c r="D457" s="300"/>
      <c r="E457" s="36" t="s">
        <v>29</v>
      </c>
      <c r="F457" s="10">
        <f t="shared" ref="F457:F461" si="1291">G457+I457+J457+L457+Q457+S457+U457+V457+W457+Y457+Z457</f>
        <v>0</v>
      </c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28">
        <v>2</v>
      </c>
      <c r="AO457" s="4">
        <f t="shared" si="1265"/>
        <v>0</v>
      </c>
      <c r="AP457" s="4">
        <f t="shared" si="1266"/>
        <v>0</v>
      </c>
      <c r="AQ457" s="4">
        <f t="shared" si="1267"/>
        <v>0</v>
      </c>
      <c r="AU457" s="310"/>
      <c r="AV457" s="299"/>
      <c r="AW457" s="308"/>
      <c r="AX457" s="316"/>
      <c r="AY457" s="36" t="s">
        <v>29</v>
      </c>
      <c r="AZ457" s="10">
        <f t="shared" ref="AZ457:AZ461" si="1292">BA457+BC457+BD457+BF457+BK457+BM457+BO457+BP457+BQ457+BS457+BT457</f>
        <v>0</v>
      </c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28">
        <v>2</v>
      </c>
    </row>
    <row r="458" spans="1:88" ht="120" customHeight="1">
      <c r="A458" s="296"/>
      <c r="B458" s="299"/>
      <c r="C458" s="308"/>
      <c r="D458" s="298" t="s">
        <v>30</v>
      </c>
      <c r="E458" s="36" t="s">
        <v>31</v>
      </c>
      <c r="F458" s="10">
        <f t="shared" si="1291"/>
        <v>0</v>
      </c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28">
        <v>3</v>
      </c>
      <c r="AO458" s="4">
        <f t="shared" si="1265"/>
        <v>0</v>
      </c>
      <c r="AP458" s="4">
        <f t="shared" si="1266"/>
        <v>0</v>
      </c>
      <c r="AQ458" s="4">
        <f t="shared" si="1267"/>
        <v>0</v>
      </c>
      <c r="AT458" s="32">
        <f>AZ458-BC458</f>
        <v>0</v>
      </c>
      <c r="AU458" s="310"/>
      <c r="AV458" s="299"/>
      <c r="AW458" s="308"/>
      <c r="AX458" s="316" t="s">
        <v>30</v>
      </c>
      <c r="AY458" s="36" t="s">
        <v>31</v>
      </c>
      <c r="AZ458" s="10">
        <f t="shared" si="1292"/>
        <v>0</v>
      </c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28">
        <v>3</v>
      </c>
    </row>
    <row r="459" spans="1:88" ht="30" customHeight="1">
      <c r="A459" s="296"/>
      <c r="B459" s="299"/>
      <c r="C459" s="308"/>
      <c r="D459" s="299"/>
      <c r="E459" s="36" t="s">
        <v>32</v>
      </c>
      <c r="F459" s="10">
        <f t="shared" si="1291"/>
        <v>0</v>
      </c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28">
        <v>4</v>
      </c>
      <c r="AO459" s="4">
        <f t="shared" si="1265"/>
        <v>0</v>
      </c>
      <c r="AP459" s="4">
        <f t="shared" si="1266"/>
        <v>0</v>
      </c>
      <c r="AQ459" s="4">
        <f t="shared" si="1267"/>
        <v>0</v>
      </c>
      <c r="AU459" s="310"/>
      <c r="AV459" s="299"/>
      <c r="AW459" s="308"/>
      <c r="AX459" s="316"/>
      <c r="AY459" s="36" t="s">
        <v>32</v>
      </c>
      <c r="AZ459" s="10">
        <f t="shared" si="1292"/>
        <v>0</v>
      </c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28">
        <v>4</v>
      </c>
    </row>
    <row r="460" spans="1:88" ht="30" customHeight="1">
      <c r="A460" s="296"/>
      <c r="B460" s="299"/>
      <c r="C460" s="308"/>
      <c r="D460" s="299"/>
      <c r="E460" s="36" t="s">
        <v>33</v>
      </c>
      <c r="F460" s="10">
        <f t="shared" si="1291"/>
        <v>0</v>
      </c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28">
        <v>5</v>
      </c>
      <c r="AO460" s="4">
        <f t="shared" si="1265"/>
        <v>0</v>
      </c>
      <c r="AP460" s="4">
        <f t="shared" si="1266"/>
        <v>0</v>
      </c>
      <c r="AQ460" s="4">
        <f t="shared" si="1267"/>
        <v>0</v>
      </c>
      <c r="AU460" s="310"/>
      <c r="AV460" s="299"/>
      <c r="AW460" s="308"/>
      <c r="AX460" s="316"/>
      <c r="AY460" s="36" t="s">
        <v>33</v>
      </c>
      <c r="AZ460" s="10">
        <f t="shared" si="1292"/>
        <v>0</v>
      </c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28">
        <v>5</v>
      </c>
    </row>
    <row r="461" spans="1:88" ht="30" customHeight="1">
      <c r="A461" s="296"/>
      <c r="B461" s="299"/>
      <c r="C461" s="308"/>
      <c r="D461" s="300"/>
      <c r="E461" s="36" t="s">
        <v>34</v>
      </c>
      <c r="F461" s="10">
        <f t="shared" si="1291"/>
        <v>0</v>
      </c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28">
        <v>6</v>
      </c>
      <c r="AO461" s="4">
        <f t="shared" si="1265"/>
        <v>0</v>
      </c>
      <c r="AP461" s="4">
        <f t="shared" si="1266"/>
        <v>0</v>
      </c>
      <c r="AQ461" s="4">
        <f t="shared" si="1267"/>
        <v>0</v>
      </c>
      <c r="AU461" s="310"/>
      <c r="AV461" s="299"/>
      <c r="AW461" s="308"/>
      <c r="AX461" s="316"/>
      <c r="AY461" s="36" t="s">
        <v>34</v>
      </c>
      <c r="AZ461" s="10">
        <f t="shared" si="1292"/>
        <v>0</v>
      </c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28">
        <v>6</v>
      </c>
    </row>
    <row r="462" spans="1:88" ht="30" customHeight="1">
      <c r="A462" s="296"/>
      <c r="B462" s="299"/>
      <c r="C462" s="308"/>
      <c r="D462" s="311" t="s">
        <v>35</v>
      </c>
      <c r="E462" s="312"/>
      <c r="F462" s="10">
        <f>F456+F457+F458+F459+F460+F461</f>
        <v>202121.76</v>
      </c>
      <c r="G462" s="10">
        <f t="shared" ref="G462" si="1293">G456+G457+G458+G459+G460+G461</f>
        <v>0</v>
      </c>
      <c r="H462" s="10">
        <f t="shared" ref="H462" si="1294">H456+H457+H458+H459+H460+H461</f>
        <v>0</v>
      </c>
      <c r="I462" s="10">
        <f t="shared" ref="I462" si="1295">I456+I457+I458+I459+I460+I461</f>
        <v>0</v>
      </c>
      <c r="J462" s="10">
        <f t="shared" ref="J462" si="1296">J456+J457+J458+J459+J460+J461</f>
        <v>0</v>
      </c>
      <c r="K462" s="10">
        <f t="shared" ref="K462" si="1297">K456+K457+K458+K459+K460+K461</f>
        <v>0</v>
      </c>
      <c r="L462" s="10">
        <f t="shared" ref="L462" si="1298">L456+L457+L458+L459+L460+L461</f>
        <v>0</v>
      </c>
      <c r="M462" s="10">
        <f t="shared" ref="M462" si="1299">M456+M457+M458+M459+M460+M461</f>
        <v>0</v>
      </c>
      <c r="N462" s="10">
        <f t="shared" ref="N462" si="1300">N456+N457+N458+N459+N460+N461</f>
        <v>0</v>
      </c>
      <c r="O462" s="10">
        <f t="shared" ref="O462" si="1301">O456+O457+O458+O459+O460+O461</f>
        <v>0</v>
      </c>
      <c r="P462" s="10">
        <f t="shared" ref="P462" si="1302">P456+P457+P458+P459+P460+P461</f>
        <v>0</v>
      </c>
      <c r="Q462" s="10">
        <f t="shared" ref="Q462" si="1303">Q456+Q457+Q458+Q459+Q460+Q461</f>
        <v>0</v>
      </c>
      <c r="R462" s="10">
        <f t="shared" ref="R462" si="1304">R456+R457+R458+R459+R460+R461</f>
        <v>0</v>
      </c>
      <c r="S462" s="10">
        <f t="shared" ref="S462" si="1305">S456+S457+S458+S459+S460+S461</f>
        <v>0</v>
      </c>
      <c r="T462" s="10">
        <f t="shared" ref="T462" si="1306">T456+T457+T458+T459+T460+T461</f>
        <v>0</v>
      </c>
      <c r="U462" s="10">
        <f t="shared" ref="U462" si="1307">U456+U457+U458+U459+U460+U461</f>
        <v>202121.76</v>
      </c>
      <c r="V462" s="10">
        <f t="shared" ref="V462" si="1308">V456+V457+V458+V459+V460+V461</f>
        <v>0</v>
      </c>
      <c r="W462" s="10">
        <f t="shared" ref="W462" si="1309">W456+W457+W458+W459+W460+W461</f>
        <v>0</v>
      </c>
      <c r="X462" s="10">
        <f t="shared" ref="X462" si="1310">X456+X457+X458+X459+X460+X461</f>
        <v>0</v>
      </c>
      <c r="Y462" s="10">
        <f t="shared" ref="Y462" si="1311">Y456+Y457+Y458+Y459+Y460+Y461</f>
        <v>0</v>
      </c>
      <c r="Z462" s="10">
        <f t="shared" ref="Z462" si="1312">Z456+Z457+Z458+Z459+Z460+Z461</f>
        <v>0</v>
      </c>
      <c r="AA462" s="28">
        <v>7</v>
      </c>
      <c r="AO462" s="4">
        <f t="shared" si="1265"/>
        <v>0</v>
      </c>
      <c r="AP462" s="4">
        <f t="shared" si="1266"/>
        <v>0</v>
      </c>
      <c r="AQ462" s="4">
        <f t="shared" si="1267"/>
        <v>0</v>
      </c>
      <c r="AU462" s="310"/>
      <c r="AV462" s="299"/>
      <c r="AW462" s="308"/>
      <c r="AX462" s="321" t="s">
        <v>35</v>
      </c>
      <c r="AY462" s="321"/>
      <c r="AZ462" s="10">
        <f>AZ456+AZ457+AZ458+AZ459+AZ460+AZ461</f>
        <v>404243.52</v>
      </c>
      <c r="BA462" s="10">
        <f t="shared" ref="BA462:BT462" si="1313">BA456+BA457+BA458+BA459+BA460+BA461</f>
        <v>0</v>
      </c>
      <c r="BB462" s="10">
        <f t="shared" si="1313"/>
        <v>0</v>
      </c>
      <c r="BC462" s="10">
        <f t="shared" si="1313"/>
        <v>0</v>
      </c>
      <c r="BD462" s="10">
        <f t="shared" si="1313"/>
        <v>0</v>
      </c>
      <c r="BE462" s="10">
        <f t="shared" si="1313"/>
        <v>0</v>
      </c>
      <c r="BF462" s="10">
        <f t="shared" si="1313"/>
        <v>0</v>
      </c>
      <c r="BG462" s="10">
        <f t="shared" si="1313"/>
        <v>0</v>
      </c>
      <c r="BH462" s="10">
        <f t="shared" si="1313"/>
        <v>0</v>
      </c>
      <c r="BI462" s="10">
        <f t="shared" si="1313"/>
        <v>0</v>
      </c>
      <c r="BJ462" s="10">
        <f t="shared" si="1313"/>
        <v>0</v>
      </c>
      <c r="BK462" s="10">
        <f t="shared" si="1313"/>
        <v>0</v>
      </c>
      <c r="BL462" s="10">
        <f t="shared" si="1313"/>
        <v>0</v>
      </c>
      <c r="BM462" s="10">
        <f t="shared" si="1313"/>
        <v>0</v>
      </c>
      <c r="BN462" s="10">
        <f t="shared" si="1313"/>
        <v>0</v>
      </c>
      <c r="BO462" s="10">
        <f t="shared" si="1313"/>
        <v>404243.52</v>
      </c>
      <c r="BP462" s="10">
        <f t="shared" si="1313"/>
        <v>0</v>
      </c>
      <c r="BQ462" s="10">
        <f t="shared" si="1313"/>
        <v>0</v>
      </c>
      <c r="BR462" s="10">
        <f t="shared" si="1313"/>
        <v>0</v>
      </c>
      <c r="BS462" s="10">
        <f t="shared" si="1313"/>
        <v>0</v>
      </c>
      <c r="BT462" s="10">
        <f t="shared" si="1313"/>
        <v>0</v>
      </c>
      <c r="BU462" s="28">
        <v>7</v>
      </c>
      <c r="CI462" s="32">
        <f>BF462-BG462</f>
        <v>0</v>
      </c>
      <c r="CJ462" s="123"/>
    </row>
    <row r="463" spans="1:88" s="7" customFormat="1" ht="75" customHeight="1">
      <c r="A463" s="296"/>
      <c r="B463" s="299"/>
      <c r="C463" s="308"/>
      <c r="D463" s="292" t="s">
        <v>53</v>
      </c>
      <c r="E463" s="293"/>
      <c r="F463" s="11">
        <f>ROUND(F462/C456,2)</f>
        <v>64.650000000000006</v>
      </c>
      <c r="G463" s="11">
        <f>ROUND(G462/C456,2)</f>
        <v>0</v>
      </c>
      <c r="H463" s="11">
        <f>ROUND(H462/C456,2)</f>
        <v>0</v>
      </c>
      <c r="I463" s="11">
        <f>ROUND(I462/C456,2)</f>
        <v>0</v>
      </c>
      <c r="J463" s="11">
        <f>ROUND(J462/C456,2)</f>
        <v>0</v>
      </c>
      <c r="K463" s="11">
        <f>ROUND(K462/C456,2)</f>
        <v>0</v>
      </c>
      <c r="L463" s="11">
        <f>ROUND(L462/C456,2)</f>
        <v>0</v>
      </c>
      <c r="M463" s="11">
        <f>ROUND(M462/C456,2)</f>
        <v>0</v>
      </c>
      <c r="N463" s="11">
        <f>ROUND(N462/C456,2)</f>
        <v>0</v>
      </c>
      <c r="O463" s="11">
        <f>ROUND(O462/C456,2)</f>
        <v>0</v>
      </c>
      <c r="P463" s="11">
        <f>ROUND(P462/C456,2)</f>
        <v>0</v>
      </c>
      <c r="Q463" s="11">
        <f>ROUND(Q462/C456,2)</f>
        <v>0</v>
      </c>
      <c r="R463" s="11">
        <f>ROUND(R462/C456,2)</f>
        <v>0</v>
      </c>
      <c r="S463" s="11">
        <f>ROUND(S462/C456,2)</f>
        <v>0</v>
      </c>
      <c r="T463" s="11">
        <f>ROUND(T462/C456,2)</f>
        <v>0</v>
      </c>
      <c r="U463" s="11">
        <f>ROUND(U462/C456,2)</f>
        <v>64.650000000000006</v>
      </c>
      <c r="V463" s="11">
        <f>ROUND(V462/C456,2)</f>
        <v>0</v>
      </c>
      <c r="W463" s="11">
        <f>ROUND(W462/C456,2)</f>
        <v>0</v>
      </c>
      <c r="X463" s="11">
        <f>ROUND(X462/C456,2)</f>
        <v>0</v>
      </c>
      <c r="Y463" s="11">
        <f>ROUND(Y462/C456,2)</f>
        <v>0</v>
      </c>
      <c r="Z463" s="11">
        <f>ROUND(Z462/C456,2)</f>
        <v>0</v>
      </c>
      <c r="AA463" s="17">
        <v>8</v>
      </c>
      <c r="AB463" s="4"/>
      <c r="AC463" s="4"/>
      <c r="AD463" s="52" t="b">
        <f>IF(AND(G463&gt;947.15,G463&lt;949),3,IF(AND(G463&gt;623.59,G463&lt;625),4,IF(AND(G463&gt;237.38,G463&lt;239),5,IF(AND(G463&gt;1986,G463&lt;1988),6,IF(AND(G463&gt;739.75,G463&lt;741),7,IF(AND(G463&gt;282.91,G463&lt;284),8,IF(AND(G463&gt;2681.35,G463&lt;2683),9,IF(AND(G463&gt;828.59,G463&lt;830),10,IF(AND(G463&gt;585.15,G463&lt;587),11,IF(AND(G463&gt;991.71,G463&lt;993),12,IF(AND(G463&gt;652.95,G463&lt;654),13,IF(AND(G463&gt;248.59,G463&lt;250),14,IF(AND(G463&gt;2079.39,G463&lt;2081),15,IF(AND(G463&gt;774.57,G463&lt;776),16,IF(AND(G463&gt;296.25,G463&lt;298),17,IF(AND(G463&gt;2807.42,G463&lt;2809),18,IF(AND(G463&gt;867.59,G463&lt;869),19,IF(AND(G463&gt;612.7,G463&lt;614),20))))))))))))))))))</f>
        <v>0</v>
      </c>
      <c r="AE463" s="52" t="b">
        <f>IF(AND(I463&gt;1204.78,I463&lt;1206),5,IF(AND(I463&gt;1407.63,I463&lt;1409),8,IF(AND(I463&gt;1427.91,I463&lt;1429),11,IF(AND(I463&gt;1261.45,I463&lt;1263),14,IF(AND(I463&gt;1473.83,I463&lt;1475),17,IF(AND(I463&gt;1495.07,I463&lt;1497),20))))))</f>
        <v>0</v>
      </c>
      <c r="AF463" s="52" t="b">
        <f>IF(AND(J463&gt;486.32,J463&lt;488),3,IF(AND(J463&gt;324.64,J463&lt;326),4,IF(AND(J463&gt;286.99,J463&lt;288.5),5,IF(AND(J463&gt;617.7,J463&lt;618),6,IF(AND(J463&gt;411.3,J463&lt;413),7,IF(AND(J463&gt;365.04,J463&lt;367),8,IF(AND(J463&gt;797.54,J463&lt;799),9,IF(AND(J463&gt;533.49,J463&lt;535),10,IF(AND(J463&gt;475.86,J463&lt;477),11,IF(AND(J463&gt;509.22,J463&lt;511),12,IF(AND(J463&gt;339.94,J463&lt;341.2),13,IF(AND(J463&gt;300.53,J463&lt;302),14,IF(AND(J463&gt;646.78,J463&lt;648),15,IF(AND(J463&gt;430.68,J463&lt;432),16,IF(AND(J463&gt;382.24,J463&lt;384),17,IF(AND(J463&gt;835.07,J463&lt;837),18,IF(AND(J463&gt;558.61,J463&lt;560),19,IF(AND(J463&gt;498.27,J463&lt;500),20))))))))))))))))))</f>
        <v>0</v>
      </c>
      <c r="AG463" s="52" t="b">
        <f>IF(AND(L463&gt;497.89,L463&lt;499),3,IF(AND(L463&gt;360.29,L463&lt;362),4,IF(AND(L463&gt;249.38,L463&lt;251),5,IF(AND(L463&gt;628.22,L463&lt;630),6,IF(AND(L463&gt;455.21,L463&lt;457),7,IF(AND(L463&gt;315.16,L463&lt;317),8,IF(AND(L463&gt;814.35,L463&lt;816),9,IF(AND(L463&gt;571.19,L463&lt;573),10,IF(AND(L463&gt;401.59,L463&lt;403),11,IF(AND(L463&gt;521.33,L463&lt;523),12,IF(AND(L463&gt;377.28,L463&lt;379),13,IF(AND(L463&gt;261.15,L463&lt;263),14,IF(AND(L463&gt;657.8,L463&lt;659),15,IF(AND(L463&gt;476.66,L463&lt;478),16,IF(AND(L463&gt;330.01,L463&lt;332),17,IF(AND(L463&gt;852.67,L463&lt;854),18,IF(AND(L463&gt;598.08,L463&lt;600),19,IF(AND(L463&gt;420.51,L463&lt;422),20))))))))))))))))))</f>
        <v>0</v>
      </c>
      <c r="AH463" s="52" t="b">
        <f>IF(AND(Q463&gt;358.85,Q463&lt;360),3,IF(AND(Q463&gt;129.83,Q463&lt;131),4,IF(AND(Q463&gt;77.61,Q463&lt;79),5,IF(AND(Q463&gt;426.19,Q463&lt;428),6,IF(AND(Q463&gt;159.77,Q463&lt;161),7,IF(AND(Q463&gt;94.38,Q463&lt;96),8,IF(AND(Q463&gt;567.37,Q463&lt;569),9,IF(AND(Q463&gt;203.4,Q463&lt;205),10,IF(AND(Q463&gt;131.96,Q463&lt;133),11,IF(AND(Q463&gt;375.76,Q463&lt;377),12,IF(AND(Q463&gt;135.98,Q463&lt;137),13,IF(AND(Q463&gt;81.31,Q463&lt;83),14,IF(AND(Q463&gt;446.27,Q463&lt;448),15,IF(AND(Q463&gt;167.32,Q463&lt;169),16,IF(AND(Q463&gt;98.86,Q463&lt;100),17,IF(AND(Q463&gt;594.08,Q463&lt;596),18,IF(AND(Q463&gt;213.01,Q463&lt;215),19,IF(AND(Q463&gt;138.21,Q463&lt;140),20))))))))))))))))))</f>
        <v>0</v>
      </c>
      <c r="AI463" s="52" t="b">
        <f>IF(AND(S463&gt;195.17,S463&lt;197),3,IF(AND(S463&gt;88.93,S463&lt;90),4,IF(AND(S463&gt;47.88,S463&lt;49),5,IF(AND(S463&gt;245.08,S463&lt;247),6,IF(AND(S463&gt;111.07,S463&lt;113),7,IF(AND(S463&gt;60.92,S463&lt;62),8,IF(AND(S463&gt;296.11,S463&lt;298),9,IF(AND(S463&gt;139.41,S463&lt;141),10,IF(AND(S463&gt;78.67,S463&lt;80),11,IF(AND(S463&gt;204.39,S463&lt;206),12,IF(AND(S463&gt;93.16,S463&lt;95),13,IF(AND(S463&gt;50.17,S463&lt;52),14,IF(AND(S463&gt;256.64,S463&lt;258),15,IF(AND(S463&gt;116.33,S463&lt;118),16,IF(AND(S463&gt;63.83,S463&lt;65),17,IF(AND(S463&gt;310.07,S463&lt;312),18,IF(AND(S463&gt;146.01,S463&lt;148),19,IF(AND(S463&gt;82.42,S463&lt;84),20))))))))))))))))))</f>
        <v>0</v>
      </c>
      <c r="AJ463" s="52">
        <f>IF(AND(U463&gt;107.35,U463&lt;109),3,IF(AND(U463&gt;63.65,U463&lt;65),4,IF(AND(U463&gt;44.75,U463&lt;46),5,IF(AND(U463&gt;143.27,U463&lt;145),6,IF(AND(U463&gt;85.58,U463&lt;87),7,IF(AND(U463&gt;60.46,U463&lt;62),8,IF(AND(U463&gt;194.16,U463&lt;196),9,IF(AND(U463&gt;117.24,U463&lt;119),10,IF(AND(U463&gt;82.88,U463&lt;84),11,IF(AND(U463&gt;112.44,U463&lt;114),12,IF(AND(U463&gt;66.69,U463&lt;68),13,IF(AND(U463&gt;46.9,U463&lt;48),14,IF(AND(U463&gt;150.05,U463&lt;152),15,IF(AND(U463&gt;90.65,U463&lt;91),16,IF(AND(U463&gt;63.34,U463&lt;65),17,IF(AND(U463&gt;203.34,U463&lt;205),18,IF(AND(U463&gt;122.8,U463&lt;124),19,IF(AND(U463&gt;86.83,U463&lt;88),20))))))))))))))))))</f>
        <v>4</v>
      </c>
      <c r="AK463" s="52" t="b">
        <f>IF(AND(V463&gt;139.85,V463&lt;141),3,IF(AND(V463&gt;103.84,V463&lt;105),4,IF(AND(V463&gt;52.32,V463&lt;54),5,IF(AND(V463&gt;285.46,V463&lt;287),6,IF(AND(V463&gt;118.42,V463&lt;120),7,IF(AND(V463&gt;62.42,V463&lt;64),8,IF(AND(V463&gt;412.27,V463&lt;414),9,IF(AND(V463&gt;140.33,V463&lt;142),10,IF(AND(V463&gt;145,V463&lt;147),11,IF(AND(V463&gt;146.47,V463&lt;148),12,IF(AND(V463&gt;108.77,V463&lt;110),13,IF(AND(V463&gt;54.82,V463&lt;56),14,IF(AND(V463&gt;298.92,V463&lt;300),15,IF(AND(V463&gt;124.03,V463&lt;126),16,IF(AND(V463&gt;65.4,V463&lt;67),17,IF(AND(V463&gt;431.69,V463&lt;433),18,IF(AND(V463&gt;146.97,V463&lt;148),19,IF(AND(V463&gt;151.86,V463&lt;153),20))))))))))))))))))</f>
        <v>0</v>
      </c>
      <c r="AL463" s="52" t="b">
        <f>IF(AND(W463&gt;350.42,W463&lt;352),3,IF(AND(W463&gt;546.22,W463&lt;548),4,IF(AND(W463&gt;155.33,W463&lt;157),5,IF(AND(W463&gt;721.99,W463&lt;723),6,IF(AND(W463&gt;638.96,W463&lt;639),7,IF(AND(W463&gt;187.79,W463&lt;189),8,IF(AND(W463&gt;945.4,W463&lt;947),9,IF(AND(W463&gt;698.46,W463&lt;670),10,IF(AND(W463&gt;360.7,W463&lt;362),11,IF(AND(W463&gt;366.94,W463&lt;368),12,IF(AND(W463&gt;571.94,W463&lt;573),13,IF(AND(W463&gt;162.68,W463&lt;164),14,IF(AND(W463&gt;755.97,W463&lt;757),15,IF(AND(W463&gt;667.99,W463&lt;669),16,IF(AND(W463&gt;196.66,W463&lt;198),17,IF(AND(W463&gt;989.88,W463&lt;991),18,IF(AND(W463&gt;731.33,W463&lt;733),19,IF(AND(W463&gt;377.7,W463&lt;379),20))))))))))))))))))</f>
        <v>0</v>
      </c>
      <c r="AM463" s="52" t="b">
        <f>IF(AND(Y463&gt;46.2,Y463&lt;46.5),3,IF(AND(Y463&gt;18.8,Y463&lt;19.1),4,IF(AND(Y463&gt;15.8,Y463&lt;16),5,IF(AND(Y463&gt;78.7,Y463&lt;79),6,IF(AND(Y463&gt;32.1,Y463&lt;32.4),7,IF(AND(Y463&gt;26.9,Y463&lt;27.3),8,IF(AND(Y463&gt;125,Y463&lt;125.5),9,IF(AND(Y463&gt;48.2,Y463&lt;48.52),10,IF(AND(Y463&gt;43.1,Y463&lt;43.6),11,IF(AND(Y463&gt;48.53,Y463&lt;48.7),12,IF(AND(Y463&gt;19.6,Y463&lt;20.1),13,IF(AND(Y463&gt;16.5,Y463&lt;16.9),14,IF(AND(Y463&gt;82.4,Y463&lt;82.8),15,IF(AND(Y463&gt;33.6,Y463&lt;34),16,IF(AND(Y463&gt;28,Y463&lt;28.6),17,IF(AND(Y463&gt;130.8,Y463&lt;131.4),18,IF(AND(Y463&gt;50.5,Y463&lt;50.9),19,IF(AND(Y463&gt;45.2,Y463&lt;45.8),20))))))))))))))))))</f>
        <v>0</v>
      </c>
      <c r="AN463" s="4"/>
      <c r="AO463" s="4">
        <f t="shared" si="1265"/>
        <v>0</v>
      </c>
      <c r="AP463" s="4">
        <f t="shared" si="1266"/>
        <v>0</v>
      </c>
      <c r="AQ463" s="4">
        <f t="shared" si="1267"/>
        <v>0</v>
      </c>
      <c r="AR463" s="4"/>
      <c r="AU463" s="310"/>
      <c r="AV463" s="299"/>
      <c r="AW463" s="308"/>
      <c r="AX463" s="322" t="s">
        <v>53</v>
      </c>
      <c r="AY463" s="293"/>
      <c r="AZ463" s="11">
        <f>ROUND(AZ462/AW456,2)</f>
        <v>129.30000000000001</v>
      </c>
      <c r="BA463" s="11">
        <f>ROUND(BA462/AW456,2)</f>
        <v>0</v>
      </c>
      <c r="BB463" s="11">
        <f>ROUND(BB462/AW456,2)</f>
        <v>0</v>
      </c>
      <c r="BC463" s="11">
        <f>ROUND(BC462/AW456,2)</f>
        <v>0</v>
      </c>
      <c r="BD463" s="11">
        <f>ROUND(BD462/AW456,2)</f>
        <v>0</v>
      </c>
      <c r="BE463" s="11">
        <f>ROUND(BE462/AW456,2)</f>
        <v>0</v>
      </c>
      <c r="BF463" s="11">
        <f>ROUND(BF462/AW456,2)</f>
        <v>0</v>
      </c>
      <c r="BG463" s="11">
        <f>ROUND(BG462/AW456,2)</f>
        <v>0</v>
      </c>
      <c r="BH463" s="11">
        <f>ROUND(BH462/AW456,2)</f>
        <v>0</v>
      </c>
      <c r="BI463" s="11">
        <f>ROUND(BI462/AW456,2)</f>
        <v>0</v>
      </c>
      <c r="BJ463" s="11">
        <f>ROUND(BJ462/AW456,2)</f>
        <v>0</v>
      </c>
      <c r="BK463" s="11">
        <f>ROUND(BK462/AW456,2)</f>
        <v>0</v>
      </c>
      <c r="BL463" s="11">
        <f>ROUND(BL462/AW456,2)</f>
        <v>0</v>
      </c>
      <c r="BM463" s="11">
        <f>ROUND(BM462/AW456,2)</f>
        <v>0</v>
      </c>
      <c r="BN463" s="11">
        <f>ROUND(BN462/AW456,2)</f>
        <v>0</v>
      </c>
      <c r="BO463" s="11">
        <f>ROUND(BO462/AW456,2)</f>
        <v>129.30000000000001</v>
      </c>
      <c r="BP463" s="11">
        <f>ROUND(BP462/AW456,2)</f>
        <v>0</v>
      </c>
      <c r="BQ463" s="11">
        <f>ROUND(BQ462/AW456,2)</f>
        <v>0</v>
      </c>
      <c r="BR463" s="11">
        <f>ROUND(BR462/AW456,2)</f>
        <v>0</v>
      </c>
      <c r="BS463" s="11">
        <f>ROUND(BS462/AW456,2)</f>
        <v>0</v>
      </c>
      <c r="BT463" s="11">
        <f>ROUND(BT462/AW456,2)</f>
        <v>0</v>
      </c>
      <c r="BU463" s="17">
        <v>8</v>
      </c>
      <c r="BV463" s="4"/>
      <c r="BW463" s="4"/>
      <c r="BX463" s="52" t="b">
        <f>IF(AND(BA463&gt;947.15,BA463&lt;949),3,IF(AND(BA463&gt;623.59,BA463&lt;625),4,IF(AND(BA463&gt;237.38,BA463&lt;239),5,IF(AND(BA463&gt;1986,BA463&lt;1988),6,IF(AND(BA463&gt;739.75,BA463&lt;741),7,IF(AND(BA463&gt;282.91,BA463&lt;284),8,IF(AND(BA463&gt;2681.35,BA463&lt;2683),9,IF(AND(BA463&gt;828.59,BA463&lt;830),10,IF(AND(BA463&gt;585.15,BA463&lt;587),11,IF(AND(BA463&gt;991.71,BA463&lt;993),12,IF(AND(BA463&gt;652.95,BA463&lt;654),13,IF(AND(BA463&gt;248.59,BA463&lt;250),14,IF(AND(BA463&gt;2079.39,BA463&lt;2081),15,IF(AND(BA463&gt;774.57,BA463&lt;776),16,IF(AND(BA463&gt;296.25,BA463&lt;298),17,IF(AND(BA463&gt;2807.42,BA463&lt;2809),18,IF(AND(BA463&gt;867.59,BA463&lt;869),19,IF(AND(BA463&gt;612.7,BA463&lt;614),20))))))))))))))))))</f>
        <v>0</v>
      </c>
      <c r="BY463" s="52" t="b">
        <f>IF(AND(BC463&gt;1204.78,BC463&lt;1206),5,IF(AND(BC463&gt;1407.63,BC463&lt;1409),8,IF(AND(BC463&gt;1427.91,BC463&lt;1429),11,IF(AND(BC463&gt;1261.45,BC463&lt;1263),14,IF(AND(BC463&gt;1473.83,BC463&lt;1475),17,IF(AND(BC463&gt;1495.07,BC463&lt;1497),20))))))</f>
        <v>0</v>
      </c>
      <c r="BZ463" s="52" t="b">
        <f>IF(AND(BD463&gt;486.32,BD463&lt;488),3,IF(AND(BD463&gt;324.64,BD463&lt;326),4,IF(AND(BD463&gt;286.99,BD463&lt;288.5),5,IF(AND(BD463&gt;617.7,BD463&lt;618),6,IF(AND(BD463&gt;411.3,BD463&lt;413),7,IF(AND(BD463&gt;365.04,BD463&lt;367),8,IF(AND(BD463&gt;797.54,BD463&lt;799),9,IF(AND(BD463&gt;533.49,BD463&lt;535),10,IF(AND(BD463&gt;475.86,BD463&lt;477),11,IF(AND(BD463&gt;509.22,BD463&lt;511),12,IF(AND(BD463&gt;339.94,BD463&lt;341.2),13,IF(AND(BD463&gt;300.53,BD463&lt;302),14,IF(AND(BD463&gt;646.78,BD463&lt;648),15,IF(AND(BD463&gt;430.68,BD463&lt;432),16,IF(AND(BD463&gt;382.24,BD463&lt;384),17,IF(AND(BD463&gt;835.07,BD463&lt;837),18,IF(AND(BD463&gt;558.61,BD463&lt;560),19,IF(AND(BD463&gt;498.27,BD463&lt;500),20))))))))))))))))))</f>
        <v>0</v>
      </c>
      <c r="CA463" s="52" t="b">
        <f>IF(AND(BF463&gt;497.89,BF463&lt;499),3,IF(AND(BF463&gt;360.29,BF463&lt;362),4,IF(AND(BF463&gt;249.38,BF463&lt;251),5,IF(AND(BF463&gt;628.22,BF463&lt;630),6,IF(AND(BF463&gt;455.21,BF463&lt;457),7,IF(AND(BF463&gt;315.16,BF463&lt;317),8,IF(AND(BF463&gt;814.35,BF463&lt;816),9,IF(AND(BF463&gt;571.19,BF463&lt;573),10,IF(AND(BF463&gt;401.59,BF463&lt;403),11,IF(AND(BF463&gt;521.33,BF463&lt;523),12,IF(AND(BF463&gt;377.28,BF463&lt;379),13,IF(AND(BF463&gt;261.15,BF463&lt;263),14,IF(AND(BF463&gt;657.8,BF463&lt;659),15,IF(AND(BF463&gt;476.66,BF463&lt;478),16,IF(AND(BF463&gt;330.01,BF463&lt;332),17,IF(AND(BF463&gt;852.67,BF463&lt;854),18,IF(AND(BF463&gt;598.08,BF463&lt;600),19,IF(AND(BF463&gt;420.51,BF463&lt;422),20))))))))))))))))))</f>
        <v>0</v>
      </c>
      <c r="CB463" s="52" t="b">
        <f>IF(AND(BK463&gt;358.85,BK463&lt;360),3,IF(AND(BK463&gt;129.83,BK463&lt;131),4,IF(AND(BK463&gt;77.61,BK463&lt;79),5,IF(AND(BK463&gt;426.19,BK463&lt;428),6,IF(AND(BK463&gt;159.77,BK463&lt;161),7,IF(AND(BK463&gt;94.38,BK463&lt;96),8,IF(AND(BK463&gt;567.37,BK463&lt;569),9,IF(AND(BK463&gt;203.4,BK463&lt;205),10,IF(AND(BK463&gt;131.96,BK463&lt;133),11,IF(AND(BK463&gt;375.76,BK463&lt;377),12,IF(AND(BK463&gt;135.98,BK463&lt;137),13,IF(AND(BK463&gt;81.31,BK463&lt;83),14,IF(AND(BK463&gt;446.27,BK463&lt;448),15,IF(AND(BK463&gt;167.32,BK463&lt;169),16,IF(AND(BK463&gt;98.86,BK463&lt;100),17,IF(AND(BK463&gt;594.08,BK463&lt;596),18,IF(AND(BK463&gt;213.01,BK463&lt;215),19,IF(AND(BK463&gt;138.21,BK463&lt;140),20))))))))))))))))))</f>
        <v>0</v>
      </c>
      <c r="CC463" s="52" t="b">
        <f>IF(AND(BM463&gt;195.17,BM463&lt;197),3,IF(AND(BM463&gt;88.93,BM463&lt;90),4,IF(AND(BM463&gt;47.88,BM463&lt;49),5,IF(AND(BM463&gt;245.08,BM463&lt;247),6,IF(AND(BM463&gt;111.07,BM463&lt;113),7,IF(AND(BM463&gt;60.92,BM463&lt;62),8,IF(AND(BM463&gt;296.11,BM463&lt;298),9,IF(AND(BM463&gt;139.41,BM463&lt;141),10,IF(AND(BM463&gt;78.67,BM463&lt;80),11,IF(AND(BM463&gt;204.39,BM463&lt;206),12,IF(AND(BM463&gt;93.16,BM463&lt;95),13,IF(AND(BM463&gt;50.17,BM463&lt;52),14,IF(AND(BM463&gt;256.64,BM463&lt;258),15,IF(AND(BM463&gt;116.33,BM463&lt;118),16,IF(AND(BM463&gt;63.83,BM463&lt;65),17,IF(AND(BM463&gt;310.07,BM463&lt;312),18,IF(AND(BM463&gt;146.01,BM463&lt;148),19,IF(AND(BM463&gt;82.42,BM463&lt;84),20))))))))))))))))))</f>
        <v>0</v>
      </c>
      <c r="CD463" s="52" t="b">
        <f>IF(AND(BO463&gt;107.35,BO463&lt;109),3,IF(AND(BO463&gt;63.65,BO463&lt;65),4,IF(AND(BO463&gt;44.75,BO463&lt;46),5,IF(AND(BO463&gt;143.27,BO463&lt;145),6,IF(AND(BO463&gt;85.58,BO463&lt;87),7,IF(AND(BO463&gt;60.46,BO463&lt;62),8,IF(AND(BO463&gt;194.16,BO463&lt;196),9,IF(AND(BO463&gt;117.24,BO463&lt;119),10,IF(AND(BO463&gt;82.88,BO463&lt;84),11,IF(AND(BO463&gt;112.44,BO463&lt;114),12,IF(AND(BO463&gt;66.69,BO463&lt;68),13,IF(AND(BO463&gt;46.9,BO463&lt;48),14,IF(AND(BO463&gt;150.05,BO463&lt;152),15,IF(AND(BO463&gt;90.65,BO463&lt;91),16,IF(AND(BO463&gt;63.34,BO463&lt;65),17,IF(AND(BO463&gt;203.34,BO463&lt;205),18,IF(AND(BO463&gt;122.8,BO463&lt;124),19,IF(AND(BO463&gt;86.83,BO463&lt;88),20))))))))))))))))))</f>
        <v>0</v>
      </c>
      <c r="CE463" s="52" t="b">
        <f>IF(AND(BP463&gt;139.85,BP463&lt;141),3,IF(AND(BP463&gt;103.84,BP463&lt;105),4,IF(AND(BP463&gt;52.32,BP463&lt;54),5,IF(AND(BP463&gt;285.46,BP463&lt;287),6,IF(AND(BP463&gt;118.42,BP463&lt;120),7,IF(AND(BP463&gt;62.42,BP463&lt;64),8,IF(AND(BP463&gt;412.27,BP463&lt;414),9,IF(AND(BP463&gt;140.33,BP463&lt;142),10,IF(AND(BP463&gt;145,BP463&lt;147),11,IF(AND(BP463&gt;146.47,BP463&lt;148),12,IF(AND(BP463&gt;108.77,BP463&lt;110),13,IF(AND(BP463&gt;54.82,BP463&lt;56),14,IF(AND(BP463&gt;298.92,BP463&lt;300),15,IF(AND(BP463&gt;124.03,BP463&lt;126),16,IF(AND(BP463&gt;65.4,BP463&lt;67),17,IF(AND(BP463&gt;431.69,BP463&lt;433),18,IF(AND(BP463&gt;146.97,BP463&lt;148),19,IF(AND(BP463&gt;151.86,BP463&lt;153),20))))))))))))))))))</f>
        <v>0</v>
      </c>
      <c r="CF463" s="52" t="b">
        <f>IF(AND(BQ463&gt;350.42,BQ463&lt;352),3,IF(AND(BQ463&gt;546.22,BQ463&lt;548),4,IF(AND(BQ463&gt;155.33,BQ463&lt;157),5,IF(AND(BQ463&gt;721.99,BQ463&lt;723),6,IF(AND(BQ463&gt;638.96,BQ463&lt;639),7,IF(AND(BQ463&gt;187.79,BQ463&lt;189),8,IF(AND(BQ463&gt;945.4,BQ463&lt;947),9,IF(AND(BQ463&gt;698.46,BQ463&lt;670),10,IF(AND(BQ463&gt;360.7,BQ463&lt;362),11,IF(AND(BQ463&gt;366.94,BQ463&lt;368),12,IF(AND(BQ463&gt;571.94,BQ463&lt;573),13,IF(AND(BQ463&gt;162.68,BQ463&lt;164),14,IF(AND(BQ463&gt;755.97,BQ463&lt;757),15,IF(AND(BQ463&gt;667.99,BQ463&lt;669),16,IF(AND(BQ463&gt;196.66,BQ463&lt;198),17,IF(AND(BQ463&gt;989.88,BQ463&lt;991),18,IF(AND(BQ463&gt;731.33,BQ463&lt;733),19,IF(AND(BQ463&gt;377.7,BQ463&lt;379),20))))))))))))))))))</f>
        <v>0</v>
      </c>
      <c r="CG463" s="52" t="b">
        <f>IF(AND(BS463&gt;46.2,BS463&lt;46.5),3,IF(AND(BS463&gt;18.8,BS463&lt;19.1),4,IF(AND(BS463&gt;15.8,BS463&lt;16),5,IF(AND(BS463&gt;78.7,BS463&lt;79),6,IF(AND(BS463&gt;32.1,BS463&lt;32.4),7,IF(AND(BS463&gt;26.9,BS463&lt;27.3),8,IF(AND(BS463&gt;125,BS463&lt;125.5),9,IF(AND(BS463&gt;48.2,BS463&lt;48.52),10,IF(AND(BS463&gt;43.1,BS463&lt;43.6),11,IF(AND(BS463&gt;48.53,BS463&lt;48.7),12,IF(AND(BS463&gt;19.6,BS463&lt;20.1),13,IF(AND(BS463&gt;16.5,BS463&lt;16.9),14,IF(AND(BS463&gt;82.4,BS463&lt;82.8),15,IF(AND(BS463&gt;33.6,BS463&lt;34),16,IF(AND(BS463&gt;28,BS463&lt;28.6),17,IF(AND(BS463&gt;130.8,BS463&lt;131.4),18,IF(AND(BS463&gt;50.5,BS463&lt;50.9),19,IF(AND(BS463&gt;45.2,BS463&lt;45.8),20))))))))))))))))))</f>
        <v>0</v>
      </c>
    </row>
    <row r="464" spans="1:88" ht="90" customHeight="1">
      <c r="A464" s="297"/>
      <c r="B464" s="300"/>
      <c r="C464" s="309"/>
      <c r="D464" s="292" t="s">
        <v>54</v>
      </c>
      <c r="E464" s="293"/>
      <c r="F464" s="10" t="s">
        <v>36</v>
      </c>
      <c r="G464" s="12">
        <f>IF(AD464=FALSE,0,AD464)</f>
        <v>0</v>
      </c>
      <c r="H464" s="12" t="s">
        <v>36</v>
      </c>
      <c r="I464" s="12">
        <f>IF(AE464=FALSE,0,AE464)</f>
        <v>0</v>
      </c>
      <c r="J464" s="12">
        <f>IF(AF464=FALSE,0,AF464)</f>
        <v>0</v>
      </c>
      <c r="K464" s="12" t="s">
        <v>36</v>
      </c>
      <c r="L464" s="12">
        <f>IF(AG464=FALSE,0,AG464)</f>
        <v>0</v>
      </c>
      <c r="M464" s="12" t="s">
        <v>36</v>
      </c>
      <c r="N464" s="12" t="s">
        <v>36</v>
      </c>
      <c r="O464" s="12" t="s">
        <v>36</v>
      </c>
      <c r="P464" s="12" t="s">
        <v>36</v>
      </c>
      <c r="Q464" s="12">
        <f>IF(AH464=FALSE,0,AH464)</f>
        <v>0</v>
      </c>
      <c r="R464" s="12" t="s">
        <v>36</v>
      </c>
      <c r="S464" s="12">
        <f>IF(AI464=FALSE,0,AI464)</f>
        <v>0</v>
      </c>
      <c r="T464" s="12" t="s">
        <v>36</v>
      </c>
      <c r="U464" s="12">
        <f>IF(AJ464=FALSE,0,AJ464)</f>
        <v>64.650000000000006</v>
      </c>
      <c r="V464" s="12">
        <f>IF(AK464=FALSE,0,AK464)</f>
        <v>0</v>
      </c>
      <c r="W464" s="12">
        <f>IF(AL464=FALSE,0,AL464)</f>
        <v>0</v>
      </c>
      <c r="X464" s="12" t="s">
        <v>36</v>
      </c>
      <c r="Y464" s="12">
        <f>IF(AM464=FALSE,0,AM464)</f>
        <v>0</v>
      </c>
      <c r="Z464" s="12" t="s">
        <v>36</v>
      </c>
      <c r="AA464" s="18">
        <v>9</v>
      </c>
      <c r="AD464" s="52" t="b">
        <f>IF(AD463=3,948.15,IF(AD463=4,624.59,IF(AD463=5,238.38,IF(AD463=6,1987,IF(AD463=7,740.75,IF(AD463=8,283.91,IF(AD463=9,2682.35,IF(AD463=10,829.59,IF(AD463=11,586.15,IF(AD463=12,992.71,IF(AD463=13,653.95,IF(AD463=14,249.59,IF(AD463=15,2080.39,IF(AD463=16,775.57,IF(AD463=17,297.25,IF(AD463=18,2808.42,IF(AD463=19,868.59,IF(AD463=20,613.7))))))))))))))))))</f>
        <v>0</v>
      </c>
      <c r="AE464" s="52" t="b">
        <f>IF(AE463=5,1205.78,IF(AE463=8,1408.63,IF(AE463=11,1428.91,IF(AE463=14,1262.45,IF(AE463=17,1474.83,IF(AE463=20,1496.07))))))</f>
        <v>0</v>
      </c>
      <c r="AF464" s="52" t="b">
        <f>IF(AF463=3,487.32,IF(AF463=4,325.64,IF(AF463=5,287.99,IF(AF463=6,618.7,IF(AF463=7,412.3,IF(AF463=8,366.04,IF(AF463=9,798.54,IF(AF463=10,534.49,IF(AF463=11,476.86,IF(AF463=12,510.22,IF(AF463=13,340.94,IF(AF463=14,301.53,IF(AF463=15,647.78,IF(AF463=16,431.68,IF(AF463=17,383.24,IF(AF463=18,836.07,IF(AF463=19,559.61,IF(AF463=20,499.27))))))))))))))))))</f>
        <v>0</v>
      </c>
      <c r="AG464" s="52" t="b">
        <f>IF(AG463=3,498.89,IF(AG463=4,361.29,IF(AG463=5,250.38,IF(AG463=6,629.22,IF(AG463=7,456.21,IF(AG463=8,316.16,IF(AG463=9,815.35,IF(AG463=10,572.19,IF(AG463=11,402.59,IF(AG463=12,522.33,IF(AG463=13,378.28,IF(AG463=14,262.15,IF(AG463=15,658.8,IF(AG463=16,477.66,IF(AG463=17,331.01,IF(AG463=18,853.67,IF(AG463=19,599.08,IF(AG463=20,421.51))))))))))))))))))</f>
        <v>0</v>
      </c>
      <c r="AH464" s="52" t="b">
        <f>IF(AH463=3,359.85,IF(AH463=4,130.83,IF(AH463=5,78.61,IF(AH463=6,427.19,IF(AH463=7,160.77,IF(AH463=8,95.38,IF(AH463=9,568.37,IF(AH463=10,204.4,IF(AH463=11,132.96,IF(AH463=12,376.76,IF(AH463=13,136.98,IF(AH463=14,82.31,IF(AH463=15,447.27,IF(AH463=16,168.32,IF(AH463=17,99.86,IF(AH463=18,595.08,IF(AH463=19,214.01,IF(AH463=20,139.21))))))))))))))))))</f>
        <v>0</v>
      </c>
      <c r="AI464" s="52" t="b">
        <f>IF(AI463=3,196.17,IF(AI463=4,89.93,IF(AI463=5,48.88,IF(AI463=6,246.08,IF(AI463=7,112.07,IF(AI463=8,61.92,IF(AI463=9,297.11,IF(AI463=10,140.41,IF(AI463=11,79.67,IF(AI463=12,205.39,IF(AI463=13,94.16,IF(AI463=14,51.17,IF(AI463=15,257.64,IF(AI463=16,117.33,IF(AI463=17,64.83,IF(AI463=18,311.07,IF(AI463=19,147.01,IF(AI463=20,83.42))))))))))))))))))</f>
        <v>0</v>
      </c>
      <c r="AJ464" s="52">
        <f>IF(AJ463=3,108.35,IF(AJ463=4,64.65,IF(AJ463=5,45.75,IF(AJ463=6,144.27,IF(AJ463=7,86.58,IF(AJ463=8,61.46,IF(AJ463=9,195.16,IF(AJ463=10,118.24,IF(AJ463=11,83.88,IF(AJ463=12,113.44,IF(AJ463=13,67.69,IF(AJ463=14,47.9,IF(AJ463=15,151.05,IF(AJ463=16,90.65,IF(AJ463=17,64.34,IF(AJ463=18,204.34,IF(AJ463=19,123.8,IF(AJ463=20,87.83))))))))))))))))))</f>
        <v>64.650000000000006</v>
      </c>
      <c r="AK464" s="52" t="b">
        <f>IF(AK463=3,140.85,IF(AK463=4,104.84,IF(AK463=5,53.32,IF(AK463=6,286.46,IF(AK463=7,119.42,IF(AK463=8,63.42,IF(AK463=9,413.27,IF(AK463=10,141.33,IF(AK463=11,146,IF(AK463=12,147.47,IF(AK463=13,109.77,IF(AK463=14,55.82,IF(AK463=15,299.92,IF(AK463=16,125.03,IF(AK463=17,66.4,IF(AK463=18,432.69,IF(AK463=19,147.97,IF(AK463=20,152.86))))))))))))))))))</f>
        <v>0</v>
      </c>
      <c r="AL464" s="52" t="b">
        <f>IF(AL463=3,351.42,IF(AL463=4,547.22,IF(AL463=5,156.33,IF(AL463=6,722.99,IF(AL463=7,638.96,IF(AL463=8,188.79,IF(AL463=9,946.4,IF(AL463=10,699.46,IF(AL463=11,361.7,IF(AL463=12,367.94,IF(AL463=13,572.94,IF(AL463=14,163.68,IF(AL463=15,756.97,IF(AL463=16,668.99,IF(AL463=17,197.66,IF(AL463=18,990.88,IF(AL463=19,732.33,IF(AL463=20,378.7))))))))))))))))))</f>
        <v>0</v>
      </c>
      <c r="AM464" s="52" t="b">
        <f>IF(AM463=3,46.41,IF(AM463=4,19.01,IF(AM463=5,15.96,IF(AM463=6,78.9,IF(AM463=7,32.34,IF(AM463=8,27.09,IF(AM463=9,125.27,IF(AM463=10,48.48,IF(AM463=11,43.47,IF(AM463=12,48.59,IF(AM463=13,19.9,IF(AM463=14,16.71,IF(AM463=15,82.61,IF(AM463=16,33.86,IF(AM463=17,28.36,IF(AM463=18,131.15,IF(AM463=19,50.76,IF(AM463=20,45.51))))))))))))))))))</f>
        <v>0</v>
      </c>
      <c r="AO464" s="4">
        <f t="shared" si="1265"/>
        <v>0</v>
      </c>
      <c r="AP464" s="4">
        <f t="shared" si="1266"/>
        <v>0</v>
      </c>
      <c r="AQ464" s="4">
        <f t="shared" si="1267"/>
        <v>0</v>
      </c>
      <c r="AU464" s="310"/>
      <c r="AV464" s="300"/>
      <c r="AW464" s="309"/>
      <c r="AX464" s="322" t="s">
        <v>54</v>
      </c>
      <c r="AY464" s="293"/>
      <c r="AZ464" s="10" t="s">
        <v>36</v>
      </c>
      <c r="BA464" s="12">
        <f>IF(BX464=FALSE,0,BX464)</f>
        <v>0</v>
      </c>
      <c r="BB464" s="12" t="s">
        <v>36</v>
      </c>
      <c r="BC464" s="12">
        <f>IF(BY464=FALSE,0,BY464)</f>
        <v>0</v>
      </c>
      <c r="BD464" s="12">
        <f>IF(BZ464=FALSE,0,BZ464)</f>
        <v>0</v>
      </c>
      <c r="BE464" s="12" t="s">
        <v>36</v>
      </c>
      <c r="BF464" s="12">
        <f>IF(CA464=FALSE,0,CA464)</f>
        <v>0</v>
      </c>
      <c r="BG464" s="12" t="s">
        <v>36</v>
      </c>
      <c r="BH464" s="12" t="s">
        <v>36</v>
      </c>
      <c r="BI464" s="12" t="s">
        <v>36</v>
      </c>
      <c r="BJ464" s="12" t="s">
        <v>36</v>
      </c>
      <c r="BK464" s="12">
        <f>IF(CB464=FALSE,0,CB464)</f>
        <v>0</v>
      </c>
      <c r="BL464" s="12" t="s">
        <v>36</v>
      </c>
      <c r="BM464" s="12">
        <f>IF(CC464=FALSE,0,CC464)</f>
        <v>0</v>
      </c>
      <c r="BN464" s="12" t="s">
        <v>36</v>
      </c>
      <c r="BO464" s="12">
        <f>IF(CD464=FALSE,0,CD464)</f>
        <v>129.30000000000001</v>
      </c>
      <c r="BP464" s="12">
        <f>IF(CE464=FALSE,0,CE464)</f>
        <v>0</v>
      </c>
      <c r="BQ464" s="12">
        <f>IF(CF464=FALSE,0,CF464)</f>
        <v>0</v>
      </c>
      <c r="BR464" s="12" t="s">
        <v>36</v>
      </c>
      <c r="BS464" s="12">
        <f>IF(CG464=FALSE,0,CG464)</f>
        <v>0</v>
      </c>
      <c r="BT464" s="12" t="s">
        <v>36</v>
      </c>
      <c r="BU464" s="18">
        <v>9</v>
      </c>
      <c r="BX464" s="52" t="b">
        <f>IF(AD463=3,1896.3,IF(AD463=4,1249.18,IF(AD463=5,476.76,IF(AD463=6,3974,IF(AD463=7,1481.5,IF(AD463=8,567.82,IF(AD463=9,5364.7,IF(AD463=10,1659.18,IF(AD463=11,1172.3)))))))))</f>
        <v>0</v>
      </c>
      <c r="BY464" s="52" t="b">
        <f>IF(AE463=5,2411.56,IF(AE463=8,2817.26,IF(AE463=11,2857.82)))</f>
        <v>0</v>
      </c>
      <c r="BZ464" s="52" t="b">
        <f>IF(AF463=3,974.64,IF(AF463=4,651.28,IF(AF463=5,575.98,IF(AF463=6,1237.4,IF(AF463=7,824.6,IF(AF463=8,732.08,IF(AF463=9,1597.08,IF(AF463=10,1068.98,IF(AF463=11,953.72)))))))))</f>
        <v>0</v>
      </c>
      <c r="CA464" s="52" t="b">
        <f>IF(AG463=3,997.78,IF(AG463=4,722.58,IF(AG463=5,500.76,IF(AG463=6,1258.44,IF(AG463=7,912.42,IF(AG463=8,632.32,IF(AG463=9,1630.7,IF(AG463=10,1144.38,IF(AG463=11,805.18)))))))))</f>
        <v>0</v>
      </c>
      <c r="CB464" s="52" t="b">
        <f>IF(AH463=3,719.7,IF(AH463=4,261.66,IF(AH463=5,157.22,IF(AH463=6,854.38,IF(AH463=7,321.54,IF(AH463=8,190.76,IF(AH463=9,1136.74,IF(AH463=10,408.8,IF(AH463=11,265.92)))))))))</f>
        <v>0</v>
      </c>
      <c r="CC464" s="52" t="b">
        <f>IF(AI463=3,392.34,IF(AI463=4,179.86,IF(AI463=5,97.76,IF(AI463=6,492.16,IF(AI463=7,224.14,IF(AI463=8,123.84,IF(AI463=9,594.22,IF(AI463=10,280.82,IF(AI463=11,159.34)))))))))</f>
        <v>0</v>
      </c>
      <c r="CD464" s="52">
        <f>IF(AJ463=3,216.7,IF(AJ463=4,129.3,IF(AJ463=5,91.5,IF(AJ463=6,288.54,IF(AJ463=7,173.16,IF(AJ463=8,122.92,IF(AJ463=9,390.32,IF(AJ463=10,236.48,IF(AJ463=11,167.76)))))))))</f>
        <v>129.30000000000001</v>
      </c>
      <c r="CE464" s="52" t="b">
        <f>IF(AK463=3,281.7,IF(AK463=4,209.68,IF(AK463=5,106.64,IF(AK463=6,572.92,IF(AK463=7,238.84,IF(AK463=8,126.84,IF(AK463=9,826.54,IF(AK463=10,282.66,IF(AK463=11,292)))))))))</f>
        <v>0</v>
      </c>
      <c r="CF464" s="52" t="b">
        <f>IF(AL463=3,702.84,IF(AL463=4,1094.44,IF(AL463=5,312.66,IF(AL463=6,1445.98,IF(AL463=7,1277.92,IF(AL463=8,377.58,IF(AL463=9,1892.8,IF(AL463=10,1398.92,IF(AL463=11,723.4)))))))))</f>
        <v>0</v>
      </c>
      <c r="CG464" s="52" t="b">
        <f>IF(AM463=3,92.82,IF(AM463=4,38.02,IF(AM463=5,31.92,IF(AM463=6,157.8,IF(AM463=7,64.68,IF(AM463=8,54.18,IF(AM463=9,250.54,IF(AM463=10,96.96,IF(AM463=11,86.94)))))))))</f>
        <v>0</v>
      </c>
    </row>
    <row r="465" spans="1:88" ht="30" customHeight="1">
      <c r="A465" s="295" t="s">
        <v>39</v>
      </c>
      <c r="B465" s="298" t="s">
        <v>111</v>
      </c>
      <c r="C465" s="307">
        <v>4347</v>
      </c>
      <c r="D465" s="298" t="s">
        <v>27</v>
      </c>
      <c r="E465" s="36" t="s">
        <v>28</v>
      </c>
      <c r="F465" s="10">
        <f>G465+I465+J465+L465+Q465+S465+U465+V465+W465+Y465+Z465</f>
        <v>1570527.63</v>
      </c>
      <c r="G465" s="44">
        <v>0</v>
      </c>
      <c r="H465" s="10">
        <v>0</v>
      </c>
      <c r="I465" s="10">
        <v>0</v>
      </c>
      <c r="J465" s="10">
        <v>0</v>
      </c>
      <c r="K465" s="10">
        <v>0</v>
      </c>
      <c r="L465" s="10">
        <f>M465+O465</f>
        <v>1570527.63</v>
      </c>
      <c r="M465" s="13">
        <v>1570527.63</v>
      </c>
      <c r="N465" s="10">
        <v>338420</v>
      </c>
      <c r="O465" s="13">
        <v>0</v>
      </c>
      <c r="P465" s="10">
        <v>0</v>
      </c>
      <c r="Q465" s="46">
        <v>0</v>
      </c>
      <c r="R465" s="10">
        <v>0</v>
      </c>
      <c r="S465" s="46">
        <v>0</v>
      </c>
      <c r="T465" s="10">
        <v>0</v>
      </c>
      <c r="U465" s="46">
        <v>0</v>
      </c>
      <c r="V465" s="46">
        <v>0</v>
      </c>
      <c r="W465" s="46">
        <v>0</v>
      </c>
      <c r="X465" s="10">
        <v>0</v>
      </c>
      <c r="Y465" s="10">
        <v>0</v>
      </c>
      <c r="Z465" s="10">
        <v>0</v>
      </c>
      <c r="AA465" s="16">
        <v>1</v>
      </c>
      <c r="AO465" s="4">
        <f t="shared" si="1265"/>
        <v>0</v>
      </c>
      <c r="AP465" s="4">
        <f t="shared" si="1266"/>
        <v>0</v>
      </c>
      <c r="AQ465" s="4">
        <f t="shared" si="1267"/>
        <v>0</v>
      </c>
      <c r="AU465" s="310" t="s">
        <v>39</v>
      </c>
      <c r="AV465" s="298" t="s">
        <v>111</v>
      </c>
      <c r="AW465" s="307">
        <v>4347</v>
      </c>
      <c r="AX465" s="316" t="s">
        <v>27</v>
      </c>
      <c r="AY465" s="36" t="s">
        <v>28</v>
      </c>
      <c r="AZ465" s="10">
        <f>BA465+BC465+BD465+BF465+BK465+BM465+BO465+BP465+BQ465+BS465+BT465</f>
        <v>3141055.26</v>
      </c>
      <c r="BA465" s="44">
        <f>ROUND($C465*BA473,2)</f>
        <v>0</v>
      </c>
      <c r="BB465" s="10">
        <f>ROUND(H465*2,2)</f>
        <v>0</v>
      </c>
      <c r="BC465" s="44">
        <f>ROUND($C465*BC473,2)</f>
        <v>0</v>
      </c>
      <c r="BD465" s="44">
        <f>ROUND($C465*BD473,2)</f>
        <v>0</v>
      </c>
      <c r="BE465" s="10">
        <f>ROUND(K465*2,2)</f>
        <v>0</v>
      </c>
      <c r="BF465" s="44">
        <f>ROUND($C465*BF473,2)</f>
        <v>3141055.26</v>
      </c>
      <c r="BG465" s="10">
        <f>ROUND(M465*2,2)</f>
        <v>3141055.26</v>
      </c>
      <c r="BH465" s="10">
        <f>ROUND(N465*2,2)</f>
        <v>676840</v>
      </c>
      <c r="BI465" s="10">
        <f>ROUND(O465*2,2)</f>
        <v>0</v>
      </c>
      <c r="BJ465" s="10">
        <f>ROUND(P465*2,2)</f>
        <v>0</v>
      </c>
      <c r="BK465" s="44">
        <f>ROUND($C465*BK473,2)</f>
        <v>0</v>
      </c>
      <c r="BL465" s="10">
        <f>ROUND(R465*2,2)</f>
        <v>0</v>
      </c>
      <c r="BM465" s="44">
        <f>ROUND($C465*BM473,2)</f>
        <v>0</v>
      </c>
      <c r="BN465" s="10">
        <f>ROUND(T465*2,2)</f>
        <v>0</v>
      </c>
      <c r="BO465" s="44">
        <f>ROUND($C465*BO473,2)</f>
        <v>0</v>
      </c>
      <c r="BP465" s="44">
        <f>ROUND(V465*2,2)</f>
        <v>0</v>
      </c>
      <c r="BQ465" s="44">
        <f>ROUND($C465*BQ473,2)</f>
        <v>0</v>
      </c>
      <c r="BR465" s="10">
        <f>ROUND(X465*2,2)</f>
        <v>0</v>
      </c>
      <c r="BS465" s="44">
        <f>ROUND(Y465*2,2)</f>
        <v>0</v>
      </c>
      <c r="BT465" s="10">
        <f>ROUND(Z465*2,2)</f>
        <v>0</v>
      </c>
      <c r="BU465" s="16">
        <v>1</v>
      </c>
      <c r="CI465" s="32">
        <f>BF465-BG465</f>
        <v>0</v>
      </c>
    </row>
    <row r="466" spans="1:88" ht="60" customHeight="1">
      <c r="A466" s="296"/>
      <c r="B466" s="299"/>
      <c r="C466" s="308"/>
      <c r="D466" s="300"/>
      <c r="E466" s="36" t="s">
        <v>29</v>
      </c>
      <c r="F466" s="10">
        <f t="shared" ref="F466:F470" si="1314">G466+I466+J466+L466+Q466+S466+U466+V466+W466+Y466+Z466</f>
        <v>0</v>
      </c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28">
        <v>2</v>
      </c>
      <c r="AO466" s="4">
        <f t="shared" si="1265"/>
        <v>0</v>
      </c>
      <c r="AP466" s="4">
        <f t="shared" si="1266"/>
        <v>0</v>
      </c>
      <c r="AQ466" s="4">
        <f t="shared" si="1267"/>
        <v>0</v>
      </c>
      <c r="AU466" s="310"/>
      <c r="AV466" s="299"/>
      <c r="AW466" s="308"/>
      <c r="AX466" s="316"/>
      <c r="AY466" s="36" t="s">
        <v>29</v>
      </c>
      <c r="AZ466" s="10">
        <f t="shared" ref="AZ466:AZ470" si="1315">BA466+BC466+BD466+BF466+BK466+BM466+BO466+BP466+BQ466+BS466+BT466</f>
        <v>0</v>
      </c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28">
        <v>2</v>
      </c>
    </row>
    <row r="467" spans="1:88" ht="120" customHeight="1">
      <c r="A467" s="296"/>
      <c r="B467" s="299"/>
      <c r="C467" s="308"/>
      <c r="D467" s="298" t="s">
        <v>30</v>
      </c>
      <c r="E467" s="36" t="s">
        <v>31</v>
      </c>
      <c r="F467" s="10">
        <f t="shared" si="1314"/>
        <v>0</v>
      </c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28">
        <v>3</v>
      </c>
      <c r="AO467" s="4">
        <f t="shared" si="1265"/>
        <v>0</v>
      </c>
      <c r="AP467" s="4">
        <f t="shared" si="1266"/>
        <v>0</v>
      </c>
      <c r="AQ467" s="4">
        <f t="shared" si="1267"/>
        <v>0</v>
      </c>
      <c r="AT467" s="32">
        <f>AZ467-BC467</f>
        <v>0</v>
      </c>
      <c r="AU467" s="310"/>
      <c r="AV467" s="299"/>
      <c r="AW467" s="308"/>
      <c r="AX467" s="316" t="s">
        <v>30</v>
      </c>
      <c r="AY467" s="36" t="s">
        <v>31</v>
      </c>
      <c r="AZ467" s="10">
        <f t="shared" si="1315"/>
        <v>0</v>
      </c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28">
        <v>3</v>
      </c>
    </row>
    <row r="468" spans="1:88" ht="30" customHeight="1">
      <c r="A468" s="296"/>
      <c r="B468" s="299"/>
      <c r="C468" s="308"/>
      <c r="D468" s="299"/>
      <c r="E468" s="36" t="s">
        <v>32</v>
      </c>
      <c r="F468" s="10">
        <f t="shared" si="1314"/>
        <v>0</v>
      </c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28">
        <v>4</v>
      </c>
      <c r="AO468" s="4">
        <f t="shared" si="1265"/>
        <v>0</v>
      </c>
      <c r="AP468" s="4">
        <f t="shared" si="1266"/>
        <v>0</v>
      </c>
      <c r="AQ468" s="4">
        <f t="shared" si="1267"/>
        <v>0</v>
      </c>
      <c r="AU468" s="310"/>
      <c r="AV468" s="299"/>
      <c r="AW468" s="308"/>
      <c r="AX468" s="316"/>
      <c r="AY468" s="36" t="s">
        <v>32</v>
      </c>
      <c r="AZ468" s="10">
        <f t="shared" si="1315"/>
        <v>0</v>
      </c>
      <c r="BA468" s="13"/>
      <c r="BB468" s="13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28">
        <v>4</v>
      </c>
    </row>
    <row r="469" spans="1:88" ht="30" customHeight="1">
      <c r="A469" s="296"/>
      <c r="B469" s="299"/>
      <c r="C469" s="308"/>
      <c r="D469" s="299"/>
      <c r="E469" s="36" t="s">
        <v>33</v>
      </c>
      <c r="F469" s="10">
        <f t="shared" si="1314"/>
        <v>0</v>
      </c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28">
        <v>5</v>
      </c>
      <c r="AO469" s="4">
        <f t="shared" si="1265"/>
        <v>0</v>
      </c>
      <c r="AP469" s="4">
        <f t="shared" si="1266"/>
        <v>0</v>
      </c>
      <c r="AQ469" s="4">
        <f t="shared" si="1267"/>
        <v>0</v>
      </c>
      <c r="AU469" s="310"/>
      <c r="AV469" s="299"/>
      <c r="AW469" s="308"/>
      <c r="AX469" s="316"/>
      <c r="AY469" s="36" t="s">
        <v>33</v>
      </c>
      <c r="AZ469" s="10">
        <f t="shared" si="1315"/>
        <v>0</v>
      </c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28">
        <v>5</v>
      </c>
    </row>
    <row r="470" spans="1:88" ht="30" customHeight="1">
      <c r="A470" s="296"/>
      <c r="B470" s="299"/>
      <c r="C470" s="308"/>
      <c r="D470" s="300"/>
      <c r="E470" s="36" t="s">
        <v>34</v>
      </c>
      <c r="F470" s="10">
        <f t="shared" si="1314"/>
        <v>0</v>
      </c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28">
        <v>6</v>
      </c>
      <c r="AO470" s="4">
        <f t="shared" si="1265"/>
        <v>0</v>
      </c>
      <c r="AP470" s="4">
        <f t="shared" si="1266"/>
        <v>0</v>
      </c>
      <c r="AQ470" s="4">
        <f t="shared" si="1267"/>
        <v>0</v>
      </c>
      <c r="AU470" s="310"/>
      <c r="AV470" s="299"/>
      <c r="AW470" s="308"/>
      <c r="AX470" s="316"/>
      <c r="AY470" s="36" t="s">
        <v>34</v>
      </c>
      <c r="AZ470" s="10">
        <f t="shared" si="1315"/>
        <v>0</v>
      </c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28">
        <v>6</v>
      </c>
    </row>
    <row r="471" spans="1:88" ht="30" customHeight="1">
      <c r="A471" s="296"/>
      <c r="B471" s="299"/>
      <c r="C471" s="308"/>
      <c r="D471" s="311" t="s">
        <v>35</v>
      </c>
      <c r="E471" s="312"/>
      <c r="F471" s="10">
        <f>F465+F466+F467+F468+F469+F470</f>
        <v>1570527.63</v>
      </c>
      <c r="G471" s="10">
        <f t="shared" ref="G471" si="1316">G465+G466+G467+G468+G469+G470</f>
        <v>0</v>
      </c>
      <c r="H471" s="10">
        <f t="shared" ref="H471" si="1317">H465+H466+H467+H468+H469+H470</f>
        <v>0</v>
      </c>
      <c r="I471" s="10">
        <f t="shared" ref="I471" si="1318">I465+I466+I467+I468+I469+I470</f>
        <v>0</v>
      </c>
      <c r="J471" s="10">
        <f t="shared" ref="J471" si="1319">J465+J466+J467+J468+J469+J470</f>
        <v>0</v>
      </c>
      <c r="K471" s="10">
        <f t="shared" ref="K471" si="1320">K465+K466+K467+K468+K469+K470</f>
        <v>0</v>
      </c>
      <c r="L471" s="10">
        <f t="shared" ref="L471" si="1321">L465+L466+L467+L468+L469+L470</f>
        <v>1570527.63</v>
      </c>
      <c r="M471" s="10">
        <f t="shared" ref="M471" si="1322">M465+M466+M467+M468+M469+M470</f>
        <v>1570527.63</v>
      </c>
      <c r="N471" s="10">
        <f t="shared" ref="N471" si="1323">N465+N466+N467+N468+N469+N470</f>
        <v>338420</v>
      </c>
      <c r="O471" s="10">
        <f t="shared" ref="O471" si="1324">O465+O466+O467+O468+O469+O470</f>
        <v>0</v>
      </c>
      <c r="P471" s="10">
        <f t="shared" ref="P471" si="1325">P465+P466+P467+P468+P469+P470</f>
        <v>0</v>
      </c>
      <c r="Q471" s="10">
        <f t="shared" ref="Q471" si="1326">Q465+Q466+Q467+Q468+Q469+Q470</f>
        <v>0</v>
      </c>
      <c r="R471" s="10">
        <f t="shared" ref="R471" si="1327">R465+R466+R467+R468+R469+R470</f>
        <v>0</v>
      </c>
      <c r="S471" s="10">
        <f t="shared" ref="S471" si="1328">S465+S466+S467+S468+S469+S470</f>
        <v>0</v>
      </c>
      <c r="T471" s="10">
        <f t="shared" ref="T471" si="1329">T465+T466+T467+T468+T469+T470</f>
        <v>0</v>
      </c>
      <c r="U471" s="10">
        <f t="shared" ref="U471" si="1330">U465+U466+U467+U468+U469+U470</f>
        <v>0</v>
      </c>
      <c r="V471" s="10">
        <f t="shared" ref="V471" si="1331">V465+V466+V467+V468+V469+V470</f>
        <v>0</v>
      </c>
      <c r="W471" s="10">
        <f t="shared" ref="W471" si="1332">W465+W466+W467+W468+W469+W470</f>
        <v>0</v>
      </c>
      <c r="X471" s="10">
        <f t="shared" ref="X471" si="1333">X465+X466+X467+X468+X469+X470</f>
        <v>0</v>
      </c>
      <c r="Y471" s="10">
        <f t="shared" ref="Y471" si="1334">Y465+Y466+Y467+Y468+Y469+Y470</f>
        <v>0</v>
      </c>
      <c r="Z471" s="10">
        <f t="shared" ref="Z471" si="1335">Z465+Z466+Z467+Z468+Z469+Z470</f>
        <v>0</v>
      </c>
      <c r="AA471" s="16">
        <v>7</v>
      </c>
      <c r="AO471" s="4">
        <f t="shared" si="1265"/>
        <v>0</v>
      </c>
      <c r="AP471" s="4">
        <f t="shared" si="1266"/>
        <v>0</v>
      </c>
      <c r="AQ471" s="4">
        <f t="shared" si="1267"/>
        <v>0</v>
      </c>
      <c r="AU471" s="310"/>
      <c r="AV471" s="299"/>
      <c r="AW471" s="308"/>
      <c r="AX471" s="321" t="s">
        <v>35</v>
      </c>
      <c r="AY471" s="321"/>
      <c r="AZ471" s="10">
        <f>AZ465+AZ466+AZ467+AZ468+AZ469+AZ470</f>
        <v>3141055.26</v>
      </c>
      <c r="BA471" s="10">
        <f t="shared" ref="BA471:BT471" si="1336">BA465+BA466+BA467+BA468+BA469+BA470</f>
        <v>0</v>
      </c>
      <c r="BB471" s="10">
        <f t="shared" si="1336"/>
        <v>0</v>
      </c>
      <c r="BC471" s="10">
        <f t="shared" si="1336"/>
        <v>0</v>
      </c>
      <c r="BD471" s="10">
        <f t="shared" si="1336"/>
        <v>0</v>
      </c>
      <c r="BE471" s="10">
        <f t="shared" si="1336"/>
        <v>0</v>
      </c>
      <c r="BF471" s="10">
        <f t="shared" si="1336"/>
        <v>3141055.26</v>
      </c>
      <c r="BG471" s="10">
        <f t="shared" si="1336"/>
        <v>3141055.26</v>
      </c>
      <c r="BH471" s="10">
        <f t="shared" si="1336"/>
        <v>676840</v>
      </c>
      <c r="BI471" s="10">
        <f t="shared" si="1336"/>
        <v>0</v>
      </c>
      <c r="BJ471" s="10">
        <f t="shared" si="1336"/>
        <v>0</v>
      </c>
      <c r="BK471" s="10">
        <f t="shared" si="1336"/>
        <v>0</v>
      </c>
      <c r="BL471" s="10">
        <f t="shared" si="1336"/>
        <v>0</v>
      </c>
      <c r="BM471" s="10">
        <f t="shared" si="1336"/>
        <v>0</v>
      </c>
      <c r="BN471" s="10">
        <f t="shared" si="1336"/>
        <v>0</v>
      </c>
      <c r="BO471" s="10">
        <f t="shared" si="1336"/>
        <v>0</v>
      </c>
      <c r="BP471" s="10">
        <f t="shared" si="1336"/>
        <v>0</v>
      </c>
      <c r="BQ471" s="10">
        <f t="shared" si="1336"/>
        <v>0</v>
      </c>
      <c r="BR471" s="10">
        <f t="shared" si="1336"/>
        <v>0</v>
      </c>
      <c r="BS471" s="10">
        <f t="shared" si="1336"/>
        <v>0</v>
      </c>
      <c r="BT471" s="10">
        <f t="shared" si="1336"/>
        <v>0</v>
      </c>
      <c r="BU471" s="16">
        <v>7</v>
      </c>
      <c r="BV471" s="4">
        <v>1</v>
      </c>
      <c r="CI471" s="32">
        <f>BF471-BG471</f>
        <v>0</v>
      </c>
      <c r="CJ471" s="123"/>
    </row>
    <row r="472" spans="1:88" ht="75" customHeight="1">
      <c r="A472" s="296"/>
      <c r="B472" s="299"/>
      <c r="C472" s="308"/>
      <c r="D472" s="292" t="s">
        <v>53</v>
      </c>
      <c r="E472" s="293"/>
      <c r="F472" s="11">
        <f>ROUND(F471/C465,2)</f>
        <v>361.29</v>
      </c>
      <c r="G472" s="11">
        <f>ROUND(G471/C465,2)</f>
        <v>0</v>
      </c>
      <c r="H472" s="11">
        <f>ROUND(H471/C465,2)</f>
        <v>0</v>
      </c>
      <c r="I472" s="11">
        <f>ROUND(I471/C465,2)</f>
        <v>0</v>
      </c>
      <c r="J472" s="11">
        <f>ROUND(J471/C465,2)</f>
        <v>0</v>
      </c>
      <c r="K472" s="11">
        <f>ROUND(K471/C465,2)</f>
        <v>0</v>
      </c>
      <c r="L472" s="11">
        <f>ROUND(L471/C465,2)</f>
        <v>361.29</v>
      </c>
      <c r="M472" s="11">
        <f>ROUND(M471/C465,2)</f>
        <v>361.29</v>
      </c>
      <c r="N472" s="11">
        <f>ROUND(N471/C465,2)</f>
        <v>77.849999999999994</v>
      </c>
      <c r="O472" s="11">
        <f>ROUND(O471/C465,2)</f>
        <v>0</v>
      </c>
      <c r="P472" s="11">
        <f>ROUND(P471/C465,2)</f>
        <v>0</v>
      </c>
      <c r="Q472" s="11">
        <f>ROUND(Q471/C465,2)</f>
        <v>0</v>
      </c>
      <c r="R472" s="11">
        <f>ROUND(R471/C465,2)</f>
        <v>0</v>
      </c>
      <c r="S472" s="11">
        <f>ROUND(S471/C465,2)</f>
        <v>0</v>
      </c>
      <c r="T472" s="11">
        <f>ROUND(T471/C465,2)</f>
        <v>0</v>
      </c>
      <c r="U472" s="11">
        <f>ROUND(U471/C465,2)</f>
        <v>0</v>
      </c>
      <c r="V472" s="11">
        <f>ROUND(V471/C465,2)</f>
        <v>0</v>
      </c>
      <c r="W472" s="11">
        <f>ROUND(W471/C465,2)</f>
        <v>0</v>
      </c>
      <c r="X472" s="11">
        <f>ROUND(X471/C465,2)</f>
        <v>0</v>
      </c>
      <c r="Y472" s="11">
        <f>ROUND(Y471/C465,2)</f>
        <v>0</v>
      </c>
      <c r="Z472" s="11">
        <f>ROUND(Z471/C465,2)</f>
        <v>0</v>
      </c>
      <c r="AA472" s="17">
        <v>8</v>
      </c>
      <c r="AD472" s="52" t="b">
        <f>IF(AND(G472&gt;947.15,G472&lt;949),3,IF(AND(G472&gt;623.59,G472&lt;625),4,IF(AND(G472&gt;237.38,G472&lt;239),5,IF(AND(G472&gt;1986,G472&lt;1988),6,IF(AND(G472&gt;739.75,G472&lt;741),7,IF(AND(G472&gt;282.91,G472&lt;284),8,IF(AND(G472&gt;2681.35,G472&lt;2683),9,IF(AND(G472&gt;828.59,G472&lt;830),10,IF(AND(G472&gt;585.15,G472&lt;587),11,IF(AND(G472&gt;991.71,G472&lt;993),12,IF(AND(G472&gt;652.95,G472&lt;654),13,IF(AND(G472&gt;248.59,G472&lt;250),14,IF(AND(G472&gt;2079.39,G472&lt;2081),15,IF(AND(G472&gt;774.57,G472&lt;776),16,IF(AND(G472&gt;296.25,G472&lt;298),17,IF(AND(G472&gt;2807.42,G472&lt;2809),18,IF(AND(G472&gt;867.59,G472&lt;869),19,IF(AND(G472&gt;612.7,G472&lt;614),20))))))))))))))))))</f>
        <v>0</v>
      </c>
      <c r="AE472" s="52" t="b">
        <f>IF(AND(I472&gt;1204.78,I472&lt;1206),5,IF(AND(I472&gt;1407.63,I472&lt;1409),8,IF(AND(I472&gt;1427.91,I472&lt;1429),11,IF(AND(I472&gt;1261.45,I472&lt;1263),14,IF(AND(I472&gt;1473.83,I472&lt;1475),17,IF(AND(I472&gt;1495.07,I472&lt;1497),20))))))</f>
        <v>0</v>
      </c>
      <c r="AF472" s="52" t="b">
        <f>IF(AND(J472&gt;486.32,J472&lt;488),3,IF(AND(J472&gt;324.64,J472&lt;326),4,IF(AND(J472&gt;286.99,J472&lt;288.5),5,IF(AND(J472&gt;617.7,J472&lt;618),6,IF(AND(J472&gt;411.3,J472&lt;413),7,IF(AND(J472&gt;365.04,J472&lt;367),8,IF(AND(J472&gt;797.54,J472&lt;799),9,IF(AND(J472&gt;533.49,J472&lt;535),10,IF(AND(J472&gt;475.86,J472&lt;477),11,IF(AND(J472&gt;509.22,J472&lt;511),12,IF(AND(J472&gt;339.94,J472&lt;341.2),13,IF(AND(J472&gt;300.53,J472&lt;302),14,IF(AND(J472&gt;646.78,J472&lt;648),15,IF(AND(J472&gt;430.68,J472&lt;432),16,IF(AND(J472&gt;382.24,J472&lt;384),17,IF(AND(J472&gt;835.07,J472&lt;837),18,IF(AND(J472&gt;558.61,J472&lt;560),19,IF(AND(J472&gt;498.27,J472&lt;500),20))))))))))))))))))</f>
        <v>0</v>
      </c>
      <c r="AG472" s="52">
        <f>IF(AND(L472&gt;497.89,L472&lt;499),3,IF(AND(L472&gt;360.29,L472&lt;362),4,IF(AND(L472&gt;249.38,L472&lt;251),5,IF(AND(L472&gt;628.22,L472&lt;630),6,IF(AND(L472&gt;455.21,L472&lt;457),7,IF(AND(L472&gt;315.16,L472&lt;317),8,IF(AND(L472&gt;814.35,L472&lt;816),9,IF(AND(L472&gt;571.19,L472&lt;573),10,IF(AND(L472&gt;401.59,L472&lt;403),11,IF(AND(L472&gt;521.33,L472&lt;523),12,IF(AND(L472&gt;377.28,L472&lt;379),13,IF(AND(L472&gt;261.15,L472&lt;263),14,IF(AND(L472&gt;657.8,L472&lt;659),15,IF(AND(L472&gt;476.66,L472&lt;478),16,IF(AND(L472&gt;330.01,L472&lt;332),17,IF(AND(L472&gt;852.67,L472&lt;854),18,IF(AND(L472&gt;598.08,L472&lt;600),19,IF(AND(L472&gt;420.51,L472&lt;422),20))))))))))))))))))</f>
        <v>4</v>
      </c>
      <c r="AH472" s="52" t="b">
        <f>IF(AND(Q472&gt;358.85,Q472&lt;360),3,IF(AND(Q472&gt;129.83,Q472&lt;131),4,IF(AND(Q472&gt;77.61,Q472&lt;79),5,IF(AND(Q472&gt;426.19,Q472&lt;428),6,IF(AND(Q472&gt;159.77,Q472&lt;161),7,IF(AND(Q472&gt;94.38,Q472&lt;96),8,IF(AND(Q472&gt;567.37,Q472&lt;569),9,IF(AND(Q472&gt;203.4,Q472&lt;205),10,IF(AND(Q472&gt;131.96,Q472&lt;133),11,IF(AND(Q472&gt;375.76,Q472&lt;377),12,IF(AND(Q472&gt;135.98,Q472&lt;137),13,IF(AND(Q472&gt;81.31,Q472&lt;83),14,IF(AND(Q472&gt;446.27,Q472&lt;448),15,IF(AND(Q472&gt;167.32,Q472&lt;169),16,IF(AND(Q472&gt;98.86,Q472&lt;100),17,IF(AND(Q472&gt;594.08,Q472&lt;596),18,IF(AND(Q472&gt;213.01,Q472&lt;215),19,IF(AND(Q472&gt;138.21,Q472&lt;140),20))))))))))))))))))</f>
        <v>0</v>
      </c>
      <c r="AI472" s="52" t="b">
        <f>IF(AND(S472&gt;195.17,S472&lt;197),3,IF(AND(S472&gt;88.93,S472&lt;90),4,IF(AND(S472&gt;47.88,S472&lt;49),5,IF(AND(S472&gt;245.08,S472&lt;247),6,IF(AND(S472&gt;111.07,S472&lt;113),7,IF(AND(S472&gt;60.92,S472&lt;62),8,IF(AND(S472&gt;296.11,S472&lt;298),9,IF(AND(S472&gt;139.41,S472&lt;141),10,IF(AND(S472&gt;78.67,S472&lt;80),11,IF(AND(S472&gt;204.39,S472&lt;206),12,IF(AND(S472&gt;93.16,S472&lt;95),13,IF(AND(S472&gt;50.17,S472&lt;52),14,IF(AND(S472&gt;256.64,S472&lt;258),15,IF(AND(S472&gt;116.33,S472&lt;118),16,IF(AND(S472&gt;63.83,S472&lt;65),17,IF(AND(S472&gt;310.07,S472&lt;312),18,IF(AND(S472&gt;146.01,S472&lt;148),19,IF(AND(S472&gt;82.42,S472&lt;84),20))))))))))))))))))</f>
        <v>0</v>
      </c>
      <c r="AJ472" s="52" t="b">
        <f>IF(AND(U472&gt;107.35,U472&lt;109),3,IF(AND(U472&gt;63.65,U472&lt;65),4,IF(AND(U472&gt;44.75,U472&lt;46),5,IF(AND(U472&gt;143.27,U472&lt;145),6,IF(AND(U472&gt;85.58,U472&lt;87),7,IF(AND(U472&gt;60.46,U472&lt;62),8,IF(AND(U472&gt;194.16,U472&lt;196),9,IF(AND(U472&gt;117.24,U472&lt;119),10,IF(AND(U472&gt;82.88,U472&lt;84),11,IF(AND(U472&gt;112.44,U472&lt;114),12,IF(AND(U472&gt;66.69,U472&lt;68),13,IF(AND(U472&gt;46.9,U472&lt;48),14,IF(AND(U472&gt;150.05,U472&lt;152),15,IF(AND(U472&gt;90.65,U472&lt;91),16,IF(AND(U472&gt;63.34,U472&lt;65),17,IF(AND(U472&gt;203.34,U472&lt;205),18,IF(AND(U472&gt;122.8,U472&lt;124),19,IF(AND(U472&gt;86.83,U472&lt;88),20))))))))))))))))))</f>
        <v>0</v>
      </c>
      <c r="AK472" s="52" t="b">
        <f>IF(AND(V472&gt;139.85,V472&lt;141),3,IF(AND(V472&gt;103.84,V472&lt;105),4,IF(AND(V472&gt;52.32,V472&lt;54),5,IF(AND(V472&gt;285.46,V472&lt;287),6,IF(AND(V472&gt;118.42,V472&lt;120),7,IF(AND(V472&gt;62.42,V472&lt;64),8,IF(AND(V472&gt;412.27,V472&lt;414),9,IF(AND(V472&gt;140.33,V472&lt;142),10,IF(AND(V472&gt;145,V472&lt;147),11,IF(AND(V472&gt;146.47,V472&lt;148),12,IF(AND(V472&gt;108.77,V472&lt;110),13,IF(AND(V472&gt;54.82,V472&lt;56),14,IF(AND(V472&gt;298.92,V472&lt;300),15,IF(AND(V472&gt;124.03,V472&lt;126),16,IF(AND(V472&gt;65.4,V472&lt;67),17,IF(AND(V472&gt;431.69,V472&lt;433),18,IF(AND(V472&gt;146.97,V472&lt;148),19,IF(AND(V472&gt;151.86,V472&lt;153),20))))))))))))))))))</f>
        <v>0</v>
      </c>
      <c r="AL472" s="52" t="b">
        <f>IF(AND(W472&gt;350.42,W472&lt;352),3,IF(AND(W472&gt;546.22,W472&lt;548),4,IF(AND(W472&gt;155.33,W472&lt;157),5,IF(AND(W472&gt;721.99,W472&lt;723),6,IF(AND(W472&gt;638.96,W472&lt;639),7,IF(AND(W472&gt;187.79,W472&lt;189),8,IF(AND(W472&gt;945.4,W472&lt;947),9,IF(AND(W472&gt;698.46,W472&lt;670),10,IF(AND(W472&gt;360.7,W472&lt;362),11,IF(AND(W472&gt;366.94,W472&lt;368),12,IF(AND(W472&gt;571.94,W472&lt;573),13,IF(AND(W472&gt;162.68,W472&lt;164),14,IF(AND(W472&gt;755.97,W472&lt;757),15,IF(AND(W472&gt;667.99,W472&lt;669),16,IF(AND(W472&gt;196.66,W472&lt;198),17,IF(AND(W472&gt;989.88,W472&lt;991),18,IF(AND(W472&gt;731.33,W472&lt;733),19,IF(AND(W472&gt;377.7,W472&lt;379),20))))))))))))))))))</f>
        <v>0</v>
      </c>
      <c r="AM472" s="52" t="b">
        <f>IF(AND(Y472&gt;46.2,Y472&lt;46.5),3,IF(AND(Y472&gt;18.8,Y472&lt;19.1),4,IF(AND(Y472&gt;15.8,Y472&lt;16),5,IF(AND(Y472&gt;78.7,Y472&lt;79),6,IF(AND(Y472&gt;32.1,Y472&lt;32.4),7,IF(AND(Y472&gt;26.9,Y472&lt;27.3),8,IF(AND(Y472&gt;125,Y472&lt;125.5),9,IF(AND(Y472&gt;48.2,Y472&lt;48.52),10,IF(AND(Y472&gt;43.1,Y472&lt;43.6),11,IF(AND(Y472&gt;48.53,Y472&lt;48.7),12,IF(AND(Y472&gt;19.6,Y472&lt;20.1),13,IF(AND(Y472&gt;16.5,Y472&lt;16.9),14,IF(AND(Y472&gt;82.4,Y472&lt;82.8),15,IF(AND(Y472&gt;33.6,Y472&lt;34),16,IF(AND(Y472&gt;28,Y472&lt;28.6),17,IF(AND(Y472&gt;130.8,Y472&lt;131.4),18,IF(AND(Y472&gt;50.5,Y472&lt;50.9),19,IF(AND(Y472&gt;45.2,Y472&lt;45.8),20))))))))))))))))))</f>
        <v>0</v>
      </c>
      <c r="AO472" s="4">
        <f t="shared" si="1265"/>
        <v>0</v>
      </c>
      <c r="AP472" s="4">
        <f t="shared" si="1266"/>
        <v>0</v>
      </c>
      <c r="AQ472" s="4">
        <f t="shared" si="1267"/>
        <v>0</v>
      </c>
      <c r="AU472" s="310"/>
      <c r="AV472" s="299"/>
      <c r="AW472" s="308"/>
      <c r="AX472" s="322" t="s">
        <v>53</v>
      </c>
      <c r="AY472" s="293"/>
      <c r="AZ472" s="11">
        <f>ROUND(AZ471/AW465,2)</f>
        <v>722.58</v>
      </c>
      <c r="BA472" s="11">
        <f>ROUND(BA471/AW465,2)</f>
        <v>0</v>
      </c>
      <c r="BB472" s="11">
        <f>ROUND(BB471/AW465,2)</f>
        <v>0</v>
      </c>
      <c r="BC472" s="11">
        <f>ROUND(BC471/AW465,2)</f>
        <v>0</v>
      </c>
      <c r="BD472" s="11">
        <f>ROUND(BD471/AW465,2)</f>
        <v>0</v>
      </c>
      <c r="BE472" s="11">
        <f>ROUND(BE471/AW465,2)</f>
        <v>0</v>
      </c>
      <c r="BF472" s="11">
        <f>ROUND(BF471/AW465,2)</f>
        <v>722.58</v>
      </c>
      <c r="BG472" s="11">
        <f>ROUND(BG471/AW465,2)</f>
        <v>722.58</v>
      </c>
      <c r="BH472" s="11">
        <f>ROUND(BH471/AW465,2)</f>
        <v>155.69999999999999</v>
      </c>
      <c r="BI472" s="11">
        <f>ROUND(BI471/AW465,2)</f>
        <v>0</v>
      </c>
      <c r="BJ472" s="11">
        <f>ROUND(BJ471/AW465,2)</f>
        <v>0</v>
      </c>
      <c r="BK472" s="11">
        <f>ROUND(BK471/AW465,2)</f>
        <v>0</v>
      </c>
      <c r="BL472" s="11">
        <f>ROUND(BL471/AW465,2)</f>
        <v>0</v>
      </c>
      <c r="BM472" s="11">
        <f>ROUND(BM471/AW465,2)</f>
        <v>0</v>
      </c>
      <c r="BN472" s="11">
        <f>ROUND(BN471/AW465,2)</f>
        <v>0</v>
      </c>
      <c r="BO472" s="11">
        <f>ROUND(BO471/AW465,2)</f>
        <v>0</v>
      </c>
      <c r="BP472" s="11">
        <f>ROUND(BP471/AW465,2)</f>
        <v>0</v>
      </c>
      <c r="BQ472" s="11">
        <f>ROUND(BQ471/AW465,2)</f>
        <v>0</v>
      </c>
      <c r="BR472" s="11">
        <f>ROUND(BR471/AW465,2)</f>
        <v>0</v>
      </c>
      <c r="BS472" s="11">
        <f>ROUND(BS471/AW465,2)</f>
        <v>0</v>
      </c>
      <c r="BT472" s="11">
        <f>ROUND(BT471/AW465,2)</f>
        <v>0</v>
      </c>
      <c r="BU472" s="17">
        <v>8</v>
      </c>
      <c r="BX472" s="52" t="b">
        <f>IF(AND(BA472&gt;947.15,BA472&lt;949),3,IF(AND(BA472&gt;623.59,BA472&lt;625),4,IF(AND(BA472&gt;237.38,BA472&lt;239),5,IF(AND(BA472&gt;1986,BA472&lt;1988),6,IF(AND(BA472&gt;739.75,BA472&lt;741),7,IF(AND(BA472&gt;282.91,BA472&lt;284),8,IF(AND(BA472&gt;2681.35,BA472&lt;2683),9,IF(AND(BA472&gt;828.59,BA472&lt;830),10,IF(AND(BA472&gt;585.15,BA472&lt;587),11,IF(AND(BA472&gt;991.71,BA472&lt;993),12,IF(AND(BA472&gt;652.95,BA472&lt;654),13,IF(AND(BA472&gt;248.59,BA472&lt;250),14,IF(AND(BA472&gt;2079.39,BA472&lt;2081),15,IF(AND(BA472&gt;774.57,BA472&lt;776),16,IF(AND(BA472&gt;296.25,BA472&lt;298),17,IF(AND(BA472&gt;2807.42,BA472&lt;2809),18,IF(AND(BA472&gt;867.59,BA472&lt;869),19,IF(AND(BA472&gt;612.7,BA472&lt;614),20))))))))))))))))))</f>
        <v>0</v>
      </c>
      <c r="BY472" s="52" t="b">
        <f>IF(AND(BC472&gt;1204.78,BC472&lt;1206),5,IF(AND(BC472&gt;1407.63,BC472&lt;1409),8,IF(AND(BC472&gt;1427.91,BC472&lt;1429),11,IF(AND(BC472&gt;1261.45,BC472&lt;1263),14,IF(AND(BC472&gt;1473.83,BC472&lt;1475),17,IF(AND(BC472&gt;1495.07,BC472&lt;1497),20))))))</f>
        <v>0</v>
      </c>
      <c r="BZ472" s="52" t="b">
        <f>IF(AND(BD472&gt;486.32,BD472&lt;488),3,IF(AND(BD472&gt;324.64,BD472&lt;326),4,IF(AND(BD472&gt;286.99,BD472&lt;288.5),5,IF(AND(BD472&gt;617.7,BD472&lt;618),6,IF(AND(BD472&gt;411.3,BD472&lt;413),7,IF(AND(BD472&gt;365.04,BD472&lt;367),8,IF(AND(BD472&gt;797.54,BD472&lt;799),9,IF(AND(BD472&gt;533.49,BD472&lt;535),10,IF(AND(BD472&gt;475.86,BD472&lt;477),11,IF(AND(BD472&gt;509.22,BD472&lt;511),12,IF(AND(BD472&gt;339.94,BD472&lt;341.2),13,IF(AND(BD472&gt;300.53,BD472&lt;302),14,IF(AND(BD472&gt;646.78,BD472&lt;648),15,IF(AND(BD472&gt;430.68,BD472&lt;432),16,IF(AND(BD472&gt;382.24,BD472&lt;384),17,IF(AND(BD472&gt;835.07,BD472&lt;837),18,IF(AND(BD472&gt;558.61,BD472&lt;560),19,IF(AND(BD472&gt;498.27,BD472&lt;500),20))))))))))))))))))</f>
        <v>0</v>
      </c>
      <c r="CA472" s="52" t="b">
        <f>IF(AND(BF472&gt;497.89,BF472&lt;499),3,IF(AND(BF472&gt;360.29,BF472&lt;362),4,IF(AND(BF472&gt;249.38,BF472&lt;251),5,IF(AND(BF472&gt;628.22,BF472&lt;630),6,IF(AND(BF472&gt;455.21,BF472&lt;457),7,IF(AND(BF472&gt;315.16,BF472&lt;317),8,IF(AND(BF472&gt;814.35,BF472&lt;816),9,IF(AND(BF472&gt;571.19,BF472&lt;573),10,IF(AND(BF472&gt;401.59,BF472&lt;403),11,IF(AND(BF472&gt;521.33,BF472&lt;523),12,IF(AND(BF472&gt;377.28,BF472&lt;379),13,IF(AND(BF472&gt;261.15,BF472&lt;263),14,IF(AND(BF472&gt;657.8,BF472&lt;659),15,IF(AND(BF472&gt;476.66,BF472&lt;478),16,IF(AND(BF472&gt;330.01,BF472&lt;332),17,IF(AND(BF472&gt;852.67,BF472&lt;854),18,IF(AND(BF472&gt;598.08,BF472&lt;600),19,IF(AND(BF472&gt;420.51,BF472&lt;422),20))))))))))))))))))</f>
        <v>0</v>
      </c>
      <c r="CB472" s="52" t="b">
        <f>IF(AND(BK472&gt;358.85,BK472&lt;360),3,IF(AND(BK472&gt;129.83,BK472&lt;131),4,IF(AND(BK472&gt;77.61,BK472&lt;79),5,IF(AND(BK472&gt;426.19,BK472&lt;428),6,IF(AND(BK472&gt;159.77,BK472&lt;161),7,IF(AND(BK472&gt;94.38,BK472&lt;96),8,IF(AND(BK472&gt;567.37,BK472&lt;569),9,IF(AND(BK472&gt;203.4,BK472&lt;205),10,IF(AND(BK472&gt;131.96,BK472&lt;133),11,IF(AND(BK472&gt;375.76,BK472&lt;377),12,IF(AND(BK472&gt;135.98,BK472&lt;137),13,IF(AND(BK472&gt;81.31,BK472&lt;83),14,IF(AND(BK472&gt;446.27,BK472&lt;448),15,IF(AND(BK472&gt;167.32,BK472&lt;169),16,IF(AND(BK472&gt;98.86,BK472&lt;100),17,IF(AND(BK472&gt;594.08,BK472&lt;596),18,IF(AND(BK472&gt;213.01,BK472&lt;215),19,IF(AND(BK472&gt;138.21,BK472&lt;140),20))))))))))))))))))</f>
        <v>0</v>
      </c>
      <c r="CC472" s="52" t="b">
        <f>IF(AND(BM472&gt;195.17,BM472&lt;197),3,IF(AND(BM472&gt;88.93,BM472&lt;90),4,IF(AND(BM472&gt;47.88,BM472&lt;49),5,IF(AND(BM472&gt;245.08,BM472&lt;247),6,IF(AND(BM472&gt;111.07,BM472&lt;113),7,IF(AND(BM472&gt;60.92,BM472&lt;62),8,IF(AND(BM472&gt;296.11,BM472&lt;298),9,IF(AND(BM472&gt;139.41,BM472&lt;141),10,IF(AND(BM472&gt;78.67,BM472&lt;80),11,IF(AND(BM472&gt;204.39,BM472&lt;206),12,IF(AND(BM472&gt;93.16,BM472&lt;95),13,IF(AND(BM472&gt;50.17,BM472&lt;52),14,IF(AND(BM472&gt;256.64,BM472&lt;258),15,IF(AND(BM472&gt;116.33,BM472&lt;118),16,IF(AND(BM472&gt;63.83,BM472&lt;65),17,IF(AND(BM472&gt;310.07,BM472&lt;312),18,IF(AND(BM472&gt;146.01,BM472&lt;148),19,IF(AND(BM472&gt;82.42,BM472&lt;84),20))))))))))))))))))</f>
        <v>0</v>
      </c>
      <c r="CD472" s="52" t="b">
        <f>IF(AND(BO472&gt;107.35,BO472&lt;109),3,IF(AND(BO472&gt;63.65,BO472&lt;65),4,IF(AND(BO472&gt;44.75,BO472&lt;46),5,IF(AND(BO472&gt;143.27,BO472&lt;145),6,IF(AND(BO472&gt;85.58,BO472&lt;87),7,IF(AND(BO472&gt;60.46,BO472&lt;62),8,IF(AND(BO472&gt;194.16,BO472&lt;196),9,IF(AND(BO472&gt;117.24,BO472&lt;119),10,IF(AND(BO472&gt;82.88,BO472&lt;84),11,IF(AND(BO472&gt;112.44,BO472&lt;114),12,IF(AND(BO472&gt;66.69,BO472&lt;68),13,IF(AND(BO472&gt;46.9,BO472&lt;48),14,IF(AND(BO472&gt;150.05,BO472&lt;152),15,IF(AND(BO472&gt;90.65,BO472&lt;91),16,IF(AND(BO472&gt;63.34,BO472&lt;65),17,IF(AND(BO472&gt;203.34,BO472&lt;205),18,IF(AND(BO472&gt;122.8,BO472&lt;124),19,IF(AND(BO472&gt;86.83,BO472&lt;88),20))))))))))))))))))</f>
        <v>0</v>
      </c>
      <c r="CE472" s="52" t="b">
        <f>IF(AND(BP472&gt;139.85,BP472&lt;141),3,IF(AND(BP472&gt;103.84,BP472&lt;105),4,IF(AND(BP472&gt;52.32,BP472&lt;54),5,IF(AND(BP472&gt;285.46,BP472&lt;287),6,IF(AND(BP472&gt;118.42,BP472&lt;120),7,IF(AND(BP472&gt;62.42,BP472&lt;64),8,IF(AND(BP472&gt;412.27,BP472&lt;414),9,IF(AND(BP472&gt;140.33,BP472&lt;142),10,IF(AND(BP472&gt;145,BP472&lt;147),11,IF(AND(BP472&gt;146.47,BP472&lt;148),12,IF(AND(BP472&gt;108.77,BP472&lt;110),13,IF(AND(BP472&gt;54.82,BP472&lt;56),14,IF(AND(BP472&gt;298.92,BP472&lt;300),15,IF(AND(BP472&gt;124.03,BP472&lt;126),16,IF(AND(BP472&gt;65.4,BP472&lt;67),17,IF(AND(BP472&gt;431.69,BP472&lt;433),18,IF(AND(BP472&gt;146.97,BP472&lt;148),19,IF(AND(BP472&gt;151.86,BP472&lt;153),20))))))))))))))))))</f>
        <v>0</v>
      </c>
      <c r="CF472" s="52" t="b">
        <f>IF(AND(BQ472&gt;350.42,BQ472&lt;352),3,IF(AND(BQ472&gt;546.22,BQ472&lt;548),4,IF(AND(BQ472&gt;155.33,BQ472&lt;157),5,IF(AND(BQ472&gt;721.99,BQ472&lt;723),6,IF(AND(BQ472&gt;638.96,BQ472&lt;639),7,IF(AND(BQ472&gt;187.79,BQ472&lt;189),8,IF(AND(BQ472&gt;945.4,BQ472&lt;947),9,IF(AND(BQ472&gt;698.46,BQ472&lt;670),10,IF(AND(BQ472&gt;360.7,BQ472&lt;362),11,IF(AND(BQ472&gt;366.94,BQ472&lt;368),12,IF(AND(BQ472&gt;571.94,BQ472&lt;573),13,IF(AND(BQ472&gt;162.68,BQ472&lt;164),14,IF(AND(BQ472&gt;755.97,BQ472&lt;757),15,IF(AND(BQ472&gt;667.99,BQ472&lt;669),16,IF(AND(BQ472&gt;196.66,BQ472&lt;198),17,IF(AND(BQ472&gt;989.88,BQ472&lt;991),18,IF(AND(BQ472&gt;731.33,BQ472&lt;733),19,IF(AND(BQ472&gt;377.7,BQ472&lt;379),20))))))))))))))))))</f>
        <v>0</v>
      </c>
      <c r="CG472" s="52" t="b">
        <f>IF(AND(BS472&gt;46.2,BS472&lt;46.5),3,IF(AND(BS472&gt;18.8,BS472&lt;19.1),4,IF(AND(BS472&gt;15.8,BS472&lt;16),5,IF(AND(BS472&gt;78.7,BS472&lt;79),6,IF(AND(BS472&gt;32.1,BS472&lt;32.4),7,IF(AND(BS472&gt;26.9,BS472&lt;27.3),8,IF(AND(BS472&gt;125,BS472&lt;125.5),9,IF(AND(BS472&gt;48.2,BS472&lt;48.52),10,IF(AND(BS472&gt;43.1,BS472&lt;43.6),11,IF(AND(BS472&gt;48.53,BS472&lt;48.7),12,IF(AND(BS472&gt;19.6,BS472&lt;20.1),13,IF(AND(BS472&gt;16.5,BS472&lt;16.9),14,IF(AND(BS472&gt;82.4,BS472&lt;82.8),15,IF(AND(BS472&gt;33.6,BS472&lt;34),16,IF(AND(BS472&gt;28,BS472&lt;28.6),17,IF(AND(BS472&gt;130.8,BS472&lt;131.4),18,IF(AND(BS472&gt;50.5,BS472&lt;50.9),19,IF(AND(BS472&gt;45.2,BS472&lt;45.8),20))))))))))))))))))</f>
        <v>0</v>
      </c>
    </row>
    <row r="473" spans="1:88" ht="90" customHeight="1">
      <c r="A473" s="297"/>
      <c r="B473" s="300"/>
      <c r="C473" s="309"/>
      <c r="D473" s="292" t="s">
        <v>54</v>
      </c>
      <c r="E473" s="293"/>
      <c r="F473" s="10" t="s">
        <v>36</v>
      </c>
      <c r="G473" s="12">
        <f>IF(AD473=FALSE,0,AD473)</f>
        <v>0</v>
      </c>
      <c r="H473" s="12" t="s">
        <v>36</v>
      </c>
      <c r="I473" s="12">
        <f>IF(AE473=FALSE,0,AE473)</f>
        <v>0</v>
      </c>
      <c r="J473" s="12">
        <f>IF(AF473=FALSE,0,AF473)</f>
        <v>0</v>
      </c>
      <c r="K473" s="12" t="s">
        <v>36</v>
      </c>
      <c r="L473" s="12">
        <f>IF(AG473=FALSE,0,AG473)</f>
        <v>361.29</v>
      </c>
      <c r="M473" s="12" t="s">
        <v>36</v>
      </c>
      <c r="N473" s="12" t="s">
        <v>36</v>
      </c>
      <c r="O473" s="12" t="s">
        <v>36</v>
      </c>
      <c r="P473" s="12" t="s">
        <v>36</v>
      </c>
      <c r="Q473" s="12">
        <f>IF(AH473=FALSE,0,AH473)</f>
        <v>0</v>
      </c>
      <c r="R473" s="12" t="s">
        <v>36</v>
      </c>
      <c r="S473" s="12">
        <f>IF(AI473=FALSE,0,AI473)</f>
        <v>0</v>
      </c>
      <c r="T473" s="12" t="s">
        <v>36</v>
      </c>
      <c r="U473" s="12">
        <f>IF(AJ473=FALSE,0,AJ473)</f>
        <v>0</v>
      </c>
      <c r="V473" s="12">
        <f>IF(AK473=FALSE,0,AK473)</f>
        <v>0</v>
      </c>
      <c r="W473" s="12">
        <f>IF(AL473=FALSE,0,AL473)</f>
        <v>0</v>
      </c>
      <c r="X473" s="12" t="s">
        <v>36</v>
      </c>
      <c r="Y473" s="12">
        <f>IF(AM473=FALSE,0,AM473)</f>
        <v>0</v>
      </c>
      <c r="Z473" s="12" t="s">
        <v>36</v>
      </c>
      <c r="AA473" s="18">
        <v>9</v>
      </c>
      <c r="AD473" s="52" t="b">
        <f>IF(AD472=3,948.15,IF(AD472=4,624.59,IF(AD472=5,238.38,IF(AD472=6,1987,IF(AD472=7,740.75,IF(AD472=8,283.91,IF(AD472=9,2682.35,IF(AD472=10,829.59,IF(AD472=11,586.15,IF(AD472=12,992.71,IF(AD472=13,653.95,IF(AD472=14,249.59,IF(AD472=15,2080.39,IF(AD472=16,775.57,IF(AD472=17,297.25,IF(AD472=18,2808.42,IF(AD472=19,868.59,IF(AD472=20,613.7))))))))))))))))))</f>
        <v>0</v>
      </c>
      <c r="AE473" s="52" t="b">
        <f>IF(AE472=5,1205.78,IF(AE472=8,1408.63,IF(AE472=11,1428.91,IF(AE472=14,1262.45,IF(AE472=17,1474.83,IF(AE472=20,1496.07))))))</f>
        <v>0</v>
      </c>
      <c r="AF473" s="52" t="b">
        <f>IF(AF472=3,487.32,IF(AF472=4,325.64,IF(AF472=5,287.99,IF(AF472=6,618.7,IF(AF472=7,412.3,IF(AF472=8,366.04,IF(AF472=9,798.54,IF(AF472=10,534.49,IF(AF472=11,476.86,IF(AF472=12,510.22,IF(AF472=13,340.94,IF(AF472=14,301.53,IF(AF472=15,647.78,IF(AF472=16,431.68,IF(AF472=17,383.24,IF(AF472=18,836.07,IF(AF472=19,559.61,IF(AF472=20,499.27))))))))))))))))))</f>
        <v>0</v>
      </c>
      <c r="AG473" s="52">
        <f>IF(AG472=3,498.89,IF(AG472=4,361.29,IF(AG472=5,250.38,IF(AG472=6,629.22,IF(AG472=7,456.21,IF(AG472=8,316.16,IF(AG472=9,815.35,IF(AG472=10,572.19,IF(AG472=11,402.59,IF(AG472=12,522.33,IF(AG472=13,378.28,IF(AG472=14,262.15,IF(AG472=15,658.8,IF(AG472=16,477.66,IF(AG472=17,331.01,IF(AG472=18,853.67,IF(AG472=19,599.08,IF(AG472=20,421.51))))))))))))))))))</f>
        <v>361.29</v>
      </c>
      <c r="AH473" s="52" t="b">
        <f>IF(AH472=3,359.85,IF(AH472=4,130.83,IF(AH472=5,78.61,IF(AH472=6,427.19,IF(AH472=7,160.77,IF(AH472=8,95.38,IF(AH472=9,568.37,IF(AH472=10,204.4,IF(AH472=11,132.96,IF(AH472=12,376.76,IF(AH472=13,136.98,IF(AH472=14,82.31,IF(AH472=15,447.27,IF(AH472=16,168.32,IF(AH472=17,99.86,IF(AH472=18,595.08,IF(AH472=19,214.01,IF(AH472=20,139.21))))))))))))))))))</f>
        <v>0</v>
      </c>
      <c r="AI473" s="52" t="b">
        <f>IF(AI472=3,196.17,IF(AI472=4,89.93,IF(AI472=5,48.88,IF(AI472=6,246.08,IF(AI472=7,112.07,IF(AI472=8,61.92,IF(AI472=9,297.11,IF(AI472=10,140.41,IF(AI472=11,79.67,IF(AI472=12,205.39,IF(AI472=13,94.16,IF(AI472=14,51.17,IF(AI472=15,257.64,IF(AI472=16,117.33,IF(AI472=17,64.83,IF(AI472=18,311.07,IF(AI472=19,147.01,IF(AI472=20,83.42))))))))))))))))))</f>
        <v>0</v>
      </c>
      <c r="AJ473" s="52" t="b">
        <f>IF(AJ472=3,108.35,IF(AJ472=4,64.65,IF(AJ472=5,45.75,IF(AJ472=6,144.27,IF(AJ472=7,86.58,IF(AJ472=8,61.46,IF(AJ472=9,195.16,IF(AJ472=10,118.24,IF(AJ472=11,83.88,IF(AJ472=12,113.44,IF(AJ472=13,67.69,IF(AJ472=14,47.9,IF(AJ472=15,151.05,IF(AJ472=16,90.65,IF(AJ472=17,64.34,IF(AJ472=18,204.34,IF(AJ472=19,123.8,IF(AJ472=20,87.83))))))))))))))))))</f>
        <v>0</v>
      </c>
      <c r="AK473" s="52" t="b">
        <f>IF(AK472=3,140.85,IF(AK472=4,104.84,IF(AK472=5,53.32,IF(AK472=6,286.46,IF(AK472=7,119.42,IF(AK472=8,63.42,IF(AK472=9,413.27,IF(AK472=10,141.33,IF(AK472=11,146,IF(AK472=12,147.47,IF(AK472=13,109.77,IF(AK472=14,55.82,IF(AK472=15,299.92,IF(AK472=16,125.03,IF(AK472=17,66.4,IF(AK472=18,432.69,IF(AK472=19,147.97,IF(AK472=20,152.86))))))))))))))))))</f>
        <v>0</v>
      </c>
      <c r="AL473" s="52" t="b">
        <f>IF(AL472=3,351.42,IF(AL472=4,547.22,IF(AL472=5,156.33,IF(AL472=6,722.99,IF(AL472=7,638.96,IF(AL472=8,188.79,IF(AL472=9,946.4,IF(AL472=10,699.46,IF(AL472=11,361.7,IF(AL472=12,367.94,IF(AL472=13,572.94,IF(AL472=14,163.68,IF(AL472=15,756.97,IF(AL472=16,668.99,IF(AL472=17,197.66,IF(AL472=18,990.88,IF(AL472=19,732.33,IF(AL472=20,378.7))))))))))))))))))</f>
        <v>0</v>
      </c>
      <c r="AM473" s="52" t="b">
        <f>IF(AM472=3,46.41,IF(AM472=4,19.01,IF(AM472=5,15.96,IF(AM472=6,78.9,IF(AM472=7,32.34,IF(AM472=8,27.09,IF(AM472=9,125.27,IF(AM472=10,48.48,IF(AM472=11,43.47,IF(AM472=12,48.59,IF(AM472=13,19.9,IF(AM472=14,16.71,IF(AM472=15,82.61,IF(AM472=16,33.86,IF(AM472=17,28.36,IF(AM472=18,131.15,IF(AM472=19,50.76,IF(AM472=20,45.51))))))))))))))))))</f>
        <v>0</v>
      </c>
      <c r="AO473" s="4">
        <f t="shared" si="1265"/>
        <v>0</v>
      </c>
      <c r="AP473" s="4">
        <f t="shared" si="1266"/>
        <v>0</v>
      </c>
      <c r="AQ473" s="4">
        <f t="shared" si="1267"/>
        <v>0</v>
      </c>
      <c r="AU473" s="310"/>
      <c r="AV473" s="300"/>
      <c r="AW473" s="309"/>
      <c r="AX473" s="322" t="s">
        <v>54</v>
      </c>
      <c r="AY473" s="293"/>
      <c r="AZ473" s="10" t="s">
        <v>36</v>
      </c>
      <c r="BA473" s="12">
        <f>IF(BX473=FALSE,0,BX473)</f>
        <v>0</v>
      </c>
      <c r="BB473" s="12" t="s">
        <v>36</v>
      </c>
      <c r="BC473" s="12">
        <f>IF(BY473=FALSE,0,BY473)</f>
        <v>0</v>
      </c>
      <c r="BD473" s="12">
        <f>IF(BZ473=FALSE,0,BZ473)</f>
        <v>0</v>
      </c>
      <c r="BE473" s="12" t="s">
        <v>36</v>
      </c>
      <c r="BF473" s="12">
        <f>IF(CA473=FALSE,0,CA473)</f>
        <v>722.58</v>
      </c>
      <c r="BG473" s="12" t="s">
        <v>36</v>
      </c>
      <c r="BH473" s="12" t="s">
        <v>36</v>
      </c>
      <c r="BI473" s="12" t="s">
        <v>36</v>
      </c>
      <c r="BJ473" s="12" t="s">
        <v>36</v>
      </c>
      <c r="BK473" s="12">
        <f>IF(CB473=FALSE,0,CB473)</f>
        <v>0</v>
      </c>
      <c r="BL473" s="12" t="s">
        <v>36</v>
      </c>
      <c r="BM473" s="12">
        <f>IF(CC473=FALSE,0,CC473)</f>
        <v>0</v>
      </c>
      <c r="BN473" s="12" t="s">
        <v>36</v>
      </c>
      <c r="BO473" s="12">
        <f>IF(CD473=FALSE,0,CD473)</f>
        <v>0</v>
      </c>
      <c r="BP473" s="12">
        <f>IF(CE473=FALSE,0,CE473)</f>
        <v>0</v>
      </c>
      <c r="BQ473" s="12">
        <f>IF(CF473=FALSE,0,CF473)</f>
        <v>0</v>
      </c>
      <c r="BR473" s="12" t="s">
        <v>36</v>
      </c>
      <c r="BS473" s="12">
        <f>IF(CG473=FALSE,0,CG473)</f>
        <v>0</v>
      </c>
      <c r="BT473" s="12" t="s">
        <v>36</v>
      </c>
      <c r="BU473" s="18">
        <v>9</v>
      </c>
      <c r="BX473" s="52" t="b">
        <f>IF(AD472=3,1896.3,IF(AD472=4,1249.18,IF(AD472=5,476.76,IF(AD472=6,3974,IF(AD472=7,1481.5,IF(AD472=8,567.82,IF(AD472=9,5364.7,IF(AD472=10,1659.18,IF(AD472=11,1172.3)))))))))</f>
        <v>0</v>
      </c>
      <c r="BY473" s="52" t="b">
        <f>IF(AE472=5,2411.56,IF(AE472=8,2817.26,IF(AE472=11,2857.82)))</f>
        <v>0</v>
      </c>
      <c r="BZ473" s="52" t="b">
        <f>IF(AF472=3,974.64,IF(AF472=4,651.28,IF(AF472=5,575.98,IF(AF472=6,1237.4,IF(AF472=7,824.6,IF(AF472=8,732.08,IF(AF472=9,1597.08,IF(AF472=10,1068.98,IF(AF472=11,953.72)))))))))</f>
        <v>0</v>
      </c>
      <c r="CA473" s="52">
        <f>IF(AG472=3,997.78,IF(AG472=4,722.58,IF(AG472=5,500.76,IF(AG472=6,1258.44,IF(AG472=7,912.42,IF(AG472=8,632.32,IF(AG472=9,1630.7,IF(AG472=10,1144.38,IF(AG472=11,805.18)))))))))</f>
        <v>722.58</v>
      </c>
      <c r="CB473" s="52" t="b">
        <f>IF(AH472=3,719.7,IF(AH472=4,261.66,IF(AH472=5,157.22,IF(AH472=6,854.38,IF(AH472=7,321.54,IF(AH472=8,190.76,IF(AH472=9,1136.74,IF(AH472=10,408.8,IF(AH472=11,265.92)))))))))</f>
        <v>0</v>
      </c>
      <c r="CC473" s="52" t="b">
        <f>IF(AI472=3,392.34,IF(AI472=4,179.86,IF(AI472=5,97.76,IF(AI472=6,492.16,IF(AI472=7,224.14,IF(AI472=8,123.84,IF(AI472=9,594.22,IF(AI472=10,280.82,IF(AI472=11,159.34)))))))))</f>
        <v>0</v>
      </c>
      <c r="CD473" s="52" t="b">
        <f>IF(AJ472=3,216.7,IF(AJ472=4,129.3,IF(AJ472=5,91.5,IF(AJ472=6,288.54,IF(AJ472=7,173.16,IF(AJ472=8,122.92,IF(AJ472=9,390.32,IF(AJ472=10,236.48,IF(AJ472=11,167.76)))))))))</f>
        <v>0</v>
      </c>
      <c r="CE473" s="52" t="b">
        <f>IF(AK472=3,281.7,IF(AK472=4,209.68,IF(AK472=5,106.64,IF(AK472=6,572.92,IF(AK472=7,238.84,IF(AK472=8,126.84,IF(AK472=9,826.54,IF(AK472=10,282.66,IF(AK472=11,292)))))))))</f>
        <v>0</v>
      </c>
      <c r="CF473" s="52" t="b">
        <f>IF(AL472=3,702.84,IF(AL472=4,1094.44,IF(AL472=5,312.66,IF(AL472=6,1445.98,IF(AL472=7,1277.92,IF(AL472=8,377.58,IF(AL472=9,1892.8,IF(AL472=10,1398.92,IF(AL472=11,723.4)))))))))</f>
        <v>0</v>
      </c>
      <c r="CG473" s="52" t="b">
        <f>IF(AM472=3,92.82,IF(AM472=4,38.02,IF(AM472=5,31.92,IF(AM472=6,157.8,IF(AM472=7,64.68,IF(AM472=8,54.18,IF(AM472=9,250.54,IF(AM472=10,96.96,IF(AM472=11,86.94)))))))))</f>
        <v>0</v>
      </c>
    </row>
    <row r="474" spans="1:88" ht="30" customHeight="1">
      <c r="A474" s="295" t="s">
        <v>40</v>
      </c>
      <c r="B474" s="298" t="s">
        <v>112</v>
      </c>
      <c r="C474" s="307">
        <v>3814.4</v>
      </c>
      <c r="D474" s="298" t="s">
        <v>27</v>
      </c>
      <c r="E474" s="36" t="s">
        <v>28</v>
      </c>
      <c r="F474" s="10">
        <f>G474+I474+J474+L474+Q474+S474+U474+V474+W474+Y474+Z474</f>
        <v>2382436.1</v>
      </c>
      <c r="G474" s="44">
        <v>2382436.1</v>
      </c>
      <c r="H474" s="10">
        <v>0</v>
      </c>
      <c r="I474" s="10">
        <v>0</v>
      </c>
      <c r="J474" s="10">
        <v>0</v>
      </c>
      <c r="K474" s="10">
        <v>0</v>
      </c>
      <c r="L474" s="10">
        <f>M474+O474</f>
        <v>0</v>
      </c>
      <c r="M474" s="13">
        <v>0</v>
      </c>
      <c r="N474" s="10">
        <v>0</v>
      </c>
      <c r="O474" s="13">
        <v>0</v>
      </c>
      <c r="P474" s="10">
        <v>0</v>
      </c>
      <c r="Q474" s="46">
        <v>0</v>
      </c>
      <c r="R474" s="10">
        <v>0</v>
      </c>
      <c r="S474" s="46">
        <v>0</v>
      </c>
      <c r="T474" s="10">
        <v>0</v>
      </c>
      <c r="U474" s="46">
        <v>0</v>
      </c>
      <c r="V474" s="46">
        <v>0</v>
      </c>
      <c r="W474" s="46">
        <v>0</v>
      </c>
      <c r="X474" s="10">
        <v>0</v>
      </c>
      <c r="Y474" s="10">
        <v>0</v>
      </c>
      <c r="Z474" s="10">
        <v>0</v>
      </c>
      <c r="AA474" s="16">
        <v>1</v>
      </c>
      <c r="AO474" s="4">
        <f t="shared" si="1265"/>
        <v>0</v>
      </c>
      <c r="AP474" s="4">
        <f t="shared" si="1266"/>
        <v>0</v>
      </c>
      <c r="AQ474" s="4">
        <f t="shared" si="1267"/>
        <v>0</v>
      </c>
      <c r="AU474" s="310" t="s">
        <v>40</v>
      </c>
      <c r="AV474" s="298" t="s">
        <v>112</v>
      </c>
      <c r="AW474" s="307">
        <v>3814.4</v>
      </c>
      <c r="AX474" s="298" t="s">
        <v>27</v>
      </c>
      <c r="AY474" s="36" t="s">
        <v>28</v>
      </c>
      <c r="AZ474" s="10">
        <f>BA474+BC474+BD474+BF474+BK474+BM474+BO474+BP474+BQ474+BS474+BT474</f>
        <v>4764872.1900000004</v>
      </c>
      <c r="BA474" s="44">
        <f>ROUND($C474*BA482,2)</f>
        <v>4764872.1900000004</v>
      </c>
      <c r="BB474" s="10">
        <f>ROUND(H474*2,2)</f>
        <v>0</v>
      </c>
      <c r="BC474" s="44">
        <f>ROUND($C474*BC482,2)</f>
        <v>0</v>
      </c>
      <c r="BD474" s="44">
        <f>ROUND($C474*BD482,2)</f>
        <v>0</v>
      </c>
      <c r="BE474" s="10">
        <f>ROUND(K474*2,2)</f>
        <v>0</v>
      </c>
      <c r="BF474" s="44">
        <f>ROUND($C474*BF482,2)</f>
        <v>0</v>
      </c>
      <c r="BG474" s="10">
        <f>ROUND(M474*2,2)</f>
        <v>0</v>
      </c>
      <c r="BH474" s="10">
        <f>ROUND(N474*2,2)</f>
        <v>0</v>
      </c>
      <c r="BI474" s="10">
        <f>ROUND(O474*2,2)</f>
        <v>0</v>
      </c>
      <c r="BJ474" s="10">
        <f>ROUND(P474*2,2)</f>
        <v>0</v>
      </c>
      <c r="BK474" s="44">
        <f>ROUND($C474*BK482,2)</f>
        <v>0</v>
      </c>
      <c r="BL474" s="10">
        <f>ROUND(R474*2,2)</f>
        <v>0</v>
      </c>
      <c r="BM474" s="44">
        <f>ROUND($C474*BM482,2)</f>
        <v>0</v>
      </c>
      <c r="BN474" s="10">
        <f>ROUND(T474*2,2)</f>
        <v>0</v>
      </c>
      <c r="BO474" s="44">
        <f>ROUND($C474*BO482,2)</f>
        <v>0</v>
      </c>
      <c r="BP474" s="44">
        <f>ROUND(V474*2,2)</f>
        <v>0</v>
      </c>
      <c r="BQ474" s="44">
        <f>ROUND($C474*BQ482,2)</f>
        <v>0</v>
      </c>
      <c r="BR474" s="10">
        <f>ROUND(X474*2,2)</f>
        <v>0</v>
      </c>
      <c r="BS474" s="44">
        <f>ROUND(Y474*2,2)</f>
        <v>0</v>
      </c>
      <c r="BT474" s="10">
        <f>ROUND(Z474*2,2)</f>
        <v>0</v>
      </c>
      <c r="BU474" s="16">
        <v>1</v>
      </c>
      <c r="CI474" s="32">
        <f>BF474-BG474</f>
        <v>0</v>
      </c>
    </row>
    <row r="475" spans="1:88" ht="60" customHeight="1">
      <c r="A475" s="296"/>
      <c r="B475" s="299"/>
      <c r="C475" s="308"/>
      <c r="D475" s="299"/>
      <c r="E475" s="36" t="s">
        <v>29</v>
      </c>
      <c r="F475" s="10">
        <f t="shared" ref="F475:F479" si="1337">G475+I475+J475+L475+Q475+S475+U475+V475+W475+Y475+Z475</f>
        <v>0</v>
      </c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28">
        <v>2</v>
      </c>
      <c r="AO475" s="4">
        <f t="shared" si="1265"/>
        <v>0</v>
      </c>
      <c r="AP475" s="4">
        <f t="shared" si="1266"/>
        <v>0</v>
      </c>
      <c r="AQ475" s="4">
        <f t="shared" si="1267"/>
        <v>0</v>
      </c>
      <c r="AU475" s="310"/>
      <c r="AV475" s="299"/>
      <c r="AW475" s="308"/>
      <c r="AX475" s="299"/>
      <c r="AY475" s="36" t="s">
        <v>29</v>
      </c>
      <c r="AZ475" s="10">
        <f t="shared" ref="AZ475:AZ479" si="1338">BA475+BC475+BD475+BF475+BK475+BM475+BO475+BP475+BQ475+BS475+BT475</f>
        <v>0</v>
      </c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28">
        <v>2</v>
      </c>
    </row>
    <row r="476" spans="1:88" ht="120" customHeight="1">
      <c r="A476" s="296"/>
      <c r="B476" s="299"/>
      <c r="C476" s="308"/>
      <c r="D476" s="299" t="s">
        <v>30</v>
      </c>
      <c r="E476" s="36" t="s">
        <v>31</v>
      </c>
      <c r="F476" s="10">
        <f t="shared" si="1337"/>
        <v>0</v>
      </c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28">
        <v>3</v>
      </c>
      <c r="AO476" s="4">
        <f t="shared" si="1265"/>
        <v>0</v>
      </c>
      <c r="AP476" s="4">
        <f t="shared" si="1266"/>
        <v>0</v>
      </c>
      <c r="AQ476" s="4">
        <f t="shared" si="1267"/>
        <v>0</v>
      </c>
      <c r="AT476" s="32">
        <f>AZ476-BC476</f>
        <v>0</v>
      </c>
      <c r="AU476" s="310"/>
      <c r="AV476" s="299"/>
      <c r="AW476" s="308"/>
      <c r="AX476" s="299" t="s">
        <v>30</v>
      </c>
      <c r="AY476" s="36" t="s">
        <v>31</v>
      </c>
      <c r="AZ476" s="10">
        <f t="shared" si="1338"/>
        <v>0</v>
      </c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28">
        <v>3</v>
      </c>
    </row>
    <row r="477" spans="1:88" ht="30" customHeight="1">
      <c r="A477" s="296"/>
      <c r="B477" s="299"/>
      <c r="C477" s="308"/>
      <c r="D477" s="299"/>
      <c r="E477" s="36" t="s">
        <v>32</v>
      </c>
      <c r="F477" s="10">
        <f t="shared" si="1337"/>
        <v>0</v>
      </c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28">
        <v>4</v>
      </c>
      <c r="AO477" s="4">
        <f t="shared" si="1265"/>
        <v>0</v>
      </c>
      <c r="AP477" s="4">
        <f t="shared" si="1266"/>
        <v>0</v>
      </c>
      <c r="AQ477" s="4">
        <f t="shared" si="1267"/>
        <v>0</v>
      </c>
      <c r="AU477" s="310"/>
      <c r="AV477" s="299"/>
      <c r="AW477" s="308"/>
      <c r="AX477" s="299"/>
      <c r="AY477" s="36" t="s">
        <v>32</v>
      </c>
      <c r="AZ477" s="10">
        <f t="shared" si="1338"/>
        <v>0</v>
      </c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28">
        <v>4</v>
      </c>
    </row>
    <row r="478" spans="1:88" ht="30" customHeight="1">
      <c r="A478" s="296"/>
      <c r="B478" s="299"/>
      <c r="C478" s="308"/>
      <c r="D478" s="299"/>
      <c r="E478" s="36" t="s">
        <v>33</v>
      </c>
      <c r="F478" s="10">
        <f t="shared" si="1337"/>
        <v>0</v>
      </c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28">
        <v>5</v>
      </c>
      <c r="AO478" s="4">
        <f t="shared" si="1265"/>
        <v>0</v>
      </c>
      <c r="AP478" s="4">
        <f t="shared" si="1266"/>
        <v>0</v>
      </c>
      <c r="AQ478" s="4">
        <f t="shared" si="1267"/>
        <v>0</v>
      </c>
      <c r="AU478" s="310"/>
      <c r="AV478" s="299"/>
      <c r="AW478" s="308"/>
      <c r="AX478" s="299"/>
      <c r="AY478" s="36" t="s">
        <v>33</v>
      </c>
      <c r="AZ478" s="10">
        <f t="shared" si="1338"/>
        <v>0</v>
      </c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28">
        <v>5</v>
      </c>
    </row>
    <row r="479" spans="1:88" ht="30" customHeight="1">
      <c r="A479" s="296"/>
      <c r="B479" s="299"/>
      <c r="C479" s="308"/>
      <c r="D479" s="300"/>
      <c r="E479" s="36" t="s">
        <v>34</v>
      </c>
      <c r="F479" s="10">
        <f t="shared" si="1337"/>
        <v>0</v>
      </c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28">
        <v>6</v>
      </c>
      <c r="AO479" s="4">
        <f t="shared" si="1265"/>
        <v>0</v>
      </c>
      <c r="AP479" s="4">
        <f t="shared" si="1266"/>
        <v>0</v>
      </c>
      <c r="AQ479" s="4">
        <f t="shared" si="1267"/>
        <v>0</v>
      </c>
      <c r="AU479" s="310"/>
      <c r="AV479" s="299"/>
      <c r="AW479" s="308"/>
      <c r="AX479" s="300"/>
      <c r="AY479" s="36" t="s">
        <v>34</v>
      </c>
      <c r="AZ479" s="10">
        <f t="shared" si="1338"/>
        <v>0</v>
      </c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28">
        <v>6</v>
      </c>
    </row>
    <row r="480" spans="1:88" ht="30" customHeight="1">
      <c r="A480" s="296"/>
      <c r="B480" s="299"/>
      <c r="C480" s="308"/>
      <c r="D480" s="311" t="s">
        <v>35</v>
      </c>
      <c r="E480" s="312"/>
      <c r="F480" s="10">
        <f>F474+F475+F476+F477+F478+F479</f>
        <v>2382436.1</v>
      </c>
      <c r="G480" s="10">
        <f t="shared" ref="G480" si="1339">G474+G475+G476+G477+G478+G479</f>
        <v>2382436.1</v>
      </c>
      <c r="H480" s="10">
        <f t="shared" ref="H480" si="1340">H474+H475+H476+H477+H478+H479</f>
        <v>0</v>
      </c>
      <c r="I480" s="10">
        <f t="shared" ref="I480" si="1341">I474+I475+I476+I477+I478+I479</f>
        <v>0</v>
      </c>
      <c r="J480" s="10">
        <f t="shared" ref="J480" si="1342">J474+J475+J476+J477+J478+J479</f>
        <v>0</v>
      </c>
      <c r="K480" s="10">
        <f t="shared" ref="K480" si="1343">K474+K475+K476+K477+K478+K479</f>
        <v>0</v>
      </c>
      <c r="L480" s="10">
        <f t="shared" ref="L480" si="1344">L474+L475+L476+L477+L478+L479</f>
        <v>0</v>
      </c>
      <c r="M480" s="10">
        <f t="shared" ref="M480" si="1345">M474+M475+M476+M477+M478+M479</f>
        <v>0</v>
      </c>
      <c r="N480" s="10">
        <f t="shared" ref="N480" si="1346">N474+N475+N476+N477+N478+N479</f>
        <v>0</v>
      </c>
      <c r="O480" s="10">
        <f t="shared" ref="O480" si="1347">O474+O475+O476+O477+O478+O479</f>
        <v>0</v>
      </c>
      <c r="P480" s="10">
        <f t="shared" ref="P480" si="1348">P474+P475+P476+P477+P478+P479</f>
        <v>0</v>
      </c>
      <c r="Q480" s="10">
        <f t="shared" ref="Q480" si="1349">Q474+Q475+Q476+Q477+Q478+Q479</f>
        <v>0</v>
      </c>
      <c r="R480" s="10">
        <f t="shared" ref="R480" si="1350">R474+R475+R476+R477+R478+R479</f>
        <v>0</v>
      </c>
      <c r="S480" s="10">
        <f t="shared" ref="S480" si="1351">S474+S475+S476+S477+S478+S479</f>
        <v>0</v>
      </c>
      <c r="T480" s="10">
        <f t="shared" ref="T480" si="1352">T474+T475+T476+T477+T478+T479</f>
        <v>0</v>
      </c>
      <c r="U480" s="10">
        <f t="shared" ref="U480" si="1353">U474+U475+U476+U477+U478+U479</f>
        <v>0</v>
      </c>
      <c r="V480" s="10">
        <f t="shared" ref="V480" si="1354">V474+V475+V476+V477+V478+V479</f>
        <v>0</v>
      </c>
      <c r="W480" s="10">
        <f t="shared" ref="W480" si="1355">W474+W475+W476+W477+W478+W479</f>
        <v>0</v>
      </c>
      <c r="X480" s="10">
        <f t="shared" ref="X480" si="1356">X474+X475+X476+X477+X478+X479</f>
        <v>0</v>
      </c>
      <c r="Y480" s="10">
        <f t="shared" ref="Y480" si="1357">Y474+Y475+Y476+Y477+Y478+Y479</f>
        <v>0</v>
      </c>
      <c r="Z480" s="10">
        <f t="shared" ref="Z480" si="1358">Z474+Z475+Z476+Z477+Z478+Z479</f>
        <v>0</v>
      </c>
      <c r="AA480" s="28">
        <v>7</v>
      </c>
      <c r="AO480" s="4">
        <f t="shared" si="1265"/>
        <v>0</v>
      </c>
      <c r="AP480" s="4">
        <f t="shared" si="1266"/>
        <v>0</v>
      </c>
      <c r="AQ480" s="4">
        <f t="shared" si="1267"/>
        <v>0</v>
      </c>
      <c r="AU480" s="310"/>
      <c r="AV480" s="299"/>
      <c r="AW480" s="308"/>
      <c r="AX480" s="321" t="s">
        <v>35</v>
      </c>
      <c r="AY480" s="321"/>
      <c r="AZ480" s="10">
        <f>AZ474+AZ475+AZ476+AZ477+AZ478+AZ479</f>
        <v>4764872.1900000004</v>
      </c>
      <c r="BA480" s="10">
        <f t="shared" ref="BA480:BT480" si="1359">BA474+BA475+BA476+BA477+BA478+BA479</f>
        <v>4764872.1900000004</v>
      </c>
      <c r="BB480" s="10">
        <f t="shared" si="1359"/>
        <v>0</v>
      </c>
      <c r="BC480" s="10">
        <f t="shared" si="1359"/>
        <v>0</v>
      </c>
      <c r="BD480" s="10">
        <f t="shared" si="1359"/>
        <v>0</v>
      </c>
      <c r="BE480" s="10">
        <f t="shared" si="1359"/>
        <v>0</v>
      </c>
      <c r="BF480" s="10">
        <f t="shared" si="1359"/>
        <v>0</v>
      </c>
      <c r="BG480" s="10">
        <f t="shared" si="1359"/>
        <v>0</v>
      </c>
      <c r="BH480" s="10">
        <f t="shared" si="1359"/>
        <v>0</v>
      </c>
      <c r="BI480" s="10">
        <f t="shared" si="1359"/>
        <v>0</v>
      </c>
      <c r="BJ480" s="10">
        <f t="shared" si="1359"/>
        <v>0</v>
      </c>
      <c r="BK480" s="10">
        <f t="shared" si="1359"/>
        <v>0</v>
      </c>
      <c r="BL480" s="10">
        <f t="shared" si="1359"/>
        <v>0</v>
      </c>
      <c r="BM480" s="10">
        <f t="shared" si="1359"/>
        <v>0</v>
      </c>
      <c r="BN480" s="10">
        <f t="shared" si="1359"/>
        <v>0</v>
      </c>
      <c r="BO480" s="10">
        <f t="shared" si="1359"/>
        <v>0</v>
      </c>
      <c r="BP480" s="10">
        <f t="shared" si="1359"/>
        <v>0</v>
      </c>
      <c r="BQ480" s="10">
        <f t="shared" si="1359"/>
        <v>0</v>
      </c>
      <c r="BR480" s="10">
        <f t="shared" si="1359"/>
        <v>0</v>
      </c>
      <c r="BS480" s="10">
        <f t="shared" si="1359"/>
        <v>0</v>
      </c>
      <c r="BT480" s="10">
        <f t="shared" si="1359"/>
        <v>0</v>
      </c>
      <c r="BU480" s="28">
        <v>7</v>
      </c>
      <c r="CI480" s="32">
        <f>BF480-BG480</f>
        <v>0</v>
      </c>
      <c r="CJ480" s="123"/>
    </row>
    <row r="481" spans="1:88" ht="75" customHeight="1">
      <c r="A481" s="296"/>
      <c r="B481" s="299"/>
      <c r="C481" s="308"/>
      <c r="D481" s="292" t="s">
        <v>53</v>
      </c>
      <c r="E481" s="293"/>
      <c r="F481" s="11">
        <f>ROUND(F480/C474,2)</f>
        <v>624.59</v>
      </c>
      <c r="G481" s="11">
        <f>ROUND(G480/C474,2)</f>
        <v>624.59</v>
      </c>
      <c r="H481" s="11">
        <f>ROUND(H480/C474,2)</f>
        <v>0</v>
      </c>
      <c r="I481" s="11">
        <f>ROUND(I480/C474,2)</f>
        <v>0</v>
      </c>
      <c r="J481" s="11">
        <f>ROUND(J480/C474,2)</f>
        <v>0</v>
      </c>
      <c r="K481" s="11">
        <f>ROUND(K480/C474,2)</f>
        <v>0</v>
      </c>
      <c r="L481" s="11">
        <f>ROUND(L480/C474,2)</f>
        <v>0</v>
      </c>
      <c r="M481" s="11">
        <f>ROUND(M480/C474,2)</f>
        <v>0</v>
      </c>
      <c r="N481" s="11">
        <f>ROUND(N480/C474,2)</f>
        <v>0</v>
      </c>
      <c r="O481" s="11">
        <f>ROUND(O480/C474,2)</f>
        <v>0</v>
      </c>
      <c r="P481" s="11">
        <f>ROUND(P480/C474,2)</f>
        <v>0</v>
      </c>
      <c r="Q481" s="11">
        <f>ROUND(Q480/C474,2)</f>
        <v>0</v>
      </c>
      <c r="R481" s="11">
        <f>ROUND(R480/C474,2)</f>
        <v>0</v>
      </c>
      <c r="S481" s="11">
        <f>ROUND(S480/C474,2)</f>
        <v>0</v>
      </c>
      <c r="T481" s="11">
        <f>ROUND(T480/C474,2)</f>
        <v>0</v>
      </c>
      <c r="U481" s="11">
        <f>ROUND(U480/C474,2)</f>
        <v>0</v>
      </c>
      <c r="V481" s="11">
        <f>ROUND(V480/C474,2)</f>
        <v>0</v>
      </c>
      <c r="W481" s="11">
        <f>ROUND(W480/C474,2)</f>
        <v>0</v>
      </c>
      <c r="X481" s="11">
        <f>ROUND(X480/C474,2)</f>
        <v>0</v>
      </c>
      <c r="Y481" s="11">
        <f>ROUND(Y480/C474,2)</f>
        <v>0</v>
      </c>
      <c r="Z481" s="11">
        <f>ROUND(Z480/C474,2)</f>
        <v>0</v>
      </c>
      <c r="AA481" s="17">
        <v>8</v>
      </c>
      <c r="AD481" s="52">
        <f>IF(AND(G481&gt;947.15,G481&lt;949),3,IF(AND(G481&gt;623.59,G481&lt;625),4,IF(AND(G481&gt;237.38,G481&lt;239),5,IF(AND(G481&gt;1986,G481&lt;1988),6,IF(AND(G481&gt;739.75,G481&lt;741),7,IF(AND(G481&gt;282.91,G481&lt;284),8,IF(AND(G481&gt;2681.35,G481&lt;2683),9,IF(AND(G481&gt;828.59,G481&lt;830),10,IF(AND(G481&gt;585.15,G481&lt;587),11,IF(AND(G481&gt;991.71,G481&lt;993),12,IF(AND(G481&gt;652.95,G481&lt;654),13,IF(AND(G481&gt;248.59,G481&lt;250),14,IF(AND(G481&gt;2079.39,G481&lt;2081),15,IF(AND(G481&gt;774.57,G481&lt;776),16,IF(AND(G481&gt;296.25,G481&lt;298),17,IF(AND(G481&gt;2807.42,G481&lt;2809),18,IF(AND(G481&gt;867.59,G481&lt;869),19,IF(AND(G481&gt;612.7,G481&lt;614),20))))))))))))))))))</f>
        <v>4</v>
      </c>
      <c r="AE481" s="52" t="b">
        <f>IF(AND(I481&gt;1204.78,I481&lt;1206),5,IF(AND(I481&gt;1407.63,I481&lt;1409),8,IF(AND(I481&gt;1427.91,I481&lt;1429),11,IF(AND(I481&gt;1261.45,I481&lt;1263),14,IF(AND(I481&gt;1473.83,I481&lt;1475),17,IF(AND(I481&gt;1495.07,I481&lt;1497),20))))))</f>
        <v>0</v>
      </c>
      <c r="AF481" s="52" t="b">
        <f>IF(AND(J481&gt;486.32,J481&lt;488),3,IF(AND(J481&gt;324.64,J481&lt;326),4,IF(AND(J481&gt;286.99,J481&lt;288.5),5,IF(AND(J481&gt;617.7,J481&lt;618),6,IF(AND(J481&gt;411.3,J481&lt;413),7,IF(AND(J481&gt;365.04,J481&lt;367),8,IF(AND(J481&gt;797.54,J481&lt;799),9,IF(AND(J481&gt;533.49,J481&lt;535),10,IF(AND(J481&gt;475.86,J481&lt;477),11,IF(AND(J481&gt;509.22,J481&lt;511),12,IF(AND(J481&gt;339.94,J481&lt;341.2),13,IF(AND(J481&gt;300.53,J481&lt;302),14,IF(AND(J481&gt;646.78,J481&lt;648),15,IF(AND(J481&gt;430.68,J481&lt;432),16,IF(AND(J481&gt;382.24,J481&lt;384),17,IF(AND(J481&gt;835.07,J481&lt;837),18,IF(AND(J481&gt;558.61,J481&lt;560),19,IF(AND(J481&gt;498.27,J481&lt;500),20))))))))))))))))))</f>
        <v>0</v>
      </c>
      <c r="AG481" s="52" t="b">
        <f>IF(AND(L481&gt;497.89,L481&lt;499),3,IF(AND(L481&gt;360.29,L481&lt;362),4,IF(AND(L481&gt;249.38,L481&lt;251),5,IF(AND(L481&gt;628.22,L481&lt;630),6,IF(AND(L481&gt;455.21,L481&lt;457),7,IF(AND(L481&gt;315.16,L481&lt;317),8,IF(AND(L481&gt;814.35,L481&lt;816),9,IF(AND(L481&gt;571.19,L481&lt;573),10,IF(AND(L481&gt;401.59,L481&lt;403),11,IF(AND(L481&gt;521.33,L481&lt;523),12,IF(AND(L481&gt;377.28,L481&lt;379),13,IF(AND(L481&gt;261.15,L481&lt;263),14,IF(AND(L481&gt;657.8,L481&lt;659),15,IF(AND(L481&gt;476.66,L481&lt;478),16,IF(AND(L481&gt;330.01,L481&lt;332),17,IF(AND(L481&gt;852.67,L481&lt;854),18,IF(AND(L481&gt;598.08,L481&lt;600),19,IF(AND(L481&gt;420.51,L481&lt;422),20))))))))))))))))))</f>
        <v>0</v>
      </c>
      <c r="AH481" s="52" t="b">
        <f>IF(AND(Q481&gt;358.85,Q481&lt;360),3,IF(AND(Q481&gt;129.83,Q481&lt;131),4,IF(AND(Q481&gt;77.61,Q481&lt;79),5,IF(AND(Q481&gt;426.19,Q481&lt;428),6,IF(AND(Q481&gt;159.77,Q481&lt;161),7,IF(AND(Q481&gt;94.38,Q481&lt;96),8,IF(AND(Q481&gt;567.37,Q481&lt;569),9,IF(AND(Q481&gt;203.4,Q481&lt;205),10,IF(AND(Q481&gt;131.96,Q481&lt;133),11,IF(AND(Q481&gt;375.76,Q481&lt;377),12,IF(AND(Q481&gt;135.98,Q481&lt;137),13,IF(AND(Q481&gt;81.31,Q481&lt;83),14,IF(AND(Q481&gt;446.27,Q481&lt;448),15,IF(AND(Q481&gt;167.32,Q481&lt;169),16,IF(AND(Q481&gt;98.86,Q481&lt;100),17,IF(AND(Q481&gt;594.08,Q481&lt;596),18,IF(AND(Q481&gt;213.01,Q481&lt;215),19,IF(AND(Q481&gt;138.21,Q481&lt;140),20))))))))))))))))))</f>
        <v>0</v>
      </c>
      <c r="AI481" s="52" t="b">
        <f>IF(AND(S481&gt;195.17,S481&lt;197),3,IF(AND(S481&gt;88.93,S481&lt;90),4,IF(AND(S481&gt;47.88,S481&lt;49),5,IF(AND(S481&gt;245.08,S481&lt;247),6,IF(AND(S481&gt;111.07,S481&lt;113),7,IF(AND(S481&gt;60.92,S481&lt;62),8,IF(AND(S481&gt;296.11,S481&lt;298),9,IF(AND(S481&gt;139.41,S481&lt;141),10,IF(AND(S481&gt;78.67,S481&lt;80),11,IF(AND(S481&gt;204.39,S481&lt;206),12,IF(AND(S481&gt;93.16,S481&lt;95),13,IF(AND(S481&gt;50.17,S481&lt;52),14,IF(AND(S481&gt;256.64,S481&lt;258),15,IF(AND(S481&gt;116.33,S481&lt;118),16,IF(AND(S481&gt;63.83,S481&lt;65),17,IF(AND(S481&gt;310.07,S481&lt;312),18,IF(AND(S481&gt;146.01,S481&lt;148),19,IF(AND(S481&gt;82.42,S481&lt;84),20))))))))))))))))))</f>
        <v>0</v>
      </c>
      <c r="AJ481" s="52" t="b">
        <f>IF(AND(U481&gt;107.35,U481&lt;109),3,IF(AND(U481&gt;63.65,U481&lt;65),4,IF(AND(U481&gt;44.75,U481&lt;46),5,IF(AND(U481&gt;143.27,U481&lt;145),6,IF(AND(U481&gt;85.58,U481&lt;87),7,IF(AND(U481&gt;60.46,U481&lt;62),8,IF(AND(U481&gt;194.16,U481&lt;196),9,IF(AND(U481&gt;117.24,U481&lt;119),10,IF(AND(U481&gt;82.88,U481&lt;84),11,IF(AND(U481&gt;112.44,U481&lt;114),12,IF(AND(U481&gt;66.69,U481&lt;68),13,IF(AND(U481&gt;46.9,U481&lt;48),14,IF(AND(U481&gt;150.05,U481&lt;152),15,IF(AND(U481&gt;90.65,U481&lt;91),16,IF(AND(U481&gt;63.34,U481&lt;65),17,IF(AND(U481&gt;203.34,U481&lt;205),18,IF(AND(U481&gt;122.8,U481&lt;124),19,IF(AND(U481&gt;86.83,U481&lt;88),20))))))))))))))))))</f>
        <v>0</v>
      </c>
      <c r="AK481" s="52" t="b">
        <f>IF(AND(V481&gt;139.85,V481&lt;141),3,IF(AND(V481&gt;103.84,V481&lt;105),4,IF(AND(V481&gt;52.32,V481&lt;54),5,IF(AND(V481&gt;285.46,V481&lt;287),6,IF(AND(V481&gt;118.42,V481&lt;120),7,IF(AND(V481&gt;62.42,V481&lt;64),8,IF(AND(V481&gt;412.27,V481&lt;414),9,IF(AND(V481&gt;140.33,V481&lt;142),10,IF(AND(V481&gt;145,V481&lt;147),11,IF(AND(V481&gt;146.47,V481&lt;148),12,IF(AND(V481&gt;108.77,V481&lt;110),13,IF(AND(V481&gt;54.82,V481&lt;56),14,IF(AND(V481&gt;298.92,V481&lt;300),15,IF(AND(V481&gt;124.03,V481&lt;126),16,IF(AND(V481&gt;65.4,V481&lt;67),17,IF(AND(V481&gt;431.69,V481&lt;433),18,IF(AND(V481&gt;146.97,V481&lt;148),19,IF(AND(V481&gt;151.86,V481&lt;153),20))))))))))))))))))</f>
        <v>0</v>
      </c>
      <c r="AL481" s="52" t="b">
        <f>IF(AND(W481&gt;350.42,W481&lt;352),3,IF(AND(W481&gt;546.22,W481&lt;548),4,IF(AND(W481&gt;155.33,W481&lt;157),5,IF(AND(W481&gt;721.99,W481&lt;723),6,IF(AND(W481&gt;638.96,W481&lt;639),7,IF(AND(W481&gt;187.79,W481&lt;189),8,IF(AND(W481&gt;945.4,W481&lt;947),9,IF(AND(W481&gt;698.46,W481&lt;670),10,IF(AND(W481&gt;360.7,W481&lt;362),11,IF(AND(W481&gt;366.94,W481&lt;368),12,IF(AND(W481&gt;571.94,W481&lt;573),13,IF(AND(W481&gt;162.68,W481&lt;164),14,IF(AND(W481&gt;755.97,W481&lt;757),15,IF(AND(W481&gt;667.99,W481&lt;669),16,IF(AND(W481&gt;196.66,W481&lt;198),17,IF(AND(W481&gt;989.88,W481&lt;991),18,IF(AND(W481&gt;731.33,W481&lt;733),19,IF(AND(W481&gt;377.7,W481&lt;379),20))))))))))))))))))</f>
        <v>0</v>
      </c>
      <c r="AM481" s="52" t="b">
        <f>IF(AND(Y481&gt;46.2,Y481&lt;46.5),3,IF(AND(Y481&gt;18.8,Y481&lt;19.1),4,IF(AND(Y481&gt;15.8,Y481&lt;16),5,IF(AND(Y481&gt;78.7,Y481&lt;79),6,IF(AND(Y481&gt;32.1,Y481&lt;32.4),7,IF(AND(Y481&gt;26.9,Y481&lt;27.3),8,IF(AND(Y481&gt;125,Y481&lt;125.5),9,IF(AND(Y481&gt;48.2,Y481&lt;48.52),10,IF(AND(Y481&gt;43.1,Y481&lt;43.6),11,IF(AND(Y481&gt;48.53,Y481&lt;48.7),12,IF(AND(Y481&gt;19.6,Y481&lt;20.1),13,IF(AND(Y481&gt;16.5,Y481&lt;16.9),14,IF(AND(Y481&gt;82.4,Y481&lt;82.8),15,IF(AND(Y481&gt;33.6,Y481&lt;34),16,IF(AND(Y481&gt;28,Y481&lt;28.6),17,IF(AND(Y481&gt;130.8,Y481&lt;131.4),18,IF(AND(Y481&gt;50.5,Y481&lt;50.9),19,IF(AND(Y481&gt;45.2,Y481&lt;45.8),20))))))))))))))))))</f>
        <v>0</v>
      </c>
      <c r="AO481" s="4">
        <f t="shared" si="1265"/>
        <v>0</v>
      </c>
      <c r="AP481" s="4">
        <f t="shared" si="1266"/>
        <v>0</v>
      </c>
      <c r="AQ481" s="4">
        <f t="shared" si="1267"/>
        <v>0</v>
      </c>
      <c r="AU481" s="310"/>
      <c r="AV481" s="299"/>
      <c r="AW481" s="308"/>
      <c r="AX481" s="322" t="s">
        <v>53</v>
      </c>
      <c r="AY481" s="293"/>
      <c r="AZ481" s="11">
        <f>ROUND(AZ480/AW474,2)</f>
        <v>1249.18</v>
      </c>
      <c r="BA481" s="11">
        <f>ROUND(BA480/AW474,2)</f>
        <v>1249.18</v>
      </c>
      <c r="BB481" s="11">
        <f>ROUND(BB480/AW474,2)</f>
        <v>0</v>
      </c>
      <c r="BC481" s="11">
        <f>ROUND(BC480/AW474,2)</f>
        <v>0</v>
      </c>
      <c r="BD481" s="11">
        <f>ROUND(BD480/AW474,2)</f>
        <v>0</v>
      </c>
      <c r="BE481" s="11">
        <f>ROUND(BE480/AW474,2)</f>
        <v>0</v>
      </c>
      <c r="BF481" s="11">
        <f>ROUND(BF480/AW474,2)</f>
        <v>0</v>
      </c>
      <c r="BG481" s="11">
        <f>ROUND(BG480/AW474,2)</f>
        <v>0</v>
      </c>
      <c r="BH481" s="11">
        <f>ROUND(BH480/AW474,2)</f>
        <v>0</v>
      </c>
      <c r="BI481" s="11">
        <f>ROUND(BI480/AW474,2)</f>
        <v>0</v>
      </c>
      <c r="BJ481" s="11">
        <f>ROUND(BJ480/AW474,2)</f>
        <v>0</v>
      </c>
      <c r="BK481" s="11">
        <f>ROUND(BK480/AW474,2)</f>
        <v>0</v>
      </c>
      <c r="BL481" s="11">
        <f>ROUND(BL480/AW474,2)</f>
        <v>0</v>
      </c>
      <c r="BM481" s="11">
        <f>ROUND(BM480/AW474,2)</f>
        <v>0</v>
      </c>
      <c r="BN481" s="11">
        <f>ROUND(BN480/AW474,2)</f>
        <v>0</v>
      </c>
      <c r="BO481" s="11">
        <f>ROUND(BO480/AW474,2)</f>
        <v>0</v>
      </c>
      <c r="BP481" s="11">
        <f>ROUND(BP480/AW474,2)</f>
        <v>0</v>
      </c>
      <c r="BQ481" s="11">
        <f>ROUND(BQ480/AW474,2)</f>
        <v>0</v>
      </c>
      <c r="BR481" s="11">
        <f>ROUND(BR480/AW474,2)</f>
        <v>0</v>
      </c>
      <c r="BS481" s="11">
        <f>ROUND(BS480/AW474,2)</f>
        <v>0</v>
      </c>
      <c r="BT481" s="11">
        <f>ROUND(BT480/AW474,2)</f>
        <v>0</v>
      </c>
      <c r="BU481" s="17">
        <v>8</v>
      </c>
      <c r="BX481" s="52" t="b">
        <f>IF(AND(BA481&gt;947.15,BA481&lt;949),3,IF(AND(BA481&gt;623.59,BA481&lt;625),4,IF(AND(BA481&gt;237.38,BA481&lt;239),5,IF(AND(BA481&gt;1986,BA481&lt;1988),6,IF(AND(BA481&gt;739.75,BA481&lt;741),7,IF(AND(BA481&gt;282.91,BA481&lt;284),8,IF(AND(BA481&gt;2681.35,BA481&lt;2683),9,IF(AND(BA481&gt;828.59,BA481&lt;830),10,IF(AND(BA481&gt;585.15,BA481&lt;587),11,IF(AND(BA481&gt;991.71,BA481&lt;993),12,IF(AND(BA481&gt;652.95,BA481&lt;654),13,IF(AND(BA481&gt;248.59,BA481&lt;250),14,IF(AND(BA481&gt;2079.39,BA481&lt;2081),15,IF(AND(BA481&gt;774.57,BA481&lt;776),16,IF(AND(BA481&gt;296.25,BA481&lt;298),17,IF(AND(BA481&gt;2807.42,BA481&lt;2809),18,IF(AND(BA481&gt;867.59,BA481&lt;869),19,IF(AND(BA481&gt;612.7,BA481&lt;614),20))))))))))))))))))</f>
        <v>0</v>
      </c>
      <c r="BY481" s="52" t="b">
        <f>IF(AND(BC481&gt;1204.78,BC481&lt;1206),5,IF(AND(BC481&gt;1407.63,BC481&lt;1409),8,IF(AND(BC481&gt;1427.91,BC481&lt;1429),11,IF(AND(BC481&gt;1261.45,BC481&lt;1263),14,IF(AND(BC481&gt;1473.83,BC481&lt;1475),17,IF(AND(BC481&gt;1495.07,BC481&lt;1497),20))))))</f>
        <v>0</v>
      </c>
      <c r="BZ481" s="52" t="b">
        <f>IF(AND(BD481&gt;486.32,BD481&lt;488),3,IF(AND(BD481&gt;324.64,BD481&lt;326),4,IF(AND(BD481&gt;286.99,BD481&lt;288.5),5,IF(AND(BD481&gt;617.7,BD481&lt;618),6,IF(AND(BD481&gt;411.3,BD481&lt;413),7,IF(AND(BD481&gt;365.04,BD481&lt;367),8,IF(AND(BD481&gt;797.54,BD481&lt;799),9,IF(AND(BD481&gt;533.49,BD481&lt;535),10,IF(AND(BD481&gt;475.86,BD481&lt;477),11,IF(AND(BD481&gt;509.22,BD481&lt;511),12,IF(AND(BD481&gt;339.94,BD481&lt;341.2),13,IF(AND(BD481&gt;300.53,BD481&lt;302),14,IF(AND(BD481&gt;646.78,BD481&lt;648),15,IF(AND(BD481&gt;430.68,BD481&lt;432),16,IF(AND(BD481&gt;382.24,BD481&lt;384),17,IF(AND(BD481&gt;835.07,BD481&lt;837),18,IF(AND(BD481&gt;558.61,BD481&lt;560),19,IF(AND(BD481&gt;498.27,BD481&lt;500),20))))))))))))))))))</f>
        <v>0</v>
      </c>
      <c r="CA481" s="52" t="b">
        <f>IF(AND(BF481&gt;497.89,BF481&lt;499),3,IF(AND(BF481&gt;360.29,BF481&lt;362),4,IF(AND(BF481&gt;249.38,BF481&lt;251),5,IF(AND(BF481&gt;628.22,BF481&lt;630),6,IF(AND(BF481&gt;455.21,BF481&lt;457),7,IF(AND(BF481&gt;315.16,BF481&lt;317),8,IF(AND(BF481&gt;814.35,BF481&lt;816),9,IF(AND(BF481&gt;571.19,BF481&lt;573),10,IF(AND(BF481&gt;401.59,BF481&lt;403),11,IF(AND(BF481&gt;521.33,BF481&lt;523),12,IF(AND(BF481&gt;377.28,BF481&lt;379),13,IF(AND(BF481&gt;261.15,BF481&lt;263),14,IF(AND(BF481&gt;657.8,BF481&lt;659),15,IF(AND(BF481&gt;476.66,BF481&lt;478),16,IF(AND(BF481&gt;330.01,BF481&lt;332),17,IF(AND(BF481&gt;852.67,BF481&lt;854),18,IF(AND(BF481&gt;598.08,BF481&lt;600),19,IF(AND(BF481&gt;420.51,BF481&lt;422),20))))))))))))))))))</f>
        <v>0</v>
      </c>
      <c r="CB481" s="52" t="b">
        <f>IF(AND(BK481&gt;358.85,BK481&lt;360),3,IF(AND(BK481&gt;129.83,BK481&lt;131),4,IF(AND(BK481&gt;77.61,BK481&lt;79),5,IF(AND(BK481&gt;426.19,BK481&lt;428),6,IF(AND(BK481&gt;159.77,BK481&lt;161),7,IF(AND(BK481&gt;94.38,BK481&lt;96),8,IF(AND(BK481&gt;567.37,BK481&lt;569),9,IF(AND(BK481&gt;203.4,BK481&lt;205),10,IF(AND(BK481&gt;131.96,BK481&lt;133),11,IF(AND(BK481&gt;375.76,BK481&lt;377),12,IF(AND(BK481&gt;135.98,BK481&lt;137),13,IF(AND(BK481&gt;81.31,BK481&lt;83),14,IF(AND(BK481&gt;446.27,BK481&lt;448),15,IF(AND(BK481&gt;167.32,BK481&lt;169),16,IF(AND(BK481&gt;98.86,BK481&lt;100),17,IF(AND(BK481&gt;594.08,BK481&lt;596),18,IF(AND(BK481&gt;213.01,BK481&lt;215),19,IF(AND(BK481&gt;138.21,BK481&lt;140),20))))))))))))))))))</f>
        <v>0</v>
      </c>
      <c r="CC481" s="52" t="b">
        <f>IF(AND(BM481&gt;195.17,BM481&lt;197),3,IF(AND(BM481&gt;88.93,BM481&lt;90),4,IF(AND(BM481&gt;47.88,BM481&lt;49),5,IF(AND(BM481&gt;245.08,BM481&lt;247),6,IF(AND(BM481&gt;111.07,BM481&lt;113),7,IF(AND(BM481&gt;60.92,BM481&lt;62),8,IF(AND(BM481&gt;296.11,BM481&lt;298),9,IF(AND(BM481&gt;139.41,BM481&lt;141),10,IF(AND(BM481&gt;78.67,BM481&lt;80),11,IF(AND(BM481&gt;204.39,BM481&lt;206),12,IF(AND(BM481&gt;93.16,BM481&lt;95),13,IF(AND(BM481&gt;50.17,BM481&lt;52),14,IF(AND(BM481&gt;256.64,BM481&lt;258),15,IF(AND(BM481&gt;116.33,BM481&lt;118),16,IF(AND(BM481&gt;63.83,BM481&lt;65),17,IF(AND(BM481&gt;310.07,BM481&lt;312),18,IF(AND(BM481&gt;146.01,BM481&lt;148),19,IF(AND(BM481&gt;82.42,BM481&lt;84),20))))))))))))))))))</f>
        <v>0</v>
      </c>
      <c r="CD481" s="52" t="b">
        <f>IF(AND(BO481&gt;107.35,BO481&lt;109),3,IF(AND(BO481&gt;63.65,BO481&lt;65),4,IF(AND(BO481&gt;44.75,BO481&lt;46),5,IF(AND(BO481&gt;143.27,BO481&lt;145),6,IF(AND(BO481&gt;85.58,BO481&lt;87),7,IF(AND(BO481&gt;60.46,BO481&lt;62),8,IF(AND(BO481&gt;194.16,BO481&lt;196),9,IF(AND(BO481&gt;117.24,BO481&lt;119),10,IF(AND(BO481&gt;82.88,BO481&lt;84),11,IF(AND(BO481&gt;112.44,BO481&lt;114),12,IF(AND(BO481&gt;66.69,BO481&lt;68),13,IF(AND(BO481&gt;46.9,BO481&lt;48),14,IF(AND(BO481&gt;150.05,BO481&lt;152),15,IF(AND(BO481&gt;90.65,BO481&lt;91),16,IF(AND(BO481&gt;63.34,BO481&lt;65),17,IF(AND(BO481&gt;203.34,BO481&lt;205),18,IF(AND(BO481&gt;122.8,BO481&lt;124),19,IF(AND(BO481&gt;86.83,BO481&lt;88),20))))))))))))))))))</f>
        <v>0</v>
      </c>
      <c r="CE481" s="52" t="b">
        <f>IF(AND(BP481&gt;139.85,BP481&lt;141),3,IF(AND(BP481&gt;103.84,BP481&lt;105),4,IF(AND(BP481&gt;52.32,BP481&lt;54),5,IF(AND(BP481&gt;285.46,BP481&lt;287),6,IF(AND(BP481&gt;118.42,BP481&lt;120),7,IF(AND(BP481&gt;62.42,BP481&lt;64),8,IF(AND(BP481&gt;412.27,BP481&lt;414),9,IF(AND(BP481&gt;140.33,BP481&lt;142),10,IF(AND(BP481&gt;145,BP481&lt;147),11,IF(AND(BP481&gt;146.47,BP481&lt;148),12,IF(AND(BP481&gt;108.77,BP481&lt;110),13,IF(AND(BP481&gt;54.82,BP481&lt;56),14,IF(AND(BP481&gt;298.92,BP481&lt;300),15,IF(AND(BP481&gt;124.03,BP481&lt;126),16,IF(AND(BP481&gt;65.4,BP481&lt;67),17,IF(AND(BP481&gt;431.69,BP481&lt;433),18,IF(AND(BP481&gt;146.97,BP481&lt;148),19,IF(AND(BP481&gt;151.86,BP481&lt;153),20))))))))))))))))))</f>
        <v>0</v>
      </c>
      <c r="CF481" s="52" t="b">
        <f>IF(AND(BQ481&gt;350.42,BQ481&lt;352),3,IF(AND(BQ481&gt;546.22,BQ481&lt;548),4,IF(AND(BQ481&gt;155.33,BQ481&lt;157),5,IF(AND(BQ481&gt;721.99,BQ481&lt;723),6,IF(AND(BQ481&gt;638.96,BQ481&lt;639),7,IF(AND(BQ481&gt;187.79,BQ481&lt;189),8,IF(AND(BQ481&gt;945.4,BQ481&lt;947),9,IF(AND(BQ481&gt;698.46,BQ481&lt;670),10,IF(AND(BQ481&gt;360.7,BQ481&lt;362),11,IF(AND(BQ481&gt;366.94,BQ481&lt;368),12,IF(AND(BQ481&gt;571.94,BQ481&lt;573),13,IF(AND(BQ481&gt;162.68,BQ481&lt;164),14,IF(AND(BQ481&gt;755.97,BQ481&lt;757),15,IF(AND(BQ481&gt;667.99,BQ481&lt;669),16,IF(AND(BQ481&gt;196.66,BQ481&lt;198),17,IF(AND(BQ481&gt;989.88,BQ481&lt;991),18,IF(AND(BQ481&gt;731.33,BQ481&lt;733),19,IF(AND(BQ481&gt;377.7,BQ481&lt;379),20))))))))))))))))))</f>
        <v>0</v>
      </c>
      <c r="CG481" s="52" t="b">
        <f>IF(AND(BS481&gt;46.2,BS481&lt;46.5),3,IF(AND(BS481&gt;18.8,BS481&lt;19.1),4,IF(AND(BS481&gt;15.8,BS481&lt;16),5,IF(AND(BS481&gt;78.7,BS481&lt;79),6,IF(AND(BS481&gt;32.1,BS481&lt;32.4),7,IF(AND(BS481&gt;26.9,BS481&lt;27.3),8,IF(AND(BS481&gt;125,BS481&lt;125.5),9,IF(AND(BS481&gt;48.2,BS481&lt;48.52),10,IF(AND(BS481&gt;43.1,BS481&lt;43.6),11,IF(AND(BS481&gt;48.53,BS481&lt;48.7),12,IF(AND(BS481&gt;19.6,BS481&lt;20.1),13,IF(AND(BS481&gt;16.5,BS481&lt;16.9),14,IF(AND(BS481&gt;82.4,BS481&lt;82.8),15,IF(AND(BS481&gt;33.6,BS481&lt;34),16,IF(AND(BS481&gt;28,BS481&lt;28.6),17,IF(AND(BS481&gt;130.8,BS481&lt;131.4),18,IF(AND(BS481&gt;50.5,BS481&lt;50.9),19,IF(AND(BS481&gt;45.2,BS481&lt;45.8),20))))))))))))))))))</f>
        <v>0</v>
      </c>
    </row>
    <row r="482" spans="1:88" ht="90" customHeight="1">
      <c r="A482" s="297"/>
      <c r="B482" s="300"/>
      <c r="C482" s="309"/>
      <c r="D482" s="292" t="s">
        <v>54</v>
      </c>
      <c r="E482" s="293"/>
      <c r="F482" s="10" t="s">
        <v>36</v>
      </c>
      <c r="G482" s="12">
        <f>IF(AD482=FALSE,0,AD482)</f>
        <v>624.59</v>
      </c>
      <c r="H482" s="12" t="s">
        <v>36</v>
      </c>
      <c r="I482" s="12">
        <f>IF(AE482=FALSE,0,AE482)</f>
        <v>0</v>
      </c>
      <c r="J482" s="12">
        <f>IF(AF482=FALSE,0,AF482)</f>
        <v>0</v>
      </c>
      <c r="K482" s="12" t="s">
        <v>36</v>
      </c>
      <c r="L482" s="12">
        <f>IF(AG482=FALSE,0,AG482)</f>
        <v>0</v>
      </c>
      <c r="M482" s="12" t="s">
        <v>36</v>
      </c>
      <c r="N482" s="12" t="s">
        <v>36</v>
      </c>
      <c r="O482" s="12" t="s">
        <v>36</v>
      </c>
      <c r="P482" s="12" t="s">
        <v>36</v>
      </c>
      <c r="Q482" s="12">
        <f>IF(AH482=FALSE,0,AH482)</f>
        <v>0</v>
      </c>
      <c r="R482" s="12" t="s">
        <v>36</v>
      </c>
      <c r="S482" s="12">
        <f>IF(AI482=FALSE,0,AI482)</f>
        <v>0</v>
      </c>
      <c r="T482" s="12" t="s">
        <v>36</v>
      </c>
      <c r="U482" s="12">
        <f>IF(AJ482=FALSE,0,AJ482)</f>
        <v>0</v>
      </c>
      <c r="V482" s="12">
        <f>IF(AK482=FALSE,0,AK482)</f>
        <v>0</v>
      </c>
      <c r="W482" s="12">
        <f>IF(AL482=FALSE,0,AL482)</f>
        <v>0</v>
      </c>
      <c r="X482" s="12" t="s">
        <v>36</v>
      </c>
      <c r="Y482" s="12">
        <f>IF(AM482=FALSE,0,AM482)</f>
        <v>0</v>
      </c>
      <c r="Z482" s="12" t="s">
        <v>36</v>
      </c>
      <c r="AA482" s="18">
        <v>9</v>
      </c>
      <c r="AD482" s="52">
        <f>IF(AD481=3,948.15,IF(AD481=4,624.59,IF(AD481=5,238.38,IF(AD481=6,1987,IF(AD481=7,740.75,IF(AD481=8,283.91,IF(AD481=9,2682.35,IF(AD481=10,829.59,IF(AD481=11,586.15,IF(AD481=12,992.71,IF(AD481=13,653.95,IF(AD481=14,249.59,IF(AD481=15,2080.39,IF(AD481=16,775.57,IF(AD481=17,297.25,IF(AD481=18,2808.42,IF(AD481=19,868.59,IF(AD481=20,613.7))))))))))))))))))</f>
        <v>624.59</v>
      </c>
      <c r="AE482" s="52" t="b">
        <f>IF(AE481=5,1205.78,IF(AE481=8,1408.63,IF(AE481=11,1428.91,IF(AE481=14,1262.45,IF(AE481=17,1474.83,IF(AE481=20,1496.07))))))</f>
        <v>0</v>
      </c>
      <c r="AF482" s="52" t="b">
        <f>IF(AF481=3,487.32,IF(AF481=4,325.64,IF(AF481=5,287.99,IF(AF481=6,618.7,IF(AF481=7,412.3,IF(AF481=8,366.04,IF(AF481=9,798.54,IF(AF481=10,534.49,IF(AF481=11,476.86,IF(AF481=12,510.22,IF(AF481=13,340.94,IF(AF481=14,301.53,IF(AF481=15,647.78,IF(AF481=16,431.68,IF(AF481=17,383.24,IF(AF481=18,836.07,IF(AF481=19,559.61,IF(AF481=20,499.27))))))))))))))))))</f>
        <v>0</v>
      </c>
      <c r="AG482" s="52" t="b">
        <f>IF(AG481=3,498.89,IF(AG481=4,361.29,IF(AG481=5,250.38,IF(AG481=6,629.22,IF(AG481=7,456.21,IF(AG481=8,316.16,IF(AG481=9,815.35,IF(AG481=10,572.19,IF(AG481=11,402.59,IF(AG481=12,522.33,IF(AG481=13,378.28,IF(AG481=14,262.15,IF(AG481=15,658.8,IF(AG481=16,477.66,IF(AG481=17,331.01,IF(AG481=18,853.67,IF(AG481=19,599.08,IF(AG481=20,421.51))))))))))))))))))</f>
        <v>0</v>
      </c>
      <c r="AH482" s="52" t="b">
        <f>IF(AH481=3,359.85,IF(AH481=4,130.83,IF(AH481=5,78.61,IF(AH481=6,427.19,IF(AH481=7,160.77,IF(AH481=8,95.38,IF(AH481=9,568.37,IF(AH481=10,204.4,IF(AH481=11,132.96,IF(AH481=12,376.76,IF(AH481=13,136.98,IF(AH481=14,82.31,IF(AH481=15,447.27,IF(AH481=16,168.32,IF(AH481=17,99.86,IF(AH481=18,595.08,IF(AH481=19,214.01,IF(AH481=20,139.21))))))))))))))))))</f>
        <v>0</v>
      </c>
      <c r="AI482" s="52" t="b">
        <f>IF(AI481=3,196.17,IF(AI481=4,89.93,IF(AI481=5,48.88,IF(AI481=6,246.08,IF(AI481=7,112.07,IF(AI481=8,61.92,IF(AI481=9,297.11,IF(AI481=10,140.41,IF(AI481=11,79.67,IF(AI481=12,205.39,IF(AI481=13,94.16,IF(AI481=14,51.17,IF(AI481=15,257.64,IF(AI481=16,117.33,IF(AI481=17,64.83,IF(AI481=18,311.07,IF(AI481=19,147.01,IF(AI481=20,83.42))))))))))))))))))</f>
        <v>0</v>
      </c>
      <c r="AJ482" s="52" t="b">
        <f>IF(AJ481=3,108.35,IF(AJ481=4,64.65,IF(AJ481=5,45.75,IF(AJ481=6,144.27,IF(AJ481=7,86.58,IF(AJ481=8,61.46,IF(AJ481=9,195.16,IF(AJ481=10,118.24,IF(AJ481=11,83.88,IF(AJ481=12,113.44,IF(AJ481=13,67.69,IF(AJ481=14,47.9,IF(AJ481=15,151.05,IF(AJ481=16,90.65,IF(AJ481=17,64.34,IF(AJ481=18,204.34,IF(AJ481=19,123.8,IF(AJ481=20,87.83))))))))))))))))))</f>
        <v>0</v>
      </c>
      <c r="AK482" s="52" t="b">
        <f>IF(AK481=3,140.85,IF(AK481=4,104.84,IF(AK481=5,53.32,IF(AK481=6,286.46,IF(AK481=7,119.42,IF(AK481=8,63.42,IF(AK481=9,413.27,IF(AK481=10,141.33,IF(AK481=11,146,IF(AK481=12,147.47,IF(AK481=13,109.77,IF(AK481=14,55.82,IF(AK481=15,299.92,IF(AK481=16,125.03,IF(AK481=17,66.4,IF(AK481=18,432.69,IF(AK481=19,147.97,IF(AK481=20,152.86))))))))))))))))))</f>
        <v>0</v>
      </c>
      <c r="AL482" s="52" t="b">
        <f>IF(AL481=3,351.42,IF(AL481=4,547.22,IF(AL481=5,156.33,IF(AL481=6,722.99,IF(AL481=7,638.96,IF(AL481=8,188.79,IF(AL481=9,946.4,IF(AL481=10,699.46,IF(AL481=11,361.7,IF(AL481=12,367.94,IF(AL481=13,572.94,IF(AL481=14,163.68,IF(AL481=15,756.97,IF(AL481=16,668.99,IF(AL481=17,197.66,IF(AL481=18,990.88,IF(AL481=19,732.33,IF(AL481=20,378.7))))))))))))))))))</f>
        <v>0</v>
      </c>
      <c r="AM482" s="52" t="b">
        <f>IF(AM481=3,46.41,IF(AM481=4,19.01,IF(AM481=5,15.96,IF(AM481=6,78.9,IF(AM481=7,32.34,IF(AM481=8,27.09,IF(AM481=9,125.27,IF(AM481=10,48.48,IF(AM481=11,43.47,IF(AM481=12,48.59,IF(AM481=13,19.9,IF(AM481=14,16.71,IF(AM481=15,82.61,IF(AM481=16,33.86,IF(AM481=17,28.36,IF(AM481=18,131.15,IF(AM481=19,50.76,IF(AM481=20,45.51))))))))))))))))))</f>
        <v>0</v>
      </c>
      <c r="AO482" s="4">
        <f t="shared" ref="AO482:AO518" si="1360">IF(ISERROR(FIND(2015,A482,1)),0,2015)</f>
        <v>0</v>
      </c>
      <c r="AP482" s="4">
        <f t="shared" ref="AP482:AP518" si="1361">IF(ISERROR(FIND(2016,A482,1)),0,2016)</f>
        <v>0</v>
      </c>
      <c r="AQ482" s="4">
        <f t="shared" ref="AQ482:AQ518" si="1362">MAX(AO482:AP482)</f>
        <v>0</v>
      </c>
      <c r="AU482" s="310"/>
      <c r="AV482" s="300"/>
      <c r="AW482" s="309"/>
      <c r="AX482" s="322" t="s">
        <v>54</v>
      </c>
      <c r="AY482" s="293"/>
      <c r="AZ482" s="10" t="s">
        <v>36</v>
      </c>
      <c r="BA482" s="12">
        <f>IF(BX482=FALSE,0,BX482)</f>
        <v>1249.18</v>
      </c>
      <c r="BB482" s="12" t="s">
        <v>36</v>
      </c>
      <c r="BC482" s="12">
        <f>IF(BY482=FALSE,0,BY482)</f>
        <v>0</v>
      </c>
      <c r="BD482" s="12">
        <f>IF(BZ482=FALSE,0,BZ482)</f>
        <v>0</v>
      </c>
      <c r="BE482" s="12" t="s">
        <v>36</v>
      </c>
      <c r="BF482" s="12">
        <f>IF(CA482=FALSE,0,CA482)</f>
        <v>0</v>
      </c>
      <c r="BG482" s="12" t="s">
        <v>36</v>
      </c>
      <c r="BH482" s="12" t="s">
        <v>36</v>
      </c>
      <c r="BI482" s="12" t="s">
        <v>36</v>
      </c>
      <c r="BJ482" s="12" t="s">
        <v>36</v>
      </c>
      <c r="BK482" s="12">
        <f>IF(CB482=FALSE,0,CB482)</f>
        <v>0</v>
      </c>
      <c r="BL482" s="12" t="s">
        <v>36</v>
      </c>
      <c r="BM482" s="12">
        <f>IF(CC482=FALSE,0,CC482)</f>
        <v>0</v>
      </c>
      <c r="BN482" s="12" t="s">
        <v>36</v>
      </c>
      <c r="BO482" s="12">
        <f>IF(CD482=FALSE,0,CD482)</f>
        <v>0</v>
      </c>
      <c r="BP482" s="12">
        <f>IF(CE482=FALSE,0,CE482)</f>
        <v>0</v>
      </c>
      <c r="BQ482" s="12">
        <f>IF(CF482=FALSE,0,CF482)</f>
        <v>0</v>
      </c>
      <c r="BR482" s="12" t="s">
        <v>36</v>
      </c>
      <c r="BS482" s="12">
        <f>IF(CG482=FALSE,0,CG482)</f>
        <v>0</v>
      </c>
      <c r="BT482" s="12" t="s">
        <v>36</v>
      </c>
      <c r="BU482" s="18">
        <v>9</v>
      </c>
      <c r="BX482" s="52">
        <f>IF(AD481=3,1896.3,IF(AD481=4,1249.18,IF(AD481=5,476.76,IF(AD481=6,3974,IF(AD481=7,1481.5,IF(AD481=8,567.82,IF(AD481=9,5364.7,IF(AD481=10,1659.18,IF(AD481=11,1172.3)))))))))</f>
        <v>1249.18</v>
      </c>
      <c r="BY482" s="52" t="b">
        <f>IF(AE481=5,2411.56,IF(AE481=8,2817.26,IF(AE481=11,2857.82)))</f>
        <v>0</v>
      </c>
      <c r="BZ482" s="52" t="b">
        <f>IF(AF481=3,974.64,IF(AF481=4,651.28,IF(AF481=5,575.98,IF(AF481=6,1237.4,IF(AF481=7,824.6,IF(AF481=8,732.08,IF(AF481=9,1597.08,IF(AF481=10,1068.98,IF(AF481=11,953.72)))))))))</f>
        <v>0</v>
      </c>
      <c r="CA482" s="52" t="b">
        <f>IF(AG481=3,997.78,IF(AG481=4,722.58,IF(AG481=5,500.76,IF(AG481=6,1258.44,IF(AG481=7,912.42,IF(AG481=8,632.32,IF(AG481=9,1630.7,IF(AG481=10,1144.38,IF(AG481=11,805.18)))))))))</f>
        <v>0</v>
      </c>
      <c r="CB482" s="52" t="b">
        <f>IF(AH481=3,719.7,IF(AH481=4,261.66,IF(AH481=5,157.22,IF(AH481=6,854.38,IF(AH481=7,321.54,IF(AH481=8,190.76,IF(AH481=9,1136.74,IF(AH481=10,408.8,IF(AH481=11,265.92)))))))))</f>
        <v>0</v>
      </c>
      <c r="CC482" s="52" t="b">
        <f>IF(AI481=3,392.34,IF(AI481=4,179.86,IF(AI481=5,97.76,IF(AI481=6,492.16,IF(AI481=7,224.14,IF(AI481=8,123.84,IF(AI481=9,594.22,IF(AI481=10,280.82,IF(AI481=11,159.34)))))))))</f>
        <v>0</v>
      </c>
      <c r="CD482" s="52" t="b">
        <f>IF(AJ481=3,216.7,IF(AJ481=4,129.3,IF(AJ481=5,91.5,IF(AJ481=6,288.54,IF(AJ481=7,173.16,IF(AJ481=8,122.92,IF(AJ481=9,390.32,IF(AJ481=10,236.48,IF(AJ481=11,167.76)))))))))</f>
        <v>0</v>
      </c>
      <c r="CE482" s="52" t="b">
        <f>IF(AK481=3,281.7,IF(AK481=4,209.68,IF(AK481=5,106.64,IF(AK481=6,572.92,IF(AK481=7,238.84,IF(AK481=8,126.84,IF(AK481=9,826.54,IF(AK481=10,282.66,IF(AK481=11,292)))))))))</f>
        <v>0</v>
      </c>
      <c r="CF482" s="52" t="b">
        <f>IF(AL481=3,702.84,IF(AL481=4,1094.44,IF(AL481=5,312.66,IF(AL481=6,1445.98,IF(AL481=7,1277.92,IF(AL481=8,377.58,IF(AL481=9,1892.8,IF(AL481=10,1398.92,IF(AL481=11,723.4)))))))))</f>
        <v>0</v>
      </c>
      <c r="CG482" s="52" t="b">
        <f>IF(AM481=3,92.82,IF(AM481=4,38.02,IF(AM481=5,31.92,IF(AM481=6,157.8,IF(AM481=7,64.68,IF(AM481=8,54.18,IF(AM481=9,250.54,IF(AM481=10,96.96,IF(AM481=11,86.94)))))))))</f>
        <v>0</v>
      </c>
    </row>
    <row r="483" spans="1:88" ht="30" customHeight="1">
      <c r="A483" s="295" t="s">
        <v>41</v>
      </c>
      <c r="B483" s="298" t="s">
        <v>113</v>
      </c>
      <c r="C483" s="307">
        <v>3862.6</v>
      </c>
      <c r="D483" s="298" t="s">
        <v>27</v>
      </c>
      <c r="E483" s="36" t="s">
        <v>28</v>
      </c>
      <c r="F483" s="10">
        <f>G483+I483+J483+L483+Q483+S483+U483+V483+W483+Y483+Z483</f>
        <v>2412541.33</v>
      </c>
      <c r="G483" s="44">
        <v>2412541.33</v>
      </c>
      <c r="H483" s="10">
        <v>0</v>
      </c>
      <c r="I483" s="10">
        <v>0</v>
      </c>
      <c r="J483" s="10">
        <v>0</v>
      </c>
      <c r="K483" s="10">
        <v>0</v>
      </c>
      <c r="L483" s="10">
        <f>M483+O483</f>
        <v>0</v>
      </c>
      <c r="M483" s="13">
        <v>0</v>
      </c>
      <c r="N483" s="10">
        <v>0</v>
      </c>
      <c r="O483" s="13">
        <v>0</v>
      </c>
      <c r="P483" s="10">
        <v>0</v>
      </c>
      <c r="Q483" s="46">
        <v>0</v>
      </c>
      <c r="R483" s="10">
        <v>0</v>
      </c>
      <c r="S483" s="46">
        <v>0</v>
      </c>
      <c r="T483" s="10">
        <v>0</v>
      </c>
      <c r="U483" s="46">
        <v>0</v>
      </c>
      <c r="V483" s="46">
        <v>0</v>
      </c>
      <c r="W483" s="46">
        <v>0</v>
      </c>
      <c r="X483" s="10">
        <v>0</v>
      </c>
      <c r="Y483" s="10">
        <v>0</v>
      </c>
      <c r="Z483" s="10">
        <v>0</v>
      </c>
      <c r="AA483" s="16">
        <v>1</v>
      </c>
      <c r="AO483" s="4">
        <f t="shared" si="1360"/>
        <v>0</v>
      </c>
      <c r="AP483" s="4">
        <f t="shared" si="1361"/>
        <v>0</v>
      </c>
      <c r="AQ483" s="4">
        <f t="shared" si="1362"/>
        <v>0</v>
      </c>
      <c r="AU483" s="310" t="s">
        <v>41</v>
      </c>
      <c r="AV483" s="298" t="s">
        <v>113</v>
      </c>
      <c r="AW483" s="317">
        <v>3862.6</v>
      </c>
      <c r="AX483" s="298" t="s">
        <v>27</v>
      </c>
      <c r="AY483" s="36" t="s">
        <v>28</v>
      </c>
      <c r="AZ483" s="10">
        <f>BA483+BC483+BD483+BF483+BK483+BM483+BO483+BP483+BQ483+BS483+BT483</f>
        <v>4825082.67</v>
      </c>
      <c r="BA483" s="44">
        <f>ROUND($C483*BA491,2)</f>
        <v>4825082.67</v>
      </c>
      <c r="BB483" s="10">
        <f>ROUND(H483*2,2)</f>
        <v>0</v>
      </c>
      <c r="BC483" s="44">
        <f>ROUND($C483*BC491,2)</f>
        <v>0</v>
      </c>
      <c r="BD483" s="44">
        <f>ROUND($C483*BD491,2)</f>
        <v>0</v>
      </c>
      <c r="BE483" s="10">
        <f>ROUND(K483*2,2)</f>
        <v>0</v>
      </c>
      <c r="BF483" s="44">
        <f>ROUND($C483*BF491,2)</f>
        <v>0</v>
      </c>
      <c r="BG483" s="10">
        <f>ROUND(M483*2,2)</f>
        <v>0</v>
      </c>
      <c r="BH483" s="10">
        <f>ROUND(N483*2,2)</f>
        <v>0</v>
      </c>
      <c r="BI483" s="10">
        <f>ROUND(O483*2,2)</f>
        <v>0</v>
      </c>
      <c r="BJ483" s="10">
        <f>ROUND(P483*2,2)</f>
        <v>0</v>
      </c>
      <c r="BK483" s="44">
        <f>ROUND($C483*BK491,2)</f>
        <v>0</v>
      </c>
      <c r="BL483" s="10">
        <f>ROUND(R483*2,2)</f>
        <v>0</v>
      </c>
      <c r="BM483" s="44">
        <f>ROUND($C483*BM491,2)</f>
        <v>0</v>
      </c>
      <c r="BN483" s="10">
        <f>ROUND(T483*2,2)</f>
        <v>0</v>
      </c>
      <c r="BO483" s="44">
        <f>ROUND($C483*BO491,2)</f>
        <v>0</v>
      </c>
      <c r="BP483" s="44">
        <f>ROUND(V483*2,2)</f>
        <v>0</v>
      </c>
      <c r="BQ483" s="44">
        <f>ROUND($C483*BQ491,2)</f>
        <v>0</v>
      </c>
      <c r="BR483" s="10">
        <f>ROUND(X483*2,2)</f>
        <v>0</v>
      </c>
      <c r="BS483" s="44">
        <f>ROUND(Y483*2,2)</f>
        <v>0</v>
      </c>
      <c r="BT483" s="10">
        <f>ROUND(Z483*2,2)</f>
        <v>0</v>
      </c>
      <c r="BU483" s="16">
        <v>1</v>
      </c>
      <c r="CI483" s="32">
        <f>BF483-BG483</f>
        <v>0</v>
      </c>
    </row>
    <row r="484" spans="1:88" ht="60" customHeight="1">
      <c r="A484" s="296"/>
      <c r="B484" s="299"/>
      <c r="C484" s="308"/>
      <c r="D484" s="299"/>
      <c r="E484" s="36" t="s">
        <v>29</v>
      </c>
      <c r="F484" s="10">
        <f t="shared" ref="F484:F488" si="1363">G484+I484+J484+L484+Q484+S484+U484+V484+W484+Y484+Z484</f>
        <v>0</v>
      </c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28">
        <v>2</v>
      </c>
      <c r="AO484" s="4">
        <f t="shared" si="1360"/>
        <v>0</v>
      </c>
      <c r="AP484" s="4">
        <f t="shared" si="1361"/>
        <v>0</v>
      </c>
      <c r="AQ484" s="4">
        <f t="shared" si="1362"/>
        <v>0</v>
      </c>
      <c r="AU484" s="310"/>
      <c r="AV484" s="299"/>
      <c r="AW484" s="317"/>
      <c r="AX484" s="299"/>
      <c r="AY484" s="36" t="s">
        <v>29</v>
      </c>
      <c r="AZ484" s="10">
        <f t="shared" ref="AZ484:AZ488" si="1364">BA484+BC484+BD484+BF484+BK484+BM484+BO484+BP484+BQ484+BS484+BT484</f>
        <v>0</v>
      </c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28">
        <v>2</v>
      </c>
    </row>
    <row r="485" spans="1:88" ht="120" customHeight="1">
      <c r="A485" s="296"/>
      <c r="B485" s="299"/>
      <c r="C485" s="308"/>
      <c r="D485" s="299" t="s">
        <v>30</v>
      </c>
      <c r="E485" s="36" t="s">
        <v>31</v>
      </c>
      <c r="F485" s="10">
        <f t="shared" si="1363"/>
        <v>0</v>
      </c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28">
        <v>3</v>
      </c>
      <c r="AO485" s="4">
        <f t="shared" si="1360"/>
        <v>0</v>
      </c>
      <c r="AP485" s="4">
        <f t="shared" si="1361"/>
        <v>0</v>
      </c>
      <c r="AQ485" s="4">
        <f t="shared" si="1362"/>
        <v>0</v>
      </c>
      <c r="AT485" s="32">
        <f>AZ485-BC485</f>
        <v>0</v>
      </c>
      <c r="AU485" s="310"/>
      <c r="AV485" s="299"/>
      <c r="AW485" s="317"/>
      <c r="AX485" s="299" t="s">
        <v>30</v>
      </c>
      <c r="AY485" s="36" t="s">
        <v>31</v>
      </c>
      <c r="AZ485" s="10">
        <f t="shared" si="1364"/>
        <v>0</v>
      </c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28">
        <v>3</v>
      </c>
    </row>
    <row r="486" spans="1:88" ht="30" customHeight="1">
      <c r="A486" s="296"/>
      <c r="B486" s="299"/>
      <c r="C486" s="308"/>
      <c r="D486" s="299"/>
      <c r="E486" s="36" t="s">
        <v>32</v>
      </c>
      <c r="F486" s="10">
        <f t="shared" si="1363"/>
        <v>0</v>
      </c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28">
        <v>4</v>
      </c>
      <c r="AO486" s="4">
        <f t="shared" si="1360"/>
        <v>0</v>
      </c>
      <c r="AP486" s="4">
        <f t="shared" si="1361"/>
        <v>0</v>
      </c>
      <c r="AQ486" s="4">
        <f t="shared" si="1362"/>
        <v>0</v>
      </c>
      <c r="AU486" s="310"/>
      <c r="AV486" s="299"/>
      <c r="AW486" s="317"/>
      <c r="AX486" s="299"/>
      <c r="AY486" s="36" t="s">
        <v>32</v>
      </c>
      <c r="AZ486" s="10">
        <f t="shared" si="1364"/>
        <v>0</v>
      </c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28">
        <v>4</v>
      </c>
    </row>
    <row r="487" spans="1:88" ht="30" customHeight="1">
      <c r="A487" s="296"/>
      <c r="B487" s="299"/>
      <c r="C487" s="308"/>
      <c r="D487" s="299"/>
      <c r="E487" s="36" t="s">
        <v>33</v>
      </c>
      <c r="F487" s="10">
        <f t="shared" si="1363"/>
        <v>0</v>
      </c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28">
        <v>5</v>
      </c>
      <c r="AO487" s="4">
        <f t="shared" si="1360"/>
        <v>0</v>
      </c>
      <c r="AP487" s="4">
        <f t="shared" si="1361"/>
        <v>0</v>
      </c>
      <c r="AQ487" s="4">
        <f t="shared" si="1362"/>
        <v>0</v>
      </c>
      <c r="AU487" s="310"/>
      <c r="AV487" s="299"/>
      <c r="AW487" s="317"/>
      <c r="AX487" s="299"/>
      <c r="AY487" s="36" t="s">
        <v>33</v>
      </c>
      <c r="AZ487" s="10">
        <f t="shared" si="1364"/>
        <v>0</v>
      </c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28">
        <v>5</v>
      </c>
    </row>
    <row r="488" spans="1:88" ht="30" customHeight="1">
      <c r="A488" s="296"/>
      <c r="B488" s="299"/>
      <c r="C488" s="308"/>
      <c r="D488" s="300"/>
      <c r="E488" s="36" t="s">
        <v>34</v>
      </c>
      <c r="F488" s="10">
        <f t="shared" si="1363"/>
        <v>0</v>
      </c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28">
        <v>6</v>
      </c>
      <c r="AO488" s="4">
        <f t="shared" si="1360"/>
        <v>0</v>
      </c>
      <c r="AP488" s="4">
        <f t="shared" si="1361"/>
        <v>0</v>
      </c>
      <c r="AQ488" s="4">
        <f t="shared" si="1362"/>
        <v>0</v>
      </c>
      <c r="AU488" s="310"/>
      <c r="AV488" s="299"/>
      <c r="AW488" s="317"/>
      <c r="AX488" s="300"/>
      <c r="AY488" s="36" t="s">
        <v>34</v>
      </c>
      <c r="AZ488" s="10">
        <f t="shared" si="1364"/>
        <v>0</v>
      </c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28">
        <v>6</v>
      </c>
    </row>
    <row r="489" spans="1:88" ht="30" customHeight="1">
      <c r="A489" s="296"/>
      <c r="B489" s="299"/>
      <c r="C489" s="308"/>
      <c r="D489" s="311" t="s">
        <v>35</v>
      </c>
      <c r="E489" s="312"/>
      <c r="F489" s="10">
        <f>F483+F484+F485+F486+F487+F488</f>
        <v>2412541.33</v>
      </c>
      <c r="G489" s="10">
        <f t="shared" ref="G489" si="1365">G483+G484+G485+G486+G487+G488</f>
        <v>2412541.33</v>
      </c>
      <c r="H489" s="10">
        <f t="shared" ref="H489" si="1366">H483+H484+H485+H486+H487+H488</f>
        <v>0</v>
      </c>
      <c r="I489" s="10">
        <f t="shared" ref="I489" si="1367">I483+I484+I485+I486+I487+I488</f>
        <v>0</v>
      </c>
      <c r="J489" s="10">
        <f t="shared" ref="J489" si="1368">J483+J484+J485+J486+J487+J488</f>
        <v>0</v>
      </c>
      <c r="K489" s="10">
        <f t="shared" ref="K489" si="1369">K483+K484+K485+K486+K487+K488</f>
        <v>0</v>
      </c>
      <c r="L489" s="10">
        <f t="shared" ref="L489" si="1370">L483+L484+L485+L486+L487+L488</f>
        <v>0</v>
      </c>
      <c r="M489" s="10">
        <f t="shared" ref="M489" si="1371">M483+M484+M485+M486+M487+M488</f>
        <v>0</v>
      </c>
      <c r="N489" s="10">
        <f t="shared" ref="N489" si="1372">N483+N484+N485+N486+N487+N488</f>
        <v>0</v>
      </c>
      <c r="O489" s="10">
        <f t="shared" ref="O489" si="1373">O483+O484+O485+O486+O487+O488</f>
        <v>0</v>
      </c>
      <c r="P489" s="10">
        <f t="shared" ref="P489" si="1374">P483+P484+P485+P486+P487+P488</f>
        <v>0</v>
      </c>
      <c r="Q489" s="10">
        <f t="shared" ref="Q489" si="1375">Q483+Q484+Q485+Q486+Q487+Q488</f>
        <v>0</v>
      </c>
      <c r="R489" s="10">
        <f t="shared" ref="R489" si="1376">R483+R484+R485+R486+R487+R488</f>
        <v>0</v>
      </c>
      <c r="S489" s="10">
        <f t="shared" ref="S489" si="1377">S483+S484+S485+S486+S487+S488</f>
        <v>0</v>
      </c>
      <c r="T489" s="10">
        <f t="shared" ref="T489" si="1378">T483+T484+T485+T486+T487+T488</f>
        <v>0</v>
      </c>
      <c r="U489" s="10">
        <f t="shared" ref="U489" si="1379">U483+U484+U485+U486+U487+U488</f>
        <v>0</v>
      </c>
      <c r="V489" s="10">
        <f t="shared" ref="V489" si="1380">V483+V484+V485+V486+V487+V488</f>
        <v>0</v>
      </c>
      <c r="W489" s="10">
        <f t="shared" ref="W489" si="1381">W483+W484+W485+W486+W487+W488</f>
        <v>0</v>
      </c>
      <c r="X489" s="10">
        <f t="shared" ref="X489" si="1382">X483+X484+X485+X486+X487+X488</f>
        <v>0</v>
      </c>
      <c r="Y489" s="10">
        <f t="shared" ref="Y489" si="1383">Y483+Y484+Y485+Y486+Y487+Y488</f>
        <v>0</v>
      </c>
      <c r="Z489" s="10">
        <f t="shared" ref="Z489" si="1384">Z483+Z484+Z485+Z486+Z487+Z488</f>
        <v>0</v>
      </c>
      <c r="AA489" s="28">
        <v>7</v>
      </c>
      <c r="AO489" s="4">
        <f t="shared" si="1360"/>
        <v>0</v>
      </c>
      <c r="AP489" s="4">
        <f t="shared" si="1361"/>
        <v>0</v>
      </c>
      <c r="AQ489" s="4">
        <f t="shared" si="1362"/>
        <v>0</v>
      </c>
      <c r="AU489" s="310"/>
      <c r="AV489" s="299"/>
      <c r="AW489" s="317"/>
      <c r="AX489" s="321" t="s">
        <v>35</v>
      </c>
      <c r="AY489" s="321"/>
      <c r="AZ489" s="10">
        <f>AZ483+AZ484+AZ485+AZ486+AZ487+AZ488</f>
        <v>4825082.67</v>
      </c>
      <c r="BA489" s="10">
        <f t="shared" ref="BA489:BT489" si="1385">BA483+BA484+BA485+BA486+BA487+BA488</f>
        <v>4825082.67</v>
      </c>
      <c r="BB489" s="10">
        <f t="shared" si="1385"/>
        <v>0</v>
      </c>
      <c r="BC489" s="10">
        <f t="shared" si="1385"/>
        <v>0</v>
      </c>
      <c r="BD489" s="10">
        <f t="shared" si="1385"/>
        <v>0</v>
      </c>
      <c r="BE489" s="10">
        <f t="shared" si="1385"/>
        <v>0</v>
      </c>
      <c r="BF489" s="10">
        <f t="shared" si="1385"/>
        <v>0</v>
      </c>
      <c r="BG489" s="10">
        <f t="shared" si="1385"/>
        <v>0</v>
      </c>
      <c r="BH489" s="10">
        <f t="shared" si="1385"/>
        <v>0</v>
      </c>
      <c r="BI489" s="10">
        <f t="shared" si="1385"/>
        <v>0</v>
      </c>
      <c r="BJ489" s="10">
        <f t="shared" si="1385"/>
        <v>0</v>
      </c>
      <c r="BK489" s="10">
        <f t="shared" si="1385"/>
        <v>0</v>
      </c>
      <c r="BL489" s="10">
        <f t="shared" si="1385"/>
        <v>0</v>
      </c>
      <c r="BM489" s="10">
        <f t="shared" si="1385"/>
        <v>0</v>
      </c>
      <c r="BN489" s="10">
        <f t="shared" si="1385"/>
        <v>0</v>
      </c>
      <c r="BO489" s="10">
        <f t="shared" si="1385"/>
        <v>0</v>
      </c>
      <c r="BP489" s="10">
        <f t="shared" si="1385"/>
        <v>0</v>
      </c>
      <c r="BQ489" s="10">
        <f t="shared" si="1385"/>
        <v>0</v>
      </c>
      <c r="BR489" s="10">
        <f t="shared" si="1385"/>
        <v>0</v>
      </c>
      <c r="BS489" s="10">
        <f t="shared" si="1385"/>
        <v>0</v>
      </c>
      <c r="BT489" s="10">
        <f t="shared" si="1385"/>
        <v>0</v>
      </c>
      <c r="BU489" s="28">
        <v>7</v>
      </c>
      <c r="CI489" s="32">
        <f>BF489-BG489</f>
        <v>0</v>
      </c>
      <c r="CJ489" s="123"/>
    </row>
    <row r="490" spans="1:88" ht="75" customHeight="1">
      <c r="A490" s="296"/>
      <c r="B490" s="299"/>
      <c r="C490" s="308"/>
      <c r="D490" s="292" t="s">
        <v>53</v>
      </c>
      <c r="E490" s="293"/>
      <c r="F490" s="11">
        <f>ROUND(F489/C483,2)</f>
        <v>624.59</v>
      </c>
      <c r="G490" s="11">
        <f>ROUND(G489/C483,2)</f>
        <v>624.59</v>
      </c>
      <c r="H490" s="11">
        <f>ROUND(H489/C483,2)</f>
        <v>0</v>
      </c>
      <c r="I490" s="11">
        <f>ROUND(I489/C483,2)</f>
        <v>0</v>
      </c>
      <c r="J490" s="11">
        <f>ROUND(J489/C483,2)</f>
        <v>0</v>
      </c>
      <c r="K490" s="11">
        <f>ROUND(K489/C483,2)</f>
        <v>0</v>
      </c>
      <c r="L490" s="11">
        <f>ROUND(L489/C483,2)</f>
        <v>0</v>
      </c>
      <c r="M490" s="11">
        <f>ROUND(M489/C483,2)</f>
        <v>0</v>
      </c>
      <c r="N490" s="11">
        <f>ROUND(N489/C483,2)</f>
        <v>0</v>
      </c>
      <c r="O490" s="11">
        <f>ROUND(O489/C483,2)</f>
        <v>0</v>
      </c>
      <c r="P490" s="11">
        <f>ROUND(P489/C483,2)</f>
        <v>0</v>
      </c>
      <c r="Q490" s="11">
        <f>ROUND(Q489/C483,2)</f>
        <v>0</v>
      </c>
      <c r="R490" s="11">
        <f>ROUND(R489/C483,2)</f>
        <v>0</v>
      </c>
      <c r="S490" s="11">
        <f>ROUND(S489/C483,2)</f>
        <v>0</v>
      </c>
      <c r="T490" s="11">
        <f>ROUND(T489/C483,2)</f>
        <v>0</v>
      </c>
      <c r="U490" s="11">
        <f>ROUND(U489/C483,2)</f>
        <v>0</v>
      </c>
      <c r="V490" s="11">
        <f>ROUND(V489/C483,2)</f>
        <v>0</v>
      </c>
      <c r="W490" s="11">
        <f>ROUND(W489/C483,2)</f>
        <v>0</v>
      </c>
      <c r="X490" s="11">
        <f>ROUND(X489/C483,2)</f>
        <v>0</v>
      </c>
      <c r="Y490" s="11">
        <f>ROUND(Y489/C483,2)</f>
        <v>0</v>
      </c>
      <c r="Z490" s="11">
        <f>ROUND(Z489/C483,2)</f>
        <v>0</v>
      </c>
      <c r="AA490" s="17">
        <v>8</v>
      </c>
      <c r="AD490" s="52">
        <f>IF(AND(G490&gt;947.15,G490&lt;949),3,IF(AND(G490&gt;623.59,G490&lt;625),4,IF(AND(G490&gt;237.38,G490&lt;239),5,IF(AND(G490&gt;1986,G490&lt;1988),6,IF(AND(G490&gt;739.75,G490&lt;741),7,IF(AND(G490&gt;282.91,G490&lt;284),8,IF(AND(G490&gt;2681.35,G490&lt;2683),9,IF(AND(G490&gt;828.59,G490&lt;830),10,IF(AND(G490&gt;585.15,G490&lt;587),11,IF(AND(G490&gt;991.71,G490&lt;993),12,IF(AND(G490&gt;652.95,G490&lt;654),13,IF(AND(G490&gt;248.59,G490&lt;250),14,IF(AND(G490&gt;2079.39,G490&lt;2081),15,IF(AND(G490&gt;774.57,G490&lt;776),16,IF(AND(G490&gt;296.25,G490&lt;298),17,IF(AND(G490&gt;2807.42,G490&lt;2809),18,IF(AND(G490&gt;867.59,G490&lt;869),19,IF(AND(G490&gt;612.7,G490&lt;614),20))))))))))))))))))</f>
        <v>4</v>
      </c>
      <c r="AE490" s="52" t="b">
        <f>IF(AND(I490&gt;1204.78,I490&lt;1206),5,IF(AND(I490&gt;1407.63,I490&lt;1409),8,IF(AND(I490&gt;1427.91,I490&lt;1429),11,IF(AND(I490&gt;1261.45,I490&lt;1263),14,IF(AND(I490&gt;1473.83,I490&lt;1475),17,IF(AND(I490&gt;1495.07,I490&lt;1497),20))))))</f>
        <v>0</v>
      </c>
      <c r="AF490" s="52" t="b">
        <f>IF(AND(J490&gt;486.32,J490&lt;488),3,IF(AND(J490&gt;324.64,J490&lt;326),4,IF(AND(J490&gt;286.99,J490&lt;288.5),5,IF(AND(J490&gt;617.7,J490&lt;618),6,IF(AND(J490&gt;411.3,J490&lt;413),7,IF(AND(J490&gt;365.04,J490&lt;367),8,IF(AND(J490&gt;797.54,J490&lt;799),9,IF(AND(J490&gt;533.49,J490&lt;535),10,IF(AND(J490&gt;475.86,J490&lt;477),11,IF(AND(J490&gt;509.22,J490&lt;511),12,IF(AND(J490&gt;339.94,J490&lt;341.2),13,IF(AND(J490&gt;300.53,J490&lt;302),14,IF(AND(J490&gt;646.78,J490&lt;648),15,IF(AND(J490&gt;430.68,J490&lt;432),16,IF(AND(J490&gt;382.24,J490&lt;384),17,IF(AND(J490&gt;835.07,J490&lt;837),18,IF(AND(J490&gt;558.61,J490&lt;560),19,IF(AND(J490&gt;498.27,J490&lt;500),20))))))))))))))))))</f>
        <v>0</v>
      </c>
      <c r="AG490" s="52" t="b">
        <f>IF(AND(L490&gt;497.89,L490&lt;499),3,IF(AND(L490&gt;360.29,L490&lt;362),4,IF(AND(L490&gt;249.38,L490&lt;251),5,IF(AND(L490&gt;628.22,L490&lt;630),6,IF(AND(L490&gt;455.21,L490&lt;457),7,IF(AND(L490&gt;315.16,L490&lt;317),8,IF(AND(L490&gt;814.35,L490&lt;816),9,IF(AND(L490&gt;571.19,L490&lt;573),10,IF(AND(L490&gt;401.59,L490&lt;403),11,IF(AND(L490&gt;521.33,L490&lt;523),12,IF(AND(L490&gt;377.28,L490&lt;379),13,IF(AND(L490&gt;261.15,L490&lt;263),14,IF(AND(L490&gt;657.8,L490&lt;659),15,IF(AND(L490&gt;476.66,L490&lt;478),16,IF(AND(L490&gt;330.01,L490&lt;332),17,IF(AND(L490&gt;852.67,L490&lt;854),18,IF(AND(L490&gt;598.08,L490&lt;600),19,IF(AND(L490&gt;420.51,L490&lt;422),20))))))))))))))))))</f>
        <v>0</v>
      </c>
      <c r="AH490" s="52" t="b">
        <f>IF(AND(Q490&gt;358.85,Q490&lt;360),3,IF(AND(Q490&gt;129.83,Q490&lt;131),4,IF(AND(Q490&gt;77.61,Q490&lt;79),5,IF(AND(Q490&gt;426.19,Q490&lt;428),6,IF(AND(Q490&gt;159.77,Q490&lt;161),7,IF(AND(Q490&gt;94.38,Q490&lt;96),8,IF(AND(Q490&gt;567.37,Q490&lt;569),9,IF(AND(Q490&gt;203.4,Q490&lt;205),10,IF(AND(Q490&gt;131.96,Q490&lt;133),11,IF(AND(Q490&gt;375.76,Q490&lt;377),12,IF(AND(Q490&gt;135.98,Q490&lt;137),13,IF(AND(Q490&gt;81.31,Q490&lt;83),14,IF(AND(Q490&gt;446.27,Q490&lt;448),15,IF(AND(Q490&gt;167.32,Q490&lt;169),16,IF(AND(Q490&gt;98.86,Q490&lt;100),17,IF(AND(Q490&gt;594.08,Q490&lt;596),18,IF(AND(Q490&gt;213.01,Q490&lt;215),19,IF(AND(Q490&gt;138.21,Q490&lt;140),20))))))))))))))))))</f>
        <v>0</v>
      </c>
      <c r="AI490" s="52" t="b">
        <f>IF(AND(S490&gt;195.17,S490&lt;197),3,IF(AND(S490&gt;88.93,S490&lt;90),4,IF(AND(S490&gt;47.88,S490&lt;49),5,IF(AND(S490&gt;245.08,S490&lt;247),6,IF(AND(S490&gt;111.07,S490&lt;113),7,IF(AND(S490&gt;60.92,S490&lt;62),8,IF(AND(S490&gt;296.11,S490&lt;298),9,IF(AND(S490&gt;139.41,S490&lt;141),10,IF(AND(S490&gt;78.67,S490&lt;80),11,IF(AND(S490&gt;204.39,S490&lt;206),12,IF(AND(S490&gt;93.16,S490&lt;95),13,IF(AND(S490&gt;50.17,S490&lt;52),14,IF(AND(S490&gt;256.64,S490&lt;258),15,IF(AND(S490&gt;116.33,S490&lt;118),16,IF(AND(S490&gt;63.83,S490&lt;65),17,IF(AND(S490&gt;310.07,S490&lt;312),18,IF(AND(S490&gt;146.01,S490&lt;148),19,IF(AND(S490&gt;82.42,S490&lt;84),20))))))))))))))))))</f>
        <v>0</v>
      </c>
      <c r="AJ490" s="52" t="b">
        <f>IF(AND(U490&gt;107.35,U490&lt;109),3,IF(AND(U490&gt;63.65,U490&lt;65),4,IF(AND(U490&gt;44.75,U490&lt;46),5,IF(AND(U490&gt;143.27,U490&lt;145),6,IF(AND(U490&gt;85.58,U490&lt;87),7,IF(AND(U490&gt;60.46,U490&lt;62),8,IF(AND(U490&gt;194.16,U490&lt;196),9,IF(AND(U490&gt;117.24,U490&lt;119),10,IF(AND(U490&gt;82.88,U490&lt;84),11,IF(AND(U490&gt;112.44,U490&lt;114),12,IF(AND(U490&gt;66.69,U490&lt;68),13,IF(AND(U490&gt;46.9,U490&lt;48),14,IF(AND(U490&gt;150.05,U490&lt;152),15,IF(AND(U490&gt;90.65,U490&lt;91),16,IF(AND(U490&gt;63.34,U490&lt;65),17,IF(AND(U490&gt;203.34,U490&lt;205),18,IF(AND(U490&gt;122.8,U490&lt;124),19,IF(AND(U490&gt;86.83,U490&lt;88),20))))))))))))))))))</f>
        <v>0</v>
      </c>
      <c r="AK490" s="52" t="b">
        <f>IF(AND(V490&gt;139.85,V490&lt;141),3,IF(AND(V490&gt;103.84,V490&lt;105),4,IF(AND(V490&gt;52.32,V490&lt;54),5,IF(AND(V490&gt;285.46,V490&lt;287),6,IF(AND(V490&gt;118.42,V490&lt;120),7,IF(AND(V490&gt;62.42,V490&lt;64),8,IF(AND(V490&gt;412.27,V490&lt;414),9,IF(AND(V490&gt;140.33,V490&lt;142),10,IF(AND(V490&gt;145,V490&lt;147),11,IF(AND(V490&gt;146.47,V490&lt;148),12,IF(AND(V490&gt;108.77,V490&lt;110),13,IF(AND(V490&gt;54.82,V490&lt;56),14,IF(AND(V490&gt;298.92,V490&lt;300),15,IF(AND(V490&gt;124.03,V490&lt;126),16,IF(AND(V490&gt;65.4,V490&lt;67),17,IF(AND(V490&gt;431.69,V490&lt;433),18,IF(AND(V490&gt;146.97,V490&lt;148),19,IF(AND(V490&gt;151.86,V490&lt;153),20))))))))))))))))))</f>
        <v>0</v>
      </c>
      <c r="AL490" s="52" t="b">
        <f>IF(AND(W490&gt;350.42,W490&lt;352),3,IF(AND(W490&gt;546.22,W490&lt;548),4,IF(AND(W490&gt;155.33,W490&lt;157),5,IF(AND(W490&gt;721.99,W490&lt;723),6,IF(AND(W490&gt;638.96,W490&lt;639),7,IF(AND(W490&gt;187.79,W490&lt;189),8,IF(AND(W490&gt;945.4,W490&lt;947),9,IF(AND(W490&gt;698.46,W490&lt;670),10,IF(AND(W490&gt;360.7,W490&lt;362),11,IF(AND(W490&gt;366.94,W490&lt;368),12,IF(AND(W490&gt;571.94,W490&lt;573),13,IF(AND(W490&gt;162.68,W490&lt;164),14,IF(AND(W490&gt;755.97,W490&lt;757),15,IF(AND(W490&gt;667.99,W490&lt;669),16,IF(AND(W490&gt;196.66,W490&lt;198),17,IF(AND(W490&gt;989.88,W490&lt;991),18,IF(AND(W490&gt;731.33,W490&lt;733),19,IF(AND(W490&gt;377.7,W490&lt;379),20))))))))))))))))))</f>
        <v>0</v>
      </c>
      <c r="AM490" s="52" t="b">
        <f>IF(AND(Y490&gt;46.2,Y490&lt;46.5),3,IF(AND(Y490&gt;18.8,Y490&lt;19.1),4,IF(AND(Y490&gt;15.8,Y490&lt;16),5,IF(AND(Y490&gt;78.7,Y490&lt;79),6,IF(AND(Y490&gt;32.1,Y490&lt;32.4),7,IF(AND(Y490&gt;26.9,Y490&lt;27.3),8,IF(AND(Y490&gt;125,Y490&lt;125.5),9,IF(AND(Y490&gt;48.2,Y490&lt;48.52),10,IF(AND(Y490&gt;43.1,Y490&lt;43.6),11,IF(AND(Y490&gt;48.53,Y490&lt;48.7),12,IF(AND(Y490&gt;19.6,Y490&lt;20.1),13,IF(AND(Y490&gt;16.5,Y490&lt;16.9),14,IF(AND(Y490&gt;82.4,Y490&lt;82.8),15,IF(AND(Y490&gt;33.6,Y490&lt;34),16,IF(AND(Y490&gt;28,Y490&lt;28.6),17,IF(AND(Y490&gt;130.8,Y490&lt;131.4),18,IF(AND(Y490&gt;50.5,Y490&lt;50.9),19,IF(AND(Y490&gt;45.2,Y490&lt;45.8),20))))))))))))))))))</f>
        <v>0</v>
      </c>
      <c r="AO490" s="4">
        <f t="shared" si="1360"/>
        <v>0</v>
      </c>
      <c r="AP490" s="4">
        <f t="shared" si="1361"/>
        <v>0</v>
      </c>
      <c r="AQ490" s="4">
        <f t="shared" si="1362"/>
        <v>0</v>
      </c>
      <c r="AU490" s="310"/>
      <c r="AV490" s="299"/>
      <c r="AW490" s="317"/>
      <c r="AX490" s="322" t="s">
        <v>53</v>
      </c>
      <c r="AY490" s="293"/>
      <c r="AZ490" s="11">
        <f>ROUND(AZ489/AW483,2)</f>
        <v>1249.18</v>
      </c>
      <c r="BA490" s="11">
        <f>ROUND(BA489/AW483,2)</f>
        <v>1249.18</v>
      </c>
      <c r="BB490" s="11">
        <f>ROUND(BB489/AW483,2)</f>
        <v>0</v>
      </c>
      <c r="BC490" s="11">
        <f>ROUND(BC489/AW483,2)</f>
        <v>0</v>
      </c>
      <c r="BD490" s="11">
        <f>ROUND(BD489/AW483,2)</f>
        <v>0</v>
      </c>
      <c r="BE490" s="11">
        <f>ROUND(BE489/AW483,2)</f>
        <v>0</v>
      </c>
      <c r="BF490" s="11">
        <f>ROUND(BF489/AW483,2)</f>
        <v>0</v>
      </c>
      <c r="BG490" s="11">
        <f>ROUND(BG489/AW483,2)</f>
        <v>0</v>
      </c>
      <c r="BH490" s="11">
        <f>ROUND(BH489/AW483,2)</f>
        <v>0</v>
      </c>
      <c r="BI490" s="11">
        <f>ROUND(BI489/AW483,2)</f>
        <v>0</v>
      </c>
      <c r="BJ490" s="11">
        <f>ROUND(BJ489/AW483,2)</f>
        <v>0</v>
      </c>
      <c r="BK490" s="11">
        <f>ROUND(BK489/AW483,2)</f>
        <v>0</v>
      </c>
      <c r="BL490" s="11">
        <f>ROUND(BL489/AW483,2)</f>
        <v>0</v>
      </c>
      <c r="BM490" s="11">
        <f>ROUND(BM489/AW483,2)</f>
        <v>0</v>
      </c>
      <c r="BN490" s="11">
        <f>ROUND(BN489/AW483,2)</f>
        <v>0</v>
      </c>
      <c r="BO490" s="11">
        <f>ROUND(BO489/AW483,2)</f>
        <v>0</v>
      </c>
      <c r="BP490" s="11">
        <f>ROUND(BP489/AW483,2)</f>
        <v>0</v>
      </c>
      <c r="BQ490" s="11">
        <f>ROUND(BQ489/AW483,2)</f>
        <v>0</v>
      </c>
      <c r="BR490" s="11">
        <f>ROUND(BR489/AW483,2)</f>
        <v>0</v>
      </c>
      <c r="BS490" s="11">
        <f>ROUND(BS489/AW483,2)</f>
        <v>0</v>
      </c>
      <c r="BT490" s="11">
        <f>ROUND(BT489/AW483,2)</f>
        <v>0</v>
      </c>
      <c r="BU490" s="17">
        <v>8</v>
      </c>
      <c r="BX490" s="52" t="b">
        <f>IF(AND(BA490&gt;947.15,BA490&lt;949),3,IF(AND(BA490&gt;623.59,BA490&lt;625),4,IF(AND(BA490&gt;237.38,BA490&lt;239),5,IF(AND(BA490&gt;1986,BA490&lt;1988),6,IF(AND(BA490&gt;739.75,BA490&lt;741),7,IF(AND(BA490&gt;282.91,BA490&lt;284),8,IF(AND(BA490&gt;2681.35,BA490&lt;2683),9,IF(AND(BA490&gt;828.59,BA490&lt;830),10,IF(AND(BA490&gt;585.15,BA490&lt;587),11,IF(AND(BA490&gt;991.71,BA490&lt;993),12,IF(AND(BA490&gt;652.95,BA490&lt;654),13,IF(AND(BA490&gt;248.59,BA490&lt;250),14,IF(AND(BA490&gt;2079.39,BA490&lt;2081),15,IF(AND(BA490&gt;774.57,BA490&lt;776),16,IF(AND(BA490&gt;296.25,BA490&lt;298),17,IF(AND(BA490&gt;2807.42,BA490&lt;2809),18,IF(AND(BA490&gt;867.59,BA490&lt;869),19,IF(AND(BA490&gt;612.7,BA490&lt;614),20))))))))))))))))))</f>
        <v>0</v>
      </c>
      <c r="BY490" s="52" t="b">
        <f>IF(AND(BC490&gt;1204.78,BC490&lt;1206),5,IF(AND(BC490&gt;1407.63,BC490&lt;1409),8,IF(AND(BC490&gt;1427.91,BC490&lt;1429),11,IF(AND(BC490&gt;1261.45,BC490&lt;1263),14,IF(AND(BC490&gt;1473.83,BC490&lt;1475),17,IF(AND(BC490&gt;1495.07,BC490&lt;1497),20))))))</f>
        <v>0</v>
      </c>
      <c r="BZ490" s="52" t="b">
        <f>IF(AND(BD490&gt;486.32,BD490&lt;488),3,IF(AND(BD490&gt;324.64,BD490&lt;326),4,IF(AND(BD490&gt;286.99,BD490&lt;288.5),5,IF(AND(BD490&gt;617.7,BD490&lt;618),6,IF(AND(BD490&gt;411.3,BD490&lt;413),7,IF(AND(BD490&gt;365.04,BD490&lt;367),8,IF(AND(BD490&gt;797.54,BD490&lt;799),9,IF(AND(BD490&gt;533.49,BD490&lt;535),10,IF(AND(BD490&gt;475.86,BD490&lt;477),11,IF(AND(BD490&gt;509.22,BD490&lt;511),12,IF(AND(BD490&gt;339.94,BD490&lt;341.2),13,IF(AND(BD490&gt;300.53,BD490&lt;302),14,IF(AND(BD490&gt;646.78,BD490&lt;648),15,IF(AND(BD490&gt;430.68,BD490&lt;432),16,IF(AND(BD490&gt;382.24,BD490&lt;384),17,IF(AND(BD490&gt;835.07,BD490&lt;837),18,IF(AND(BD490&gt;558.61,BD490&lt;560),19,IF(AND(BD490&gt;498.27,BD490&lt;500),20))))))))))))))))))</f>
        <v>0</v>
      </c>
      <c r="CA490" s="52" t="b">
        <f>IF(AND(BF490&gt;497.89,BF490&lt;499),3,IF(AND(BF490&gt;360.29,BF490&lt;362),4,IF(AND(BF490&gt;249.38,BF490&lt;251),5,IF(AND(BF490&gt;628.22,BF490&lt;630),6,IF(AND(BF490&gt;455.21,BF490&lt;457),7,IF(AND(BF490&gt;315.16,BF490&lt;317),8,IF(AND(BF490&gt;814.35,BF490&lt;816),9,IF(AND(BF490&gt;571.19,BF490&lt;573),10,IF(AND(BF490&gt;401.59,BF490&lt;403),11,IF(AND(BF490&gt;521.33,BF490&lt;523),12,IF(AND(BF490&gt;377.28,BF490&lt;379),13,IF(AND(BF490&gt;261.15,BF490&lt;263),14,IF(AND(BF490&gt;657.8,BF490&lt;659),15,IF(AND(BF490&gt;476.66,BF490&lt;478),16,IF(AND(BF490&gt;330.01,BF490&lt;332),17,IF(AND(BF490&gt;852.67,BF490&lt;854),18,IF(AND(BF490&gt;598.08,BF490&lt;600),19,IF(AND(BF490&gt;420.51,BF490&lt;422),20))))))))))))))))))</f>
        <v>0</v>
      </c>
      <c r="CB490" s="52" t="b">
        <f>IF(AND(BK490&gt;358.85,BK490&lt;360),3,IF(AND(BK490&gt;129.83,BK490&lt;131),4,IF(AND(BK490&gt;77.61,BK490&lt;79),5,IF(AND(BK490&gt;426.19,BK490&lt;428),6,IF(AND(BK490&gt;159.77,BK490&lt;161),7,IF(AND(BK490&gt;94.38,BK490&lt;96),8,IF(AND(BK490&gt;567.37,BK490&lt;569),9,IF(AND(BK490&gt;203.4,BK490&lt;205),10,IF(AND(BK490&gt;131.96,BK490&lt;133),11,IF(AND(BK490&gt;375.76,BK490&lt;377),12,IF(AND(BK490&gt;135.98,BK490&lt;137),13,IF(AND(BK490&gt;81.31,BK490&lt;83),14,IF(AND(BK490&gt;446.27,BK490&lt;448),15,IF(AND(BK490&gt;167.32,BK490&lt;169),16,IF(AND(BK490&gt;98.86,BK490&lt;100),17,IF(AND(BK490&gt;594.08,BK490&lt;596),18,IF(AND(BK490&gt;213.01,BK490&lt;215),19,IF(AND(BK490&gt;138.21,BK490&lt;140),20))))))))))))))))))</f>
        <v>0</v>
      </c>
      <c r="CC490" s="52" t="b">
        <f>IF(AND(BM490&gt;195.17,BM490&lt;197),3,IF(AND(BM490&gt;88.93,BM490&lt;90),4,IF(AND(BM490&gt;47.88,BM490&lt;49),5,IF(AND(BM490&gt;245.08,BM490&lt;247),6,IF(AND(BM490&gt;111.07,BM490&lt;113),7,IF(AND(BM490&gt;60.92,BM490&lt;62),8,IF(AND(BM490&gt;296.11,BM490&lt;298),9,IF(AND(BM490&gt;139.41,BM490&lt;141),10,IF(AND(BM490&gt;78.67,BM490&lt;80),11,IF(AND(BM490&gt;204.39,BM490&lt;206),12,IF(AND(BM490&gt;93.16,BM490&lt;95),13,IF(AND(BM490&gt;50.17,BM490&lt;52),14,IF(AND(BM490&gt;256.64,BM490&lt;258),15,IF(AND(BM490&gt;116.33,BM490&lt;118),16,IF(AND(BM490&gt;63.83,BM490&lt;65),17,IF(AND(BM490&gt;310.07,BM490&lt;312),18,IF(AND(BM490&gt;146.01,BM490&lt;148),19,IF(AND(BM490&gt;82.42,BM490&lt;84),20))))))))))))))))))</f>
        <v>0</v>
      </c>
      <c r="CD490" s="52" t="b">
        <f>IF(AND(BO490&gt;107.35,BO490&lt;109),3,IF(AND(BO490&gt;63.65,BO490&lt;65),4,IF(AND(BO490&gt;44.75,BO490&lt;46),5,IF(AND(BO490&gt;143.27,BO490&lt;145),6,IF(AND(BO490&gt;85.58,BO490&lt;87),7,IF(AND(BO490&gt;60.46,BO490&lt;62),8,IF(AND(BO490&gt;194.16,BO490&lt;196),9,IF(AND(BO490&gt;117.24,BO490&lt;119),10,IF(AND(BO490&gt;82.88,BO490&lt;84),11,IF(AND(BO490&gt;112.44,BO490&lt;114),12,IF(AND(BO490&gt;66.69,BO490&lt;68),13,IF(AND(BO490&gt;46.9,BO490&lt;48),14,IF(AND(BO490&gt;150.05,BO490&lt;152),15,IF(AND(BO490&gt;90.65,BO490&lt;91),16,IF(AND(BO490&gt;63.34,BO490&lt;65),17,IF(AND(BO490&gt;203.34,BO490&lt;205),18,IF(AND(BO490&gt;122.8,BO490&lt;124),19,IF(AND(BO490&gt;86.83,BO490&lt;88),20))))))))))))))))))</f>
        <v>0</v>
      </c>
      <c r="CE490" s="52" t="b">
        <f>IF(AND(BP490&gt;139.85,BP490&lt;141),3,IF(AND(BP490&gt;103.84,BP490&lt;105),4,IF(AND(BP490&gt;52.32,BP490&lt;54),5,IF(AND(BP490&gt;285.46,BP490&lt;287),6,IF(AND(BP490&gt;118.42,BP490&lt;120),7,IF(AND(BP490&gt;62.42,BP490&lt;64),8,IF(AND(BP490&gt;412.27,BP490&lt;414),9,IF(AND(BP490&gt;140.33,BP490&lt;142),10,IF(AND(BP490&gt;145,BP490&lt;147),11,IF(AND(BP490&gt;146.47,BP490&lt;148),12,IF(AND(BP490&gt;108.77,BP490&lt;110),13,IF(AND(BP490&gt;54.82,BP490&lt;56),14,IF(AND(BP490&gt;298.92,BP490&lt;300),15,IF(AND(BP490&gt;124.03,BP490&lt;126),16,IF(AND(BP490&gt;65.4,BP490&lt;67),17,IF(AND(BP490&gt;431.69,BP490&lt;433),18,IF(AND(BP490&gt;146.97,BP490&lt;148),19,IF(AND(BP490&gt;151.86,BP490&lt;153),20))))))))))))))))))</f>
        <v>0</v>
      </c>
      <c r="CF490" s="52" t="b">
        <f>IF(AND(BQ490&gt;350.42,BQ490&lt;352),3,IF(AND(BQ490&gt;546.22,BQ490&lt;548),4,IF(AND(BQ490&gt;155.33,BQ490&lt;157),5,IF(AND(BQ490&gt;721.99,BQ490&lt;723),6,IF(AND(BQ490&gt;638.96,BQ490&lt;639),7,IF(AND(BQ490&gt;187.79,BQ490&lt;189),8,IF(AND(BQ490&gt;945.4,BQ490&lt;947),9,IF(AND(BQ490&gt;698.46,BQ490&lt;670),10,IF(AND(BQ490&gt;360.7,BQ490&lt;362),11,IF(AND(BQ490&gt;366.94,BQ490&lt;368),12,IF(AND(BQ490&gt;571.94,BQ490&lt;573),13,IF(AND(BQ490&gt;162.68,BQ490&lt;164),14,IF(AND(BQ490&gt;755.97,BQ490&lt;757),15,IF(AND(BQ490&gt;667.99,BQ490&lt;669),16,IF(AND(BQ490&gt;196.66,BQ490&lt;198),17,IF(AND(BQ490&gt;989.88,BQ490&lt;991),18,IF(AND(BQ490&gt;731.33,BQ490&lt;733),19,IF(AND(BQ490&gt;377.7,BQ490&lt;379),20))))))))))))))))))</f>
        <v>0</v>
      </c>
      <c r="CG490" s="52" t="b">
        <f>IF(AND(BS490&gt;46.2,BS490&lt;46.5),3,IF(AND(BS490&gt;18.8,BS490&lt;19.1),4,IF(AND(BS490&gt;15.8,BS490&lt;16),5,IF(AND(BS490&gt;78.7,BS490&lt;79),6,IF(AND(BS490&gt;32.1,BS490&lt;32.4),7,IF(AND(BS490&gt;26.9,BS490&lt;27.3),8,IF(AND(BS490&gt;125,BS490&lt;125.5),9,IF(AND(BS490&gt;48.2,BS490&lt;48.52),10,IF(AND(BS490&gt;43.1,BS490&lt;43.6),11,IF(AND(BS490&gt;48.53,BS490&lt;48.7),12,IF(AND(BS490&gt;19.6,BS490&lt;20.1),13,IF(AND(BS490&gt;16.5,BS490&lt;16.9),14,IF(AND(BS490&gt;82.4,BS490&lt;82.8),15,IF(AND(BS490&gt;33.6,BS490&lt;34),16,IF(AND(BS490&gt;28,BS490&lt;28.6),17,IF(AND(BS490&gt;130.8,BS490&lt;131.4),18,IF(AND(BS490&gt;50.5,BS490&lt;50.9),19,IF(AND(BS490&gt;45.2,BS490&lt;45.8),20))))))))))))))))))</f>
        <v>0</v>
      </c>
    </row>
    <row r="491" spans="1:88" ht="90" customHeight="1">
      <c r="A491" s="297"/>
      <c r="B491" s="300"/>
      <c r="C491" s="309"/>
      <c r="D491" s="292" t="s">
        <v>54</v>
      </c>
      <c r="E491" s="293"/>
      <c r="F491" s="10" t="s">
        <v>36</v>
      </c>
      <c r="G491" s="12">
        <f>IF(AD491=FALSE,0,AD491)</f>
        <v>624.59</v>
      </c>
      <c r="H491" s="12" t="s">
        <v>36</v>
      </c>
      <c r="I491" s="12">
        <f>IF(AE491=FALSE,0,AE491)</f>
        <v>0</v>
      </c>
      <c r="J491" s="12">
        <f>IF(AF491=FALSE,0,AF491)</f>
        <v>0</v>
      </c>
      <c r="K491" s="12" t="s">
        <v>36</v>
      </c>
      <c r="L491" s="12">
        <f>IF(AG491=FALSE,0,AG491)</f>
        <v>0</v>
      </c>
      <c r="M491" s="12" t="s">
        <v>36</v>
      </c>
      <c r="N491" s="12" t="s">
        <v>36</v>
      </c>
      <c r="O491" s="12" t="s">
        <v>36</v>
      </c>
      <c r="P491" s="12" t="s">
        <v>36</v>
      </c>
      <c r="Q491" s="12">
        <f>IF(AH491=FALSE,0,AH491)</f>
        <v>0</v>
      </c>
      <c r="R491" s="12" t="s">
        <v>36</v>
      </c>
      <c r="S491" s="12">
        <f>IF(AI491=FALSE,0,AI491)</f>
        <v>0</v>
      </c>
      <c r="T491" s="12" t="s">
        <v>36</v>
      </c>
      <c r="U491" s="12">
        <f>IF(AJ491=FALSE,0,AJ491)</f>
        <v>0</v>
      </c>
      <c r="V491" s="12">
        <f>IF(AK491=FALSE,0,AK491)</f>
        <v>0</v>
      </c>
      <c r="W491" s="12">
        <f>IF(AL491=FALSE,0,AL491)</f>
        <v>0</v>
      </c>
      <c r="X491" s="12" t="s">
        <v>36</v>
      </c>
      <c r="Y491" s="12">
        <f>IF(AM491=FALSE,0,AM491)</f>
        <v>0</v>
      </c>
      <c r="Z491" s="12" t="s">
        <v>36</v>
      </c>
      <c r="AA491" s="18">
        <v>9</v>
      </c>
      <c r="AD491" s="52">
        <f>IF(AD490=3,948.15,IF(AD490=4,624.59,IF(AD490=5,238.38,IF(AD490=6,1987,IF(AD490=7,740.75,IF(AD490=8,283.91,IF(AD490=9,2682.35,IF(AD490=10,829.59,IF(AD490=11,586.15,IF(AD490=12,992.71,IF(AD490=13,653.95,IF(AD490=14,249.59,IF(AD490=15,2080.39,IF(AD490=16,775.57,IF(AD490=17,297.25,IF(AD490=18,2808.42,IF(AD490=19,868.59,IF(AD490=20,613.7))))))))))))))))))</f>
        <v>624.59</v>
      </c>
      <c r="AE491" s="52" t="b">
        <f>IF(AE490=5,1205.78,IF(AE490=8,1408.63,IF(AE490=11,1428.91,IF(AE490=14,1262.45,IF(AE490=17,1474.83,IF(AE490=20,1496.07))))))</f>
        <v>0</v>
      </c>
      <c r="AF491" s="52" t="b">
        <f>IF(AF490=3,487.32,IF(AF490=4,325.64,IF(AF490=5,287.99,IF(AF490=6,618.7,IF(AF490=7,412.3,IF(AF490=8,366.04,IF(AF490=9,798.54,IF(AF490=10,534.49,IF(AF490=11,476.86,IF(AF490=12,510.22,IF(AF490=13,340.94,IF(AF490=14,301.53,IF(AF490=15,647.78,IF(AF490=16,431.68,IF(AF490=17,383.24,IF(AF490=18,836.07,IF(AF490=19,559.61,IF(AF490=20,499.27))))))))))))))))))</f>
        <v>0</v>
      </c>
      <c r="AG491" s="52" t="b">
        <f>IF(AG490=3,498.89,IF(AG490=4,361.29,IF(AG490=5,250.38,IF(AG490=6,629.22,IF(AG490=7,456.21,IF(AG490=8,316.16,IF(AG490=9,815.35,IF(AG490=10,572.19,IF(AG490=11,402.59,IF(AG490=12,522.33,IF(AG490=13,378.28,IF(AG490=14,262.15,IF(AG490=15,658.8,IF(AG490=16,477.66,IF(AG490=17,331.01,IF(AG490=18,853.67,IF(AG490=19,599.08,IF(AG490=20,421.51))))))))))))))))))</f>
        <v>0</v>
      </c>
      <c r="AH491" s="52" t="b">
        <f>IF(AH490=3,359.85,IF(AH490=4,130.83,IF(AH490=5,78.61,IF(AH490=6,427.19,IF(AH490=7,160.77,IF(AH490=8,95.38,IF(AH490=9,568.37,IF(AH490=10,204.4,IF(AH490=11,132.96,IF(AH490=12,376.76,IF(AH490=13,136.98,IF(AH490=14,82.31,IF(AH490=15,447.27,IF(AH490=16,168.32,IF(AH490=17,99.86,IF(AH490=18,595.08,IF(AH490=19,214.01,IF(AH490=20,139.21))))))))))))))))))</f>
        <v>0</v>
      </c>
      <c r="AI491" s="52" t="b">
        <f>IF(AI490=3,196.17,IF(AI490=4,89.93,IF(AI490=5,48.88,IF(AI490=6,246.08,IF(AI490=7,112.07,IF(AI490=8,61.92,IF(AI490=9,297.11,IF(AI490=10,140.41,IF(AI490=11,79.67,IF(AI490=12,205.39,IF(AI490=13,94.16,IF(AI490=14,51.17,IF(AI490=15,257.64,IF(AI490=16,117.33,IF(AI490=17,64.83,IF(AI490=18,311.07,IF(AI490=19,147.01,IF(AI490=20,83.42))))))))))))))))))</f>
        <v>0</v>
      </c>
      <c r="AJ491" s="52" t="b">
        <f>IF(AJ490=3,108.35,IF(AJ490=4,64.65,IF(AJ490=5,45.75,IF(AJ490=6,144.27,IF(AJ490=7,86.58,IF(AJ490=8,61.46,IF(AJ490=9,195.16,IF(AJ490=10,118.24,IF(AJ490=11,83.88,IF(AJ490=12,113.44,IF(AJ490=13,67.69,IF(AJ490=14,47.9,IF(AJ490=15,151.05,IF(AJ490=16,90.65,IF(AJ490=17,64.34,IF(AJ490=18,204.34,IF(AJ490=19,123.8,IF(AJ490=20,87.83))))))))))))))))))</f>
        <v>0</v>
      </c>
      <c r="AK491" s="52" t="b">
        <f>IF(AK490=3,140.85,IF(AK490=4,104.84,IF(AK490=5,53.32,IF(AK490=6,286.46,IF(AK490=7,119.42,IF(AK490=8,63.42,IF(AK490=9,413.27,IF(AK490=10,141.33,IF(AK490=11,146,IF(AK490=12,147.47,IF(AK490=13,109.77,IF(AK490=14,55.82,IF(AK490=15,299.92,IF(AK490=16,125.03,IF(AK490=17,66.4,IF(AK490=18,432.69,IF(AK490=19,147.97,IF(AK490=20,152.86))))))))))))))))))</f>
        <v>0</v>
      </c>
      <c r="AL491" s="52" t="b">
        <f>IF(AL490=3,351.42,IF(AL490=4,547.22,IF(AL490=5,156.33,IF(AL490=6,722.99,IF(AL490=7,638.96,IF(AL490=8,188.79,IF(AL490=9,946.4,IF(AL490=10,699.46,IF(AL490=11,361.7,IF(AL490=12,367.94,IF(AL490=13,572.94,IF(AL490=14,163.68,IF(AL490=15,756.97,IF(AL490=16,668.99,IF(AL490=17,197.66,IF(AL490=18,990.88,IF(AL490=19,732.33,IF(AL490=20,378.7))))))))))))))))))</f>
        <v>0</v>
      </c>
      <c r="AM491" s="52" t="b">
        <f>IF(AM490=3,46.41,IF(AM490=4,19.01,IF(AM490=5,15.96,IF(AM490=6,78.9,IF(AM490=7,32.34,IF(AM490=8,27.09,IF(AM490=9,125.27,IF(AM490=10,48.48,IF(AM490=11,43.47,IF(AM490=12,48.59,IF(AM490=13,19.9,IF(AM490=14,16.71,IF(AM490=15,82.61,IF(AM490=16,33.86,IF(AM490=17,28.36,IF(AM490=18,131.15,IF(AM490=19,50.76,IF(AM490=20,45.51))))))))))))))))))</f>
        <v>0</v>
      </c>
      <c r="AO491" s="4">
        <f t="shared" si="1360"/>
        <v>0</v>
      </c>
      <c r="AP491" s="4">
        <f t="shared" si="1361"/>
        <v>0</v>
      </c>
      <c r="AQ491" s="4">
        <f t="shared" si="1362"/>
        <v>0</v>
      </c>
      <c r="AU491" s="310"/>
      <c r="AV491" s="300"/>
      <c r="AW491" s="317"/>
      <c r="AX491" s="322" t="s">
        <v>54</v>
      </c>
      <c r="AY491" s="293"/>
      <c r="AZ491" s="10" t="s">
        <v>36</v>
      </c>
      <c r="BA491" s="12">
        <f>IF(BX491=FALSE,0,BX491)</f>
        <v>1249.18</v>
      </c>
      <c r="BB491" s="12" t="s">
        <v>36</v>
      </c>
      <c r="BC491" s="12">
        <f>IF(BY491=FALSE,0,BY491)</f>
        <v>0</v>
      </c>
      <c r="BD491" s="12">
        <f>IF(BZ491=FALSE,0,BZ491)</f>
        <v>0</v>
      </c>
      <c r="BE491" s="12" t="s">
        <v>36</v>
      </c>
      <c r="BF491" s="12">
        <f>IF(CA491=FALSE,0,CA491)</f>
        <v>0</v>
      </c>
      <c r="BG491" s="12" t="s">
        <v>36</v>
      </c>
      <c r="BH491" s="12" t="s">
        <v>36</v>
      </c>
      <c r="BI491" s="12" t="s">
        <v>36</v>
      </c>
      <c r="BJ491" s="12" t="s">
        <v>36</v>
      </c>
      <c r="BK491" s="12">
        <f>IF(CB491=FALSE,0,CB491)</f>
        <v>0</v>
      </c>
      <c r="BL491" s="12" t="s">
        <v>36</v>
      </c>
      <c r="BM491" s="12">
        <f>IF(CC491=FALSE,0,CC491)</f>
        <v>0</v>
      </c>
      <c r="BN491" s="12" t="s">
        <v>36</v>
      </c>
      <c r="BO491" s="12">
        <f>IF(CD491=FALSE,0,CD491)</f>
        <v>0</v>
      </c>
      <c r="BP491" s="12">
        <f>IF(CE491=FALSE,0,CE491)</f>
        <v>0</v>
      </c>
      <c r="BQ491" s="12">
        <f>IF(CF491=FALSE,0,CF491)</f>
        <v>0</v>
      </c>
      <c r="BR491" s="12" t="s">
        <v>36</v>
      </c>
      <c r="BS491" s="12">
        <f>IF(CG491=FALSE,0,CG491)</f>
        <v>0</v>
      </c>
      <c r="BT491" s="12" t="s">
        <v>36</v>
      </c>
      <c r="BU491" s="18">
        <v>9</v>
      </c>
      <c r="BX491" s="52">
        <f>IF(AD490=3,1896.3,IF(AD490=4,1249.18,IF(AD490=5,476.76,IF(AD490=6,3974,IF(AD490=7,1481.5,IF(AD490=8,567.82,IF(AD490=9,5364.7,IF(AD490=10,1659.18,IF(AD490=11,1172.3)))))))))</f>
        <v>1249.18</v>
      </c>
      <c r="BY491" s="52" t="b">
        <f>IF(AE490=5,2411.56,IF(AE490=8,2817.26,IF(AE490=11,2857.82)))</f>
        <v>0</v>
      </c>
      <c r="BZ491" s="52" t="b">
        <f>IF(AF490=3,974.64,IF(AF490=4,651.28,IF(AF490=5,575.98,IF(AF490=6,1237.4,IF(AF490=7,824.6,IF(AF490=8,732.08,IF(AF490=9,1597.08,IF(AF490=10,1068.98,IF(AF490=11,953.72)))))))))</f>
        <v>0</v>
      </c>
      <c r="CA491" s="52" t="b">
        <f>IF(AG490=3,997.78,IF(AG490=4,722.58,IF(AG490=5,500.76,IF(AG490=6,1258.44,IF(AG490=7,912.42,IF(AG490=8,632.32,IF(AG490=9,1630.7,IF(AG490=10,1144.38,IF(AG490=11,805.18)))))))))</f>
        <v>0</v>
      </c>
      <c r="CB491" s="52" t="b">
        <f>IF(AH490=3,719.7,IF(AH490=4,261.66,IF(AH490=5,157.22,IF(AH490=6,854.38,IF(AH490=7,321.54,IF(AH490=8,190.76,IF(AH490=9,1136.74,IF(AH490=10,408.8,IF(AH490=11,265.92)))))))))</f>
        <v>0</v>
      </c>
      <c r="CC491" s="52" t="b">
        <f>IF(AI490=3,392.34,IF(AI490=4,179.86,IF(AI490=5,97.76,IF(AI490=6,492.16,IF(AI490=7,224.14,IF(AI490=8,123.84,IF(AI490=9,594.22,IF(AI490=10,280.82,IF(AI490=11,159.34)))))))))</f>
        <v>0</v>
      </c>
      <c r="CD491" s="52" t="b">
        <f>IF(AJ490=3,216.7,IF(AJ490=4,129.3,IF(AJ490=5,91.5,IF(AJ490=6,288.54,IF(AJ490=7,173.16,IF(AJ490=8,122.92,IF(AJ490=9,390.32,IF(AJ490=10,236.48,IF(AJ490=11,167.76)))))))))</f>
        <v>0</v>
      </c>
      <c r="CE491" s="52" t="b">
        <f>IF(AK490=3,281.7,IF(AK490=4,209.68,IF(AK490=5,106.64,IF(AK490=6,572.92,IF(AK490=7,238.84,IF(AK490=8,126.84,IF(AK490=9,826.54,IF(AK490=10,282.66,IF(AK490=11,292)))))))))</f>
        <v>0</v>
      </c>
      <c r="CF491" s="52" t="b">
        <f>IF(AL490=3,702.84,IF(AL490=4,1094.44,IF(AL490=5,312.66,IF(AL490=6,1445.98,IF(AL490=7,1277.92,IF(AL490=8,377.58,IF(AL490=9,1892.8,IF(AL490=10,1398.92,IF(AL490=11,723.4)))))))))</f>
        <v>0</v>
      </c>
      <c r="CG491" s="52" t="b">
        <f>IF(AM490=3,92.82,IF(AM490=4,38.02,IF(AM490=5,31.92,IF(AM490=6,157.8,IF(AM490=7,64.68,IF(AM490=8,54.18,IF(AM490=9,250.54,IF(AM490=10,96.96,IF(AM490=11,86.94)))))))))</f>
        <v>0</v>
      </c>
    </row>
    <row r="492" spans="1:88" ht="30" customHeight="1">
      <c r="A492" s="295" t="s">
        <v>42</v>
      </c>
      <c r="B492" s="298" t="s">
        <v>383</v>
      </c>
      <c r="C492" s="307">
        <v>10798</v>
      </c>
      <c r="D492" s="301" t="s">
        <v>27</v>
      </c>
      <c r="E492" s="107" t="s">
        <v>28</v>
      </c>
      <c r="F492" s="10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8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O492" s="4">
        <f t="shared" si="1360"/>
        <v>0</v>
      </c>
      <c r="AP492" s="4">
        <f t="shared" si="1361"/>
        <v>0</v>
      </c>
      <c r="AQ492" s="4">
        <f t="shared" si="1362"/>
        <v>0</v>
      </c>
      <c r="AU492" s="295" t="s">
        <v>42</v>
      </c>
      <c r="AV492" s="298" t="s">
        <v>451</v>
      </c>
      <c r="AW492" s="307">
        <v>10798</v>
      </c>
      <c r="AX492" s="313" t="s">
        <v>27</v>
      </c>
      <c r="AY492" s="122" t="s">
        <v>28</v>
      </c>
      <c r="AZ492" s="10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8" t="s">
        <v>328</v>
      </c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</row>
    <row r="493" spans="1:88" ht="60">
      <c r="A493" s="296"/>
      <c r="B493" s="299"/>
      <c r="C493" s="308"/>
      <c r="D493" s="302"/>
      <c r="E493" s="107" t="s">
        <v>29</v>
      </c>
      <c r="F493" s="10">
        <f t="shared" ref="F493:F497" si="1386">G493+I493+J493+L493+Q493+S493+U493+V493+W493+Y493+Z493</f>
        <v>70731.320000000007</v>
      </c>
      <c r="G493" s="12"/>
      <c r="H493" s="12"/>
      <c r="I493" s="12">
        <v>70731.320000000007</v>
      </c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8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U493" s="296"/>
      <c r="AV493" s="299"/>
      <c r="AW493" s="308"/>
      <c r="AX493" s="314"/>
      <c r="AY493" s="122" t="s">
        <v>29</v>
      </c>
      <c r="AZ493" s="10">
        <f t="shared" ref="AZ493:AZ497" si="1387">BA493+BC493+BD493+BF493+BK493+BM493+BO493+BP493+BQ493+BS493+BT493</f>
        <v>70776.929999999993</v>
      </c>
      <c r="BA493" s="12"/>
      <c r="BB493" s="12"/>
      <c r="BC493" s="12">
        <v>70776.929999999993</v>
      </c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8" t="s">
        <v>329</v>
      </c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</row>
    <row r="494" spans="1:88" ht="105">
      <c r="A494" s="296"/>
      <c r="B494" s="299"/>
      <c r="C494" s="308"/>
      <c r="D494" s="301" t="s">
        <v>30</v>
      </c>
      <c r="E494" s="107" t="s">
        <v>31</v>
      </c>
      <c r="F494" s="10">
        <f t="shared" si="1386"/>
        <v>2662439.9700000002</v>
      </c>
      <c r="G494" s="12"/>
      <c r="H494" s="12"/>
      <c r="I494" s="12">
        <v>2662439.9700000002</v>
      </c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8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T494" s="32">
        <f>AZ494-BC494</f>
        <v>0</v>
      </c>
      <c r="AU494" s="296"/>
      <c r="AV494" s="299"/>
      <c r="AW494" s="308"/>
      <c r="AX494" s="313" t="s">
        <v>30</v>
      </c>
      <c r="AY494" s="122" t="s">
        <v>31</v>
      </c>
      <c r="AZ494" s="10">
        <f t="shared" si="1387"/>
        <v>2747411.45</v>
      </c>
      <c r="BA494" s="12"/>
      <c r="BB494" s="12"/>
      <c r="BC494" s="12">
        <v>2747411.45</v>
      </c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8" t="s">
        <v>330</v>
      </c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</row>
    <row r="495" spans="1:88" ht="15">
      <c r="A495" s="296"/>
      <c r="B495" s="299"/>
      <c r="C495" s="308"/>
      <c r="D495" s="303"/>
      <c r="E495" s="107" t="s">
        <v>32</v>
      </c>
      <c r="F495" s="10">
        <f t="shared" si="1386"/>
        <v>4127766.52</v>
      </c>
      <c r="G495" s="12"/>
      <c r="H495" s="12"/>
      <c r="I495" s="12">
        <v>4127766.52</v>
      </c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8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U495" s="296"/>
      <c r="AV495" s="299"/>
      <c r="AW495" s="308"/>
      <c r="AX495" s="315"/>
      <c r="AY495" s="122" t="s">
        <v>32</v>
      </c>
      <c r="AZ495" s="10">
        <f t="shared" si="1387"/>
        <v>4259503.75</v>
      </c>
      <c r="BA495" s="12"/>
      <c r="BB495" s="12"/>
      <c r="BC495" s="12">
        <v>4259503.75</v>
      </c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8" t="s">
        <v>331</v>
      </c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</row>
    <row r="496" spans="1:88" ht="15">
      <c r="A496" s="296"/>
      <c r="B496" s="299"/>
      <c r="C496" s="308"/>
      <c r="D496" s="303"/>
      <c r="E496" s="107" t="s">
        <v>33</v>
      </c>
      <c r="F496" s="10">
        <f t="shared" si="1386"/>
        <v>212193.96</v>
      </c>
      <c r="G496" s="12"/>
      <c r="H496" s="12"/>
      <c r="I496" s="12">
        <v>212193.96</v>
      </c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8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U496" s="296"/>
      <c r="AV496" s="299"/>
      <c r="AW496" s="308"/>
      <c r="AX496" s="315"/>
      <c r="AY496" s="122" t="s">
        <v>33</v>
      </c>
      <c r="AZ496" s="10">
        <f t="shared" si="1387"/>
        <v>0</v>
      </c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8" t="s">
        <v>332</v>
      </c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</row>
    <row r="497" spans="1:88" ht="15">
      <c r="A497" s="296"/>
      <c r="B497" s="299"/>
      <c r="C497" s="308"/>
      <c r="D497" s="302"/>
      <c r="E497" s="107" t="s">
        <v>34</v>
      </c>
      <c r="F497" s="10">
        <f t="shared" si="1386"/>
        <v>0</v>
      </c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8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U497" s="296"/>
      <c r="AV497" s="299"/>
      <c r="AW497" s="308"/>
      <c r="AX497" s="314"/>
      <c r="AY497" s="122" t="s">
        <v>34</v>
      </c>
      <c r="AZ497" s="10">
        <f t="shared" si="1387"/>
        <v>0</v>
      </c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8" t="s">
        <v>333</v>
      </c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</row>
    <row r="498" spans="1:88" ht="28.5" customHeight="1">
      <c r="A498" s="296"/>
      <c r="B498" s="299"/>
      <c r="C498" s="308"/>
      <c r="D498" s="292" t="s">
        <v>35</v>
      </c>
      <c r="E498" s="293"/>
      <c r="F498" s="10">
        <f>F492+F493+F494+F495+F496+F497</f>
        <v>7073131.7700000005</v>
      </c>
      <c r="G498" s="12">
        <f t="shared" ref="G498:Z498" si="1388">G492+G493+G494+G495+G496+G497</f>
        <v>0</v>
      </c>
      <c r="H498" s="12">
        <f t="shared" si="1388"/>
        <v>0</v>
      </c>
      <c r="I498" s="12">
        <f t="shared" si="1388"/>
        <v>7073131.7700000005</v>
      </c>
      <c r="J498" s="12">
        <f t="shared" si="1388"/>
        <v>0</v>
      </c>
      <c r="K498" s="12">
        <f t="shared" si="1388"/>
        <v>0</v>
      </c>
      <c r="L498" s="12">
        <f t="shared" si="1388"/>
        <v>0</v>
      </c>
      <c r="M498" s="12">
        <f t="shared" si="1388"/>
        <v>0</v>
      </c>
      <c r="N498" s="12">
        <f t="shared" si="1388"/>
        <v>0</v>
      </c>
      <c r="O498" s="12">
        <f t="shared" si="1388"/>
        <v>0</v>
      </c>
      <c r="P498" s="12">
        <f t="shared" si="1388"/>
        <v>0</v>
      </c>
      <c r="Q498" s="12">
        <f t="shared" si="1388"/>
        <v>0</v>
      </c>
      <c r="R498" s="12">
        <f t="shared" si="1388"/>
        <v>0</v>
      </c>
      <c r="S498" s="12">
        <f t="shared" si="1388"/>
        <v>0</v>
      </c>
      <c r="T498" s="12">
        <f t="shared" si="1388"/>
        <v>0</v>
      </c>
      <c r="U498" s="12">
        <f t="shared" si="1388"/>
        <v>0</v>
      </c>
      <c r="V498" s="12">
        <f t="shared" si="1388"/>
        <v>0</v>
      </c>
      <c r="W498" s="12">
        <f t="shared" si="1388"/>
        <v>0</v>
      </c>
      <c r="X498" s="12">
        <f t="shared" si="1388"/>
        <v>0</v>
      </c>
      <c r="Y498" s="12">
        <f t="shared" si="1388"/>
        <v>0</v>
      </c>
      <c r="Z498" s="12">
        <f t="shared" si="1388"/>
        <v>0</v>
      </c>
      <c r="AA498" s="18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U498" s="296"/>
      <c r="AV498" s="299"/>
      <c r="AW498" s="308"/>
      <c r="AX498" s="292" t="s">
        <v>35</v>
      </c>
      <c r="AY498" s="293"/>
      <c r="AZ498" s="10">
        <f>AZ492+AZ493+AZ494+AZ495+AZ496+AZ497</f>
        <v>7077692.1300000008</v>
      </c>
      <c r="BA498" s="10">
        <f t="shared" ref="BA498:BT498" si="1389">BA492+BA493+BA494+BA495+BA496+BA497</f>
        <v>0</v>
      </c>
      <c r="BB498" s="10">
        <f t="shared" si="1389"/>
        <v>0</v>
      </c>
      <c r="BC498" s="10">
        <f t="shared" si="1389"/>
        <v>7077692.1300000008</v>
      </c>
      <c r="BD498" s="10">
        <f t="shared" si="1389"/>
        <v>0</v>
      </c>
      <c r="BE498" s="10">
        <f t="shared" si="1389"/>
        <v>0</v>
      </c>
      <c r="BF498" s="10">
        <f t="shared" si="1389"/>
        <v>0</v>
      </c>
      <c r="BG498" s="10">
        <f t="shared" si="1389"/>
        <v>0</v>
      </c>
      <c r="BH498" s="10">
        <f t="shared" si="1389"/>
        <v>0</v>
      </c>
      <c r="BI498" s="10">
        <f t="shared" si="1389"/>
        <v>0</v>
      </c>
      <c r="BJ498" s="10">
        <f t="shared" si="1389"/>
        <v>0</v>
      </c>
      <c r="BK498" s="10">
        <f t="shared" si="1389"/>
        <v>0</v>
      </c>
      <c r="BL498" s="10">
        <f t="shared" si="1389"/>
        <v>0</v>
      </c>
      <c r="BM498" s="10">
        <f t="shared" si="1389"/>
        <v>0</v>
      </c>
      <c r="BN498" s="10">
        <f t="shared" si="1389"/>
        <v>0</v>
      </c>
      <c r="BO498" s="10">
        <f t="shared" si="1389"/>
        <v>0</v>
      </c>
      <c r="BP498" s="10">
        <f t="shared" si="1389"/>
        <v>0</v>
      </c>
      <c r="BQ498" s="10">
        <f t="shared" si="1389"/>
        <v>0</v>
      </c>
      <c r="BR498" s="10">
        <f t="shared" si="1389"/>
        <v>0</v>
      </c>
      <c r="BS498" s="10">
        <f t="shared" si="1389"/>
        <v>0</v>
      </c>
      <c r="BT498" s="10">
        <f t="shared" si="1389"/>
        <v>0</v>
      </c>
      <c r="BU498" s="18" t="s">
        <v>334</v>
      </c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J498" s="123"/>
    </row>
    <row r="499" spans="1:88" ht="90" customHeight="1">
      <c r="A499" s="296"/>
      <c r="B499" s="299"/>
      <c r="C499" s="308"/>
      <c r="D499" s="292" t="s">
        <v>53</v>
      </c>
      <c r="E499" s="293"/>
      <c r="F499" s="10" t="s">
        <v>36</v>
      </c>
      <c r="G499" s="11">
        <f>ROUND(G498/C492,2)</f>
        <v>0</v>
      </c>
      <c r="H499" s="11">
        <f>ROUND(H498/C492,2)</f>
        <v>0</v>
      </c>
      <c r="I499" s="11">
        <f>ROUND(I498/C492,2)</f>
        <v>655.04</v>
      </c>
      <c r="J499" s="11">
        <f>ROUND(J498/C492,2)</f>
        <v>0</v>
      </c>
      <c r="K499" s="11">
        <f>ROUND(K498/C492,2)</f>
        <v>0</v>
      </c>
      <c r="L499" s="11">
        <f>ROUND(L498/C492,2)</f>
        <v>0</v>
      </c>
      <c r="M499" s="11">
        <f>ROUND(M498/C492,2)</f>
        <v>0</v>
      </c>
      <c r="N499" s="11">
        <f>ROUND(N498/C492,2)</f>
        <v>0</v>
      </c>
      <c r="O499" s="11">
        <f>ROUND(O498/C492,2)</f>
        <v>0</v>
      </c>
      <c r="P499" s="11">
        <f>ROUND(P498/C492,2)</f>
        <v>0</v>
      </c>
      <c r="Q499" s="11">
        <f>ROUND(Q498/C492,2)</f>
        <v>0</v>
      </c>
      <c r="R499" s="11">
        <f>ROUND(R498/C492,2)</f>
        <v>0</v>
      </c>
      <c r="S499" s="11">
        <f>ROUND(S498/C492,2)</f>
        <v>0</v>
      </c>
      <c r="T499" s="11">
        <f>ROUND(T498/C492,2)</f>
        <v>0</v>
      </c>
      <c r="U499" s="11">
        <f>ROUND(U498/C492,2)</f>
        <v>0</v>
      </c>
      <c r="V499" s="11">
        <f>ROUND(V498/C492,2)</f>
        <v>0</v>
      </c>
      <c r="W499" s="11">
        <f>ROUND(W498/C492,2)</f>
        <v>0</v>
      </c>
      <c r="X499" s="11">
        <f>ROUND(X498/C492,2)</f>
        <v>0</v>
      </c>
      <c r="Y499" s="11">
        <f>ROUND(Y498/C492,2)</f>
        <v>0</v>
      </c>
      <c r="Z499" s="11">
        <f>ROUND(Z498/C492,2)</f>
        <v>0</v>
      </c>
      <c r="AA499" s="18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U499" s="296"/>
      <c r="AV499" s="299"/>
      <c r="AW499" s="308"/>
      <c r="AX499" s="292" t="s">
        <v>53</v>
      </c>
      <c r="AY499" s="293"/>
      <c r="AZ499" s="10" t="s">
        <v>411</v>
      </c>
      <c r="BA499" s="10" t="s">
        <v>411</v>
      </c>
      <c r="BB499" s="10" t="s">
        <v>411</v>
      </c>
      <c r="BC499" s="12">
        <f>BC498/AW492</f>
        <v>655.46324597147623</v>
      </c>
      <c r="BD499" s="12" t="s">
        <v>411</v>
      </c>
      <c r="BE499" s="12" t="s">
        <v>411</v>
      </c>
      <c r="BF499" s="12" t="s">
        <v>411</v>
      </c>
      <c r="BG499" s="12" t="s">
        <v>411</v>
      </c>
      <c r="BH499" s="12" t="s">
        <v>411</v>
      </c>
      <c r="BI499" s="12" t="s">
        <v>411</v>
      </c>
      <c r="BJ499" s="12" t="s">
        <v>411</v>
      </c>
      <c r="BK499" s="12" t="s">
        <v>411</v>
      </c>
      <c r="BL499" s="12" t="s">
        <v>411</v>
      </c>
      <c r="BM499" s="12" t="s">
        <v>411</v>
      </c>
      <c r="BN499" s="12" t="s">
        <v>411</v>
      </c>
      <c r="BO499" s="12" t="s">
        <v>411</v>
      </c>
      <c r="BP499" s="12" t="s">
        <v>411</v>
      </c>
      <c r="BQ499" s="12" t="s">
        <v>411</v>
      </c>
      <c r="BR499" s="12" t="s">
        <v>411</v>
      </c>
      <c r="BS499" s="12" t="s">
        <v>411</v>
      </c>
      <c r="BT499" s="12" t="s">
        <v>411</v>
      </c>
      <c r="BU499" s="18" t="s">
        <v>335</v>
      </c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</row>
    <row r="500" spans="1:88" ht="90" customHeight="1">
      <c r="A500" s="297"/>
      <c r="B500" s="300"/>
      <c r="C500" s="309"/>
      <c r="D500" s="292" t="s">
        <v>54</v>
      </c>
      <c r="E500" s="293"/>
      <c r="F500" s="10" t="s">
        <v>36</v>
      </c>
      <c r="G500" s="12">
        <f>IF(AD500=FALSE,0,AD500)</f>
        <v>0</v>
      </c>
      <c r="H500" s="12" t="s">
        <v>36</v>
      </c>
      <c r="I500" s="12">
        <f>I499</f>
        <v>655.04</v>
      </c>
      <c r="J500" s="12">
        <f>IF(AF500=FALSE,0,AF500)</f>
        <v>0</v>
      </c>
      <c r="K500" s="12" t="s">
        <v>36</v>
      </c>
      <c r="L500" s="12">
        <f>IF(AG500=FALSE,0,AG500)</f>
        <v>0</v>
      </c>
      <c r="M500" s="12" t="s">
        <v>36</v>
      </c>
      <c r="N500" s="12" t="s">
        <v>36</v>
      </c>
      <c r="O500" s="12" t="s">
        <v>36</v>
      </c>
      <c r="P500" s="12" t="s">
        <v>36</v>
      </c>
      <c r="Q500" s="12">
        <f>IF(AH500=FALSE,0,AH500)</f>
        <v>0</v>
      </c>
      <c r="R500" s="12" t="s">
        <v>36</v>
      </c>
      <c r="S500" s="12">
        <f>IF(AI500=FALSE,0,AI500)</f>
        <v>0</v>
      </c>
      <c r="T500" s="12" t="s">
        <v>36</v>
      </c>
      <c r="U500" s="12">
        <f>IF(AJ500=FALSE,0,AJ500)</f>
        <v>0</v>
      </c>
      <c r="V500" s="12">
        <f>IF(AK500=FALSE,0,AK500)</f>
        <v>0</v>
      </c>
      <c r="W500" s="12">
        <f>IF(AL500=FALSE,0,AL500)</f>
        <v>0</v>
      </c>
      <c r="X500" s="12" t="s">
        <v>36</v>
      </c>
      <c r="Y500" s="12">
        <f>IF(AM500=FALSE,0,AM500)</f>
        <v>0</v>
      </c>
      <c r="Z500" s="12" t="s">
        <v>36</v>
      </c>
      <c r="AA500" s="18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U500" s="297"/>
      <c r="AV500" s="300"/>
      <c r="AW500" s="309"/>
      <c r="AX500" s="292" t="s">
        <v>54</v>
      </c>
      <c r="AY500" s="293"/>
      <c r="AZ500" s="10" t="s">
        <v>411</v>
      </c>
      <c r="BA500" s="10" t="s">
        <v>411</v>
      </c>
      <c r="BB500" s="10" t="s">
        <v>411</v>
      </c>
      <c r="BC500" s="12">
        <f>BC499</f>
        <v>655.46324597147623</v>
      </c>
      <c r="BD500" s="12" t="s">
        <v>411</v>
      </c>
      <c r="BE500" s="12" t="s">
        <v>411</v>
      </c>
      <c r="BF500" s="12" t="s">
        <v>411</v>
      </c>
      <c r="BG500" s="12" t="s">
        <v>411</v>
      </c>
      <c r="BH500" s="12" t="s">
        <v>411</v>
      </c>
      <c r="BI500" s="12" t="s">
        <v>411</v>
      </c>
      <c r="BJ500" s="12" t="s">
        <v>411</v>
      </c>
      <c r="BK500" s="12" t="s">
        <v>411</v>
      </c>
      <c r="BL500" s="12" t="s">
        <v>411</v>
      </c>
      <c r="BM500" s="12" t="s">
        <v>411</v>
      </c>
      <c r="BN500" s="12" t="s">
        <v>411</v>
      </c>
      <c r="BO500" s="12" t="s">
        <v>411</v>
      </c>
      <c r="BP500" s="12" t="s">
        <v>411</v>
      </c>
      <c r="BQ500" s="12" t="s">
        <v>411</v>
      </c>
      <c r="BR500" s="12" t="s">
        <v>411</v>
      </c>
      <c r="BS500" s="12" t="s">
        <v>411</v>
      </c>
      <c r="BT500" s="12" t="s">
        <v>411</v>
      </c>
      <c r="BU500" s="18" t="s">
        <v>336</v>
      </c>
      <c r="BX500" s="52" t="b">
        <f>IF(AD499=3,1896.3,IF(AD499=4,1249.18,IF(AD499=5,476.76,IF(AD499=6,3974,IF(AD499=7,1481.5,IF(AD499=8,567.82,IF(AD499=9,5364.7,IF(AD499=10,1659.18,IF(AD499=11,1172.3)))))))))</f>
        <v>0</v>
      </c>
      <c r="BY500" s="52" t="b">
        <f>IF(AE499=5,2411.56,IF(AE499=8,2817.26,IF(AE499=11,2857.82)))</f>
        <v>0</v>
      </c>
      <c r="BZ500" s="52" t="b">
        <f>IF(AF499=3,974.64,IF(AF499=4,651.28,IF(AF499=5,575.98,IF(AF499=6,1237.4,IF(AF499=7,824.6,IF(AF499=8,732.08,IF(AF499=9,1597.08,IF(AF499=10,1068.98,IF(AF499=11,953.72)))))))))</f>
        <v>0</v>
      </c>
      <c r="CA500" s="52" t="b">
        <f>IF(AG499=3,997.78,IF(AG499=4,722.58,IF(AG499=5,500.76,IF(AG499=6,1258.44,IF(AG499=7,912.42,IF(AG499=8,632.32,IF(AG499=9,1630.7,IF(AG499=10,1144.38,IF(AG499=11,805.18)))))))))</f>
        <v>0</v>
      </c>
      <c r="CB500" s="52" t="b">
        <f>IF(AH499=3,719.7,IF(AH499=4,261.66,IF(AH499=5,157.22,IF(AH499=6,854.38,IF(AH499=7,321.54,IF(AH499=8,190.76,IF(AH499=9,1136.74,IF(AH499=10,408.8,IF(AH499=11,265.92)))))))))</f>
        <v>0</v>
      </c>
      <c r="CC500" s="52" t="b">
        <f>IF(AI499=3,392.34,IF(AI499=4,179.86,IF(AI499=5,97.76,IF(AI499=6,492.16,IF(AI499=7,224.14,IF(AI499=8,123.84,IF(AI499=9,594.22,IF(AI499=10,280.82,IF(AI499=11,159.34)))))))))</f>
        <v>0</v>
      </c>
      <c r="CD500" s="52" t="b">
        <f>IF(AJ499=3,216.7,IF(AJ499=4,129.3,IF(AJ499=5,91.5,IF(AJ499=6,288.54,IF(AJ499=7,173.16,IF(AJ499=8,122.92,IF(AJ499=9,390.32,IF(AJ499=10,236.48,IF(AJ499=11,167.76)))))))))</f>
        <v>0</v>
      </c>
      <c r="CE500" s="52" t="b">
        <f>IF(AK499=3,281.7,IF(AK499=4,209.68,IF(AK499=5,106.64,IF(AK499=6,572.92,IF(AK499=7,238.84,IF(AK499=8,126.84,IF(AK499=9,826.54,IF(AK499=10,282.66,IF(AK499=11,292)))))))))</f>
        <v>0</v>
      </c>
      <c r="CF500" s="52" t="b">
        <f>IF(AL499=3,702.84,IF(AL499=4,1094.44,IF(AL499=5,312.66,IF(AL499=6,1445.98,IF(AL499=7,1277.92,IF(AL499=8,377.58,IF(AL499=9,1892.8,IF(AL499=10,1398.92,IF(AL499=11,723.4)))))))))</f>
        <v>0</v>
      </c>
      <c r="CG500" s="52" t="b">
        <f>IF(AM499=3,92.82,IF(AM499=4,38.02,IF(AM499=5,31.92,IF(AM499=6,157.8,IF(AM499=7,64.68,IF(AM499=8,54.18,IF(AM499=9,250.54,IF(AM499=10,96.96,IF(AM499=11,86.94)))))))))</f>
        <v>0</v>
      </c>
    </row>
    <row r="501" spans="1:88" ht="30" customHeight="1">
      <c r="A501" s="295"/>
      <c r="B501" s="298" t="s">
        <v>341</v>
      </c>
      <c r="C501" s="307">
        <f>C447+C456+C465+C474+C483</f>
        <v>18683.3</v>
      </c>
      <c r="D501" s="298" t="s">
        <v>27</v>
      </c>
      <c r="E501" s="36" t="s">
        <v>28</v>
      </c>
      <c r="F501" s="10">
        <f>G501+I501+J501+L501+Q501+S501+U501+V501+W501+Y501+Z501</f>
        <v>8774240.8300000001</v>
      </c>
      <c r="G501" s="44">
        <f t="shared" ref="G501:Z501" si="1390">G447+G456+G465+G474+G483</f>
        <v>7001591.4399999995</v>
      </c>
      <c r="H501" s="10">
        <f t="shared" si="1390"/>
        <v>0</v>
      </c>
      <c r="I501" s="10">
        <f t="shared" si="1390"/>
        <v>0</v>
      </c>
      <c r="J501" s="10">
        <f t="shared" si="1390"/>
        <v>0</v>
      </c>
      <c r="K501" s="10">
        <f t="shared" si="1390"/>
        <v>0</v>
      </c>
      <c r="L501" s="10">
        <f t="shared" si="1390"/>
        <v>1570527.63</v>
      </c>
      <c r="M501" s="10">
        <f t="shared" si="1390"/>
        <v>1570527.63</v>
      </c>
      <c r="N501" s="10">
        <f t="shared" si="1390"/>
        <v>338420</v>
      </c>
      <c r="O501" s="10">
        <f t="shared" si="1390"/>
        <v>0</v>
      </c>
      <c r="P501" s="10">
        <f t="shared" si="1390"/>
        <v>0</v>
      </c>
      <c r="Q501" s="10">
        <f t="shared" si="1390"/>
        <v>0</v>
      </c>
      <c r="R501" s="10">
        <f t="shared" si="1390"/>
        <v>0</v>
      </c>
      <c r="S501" s="10">
        <f t="shared" si="1390"/>
        <v>0</v>
      </c>
      <c r="T501" s="10">
        <f t="shared" si="1390"/>
        <v>0</v>
      </c>
      <c r="U501" s="10">
        <f t="shared" si="1390"/>
        <v>202121.76</v>
      </c>
      <c r="V501" s="10">
        <f t="shared" si="1390"/>
        <v>0</v>
      </c>
      <c r="W501" s="10">
        <f t="shared" si="1390"/>
        <v>0</v>
      </c>
      <c r="X501" s="10">
        <f t="shared" si="1390"/>
        <v>0</v>
      </c>
      <c r="Y501" s="10">
        <f t="shared" si="1390"/>
        <v>0</v>
      </c>
      <c r="Z501" s="10">
        <f t="shared" si="1390"/>
        <v>0</v>
      </c>
      <c r="AA501" s="16">
        <v>1</v>
      </c>
      <c r="AO501" s="4">
        <f t="shared" si="1360"/>
        <v>0</v>
      </c>
      <c r="AP501" s="4">
        <f t="shared" si="1361"/>
        <v>0</v>
      </c>
      <c r="AQ501" s="4">
        <f t="shared" si="1362"/>
        <v>0</v>
      </c>
      <c r="AU501" s="295"/>
      <c r="AV501" s="298" t="s">
        <v>341</v>
      </c>
      <c r="AW501" s="317">
        <f>AW447+AW456+AW465+AW474+AW483+AW492</f>
        <v>29481.3</v>
      </c>
      <c r="AX501" s="316" t="s">
        <v>27</v>
      </c>
      <c r="AY501" s="36" t="s">
        <v>28</v>
      </c>
      <c r="AZ501" s="10">
        <f>BA501+BC501+BD501+BF501+BK501+BM501+BO501+BP501+BQ501+BS501+BT501</f>
        <v>17548481.66</v>
      </c>
      <c r="BA501" s="44">
        <f>BA447+BA456+BA465+BA474+BA483+BA492</f>
        <v>14003182.880000001</v>
      </c>
      <c r="BB501" s="44">
        <f t="shared" ref="BB501:BT506" si="1391">BB447+BB456+BB465+BB474+BB483+BB492</f>
        <v>0</v>
      </c>
      <c r="BC501" s="44">
        <f t="shared" si="1391"/>
        <v>0</v>
      </c>
      <c r="BD501" s="44">
        <f t="shared" si="1391"/>
        <v>0</v>
      </c>
      <c r="BE501" s="44">
        <f t="shared" si="1391"/>
        <v>0</v>
      </c>
      <c r="BF501" s="44">
        <f t="shared" si="1391"/>
        <v>3141055.26</v>
      </c>
      <c r="BG501" s="44">
        <f t="shared" si="1391"/>
        <v>3141055.26</v>
      </c>
      <c r="BH501" s="44">
        <f t="shared" si="1391"/>
        <v>676840</v>
      </c>
      <c r="BI501" s="44">
        <f t="shared" si="1391"/>
        <v>0</v>
      </c>
      <c r="BJ501" s="44">
        <f t="shared" si="1391"/>
        <v>0</v>
      </c>
      <c r="BK501" s="44">
        <f t="shared" si="1391"/>
        <v>0</v>
      </c>
      <c r="BL501" s="44">
        <f t="shared" si="1391"/>
        <v>0</v>
      </c>
      <c r="BM501" s="44">
        <f t="shared" si="1391"/>
        <v>0</v>
      </c>
      <c r="BN501" s="44">
        <f t="shared" si="1391"/>
        <v>0</v>
      </c>
      <c r="BO501" s="44">
        <f t="shared" si="1391"/>
        <v>404243.52</v>
      </c>
      <c r="BP501" s="44">
        <f t="shared" si="1391"/>
        <v>0</v>
      </c>
      <c r="BQ501" s="44">
        <f t="shared" si="1391"/>
        <v>0</v>
      </c>
      <c r="BR501" s="44">
        <f t="shared" si="1391"/>
        <v>0</v>
      </c>
      <c r="BS501" s="44">
        <f t="shared" si="1391"/>
        <v>0</v>
      </c>
      <c r="BT501" s="44">
        <f t="shared" si="1391"/>
        <v>0</v>
      </c>
      <c r="BU501" s="16">
        <v>1</v>
      </c>
      <c r="CI501" s="32">
        <f>BF501-BG501</f>
        <v>0</v>
      </c>
    </row>
    <row r="502" spans="1:88" ht="60" customHeight="1">
      <c r="A502" s="296"/>
      <c r="B502" s="299"/>
      <c r="C502" s="308"/>
      <c r="D502" s="300"/>
      <c r="E502" s="36" t="s">
        <v>29</v>
      </c>
      <c r="F502" s="10">
        <f t="shared" ref="F502:F506" si="1392">G502+I502+J502+L502+Q502+S502+U502+V502+W502+Y502+Z502</f>
        <v>0</v>
      </c>
      <c r="G502" s="10">
        <f t="shared" ref="G502:Z502" si="1393">G448+G457+G466+G475+G484</f>
        <v>0</v>
      </c>
      <c r="H502" s="10">
        <f t="shared" si="1393"/>
        <v>0</v>
      </c>
      <c r="I502" s="10">
        <f t="shared" si="1393"/>
        <v>0</v>
      </c>
      <c r="J502" s="10">
        <f t="shared" si="1393"/>
        <v>0</v>
      </c>
      <c r="K502" s="10">
        <f t="shared" si="1393"/>
        <v>0</v>
      </c>
      <c r="L502" s="10">
        <f t="shared" si="1393"/>
        <v>0</v>
      </c>
      <c r="M502" s="10">
        <f t="shared" si="1393"/>
        <v>0</v>
      </c>
      <c r="N502" s="10">
        <f t="shared" si="1393"/>
        <v>0</v>
      </c>
      <c r="O502" s="10">
        <f t="shared" si="1393"/>
        <v>0</v>
      </c>
      <c r="P502" s="10">
        <f t="shared" si="1393"/>
        <v>0</v>
      </c>
      <c r="Q502" s="10">
        <f t="shared" si="1393"/>
        <v>0</v>
      </c>
      <c r="R502" s="10">
        <f t="shared" si="1393"/>
        <v>0</v>
      </c>
      <c r="S502" s="10">
        <f t="shared" si="1393"/>
        <v>0</v>
      </c>
      <c r="T502" s="10">
        <f t="shared" si="1393"/>
        <v>0</v>
      </c>
      <c r="U502" s="10">
        <f t="shared" si="1393"/>
        <v>0</v>
      </c>
      <c r="V502" s="10">
        <f t="shared" si="1393"/>
        <v>0</v>
      </c>
      <c r="W502" s="10">
        <f t="shared" si="1393"/>
        <v>0</v>
      </c>
      <c r="X502" s="10">
        <f t="shared" si="1393"/>
        <v>0</v>
      </c>
      <c r="Y502" s="10">
        <f t="shared" si="1393"/>
        <v>0</v>
      </c>
      <c r="Z502" s="10">
        <f t="shared" si="1393"/>
        <v>0</v>
      </c>
      <c r="AA502" s="28">
        <v>2</v>
      </c>
      <c r="AO502" s="4">
        <f t="shared" si="1360"/>
        <v>0</v>
      </c>
      <c r="AP502" s="4">
        <f t="shared" si="1361"/>
        <v>0</v>
      </c>
      <c r="AQ502" s="4">
        <f t="shared" si="1362"/>
        <v>0</v>
      </c>
      <c r="AU502" s="296"/>
      <c r="AV502" s="299"/>
      <c r="AW502" s="317"/>
      <c r="AX502" s="316"/>
      <c r="AY502" s="36" t="s">
        <v>29</v>
      </c>
      <c r="AZ502" s="10">
        <f t="shared" ref="AZ502:AZ506" si="1394">BA502+BC502+BD502+BF502+BK502+BM502+BO502+BP502+BQ502+BS502+BT502</f>
        <v>70776.929999999993</v>
      </c>
      <c r="BA502" s="44">
        <f t="shared" ref="BA502:BP506" si="1395">BA448+BA457+BA466+BA475+BA484+BA493</f>
        <v>0</v>
      </c>
      <c r="BB502" s="44">
        <f t="shared" si="1395"/>
        <v>0</v>
      </c>
      <c r="BC502" s="44">
        <f t="shared" si="1395"/>
        <v>70776.929999999993</v>
      </c>
      <c r="BD502" s="44">
        <f t="shared" si="1395"/>
        <v>0</v>
      </c>
      <c r="BE502" s="44">
        <f t="shared" si="1395"/>
        <v>0</v>
      </c>
      <c r="BF502" s="44">
        <f t="shared" si="1395"/>
        <v>0</v>
      </c>
      <c r="BG502" s="44">
        <f t="shared" si="1395"/>
        <v>0</v>
      </c>
      <c r="BH502" s="44">
        <f t="shared" si="1395"/>
        <v>0</v>
      </c>
      <c r="BI502" s="44">
        <f t="shared" si="1395"/>
        <v>0</v>
      </c>
      <c r="BJ502" s="44">
        <f t="shared" si="1395"/>
        <v>0</v>
      </c>
      <c r="BK502" s="44">
        <f t="shared" si="1395"/>
        <v>0</v>
      </c>
      <c r="BL502" s="44">
        <f t="shared" si="1395"/>
        <v>0</v>
      </c>
      <c r="BM502" s="44">
        <f t="shared" si="1395"/>
        <v>0</v>
      </c>
      <c r="BN502" s="44">
        <f t="shared" si="1395"/>
        <v>0</v>
      </c>
      <c r="BO502" s="44">
        <f t="shared" si="1395"/>
        <v>0</v>
      </c>
      <c r="BP502" s="44">
        <f t="shared" si="1395"/>
        <v>0</v>
      </c>
      <c r="BQ502" s="44">
        <f t="shared" si="1391"/>
        <v>0</v>
      </c>
      <c r="BR502" s="44">
        <f t="shared" si="1391"/>
        <v>0</v>
      </c>
      <c r="BS502" s="44">
        <f t="shared" si="1391"/>
        <v>0</v>
      </c>
      <c r="BT502" s="44">
        <f t="shared" si="1391"/>
        <v>0</v>
      </c>
      <c r="BU502" s="28">
        <v>2</v>
      </c>
    </row>
    <row r="503" spans="1:88" ht="120" customHeight="1">
      <c r="A503" s="296"/>
      <c r="B503" s="299"/>
      <c r="C503" s="308"/>
      <c r="D503" s="298" t="s">
        <v>30</v>
      </c>
      <c r="E503" s="36" t="s">
        <v>31</v>
      </c>
      <c r="F503" s="10">
        <f t="shared" si="1392"/>
        <v>0</v>
      </c>
      <c r="G503" s="10">
        <f t="shared" ref="G503:Z503" si="1396">G449+G458+G467+G476+G485</f>
        <v>0</v>
      </c>
      <c r="H503" s="10">
        <f t="shared" si="1396"/>
        <v>0</v>
      </c>
      <c r="I503" s="10">
        <f t="shared" si="1396"/>
        <v>0</v>
      </c>
      <c r="J503" s="10">
        <f t="shared" si="1396"/>
        <v>0</v>
      </c>
      <c r="K503" s="10">
        <f t="shared" si="1396"/>
        <v>0</v>
      </c>
      <c r="L503" s="10">
        <f t="shared" si="1396"/>
        <v>0</v>
      </c>
      <c r="M503" s="10">
        <f t="shared" si="1396"/>
        <v>0</v>
      </c>
      <c r="N503" s="10">
        <f t="shared" si="1396"/>
        <v>0</v>
      </c>
      <c r="O503" s="10">
        <f t="shared" si="1396"/>
        <v>0</v>
      </c>
      <c r="P503" s="10">
        <f t="shared" si="1396"/>
        <v>0</v>
      </c>
      <c r="Q503" s="10">
        <f t="shared" si="1396"/>
        <v>0</v>
      </c>
      <c r="R503" s="10">
        <f t="shared" si="1396"/>
        <v>0</v>
      </c>
      <c r="S503" s="10">
        <f t="shared" si="1396"/>
        <v>0</v>
      </c>
      <c r="T503" s="10">
        <f t="shared" si="1396"/>
        <v>0</v>
      </c>
      <c r="U503" s="10">
        <f t="shared" si="1396"/>
        <v>0</v>
      </c>
      <c r="V503" s="10">
        <f t="shared" si="1396"/>
        <v>0</v>
      </c>
      <c r="W503" s="10">
        <f t="shared" si="1396"/>
        <v>0</v>
      </c>
      <c r="X503" s="10">
        <f t="shared" si="1396"/>
        <v>0</v>
      </c>
      <c r="Y503" s="10">
        <f t="shared" si="1396"/>
        <v>0</v>
      </c>
      <c r="Z503" s="10">
        <f t="shared" si="1396"/>
        <v>0</v>
      </c>
      <c r="AA503" s="28">
        <v>3</v>
      </c>
      <c r="AO503" s="4">
        <f t="shared" si="1360"/>
        <v>0</v>
      </c>
      <c r="AP503" s="4">
        <f t="shared" si="1361"/>
        <v>0</v>
      </c>
      <c r="AQ503" s="4">
        <f t="shared" si="1362"/>
        <v>0</v>
      </c>
      <c r="AT503" s="32">
        <f>AZ503-BC503</f>
        <v>0</v>
      </c>
      <c r="AU503" s="296"/>
      <c r="AV503" s="299"/>
      <c r="AW503" s="317"/>
      <c r="AX503" s="316" t="s">
        <v>30</v>
      </c>
      <c r="AY503" s="36" t="s">
        <v>31</v>
      </c>
      <c r="AZ503" s="10">
        <f t="shared" si="1394"/>
        <v>2747411.45</v>
      </c>
      <c r="BA503" s="44">
        <f t="shared" si="1395"/>
        <v>0</v>
      </c>
      <c r="BB503" s="44">
        <f t="shared" si="1391"/>
        <v>0</v>
      </c>
      <c r="BC503" s="44">
        <f t="shared" si="1391"/>
        <v>2747411.45</v>
      </c>
      <c r="BD503" s="44">
        <f t="shared" si="1391"/>
        <v>0</v>
      </c>
      <c r="BE503" s="44">
        <f t="shared" si="1391"/>
        <v>0</v>
      </c>
      <c r="BF503" s="44">
        <f t="shared" si="1391"/>
        <v>0</v>
      </c>
      <c r="BG503" s="44">
        <f t="shared" si="1391"/>
        <v>0</v>
      </c>
      <c r="BH503" s="44">
        <f t="shared" si="1391"/>
        <v>0</v>
      </c>
      <c r="BI503" s="44">
        <f t="shared" si="1391"/>
        <v>0</v>
      </c>
      <c r="BJ503" s="44">
        <f t="shared" si="1391"/>
        <v>0</v>
      </c>
      <c r="BK503" s="44">
        <f t="shared" si="1391"/>
        <v>0</v>
      </c>
      <c r="BL503" s="44">
        <f t="shared" si="1391"/>
        <v>0</v>
      </c>
      <c r="BM503" s="44">
        <f t="shared" si="1391"/>
        <v>0</v>
      </c>
      <c r="BN503" s="44">
        <f t="shared" si="1391"/>
        <v>0</v>
      </c>
      <c r="BO503" s="44">
        <f t="shared" si="1391"/>
        <v>0</v>
      </c>
      <c r="BP503" s="44">
        <f t="shared" si="1391"/>
        <v>0</v>
      </c>
      <c r="BQ503" s="44">
        <f t="shared" si="1391"/>
        <v>0</v>
      </c>
      <c r="BR503" s="44">
        <f t="shared" si="1391"/>
        <v>0</v>
      </c>
      <c r="BS503" s="44">
        <f t="shared" si="1391"/>
        <v>0</v>
      </c>
      <c r="BT503" s="44">
        <f t="shared" si="1391"/>
        <v>0</v>
      </c>
      <c r="BU503" s="28">
        <v>3</v>
      </c>
    </row>
    <row r="504" spans="1:88" ht="30" customHeight="1">
      <c r="A504" s="296"/>
      <c r="B504" s="299"/>
      <c r="C504" s="308"/>
      <c r="D504" s="299"/>
      <c r="E504" s="36" t="s">
        <v>32</v>
      </c>
      <c r="F504" s="10">
        <f t="shared" si="1392"/>
        <v>0</v>
      </c>
      <c r="G504" s="10">
        <f t="shared" ref="G504:Z504" si="1397">G450+G459+G468+G477+G486</f>
        <v>0</v>
      </c>
      <c r="H504" s="10">
        <f t="shared" si="1397"/>
        <v>0</v>
      </c>
      <c r="I504" s="10">
        <f t="shared" si="1397"/>
        <v>0</v>
      </c>
      <c r="J504" s="10">
        <f t="shared" si="1397"/>
        <v>0</v>
      </c>
      <c r="K504" s="10">
        <f t="shared" si="1397"/>
        <v>0</v>
      </c>
      <c r="L504" s="10">
        <f t="shared" si="1397"/>
        <v>0</v>
      </c>
      <c r="M504" s="10">
        <f t="shared" si="1397"/>
        <v>0</v>
      </c>
      <c r="N504" s="10">
        <f t="shared" si="1397"/>
        <v>0</v>
      </c>
      <c r="O504" s="10">
        <f t="shared" si="1397"/>
        <v>0</v>
      </c>
      <c r="P504" s="10">
        <f t="shared" si="1397"/>
        <v>0</v>
      </c>
      <c r="Q504" s="10">
        <f t="shared" si="1397"/>
        <v>0</v>
      </c>
      <c r="R504" s="10">
        <f t="shared" si="1397"/>
        <v>0</v>
      </c>
      <c r="S504" s="10">
        <f t="shared" si="1397"/>
        <v>0</v>
      </c>
      <c r="T504" s="10">
        <f t="shared" si="1397"/>
        <v>0</v>
      </c>
      <c r="U504" s="10">
        <f t="shared" si="1397"/>
        <v>0</v>
      </c>
      <c r="V504" s="10">
        <f t="shared" si="1397"/>
        <v>0</v>
      </c>
      <c r="W504" s="10">
        <f t="shared" si="1397"/>
        <v>0</v>
      </c>
      <c r="X504" s="10">
        <f t="shared" si="1397"/>
        <v>0</v>
      </c>
      <c r="Y504" s="10">
        <f t="shared" si="1397"/>
        <v>0</v>
      </c>
      <c r="Z504" s="10">
        <f t="shared" si="1397"/>
        <v>0</v>
      </c>
      <c r="AA504" s="28">
        <v>4</v>
      </c>
      <c r="AO504" s="4">
        <f t="shared" si="1360"/>
        <v>0</v>
      </c>
      <c r="AP504" s="4">
        <f t="shared" si="1361"/>
        <v>0</v>
      </c>
      <c r="AQ504" s="4">
        <f t="shared" si="1362"/>
        <v>0</v>
      </c>
      <c r="AU504" s="296"/>
      <c r="AV504" s="299"/>
      <c r="AW504" s="317"/>
      <c r="AX504" s="316"/>
      <c r="AY504" s="36" t="s">
        <v>32</v>
      </c>
      <c r="AZ504" s="10">
        <f t="shared" si="1394"/>
        <v>4259503.75</v>
      </c>
      <c r="BA504" s="44">
        <f t="shared" si="1395"/>
        <v>0</v>
      </c>
      <c r="BB504" s="44">
        <f t="shared" si="1391"/>
        <v>0</v>
      </c>
      <c r="BC504" s="44">
        <f t="shared" si="1391"/>
        <v>4259503.75</v>
      </c>
      <c r="BD504" s="44">
        <f t="shared" si="1391"/>
        <v>0</v>
      </c>
      <c r="BE504" s="44">
        <f t="shared" si="1391"/>
        <v>0</v>
      </c>
      <c r="BF504" s="44">
        <f t="shared" si="1391"/>
        <v>0</v>
      </c>
      <c r="BG504" s="44">
        <f t="shared" si="1391"/>
        <v>0</v>
      </c>
      <c r="BH504" s="44">
        <f t="shared" si="1391"/>
        <v>0</v>
      </c>
      <c r="BI504" s="44">
        <f t="shared" si="1391"/>
        <v>0</v>
      </c>
      <c r="BJ504" s="44">
        <f t="shared" si="1391"/>
        <v>0</v>
      </c>
      <c r="BK504" s="44">
        <f t="shared" si="1391"/>
        <v>0</v>
      </c>
      <c r="BL504" s="44">
        <f t="shared" si="1391"/>
        <v>0</v>
      </c>
      <c r="BM504" s="44">
        <f t="shared" si="1391"/>
        <v>0</v>
      </c>
      <c r="BN504" s="44">
        <f t="shared" si="1391"/>
        <v>0</v>
      </c>
      <c r="BO504" s="44">
        <f t="shared" si="1391"/>
        <v>0</v>
      </c>
      <c r="BP504" s="44">
        <f t="shared" si="1391"/>
        <v>0</v>
      </c>
      <c r="BQ504" s="44">
        <f t="shared" si="1391"/>
        <v>0</v>
      </c>
      <c r="BR504" s="44">
        <f t="shared" si="1391"/>
        <v>0</v>
      </c>
      <c r="BS504" s="44">
        <f t="shared" si="1391"/>
        <v>0</v>
      </c>
      <c r="BT504" s="44">
        <f t="shared" si="1391"/>
        <v>0</v>
      </c>
      <c r="BU504" s="28">
        <v>4</v>
      </c>
    </row>
    <row r="505" spans="1:88" ht="30" customHeight="1">
      <c r="A505" s="296"/>
      <c r="B505" s="299"/>
      <c r="C505" s="308"/>
      <c r="D505" s="299"/>
      <c r="E505" s="36" t="s">
        <v>33</v>
      </c>
      <c r="F505" s="10">
        <f t="shared" si="1392"/>
        <v>0</v>
      </c>
      <c r="G505" s="10">
        <f t="shared" ref="G505:Z505" si="1398">G451+G460+G469+G478+G487</f>
        <v>0</v>
      </c>
      <c r="H505" s="10">
        <f t="shared" si="1398"/>
        <v>0</v>
      </c>
      <c r="I505" s="10">
        <f t="shared" si="1398"/>
        <v>0</v>
      </c>
      <c r="J505" s="10">
        <f t="shared" si="1398"/>
        <v>0</v>
      </c>
      <c r="K505" s="10">
        <f t="shared" si="1398"/>
        <v>0</v>
      </c>
      <c r="L505" s="10">
        <f t="shared" si="1398"/>
        <v>0</v>
      </c>
      <c r="M505" s="10">
        <f t="shared" si="1398"/>
        <v>0</v>
      </c>
      <c r="N505" s="10">
        <f t="shared" si="1398"/>
        <v>0</v>
      </c>
      <c r="O505" s="10">
        <f t="shared" si="1398"/>
        <v>0</v>
      </c>
      <c r="P505" s="10">
        <f t="shared" si="1398"/>
        <v>0</v>
      </c>
      <c r="Q505" s="10">
        <f t="shared" si="1398"/>
        <v>0</v>
      </c>
      <c r="R505" s="10">
        <f t="shared" si="1398"/>
        <v>0</v>
      </c>
      <c r="S505" s="10">
        <f t="shared" si="1398"/>
        <v>0</v>
      </c>
      <c r="T505" s="10">
        <f t="shared" si="1398"/>
        <v>0</v>
      </c>
      <c r="U505" s="10">
        <f t="shared" si="1398"/>
        <v>0</v>
      </c>
      <c r="V505" s="10">
        <f t="shared" si="1398"/>
        <v>0</v>
      </c>
      <c r="W505" s="10">
        <f t="shared" si="1398"/>
        <v>0</v>
      </c>
      <c r="X505" s="10">
        <f t="shared" si="1398"/>
        <v>0</v>
      </c>
      <c r="Y505" s="10">
        <f t="shared" si="1398"/>
        <v>0</v>
      </c>
      <c r="Z505" s="10">
        <f t="shared" si="1398"/>
        <v>0</v>
      </c>
      <c r="AA505" s="28">
        <v>5</v>
      </c>
      <c r="AO505" s="4">
        <f t="shared" si="1360"/>
        <v>0</v>
      </c>
      <c r="AP505" s="4">
        <f t="shared" si="1361"/>
        <v>0</v>
      </c>
      <c r="AQ505" s="4">
        <f t="shared" si="1362"/>
        <v>0</v>
      </c>
      <c r="AU505" s="296"/>
      <c r="AV505" s="299"/>
      <c r="AW505" s="317"/>
      <c r="AX505" s="316"/>
      <c r="AY505" s="36" t="s">
        <v>33</v>
      </c>
      <c r="AZ505" s="10">
        <f t="shared" si="1394"/>
        <v>0</v>
      </c>
      <c r="BA505" s="44">
        <f t="shared" si="1395"/>
        <v>0</v>
      </c>
      <c r="BB505" s="44">
        <f t="shared" si="1391"/>
        <v>0</v>
      </c>
      <c r="BC505" s="44">
        <f t="shared" si="1391"/>
        <v>0</v>
      </c>
      <c r="BD505" s="44">
        <f t="shared" si="1391"/>
        <v>0</v>
      </c>
      <c r="BE505" s="44">
        <f t="shared" si="1391"/>
        <v>0</v>
      </c>
      <c r="BF505" s="44">
        <f t="shared" si="1391"/>
        <v>0</v>
      </c>
      <c r="BG505" s="44">
        <f t="shared" si="1391"/>
        <v>0</v>
      </c>
      <c r="BH505" s="44">
        <f t="shared" si="1391"/>
        <v>0</v>
      </c>
      <c r="BI505" s="44">
        <f t="shared" si="1391"/>
        <v>0</v>
      </c>
      <c r="BJ505" s="44">
        <f t="shared" si="1391"/>
        <v>0</v>
      </c>
      <c r="BK505" s="44">
        <f t="shared" si="1391"/>
        <v>0</v>
      </c>
      <c r="BL505" s="44">
        <f t="shared" si="1391"/>
        <v>0</v>
      </c>
      <c r="BM505" s="44">
        <f t="shared" si="1391"/>
        <v>0</v>
      </c>
      <c r="BN505" s="44">
        <f t="shared" si="1391"/>
        <v>0</v>
      </c>
      <c r="BO505" s="44">
        <f t="shared" si="1391"/>
        <v>0</v>
      </c>
      <c r="BP505" s="44">
        <f t="shared" si="1391"/>
        <v>0</v>
      </c>
      <c r="BQ505" s="44">
        <f t="shared" si="1391"/>
        <v>0</v>
      </c>
      <c r="BR505" s="44">
        <f t="shared" si="1391"/>
        <v>0</v>
      </c>
      <c r="BS505" s="44">
        <f t="shared" si="1391"/>
        <v>0</v>
      </c>
      <c r="BT505" s="44">
        <f t="shared" si="1391"/>
        <v>0</v>
      </c>
      <c r="BU505" s="28">
        <v>5</v>
      </c>
    </row>
    <row r="506" spans="1:88" ht="30" customHeight="1">
      <c r="A506" s="296"/>
      <c r="B506" s="299"/>
      <c r="C506" s="308"/>
      <c r="D506" s="300"/>
      <c r="E506" s="36" t="s">
        <v>34</v>
      </c>
      <c r="F506" s="10">
        <f t="shared" si="1392"/>
        <v>0</v>
      </c>
      <c r="G506" s="10">
        <f t="shared" ref="G506:Z506" si="1399">G452+G461+G470+G479+G488</f>
        <v>0</v>
      </c>
      <c r="H506" s="10">
        <f t="shared" si="1399"/>
        <v>0</v>
      </c>
      <c r="I506" s="10">
        <f t="shared" si="1399"/>
        <v>0</v>
      </c>
      <c r="J506" s="10">
        <f t="shared" si="1399"/>
        <v>0</v>
      </c>
      <c r="K506" s="10">
        <f t="shared" si="1399"/>
        <v>0</v>
      </c>
      <c r="L506" s="10">
        <f t="shared" si="1399"/>
        <v>0</v>
      </c>
      <c r="M506" s="10">
        <f t="shared" si="1399"/>
        <v>0</v>
      </c>
      <c r="N506" s="10">
        <f t="shared" si="1399"/>
        <v>0</v>
      </c>
      <c r="O506" s="10">
        <f t="shared" si="1399"/>
        <v>0</v>
      </c>
      <c r="P506" s="10">
        <f t="shared" si="1399"/>
        <v>0</v>
      </c>
      <c r="Q506" s="10">
        <f t="shared" si="1399"/>
        <v>0</v>
      </c>
      <c r="R506" s="10">
        <f t="shared" si="1399"/>
        <v>0</v>
      </c>
      <c r="S506" s="10">
        <f t="shared" si="1399"/>
        <v>0</v>
      </c>
      <c r="T506" s="10">
        <f t="shared" si="1399"/>
        <v>0</v>
      </c>
      <c r="U506" s="10">
        <f t="shared" si="1399"/>
        <v>0</v>
      </c>
      <c r="V506" s="10">
        <f t="shared" si="1399"/>
        <v>0</v>
      </c>
      <c r="W506" s="10">
        <f t="shared" si="1399"/>
        <v>0</v>
      </c>
      <c r="X506" s="10">
        <f t="shared" si="1399"/>
        <v>0</v>
      </c>
      <c r="Y506" s="10">
        <f t="shared" si="1399"/>
        <v>0</v>
      </c>
      <c r="Z506" s="10">
        <f t="shared" si="1399"/>
        <v>0</v>
      </c>
      <c r="AA506" s="28">
        <v>6</v>
      </c>
      <c r="AO506" s="4">
        <f t="shared" si="1360"/>
        <v>0</v>
      </c>
      <c r="AP506" s="4">
        <f t="shared" si="1361"/>
        <v>0</v>
      </c>
      <c r="AQ506" s="4">
        <f t="shared" si="1362"/>
        <v>0</v>
      </c>
      <c r="AU506" s="296"/>
      <c r="AV506" s="299"/>
      <c r="AW506" s="317"/>
      <c r="AX506" s="316"/>
      <c r="AY506" s="36" t="s">
        <v>34</v>
      </c>
      <c r="AZ506" s="10">
        <f t="shared" si="1394"/>
        <v>0</v>
      </c>
      <c r="BA506" s="44">
        <f t="shared" si="1395"/>
        <v>0</v>
      </c>
      <c r="BB506" s="44">
        <f t="shared" si="1391"/>
        <v>0</v>
      </c>
      <c r="BC506" s="44">
        <f t="shared" si="1391"/>
        <v>0</v>
      </c>
      <c r="BD506" s="44">
        <f t="shared" si="1391"/>
        <v>0</v>
      </c>
      <c r="BE506" s="44">
        <f t="shared" si="1391"/>
        <v>0</v>
      </c>
      <c r="BF506" s="44">
        <f t="shared" si="1391"/>
        <v>0</v>
      </c>
      <c r="BG506" s="44">
        <f t="shared" si="1391"/>
        <v>0</v>
      </c>
      <c r="BH506" s="44">
        <f t="shared" si="1391"/>
        <v>0</v>
      </c>
      <c r="BI506" s="44">
        <f t="shared" si="1391"/>
        <v>0</v>
      </c>
      <c r="BJ506" s="44">
        <f t="shared" si="1391"/>
        <v>0</v>
      </c>
      <c r="BK506" s="44">
        <f t="shared" si="1391"/>
        <v>0</v>
      </c>
      <c r="BL506" s="44">
        <f t="shared" si="1391"/>
        <v>0</v>
      </c>
      <c r="BM506" s="44">
        <f t="shared" si="1391"/>
        <v>0</v>
      </c>
      <c r="BN506" s="44">
        <f t="shared" si="1391"/>
        <v>0</v>
      </c>
      <c r="BO506" s="44">
        <f t="shared" si="1391"/>
        <v>0</v>
      </c>
      <c r="BP506" s="44">
        <f t="shared" si="1391"/>
        <v>0</v>
      </c>
      <c r="BQ506" s="44">
        <f t="shared" si="1391"/>
        <v>0</v>
      </c>
      <c r="BR506" s="44">
        <f t="shared" si="1391"/>
        <v>0</v>
      </c>
      <c r="BS506" s="44">
        <f t="shared" si="1391"/>
        <v>0</v>
      </c>
      <c r="BT506" s="44">
        <f t="shared" si="1391"/>
        <v>0</v>
      </c>
      <c r="BU506" s="28">
        <v>6</v>
      </c>
    </row>
    <row r="507" spans="1:88" s="4" customFormat="1" ht="30" customHeight="1">
      <c r="A507" s="296"/>
      <c r="B507" s="299"/>
      <c r="C507" s="308"/>
      <c r="D507" s="311" t="s">
        <v>35</v>
      </c>
      <c r="E507" s="312"/>
      <c r="F507" s="10">
        <f>F501+F502+F503+F504+F505+F506</f>
        <v>8774240.8300000001</v>
      </c>
      <c r="G507" s="10">
        <f t="shared" ref="G507" si="1400">G501+G502+G503+G504+G505+G506</f>
        <v>7001591.4399999995</v>
      </c>
      <c r="H507" s="10">
        <f t="shared" ref="H507" si="1401">H501+H502+H503+H504+H505+H506</f>
        <v>0</v>
      </c>
      <c r="I507" s="10">
        <f t="shared" ref="I507" si="1402">I501+I502+I503+I504+I505+I506</f>
        <v>0</v>
      </c>
      <c r="J507" s="10">
        <f t="shared" ref="J507" si="1403">J501+J502+J503+J504+J505+J506</f>
        <v>0</v>
      </c>
      <c r="K507" s="10">
        <f t="shared" ref="K507" si="1404">K501+K502+K503+K504+K505+K506</f>
        <v>0</v>
      </c>
      <c r="L507" s="10">
        <f t="shared" ref="L507" si="1405">L501+L502+L503+L504+L505+L506</f>
        <v>1570527.63</v>
      </c>
      <c r="M507" s="10">
        <f t="shared" ref="M507" si="1406">M501+M502+M503+M504+M505+M506</f>
        <v>1570527.63</v>
      </c>
      <c r="N507" s="10">
        <f t="shared" ref="N507" si="1407">N501+N502+N503+N504+N505+N506</f>
        <v>338420</v>
      </c>
      <c r="O507" s="10">
        <f t="shared" ref="O507" si="1408">O501+O502+O503+O504+O505+O506</f>
        <v>0</v>
      </c>
      <c r="P507" s="10">
        <f t="shared" ref="P507" si="1409">P501+P502+P503+P504+P505+P506</f>
        <v>0</v>
      </c>
      <c r="Q507" s="10">
        <f t="shared" ref="Q507" si="1410">Q501+Q502+Q503+Q504+Q505+Q506</f>
        <v>0</v>
      </c>
      <c r="R507" s="10">
        <f t="shared" ref="R507" si="1411">R501+R502+R503+R504+R505+R506</f>
        <v>0</v>
      </c>
      <c r="S507" s="10">
        <f t="shared" ref="S507" si="1412">S501+S502+S503+S504+S505+S506</f>
        <v>0</v>
      </c>
      <c r="T507" s="10">
        <f t="shared" ref="T507" si="1413">T501+T502+T503+T504+T505+T506</f>
        <v>0</v>
      </c>
      <c r="U507" s="10">
        <f t="shared" ref="U507" si="1414">U501+U502+U503+U504+U505+U506</f>
        <v>202121.76</v>
      </c>
      <c r="V507" s="10">
        <f t="shared" ref="V507" si="1415">V501+V502+V503+V504+V505+V506</f>
        <v>0</v>
      </c>
      <c r="W507" s="10">
        <f t="shared" ref="W507" si="1416">W501+W502+W503+W504+W505+W506</f>
        <v>0</v>
      </c>
      <c r="X507" s="10">
        <f t="shared" ref="X507" si="1417">X501+X502+X503+X504+X505+X506</f>
        <v>0</v>
      </c>
      <c r="Y507" s="10">
        <f t="shared" ref="Y507" si="1418">Y501+Y502+Y503+Y504+Y505+Y506</f>
        <v>0</v>
      </c>
      <c r="Z507" s="10">
        <f t="shared" ref="Z507" si="1419">Z501+Z502+Z503+Z504+Z505+Z506</f>
        <v>0</v>
      </c>
      <c r="AA507" s="16">
        <v>7</v>
      </c>
      <c r="AO507" s="4">
        <f t="shared" si="1360"/>
        <v>0</v>
      </c>
      <c r="AP507" s="4">
        <f t="shared" si="1361"/>
        <v>0</v>
      </c>
      <c r="AQ507" s="4">
        <f t="shared" si="1362"/>
        <v>0</v>
      </c>
      <c r="AU507" s="296"/>
      <c r="AV507" s="299"/>
      <c r="AW507" s="317"/>
      <c r="AX507" s="321" t="s">
        <v>35</v>
      </c>
      <c r="AY507" s="321"/>
      <c r="AZ507" s="10">
        <f>AZ501+AZ502+AZ503+AZ504+AZ505+AZ506</f>
        <v>24626173.789999999</v>
      </c>
      <c r="BA507" s="10">
        <f t="shared" ref="BA507:BT507" si="1420">BA501+BA502+BA503+BA504+BA505+BA506</f>
        <v>14003182.880000001</v>
      </c>
      <c r="BB507" s="10">
        <f t="shared" si="1420"/>
        <v>0</v>
      </c>
      <c r="BC507" s="10">
        <f t="shared" si="1420"/>
        <v>7077692.1300000008</v>
      </c>
      <c r="BD507" s="10">
        <f t="shared" si="1420"/>
        <v>0</v>
      </c>
      <c r="BE507" s="10">
        <f t="shared" si="1420"/>
        <v>0</v>
      </c>
      <c r="BF507" s="10">
        <f t="shared" si="1420"/>
        <v>3141055.26</v>
      </c>
      <c r="BG507" s="10">
        <f t="shared" si="1420"/>
        <v>3141055.26</v>
      </c>
      <c r="BH507" s="10">
        <f t="shared" si="1420"/>
        <v>676840</v>
      </c>
      <c r="BI507" s="10">
        <f t="shared" si="1420"/>
        <v>0</v>
      </c>
      <c r="BJ507" s="10">
        <f t="shared" si="1420"/>
        <v>0</v>
      </c>
      <c r="BK507" s="10">
        <f t="shared" si="1420"/>
        <v>0</v>
      </c>
      <c r="BL507" s="10">
        <f t="shared" si="1420"/>
        <v>0</v>
      </c>
      <c r="BM507" s="10">
        <f t="shared" si="1420"/>
        <v>0</v>
      </c>
      <c r="BN507" s="10">
        <f t="shared" si="1420"/>
        <v>0</v>
      </c>
      <c r="BO507" s="10">
        <f t="shared" si="1420"/>
        <v>404243.52</v>
      </c>
      <c r="BP507" s="10">
        <f t="shared" si="1420"/>
        <v>0</v>
      </c>
      <c r="BQ507" s="10">
        <f t="shared" si="1420"/>
        <v>0</v>
      </c>
      <c r="BR507" s="10">
        <f t="shared" si="1420"/>
        <v>0</v>
      </c>
      <c r="BS507" s="10">
        <f t="shared" si="1420"/>
        <v>0</v>
      </c>
      <c r="BT507" s="10">
        <f t="shared" si="1420"/>
        <v>0</v>
      </c>
      <c r="BU507" s="16">
        <v>7</v>
      </c>
      <c r="CI507" s="32">
        <f>BF507-BG507</f>
        <v>0</v>
      </c>
      <c r="CJ507" s="123"/>
    </row>
    <row r="508" spans="1:88" ht="75" customHeight="1">
      <c r="A508" s="296"/>
      <c r="B508" s="299"/>
      <c r="C508" s="308"/>
      <c r="D508" s="292" t="s">
        <v>53</v>
      </c>
      <c r="E508" s="293"/>
      <c r="F508" s="11">
        <f>ROUND(F507/C501,2)</f>
        <v>469.63</v>
      </c>
      <c r="G508" s="11">
        <f>ROUND(G507/C501,2)</f>
        <v>374.75</v>
      </c>
      <c r="H508" s="11">
        <f>ROUND(H507/C501,2)</f>
        <v>0</v>
      </c>
      <c r="I508" s="11">
        <f>ROUND(I507/C501,2)</f>
        <v>0</v>
      </c>
      <c r="J508" s="11">
        <f>ROUND(J507/C501,2)</f>
        <v>0</v>
      </c>
      <c r="K508" s="11">
        <f>ROUND(K507/C501,2)</f>
        <v>0</v>
      </c>
      <c r="L508" s="11">
        <f>ROUND(L507/C501,2)</f>
        <v>84.06</v>
      </c>
      <c r="M508" s="11">
        <f>ROUND(M507/C501,2)</f>
        <v>84.06</v>
      </c>
      <c r="N508" s="11">
        <f>ROUND(N507/C501,2)</f>
        <v>18.11</v>
      </c>
      <c r="O508" s="11">
        <f>ROUND(O507/C501,2)</f>
        <v>0</v>
      </c>
      <c r="P508" s="11">
        <f>ROUND(P507/C501,2)</f>
        <v>0</v>
      </c>
      <c r="Q508" s="11">
        <f>ROUND(Q507/C501,2)</f>
        <v>0</v>
      </c>
      <c r="R508" s="11">
        <f>ROUND(R507/C501,2)</f>
        <v>0</v>
      </c>
      <c r="S508" s="11">
        <f>ROUND(S507/C501,2)</f>
        <v>0</v>
      </c>
      <c r="T508" s="11">
        <f>ROUND(T507/C501,2)</f>
        <v>0</v>
      </c>
      <c r="U508" s="11">
        <f>ROUND(U507/C501,2)</f>
        <v>10.82</v>
      </c>
      <c r="V508" s="11">
        <f>ROUND(V507/C501,2)</f>
        <v>0</v>
      </c>
      <c r="W508" s="11">
        <f>ROUND(W507/C501,2)</f>
        <v>0</v>
      </c>
      <c r="X508" s="11">
        <f>ROUND(X507/C501,2)</f>
        <v>0</v>
      </c>
      <c r="Y508" s="11">
        <f>ROUND(Y507/C501,2)</f>
        <v>0</v>
      </c>
      <c r="Z508" s="11">
        <f>ROUND(Z507/C501,2)</f>
        <v>0</v>
      </c>
      <c r="AA508" s="17">
        <v>8</v>
      </c>
      <c r="AD508" s="52" t="b">
        <f>IF(AND(G508&gt;947.15,G508&lt;949),3,IF(AND(G508&gt;623.59,G508&lt;625),4,IF(AND(G508&gt;237.38,G508&lt;239),5,IF(AND(G508&gt;1986,G508&lt;1988),6,IF(AND(G508&gt;739.75,G508&lt;741),7,IF(AND(G508&gt;282.91,G508&lt;284),8,IF(AND(G508&gt;2681.35,G508&lt;2683),9,IF(AND(G508&gt;828.59,G508&lt;830),10,IF(AND(G508&gt;585.15,G508&lt;587),11,IF(AND(G508&gt;991.71,G508&lt;993),12,IF(AND(G508&gt;652.95,G508&lt;654),13,IF(AND(G508&gt;248.59,G508&lt;250),14,IF(AND(G508&gt;2079.39,G508&lt;2081),15,IF(AND(G508&gt;774.57,G508&lt;776),16,IF(AND(G508&gt;296.25,G508&lt;298),17,IF(AND(G508&gt;2807.42,G508&lt;2809),18,IF(AND(G508&gt;867.59,G508&lt;869),19,IF(AND(G508&gt;612.7,G508&lt;614),20))))))))))))))))))</f>
        <v>0</v>
      </c>
      <c r="AE508" s="52" t="b">
        <f>IF(AND(I508&gt;1204.78,I508&lt;1206),5,IF(AND(I508&gt;1407.63,I508&lt;1409),8,IF(AND(I508&gt;1427.91,I508&lt;1429),11,IF(AND(I508&gt;1261.45,I508&lt;1263),14,IF(AND(I508&gt;1473.83,I508&lt;1475),17,IF(AND(I508&gt;1495.07,I508&lt;1497),20))))))</f>
        <v>0</v>
      </c>
      <c r="AF508" s="52" t="b">
        <f>IF(AND(J508&gt;486.32,J508&lt;488),3,IF(AND(J508&gt;324.64,J508&lt;326),4,IF(AND(J508&gt;286.99,J508&lt;288.5),5,IF(AND(J508&gt;617.7,J508&lt;618),6,IF(AND(J508&gt;411.3,J508&lt;413),7,IF(AND(J508&gt;365.04,J508&lt;367),8,IF(AND(J508&gt;797.54,J508&lt;799),9,IF(AND(J508&gt;533.49,J508&lt;535),10,IF(AND(J508&gt;475.86,J508&lt;477),11,IF(AND(J508&gt;509.22,J508&lt;511),12,IF(AND(J508&gt;339.94,J508&lt;341.2),13,IF(AND(J508&gt;300.53,J508&lt;302),14,IF(AND(J508&gt;646.78,J508&lt;648),15,IF(AND(J508&gt;430.68,J508&lt;432),16,IF(AND(J508&gt;382.24,J508&lt;384),17,IF(AND(J508&gt;835.07,J508&lt;837),18,IF(AND(J508&gt;558.61,J508&lt;560),19,IF(AND(J508&gt;498.27,J508&lt;500),20))))))))))))))))))</f>
        <v>0</v>
      </c>
      <c r="AG508" s="52" t="b">
        <f>IF(AND(L508&gt;497.89,L508&lt;499),3,IF(AND(L508&gt;360.29,L508&lt;362),4,IF(AND(L508&gt;249.38,L508&lt;251),5,IF(AND(L508&gt;628.22,L508&lt;630),6,IF(AND(L508&gt;455.21,L508&lt;457),7,IF(AND(L508&gt;315.16,L508&lt;317),8,IF(AND(L508&gt;814.35,L508&lt;816),9,IF(AND(L508&gt;571.19,L508&lt;573),10,IF(AND(L508&gt;401.59,L508&lt;403),11,IF(AND(L508&gt;521.33,L508&lt;523),12,IF(AND(L508&gt;377.28,L508&lt;379),13,IF(AND(L508&gt;261.15,L508&lt;263),14,IF(AND(L508&gt;657.8,L508&lt;659),15,IF(AND(L508&gt;476.66,L508&lt;478),16,IF(AND(L508&gt;330.01,L508&lt;332),17,IF(AND(L508&gt;852.67,L508&lt;854),18,IF(AND(L508&gt;598.08,L508&lt;600),19,IF(AND(L508&gt;420.51,L508&lt;422),20))))))))))))))))))</f>
        <v>0</v>
      </c>
      <c r="AH508" s="52" t="b">
        <f>IF(AND(Q508&gt;358.85,Q508&lt;360),3,IF(AND(Q508&gt;129.83,Q508&lt;131),4,IF(AND(Q508&gt;77.61,Q508&lt;79),5,IF(AND(Q508&gt;426.19,Q508&lt;428),6,IF(AND(Q508&gt;159.77,Q508&lt;161),7,IF(AND(Q508&gt;94.38,Q508&lt;96),8,IF(AND(Q508&gt;567.37,Q508&lt;569),9,IF(AND(Q508&gt;203.4,Q508&lt;205),10,IF(AND(Q508&gt;131.96,Q508&lt;133),11,IF(AND(Q508&gt;375.76,Q508&lt;377),12,IF(AND(Q508&gt;135.98,Q508&lt;137),13,IF(AND(Q508&gt;81.31,Q508&lt;83),14,IF(AND(Q508&gt;446.27,Q508&lt;448),15,IF(AND(Q508&gt;167.32,Q508&lt;169),16,IF(AND(Q508&gt;98.86,Q508&lt;100),17,IF(AND(Q508&gt;594.08,Q508&lt;596),18,IF(AND(Q508&gt;213.01,Q508&lt;215),19,IF(AND(Q508&gt;138.21,Q508&lt;140),20))))))))))))))))))</f>
        <v>0</v>
      </c>
      <c r="AI508" s="52" t="b">
        <f>IF(AND(S508&gt;195.17,S508&lt;197),3,IF(AND(S508&gt;88.93,S508&lt;90),4,IF(AND(S508&gt;47.88,S508&lt;49),5,IF(AND(S508&gt;245.08,S508&lt;247),6,IF(AND(S508&gt;111.07,S508&lt;113),7,IF(AND(S508&gt;60.92,S508&lt;62),8,IF(AND(S508&gt;296.11,S508&lt;298),9,IF(AND(S508&gt;139.41,S508&lt;141),10,IF(AND(S508&gt;78.67,S508&lt;80),11,IF(AND(S508&gt;204.39,S508&lt;206),12,IF(AND(S508&gt;93.16,S508&lt;95),13,IF(AND(S508&gt;50.17,S508&lt;52),14,IF(AND(S508&gt;256.64,S508&lt;258),15,IF(AND(S508&gt;116.33,S508&lt;118),16,IF(AND(S508&gt;63.83,S508&lt;65),17,IF(AND(S508&gt;310.07,S508&lt;312),18,IF(AND(S508&gt;146.01,S508&lt;148),19,IF(AND(S508&gt;82.42,S508&lt;84),20))))))))))))))))))</f>
        <v>0</v>
      </c>
      <c r="AJ508" s="52" t="b">
        <f>IF(AND(U508&gt;107.35,U508&lt;109),3,IF(AND(U508&gt;63.65,U508&lt;65),4,IF(AND(U508&gt;44.75,U508&lt;46),5,IF(AND(U508&gt;143.27,U508&lt;145),6,IF(AND(U508&gt;85.58,U508&lt;87),7,IF(AND(U508&gt;60.46,U508&lt;62),8,IF(AND(U508&gt;194.16,U508&lt;196),9,IF(AND(U508&gt;117.24,U508&lt;119),10,IF(AND(U508&gt;82.88,U508&lt;84),11,IF(AND(U508&gt;112.44,U508&lt;114),12,IF(AND(U508&gt;66.69,U508&lt;68),13,IF(AND(U508&gt;46.9,U508&lt;48),14,IF(AND(U508&gt;150.05,U508&lt;152),15,IF(AND(U508&gt;90.65,U508&lt;91),16,IF(AND(U508&gt;63.34,U508&lt;65),17,IF(AND(U508&gt;203.34,U508&lt;205),18,IF(AND(U508&gt;122.8,U508&lt;124),19,IF(AND(U508&gt;86.83,U508&lt;88),20))))))))))))))))))</f>
        <v>0</v>
      </c>
      <c r="AK508" s="52" t="b">
        <f>IF(AND(V508&gt;139.85,V508&lt;141),3,IF(AND(V508&gt;103.84,V508&lt;105),4,IF(AND(V508&gt;52.32,V508&lt;54),5,IF(AND(V508&gt;285.46,V508&lt;287),6,IF(AND(V508&gt;118.42,V508&lt;120),7,IF(AND(V508&gt;62.42,V508&lt;64),8,IF(AND(V508&gt;412.27,V508&lt;414),9,IF(AND(V508&gt;140.33,V508&lt;142),10,IF(AND(V508&gt;145,V508&lt;147),11,IF(AND(V508&gt;146.47,V508&lt;148),12,IF(AND(V508&gt;108.77,V508&lt;110),13,IF(AND(V508&gt;54.82,V508&lt;56),14,IF(AND(V508&gt;298.92,V508&lt;300),15,IF(AND(V508&gt;124.03,V508&lt;126),16,IF(AND(V508&gt;65.4,V508&lt;67),17,IF(AND(V508&gt;431.69,V508&lt;433),18,IF(AND(V508&gt;146.97,V508&lt;148),19,IF(AND(V508&gt;151.86,V508&lt;153),20))))))))))))))))))</f>
        <v>0</v>
      </c>
      <c r="AL508" s="52" t="b">
        <f>IF(AND(W508&gt;350.42,W508&lt;352),3,IF(AND(W508&gt;546.22,W508&lt;548),4,IF(AND(W508&gt;155.33,W508&lt;157),5,IF(AND(W508&gt;721.99,W508&lt;723),6,IF(AND(W508&gt;638.96,W508&lt;639),7,IF(AND(W508&gt;187.79,W508&lt;189),8,IF(AND(W508&gt;945.4,W508&lt;947),9,IF(AND(W508&gt;698.46,W508&lt;670),10,IF(AND(W508&gt;360.7,W508&lt;362),11,IF(AND(W508&gt;366.94,W508&lt;368),12,IF(AND(W508&gt;571.94,W508&lt;573),13,IF(AND(W508&gt;162.68,W508&lt;164),14,IF(AND(W508&gt;755.97,W508&lt;757),15,IF(AND(W508&gt;667.99,W508&lt;669),16,IF(AND(W508&gt;196.66,W508&lt;198),17,IF(AND(W508&gt;989.88,W508&lt;991),18,IF(AND(W508&gt;731.33,W508&lt;733),19,IF(AND(W508&gt;377.7,W508&lt;379),20))))))))))))))))))</f>
        <v>0</v>
      </c>
      <c r="AM508" s="52" t="b">
        <f>IF(AND(Y508&gt;46.2,Y508&lt;46.5),3,IF(AND(Y508&gt;18.8,Y508&lt;19.1),4,IF(AND(Y508&gt;15.8,Y508&lt;16),5,IF(AND(Y508&gt;78.7,Y508&lt;79),6,IF(AND(Y508&gt;32.1,Y508&lt;32.4),7,IF(AND(Y508&gt;26.9,Y508&lt;27.3),8,IF(AND(Y508&gt;125,Y508&lt;125.5),9,IF(AND(Y508&gt;48.2,Y508&lt;48.52),10,IF(AND(Y508&gt;43.1,Y508&lt;43.6),11,IF(AND(Y508&gt;48.53,Y508&lt;48.7),12,IF(AND(Y508&gt;19.6,Y508&lt;20.1),13,IF(AND(Y508&gt;16.5,Y508&lt;16.9),14,IF(AND(Y508&gt;82.4,Y508&lt;82.8),15,IF(AND(Y508&gt;33.6,Y508&lt;34),16,IF(AND(Y508&gt;28,Y508&lt;28.6),17,IF(AND(Y508&gt;130.8,Y508&lt;131.4),18,IF(AND(Y508&gt;50.5,Y508&lt;50.9),19,IF(AND(Y508&gt;45.2,Y508&lt;45.8),20))))))))))))))))))</f>
        <v>0</v>
      </c>
      <c r="AO508" s="4">
        <f t="shared" si="1360"/>
        <v>0</v>
      </c>
      <c r="AP508" s="4">
        <f t="shared" si="1361"/>
        <v>0</v>
      </c>
      <c r="AQ508" s="4">
        <f t="shared" si="1362"/>
        <v>0</v>
      </c>
      <c r="AU508" s="296"/>
      <c r="AV508" s="299"/>
      <c r="AW508" s="317"/>
      <c r="AX508" s="322" t="s">
        <v>53</v>
      </c>
      <c r="AY508" s="293"/>
      <c r="AZ508" s="11">
        <f>ROUND(AZ507/AW501,2)</f>
        <v>835.32</v>
      </c>
      <c r="BA508" s="11">
        <f>ROUND(BA507/AW501,2)</f>
        <v>474.99</v>
      </c>
      <c r="BB508" s="11">
        <f>ROUND(BB507/AW501,2)</f>
        <v>0</v>
      </c>
      <c r="BC508" s="11">
        <f>ROUND(BC507/AW501,2)</f>
        <v>240.07</v>
      </c>
      <c r="BD508" s="11">
        <f>ROUND(BD507/AW501,2)</f>
        <v>0</v>
      </c>
      <c r="BE508" s="11">
        <f>ROUND(BE507/AW501,2)</f>
        <v>0</v>
      </c>
      <c r="BF508" s="11">
        <f>ROUND(BF507/AW501,2)</f>
        <v>106.54</v>
      </c>
      <c r="BG508" s="11">
        <f>ROUND(BG507/AW501,2)</f>
        <v>106.54</v>
      </c>
      <c r="BH508" s="11">
        <f>ROUND(BH507/AW501,2)</f>
        <v>22.96</v>
      </c>
      <c r="BI508" s="11">
        <f>ROUND(BI507/AW501,2)</f>
        <v>0</v>
      </c>
      <c r="BJ508" s="11">
        <f>ROUND(BJ507/AW501,2)</f>
        <v>0</v>
      </c>
      <c r="BK508" s="11">
        <f>ROUND(BK507/AW501,2)</f>
        <v>0</v>
      </c>
      <c r="BL508" s="11">
        <f>ROUND(BL507/AW501,2)</f>
        <v>0</v>
      </c>
      <c r="BM508" s="11">
        <f>ROUND(BM507/AW501,2)</f>
        <v>0</v>
      </c>
      <c r="BN508" s="11">
        <f>ROUND(BN507/AW501,2)</f>
        <v>0</v>
      </c>
      <c r="BO508" s="11">
        <f>ROUND(BO507/AW501,2)</f>
        <v>13.71</v>
      </c>
      <c r="BP508" s="11">
        <f>ROUND(BP507/AW501,2)</f>
        <v>0</v>
      </c>
      <c r="BQ508" s="11">
        <f>ROUND(BQ507/AW501,2)</f>
        <v>0</v>
      </c>
      <c r="BR508" s="11">
        <f>ROUND(BR507/AW501,2)</f>
        <v>0</v>
      </c>
      <c r="BS508" s="11">
        <f>ROUND(BS507/AW501,2)</f>
        <v>0</v>
      </c>
      <c r="BT508" s="11">
        <f>ROUND(BT507/AW501,2)</f>
        <v>0</v>
      </c>
      <c r="BU508" s="17">
        <v>8</v>
      </c>
      <c r="BX508" s="52" t="b">
        <f>IF(AND(BA508&gt;947.15,BA508&lt;949),3,IF(AND(BA508&gt;623.59,BA508&lt;625),4,IF(AND(BA508&gt;237.38,BA508&lt;239),5,IF(AND(BA508&gt;1986,BA508&lt;1988),6,IF(AND(BA508&gt;739.75,BA508&lt;741),7,IF(AND(BA508&gt;282.91,BA508&lt;284),8,IF(AND(BA508&gt;2681.35,BA508&lt;2683),9,IF(AND(BA508&gt;828.59,BA508&lt;830),10,IF(AND(BA508&gt;585.15,BA508&lt;587),11,IF(AND(BA508&gt;991.71,BA508&lt;993),12,IF(AND(BA508&gt;652.95,BA508&lt;654),13,IF(AND(BA508&gt;248.59,BA508&lt;250),14,IF(AND(BA508&gt;2079.39,BA508&lt;2081),15,IF(AND(BA508&gt;774.57,BA508&lt;776),16,IF(AND(BA508&gt;296.25,BA508&lt;298),17,IF(AND(BA508&gt;2807.42,BA508&lt;2809),18,IF(AND(BA508&gt;867.59,BA508&lt;869),19,IF(AND(BA508&gt;612.7,BA508&lt;614),20))))))))))))))))))</f>
        <v>0</v>
      </c>
      <c r="BY508" s="52" t="b">
        <f>IF(AND(BC508&gt;1204.78,BC508&lt;1206),5,IF(AND(BC508&gt;1407.63,BC508&lt;1409),8,IF(AND(BC508&gt;1427.91,BC508&lt;1429),11,IF(AND(BC508&gt;1261.45,BC508&lt;1263),14,IF(AND(BC508&gt;1473.83,BC508&lt;1475),17,IF(AND(BC508&gt;1495.07,BC508&lt;1497),20))))))</f>
        <v>0</v>
      </c>
      <c r="BZ508" s="52" t="b">
        <f>IF(AND(BD508&gt;486.32,BD508&lt;488),3,IF(AND(BD508&gt;324.64,BD508&lt;326),4,IF(AND(BD508&gt;286.99,BD508&lt;288.5),5,IF(AND(BD508&gt;617.7,BD508&lt;618),6,IF(AND(BD508&gt;411.3,BD508&lt;413),7,IF(AND(BD508&gt;365.04,BD508&lt;367),8,IF(AND(BD508&gt;797.54,BD508&lt;799),9,IF(AND(BD508&gt;533.49,BD508&lt;535),10,IF(AND(BD508&gt;475.86,BD508&lt;477),11,IF(AND(BD508&gt;509.22,BD508&lt;511),12,IF(AND(BD508&gt;339.94,BD508&lt;341.2),13,IF(AND(BD508&gt;300.53,BD508&lt;302),14,IF(AND(BD508&gt;646.78,BD508&lt;648),15,IF(AND(BD508&gt;430.68,BD508&lt;432),16,IF(AND(BD508&gt;382.24,BD508&lt;384),17,IF(AND(BD508&gt;835.07,BD508&lt;837),18,IF(AND(BD508&gt;558.61,BD508&lt;560),19,IF(AND(BD508&gt;498.27,BD508&lt;500),20))))))))))))))))))</f>
        <v>0</v>
      </c>
      <c r="CA508" s="52" t="b">
        <f>IF(AND(BF508&gt;497.89,BF508&lt;499),3,IF(AND(BF508&gt;360.29,BF508&lt;362),4,IF(AND(BF508&gt;249.38,BF508&lt;251),5,IF(AND(BF508&gt;628.22,BF508&lt;630),6,IF(AND(BF508&gt;455.21,BF508&lt;457),7,IF(AND(BF508&gt;315.16,BF508&lt;317),8,IF(AND(BF508&gt;814.35,BF508&lt;816),9,IF(AND(BF508&gt;571.19,BF508&lt;573),10,IF(AND(BF508&gt;401.59,BF508&lt;403),11,IF(AND(BF508&gt;521.33,BF508&lt;523),12,IF(AND(BF508&gt;377.28,BF508&lt;379),13,IF(AND(BF508&gt;261.15,BF508&lt;263),14,IF(AND(BF508&gt;657.8,BF508&lt;659),15,IF(AND(BF508&gt;476.66,BF508&lt;478),16,IF(AND(BF508&gt;330.01,BF508&lt;332),17,IF(AND(BF508&gt;852.67,BF508&lt;854),18,IF(AND(BF508&gt;598.08,BF508&lt;600),19,IF(AND(BF508&gt;420.51,BF508&lt;422),20))))))))))))))))))</f>
        <v>0</v>
      </c>
      <c r="CB508" s="52" t="b">
        <f>IF(AND(BK508&gt;358.85,BK508&lt;360),3,IF(AND(BK508&gt;129.83,BK508&lt;131),4,IF(AND(BK508&gt;77.61,BK508&lt;79),5,IF(AND(BK508&gt;426.19,BK508&lt;428),6,IF(AND(BK508&gt;159.77,BK508&lt;161),7,IF(AND(BK508&gt;94.38,BK508&lt;96),8,IF(AND(BK508&gt;567.37,BK508&lt;569),9,IF(AND(BK508&gt;203.4,BK508&lt;205),10,IF(AND(BK508&gt;131.96,BK508&lt;133),11,IF(AND(BK508&gt;375.76,BK508&lt;377),12,IF(AND(BK508&gt;135.98,BK508&lt;137),13,IF(AND(BK508&gt;81.31,BK508&lt;83),14,IF(AND(BK508&gt;446.27,BK508&lt;448),15,IF(AND(BK508&gt;167.32,BK508&lt;169),16,IF(AND(BK508&gt;98.86,BK508&lt;100),17,IF(AND(BK508&gt;594.08,BK508&lt;596),18,IF(AND(BK508&gt;213.01,BK508&lt;215),19,IF(AND(BK508&gt;138.21,BK508&lt;140),20))))))))))))))))))</f>
        <v>0</v>
      </c>
      <c r="CC508" s="52" t="b">
        <f>IF(AND(BM508&gt;195.17,BM508&lt;197),3,IF(AND(BM508&gt;88.93,BM508&lt;90),4,IF(AND(BM508&gt;47.88,BM508&lt;49),5,IF(AND(BM508&gt;245.08,BM508&lt;247),6,IF(AND(BM508&gt;111.07,BM508&lt;113),7,IF(AND(BM508&gt;60.92,BM508&lt;62),8,IF(AND(BM508&gt;296.11,BM508&lt;298),9,IF(AND(BM508&gt;139.41,BM508&lt;141),10,IF(AND(BM508&gt;78.67,BM508&lt;80),11,IF(AND(BM508&gt;204.39,BM508&lt;206),12,IF(AND(BM508&gt;93.16,BM508&lt;95),13,IF(AND(BM508&gt;50.17,BM508&lt;52),14,IF(AND(BM508&gt;256.64,BM508&lt;258),15,IF(AND(BM508&gt;116.33,BM508&lt;118),16,IF(AND(BM508&gt;63.83,BM508&lt;65),17,IF(AND(BM508&gt;310.07,BM508&lt;312),18,IF(AND(BM508&gt;146.01,BM508&lt;148),19,IF(AND(BM508&gt;82.42,BM508&lt;84),20))))))))))))))))))</f>
        <v>0</v>
      </c>
      <c r="CD508" s="52" t="b">
        <f>IF(AND(BO508&gt;107.35,BO508&lt;109),3,IF(AND(BO508&gt;63.65,BO508&lt;65),4,IF(AND(BO508&gt;44.75,BO508&lt;46),5,IF(AND(BO508&gt;143.27,BO508&lt;145),6,IF(AND(BO508&gt;85.58,BO508&lt;87),7,IF(AND(BO508&gt;60.46,BO508&lt;62),8,IF(AND(BO508&gt;194.16,BO508&lt;196),9,IF(AND(BO508&gt;117.24,BO508&lt;119),10,IF(AND(BO508&gt;82.88,BO508&lt;84),11,IF(AND(BO508&gt;112.44,BO508&lt;114),12,IF(AND(BO508&gt;66.69,BO508&lt;68),13,IF(AND(BO508&gt;46.9,BO508&lt;48),14,IF(AND(BO508&gt;150.05,BO508&lt;152),15,IF(AND(BO508&gt;90.65,BO508&lt;91),16,IF(AND(BO508&gt;63.34,BO508&lt;65),17,IF(AND(BO508&gt;203.34,BO508&lt;205),18,IF(AND(BO508&gt;122.8,BO508&lt;124),19,IF(AND(BO508&gt;86.83,BO508&lt;88),20))))))))))))))))))</f>
        <v>0</v>
      </c>
      <c r="CE508" s="52" t="b">
        <f>IF(AND(BP508&gt;139.85,BP508&lt;141),3,IF(AND(BP508&gt;103.84,BP508&lt;105),4,IF(AND(BP508&gt;52.32,BP508&lt;54),5,IF(AND(BP508&gt;285.46,BP508&lt;287),6,IF(AND(BP508&gt;118.42,BP508&lt;120),7,IF(AND(BP508&gt;62.42,BP508&lt;64),8,IF(AND(BP508&gt;412.27,BP508&lt;414),9,IF(AND(BP508&gt;140.33,BP508&lt;142),10,IF(AND(BP508&gt;145,BP508&lt;147),11,IF(AND(BP508&gt;146.47,BP508&lt;148),12,IF(AND(BP508&gt;108.77,BP508&lt;110),13,IF(AND(BP508&gt;54.82,BP508&lt;56),14,IF(AND(BP508&gt;298.92,BP508&lt;300),15,IF(AND(BP508&gt;124.03,BP508&lt;126),16,IF(AND(BP508&gt;65.4,BP508&lt;67),17,IF(AND(BP508&gt;431.69,BP508&lt;433),18,IF(AND(BP508&gt;146.97,BP508&lt;148),19,IF(AND(BP508&gt;151.86,BP508&lt;153),20))))))))))))))))))</f>
        <v>0</v>
      </c>
      <c r="CF508" s="52" t="b">
        <f>IF(AND(BQ508&gt;350.42,BQ508&lt;352),3,IF(AND(BQ508&gt;546.22,BQ508&lt;548),4,IF(AND(BQ508&gt;155.33,BQ508&lt;157),5,IF(AND(BQ508&gt;721.99,BQ508&lt;723),6,IF(AND(BQ508&gt;638.96,BQ508&lt;639),7,IF(AND(BQ508&gt;187.79,BQ508&lt;189),8,IF(AND(BQ508&gt;945.4,BQ508&lt;947),9,IF(AND(BQ508&gt;698.46,BQ508&lt;670),10,IF(AND(BQ508&gt;360.7,BQ508&lt;362),11,IF(AND(BQ508&gt;366.94,BQ508&lt;368),12,IF(AND(BQ508&gt;571.94,BQ508&lt;573),13,IF(AND(BQ508&gt;162.68,BQ508&lt;164),14,IF(AND(BQ508&gt;755.97,BQ508&lt;757),15,IF(AND(BQ508&gt;667.99,BQ508&lt;669),16,IF(AND(BQ508&gt;196.66,BQ508&lt;198),17,IF(AND(BQ508&gt;989.88,BQ508&lt;991),18,IF(AND(BQ508&gt;731.33,BQ508&lt;733),19,IF(AND(BQ508&gt;377.7,BQ508&lt;379),20))))))))))))))))))</f>
        <v>0</v>
      </c>
      <c r="CG508" s="52" t="b">
        <f>IF(AND(BS508&gt;46.2,BS508&lt;46.5),3,IF(AND(BS508&gt;18.8,BS508&lt;19.1),4,IF(AND(BS508&gt;15.8,BS508&lt;16),5,IF(AND(BS508&gt;78.7,BS508&lt;79),6,IF(AND(BS508&gt;32.1,BS508&lt;32.4),7,IF(AND(BS508&gt;26.9,BS508&lt;27.3),8,IF(AND(BS508&gt;125,BS508&lt;125.5),9,IF(AND(BS508&gt;48.2,BS508&lt;48.52),10,IF(AND(BS508&gt;43.1,BS508&lt;43.6),11,IF(AND(BS508&gt;48.53,BS508&lt;48.7),12,IF(AND(BS508&gt;19.6,BS508&lt;20.1),13,IF(AND(BS508&gt;16.5,BS508&lt;16.9),14,IF(AND(BS508&gt;82.4,BS508&lt;82.8),15,IF(AND(BS508&gt;33.6,BS508&lt;34),16,IF(AND(BS508&gt;28,BS508&lt;28.6),17,IF(AND(BS508&gt;130.8,BS508&lt;131.4),18,IF(AND(BS508&gt;50.5,BS508&lt;50.9),19,IF(AND(BS508&gt;45.2,BS508&lt;45.8),20))))))))))))))))))</f>
        <v>0</v>
      </c>
    </row>
    <row r="509" spans="1:88" ht="90" customHeight="1">
      <c r="A509" s="297"/>
      <c r="B509" s="300"/>
      <c r="C509" s="309"/>
      <c r="D509" s="292" t="s">
        <v>54</v>
      </c>
      <c r="E509" s="293"/>
      <c r="F509" s="10" t="s">
        <v>36</v>
      </c>
      <c r="G509" s="12">
        <f>IF(AD509=FALSE,0,AD509)</f>
        <v>0</v>
      </c>
      <c r="H509" s="12" t="s">
        <v>36</v>
      </c>
      <c r="I509" s="12">
        <f>IF(AE509=FALSE,0,AE509)</f>
        <v>0</v>
      </c>
      <c r="J509" s="12">
        <f>IF(AF509=FALSE,0,AF509)</f>
        <v>0</v>
      </c>
      <c r="K509" s="12" t="s">
        <v>36</v>
      </c>
      <c r="L509" s="12">
        <f>IF(AG509=FALSE,0,AG509)</f>
        <v>0</v>
      </c>
      <c r="M509" s="12" t="s">
        <v>36</v>
      </c>
      <c r="N509" s="12" t="s">
        <v>36</v>
      </c>
      <c r="O509" s="12" t="s">
        <v>36</v>
      </c>
      <c r="P509" s="12" t="s">
        <v>36</v>
      </c>
      <c r="Q509" s="12">
        <f>IF(AH509=FALSE,0,AH509)</f>
        <v>0</v>
      </c>
      <c r="R509" s="12" t="s">
        <v>36</v>
      </c>
      <c r="S509" s="12">
        <f>IF(AI509=FALSE,0,AI509)</f>
        <v>0</v>
      </c>
      <c r="T509" s="12" t="s">
        <v>36</v>
      </c>
      <c r="U509" s="12">
        <f>IF(AJ509=FALSE,0,AJ509)</f>
        <v>0</v>
      </c>
      <c r="V509" s="12">
        <f>IF(AK509=FALSE,0,AK509)</f>
        <v>0</v>
      </c>
      <c r="W509" s="12">
        <f>IF(AL509=FALSE,0,AL509)</f>
        <v>0</v>
      </c>
      <c r="X509" s="12" t="s">
        <v>36</v>
      </c>
      <c r="Y509" s="12">
        <f>IF(AM509=FALSE,0,AM509)</f>
        <v>0</v>
      </c>
      <c r="Z509" s="12" t="s">
        <v>36</v>
      </c>
      <c r="AA509" s="18">
        <v>9</v>
      </c>
      <c r="AD509" s="52" t="b">
        <f>IF(AD508=3,948.15,IF(AD508=4,624.59,IF(AD508=5,238.38,IF(AD508=6,1987,IF(AD508=7,740.75,IF(AD508=8,283.91,IF(AD508=9,2682.35,IF(AD508=10,829.59,IF(AD508=11,586.15,IF(AD508=12,992.71,IF(AD508=13,653.95,IF(AD508=14,249.59,IF(AD508=15,2080.39,IF(AD508=16,775.57,IF(AD508=17,297.25,IF(AD508=18,2808.42,IF(AD508=19,868.59,IF(AD508=20,613.7))))))))))))))))))</f>
        <v>0</v>
      </c>
      <c r="AE509" s="52" t="b">
        <f>IF(AE508=5,1205.78,IF(AE508=8,1408.63,IF(AE508=11,1428.91,IF(AE508=14,1262.45,IF(AE508=17,1474.83,IF(AE508=20,1496.07))))))</f>
        <v>0</v>
      </c>
      <c r="AF509" s="52" t="b">
        <f>IF(AF508=3,487.32,IF(AF508=4,325.64,IF(AF508=5,287.99,IF(AF508=6,618.7,IF(AF508=7,412.3,IF(AF508=8,366.04,IF(AF508=9,798.54,IF(AF508=10,534.49,IF(AF508=11,476.86,IF(AF508=12,510.22,IF(AF508=13,340.94,IF(AF508=14,301.53,IF(AF508=15,647.78,IF(AF508=16,431.68,IF(AF508=17,383.24,IF(AF508=18,836.07,IF(AF508=19,559.61,IF(AF508=20,499.27))))))))))))))))))</f>
        <v>0</v>
      </c>
      <c r="AG509" s="52" t="b">
        <f>IF(AG508=3,498.89,IF(AG508=4,361.29,IF(AG508=5,250.38,IF(AG508=6,629.22,IF(AG508=7,456.21,IF(AG508=8,316.16,IF(AG508=9,815.35,IF(AG508=10,572.19,IF(AG508=11,402.59,IF(AG508=12,522.33,IF(AG508=13,378.28,IF(AG508=14,262.15,IF(AG508=15,658.8,IF(AG508=16,477.66,IF(AG508=17,331.01,IF(AG508=18,853.67,IF(AG508=19,599.08,IF(AG508=20,421.51))))))))))))))))))</f>
        <v>0</v>
      </c>
      <c r="AH509" s="52" t="b">
        <f>IF(AH508=3,359.85,IF(AH508=4,130.83,IF(AH508=5,78.61,IF(AH508=6,427.19,IF(AH508=7,160.77,IF(AH508=8,95.38,IF(AH508=9,568.37,IF(AH508=10,204.4,IF(AH508=11,132.96,IF(AH508=12,376.76,IF(AH508=13,136.98,IF(AH508=14,82.31,IF(AH508=15,447.27,IF(AH508=16,168.32,IF(AH508=17,99.86,IF(AH508=18,595.08,IF(AH508=19,214.01,IF(AH508=20,139.21))))))))))))))))))</f>
        <v>0</v>
      </c>
      <c r="AI509" s="52" t="b">
        <f>IF(AI508=3,196.17,IF(AI508=4,89.93,IF(AI508=5,48.88,IF(AI508=6,246.08,IF(AI508=7,112.07,IF(AI508=8,61.92,IF(AI508=9,297.11,IF(AI508=10,140.41,IF(AI508=11,79.67,IF(AI508=12,205.39,IF(AI508=13,94.16,IF(AI508=14,51.17,IF(AI508=15,257.64,IF(AI508=16,117.33,IF(AI508=17,64.83,IF(AI508=18,311.07,IF(AI508=19,147.01,IF(AI508=20,83.42))))))))))))))))))</f>
        <v>0</v>
      </c>
      <c r="AJ509" s="52" t="b">
        <f>IF(AJ508=3,108.35,IF(AJ508=4,64.65,IF(AJ508=5,45.75,IF(AJ508=6,144.27,IF(AJ508=7,86.58,IF(AJ508=8,61.46,IF(AJ508=9,195.16,IF(AJ508=10,118.24,IF(AJ508=11,83.88,IF(AJ508=12,113.44,IF(AJ508=13,67.69,IF(AJ508=14,47.9,IF(AJ508=15,151.05,IF(AJ508=16,90.65,IF(AJ508=17,64.34,IF(AJ508=18,204.34,IF(AJ508=19,123.8,IF(AJ508=20,87.83))))))))))))))))))</f>
        <v>0</v>
      </c>
      <c r="AK509" s="52" t="b">
        <f>IF(AK508=3,140.85,IF(AK508=4,104.84,IF(AK508=5,53.32,IF(AK508=6,286.46,IF(AK508=7,119.42,IF(AK508=8,63.42,IF(AK508=9,413.27,IF(AK508=10,141.33,IF(AK508=11,146,IF(AK508=12,147.47,IF(AK508=13,109.77,IF(AK508=14,55.82,IF(AK508=15,299.92,IF(AK508=16,125.03,IF(AK508=17,66.4,IF(AK508=18,432.69,IF(AK508=19,147.97,IF(AK508=20,152.86))))))))))))))))))</f>
        <v>0</v>
      </c>
      <c r="AL509" s="52" t="b">
        <f>IF(AL508=3,351.42,IF(AL508=4,547.22,IF(AL508=5,156.33,IF(AL508=6,722.99,IF(AL508=7,638.96,IF(AL508=8,188.79,IF(AL508=9,946.4,IF(AL508=10,699.46,IF(AL508=11,361.7,IF(AL508=12,367.94,IF(AL508=13,572.94,IF(AL508=14,163.68,IF(AL508=15,756.97,IF(AL508=16,668.99,IF(AL508=17,197.66,IF(AL508=18,990.88,IF(AL508=19,732.33,IF(AL508=20,378.7))))))))))))))))))</f>
        <v>0</v>
      </c>
      <c r="AM509" s="52" t="b">
        <f>IF(AM508=3,46.41,IF(AM508=4,19.01,IF(AM508=5,15.96,IF(AM508=6,78.9,IF(AM508=7,32.34,IF(AM508=8,27.09,IF(AM508=9,125.27,IF(AM508=10,48.48,IF(AM508=11,43.47,IF(AM508=12,48.59,IF(AM508=13,19.9,IF(AM508=14,16.71,IF(AM508=15,82.61,IF(AM508=16,33.86,IF(AM508=17,28.36,IF(AM508=18,131.15,IF(AM508=19,50.76,IF(AM508=20,45.51))))))))))))))))))</f>
        <v>0</v>
      </c>
      <c r="AO509" s="4">
        <f t="shared" si="1360"/>
        <v>0</v>
      </c>
      <c r="AP509" s="4">
        <f t="shared" si="1361"/>
        <v>0</v>
      </c>
      <c r="AQ509" s="4">
        <f t="shared" si="1362"/>
        <v>0</v>
      </c>
      <c r="AU509" s="297"/>
      <c r="AV509" s="300"/>
      <c r="AW509" s="317"/>
      <c r="AX509" s="322" t="s">
        <v>54</v>
      </c>
      <c r="AY509" s="293"/>
      <c r="AZ509" s="10" t="s">
        <v>36</v>
      </c>
      <c r="BA509" s="12">
        <f>IF(BX509=FALSE,0,BX509)</f>
        <v>0</v>
      </c>
      <c r="BB509" s="12" t="s">
        <v>36</v>
      </c>
      <c r="BC509" s="12">
        <f>IF(BY509=FALSE,0,BY509)</f>
        <v>0</v>
      </c>
      <c r="BD509" s="12">
        <f>IF(BZ509=FALSE,0,BZ509)</f>
        <v>0</v>
      </c>
      <c r="BE509" s="12" t="s">
        <v>36</v>
      </c>
      <c r="BF509" s="12">
        <f>IF(CA509=FALSE,0,CA509)</f>
        <v>0</v>
      </c>
      <c r="BG509" s="12" t="s">
        <v>36</v>
      </c>
      <c r="BH509" s="12" t="s">
        <v>36</v>
      </c>
      <c r="BI509" s="12" t="s">
        <v>36</v>
      </c>
      <c r="BJ509" s="12" t="s">
        <v>36</v>
      </c>
      <c r="BK509" s="12">
        <f>IF(CB509=FALSE,0,CB509)</f>
        <v>0</v>
      </c>
      <c r="BL509" s="12" t="s">
        <v>36</v>
      </c>
      <c r="BM509" s="12">
        <f>IF(CC509=FALSE,0,CC509)</f>
        <v>0</v>
      </c>
      <c r="BN509" s="12" t="s">
        <v>36</v>
      </c>
      <c r="BO509" s="12">
        <f>IF(CD509=FALSE,0,CD509)</f>
        <v>0</v>
      </c>
      <c r="BP509" s="12">
        <f>IF(CE509=FALSE,0,CE509)</f>
        <v>0</v>
      </c>
      <c r="BQ509" s="12">
        <f>IF(CF509=FALSE,0,CF509)</f>
        <v>0</v>
      </c>
      <c r="BR509" s="12" t="s">
        <v>36</v>
      </c>
      <c r="BS509" s="12">
        <f>IF(CG509=FALSE,0,CG509)</f>
        <v>0</v>
      </c>
      <c r="BT509" s="12" t="s">
        <v>36</v>
      </c>
      <c r="BU509" s="18">
        <v>9</v>
      </c>
      <c r="BX509" s="52" t="b">
        <f>IF(AD508=3,1896.3,IF(AD508=4,1249.18,IF(AD508=5,476.76,IF(AD508=6,3974,IF(AD508=7,1481.5,IF(AD508=8,567.82,IF(AD508=9,5364.7,IF(AD508=10,1659.18,IF(AD508=11,1172.3)))))))))</f>
        <v>0</v>
      </c>
      <c r="BY509" s="52" t="b">
        <f>IF(AE508=5,2411.56,IF(AE508=8,2817.26,IF(AE508=11,2857.82)))</f>
        <v>0</v>
      </c>
      <c r="BZ509" s="52" t="b">
        <f>IF(AF508=3,974.64,IF(AF508=4,651.28,IF(AF508=5,575.98,IF(AF508=6,1237.4,IF(AF508=7,824.6,IF(AF508=8,732.08,IF(AF508=9,1597.08,IF(AF508=10,1068.98,IF(AF508=11,953.72)))))))))</f>
        <v>0</v>
      </c>
      <c r="CA509" s="52" t="b">
        <f>IF(AG508=3,997.78,IF(AG508=4,722.58,IF(AG508=5,500.76,IF(AG508=6,1258.44,IF(AG508=7,912.42,IF(AG508=8,632.32,IF(AG508=9,1630.7,IF(AG508=10,1144.38,IF(AG508=11,805.18)))))))))</f>
        <v>0</v>
      </c>
      <c r="CB509" s="52" t="b">
        <f>IF(AH508=3,719.7,IF(AH508=4,261.66,IF(AH508=5,157.22,IF(AH508=6,854.38,IF(AH508=7,321.54,IF(AH508=8,190.76,IF(AH508=9,1136.74,IF(AH508=10,408.8,IF(AH508=11,265.92)))))))))</f>
        <v>0</v>
      </c>
      <c r="CC509" s="52" t="b">
        <f>IF(AI508=3,392.34,IF(AI508=4,179.86,IF(AI508=5,97.76,IF(AI508=6,492.16,IF(AI508=7,224.14,IF(AI508=8,123.84,IF(AI508=9,594.22,IF(AI508=10,280.82,IF(AI508=11,159.34)))))))))</f>
        <v>0</v>
      </c>
      <c r="CD509" s="52" t="b">
        <f>IF(AJ508=3,216.7,IF(AJ508=4,129.3,IF(AJ508=5,91.5,IF(AJ508=6,288.54,IF(AJ508=7,173.16,IF(AJ508=8,122.92,IF(AJ508=9,390.32,IF(AJ508=10,236.48,IF(AJ508=11,167.76)))))))))</f>
        <v>0</v>
      </c>
      <c r="CE509" s="52" t="b">
        <f>IF(AK508=3,281.7,IF(AK508=4,209.68,IF(AK508=5,106.64,IF(AK508=6,572.92,IF(AK508=7,238.84,IF(AK508=8,126.84,IF(AK508=9,826.54,IF(AK508=10,282.66,IF(AK508=11,292)))))))))</f>
        <v>0</v>
      </c>
      <c r="CF509" s="52" t="b">
        <f>IF(AL508=3,702.84,IF(AL508=4,1094.44,IF(AL508=5,312.66,IF(AL508=6,1445.98,IF(AL508=7,1277.92,IF(AL508=8,377.58,IF(AL508=9,1892.8,IF(AL508=10,1398.92,IF(AL508=11,723.4)))))))))</f>
        <v>0</v>
      </c>
      <c r="CG509" s="52" t="b">
        <f>IF(AM508=3,92.82,IF(AM508=4,38.02,IF(AM508=5,31.92,IF(AM508=6,157.8,IF(AM508=7,64.68,IF(AM508=8,54.18,IF(AM508=9,250.54,IF(AM508=10,96.96,IF(AM508=11,86.94)))))))))</f>
        <v>0</v>
      </c>
    </row>
    <row r="510" spans="1:88" ht="30" customHeight="1">
      <c r="A510" s="295"/>
      <c r="B510" s="298" t="s">
        <v>355</v>
      </c>
      <c r="C510" s="307">
        <f>C501</f>
        <v>18683.3</v>
      </c>
      <c r="D510" s="298" t="s">
        <v>27</v>
      </c>
      <c r="E510" s="36" t="s">
        <v>28</v>
      </c>
      <c r="F510" s="10">
        <f>G510+I510+J510+L510+Q510+S510+U510+V510+W510+Y510+Z510</f>
        <v>8774240.8300000001</v>
      </c>
      <c r="G510" s="44">
        <f>G501</f>
        <v>7001591.4399999995</v>
      </c>
      <c r="H510" s="10">
        <f t="shared" ref="H510:Z515" si="1421">H501</f>
        <v>0</v>
      </c>
      <c r="I510" s="10">
        <f t="shared" si="1421"/>
        <v>0</v>
      </c>
      <c r="J510" s="10">
        <f t="shared" si="1421"/>
        <v>0</v>
      </c>
      <c r="K510" s="10">
        <f t="shared" si="1421"/>
        <v>0</v>
      </c>
      <c r="L510" s="10">
        <f t="shared" si="1421"/>
        <v>1570527.63</v>
      </c>
      <c r="M510" s="10">
        <f t="shared" si="1421"/>
        <v>1570527.63</v>
      </c>
      <c r="N510" s="10">
        <f t="shared" si="1421"/>
        <v>338420</v>
      </c>
      <c r="O510" s="10">
        <f t="shared" si="1421"/>
        <v>0</v>
      </c>
      <c r="P510" s="10">
        <f t="shared" si="1421"/>
        <v>0</v>
      </c>
      <c r="Q510" s="10">
        <f t="shared" si="1421"/>
        <v>0</v>
      </c>
      <c r="R510" s="10">
        <f t="shared" si="1421"/>
        <v>0</v>
      </c>
      <c r="S510" s="10">
        <f t="shared" si="1421"/>
        <v>0</v>
      </c>
      <c r="T510" s="10">
        <f t="shared" si="1421"/>
        <v>0</v>
      </c>
      <c r="U510" s="10">
        <f t="shared" si="1421"/>
        <v>202121.76</v>
      </c>
      <c r="V510" s="10">
        <f t="shared" si="1421"/>
        <v>0</v>
      </c>
      <c r="W510" s="10">
        <f t="shared" si="1421"/>
        <v>0</v>
      </c>
      <c r="X510" s="10">
        <f t="shared" si="1421"/>
        <v>0</v>
      </c>
      <c r="Y510" s="10">
        <f t="shared" si="1421"/>
        <v>0</v>
      </c>
      <c r="Z510" s="10">
        <f t="shared" si="1421"/>
        <v>0</v>
      </c>
      <c r="AA510" s="16">
        <v>1</v>
      </c>
      <c r="AO510" s="4">
        <f t="shared" si="1360"/>
        <v>0</v>
      </c>
      <c r="AP510" s="4">
        <f t="shared" si="1361"/>
        <v>0</v>
      </c>
      <c r="AQ510" s="4">
        <f t="shared" si="1362"/>
        <v>0</v>
      </c>
      <c r="AU510" s="295"/>
      <c r="AV510" s="298" t="s">
        <v>355</v>
      </c>
      <c r="AW510" s="317">
        <f>AW501</f>
        <v>29481.3</v>
      </c>
      <c r="AX510" s="316" t="s">
        <v>27</v>
      </c>
      <c r="AY510" s="36" t="s">
        <v>28</v>
      </c>
      <c r="AZ510" s="10">
        <f>BA510+BC510+BD510+BF510+BK510+BM510+BO510+BP510+BQ510+BS510+BT510</f>
        <v>17548481.66</v>
      </c>
      <c r="BA510" s="44">
        <f>BA501</f>
        <v>14003182.880000001</v>
      </c>
      <c r="BB510" s="10">
        <f t="shared" ref="BB510:BT510" si="1422">BB501</f>
        <v>0</v>
      </c>
      <c r="BC510" s="10">
        <f t="shared" si="1422"/>
        <v>0</v>
      </c>
      <c r="BD510" s="10">
        <f t="shared" si="1422"/>
        <v>0</v>
      </c>
      <c r="BE510" s="10">
        <f t="shared" si="1422"/>
        <v>0</v>
      </c>
      <c r="BF510" s="10">
        <f t="shared" si="1422"/>
        <v>3141055.26</v>
      </c>
      <c r="BG510" s="10">
        <f t="shared" si="1422"/>
        <v>3141055.26</v>
      </c>
      <c r="BH510" s="10">
        <f t="shared" si="1422"/>
        <v>676840</v>
      </c>
      <c r="BI510" s="10">
        <f t="shared" si="1422"/>
        <v>0</v>
      </c>
      <c r="BJ510" s="10">
        <f t="shared" si="1422"/>
        <v>0</v>
      </c>
      <c r="BK510" s="10">
        <f t="shared" si="1422"/>
        <v>0</v>
      </c>
      <c r="BL510" s="10">
        <f t="shared" si="1422"/>
        <v>0</v>
      </c>
      <c r="BM510" s="10">
        <f t="shared" si="1422"/>
        <v>0</v>
      </c>
      <c r="BN510" s="10">
        <f t="shared" si="1422"/>
        <v>0</v>
      </c>
      <c r="BO510" s="10">
        <f t="shared" si="1422"/>
        <v>404243.52</v>
      </c>
      <c r="BP510" s="10">
        <f t="shared" si="1422"/>
        <v>0</v>
      </c>
      <c r="BQ510" s="10">
        <f t="shared" si="1422"/>
        <v>0</v>
      </c>
      <c r="BR510" s="10">
        <f t="shared" si="1422"/>
        <v>0</v>
      </c>
      <c r="BS510" s="10">
        <f t="shared" si="1422"/>
        <v>0</v>
      </c>
      <c r="BT510" s="10">
        <f t="shared" si="1422"/>
        <v>0</v>
      </c>
      <c r="BU510" s="16">
        <v>1</v>
      </c>
      <c r="CI510" s="32">
        <f>BF510-BG510</f>
        <v>0</v>
      </c>
    </row>
    <row r="511" spans="1:88" ht="60" customHeight="1">
      <c r="A511" s="296"/>
      <c r="B511" s="299"/>
      <c r="C511" s="308"/>
      <c r="D511" s="300"/>
      <c r="E511" s="36" t="s">
        <v>29</v>
      </c>
      <c r="F511" s="10">
        <f t="shared" ref="F511:F515" si="1423">G511+I511+J511+L511+Q511+S511+U511+V511+W511+Y511+Z511</f>
        <v>0</v>
      </c>
      <c r="G511" s="10">
        <f t="shared" ref="G511:V515" si="1424">G502</f>
        <v>0</v>
      </c>
      <c r="H511" s="10">
        <f t="shared" si="1424"/>
        <v>0</v>
      </c>
      <c r="I511" s="10">
        <f t="shared" si="1424"/>
        <v>0</v>
      </c>
      <c r="J511" s="10">
        <f t="shared" si="1424"/>
        <v>0</v>
      </c>
      <c r="K511" s="10">
        <f t="shared" si="1424"/>
        <v>0</v>
      </c>
      <c r="L511" s="10">
        <f t="shared" si="1424"/>
        <v>0</v>
      </c>
      <c r="M511" s="10">
        <f t="shared" si="1424"/>
        <v>0</v>
      </c>
      <c r="N511" s="10">
        <f t="shared" si="1424"/>
        <v>0</v>
      </c>
      <c r="O511" s="10">
        <f t="shared" si="1424"/>
        <v>0</v>
      </c>
      <c r="P511" s="10">
        <f t="shared" si="1424"/>
        <v>0</v>
      </c>
      <c r="Q511" s="10">
        <f t="shared" si="1424"/>
        <v>0</v>
      </c>
      <c r="R511" s="10">
        <f t="shared" si="1424"/>
        <v>0</v>
      </c>
      <c r="S511" s="10">
        <f t="shared" si="1424"/>
        <v>0</v>
      </c>
      <c r="T511" s="10">
        <f t="shared" si="1424"/>
        <v>0</v>
      </c>
      <c r="U511" s="10">
        <f t="shared" si="1424"/>
        <v>0</v>
      </c>
      <c r="V511" s="10">
        <f t="shared" si="1424"/>
        <v>0</v>
      </c>
      <c r="W511" s="10">
        <f t="shared" si="1421"/>
        <v>0</v>
      </c>
      <c r="X511" s="10">
        <f t="shared" si="1421"/>
        <v>0</v>
      </c>
      <c r="Y511" s="10">
        <f t="shared" si="1421"/>
        <v>0</v>
      </c>
      <c r="Z511" s="10">
        <f t="shared" si="1421"/>
        <v>0</v>
      </c>
      <c r="AA511" s="28">
        <v>2</v>
      </c>
      <c r="AO511" s="4">
        <f t="shared" si="1360"/>
        <v>0</v>
      </c>
      <c r="AP511" s="4">
        <f t="shared" si="1361"/>
        <v>0</v>
      </c>
      <c r="AQ511" s="4">
        <f t="shared" si="1362"/>
        <v>0</v>
      </c>
      <c r="AU511" s="296"/>
      <c r="AV511" s="299"/>
      <c r="AW511" s="317"/>
      <c r="AX511" s="316"/>
      <c r="AY511" s="36" t="s">
        <v>29</v>
      </c>
      <c r="AZ511" s="10">
        <f t="shared" ref="AZ511:AZ515" si="1425">BA511+BC511+BD511+BF511+BK511+BM511+BO511+BP511+BQ511+BS511+BT511</f>
        <v>70776.929999999993</v>
      </c>
      <c r="BA511" s="10">
        <f t="shared" ref="BA511:BT511" si="1426">BA502</f>
        <v>0</v>
      </c>
      <c r="BB511" s="10">
        <f t="shared" si="1426"/>
        <v>0</v>
      </c>
      <c r="BC511" s="10">
        <f t="shared" si="1426"/>
        <v>70776.929999999993</v>
      </c>
      <c r="BD511" s="10">
        <f t="shared" si="1426"/>
        <v>0</v>
      </c>
      <c r="BE511" s="10">
        <f t="shared" si="1426"/>
        <v>0</v>
      </c>
      <c r="BF511" s="10">
        <f t="shared" si="1426"/>
        <v>0</v>
      </c>
      <c r="BG511" s="10">
        <f t="shared" si="1426"/>
        <v>0</v>
      </c>
      <c r="BH511" s="10">
        <f t="shared" si="1426"/>
        <v>0</v>
      </c>
      <c r="BI511" s="10">
        <f t="shared" si="1426"/>
        <v>0</v>
      </c>
      <c r="BJ511" s="10">
        <f t="shared" si="1426"/>
        <v>0</v>
      </c>
      <c r="BK511" s="10">
        <f t="shared" si="1426"/>
        <v>0</v>
      </c>
      <c r="BL511" s="10">
        <f t="shared" si="1426"/>
        <v>0</v>
      </c>
      <c r="BM511" s="10">
        <f t="shared" si="1426"/>
        <v>0</v>
      </c>
      <c r="BN511" s="10">
        <f t="shared" si="1426"/>
        <v>0</v>
      </c>
      <c r="BO511" s="10">
        <f t="shared" si="1426"/>
        <v>0</v>
      </c>
      <c r="BP511" s="10">
        <f t="shared" si="1426"/>
        <v>0</v>
      </c>
      <c r="BQ511" s="10">
        <f t="shared" si="1426"/>
        <v>0</v>
      </c>
      <c r="BR511" s="10">
        <f t="shared" si="1426"/>
        <v>0</v>
      </c>
      <c r="BS511" s="10">
        <f t="shared" si="1426"/>
        <v>0</v>
      </c>
      <c r="BT511" s="10">
        <f t="shared" si="1426"/>
        <v>0</v>
      </c>
      <c r="BU511" s="28">
        <v>2</v>
      </c>
    </row>
    <row r="512" spans="1:88" ht="120" customHeight="1">
      <c r="A512" s="296"/>
      <c r="B512" s="299"/>
      <c r="C512" s="308"/>
      <c r="D512" s="298" t="s">
        <v>30</v>
      </c>
      <c r="E512" s="36" t="s">
        <v>31</v>
      </c>
      <c r="F512" s="10">
        <f t="shared" si="1423"/>
        <v>0</v>
      </c>
      <c r="G512" s="10">
        <f t="shared" si="1424"/>
        <v>0</v>
      </c>
      <c r="H512" s="10">
        <f t="shared" si="1421"/>
        <v>0</v>
      </c>
      <c r="I512" s="10">
        <f t="shared" si="1421"/>
        <v>0</v>
      </c>
      <c r="J512" s="10">
        <f t="shared" si="1421"/>
        <v>0</v>
      </c>
      <c r="K512" s="10">
        <f t="shared" si="1421"/>
        <v>0</v>
      </c>
      <c r="L512" s="10">
        <f t="shared" si="1421"/>
        <v>0</v>
      </c>
      <c r="M512" s="10">
        <f t="shared" si="1421"/>
        <v>0</v>
      </c>
      <c r="N512" s="10">
        <f t="shared" si="1421"/>
        <v>0</v>
      </c>
      <c r="O512" s="10">
        <f t="shared" si="1421"/>
        <v>0</v>
      </c>
      <c r="P512" s="10">
        <f t="shared" si="1421"/>
        <v>0</v>
      </c>
      <c r="Q512" s="10">
        <f t="shared" si="1421"/>
        <v>0</v>
      </c>
      <c r="R512" s="10">
        <f t="shared" si="1421"/>
        <v>0</v>
      </c>
      <c r="S512" s="10">
        <f t="shared" si="1421"/>
        <v>0</v>
      </c>
      <c r="T512" s="10">
        <f t="shared" si="1421"/>
        <v>0</v>
      </c>
      <c r="U512" s="10">
        <f t="shared" si="1421"/>
        <v>0</v>
      </c>
      <c r="V512" s="10">
        <f t="shared" si="1421"/>
        <v>0</v>
      </c>
      <c r="W512" s="10">
        <f t="shared" si="1421"/>
        <v>0</v>
      </c>
      <c r="X512" s="10">
        <f t="shared" si="1421"/>
        <v>0</v>
      </c>
      <c r="Y512" s="10">
        <f t="shared" si="1421"/>
        <v>0</v>
      </c>
      <c r="Z512" s="10">
        <f t="shared" si="1421"/>
        <v>0</v>
      </c>
      <c r="AA512" s="28">
        <v>3</v>
      </c>
      <c r="AO512" s="4">
        <f t="shared" si="1360"/>
        <v>0</v>
      </c>
      <c r="AP512" s="4">
        <f t="shared" si="1361"/>
        <v>0</v>
      </c>
      <c r="AQ512" s="4">
        <f t="shared" si="1362"/>
        <v>0</v>
      </c>
      <c r="AT512" s="32">
        <f>AZ512-BC512</f>
        <v>0</v>
      </c>
      <c r="AU512" s="296"/>
      <c r="AV512" s="299"/>
      <c r="AW512" s="317"/>
      <c r="AX512" s="316" t="s">
        <v>30</v>
      </c>
      <c r="AY512" s="36" t="s">
        <v>31</v>
      </c>
      <c r="AZ512" s="10">
        <f t="shared" si="1425"/>
        <v>2747411.45</v>
      </c>
      <c r="BA512" s="10">
        <f t="shared" ref="BA512:BT512" si="1427">BA503</f>
        <v>0</v>
      </c>
      <c r="BB512" s="10">
        <f t="shared" si="1427"/>
        <v>0</v>
      </c>
      <c r="BC512" s="10">
        <f t="shared" si="1427"/>
        <v>2747411.45</v>
      </c>
      <c r="BD512" s="10">
        <f t="shared" si="1427"/>
        <v>0</v>
      </c>
      <c r="BE512" s="10">
        <f t="shared" si="1427"/>
        <v>0</v>
      </c>
      <c r="BF512" s="10">
        <f t="shared" si="1427"/>
        <v>0</v>
      </c>
      <c r="BG512" s="10">
        <f t="shared" si="1427"/>
        <v>0</v>
      </c>
      <c r="BH512" s="10">
        <f t="shared" si="1427"/>
        <v>0</v>
      </c>
      <c r="BI512" s="10">
        <f t="shared" si="1427"/>
        <v>0</v>
      </c>
      <c r="BJ512" s="10">
        <f t="shared" si="1427"/>
        <v>0</v>
      </c>
      <c r="BK512" s="10">
        <f t="shared" si="1427"/>
        <v>0</v>
      </c>
      <c r="BL512" s="10">
        <f t="shared" si="1427"/>
        <v>0</v>
      </c>
      <c r="BM512" s="10">
        <f t="shared" si="1427"/>
        <v>0</v>
      </c>
      <c r="BN512" s="10">
        <f t="shared" si="1427"/>
        <v>0</v>
      </c>
      <c r="BO512" s="10">
        <f t="shared" si="1427"/>
        <v>0</v>
      </c>
      <c r="BP512" s="10">
        <f t="shared" si="1427"/>
        <v>0</v>
      </c>
      <c r="BQ512" s="10">
        <f t="shared" si="1427"/>
        <v>0</v>
      </c>
      <c r="BR512" s="10">
        <f t="shared" si="1427"/>
        <v>0</v>
      </c>
      <c r="BS512" s="10">
        <f t="shared" si="1427"/>
        <v>0</v>
      </c>
      <c r="BT512" s="10">
        <f t="shared" si="1427"/>
        <v>0</v>
      </c>
      <c r="BU512" s="28">
        <v>3</v>
      </c>
    </row>
    <row r="513" spans="1:88" ht="30" customHeight="1">
      <c r="A513" s="296"/>
      <c r="B513" s="299"/>
      <c r="C513" s="308"/>
      <c r="D513" s="299"/>
      <c r="E513" s="36" t="s">
        <v>32</v>
      </c>
      <c r="F513" s="10">
        <f t="shared" si="1423"/>
        <v>0</v>
      </c>
      <c r="G513" s="10">
        <f t="shared" si="1424"/>
        <v>0</v>
      </c>
      <c r="H513" s="10">
        <f t="shared" si="1421"/>
        <v>0</v>
      </c>
      <c r="I513" s="10">
        <f t="shared" si="1421"/>
        <v>0</v>
      </c>
      <c r="J513" s="10">
        <f t="shared" si="1421"/>
        <v>0</v>
      </c>
      <c r="K513" s="10">
        <f t="shared" si="1421"/>
        <v>0</v>
      </c>
      <c r="L513" s="10">
        <f t="shared" si="1421"/>
        <v>0</v>
      </c>
      <c r="M513" s="10">
        <f t="shared" si="1421"/>
        <v>0</v>
      </c>
      <c r="N513" s="10">
        <f t="shared" si="1421"/>
        <v>0</v>
      </c>
      <c r="O513" s="10">
        <f t="shared" si="1421"/>
        <v>0</v>
      </c>
      <c r="P513" s="10">
        <f t="shared" si="1421"/>
        <v>0</v>
      </c>
      <c r="Q513" s="10">
        <f t="shared" si="1421"/>
        <v>0</v>
      </c>
      <c r="R513" s="10">
        <f t="shared" si="1421"/>
        <v>0</v>
      </c>
      <c r="S513" s="10">
        <f t="shared" si="1421"/>
        <v>0</v>
      </c>
      <c r="T513" s="10">
        <f t="shared" si="1421"/>
        <v>0</v>
      </c>
      <c r="U513" s="10">
        <f t="shared" si="1421"/>
        <v>0</v>
      </c>
      <c r="V513" s="10">
        <f t="shared" si="1421"/>
        <v>0</v>
      </c>
      <c r="W513" s="10">
        <f t="shared" si="1421"/>
        <v>0</v>
      </c>
      <c r="X513" s="10">
        <f t="shared" si="1421"/>
        <v>0</v>
      </c>
      <c r="Y513" s="10">
        <f t="shared" si="1421"/>
        <v>0</v>
      </c>
      <c r="Z513" s="10">
        <f t="shared" si="1421"/>
        <v>0</v>
      </c>
      <c r="AA513" s="28">
        <v>4</v>
      </c>
      <c r="AO513" s="4">
        <f t="shared" si="1360"/>
        <v>0</v>
      </c>
      <c r="AP513" s="4">
        <f t="shared" si="1361"/>
        <v>0</v>
      </c>
      <c r="AQ513" s="4">
        <f t="shared" si="1362"/>
        <v>0</v>
      </c>
      <c r="AU513" s="296"/>
      <c r="AV513" s="299"/>
      <c r="AW513" s="317"/>
      <c r="AX513" s="316"/>
      <c r="AY513" s="36" t="s">
        <v>32</v>
      </c>
      <c r="AZ513" s="10">
        <f t="shared" si="1425"/>
        <v>4259503.75</v>
      </c>
      <c r="BA513" s="10">
        <f t="shared" ref="BA513:BT513" si="1428">BA504</f>
        <v>0</v>
      </c>
      <c r="BB513" s="10">
        <f t="shared" si="1428"/>
        <v>0</v>
      </c>
      <c r="BC513" s="10">
        <f t="shared" si="1428"/>
        <v>4259503.75</v>
      </c>
      <c r="BD513" s="10">
        <f t="shared" si="1428"/>
        <v>0</v>
      </c>
      <c r="BE513" s="10">
        <f t="shared" si="1428"/>
        <v>0</v>
      </c>
      <c r="BF513" s="10">
        <f t="shared" si="1428"/>
        <v>0</v>
      </c>
      <c r="BG513" s="10">
        <f t="shared" si="1428"/>
        <v>0</v>
      </c>
      <c r="BH513" s="10">
        <f t="shared" si="1428"/>
        <v>0</v>
      </c>
      <c r="BI513" s="10">
        <f t="shared" si="1428"/>
        <v>0</v>
      </c>
      <c r="BJ513" s="10">
        <f t="shared" si="1428"/>
        <v>0</v>
      </c>
      <c r="BK513" s="10">
        <f t="shared" si="1428"/>
        <v>0</v>
      </c>
      <c r="BL513" s="10">
        <f t="shared" si="1428"/>
        <v>0</v>
      </c>
      <c r="BM513" s="10">
        <f t="shared" si="1428"/>
        <v>0</v>
      </c>
      <c r="BN513" s="10">
        <f t="shared" si="1428"/>
        <v>0</v>
      </c>
      <c r="BO513" s="10">
        <f t="shared" si="1428"/>
        <v>0</v>
      </c>
      <c r="BP513" s="10">
        <f t="shared" si="1428"/>
        <v>0</v>
      </c>
      <c r="BQ513" s="10">
        <f t="shared" si="1428"/>
        <v>0</v>
      </c>
      <c r="BR513" s="10">
        <f t="shared" si="1428"/>
        <v>0</v>
      </c>
      <c r="BS513" s="10">
        <f t="shared" si="1428"/>
        <v>0</v>
      </c>
      <c r="BT513" s="10">
        <f t="shared" si="1428"/>
        <v>0</v>
      </c>
      <c r="BU513" s="28">
        <v>4</v>
      </c>
    </row>
    <row r="514" spans="1:88" ht="30" customHeight="1">
      <c r="A514" s="296"/>
      <c r="B514" s="299"/>
      <c r="C514" s="308"/>
      <c r="D514" s="299"/>
      <c r="E514" s="36" t="s">
        <v>33</v>
      </c>
      <c r="F514" s="10">
        <f t="shared" si="1423"/>
        <v>0</v>
      </c>
      <c r="G514" s="10">
        <f t="shared" si="1424"/>
        <v>0</v>
      </c>
      <c r="H514" s="10">
        <f t="shared" si="1421"/>
        <v>0</v>
      </c>
      <c r="I514" s="10">
        <f t="shared" si="1421"/>
        <v>0</v>
      </c>
      <c r="J514" s="10">
        <f t="shared" si="1421"/>
        <v>0</v>
      </c>
      <c r="K514" s="10">
        <f t="shared" si="1421"/>
        <v>0</v>
      </c>
      <c r="L514" s="10">
        <f t="shared" si="1421"/>
        <v>0</v>
      </c>
      <c r="M514" s="10">
        <f t="shared" si="1421"/>
        <v>0</v>
      </c>
      <c r="N514" s="10">
        <f t="shared" si="1421"/>
        <v>0</v>
      </c>
      <c r="O514" s="10">
        <f t="shared" si="1421"/>
        <v>0</v>
      </c>
      <c r="P514" s="10">
        <f t="shared" si="1421"/>
        <v>0</v>
      </c>
      <c r="Q514" s="10">
        <f t="shared" si="1421"/>
        <v>0</v>
      </c>
      <c r="R514" s="10">
        <f t="shared" si="1421"/>
        <v>0</v>
      </c>
      <c r="S514" s="10">
        <f t="shared" si="1421"/>
        <v>0</v>
      </c>
      <c r="T514" s="10">
        <f t="shared" si="1421"/>
        <v>0</v>
      </c>
      <c r="U514" s="10">
        <f t="shared" si="1421"/>
        <v>0</v>
      </c>
      <c r="V514" s="10">
        <f t="shared" si="1421"/>
        <v>0</v>
      </c>
      <c r="W514" s="10">
        <f t="shared" si="1421"/>
        <v>0</v>
      </c>
      <c r="X514" s="10">
        <f t="shared" si="1421"/>
        <v>0</v>
      </c>
      <c r="Y514" s="10">
        <f t="shared" si="1421"/>
        <v>0</v>
      </c>
      <c r="Z514" s="10">
        <f t="shared" si="1421"/>
        <v>0</v>
      </c>
      <c r="AA514" s="28">
        <v>5</v>
      </c>
      <c r="AO514" s="4">
        <f t="shared" si="1360"/>
        <v>0</v>
      </c>
      <c r="AP514" s="4">
        <f t="shared" si="1361"/>
        <v>0</v>
      </c>
      <c r="AQ514" s="4">
        <f t="shared" si="1362"/>
        <v>0</v>
      </c>
      <c r="AU514" s="296"/>
      <c r="AV514" s="299"/>
      <c r="AW514" s="317"/>
      <c r="AX514" s="316"/>
      <c r="AY514" s="36" t="s">
        <v>33</v>
      </c>
      <c r="AZ514" s="10">
        <f t="shared" si="1425"/>
        <v>0</v>
      </c>
      <c r="BA514" s="10">
        <f t="shared" ref="BA514:BT514" si="1429">BA505</f>
        <v>0</v>
      </c>
      <c r="BB514" s="10">
        <f t="shared" si="1429"/>
        <v>0</v>
      </c>
      <c r="BC514" s="10">
        <f t="shared" si="1429"/>
        <v>0</v>
      </c>
      <c r="BD514" s="10">
        <f t="shared" si="1429"/>
        <v>0</v>
      </c>
      <c r="BE514" s="10">
        <f t="shared" si="1429"/>
        <v>0</v>
      </c>
      <c r="BF514" s="10">
        <f t="shared" si="1429"/>
        <v>0</v>
      </c>
      <c r="BG514" s="10">
        <f t="shared" si="1429"/>
        <v>0</v>
      </c>
      <c r="BH514" s="10">
        <f t="shared" si="1429"/>
        <v>0</v>
      </c>
      <c r="BI514" s="10">
        <f t="shared" si="1429"/>
        <v>0</v>
      </c>
      <c r="BJ514" s="10">
        <f t="shared" si="1429"/>
        <v>0</v>
      </c>
      <c r="BK514" s="10">
        <f t="shared" si="1429"/>
        <v>0</v>
      </c>
      <c r="BL514" s="10">
        <f t="shared" si="1429"/>
        <v>0</v>
      </c>
      <c r="BM514" s="10">
        <f t="shared" si="1429"/>
        <v>0</v>
      </c>
      <c r="BN514" s="10">
        <f t="shared" si="1429"/>
        <v>0</v>
      </c>
      <c r="BO514" s="10">
        <f t="shared" si="1429"/>
        <v>0</v>
      </c>
      <c r="BP514" s="10">
        <f t="shared" si="1429"/>
        <v>0</v>
      </c>
      <c r="BQ514" s="10">
        <f t="shared" si="1429"/>
        <v>0</v>
      </c>
      <c r="BR514" s="10">
        <f t="shared" si="1429"/>
        <v>0</v>
      </c>
      <c r="BS514" s="10">
        <f t="shared" si="1429"/>
        <v>0</v>
      </c>
      <c r="BT514" s="10">
        <f t="shared" si="1429"/>
        <v>0</v>
      </c>
      <c r="BU514" s="28">
        <v>5</v>
      </c>
    </row>
    <row r="515" spans="1:88" ht="30" customHeight="1">
      <c r="A515" s="296"/>
      <c r="B515" s="299"/>
      <c r="C515" s="308"/>
      <c r="D515" s="300"/>
      <c r="E515" s="36" t="s">
        <v>34</v>
      </c>
      <c r="F515" s="10">
        <f t="shared" si="1423"/>
        <v>0</v>
      </c>
      <c r="G515" s="10">
        <f t="shared" si="1424"/>
        <v>0</v>
      </c>
      <c r="H515" s="10">
        <f t="shared" si="1421"/>
        <v>0</v>
      </c>
      <c r="I515" s="10">
        <f t="shared" si="1421"/>
        <v>0</v>
      </c>
      <c r="J515" s="10">
        <f t="shared" si="1421"/>
        <v>0</v>
      </c>
      <c r="K515" s="10">
        <f t="shared" si="1421"/>
        <v>0</v>
      </c>
      <c r="L515" s="10">
        <f t="shared" si="1421"/>
        <v>0</v>
      </c>
      <c r="M515" s="10">
        <f t="shared" si="1421"/>
        <v>0</v>
      </c>
      <c r="N515" s="10">
        <f t="shared" si="1421"/>
        <v>0</v>
      </c>
      <c r="O515" s="10">
        <f t="shared" si="1421"/>
        <v>0</v>
      </c>
      <c r="P515" s="10">
        <f t="shared" si="1421"/>
        <v>0</v>
      </c>
      <c r="Q515" s="10">
        <f t="shared" si="1421"/>
        <v>0</v>
      </c>
      <c r="R515" s="10">
        <f t="shared" si="1421"/>
        <v>0</v>
      </c>
      <c r="S515" s="10">
        <f t="shared" si="1421"/>
        <v>0</v>
      </c>
      <c r="T515" s="10">
        <f t="shared" si="1421"/>
        <v>0</v>
      </c>
      <c r="U515" s="10">
        <f t="shared" si="1421"/>
        <v>0</v>
      </c>
      <c r="V515" s="10">
        <f t="shared" si="1421"/>
        <v>0</v>
      </c>
      <c r="W515" s="10">
        <f t="shared" si="1421"/>
        <v>0</v>
      </c>
      <c r="X515" s="10">
        <f t="shared" si="1421"/>
        <v>0</v>
      </c>
      <c r="Y515" s="10">
        <f t="shared" si="1421"/>
        <v>0</v>
      </c>
      <c r="Z515" s="10">
        <f t="shared" si="1421"/>
        <v>0</v>
      </c>
      <c r="AA515" s="28">
        <v>6</v>
      </c>
      <c r="AO515" s="4">
        <f t="shared" si="1360"/>
        <v>0</v>
      </c>
      <c r="AP515" s="4">
        <f t="shared" si="1361"/>
        <v>0</v>
      </c>
      <c r="AQ515" s="4">
        <f t="shared" si="1362"/>
        <v>0</v>
      </c>
      <c r="AU515" s="296"/>
      <c r="AV515" s="299"/>
      <c r="AW515" s="317"/>
      <c r="AX515" s="316"/>
      <c r="AY515" s="36" t="s">
        <v>34</v>
      </c>
      <c r="AZ515" s="10">
        <f t="shared" si="1425"/>
        <v>0</v>
      </c>
      <c r="BA515" s="10">
        <f t="shared" ref="BA515:BT515" si="1430">BA506</f>
        <v>0</v>
      </c>
      <c r="BB515" s="10">
        <f t="shared" si="1430"/>
        <v>0</v>
      </c>
      <c r="BC515" s="10">
        <f t="shared" si="1430"/>
        <v>0</v>
      </c>
      <c r="BD515" s="10">
        <f t="shared" si="1430"/>
        <v>0</v>
      </c>
      <c r="BE515" s="10">
        <f t="shared" si="1430"/>
        <v>0</v>
      </c>
      <c r="BF515" s="10">
        <f t="shared" si="1430"/>
        <v>0</v>
      </c>
      <c r="BG515" s="10">
        <f t="shared" si="1430"/>
        <v>0</v>
      </c>
      <c r="BH515" s="10">
        <f t="shared" si="1430"/>
        <v>0</v>
      </c>
      <c r="BI515" s="10">
        <f t="shared" si="1430"/>
        <v>0</v>
      </c>
      <c r="BJ515" s="10">
        <f t="shared" si="1430"/>
        <v>0</v>
      </c>
      <c r="BK515" s="10">
        <f t="shared" si="1430"/>
        <v>0</v>
      </c>
      <c r="BL515" s="10">
        <f t="shared" si="1430"/>
        <v>0</v>
      </c>
      <c r="BM515" s="10">
        <f t="shared" si="1430"/>
        <v>0</v>
      </c>
      <c r="BN515" s="10">
        <f t="shared" si="1430"/>
        <v>0</v>
      </c>
      <c r="BO515" s="10">
        <f t="shared" si="1430"/>
        <v>0</v>
      </c>
      <c r="BP515" s="10">
        <f t="shared" si="1430"/>
        <v>0</v>
      </c>
      <c r="BQ515" s="10">
        <f t="shared" si="1430"/>
        <v>0</v>
      </c>
      <c r="BR515" s="10">
        <f t="shared" si="1430"/>
        <v>0</v>
      </c>
      <c r="BS515" s="10">
        <f t="shared" si="1430"/>
        <v>0</v>
      </c>
      <c r="BT515" s="10">
        <f t="shared" si="1430"/>
        <v>0</v>
      </c>
      <c r="BU515" s="28">
        <v>6</v>
      </c>
    </row>
    <row r="516" spans="1:88" s="4" customFormat="1" ht="30" customHeight="1">
      <c r="A516" s="296"/>
      <c r="B516" s="299"/>
      <c r="C516" s="308"/>
      <c r="D516" s="311" t="s">
        <v>35</v>
      </c>
      <c r="E516" s="312"/>
      <c r="F516" s="10">
        <f>F510+F511+F512+F513+F514+F515</f>
        <v>8774240.8300000001</v>
      </c>
      <c r="G516" s="10">
        <f t="shared" ref="G516" si="1431">G510+G511+G512+G513+G514+G515</f>
        <v>7001591.4399999995</v>
      </c>
      <c r="H516" s="10">
        <f t="shared" ref="H516" si="1432">H510+H511+H512+H513+H514+H515</f>
        <v>0</v>
      </c>
      <c r="I516" s="10">
        <f t="shared" ref="I516" si="1433">I510+I511+I512+I513+I514+I515</f>
        <v>0</v>
      </c>
      <c r="J516" s="10">
        <f t="shared" ref="J516" si="1434">J510+J511+J512+J513+J514+J515</f>
        <v>0</v>
      </c>
      <c r="K516" s="10">
        <f t="shared" ref="K516" si="1435">K510+K511+K512+K513+K514+K515</f>
        <v>0</v>
      </c>
      <c r="L516" s="10">
        <f t="shared" ref="L516" si="1436">L510+L511+L512+L513+L514+L515</f>
        <v>1570527.63</v>
      </c>
      <c r="M516" s="10">
        <f t="shared" ref="M516" si="1437">M510+M511+M512+M513+M514+M515</f>
        <v>1570527.63</v>
      </c>
      <c r="N516" s="10">
        <f t="shared" ref="N516" si="1438">N510+N511+N512+N513+N514+N515</f>
        <v>338420</v>
      </c>
      <c r="O516" s="10">
        <f t="shared" ref="O516" si="1439">O510+O511+O512+O513+O514+O515</f>
        <v>0</v>
      </c>
      <c r="P516" s="10">
        <f t="shared" ref="P516" si="1440">P510+P511+P512+P513+P514+P515</f>
        <v>0</v>
      </c>
      <c r="Q516" s="10">
        <f t="shared" ref="Q516" si="1441">Q510+Q511+Q512+Q513+Q514+Q515</f>
        <v>0</v>
      </c>
      <c r="R516" s="10">
        <f t="shared" ref="R516" si="1442">R510+R511+R512+R513+R514+R515</f>
        <v>0</v>
      </c>
      <c r="S516" s="10">
        <f t="shared" ref="S516" si="1443">S510+S511+S512+S513+S514+S515</f>
        <v>0</v>
      </c>
      <c r="T516" s="10">
        <f t="shared" ref="T516" si="1444">T510+T511+T512+T513+T514+T515</f>
        <v>0</v>
      </c>
      <c r="U516" s="10">
        <f t="shared" ref="U516" si="1445">U510+U511+U512+U513+U514+U515</f>
        <v>202121.76</v>
      </c>
      <c r="V516" s="10">
        <f t="shared" ref="V516" si="1446">V510+V511+V512+V513+V514+V515</f>
        <v>0</v>
      </c>
      <c r="W516" s="10">
        <f t="shared" ref="W516" si="1447">W510+W511+W512+W513+W514+W515</f>
        <v>0</v>
      </c>
      <c r="X516" s="10">
        <f t="shared" ref="X516" si="1448">X510+X511+X512+X513+X514+X515</f>
        <v>0</v>
      </c>
      <c r="Y516" s="10">
        <f t="shared" ref="Y516" si="1449">Y510+Y511+Y512+Y513+Y514+Y515</f>
        <v>0</v>
      </c>
      <c r="Z516" s="10">
        <f t="shared" ref="Z516" si="1450">Z510+Z511+Z512+Z513+Z514+Z515</f>
        <v>0</v>
      </c>
      <c r="AA516" s="16">
        <v>7</v>
      </c>
      <c r="AO516" s="4">
        <f t="shared" si="1360"/>
        <v>0</v>
      </c>
      <c r="AP516" s="4">
        <f t="shared" si="1361"/>
        <v>0</v>
      </c>
      <c r="AQ516" s="4">
        <f t="shared" si="1362"/>
        <v>0</v>
      </c>
      <c r="AU516" s="296"/>
      <c r="AV516" s="299"/>
      <c r="AW516" s="317"/>
      <c r="AX516" s="321" t="s">
        <v>35</v>
      </c>
      <c r="AY516" s="321"/>
      <c r="AZ516" s="10">
        <f>AZ510+AZ511+AZ512+AZ513+AZ514+AZ515</f>
        <v>24626173.789999999</v>
      </c>
      <c r="BA516" s="10">
        <f t="shared" ref="BA516:BT516" si="1451">BA510+BA511+BA512+BA513+BA514+BA515</f>
        <v>14003182.880000001</v>
      </c>
      <c r="BB516" s="10">
        <f t="shared" si="1451"/>
        <v>0</v>
      </c>
      <c r="BC516" s="10">
        <f t="shared" si="1451"/>
        <v>7077692.1300000008</v>
      </c>
      <c r="BD516" s="10">
        <f t="shared" si="1451"/>
        <v>0</v>
      </c>
      <c r="BE516" s="10">
        <f t="shared" si="1451"/>
        <v>0</v>
      </c>
      <c r="BF516" s="10">
        <f t="shared" si="1451"/>
        <v>3141055.26</v>
      </c>
      <c r="BG516" s="10">
        <f t="shared" si="1451"/>
        <v>3141055.26</v>
      </c>
      <c r="BH516" s="10">
        <f t="shared" si="1451"/>
        <v>676840</v>
      </c>
      <c r="BI516" s="10">
        <f t="shared" si="1451"/>
        <v>0</v>
      </c>
      <c r="BJ516" s="10">
        <f t="shared" si="1451"/>
        <v>0</v>
      </c>
      <c r="BK516" s="10">
        <f t="shared" si="1451"/>
        <v>0</v>
      </c>
      <c r="BL516" s="10">
        <f t="shared" si="1451"/>
        <v>0</v>
      </c>
      <c r="BM516" s="10">
        <f t="shared" si="1451"/>
        <v>0</v>
      </c>
      <c r="BN516" s="10">
        <f t="shared" si="1451"/>
        <v>0</v>
      </c>
      <c r="BO516" s="10">
        <f t="shared" si="1451"/>
        <v>404243.52</v>
      </c>
      <c r="BP516" s="10">
        <f t="shared" si="1451"/>
        <v>0</v>
      </c>
      <c r="BQ516" s="10">
        <f t="shared" si="1451"/>
        <v>0</v>
      </c>
      <c r="BR516" s="10">
        <f t="shared" si="1451"/>
        <v>0</v>
      </c>
      <c r="BS516" s="10">
        <f t="shared" si="1451"/>
        <v>0</v>
      </c>
      <c r="BT516" s="10">
        <f t="shared" si="1451"/>
        <v>0</v>
      </c>
      <c r="BU516" s="16">
        <v>7</v>
      </c>
      <c r="CI516" s="32">
        <f>BF516-BG516</f>
        <v>0</v>
      </c>
      <c r="CJ516" s="123"/>
    </row>
    <row r="517" spans="1:88" ht="75" customHeight="1">
      <c r="A517" s="296"/>
      <c r="B517" s="299"/>
      <c r="C517" s="308"/>
      <c r="D517" s="292" t="s">
        <v>53</v>
      </c>
      <c r="E517" s="293"/>
      <c r="F517" s="11">
        <f>ROUND(F516/C510,2)</f>
        <v>469.63</v>
      </c>
      <c r="G517" s="11">
        <f>ROUND(G516/C510,2)</f>
        <v>374.75</v>
      </c>
      <c r="H517" s="11">
        <f>ROUND(H516/C510,2)</f>
        <v>0</v>
      </c>
      <c r="I517" s="11">
        <f>ROUND(I516/C510,2)</f>
        <v>0</v>
      </c>
      <c r="J517" s="11">
        <f>ROUND(J516/C510,2)</f>
        <v>0</v>
      </c>
      <c r="K517" s="11">
        <f>ROUND(K516/C510,2)</f>
        <v>0</v>
      </c>
      <c r="L517" s="11">
        <f>ROUND(L516/C510,2)</f>
        <v>84.06</v>
      </c>
      <c r="M517" s="11">
        <f>ROUND(M516/C510,2)</f>
        <v>84.06</v>
      </c>
      <c r="N517" s="11">
        <f>ROUND(N516/C510,2)</f>
        <v>18.11</v>
      </c>
      <c r="O517" s="11">
        <f>ROUND(O516/C510,2)</f>
        <v>0</v>
      </c>
      <c r="P517" s="11">
        <f>ROUND(P516/C510,2)</f>
        <v>0</v>
      </c>
      <c r="Q517" s="11">
        <f>ROUND(Q516/C510,2)</f>
        <v>0</v>
      </c>
      <c r="R517" s="11">
        <f>ROUND(R516/C510,2)</f>
        <v>0</v>
      </c>
      <c r="S517" s="11">
        <f>ROUND(S516/C510,2)</f>
        <v>0</v>
      </c>
      <c r="T517" s="11">
        <f>ROUND(T516/C510,2)</f>
        <v>0</v>
      </c>
      <c r="U517" s="11">
        <f>ROUND(U516/C510,2)</f>
        <v>10.82</v>
      </c>
      <c r="V517" s="11">
        <f>ROUND(V516/C510,2)</f>
        <v>0</v>
      </c>
      <c r="W517" s="11">
        <f>ROUND(W516/C510,2)</f>
        <v>0</v>
      </c>
      <c r="X517" s="11">
        <f>ROUND(X516/C510,2)</f>
        <v>0</v>
      </c>
      <c r="Y517" s="11">
        <f>ROUND(Y516/C510,2)</f>
        <v>0</v>
      </c>
      <c r="Z517" s="11">
        <f>ROUND(Z516/C510,2)</f>
        <v>0</v>
      </c>
      <c r="AA517" s="17">
        <v>8</v>
      </c>
      <c r="AD517" s="52" t="b">
        <f>IF(AND(G517&gt;947.15,G517&lt;949),3,IF(AND(G517&gt;623.59,G517&lt;625),4,IF(AND(G517&gt;237.38,G517&lt;239),5,IF(AND(G517&gt;1986,G517&lt;1988),6,IF(AND(G517&gt;739.75,G517&lt;741),7,IF(AND(G517&gt;282.91,G517&lt;284),8,IF(AND(G517&gt;2681.35,G517&lt;2683),9,IF(AND(G517&gt;828.59,G517&lt;830),10,IF(AND(G517&gt;585.15,G517&lt;587),11,IF(AND(G517&gt;991.71,G517&lt;993),12,IF(AND(G517&gt;652.95,G517&lt;654),13,IF(AND(G517&gt;248.59,G517&lt;250),14,IF(AND(G517&gt;2079.39,G517&lt;2081),15,IF(AND(G517&gt;774.57,G517&lt;776),16,IF(AND(G517&gt;296.25,G517&lt;298),17,IF(AND(G517&gt;2807.42,G517&lt;2809),18,IF(AND(G517&gt;867.59,G517&lt;869),19,IF(AND(G517&gt;612.7,G517&lt;614),20))))))))))))))))))</f>
        <v>0</v>
      </c>
      <c r="AE517" s="52" t="b">
        <f>IF(AND(I517&gt;1204.78,I517&lt;1206),5,IF(AND(I517&gt;1407.63,I517&lt;1409),8,IF(AND(I517&gt;1427.91,I517&lt;1429),11,IF(AND(I517&gt;1261.45,I517&lt;1263),14,IF(AND(I517&gt;1473.83,I517&lt;1475),17,IF(AND(I517&gt;1495.07,I517&lt;1497),20))))))</f>
        <v>0</v>
      </c>
      <c r="AF517" s="52" t="b">
        <f>IF(AND(J517&gt;486.32,J517&lt;488),3,IF(AND(J517&gt;324.64,J517&lt;326),4,IF(AND(J517&gt;286.99,J517&lt;288.5),5,IF(AND(J517&gt;617.7,J517&lt;618),6,IF(AND(J517&gt;411.3,J517&lt;413),7,IF(AND(J517&gt;365.04,J517&lt;367),8,IF(AND(J517&gt;797.54,J517&lt;799),9,IF(AND(J517&gt;533.49,J517&lt;535),10,IF(AND(J517&gt;475.86,J517&lt;477),11,IF(AND(J517&gt;509.22,J517&lt;511),12,IF(AND(J517&gt;339.94,J517&lt;341.2),13,IF(AND(J517&gt;300.53,J517&lt;302),14,IF(AND(J517&gt;646.78,J517&lt;648),15,IF(AND(J517&gt;430.68,J517&lt;432),16,IF(AND(J517&gt;382.24,J517&lt;384),17,IF(AND(J517&gt;835.07,J517&lt;837),18,IF(AND(J517&gt;558.61,J517&lt;560),19,IF(AND(J517&gt;498.27,J517&lt;500),20))))))))))))))))))</f>
        <v>0</v>
      </c>
      <c r="AG517" s="52" t="b">
        <f>IF(AND(L517&gt;497.89,L517&lt;499),3,IF(AND(L517&gt;360.29,L517&lt;362),4,IF(AND(L517&gt;249.38,L517&lt;251),5,IF(AND(L517&gt;628.22,L517&lt;630),6,IF(AND(L517&gt;455.21,L517&lt;457),7,IF(AND(L517&gt;315.16,L517&lt;317),8,IF(AND(L517&gt;814.35,L517&lt;816),9,IF(AND(L517&gt;571.19,L517&lt;573),10,IF(AND(L517&gt;401.59,L517&lt;403),11,IF(AND(L517&gt;521.33,L517&lt;523),12,IF(AND(L517&gt;377.28,L517&lt;379),13,IF(AND(L517&gt;261.15,L517&lt;263),14,IF(AND(L517&gt;657.8,L517&lt;659),15,IF(AND(L517&gt;476.66,L517&lt;478),16,IF(AND(L517&gt;330.01,L517&lt;332),17,IF(AND(L517&gt;852.67,L517&lt;854),18,IF(AND(L517&gt;598.08,L517&lt;600),19,IF(AND(L517&gt;420.51,L517&lt;422),20))))))))))))))))))</f>
        <v>0</v>
      </c>
      <c r="AH517" s="52" t="b">
        <f>IF(AND(Q517&gt;358.85,Q517&lt;360),3,IF(AND(Q517&gt;129.83,Q517&lt;131),4,IF(AND(Q517&gt;77.61,Q517&lt;79),5,IF(AND(Q517&gt;426.19,Q517&lt;428),6,IF(AND(Q517&gt;159.77,Q517&lt;161),7,IF(AND(Q517&gt;94.38,Q517&lt;96),8,IF(AND(Q517&gt;567.37,Q517&lt;569),9,IF(AND(Q517&gt;203.4,Q517&lt;205),10,IF(AND(Q517&gt;131.96,Q517&lt;133),11,IF(AND(Q517&gt;375.76,Q517&lt;377),12,IF(AND(Q517&gt;135.98,Q517&lt;137),13,IF(AND(Q517&gt;81.31,Q517&lt;83),14,IF(AND(Q517&gt;446.27,Q517&lt;448),15,IF(AND(Q517&gt;167.32,Q517&lt;169),16,IF(AND(Q517&gt;98.86,Q517&lt;100),17,IF(AND(Q517&gt;594.08,Q517&lt;596),18,IF(AND(Q517&gt;213.01,Q517&lt;215),19,IF(AND(Q517&gt;138.21,Q517&lt;140),20))))))))))))))))))</f>
        <v>0</v>
      </c>
      <c r="AI517" s="52" t="b">
        <f>IF(AND(S517&gt;195.17,S517&lt;197),3,IF(AND(S517&gt;88.93,S517&lt;90),4,IF(AND(S517&gt;47.88,S517&lt;49),5,IF(AND(S517&gt;245.08,S517&lt;247),6,IF(AND(S517&gt;111.07,S517&lt;113),7,IF(AND(S517&gt;60.92,S517&lt;62),8,IF(AND(S517&gt;296.11,S517&lt;298),9,IF(AND(S517&gt;139.41,S517&lt;141),10,IF(AND(S517&gt;78.67,S517&lt;80),11,IF(AND(S517&gt;204.39,S517&lt;206),12,IF(AND(S517&gt;93.16,S517&lt;95),13,IF(AND(S517&gt;50.17,S517&lt;52),14,IF(AND(S517&gt;256.64,S517&lt;258),15,IF(AND(S517&gt;116.33,S517&lt;118),16,IF(AND(S517&gt;63.83,S517&lt;65),17,IF(AND(S517&gt;310.07,S517&lt;312),18,IF(AND(S517&gt;146.01,S517&lt;148),19,IF(AND(S517&gt;82.42,S517&lt;84),20))))))))))))))))))</f>
        <v>0</v>
      </c>
      <c r="AJ517" s="52" t="b">
        <f>IF(AND(U517&gt;107.35,U517&lt;109),3,IF(AND(U517&gt;63.65,U517&lt;65),4,IF(AND(U517&gt;44.75,U517&lt;46),5,IF(AND(U517&gt;143.27,U517&lt;145),6,IF(AND(U517&gt;85.58,U517&lt;87),7,IF(AND(U517&gt;60.46,U517&lt;62),8,IF(AND(U517&gt;194.16,U517&lt;196),9,IF(AND(U517&gt;117.24,U517&lt;119),10,IF(AND(U517&gt;82.88,U517&lt;84),11,IF(AND(U517&gt;112.44,U517&lt;114),12,IF(AND(U517&gt;66.69,U517&lt;68),13,IF(AND(U517&gt;46.9,U517&lt;48),14,IF(AND(U517&gt;150.05,U517&lt;152),15,IF(AND(U517&gt;90.65,U517&lt;91),16,IF(AND(U517&gt;63.34,U517&lt;65),17,IF(AND(U517&gt;203.34,U517&lt;205),18,IF(AND(U517&gt;122.8,U517&lt;124),19,IF(AND(U517&gt;86.83,U517&lt;88),20))))))))))))))))))</f>
        <v>0</v>
      </c>
      <c r="AK517" s="52" t="b">
        <f>IF(AND(V517&gt;139.85,V517&lt;141),3,IF(AND(V517&gt;103.84,V517&lt;105),4,IF(AND(V517&gt;52.32,V517&lt;54),5,IF(AND(V517&gt;285.46,V517&lt;287),6,IF(AND(V517&gt;118.42,V517&lt;120),7,IF(AND(V517&gt;62.42,V517&lt;64),8,IF(AND(V517&gt;412.27,V517&lt;414),9,IF(AND(V517&gt;140.33,V517&lt;142),10,IF(AND(V517&gt;145,V517&lt;147),11,IF(AND(V517&gt;146.47,V517&lt;148),12,IF(AND(V517&gt;108.77,V517&lt;110),13,IF(AND(V517&gt;54.82,V517&lt;56),14,IF(AND(V517&gt;298.92,V517&lt;300),15,IF(AND(V517&gt;124.03,V517&lt;126),16,IF(AND(V517&gt;65.4,V517&lt;67),17,IF(AND(V517&gt;431.69,V517&lt;433),18,IF(AND(V517&gt;146.97,V517&lt;148),19,IF(AND(V517&gt;151.86,V517&lt;153),20))))))))))))))))))</f>
        <v>0</v>
      </c>
      <c r="AL517" s="52" t="b">
        <f>IF(AND(W517&gt;350.42,W517&lt;352),3,IF(AND(W517&gt;546.22,W517&lt;548),4,IF(AND(W517&gt;155.33,W517&lt;157),5,IF(AND(W517&gt;721.99,W517&lt;723),6,IF(AND(W517&gt;638.96,W517&lt;639),7,IF(AND(W517&gt;187.79,W517&lt;189),8,IF(AND(W517&gt;945.4,W517&lt;947),9,IF(AND(W517&gt;698.46,W517&lt;670),10,IF(AND(W517&gt;360.7,W517&lt;362),11,IF(AND(W517&gt;366.94,W517&lt;368),12,IF(AND(W517&gt;571.94,W517&lt;573),13,IF(AND(W517&gt;162.68,W517&lt;164),14,IF(AND(W517&gt;755.97,W517&lt;757),15,IF(AND(W517&gt;667.99,W517&lt;669),16,IF(AND(W517&gt;196.66,W517&lt;198),17,IF(AND(W517&gt;989.88,W517&lt;991),18,IF(AND(W517&gt;731.33,W517&lt;733),19,IF(AND(W517&gt;377.7,W517&lt;379),20))))))))))))))))))</f>
        <v>0</v>
      </c>
      <c r="AM517" s="52" t="b">
        <f>IF(AND(Y517&gt;46.2,Y517&lt;46.5),3,IF(AND(Y517&gt;18.8,Y517&lt;19.1),4,IF(AND(Y517&gt;15.8,Y517&lt;16),5,IF(AND(Y517&gt;78.7,Y517&lt;79),6,IF(AND(Y517&gt;32.1,Y517&lt;32.4),7,IF(AND(Y517&gt;26.9,Y517&lt;27.3),8,IF(AND(Y517&gt;125,Y517&lt;125.5),9,IF(AND(Y517&gt;48.2,Y517&lt;48.52),10,IF(AND(Y517&gt;43.1,Y517&lt;43.6),11,IF(AND(Y517&gt;48.53,Y517&lt;48.7),12,IF(AND(Y517&gt;19.6,Y517&lt;20.1),13,IF(AND(Y517&gt;16.5,Y517&lt;16.9),14,IF(AND(Y517&gt;82.4,Y517&lt;82.8),15,IF(AND(Y517&gt;33.6,Y517&lt;34),16,IF(AND(Y517&gt;28,Y517&lt;28.6),17,IF(AND(Y517&gt;130.8,Y517&lt;131.4),18,IF(AND(Y517&gt;50.5,Y517&lt;50.9),19,IF(AND(Y517&gt;45.2,Y517&lt;45.8),20))))))))))))))))))</f>
        <v>0</v>
      </c>
      <c r="AO517" s="4">
        <f t="shared" si="1360"/>
        <v>0</v>
      </c>
      <c r="AP517" s="4">
        <f t="shared" si="1361"/>
        <v>0</v>
      </c>
      <c r="AQ517" s="4">
        <f t="shared" si="1362"/>
        <v>0</v>
      </c>
      <c r="AU517" s="296"/>
      <c r="AV517" s="299"/>
      <c r="AW517" s="317"/>
      <c r="AX517" s="322" t="s">
        <v>53</v>
      </c>
      <c r="AY517" s="293"/>
      <c r="AZ517" s="11">
        <f>ROUND(AZ516/AW510,2)</f>
        <v>835.32</v>
      </c>
      <c r="BA517" s="11">
        <f>ROUND(BA516/AW510,2)</f>
        <v>474.99</v>
      </c>
      <c r="BB517" s="11">
        <f>ROUND(BB516/AW510,2)</f>
        <v>0</v>
      </c>
      <c r="BC517" s="11">
        <f>ROUND(BC516/AW510,2)</f>
        <v>240.07</v>
      </c>
      <c r="BD517" s="11">
        <f>ROUND(BD516/AW510,2)</f>
        <v>0</v>
      </c>
      <c r="BE517" s="11">
        <f>ROUND(BE516/AW510,2)</f>
        <v>0</v>
      </c>
      <c r="BF517" s="11">
        <f>ROUND(BF516/AW510,2)</f>
        <v>106.54</v>
      </c>
      <c r="BG517" s="11">
        <f>ROUND(BG516/AW510,2)</f>
        <v>106.54</v>
      </c>
      <c r="BH517" s="11">
        <f>ROUND(BH516/AW510,2)</f>
        <v>22.96</v>
      </c>
      <c r="BI517" s="11">
        <f>ROUND(BI516/AW510,2)</f>
        <v>0</v>
      </c>
      <c r="BJ517" s="11">
        <f>ROUND(BJ516/AW510,2)</f>
        <v>0</v>
      </c>
      <c r="BK517" s="11">
        <f>ROUND(BK516/AW510,2)</f>
        <v>0</v>
      </c>
      <c r="BL517" s="11">
        <f>ROUND(BL516/AW510,2)</f>
        <v>0</v>
      </c>
      <c r="BM517" s="11">
        <f>ROUND(BM516/AW510,2)</f>
        <v>0</v>
      </c>
      <c r="BN517" s="11">
        <f>ROUND(BN516/AW510,2)</f>
        <v>0</v>
      </c>
      <c r="BO517" s="11">
        <f>ROUND(BO516/AW510,2)</f>
        <v>13.71</v>
      </c>
      <c r="BP517" s="11">
        <f>ROUND(BP516/AW510,2)</f>
        <v>0</v>
      </c>
      <c r="BQ517" s="11">
        <f>ROUND(BQ516/AW510,2)</f>
        <v>0</v>
      </c>
      <c r="BR517" s="11">
        <f>ROUND(BR516/AW510,2)</f>
        <v>0</v>
      </c>
      <c r="BS517" s="11">
        <f>ROUND(BS516/AW510,2)</f>
        <v>0</v>
      </c>
      <c r="BT517" s="11">
        <f>ROUND(BT516/AW510,2)</f>
        <v>0</v>
      </c>
      <c r="BU517" s="17">
        <v>8</v>
      </c>
      <c r="BX517" s="52" t="b">
        <f>IF(AND(BA517&gt;947.15,BA517&lt;949),3,IF(AND(BA517&gt;623.59,BA517&lt;625),4,IF(AND(BA517&gt;237.38,BA517&lt;239),5,IF(AND(BA517&gt;1986,BA517&lt;1988),6,IF(AND(BA517&gt;739.75,BA517&lt;741),7,IF(AND(BA517&gt;282.91,BA517&lt;284),8,IF(AND(BA517&gt;2681.35,BA517&lt;2683),9,IF(AND(BA517&gt;828.59,BA517&lt;830),10,IF(AND(BA517&gt;585.15,BA517&lt;587),11,IF(AND(BA517&gt;991.71,BA517&lt;993),12,IF(AND(BA517&gt;652.95,BA517&lt;654),13,IF(AND(BA517&gt;248.59,BA517&lt;250),14,IF(AND(BA517&gt;2079.39,BA517&lt;2081),15,IF(AND(BA517&gt;774.57,BA517&lt;776),16,IF(AND(BA517&gt;296.25,BA517&lt;298),17,IF(AND(BA517&gt;2807.42,BA517&lt;2809),18,IF(AND(BA517&gt;867.59,BA517&lt;869),19,IF(AND(BA517&gt;612.7,BA517&lt;614),20))))))))))))))))))</f>
        <v>0</v>
      </c>
      <c r="BY517" s="52" t="b">
        <f>IF(AND(BC517&gt;1204.78,BC517&lt;1206),5,IF(AND(BC517&gt;1407.63,BC517&lt;1409),8,IF(AND(BC517&gt;1427.91,BC517&lt;1429),11,IF(AND(BC517&gt;1261.45,BC517&lt;1263),14,IF(AND(BC517&gt;1473.83,BC517&lt;1475),17,IF(AND(BC517&gt;1495.07,BC517&lt;1497),20))))))</f>
        <v>0</v>
      </c>
      <c r="BZ517" s="52" t="b">
        <f>IF(AND(BD517&gt;486.32,BD517&lt;488),3,IF(AND(BD517&gt;324.64,BD517&lt;326),4,IF(AND(BD517&gt;286.99,BD517&lt;288.5),5,IF(AND(BD517&gt;617.7,BD517&lt;618),6,IF(AND(BD517&gt;411.3,BD517&lt;413),7,IF(AND(BD517&gt;365.04,BD517&lt;367),8,IF(AND(BD517&gt;797.54,BD517&lt;799),9,IF(AND(BD517&gt;533.49,BD517&lt;535),10,IF(AND(BD517&gt;475.86,BD517&lt;477),11,IF(AND(BD517&gt;509.22,BD517&lt;511),12,IF(AND(BD517&gt;339.94,BD517&lt;341.2),13,IF(AND(BD517&gt;300.53,BD517&lt;302),14,IF(AND(BD517&gt;646.78,BD517&lt;648),15,IF(AND(BD517&gt;430.68,BD517&lt;432),16,IF(AND(BD517&gt;382.24,BD517&lt;384),17,IF(AND(BD517&gt;835.07,BD517&lt;837),18,IF(AND(BD517&gt;558.61,BD517&lt;560),19,IF(AND(BD517&gt;498.27,BD517&lt;500),20))))))))))))))))))</f>
        <v>0</v>
      </c>
      <c r="CA517" s="52" t="b">
        <f>IF(AND(BF517&gt;497.89,BF517&lt;499),3,IF(AND(BF517&gt;360.29,BF517&lt;362),4,IF(AND(BF517&gt;249.38,BF517&lt;251),5,IF(AND(BF517&gt;628.22,BF517&lt;630),6,IF(AND(BF517&gt;455.21,BF517&lt;457),7,IF(AND(BF517&gt;315.16,BF517&lt;317),8,IF(AND(BF517&gt;814.35,BF517&lt;816),9,IF(AND(BF517&gt;571.19,BF517&lt;573),10,IF(AND(BF517&gt;401.59,BF517&lt;403),11,IF(AND(BF517&gt;521.33,BF517&lt;523),12,IF(AND(BF517&gt;377.28,BF517&lt;379),13,IF(AND(BF517&gt;261.15,BF517&lt;263),14,IF(AND(BF517&gt;657.8,BF517&lt;659),15,IF(AND(BF517&gt;476.66,BF517&lt;478),16,IF(AND(BF517&gt;330.01,BF517&lt;332),17,IF(AND(BF517&gt;852.67,BF517&lt;854),18,IF(AND(BF517&gt;598.08,BF517&lt;600),19,IF(AND(BF517&gt;420.51,BF517&lt;422),20))))))))))))))))))</f>
        <v>0</v>
      </c>
      <c r="CB517" s="52" t="b">
        <f>IF(AND(BK517&gt;358.85,BK517&lt;360),3,IF(AND(BK517&gt;129.83,BK517&lt;131),4,IF(AND(BK517&gt;77.61,BK517&lt;79),5,IF(AND(BK517&gt;426.19,BK517&lt;428),6,IF(AND(BK517&gt;159.77,BK517&lt;161),7,IF(AND(BK517&gt;94.38,BK517&lt;96),8,IF(AND(BK517&gt;567.37,BK517&lt;569),9,IF(AND(BK517&gt;203.4,BK517&lt;205),10,IF(AND(BK517&gt;131.96,BK517&lt;133),11,IF(AND(BK517&gt;375.76,BK517&lt;377),12,IF(AND(BK517&gt;135.98,BK517&lt;137),13,IF(AND(BK517&gt;81.31,BK517&lt;83),14,IF(AND(BK517&gt;446.27,BK517&lt;448),15,IF(AND(BK517&gt;167.32,BK517&lt;169),16,IF(AND(BK517&gt;98.86,BK517&lt;100),17,IF(AND(BK517&gt;594.08,BK517&lt;596),18,IF(AND(BK517&gt;213.01,BK517&lt;215),19,IF(AND(BK517&gt;138.21,BK517&lt;140),20))))))))))))))))))</f>
        <v>0</v>
      </c>
      <c r="CC517" s="52" t="b">
        <f>IF(AND(BM517&gt;195.17,BM517&lt;197),3,IF(AND(BM517&gt;88.93,BM517&lt;90),4,IF(AND(BM517&gt;47.88,BM517&lt;49),5,IF(AND(BM517&gt;245.08,BM517&lt;247),6,IF(AND(BM517&gt;111.07,BM517&lt;113),7,IF(AND(BM517&gt;60.92,BM517&lt;62),8,IF(AND(BM517&gt;296.11,BM517&lt;298),9,IF(AND(BM517&gt;139.41,BM517&lt;141),10,IF(AND(BM517&gt;78.67,BM517&lt;80),11,IF(AND(BM517&gt;204.39,BM517&lt;206),12,IF(AND(BM517&gt;93.16,BM517&lt;95),13,IF(AND(BM517&gt;50.17,BM517&lt;52),14,IF(AND(BM517&gt;256.64,BM517&lt;258),15,IF(AND(BM517&gt;116.33,BM517&lt;118),16,IF(AND(BM517&gt;63.83,BM517&lt;65),17,IF(AND(BM517&gt;310.07,BM517&lt;312),18,IF(AND(BM517&gt;146.01,BM517&lt;148),19,IF(AND(BM517&gt;82.42,BM517&lt;84),20))))))))))))))))))</f>
        <v>0</v>
      </c>
      <c r="CD517" s="52" t="b">
        <f>IF(AND(BO517&gt;107.35,BO517&lt;109),3,IF(AND(BO517&gt;63.65,BO517&lt;65),4,IF(AND(BO517&gt;44.75,BO517&lt;46),5,IF(AND(BO517&gt;143.27,BO517&lt;145),6,IF(AND(BO517&gt;85.58,BO517&lt;87),7,IF(AND(BO517&gt;60.46,BO517&lt;62),8,IF(AND(BO517&gt;194.16,BO517&lt;196),9,IF(AND(BO517&gt;117.24,BO517&lt;119),10,IF(AND(BO517&gt;82.88,BO517&lt;84),11,IF(AND(BO517&gt;112.44,BO517&lt;114),12,IF(AND(BO517&gt;66.69,BO517&lt;68),13,IF(AND(BO517&gt;46.9,BO517&lt;48),14,IF(AND(BO517&gt;150.05,BO517&lt;152),15,IF(AND(BO517&gt;90.65,BO517&lt;91),16,IF(AND(BO517&gt;63.34,BO517&lt;65),17,IF(AND(BO517&gt;203.34,BO517&lt;205),18,IF(AND(BO517&gt;122.8,BO517&lt;124),19,IF(AND(BO517&gt;86.83,BO517&lt;88),20))))))))))))))))))</f>
        <v>0</v>
      </c>
      <c r="CE517" s="52" t="b">
        <f>IF(AND(BP517&gt;139.85,BP517&lt;141),3,IF(AND(BP517&gt;103.84,BP517&lt;105),4,IF(AND(BP517&gt;52.32,BP517&lt;54),5,IF(AND(BP517&gt;285.46,BP517&lt;287),6,IF(AND(BP517&gt;118.42,BP517&lt;120),7,IF(AND(BP517&gt;62.42,BP517&lt;64),8,IF(AND(BP517&gt;412.27,BP517&lt;414),9,IF(AND(BP517&gt;140.33,BP517&lt;142),10,IF(AND(BP517&gt;145,BP517&lt;147),11,IF(AND(BP517&gt;146.47,BP517&lt;148),12,IF(AND(BP517&gt;108.77,BP517&lt;110),13,IF(AND(BP517&gt;54.82,BP517&lt;56),14,IF(AND(BP517&gt;298.92,BP517&lt;300),15,IF(AND(BP517&gt;124.03,BP517&lt;126),16,IF(AND(BP517&gt;65.4,BP517&lt;67),17,IF(AND(BP517&gt;431.69,BP517&lt;433),18,IF(AND(BP517&gt;146.97,BP517&lt;148),19,IF(AND(BP517&gt;151.86,BP517&lt;153),20))))))))))))))))))</f>
        <v>0</v>
      </c>
      <c r="CF517" s="52" t="b">
        <f>IF(AND(BQ517&gt;350.42,BQ517&lt;352),3,IF(AND(BQ517&gt;546.22,BQ517&lt;548),4,IF(AND(BQ517&gt;155.33,BQ517&lt;157),5,IF(AND(BQ517&gt;721.99,BQ517&lt;723),6,IF(AND(BQ517&gt;638.96,BQ517&lt;639),7,IF(AND(BQ517&gt;187.79,BQ517&lt;189),8,IF(AND(BQ517&gt;945.4,BQ517&lt;947),9,IF(AND(BQ517&gt;698.46,BQ517&lt;670),10,IF(AND(BQ517&gt;360.7,BQ517&lt;362),11,IF(AND(BQ517&gt;366.94,BQ517&lt;368),12,IF(AND(BQ517&gt;571.94,BQ517&lt;573),13,IF(AND(BQ517&gt;162.68,BQ517&lt;164),14,IF(AND(BQ517&gt;755.97,BQ517&lt;757),15,IF(AND(BQ517&gt;667.99,BQ517&lt;669),16,IF(AND(BQ517&gt;196.66,BQ517&lt;198),17,IF(AND(BQ517&gt;989.88,BQ517&lt;991),18,IF(AND(BQ517&gt;731.33,BQ517&lt;733),19,IF(AND(BQ517&gt;377.7,BQ517&lt;379),20))))))))))))))))))</f>
        <v>0</v>
      </c>
      <c r="CG517" s="52" t="b">
        <f>IF(AND(BS517&gt;46.2,BS517&lt;46.5),3,IF(AND(BS517&gt;18.8,BS517&lt;19.1),4,IF(AND(BS517&gt;15.8,BS517&lt;16),5,IF(AND(BS517&gt;78.7,BS517&lt;79),6,IF(AND(BS517&gt;32.1,BS517&lt;32.4),7,IF(AND(BS517&gt;26.9,BS517&lt;27.3),8,IF(AND(BS517&gt;125,BS517&lt;125.5),9,IF(AND(BS517&gt;48.2,BS517&lt;48.52),10,IF(AND(BS517&gt;43.1,BS517&lt;43.6),11,IF(AND(BS517&gt;48.53,BS517&lt;48.7),12,IF(AND(BS517&gt;19.6,BS517&lt;20.1),13,IF(AND(BS517&gt;16.5,BS517&lt;16.9),14,IF(AND(BS517&gt;82.4,BS517&lt;82.8),15,IF(AND(BS517&gt;33.6,BS517&lt;34),16,IF(AND(BS517&gt;28,BS517&lt;28.6),17,IF(AND(BS517&gt;130.8,BS517&lt;131.4),18,IF(AND(BS517&gt;50.5,BS517&lt;50.9),19,IF(AND(BS517&gt;45.2,BS517&lt;45.8),20))))))))))))))))))</f>
        <v>0</v>
      </c>
    </row>
    <row r="518" spans="1:88" ht="90" customHeight="1">
      <c r="A518" s="297"/>
      <c r="B518" s="300"/>
      <c r="C518" s="309"/>
      <c r="D518" s="292" t="s">
        <v>54</v>
      </c>
      <c r="E518" s="293"/>
      <c r="F518" s="10" t="s">
        <v>36</v>
      </c>
      <c r="G518" s="12">
        <f>IF(AD518=FALSE,0,AD518)</f>
        <v>0</v>
      </c>
      <c r="H518" s="12" t="s">
        <v>36</v>
      </c>
      <c r="I518" s="12">
        <f>IF(AE518=FALSE,0,AE518)</f>
        <v>0</v>
      </c>
      <c r="J518" s="12">
        <f>IF(AF518=FALSE,0,AF518)</f>
        <v>0</v>
      </c>
      <c r="K518" s="12" t="s">
        <v>36</v>
      </c>
      <c r="L518" s="12">
        <f>IF(AG518=FALSE,0,AG518)</f>
        <v>0</v>
      </c>
      <c r="M518" s="12" t="s">
        <v>36</v>
      </c>
      <c r="N518" s="12" t="s">
        <v>36</v>
      </c>
      <c r="O518" s="12" t="s">
        <v>36</v>
      </c>
      <c r="P518" s="12" t="s">
        <v>36</v>
      </c>
      <c r="Q518" s="12">
        <f>IF(AH518=FALSE,0,AH518)</f>
        <v>0</v>
      </c>
      <c r="R518" s="12" t="s">
        <v>36</v>
      </c>
      <c r="S518" s="12">
        <f>IF(AI518=FALSE,0,AI518)</f>
        <v>0</v>
      </c>
      <c r="T518" s="12" t="s">
        <v>36</v>
      </c>
      <c r="U518" s="12">
        <f>IF(AJ518=FALSE,0,AJ518)</f>
        <v>0</v>
      </c>
      <c r="V518" s="12">
        <f>IF(AK518=FALSE,0,AK518)</f>
        <v>0</v>
      </c>
      <c r="W518" s="12">
        <f>IF(AL518=FALSE,0,AL518)</f>
        <v>0</v>
      </c>
      <c r="X518" s="12" t="s">
        <v>36</v>
      </c>
      <c r="Y518" s="12">
        <f>IF(AM518=FALSE,0,AM518)</f>
        <v>0</v>
      </c>
      <c r="Z518" s="12" t="s">
        <v>36</v>
      </c>
      <c r="AA518" s="18">
        <v>9</v>
      </c>
      <c r="AD518" s="52" t="b">
        <f>IF(AD517=3,948.15,IF(AD517=4,624.59,IF(AD517=5,238.38,IF(AD517=6,1987,IF(AD517=7,740.75,IF(AD517=8,283.91,IF(AD517=9,2682.35,IF(AD517=10,829.59,IF(AD517=11,586.15,IF(AD517=12,992.71,IF(AD517=13,653.95,IF(AD517=14,249.59,IF(AD517=15,2080.39,IF(AD517=16,775.57,IF(AD517=17,297.25,IF(AD517=18,2808.42,IF(AD517=19,868.59,IF(AD517=20,613.7))))))))))))))))))</f>
        <v>0</v>
      </c>
      <c r="AE518" s="52" t="b">
        <f>IF(AE517=5,1205.78,IF(AE517=8,1408.63,IF(AE517=11,1428.91,IF(AE517=14,1262.45,IF(AE517=17,1474.83,IF(AE517=20,1496.07))))))</f>
        <v>0</v>
      </c>
      <c r="AF518" s="52" t="b">
        <f>IF(AF517=3,487.32,IF(AF517=4,325.64,IF(AF517=5,287.99,IF(AF517=6,618.7,IF(AF517=7,412.3,IF(AF517=8,366.04,IF(AF517=9,798.54,IF(AF517=10,534.49,IF(AF517=11,476.86,IF(AF517=12,510.22,IF(AF517=13,340.94,IF(AF517=14,301.53,IF(AF517=15,647.78,IF(AF517=16,431.68,IF(AF517=17,383.24,IF(AF517=18,836.07,IF(AF517=19,559.61,IF(AF517=20,499.27))))))))))))))))))</f>
        <v>0</v>
      </c>
      <c r="AG518" s="52" t="b">
        <f>IF(AG517=3,498.89,IF(AG517=4,361.29,IF(AG517=5,250.38,IF(AG517=6,629.22,IF(AG517=7,456.21,IF(AG517=8,316.16,IF(AG517=9,815.35,IF(AG517=10,572.19,IF(AG517=11,402.59,IF(AG517=12,522.33,IF(AG517=13,378.28,IF(AG517=14,262.15,IF(AG517=15,658.8,IF(AG517=16,477.66,IF(AG517=17,331.01,IF(AG517=18,853.67,IF(AG517=19,599.08,IF(AG517=20,421.51))))))))))))))))))</f>
        <v>0</v>
      </c>
      <c r="AH518" s="52" t="b">
        <f>IF(AH517=3,359.85,IF(AH517=4,130.83,IF(AH517=5,78.61,IF(AH517=6,427.19,IF(AH517=7,160.77,IF(AH517=8,95.38,IF(AH517=9,568.37,IF(AH517=10,204.4,IF(AH517=11,132.96,IF(AH517=12,376.76,IF(AH517=13,136.98,IF(AH517=14,82.31,IF(AH517=15,447.27,IF(AH517=16,168.32,IF(AH517=17,99.86,IF(AH517=18,595.08,IF(AH517=19,214.01,IF(AH517=20,139.21))))))))))))))))))</f>
        <v>0</v>
      </c>
      <c r="AI518" s="52" t="b">
        <f>IF(AI517=3,196.17,IF(AI517=4,89.93,IF(AI517=5,48.88,IF(AI517=6,246.08,IF(AI517=7,112.07,IF(AI517=8,61.92,IF(AI517=9,297.11,IF(AI517=10,140.41,IF(AI517=11,79.67,IF(AI517=12,205.39,IF(AI517=13,94.16,IF(AI517=14,51.17,IF(AI517=15,257.64,IF(AI517=16,117.33,IF(AI517=17,64.83,IF(AI517=18,311.07,IF(AI517=19,147.01,IF(AI517=20,83.42))))))))))))))))))</f>
        <v>0</v>
      </c>
      <c r="AJ518" s="52" t="b">
        <f>IF(AJ517=3,108.35,IF(AJ517=4,64.65,IF(AJ517=5,45.75,IF(AJ517=6,144.27,IF(AJ517=7,86.58,IF(AJ517=8,61.46,IF(AJ517=9,195.16,IF(AJ517=10,118.24,IF(AJ517=11,83.88,IF(AJ517=12,113.44,IF(AJ517=13,67.69,IF(AJ517=14,47.9,IF(AJ517=15,151.05,IF(AJ517=16,90.65,IF(AJ517=17,64.34,IF(AJ517=18,204.34,IF(AJ517=19,123.8,IF(AJ517=20,87.83))))))))))))))))))</f>
        <v>0</v>
      </c>
      <c r="AK518" s="52" t="b">
        <f>IF(AK517=3,140.85,IF(AK517=4,104.84,IF(AK517=5,53.32,IF(AK517=6,286.46,IF(AK517=7,119.42,IF(AK517=8,63.42,IF(AK517=9,413.27,IF(AK517=10,141.33,IF(AK517=11,146,IF(AK517=12,147.47,IF(AK517=13,109.77,IF(AK517=14,55.82,IF(AK517=15,299.92,IF(AK517=16,125.03,IF(AK517=17,66.4,IF(AK517=18,432.69,IF(AK517=19,147.97,IF(AK517=20,152.86))))))))))))))))))</f>
        <v>0</v>
      </c>
      <c r="AL518" s="52" t="b">
        <f>IF(AL517=3,351.42,IF(AL517=4,547.22,IF(AL517=5,156.33,IF(AL517=6,722.99,IF(AL517=7,638.96,IF(AL517=8,188.79,IF(AL517=9,946.4,IF(AL517=10,699.46,IF(AL517=11,361.7,IF(AL517=12,367.94,IF(AL517=13,572.94,IF(AL517=14,163.68,IF(AL517=15,756.97,IF(AL517=16,668.99,IF(AL517=17,197.66,IF(AL517=18,990.88,IF(AL517=19,732.33,IF(AL517=20,378.7))))))))))))))))))</f>
        <v>0</v>
      </c>
      <c r="AM518" s="52" t="b">
        <f>IF(AM517=3,46.41,IF(AM517=4,19.01,IF(AM517=5,15.96,IF(AM517=6,78.9,IF(AM517=7,32.34,IF(AM517=8,27.09,IF(AM517=9,125.27,IF(AM517=10,48.48,IF(AM517=11,43.47,IF(AM517=12,48.59,IF(AM517=13,19.9,IF(AM517=14,16.71,IF(AM517=15,82.61,IF(AM517=16,33.86,IF(AM517=17,28.36,IF(AM517=18,131.15,IF(AM517=19,50.76,IF(AM517=20,45.51))))))))))))))))))</f>
        <v>0</v>
      </c>
      <c r="AO518" s="4">
        <f t="shared" si="1360"/>
        <v>0</v>
      </c>
      <c r="AP518" s="4">
        <f t="shared" si="1361"/>
        <v>0</v>
      </c>
      <c r="AQ518" s="4">
        <f t="shared" si="1362"/>
        <v>0</v>
      </c>
      <c r="AU518" s="297"/>
      <c r="AV518" s="300"/>
      <c r="AW518" s="317"/>
      <c r="AX518" s="322" t="s">
        <v>54</v>
      </c>
      <c r="AY518" s="293"/>
      <c r="AZ518" s="10" t="s">
        <v>36</v>
      </c>
      <c r="BA518" s="12">
        <f>IF(BX518=FALSE,0,BX518)</f>
        <v>0</v>
      </c>
      <c r="BB518" s="12" t="s">
        <v>36</v>
      </c>
      <c r="BC518" s="12">
        <f>IF(BY518=FALSE,0,BY518)</f>
        <v>0</v>
      </c>
      <c r="BD518" s="12">
        <f>IF(BZ518=FALSE,0,BZ518)</f>
        <v>0</v>
      </c>
      <c r="BE518" s="12" t="s">
        <v>36</v>
      </c>
      <c r="BF518" s="12">
        <f>IF(CA518=FALSE,0,CA518)</f>
        <v>0</v>
      </c>
      <c r="BG518" s="12" t="s">
        <v>36</v>
      </c>
      <c r="BH518" s="12" t="s">
        <v>36</v>
      </c>
      <c r="BI518" s="12" t="s">
        <v>36</v>
      </c>
      <c r="BJ518" s="12" t="s">
        <v>36</v>
      </c>
      <c r="BK518" s="12">
        <f>IF(CB518=FALSE,0,CB518)</f>
        <v>0</v>
      </c>
      <c r="BL518" s="12" t="s">
        <v>36</v>
      </c>
      <c r="BM518" s="12">
        <f>IF(CC518=FALSE,0,CC518)</f>
        <v>0</v>
      </c>
      <c r="BN518" s="12" t="s">
        <v>36</v>
      </c>
      <c r="BO518" s="12">
        <f>IF(CD518=FALSE,0,CD518)</f>
        <v>0</v>
      </c>
      <c r="BP518" s="12">
        <f>IF(CE518=FALSE,0,CE518)</f>
        <v>0</v>
      </c>
      <c r="BQ518" s="12">
        <f>IF(CF518=FALSE,0,CF518)</f>
        <v>0</v>
      </c>
      <c r="BR518" s="12" t="s">
        <v>36</v>
      </c>
      <c r="BS518" s="12">
        <f>IF(CG518=FALSE,0,CG518)</f>
        <v>0</v>
      </c>
      <c r="BT518" s="12" t="s">
        <v>36</v>
      </c>
      <c r="BU518" s="18">
        <v>9</v>
      </c>
      <c r="BX518" s="52" t="b">
        <f>IF(AD517=3,1896.3,IF(AD517=4,1249.18,IF(AD517=5,476.76,IF(AD517=6,3974,IF(AD517=7,1481.5,IF(AD517=8,567.82,IF(AD517=9,5364.7,IF(AD517=10,1659.18,IF(AD517=11,1172.3)))))))))</f>
        <v>0</v>
      </c>
      <c r="BY518" s="52" t="b">
        <f>IF(AE517=5,2411.56,IF(AE517=8,2817.26,IF(AE517=11,2857.82)))</f>
        <v>0</v>
      </c>
      <c r="BZ518" s="52" t="b">
        <f>IF(AF517=3,974.64,IF(AF517=4,651.28,IF(AF517=5,575.98,IF(AF517=6,1237.4,IF(AF517=7,824.6,IF(AF517=8,732.08,IF(AF517=9,1597.08,IF(AF517=10,1068.98,IF(AF517=11,953.72)))))))))</f>
        <v>0</v>
      </c>
      <c r="CA518" s="52" t="b">
        <f>IF(AG517=3,997.78,IF(AG517=4,722.58,IF(AG517=5,500.76,IF(AG517=6,1258.44,IF(AG517=7,912.42,IF(AG517=8,632.32,IF(AG517=9,1630.7,IF(AG517=10,1144.38,IF(AG517=11,805.18)))))))))</f>
        <v>0</v>
      </c>
      <c r="CB518" s="52" t="b">
        <f>IF(AH517=3,719.7,IF(AH517=4,261.66,IF(AH517=5,157.22,IF(AH517=6,854.38,IF(AH517=7,321.54,IF(AH517=8,190.76,IF(AH517=9,1136.74,IF(AH517=10,408.8,IF(AH517=11,265.92)))))))))</f>
        <v>0</v>
      </c>
      <c r="CC518" s="52" t="b">
        <f>IF(AI517=3,392.34,IF(AI517=4,179.86,IF(AI517=5,97.76,IF(AI517=6,492.16,IF(AI517=7,224.14,IF(AI517=8,123.84,IF(AI517=9,594.22,IF(AI517=10,280.82,IF(AI517=11,159.34)))))))))</f>
        <v>0</v>
      </c>
      <c r="CD518" s="52" t="b">
        <f>IF(AJ517=3,216.7,IF(AJ517=4,129.3,IF(AJ517=5,91.5,IF(AJ517=6,288.54,IF(AJ517=7,173.16,IF(AJ517=8,122.92,IF(AJ517=9,390.32,IF(AJ517=10,236.48,IF(AJ517=11,167.76)))))))))</f>
        <v>0</v>
      </c>
      <c r="CE518" s="52" t="b">
        <f>IF(AK517=3,281.7,IF(AK517=4,209.68,IF(AK517=5,106.64,IF(AK517=6,572.92,IF(AK517=7,238.84,IF(AK517=8,126.84,IF(AK517=9,826.54,IF(AK517=10,282.66,IF(AK517=11,292)))))))))</f>
        <v>0</v>
      </c>
      <c r="CF518" s="52" t="b">
        <f>IF(AL517=3,702.84,IF(AL517=4,1094.44,IF(AL517=5,312.66,IF(AL517=6,1445.98,IF(AL517=7,1277.92,IF(AL517=8,377.58,IF(AL517=9,1892.8,IF(AL517=10,1398.92,IF(AL517=11,723.4)))))))))</f>
        <v>0</v>
      </c>
      <c r="CG518" s="52" t="b">
        <f>IF(AM517=3,92.82,IF(AM517=4,38.02,IF(AM517=5,31.92,IF(AM517=6,157.8,IF(AM517=7,64.68,IF(AM517=8,54.18,IF(AM517=9,250.54,IF(AM517=10,96.96,IF(AM517=11,86.94)))))))))</f>
        <v>0</v>
      </c>
    </row>
    <row r="519" spans="1:88" ht="15">
      <c r="A519" s="82" t="s">
        <v>133</v>
      </c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73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>
        <f t="shared" ref="AO519:AO556" si="1452">IF(ISERROR(FIND(2015,A519,1)),0,2015)</f>
        <v>2015</v>
      </c>
      <c r="AP519" s="8">
        <f t="shared" ref="AP519:AP556" si="1453">IF(ISERROR(FIND(2016,A519,1)),0,2016)</f>
        <v>0</v>
      </c>
      <c r="AQ519" s="8">
        <f t="shared" ref="AQ519:AQ556" si="1454">MAX(AO519:AP519)</f>
        <v>2015</v>
      </c>
      <c r="AU519" s="336" t="s">
        <v>133</v>
      </c>
      <c r="AV519" s="336"/>
      <c r="AW519" s="336"/>
      <c r="AX519" s="336"/>
      <c r="AY519" s="336"/>
      <c r="AZ519" s="336"/>
      <c r="BA519" s="336"/>
      <c r="BB519" s="336"/>
      <c r="BC519" s="336"/>
      <c r="BD519" s="336"/>
      <c r="BE519" s="336"/>
      <c r="BF519" s="336"/>
      <c r="BG519" s="336"/>
      <c r="BH519" s="336"/>
      <c r="BI519" s="336"/>
      <c r="BJ519" s="336"/>
      <c r="BK519" s="336"/>
      <c r="BL519" s="336"/>
      <c r="BM519" s="336"/>
      <c r="BN519" s="336"/>
      <c r="BO519" s="336"/>
      <c r="BP519" s="336"/>
      <c r="BQ519" s="336"/>
      <c r="BR519" s="336"/>
      <c r="BS519" s="336"/>
      <c r="BT519" s="336"/>
      <c r="BU519" s="73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</row>
    <row r="520" spans="1:88" ht="15">
      <c r="A520" s="84" t="s">
        <v>51</v>
      </c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6"/>
      <c r="AA520" s="53"/>
      <c r="AO520" s="4">
        <f t="shared" si="1452"/>
        <v>0</v>
      </c>
      <c r="AP520" s="4">
        <f t="shared" si="1453"/>
        <v>0</v>
      </c>
      <c r="AQ520" s="4">
        <f t="shared" si="1454"/>
        <v>0</v>
      </c>
      <c r="AU520" s="337" t="s">
        <v>51</v>
      </c>
      <c r="AV520" s="336"/>
      <c r="AW520" s="336"/>
      <c r="AX520" s="336"/>
      <c r="AY520" s="336"/>
      <c r="AZ520" s="336"/>
      <c r="BA520" s="336"/>
      <c r="BB520" s="336"/>
      <c r="BC520" s="336"/>
      <c r="BD520" s="336"/>
      <c r="BE520" s="336"/>
      <c r="BF520" s="336"/>
      <c r="BG520" s="336"/>
      <c r="BH520" s="336"/>
      <c r="BI520" s="336"/>
      <c r="BJ520" s="336"/>
      <c r="BK520" s="336"/>
      <c r="BL520" s="336"/>
      <c r="BM520" s="336"/>
      <c r="BN520" s="336"/>
      <c r="BO520" s="336"/>
      <c r="BP520" s="336"/>
      <c r="BQ520" s="336"/>
      <c r="BR520" s="336"/>
      <c r="BS520" s="336"/>
      <c r="BT520" s="338"/>
      <c r="BU520" s="53"/>
    </row>
    <row r="521" spans="1:88" ht="30" customHeight="1">
      <c r="A521" s="318" t="s">
        <v>25</v>
      </c>
      <c r="B521" s="280" t="s">
        <v>130</v>
      </c>
      <c r="C521" s="284">
        <v>631.70000000000005</v>
      </c>
      <c r="D521" s="282" t="s">
        <v>27</v>
      </c>
      <c r="E521" s="2" t="s">
        <v>28</v>
      </c>
      <c r="F521" s="10">
        <f>G521+I521+J521+L521+Q521+S521+U521+V521+W521+Y521+Z521</f>
        <v>598946.36</v>
      </c>
      <c r="G521" s="45">
        <v>598946.36</v>
      </c>
      <c r="H521" s="10">
        <v>0</v>
      </c>
      <c r="I521" s="10">
        <v>0</v>
      </c>
      <c r="J521" s="10">
        <v>0</v>
      </c>
      <c r="K521" s="10">
        <v>0</v>
      </c>
      <c r="L521" s="10">
        <f>M521+O521</f>
        <v>0</v>
      </c>
      <c r="M521" s="13">
        <v>0</v>
      </c>
      <c r="N521" s="10">
        <v>0</v>
      </c>
      <c r="O521" s="13">
        <v>0</v>
      </c>
      <c r="P521" s="10">
        <v>0</v>
      </c>
      <c r="Q521" s="46">
        <v>0</v>
      </c>
      <c r="R521" s="10">
        <v>0</v>
      </c>
      <c r="S521" s="46">
        <v>0</v>
      </c>
      <c r="T521" s="10">
        <v>0</v>
      </c>
      <c r="U521" s="46">
        <v>0</v>
      </c>
      <c r="V521" s="46">
        <v>0</v>
      </c>
      <c r="W521" s="46">
        <v>0</v>
      </c>
      <c r="X521" s="10">
        <v>0</v>
      </c>
      <c r="Y521" s="10">
        <v>0</v>
      </c>
      <c r="Z521" s="10">
        <v>0</v>
      </c>
      <c r="AA521" s="16">
        <v>1</v>
      </c>
      <c r="AO521" s="4">
        <f t="shared" si="1452"/>
        <v>0</v>
      </c>
      <c r="AP521" s="4">
        <f t="shared" si="1453"/>
        <v>0</v>
      </c>
      <c r="AQ521" s="4">
        <f t="shared" si="1454"/>
        <v>0</v>
      </c>
      <c r="AU521" s="324" t="s">
        <v>25</v>
      </c>
      <c r="AV521" s="339" t="s">
        <v>130</v>
      </c>
      <c r="AW521" s="325">
        <v>631.70000000000005</v>
      </c>
      <c r="AX521" s="326" t="s">
        <v>27</v>
      </c>
      <c r="AY521" s="2" t="s">
        <v>28</v>
      </c>
      <c r="AZ521" s="10">
        <f>BA521+BC521+BD521+BF521+BK521+BM521+BO521+BP521+BQ521+BS521+BT521</f>
        <v>1197892.71</v>
      </c>
      <c r="BA521" s="44">
        <f>ROUND($C521*BA529,2)</f>
        <v>1197892.71</v>
      </c>
      <c r="BB521" s="10">
        <f>ROUND(H521*2,2)</f>
        <v>0</v>
      </c>
      <c r="BC521" s="44">
        <f>ROUND($C521*BC529,2)</f>
        <v>0</v>
      </c>
      <c r="BD521" s="44">
        <f>ROUND($C521*BD529,2)</f>
        <v>0</v>
      </c>
      <c r="BE521" s="10">
        <f>ROUND(K521*2,2)</f>
        <v>0</v>
      </c>
      <c r="BF521" s="44">
        <f>ROUND($C521*BF529,2)</f>
        <v>0</v>
      </c>
      <c r="BG521" s="10">
        <f>ROUND(M521*2,2)</f>
        <v>0</v>
      </c>
      <c r="BH521" s="10">
        <f>ROUND(N521*2,2)</f>
        <v>0</v>
      </c>
      <c r="BI521" s="10">
        <f>ROUND(O521*2,2)</f>
        <v>0</v>
      </c>
      <c r="BJ521" s="10">
        <f>ROUND(P521*2,2)</f>
        <v>0</v>
      </c>
      <c r="BK521" s="44">
        <f>ROUND($C521*BK529,2)</f>
        <v>0</v>
      </c>
      <c r="BL521" s="10">
        <f>ROUND(R521*2,2)</f>
        <v>0</v>
      </c>
      <c r="BM521" s="44">
        <f>ROUND($C521*BM529,2)</f>
        <v>0</v>
      </c>
      <c r="BN521" s="10">
        <f>ROUND(T521*2,2)</f>
        <v>0</v>
      </c>
      <c r="BO521" s="44">
        <f>ROUND($C521*BO529,2)</f>
        <v>0</v>
      </c>
      <c r="BP521" s="44">
        <f>ROUND(V521*2,2)</f>
        <v>0</v>
      </c>
      <c r="BQ521" s="44">
        <f>ROUND($C521*BQ529,2)</f>
        <v>0</v>
      </c>
      <c r="BR521" s="10">
        <f>ROUND(X521*2,2)</f>
        <v>0</v>
      </c>
      <c r="BS521" s="44">
        <f>ROUND(Y521*2,2)</f>
        <v>0</v>
      </c>
      <c r="BT521" s="10">
        <f>ROUND(Z521*2,2)</f>
        <v>0</v>
      </c>
      <c r="BU521" s="16">
        <v>1</v>
      </c>
      <c r="CI521" s="32">
        <f>BF521-BG521</f>
        <v>0</v>
      </c>
    </row>
    <row r="522" spans="1:88" ht="60" customHeight="1">
      <c r="A522" s="319"/>
      <c r="B522" s="281"/>
      <c r="C522" s="285"/>
      <c r="D522" s="342"/>
      <c r="E522" s="2" t="s">
        <v>29</v>
      </c>
      <c r="F522" s="10">
        <f t="shared" ref="F522:F526" si="1455">G522+I522+J522+L522+Q522+S522+U522+V522+W522+Y522+Z522</f>
        <v>0</v>
      </c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15">
        <v>2</v>
      </c>
      <c r="AO522" s="4">
        <f t="shared" si="1452"/>
        <v>0</v>
      </c>
      <c r="AP522" s="4">
        <f t="shared" si="1453"/>
        <v>0</v>
      </c>
      <c r="AQ522" s="4">
        <f t="shared" si="1454"/>
        <v>0</v>
      </c>
      <c r="AU522" s="324"/>
      <c r="AV522" s="339"/>
      <c r="AW522" s="325"/>
      <c r="AX522" s="326"/>
      <c r="AY522" s="2" t="s">
        <v>29</v>
      </c>
      <c r="AZ522" s="10">
        <f t="shared" ref="AZ522:AZ526" si="1456">BA522+BC522+BD522+BF522+BK522+BM522+BO522+BP522+BQ522+BS522+BT522</f>
        <v>0</v>
      </c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5">
        <v>2</v>
      </c>
    </row>
    <row r="523" spans="1:88" ht="120" customHeight="1">
      <c r="A523" s="319"/>
      <c r="B523" s="281"/>
      <c r="C523" s="285"/>
      <c r="D523" s="282" t="s">
        <v>30</v>
      </c>
      <c r="E523" s="2" t="s">
        <v>52</v>
      </c>
      <c r="F523" s="10">
        <f t="shared" si="1455"/>
        <v>0</v>
      </c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15">
        <v>3</v>
      </c>
      <c r="AO523" s="4">
        <f t="shared" si="1452"/>
        <v>0</v>
      </c>
      <c r="AP523" s="4">
        <f t="shared" si="1453"/>
        <v>0</v>
      </c>
      <c r="AQ523" s="4">
        <f t="shared" si="1454"/>
        <v>0</v>
      </c>
      <c r="AT523" s="32">
        <f>AZ523-BC523</f>
        <v>0</v>
      </c>
      <c r="AU523" s="324"/>
      <c r="AV523" s="339"/>
      <c r="AW523" s="325"/>
      <c r="AX523" s="326" t="s">
        <v>30</v>
      </c>
      <c r="AY523" s="2" t="s">
        <v>52</v>
      </c>
      <c r="AZ523" s="10">
        <f t="shared" si="1456"/>
        <v>0</v>
      </c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5">
        <v>3</v>
      </c>
    </row>
    <row r="524" spans="1:88" ht="30" customHeight="1">
      <c r="A524" s="319"/>
      <c r="B524" s="281"/>
      <c r="C524" s="285"/>
      <c r="D524" s="283"/>
      <c r="E524" s="2" t="s">
        <v>32</v>
      </c>
      <c r="F524" s="10">
        <f t="shared" si="1455"/>
        <v>0</v>
      </c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15">
        <v>4</v>
      </c>
      <c r="AO524" s="4">
        <f t="shared" si="1452"/>
        <v>0</v>
      </c>
      <c r="AP524" s="4">
        <f t="shared" si="1453"/>
        <v>0</v>
      </c>
      <c r="AQ524" s="4">
        <f t="shared" si="1454"/>
        <v>0</v>
      </c>
      <c r="AU524" s="324"/>
      <c r="AV524" s="339"/>
      <c r="AW524" s="325"/>
      <c r="AX524" s="326"/>
      <c r="AY524" s="2" t="s">
        <v>32</v>
      </c>
      <c r="AZ524" s="10">
        <f t="shared" si="1456"/>
        <v>0</v>
      </c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5">
        <v>4</v>
      </c>
    </row>
    <row r="525" spans="1:88" ht="30" customHeight="1">
      <c r="A525" s="319"/>
      <c r="B525" s="281"/>
      <c r="C525" s="285"/>
      <c r="D525" s="283"/>
      <c r="E525" s="2" t="s">
        <v>33</v>
      </c>
      <c r="F525" s="10">
        <f t="shared" si="1455"/>
        <v>0</v>
      </c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15">
        <v>5</v>
      </c>
      <c r="AO525" s="4">
        <f t="shared" si="1452"/>
        <v>0</v>
      </c>
      <c r="AP525" s="4">
        <f t="shared" si="1453"/>
        <v>0</v>
      </c>
      <c r="AQ525" s="4">
        <f t="shared" si="1454"/>
        <v>0</v>
      </c>
      <c r="AU525" s="324"/>
      <c r="AV525" s="339"/>
      <c r="AW525" s="325"/>
      <c r="AX525" s="326"/>
      <c r="AY525" s="2" t="s">
        <v>33</v>
      </c>
      <c r="AZ525" s="10">
        <f t="shared" si="1456"/>
        <v>0</v>
      </c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5">
        <v>5</v>
      </c>
    </row>
    <row r="526" spans="1:88" ht="30" customHeight="1">
      <c r="A526" s="319"/>
      <c r="B526" s="281"/>
      <c r="C526" s="285"/>
      <c r="D526" s="342"/>
      <c r="E526" s="2" t="s">
        <v>34</v>
      </c>
      <c r="F526" s="10">
        <f t="shared" si="1455"/>
        <v>0</v>
      </c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15">
        <v>6</v>
      </c>
      <c r="AO526" s="4">
        <f t="shared" si="1452"/>
        <v>0</v>
      </c>
      <c r="AP526" s="4">
        <f t="shared" si="1453"/>
        <v>0</v>
      </c>
      <c r="AQ526" s="4">
        <f t="shared" si="1454"/>
        <v>0</v>
      </c>
      <c r="AU526" s="324"/>
      <c r="AV526" s="339"/>
      <c r="AW526" s="325"/>
      <c r="AX526" s="326"/>
      <c r="AY526" s="2" t="s">
        <v>34</v>
      </c>
      <c r="AZ526" s="10">
        <f t="shared" si="1456"/>
        <v>0</v>
      </c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5">
        <v>6</v>
      </c>
    </row>
    <row r="527" spans="1:88" ht="30" customHeight="1">
      <c r="A527" s="319"/>
      <c r="B527" s="281"/>
      <c r="C527" s="285"/>
      <c r="D527" s="365" t="s">
        <v>35</v>
      </c>
      <c r="E527" s="366"/>
      <c r="F527" s="10">
        <f>F521+F522+F523+F524+F525+F526</f>
        <v>598946.36</v>
      </c>
      <c r="G527" s="10">
        <f t="shared" ref="G527" si="1457">G521+G522+G523+G524+G525+G526</f>
        <v>598946.36</v>
      </c>
      <c r="H527" s="10">
        <f t="shared" ref="H527" si="1458">H521+H522+H523+H524+H525+H526</f>
        <v>0</v>
      </c>
      <c r="I527" s="10">
        <f t="shared" ref="I527" si="1459">I521+I522+I523+I524+I525+I526</f>
        <v>0</v>
      </c>
      <c r="J527" s="10">
        <f t="shared" ref="J527" si="1460">J521+J522+J523+J524+J525+J526</f>
        <v>0</v>
      </c>
      <c r="K527" s="10">
        <f t="shared" ref="K527" si="1461">K521+K522+K523+K524+K525+K526</f>
        <v>0</v>
      </c>
      <c r="L527" s="10">
        <f t="shared" ref="L527" si="1462">L521+L522+L523+L524+L525+L526</f>
        <v>0</v>
      </c>
      <c r="M527" s="10">
        <f t="shared" ref="M527" si="1463">M521+M522+M523+M524+M525+M526</f>
        <v>0</v>
      </c>
      <c r="N527" s="10">
        <f t="shared" ref="N527" si="1464">N521+N522+N523+N524+N525+N526</f>
        <v>0</v>
      </c>
      <c r="O527" s="10">
        <f t="shared" ref="O527" si="1465">O521+O522+O523+O524+O525+O526</f>
        <v>0</v>
      </c>
      <c r="P527" s="10">
        <f t="shared" ref="P527" si="1466">P521+P522+P523+P524+P525+P526</f>
        <v>0</v>
      </c>
      <c r="Q527" s="10">
        <f t="shared" ref="Q527" si="1467">Q521+Q522+Q523+Q524+Q525+Q526</f>
        <v>0</v>
      </c>
      <c r="R527" s="10">
        <f t="shared" ref="R527" si="1468">R521+R522+R523+R524+R525+R526</f>
        <v>0</v>
      </c>
      <c r="S527" s="10">
        <f t="shared" ref="S527" si="1469">S521+S522+S523+S524+S525+S526</f>
        <v>0</v>
      </c>
      <c r="T527" s="10">
        <f t="shared" ref="T527" si="1470">T521+T522+T523+T524+T525+T526</f>
        <v>0</v>
      </c>
      <c r="U527" s="10">
        <f t="shared" ref="U527" si="1471">U521+U522+U523+U524+U525+U526</f>
        <v>0</v>
      </c>
      <c r="V527" s="10">
        <f t="shared" ref="V527" si="1472">V521+V522+V523+V524+V525+V526</f>
        <v>0</v>
      </c>
      <c r="W527" s="10">
        <f t="shared" ref="W527" si="1473">W521+W522+W523+W524+W525+W526</f>
        <v>0</v>
      </c>
      <c r="X527" s="10">
        <f t="shared" ref="X527" si="1474">X521+X522+X523+X524+X525+X526</f>
        <v>0</v>
      </c>
      <c r="Y527" s="10">
        <f t="shared" ref="Y527" si="1475">Y521+Y522+Y523+Y524+Y525+Y526</f>
        <v>0</v>
      </c>
      <c r="Z527" s="10">
        <f t="shared" ref="Z527" si="1476">Z521+Z522+Z523+Z524+Z525+Z526</f>
        <v>0</v>
      </c>
      <c r="AA527" s="28">
        <v>7</v>
      </c>
      <c r="AO527" s="4">
        <f t="shared" si="1452"/>
        <v>0</v>
      </c>
      <c r="AP527" s="4">
        <f t="shared" si="1453"/>
        <v>0</v>
      </c>
      <c r="AQ527" s="4">
        <f t="shared" si="1454"/>
        <v>0</v>
      </c>
      <c r="AU527" s="324"/>
      <c r="AV527" s="339"/>
      <c r="AW527" s="325"/>
      <c r="AX527" s="327" t="s">
        <v>35</v>
      </c>
      <c r="AY527" s="327"/>
      <c r="AZ527" s="10">
        <f>AZ521+AZ522+AZ523+AZ524+AZ525+AZ526</f>
        <v>1197892.71</v>
      </c>
      <c r="BA527" s="10">
        <f t="shared" ref="BA527:BT527" si="1477">BA521+BA522+BA523+BA524+BA525+BA526</f>
        <v>1197892.71</v>
      </c>
      <c r="BB527" s="10">
        <f t="shared" si="1477"/>
        <v>0</v>
      </c>
      <c r="BC527" s="10">
        <f t="shared" si="1477"/>
        <v>0</v>
      </c>
      <c r="BD527" s="10">
        <f t="shared" si="1477"/>
        <v>0</v>
      </c>
      <c r="BE527" s="10">
        <f t="shared" si="1477"/>
        <v>0</v>
      </c>
      <c r="BF527" s="10">
        <f t="shared" si="1477"/>
        <v>0</v>
      </c>
      <c r="BG527" s="10">
        <f t="shared" si="1477"/>
        <v>0</v>
      </c>
      <c r="BH527" s="10">
        <f t="shared" si="1477"/>
        <v>0</v>
      </c>
      <c r="BI527" s="10">
        <f t="shared" si="1477"/>
        <v>0</v>
      </c>
      <c r="BJ527" s="10">
        <f t="shared" si="1477"/>
        <v>0</v>
      </c>
      <c r="BK527" s="10">
        <f t="shared" si="1477"/>
        <v>0</v>
      </c>
      <c r="BL527" s="10">
        <f t="shared" si="1477"/>
        <v>0</v>
      </c>
      <c r="BM527" s="10">
        <f t="shared" si="1477"/>
        <v>0</v>
      </c>
      <c r="BN527" s="10">
        <f t="shared" si="1477"/>
        <v>0</v>
      </c>
      <c r="BO527" s="10">
        <f t="shared" si="1477"/>
        <v>0</v>
      </c>
      <c r="BP527" s="10">
        <f t="shared" si="1477"/>
        <v>0</v>
      </c>
      <c r="BQ527" s="10">
        <f t="shared" si="1477"/>
        <v>0</v>
      </c>
      <c r="BR527" s="10">
        <f t="shared" si="1477"/>
        <v>0</v>
      </c>
      <c r="BS527" s="10">
        <f t="shared" si="1477"/>
        <v>0</v>
      </c>
      <c r="BT527" s="10">
        <f t="shared" si="1477"/>
        <v>0</v>
      </c>
      <c r="BU527" s="28">
        <v>7</v>
      </c>
      <c r="CI527" s="32">
        <f>BF527-BG527</f>
        <v>0</v>
      </c>
      <c r="CJ527" s="123"/>
    </row>
    <row r="528" spans="1:88" ht="75" customHeight="1">
      <c r="A528" s="319"/>
      <c r="B528" s="281"/>
      <c r="C528" s="285"/>
      <c r="D528" s="292" t="s">
        <v>53</v>
      </c>
      <c r="E528" s="293"/>
      <c r="F528" s="11">
        <f>ROUND(F527/C521,2)</f>
        <v>948.15</v>
      </c>
      <c r="G528" s="11">
        <f>ROUND(G527/C521,2)</f>
        <v>948.15</v>
      </c>
      <c r="H528" s="11">
        <f>ROUND(H527/C521,2)</f>
        <v>0</v>
      </c>
      <c r="I528" s="11">
        <f>ROUND(I527/C521,2)</f>
        <v>0</v>
      </c>
      <c r="J528" s="11">
        <f>ROUND(J527/C521,2)</f>
        <v>0</v>
      </c>
      <c r="K528" s="11">
        <f>ROUND(K527/C521,2)</f>
        <v>0</v>
      </c>
      <c r="L528" s="11">
        <f>ROUND(L527/C521,2)</f>
        <v>0</v>
      </c>
      <c r="M528" s="11">
        <f>ROUND(M527/C521,2)</f>
        <v>0</v>
      </c>
      <c r="N528" s="11">
        <f>ROUND(N527/C521,2)</f>
        <v>0</v>
      </c>
      <c r="O528" s="11">
        <f>ROUND(O527/C521,2)</f>
        <v>0</v>
      </c>
      <c r="P528" s="11">
        <f>ROUND(P527/C521,2)</f>
        <v>0</v>
      </c>
      <c r="Q528" s="11">
        <f>ROUND(Q527/C521,2)</f>
        <v>0</v>
      </c>
      <c r="R528" s="11">
        <f>ROUND(R527/C521,2)</f>
        <v>0</v>
      </c>
      <c r="S528" s="11">
        <f>ROUND(S527/C521,2)</f>
        <v>0</v>
      </c>
      <c r="T528" s="11">
        <f>ROUND(T527/C521,2)</f>
        <v>0</v>
      </c>
      <c r="U528" s="11">
        <f>ROUND(U527/C521,2)</f>
        <v>0</v>
      </c>
      <c r="V528" s="11">
        <f>ROUND(V527/C521,2)</f>
        <v>0</v>
      </c>
      <c r="W528" s="11">
        <f>ROUND(W527/C521,2)</f>
        <v>0</v>
      </c>
      <c r="X528" s="11">
        <f>ROUND(X527/C521,2)</f>
        <v>0</v>
      </c>
      <c r="Y528" s="11">
        <f>ROUND(Y527/C521,2)</f>
        <v>0</v>
      </c>
      <c r="Z528" s="11">
        <f>ROUND(Z527/C521,2)</f>
        <v>0</v>
      </c>
      <c r="AA528" s="17">
        <v>8</v>
      </c>
      <c r="AD528" s="52">
        <f>IF(AND(G528&gt;947.15,G528&lt;949),3,IF(AND(G528&gt;623.59,G528&lt;625),4,IF(AND(G528&gt;237.38,G528&lt;239),5,IF(AND(G528&gt;1986,G528&lt;1988),6,IF(AND(G528&gt;739.75,G528&lt;741),7,IF(AND(G528&gt;282.91,G528&lt;284),8,IF(AND(G528&gt;2681.35,G528&lt;2683),9,IF(AND(G528&gt;828.59,G528&lt;830),10,IF(AND(G528&gt;585.15,G528&lt;587),11,IF(AND(G528&gt;991.71,G528&lt;993),12,IF(AND(G528&gt;652.95,G528&lt;654),13,IF(AND(G528&gt;248.59,G528&lt;250),14,IF(AND(G528&gt;2079.39,G528&lt;2081),15,IF(AND(G528&gt;774.57,G528&lt;776),16,IF(AND(G528&gt;296.25,G528&lt;298),17,IF(AND(G528&gt;2807.42,G528&lt;2809),18,IF(AND(G528&gt;867.59,G528&lt;869),19,IF(AND(G528&gt;612.7,G528&lt;614),20))))))))))))))))))</f>
        <v>3</v>
      </c>
      <c r="AE528" s="52" t="b">
        <f>IF(AND(I528&gt;1204.78,I528&lt;1206),5,IF(AND(I528&gt;1407.63,I528&lt;1409),8,IF(AND(I528&gt;1427.91,I528&lt;1429),11,IF(AND(I528&gt;1261.45,I528&lt;1263),14,IF(AND(I528&gt;1473.83,I528&lt;1475),17,IF(AND(I528&gt;1495.07,I528&lt;1497),20))))))</f>
        <v>0</v>
      </c>
      <c r="AF528" s="52" t="b">
        <f>IF(AND(J528&gt;486.32,J528&lt;488),3,IF(AND(J528&gt;324.64,J528&lt;326),4,IF(AND(J528&gt;286.99,J528&lt;288.5),5,IF(AND(J528&gt;617.7,J528&lt;618),6,IF(AND(J528&gt;411.3,J528&lt;413),7,IF(AND(J528&gt;365.04,J528&lt;367),8,IF(AND(J528&gt;797.54,J528&lt;799),9,IF(AND(J528&gt;533.49,J528&lt;535),10,IF(AND(J528&gt;475.86,J528&lt;477),11,IF(AND(J528&gt;509.22,J528&lt;511),12,IF(AND(J528&gt;339.94,J528&lt;341.2),13,IF(AND(J528&gt;300.53,J528&lt;302),14,IF(AND(J528&gt;646.78,J528&lt;648),15,IF(AND(J528&gt;430.68,J528&lt;432),16,IF(AND(J528&gt;382.24,J528&lt;384),17,IF(AND(J528&gt;835.07,J528&lt;837),18,IF(AND(J528&gt;558.61,J528&lt;560),19,IF(AND(J528&gt;498.27,J528&lt;500),20))))))))))))))))))</f>
        <v>0</v>
      </c>
      <c r="AG528" s="52" t="b">
        <f>IF(AND(L528&gt;497.89,L528&lt;499),3,IF(AND(L528&gt;360.29,L528&lt;362),4,IF(AND(L528&gt;249.38,L528&lt;251),5,IF(AND(L528&gt;628.22,L528&lt;630),6,IF(AND(L528&gt;455.21,L528&lt;457),7,IF(AND(L528&gt;315.16,L528&lt;317),8,IF(AND(L528&gt;814.35,L528&lt;816),9,IF(AND(L528&gt;571.19,L528&lt;573),10,IF(AND(L528&gt;401.59,L528&lt;403),11,IF(AND(L528&gt;521.33,L528&lt;523),12,IF(AND(L528&gt;377.28,L528&lt;379),13,IF(AND(L528&gt;261.15,L528&lt;263),14,IF(AND(L528&gt;657.8,L528&lt;659),15,IF(AND(L528&gt;476.66,L528&lt;478),16,IF(AND(L528&gt;330.01,L528&lt;332),17,IF(AND(L528&gt;852.67,L528&lt;854),18,IF(AND(L528&gt;598.08,L528&lt;600),19,IF(AND(L528&gt;420.51,L528&lt;422),20))))))))))))))))))</f>
        <v>0</v>
      </c>
      <c r="AH528" s="52" t="b">
        <f>IF(AND(Q528&gt;358.85,Q528&lt;360),3,IF(AND(Q528&gt;129.83,Q528&lt;131),4,IF(AND(Q528&gt;77.61,Q528&lt;79),5,IF(AND(Q528&gt;426.19,Q528&lt;428),6,IF(AND(Q528&gt;159.77,Q528&lt;161),7,IF(AND(Q528&gt;94.38,Q528&lt;96),8,IF(AND(Q528&gt;567.37,Q528&lt;569),9,IF(AND(Q528&gt;203.4,Q528&lt;205),10,IF(AND(Q528&gt;131.96,Q528&lt;133),11,IF(AND(Q528&gt;375.76,Q528&lt;377),12,IF(AND(Q528&gt;135.98,Q528&lt;137),13,IF(AND(Q528&gt;81.31,Q528&lt;83),14,IF(AND(Q528&gt;446.27,Q528&lt;448),15,IF(AND(Q528&gt;167.32,Q528&lt;169),16,IF(AND(Q528&gt;98.86,Q528&lt;100),17,IF(AND(Q528&gt;594.08,Q528&lt;596),18,IF(AND(Q528&gt;213.01,Q528&lt;215),19,IF(AND(Q528&gt;138.21,Q528&lt;140),20))))))))))))))))))</f>
        <v>0</v>
      </c>
      <c r="AI528" s="52" t="b">
        <f>IF(AND(S528&gt;195.17,S528&lt;197),3,IF(AND(S528&gt;88.93,S528&lt;90),4,IF(AND(S528&gt;47.88,S528&lt;49),5,IF(AND(S528&gt;245.08,S528&lt;247),6,IF(AND(S528&gt;111.07,S528&lt;113),7,IF(AND(S528&gt;60.92,S528&lt;62),8,IF(AND(S528&gt;296.11,S528&lt;298),9,IF(AND(S528&gt;139.41,S528&lt;141),10,IF(AND(S528&gt;78.67,S528&lt;80),11,IF(AND(S528&gt;204.39,S528&lt;206),12,IF(AND(S528&gt;93.16,S528&lt;95),13,IF(AND(S528&gt;50.17,S528&lt;52),14,IF(AND(S528&gt;256.64,S528&lt;258),15,IF(AND(S528&gt;116.33,S528&lt;118),16,IF(AND(S528&gt;63.83,S528&lt;65),17,IF(AND(S528&gt;310.07,S528&lt;312),18,IF(AND(S528&gt;146.01,S528&lt;148),19,IF(AND(S528&gt;82.42,S528&lt;84),20))))))))))))))))))</f>
        <v>0</v>
      </c>
      <c r="AJ528" s="52" t="b">
        <f>IF(AND(U528&gt;107.35,U528&lt;109),3,IF(AND(U528&gt;63.65,U528&lt;65),4,IF(AND(U528&gt;44.75,U528&lt;46),5,IF(AND(U528&gt;143.27,U528&lt;145),6,IF(AND(U528&gt;85.58,U528&lt;87),7,IF(AND(U528&gt;60.46,U528&lt;62),8,IF(AND(U528&gt;194.16,U528&lt;196),9,IF(AND(U528&gt;117.24,U528&lt;119),10,IF(AND(U528&gt;82.88,U528&lt;84),11,IF(AND(U528&gt;112.44,U528&lt;114),12,IF(AND(U528&gt;66.69,U528&lt;68),13,IF(AND(U528&gt;46.9,U528&lt;48),14,IF(AND(U528&gt;150.05,U528&lt;152),15,IF(AND(U528&gt;90.65,U528&lt;91),16,IF(AND(U528&gt;63.34,U528&lt;65),17,IF(AND(U528&gt;203.34,U528&lt;205),18,IF(AND(U528&gt;122.8,U528&lt;124),19,IF(AND(U528&gt;86.83,U528&lt;88),20))))))))))))))))))</f>
        <v>0</v>
      </c>
      <c r="AK528" s="52" t="b">
        <f>IF(AND(V528&gt;139.85,V528&lt;141),3,IF(AND(V528&gt;103.84,V528&lt;105),4,IF(AND(V528&gt;52.32,V528&lt;54),5,IF(AND(V528&gt;285.46,V528&lt;287),6,IF(AND(V528&gt;118.42,V528&lt;120),7,IF(AND(V528&gt;62.42,V528&lt;64),8,IF(AND(V528&gt;412.27,V528&lt;414),9,IF(AND(V528&gt;140.33,V528&lt;142),10,IF(AND(V528&gt;145,V528&lt;147),11,IF(AND(V528&gt;146.47,V528&lt;148),12,IF(AND(V528&gt;108.77,V528&lt;110),13,IF(AND(V528&gt;54.82,V528&lt;56),14,IF(AND(V528&gt;298.92,V528&lt;300),15,IF(AND(V528&gt;124.03,V528&lt;126),16,IF(AND(V528&gt;65.4,V528&lt;67),17,IF(AND(V528&gt;431.69,V528&lt;433),18,IF(AND(V528&gt;146.97,V528&lt;148),19,IF(AND(V528&gt;151.86,V528&lt;153),20))))))))))))))))))</f>
        <v>0</v>
      </c>
      <c r="AL528" s="52" t="b">
        <f>IF(AND(W528&gt;350.42,W528&lt;352),3,IF(AND(W528&gt;546.22,W528&lt;548),4,IF(AND(W528&gt;155.33,W528&lt;157),5,IF(AND(W528&gt;721.99,W528&lt;723),6,IF(AND(W528&gt;638.96,W528&lt;639),7,IF(AND(W528&gt;187.79,W528&lt;189),8,IF(AND(W528&gt;945.4,W528&lt;947),9,IF(AND(W528&gt;698.46,W528&lt;670),10,IF(AND(W528&gt;360.7,W528&lt;362),11,IF(AND(W528&gt;366.94,W528&lt;368),12,IF(AND(W528&gt;571.94,W528&lt;573),13,IF(AND(W528&gt;162.68,W528&lt;164),14,IF(AND(W528&gt;755.97,W528&lt;757),15,IF(AND(W528&gt;667.99,W528&lt;669),16,IF(AND(W528&gt;196.66,W528&lt;198),17,IF(AND(W528&gt;989.88,W528&lt;991),18,IF(AND(W528&gt;731.33,W528&lt;733),19,IF(AND(W528&gt;377.7,W528&lt;379),20))))))))))))))))))</f>
        <v>0</v>
      </c>
      <c r="AM528" s="52" t="b">
        <f>IF(AND(Y528&gt;46.2,Y528&lt;46.5),3,IF(AND(Y528&gt;18.8,Y528&lt;19.1),4,IF(AND(Y528&gt;15.8,Y528&lt;16),5,IF(AND(Y528&gt;78.7,Y528&lt;79),6,IF(AND(Y528&gt;32.1,Y528&lt;32.4),7,IF(AND(Y528&gt;26.9,Y528&lt;27.3),8,IF(AND(Y528&gt;125,Y528&lt;125.5),9,IF(AND(Y528&gt;48.2,Y528&lt;48.52),10,IF(AND(Y528&gt;43.1,Y528&lt;43.6),11,IF(AND(Y528&gt;48.53,Y528&lt;48.7),12,IF(AND(Y528&gt;19.6,Y528&lt;20.1),13,IF(AND(Y528&gt;16.5,Y528&lt;16.9),14,IF(AND(Y528&gt;82.4,Y528&lt;82.8),15,IF(AND(Y528&gt;33.6,Y528&lt;34),16,IF(AND(Y528&gt;28,Y528&lt;28.6),17,IF(AND(Y528&gt;130.8,Y528&lt;131.4),18,IF(AND(Y528&gt;50.5,Y528&lt;50.9),19,IF(AND(Y528&gt;45.2,Y528&lt;45.8),20))))))))))))))))))</f>
        <v>0</v>
      </c>
      <c r="AO528" s="4">
        <f t="shared" si="1452"/>
        <v>0</v>
      </c>
      <c r="AP528" s="4">
        <f t="shared" si="1453"/>
        <v>0</v>
      </c>
      <c r="AQ528" s="4">
        <f t="shared" si="1454"/>
        <v>0</v>
      </c>
      <c r="AU528" s="324"/>
      <c r="AV528" s="339"/>
      <c r="AW528" s="325"/>
      <c r="AX528" s="322" t="s">
        <v>53</v>
      </c>
      <c r="AY528" s="293"/>
      <c r="AZ528" s="11">
        <f>ROUND(AZ527/AW521,2)</f>
        <v>1896.3</v>
      </c>
      <c r="BA528" s="11">
        <f>ROUND(BA527/AW521,2)</f>
        <v>1896.3</v>
      </c>
      <c r="BB528" s="11">
        <f>ROUND(BB527/AW521,2)</f>
        <v>0</v>
      </c>
      <c r="BC528" s="11">
        <f>ROUND(BC527/AW521,2)</f>
        <v>0</v>
      </c>
      <c r="BD528" s="11">
        <f>ROUND(BD527/AW521,2)</f>
        <v>0</v>
      </c>
      <c r="BE528" s="11">
        <f>ROUND(BE527/AW521,2)</f>
        <v>0</v>
      </c>
      <c r="BF528" s="11">
        <f>ROUND(BF527/AW521,2)</f>
        <v>0</v>
      </c>
      <c r="BG528" s="11">
        <f>ROUND(BG527/AW521,2)</f>
        <v>0</v>
      </c>
      <c r="BH528" s="11">
        <f>ROUND(BH527/AW521,2)</f>
        <v>0</v>
      </c>
      <c r="BI528" s="11">
        <f>ROUND(BI527/AW521,2)</f>
        <v>0</v>
      </c>
      <c r="BJ528" s="11">
        <f>ROUND(BJ527/AW521,2)</f>
        <v>0</v>
      </c>
      <c r="BK528" s="11">
        <f>ROUND(BK527/AW521,2)</f>
        <v>0</v>
      </c>
      <c r="BL528" s="11">
        <f>ROUND(BL527/AW521,2)</f>
        <v>0</v>
      </c>
      <c r="BM528" s="11">
        <f>ROUND(BM527/AW521,2)</f>
        <v>0</v>
      </c>
      <c r="BN528" s="11">
        <f>ROUND(BN527/AW521,2)</f>
        <v>0</v>
      </c>
      <c r="BO528" s="11">
        <f>ROUND(BO527/AW521,2)</f>
        <v>0</v>
      </c>
      <c r="BP528" s="11">
        <f>ROUND(BP527/AW521,2)</f>
        <v>0</v>
      </c>
      <c r="BQ528" s="11">
        <f>ROUND(BQ527/AW521,2)</f>
        <v>0</v>
      </c>
      <c r="BR528" s="11">
        <f>ROUND(BR527/AW521,2)</f>
        <v>0</v>
      </c>
      <c r="BS528" s="11">
        <f>ROUND(BS527/AW521,2)</f>
        <v>0</v>
      </c>
      <c r="BT528" s="11">
        <f>ROUND(BT527/AW521,2)</f>
        <v>0</v>
      </c>
      <c r="BU528" s="17">
        <v>8</v>
      </c>
      <c r="BX528" s="52" t="b">
        <f>IF(AND(BA528&gt;947.15,BA528&lt;949),3,IF(AND(BA528&gt;623.59,BA528&lt;625),4,IF(AND(BA528&gt;237.38,BA528&lt;239),5,IF(AND(BA528&gt;1986,BA528&lt;1988),6,IF(AND(BA528&gt;739.75,BA528&lt;741),7,IF(AND(BA528&gt;282.91,BA528&lt;284),8,IF(AND(BA528&gt;2681.35,BA528&lt;2683),9,IF(AND(BA528&gt;828.59,BA528&lt;830),10,IF(AND(BA528&gt;585.15,BA528&lt;587),11,IF(AND(BA528&gt;991.71,BA528&lt;993),12,IF(AND(BA528&gt;652.95,BA528&lt;654),13,IF(AND(BA528&gt;248.59,BA528&lt;250),14,IF(AND(BA528&gt;2079.39,BA528&lt;2081),15,IF(AND(BA528&gt;774.57,BA528&lt;776),16,IF(AND(BA528&gt;296.25,BA528&lt;298),17,IF(AND(BA528&gt;2807.42,BA528&lt;2809),18,IF(AND(BA528&gt;867.59,BA528&lt;869),19,IF(AND(BA528&gt;612.7,BA528&lt;614),20))))))))))))))))))</f>
        <v>0</v>
      </c>
      <c r="BY528" s="52" t="b">
        <f>IF(AND(BC528&gt;1204.78,BC528&lt;1206),5,IF(AND(BC528&gt;1407.63,BC528&lt;1409),8,IF(AND(BC528&gt;1427.91,BC528&lt;1429),11,IF(AND(BC528&gt;1261.45,BC528&lt;1263),14,IF(AND(BC528&gt;1473.83,BC528&lt;1475),17,IF(AND(BC528&gt;1495.07,BC528&lt;1497),20))))))</f>
        <v>0</v>
      </c>
      <c r="BZ528" s="52" t="b">
        <f>IF(AND(BD528&gt;486.32,BD528&lt;488),3,IF(AND(BD528&gt;324.64,BD528&lt;326),4,IF(AND(BD528&gt;286.99,BD528&lt;288.5),5,IF(AND(BD528&gt;617.7,BD528&lt;618),6,IF(AND(BD528&gt;411.3,BD528&lt;413),7,IF(AND(BD528&gt;365.04,BD528&lt;367),8,IF(AND(BD528&gt;797.54,BD528&lt;799),9,IF(AND(BD528&gt;533.49,BD528&lt;535),10,IF(AND(BD528&gt;475.86,BD528&lt;477),11,IF(AND(BD528&gt;509.22,BD528&lt;511),12,IF(AND(BD528&gt;339.94,BD528&lt;341.2),13,IF(AND(BD528&gt;300.53,BD528&lt;302),14,IF(AND(BD528&gt;646.78,BD528&lt;648),15,IF(AND(BD528&gt;430.68,BD528&lt;432),16,IF(AND(BD528&gt;382.24,BD528&lt;384),17,IF(AND(BD528&gt;835.07,BD528&lt;837),18,IF(AND(BD528&gt;558.61,BD528&lt;560),19,IF(AND(BD528&gt;498.27,BD528&lt;500),20))))))))))))))))))</f>
        <v>0</v>
      </c>
      <c r="CA528" s="52" t="b">
        <f>IF(AND(BF528&gt;497.89,BF528&lt;499),3,IF(AND(BF528&gt;360.29,BF528&lt;362),4,IF(AND(BF528&gt;249.38,BF528&lt;251),5,IF(AND(BF528&gt;628.22,BF528&lt;630),6,IF(AND(BF528&gt;455.21,BF528&lt;457),7,IF(AND(BF528&gt;315.16,BF528&lt;317),8,IF(AND(BF528&gt;814.35,BF528&lt;816),9,IF(AND(BF528&gt;571.19,BF528&lt;573),10,IF(AND(BF528&gt;401.59,BF528&lt;403),11,IF(AND(BF528&gt;521.33,BF528&lt;523),12,IF(AND(BF528&gt;377.28,BF528&lt;379),13,IF(AND(BF528&gt;261.15,BF528&lt;263),14,IF(AND(BF528&gt;657.8,BF528&lt;659),15,IF(AND(BF528&gt;476.66,BF528&lt;478),16,IF(AND(BF528&gt;330.01,BF528&lt;332),17,IF(AND(BF528&gt;852.67,BF528&lt;854),18,IF(AND(BF528&gt;598.08,BF528&lt;600),19,IF(AND(BF528&gt;420.51,BF528&lt;422),20))))))))))))))))))</f>
        <v>0</v>
      </c>
      <c r="CB528" s="52" t="b">
        <f>IF(AND(BK528&gt;358.85,BK528&lt;360),3,IF(AND(BK528&gt;129.83,BK528&lt;131),4,IF(AND(BK528&gt;77.61,BK528&lt;79),5,IF(AND(BK528&gt;426.19,BK528&lt;428),6,IF(AND(BK528&gt;159.77,BK528&lt;161),7,IF(AND(BK528&gt;94.38,BK528&lt;96),8,IF(AND(BK528&gt;567.37,BK528&lt;569),9,IF(AND(BK528&gt;203.4,BK528&lt;205),10,IF(AND(BK528&gt;131.96,BK528&lt;133),11,IF(AND(BK528&gt;375.76,BK528&lt;377),12,IF(AND(BK528&gt;135.98,BK528&lt;137),13,IF(AND(BK528&gt;81.31,BK528&lt;83),14,IF(AND(BK528&gt;446.27,BK528&lt;448),15,IF(AND(BK528&gt;167.32,BK528&lt;169),16,IF(AND(BK528&gt;98.86,BK528&lt;100),17,IF(AND(BK528&gt;594.08,BK528&lt;596),18,IF(AND(BK528&gt;213.01,BK528&lt;215),19,IF(AND(BK528&gt;138.21,BK528&lt;140),20))))))))))))))))))</f>
        <v>0</v>
      </c>
      <c r="CC528" s="52" t="b">
        <f>IF(AND(BM528&gt;195.17,BM528&lt;197),3,IF(AND(BM528&gt;88.93,BM528&lt;90),4,IF(AND(BM528&gt;47.88,BM528&lt;49),5,IF(AND(BM528&gt;245.08,BM528&lt;247),6,IF(AND(BM528&gt;111.07,BM528&lt;113),7,IF(AND(BM528&gt;60.92,BM528&lt;62),8,IF(AND(BM528&gt;296.11,BM528&lt;298),9,IF(AND(BM528&gt;139.41,BM528&lt;141),10,IF(AND(BM528&gt;78.67,BM528&lt;80),11,IF(AND(BM528&gt;204.39,BM528&lt;206),12,IF(AND(BM528&gt;93.16,BM528&lt;95),13,IF(AND(BM528&gt;50.17,BM528&lt;52),14,IF(AND(BM528&gt;256.64,BM528&lt;258),15,IF(AND(BM528&gt;116.33,BM528&lt;118),16,IF(AND(BM528&gt;63.83,BM528&lt;65),17,IF(AND(BM528&gt;310.07,BM528&lt;312),18,IF(AND(BM528&gt;146.01,BM528&lt;148),19,IF(AND(BM528&gt;82.42,BM528&lt;84),20))))))))))))))))))</f>
        <v>0</v>
      </c>
      <c r="CD528" s="52" t="b">
        <f>IF(AND(BO528&gt;107.35,BO528&lt;109),3,IF(AND(BO528&gt;63.65,BO528&lt;65),4,IF(AND(BO528&gt;44.75,BO528&lt;46),5,IF(AND(BO528&gt;143.27,BO528&lt;145),6,IF(AND(BO528&gt;85.58,BO528&lt;87),7,IF(AND(BO528&gt;60.46,BO528&lt;62),8,IF(AND(BO528&gt;194.16,BO528&lt;196),9,IF(AND(BO528&gt;117.24,BO528&lt;119),10,IF(AND(BO528&gt;82.88,BO528&lt;84),11,IF(AND(BO528&gt;112.44,BO528&lt;114),12,IF(AND(BO528&gt;66.69,BO528&lt;68),13,IF(AND(BO528&gt;46.9,BO528&lt;48),14,IF(AND(BO528&gt;150.05,BO528&lt;152),15,IF(AND(BO528&gt;90.65,BO528&lt;91),16,IF(AND(BO528&gt;63.34,BO528&lt;65),17,IF(AND(BO528&gt;203.34,BO528&lt;205),18,IF(AND(BO528&gt;122.8,BO528&lt;124),19,IF(AND(BO528&gt;86.83,BO528&lt;88),20))))))))))))))))))</f>
        <v>0</v>
      </c>
      <c r="CE528" s="52" t="b">
        <f>IF(AND(BP528&gt;139.85,BP528&lt;141),3,IF(AND(BP528&gt;103.84,BP528&lt;105),4,IF(AND(BP528&gt;52.32,BP528&lt;54),5,IF(AND(BP528&gt;285.46,BP528&lt;287),6,IF(AND(BP528&gt;118.42,BP528&lt;120),7,IF(AND(BP528&gt;62.42,BP528&lt;64),8,IF(AND(BP528&gt;412.27,BP528&lt;414),9,IF(AND(BP528&gt;140.33,BP528&lt;142),10,IF(AND(BP528&gt;145,BP528&lt;147),11,IF(AND(BP528&gt;146.47,BP528&lt;148),12,IF(AND(BP528&gt;108.77,BP528&lt;110),13,IF(AND(BP528&gt;54.82,BP528&lt;56),14,IF(AND(BP528&gt;298.92,BP528&lt;300),15,IF(AND(BP528&gt;124.03,BP528&lt;126),16,IF(AND(BP528&gt;65.4,BP528&lt;67),17,IF(AND(BP528&gt;431.69,BP528&lt;433),18,IF(AND(BP528&gt;146.97,BP528&lt;148),19,IF(AND(BP528&gt;151.86,BP528&lt;153),20))))))))))))))))))</f>
        <v>0</v>
      </c>
      <c r="CF528" s="52" t="b">
        <f>IF(AND(BQ528&gt;350.42,BQ528&lt;352),3,IF(AND(BQ528&gt;546.22,BQ528&lt;548),4,IF(AND(BQ528&gt;155.33,BQ528&lt;157),5,IF(AND(BQ528&gt;721.99,BQ528&lt;723),6,IF(AND(BQ528&gt;638.96,BQ528&lt;639),7,IF(AND(BQ528&gt;187.79,BQ528&lt;189),8,IF(AND(BQ528&gt;945.4,BQ528&lt;947),9,IF(AND(BQ528&gt;698.46,BQ528&lt;670),10,IF(AND(BQ528&gt;360.7,BQ528&lt;362),11,IF(AND(BQ528&gt;366.94,BQ528&lt;368),12,IF(AND(BQ528&gt;571.94,BQ528&lt;573),13,IF(AND(BQ528&gt;162.68,BQ528&lt;164),14,IF(AND(BQ528&gt;755.97,BQ528&lt;757),15,IF(AND(BQ528&gt;667.99,BQ528&lt;669),16,IF(AND(BQ528&gt;196.66,BQ528&lt;198),17,IF(AND(BQ528&gt;989.88,BQ528&lt;991),18,IF(AND(BQ528&gt;731.33,BQ528&lt;733),19,IF(AND(BQ528&gt;377.7,BQ528&lt;379),20))))))))))))))))))</f>
        <v>0</v>
      </c>
      <c r="CG528" s="52" t="b">
        <f>IF(AND(BS528&gt;46.2,BS528&lt;46.5),3,IF(AND(BS528&gt;18.8,BS528&lt;19.1),4,IF(AND(BS528&gt;15.8,BS528&lt;16),5,IF(AND(BS528&gt;78.7,BS528&lt;79),6,IF(AND(BS528&gt;32.1,BS528&lt;32.4),7,IF(AND(BS528&gt;26.9,BS528&lt;27.3),8,IF(AND(BS528&gt;125,BS528&lt;125.5),9,IF(AND(BS528&gt;48.2,BS528&lt;48.52),10,IF(AND(BS528&gt;43.1,BS528&lt;43.6),11,IF(AND(BS528&gt;48.53,BS528&lt;48.7),12,IF(AND(BS528&gt;19.6,BS528&lt;20.1),13,IF(AND(BS528&gt;16.5,BS528&lt;16.9),14,IF(AND(BS528&gt;82.4,BS528&lt;82.8),15,IF(AND(BS528&gt;33.6,BS528&lt;34),16,IF(AND(BS528&gt;28,BS528&lt;28.6),17,IF(AND(BS528&gt;130.8,BS528&lt;131.4),18,IF(AND(BS528&gt;50.5,BS528&lt;50.9),19,IF(AND(BS528&gt;45.2,BS528&lt;45.8),20))))))))))))))))))</f>
        <v>0</v>
      </c>
    </row>
    <row r="529" spans="1:88" ht="90" customHeight="1">
      <c r="A529" s="320"/>
      <c r="B529" s="288"/>
      <c r="C529" s="289"/>
      <c r="D529" s="292" t="s">
        <v>54</v>
      </c>
      <c r="E529" s="293"/>
      <c r="F529" s="10" t="s">
        <v>36</v>
      </c>
      <c r="G529" s="12">
        <f>IF(AD529=FALSE,0,AD529)</f>
        <v>948.15</v>
      </c>
      <c r="H529" s="12" t="s">
        <v>36</v>
      </c>
      <c r="I529" s="12">
        <f>IF(AE529=FALSE,0,AE529)</f>
        <v>0</v>
      </c>
      <c r="J529" s="12">
        <f>IF(AF529=FALSE,0,AF529)</f>
        <v>0</v>
      </c>
      <c r="K529" s="12" t="s">
        <v>36</v>
      </c>
      <c r="L529" s="12">
        <f>IF(AG529=FALSE,0,AG529)</f>
        <v>0</v>
      </c>
      <c r="M529" s="12" t="s">
        <v>36</v>
      </c>
      <c r="N529" s="12" t="s">
        <v>36</v>
      </c>
      <c r="O529" s="12" t="s">
        <v>36</v>
      </c>
      <c r="P529" s="12" t="s">
        <v>36</v>
      </c>
      <c r="Q529" s="12">
        <f>IF(AH529=FALSE,0,AH529)</f>
        <v>0</v>
      </c>
      <c r="R529" s="12" t="s">
        <v>36</v>
      </c>
      <c r="S529" s="12">
        <f>IF(AI529=FALSE,0,AI529)</f>
        <v>0</v>
      </c>
      <c r="T529" s="12" t="s">
        <v>36</v>
      </c>
      <c r="U529" s="12">
        <f>IF(AJ529=FALSE,0,AJ529)</f>
        <v>0</v>
      </c>
      <c r="V529" s="12">
        <f>IF(AK529=FALSE,0,AK529)</f>
        <v>0</v>
      </c>
      <c r="W529" s="12">
        <f>IF(AL529=FALSE,0,AL529)</f>
        <v>0</v>
      </c>
      <c r="X529" s="12" t="s">
        <v>36</v>
      </c>
      <c r="Y529" s="12">
        <f>IF(AM529=FALSE,0,AM529)</f>
        <v>0</v>
      </c>
      <c r="Z529" s="12" t="s">
        <v>36</v>
      </c>
      <c r="AA529" s="18">
        <v>9</v>
      </c>
      <c r="AD529" s="52">
        <f>IF(AD528=3,948.15,IF(AD528=4,624.59,IF(AD528=5,238.38,IF(AD528=6,1987,IF(AD528=7,740.75,IF(AD528=8,283.91,IF(AD528=9,2682.35,IF(AD528=10,829.59,IF(AD528=11,586.15,IF(AD528=12,992.71,IF(AD528=13,653.95,IF(AD528=14,249.59,IF(AD528=15,2080.39,IF(AD528=16,775.57,IF(AD528=17,297.25,IF(AD528=18,2808.42,IF(AD528=19,868.59,IF(AD528=20,613.7))))))))))))))))))</f>
        <v>948.15</v>
      </c>
      <c r="AE529" s="52" t="b">
        <f>IF(AE528=5,1205.78,IF(AE528=8,1408.63,IF(AE528=11,1428.91,IF(AE528=14,1262.45,IF(AE528=17,1474.83,IF(AE528=20,1496.07))))))</f>
        <v>0</v>
      </c>
      <c r="AF529" s="52" t="b">
        <f>IF(AF528=3,487.32,IF(AF528=4,325.64,IF(AF528=5,287.99,IF(AF528=6,618.7,IF(AF528=7,412.3,IF(AF528=8,366.04,IF(AF528=9,798.54,IF(AF528=10,534.49,IF(AF528=11,476.86,IF(AF528=12,510.22,IF(AF528=13,340.94,IF(AF528=14,301.53,IF(AF528=15,647.78,IF(AF528=16,431.68,IF(AF528=17,383.24,IF(AF528=18,836.07,IF(AF528=19,559.61,IF(AF528=20,499.27))))))))))))))))))</f>
        <v>0</v>
      </c>
      <c r="AG529" s="52" t="b">
        <f>IF(AG528=3,498.89,IF(AG528=4,361.29,IF(AG528=5,250.38,IF(AG528=6,629.22,IF(AG528=7,456.21,IF(AG528=8,316.16,IF(AG528=9,815.35,IF(AG528=10,572.19,IF(AG528=11,402.59,IF(AG528=12,522.33,IF(AG528=13,378.28,IF(AG528=14,262.15,IF(AG528=15,658.8,IF(AG528=16,477.66,IF(AG528=17,331.01,IF(AG528=18,853.67,IF(AG528=19,599.08,IF(AG528=20,421.51))))))))))))))))))</f>
        <v>0</v>
      </c>
      <c r="AH529" s="52" t="b">
        <f>IF(AH528=3,359.85,IF(AH528=4,130.83,IF(AH528=5,78.61,IF(AH528=6,427.19,IF(AH528=7,160.77,IF(AH528=8,95.38,IF(AH528=9,568.37,IF(AH528=10,204.4,IF(AH528=11,132.96,IF(AH528=12,376.76,IF(AH528=13,136.98,IF(AH528=14,82.31,IF(AH528=15,447.27,IF(AH528=16,168.32,IF(AH528=17,99.86,IF(AH528=18,595.08,IF(AH528=19,214.01,IF(AH528=20,139.21))))))))))))))))))</f>
        <v>0</v>
      </c>
      <c r="AI529" s="52" t="b">
        <f>IF(AI528=3,196.17,IF(AI528=4,89.93,IF(AI528=5,48.88,IF(AI528=6,246.08,IF(AI528=7,112.07,IF(AI528=8,61.92,IF(AI528=9,297.11,IF(AI528=10,140.41,IF(AI528=11,79.67,IF(AI528=12,205.39,IF(AI528=13,94.16,IF(AI528=14,51.17,IF(AI528=15,257.64,IF(AI528=16,117.33,IF(AI528=17,64.83,IF(AI528=18,311.07,IF(AI528=19,147.01,IF(AI528=20,83.42))))))))))))))))))</f>
        <v>0</v>
      </c>
      <c r="AJ529" s="52" t="b">
        <f>IF(AJ528=3,108.35,IF(AJ528=4,64.65,IF(AJ528=5,45.75,IF(AJ528=6,144.27,IF(AJ528=7,86.58,IF(AJ528=8,61.46,IF(AJ528=9,195.16,IF(AJ528=10,118.24,IF(AJ528=11,83.88,IF(AJ528=12,113.44,IF(AJ528=13,67.69,IF(AJ528=14,47.9,IF(AJ528=15,151.05,IF(AJ528=16,90.65,IF(AJ528=17,64.34,IF(AJ528=18,204.34,IF(AJ528=19,123.8,IF(AJ528=20,87.83))))))))))))))))))</f>
        <v>0</v>
      </c>
      <c r="AK529" s="52" t="b">
        <f>IF(AK528=3,140.85,IF(AK528=4,104.84,IF(AK528=5,53.32,IF(AK528=6,286.46,IF(AK528=7,119.42,IF(AK528=8,63.42,IF(AK528=9,413.27,IF(AK528=10,141.33,IF(AK528=11,146,IF(AK528=12,147.47,IF(AK528=13,109.77,IF(AK528=14,55.82,IF(AK528=15,299.92,IF(AK528=16,125.03,IF(AK528=17,66.4,IF(AK528=18,432.69,IF(AK528=19,147.97,IF(AK528=20,152.86))))))))))))))))))</f>
        <v>0</v>
      </c>
      <c r="AL529" s="52" t="b">
        <f>IF(AL528=3,351.42,IF(AL528=4,547.22,IF(AL528=5,156.33,IF(AL528=6,722.99,IF(AL528=7,638.96,IF(AL528=8,188.79,IF(AL528=9,946.4,IF(AL528=10,699.46,IF(AL528=11,361.7,IF(AL528=12,367.94,IF(AL528=13,572.94,IF(AL528=14,163.68,IF(AL528=15,756.97,IF(AL528=16,668.99,IF(AL528=17,197.66,IF(AL528=18,990.88,IF(AL528=19,732.33,IF(AL528=20,378.7))))))))))))))))))</f>
        <v>0</v>
      </c>
      <c r="AM529" s="52" t="b">
        <f>IF(AM528=3,46.41,IF(AM528=4,19.01,IF(AM528=5,15.96,IF(AM528=6,78.9,IF(AM528=7,32.34,IF(AM528=8,27.09,IF(AM528=9,125.27,IF(AM528=10,48.48,IF(AM528=11,43.47,IF(AM528=12,48.59,IF(AM528=13,19.9,IF(AM528=14,16.71,IF(AM528=15,82.61,IF(AM528=16,33.86,IF(AM528=17,28.36,IF(AM528=18,131.15,IF(AM528=19,50.76,IF(AM528=20,45.51))))))))))))))))))</f>
        <v>0</v>
      </c>
      <c r="AO529" s="4">
        <f t="shared" si="1452"/>
        <v>0</v>
      </c>
      <c r="AP529" s="4">
        <f t="shared" si="1453"/>
        <v>0</v>
      </c>
      <c r="AQ529" s="4">
        <f t="shared" si="1454"/>
        <v>0</v>
      </c>
      <c r="AU529" s="324"/>
      <c r="AV529" s="339"/>
      <c r="AW529" s="325"/>
      <c r="AX529" s="322" t="s">
        <v>54</v>
      </c>
      <c r="AY529" s="293"/>
      <c r="AZ529" s="10" t="s">
        <v>36</v>
      </c>
      <c r="BA529" s="12">
        <f>IF(BX529=FALSE,0,BX529)</f>
        <v>1896.3</v>
      </c>
      <c r="BB529" s="12" t="s">
        <v>36</v>
      </c>
      <c r="BC529" s="12">
        <f>IF(BY529=FALSE,0,BY529)</f>
        <v>0</v>
      </c>
      <c r="BD529" s="12">
        <f>IF(BZ529=FALSE,0,BZ529)</f>
        <v>0</v>
      </c>
      <c r="BE529" s="12" t="s">
        <v>36</v>
      </c>
      <c r="BF529" s="12">
        <f>IF(CA529=FALSE,0,CA529)</f>
        <v>0</v>
      </c>
      <c r="BG529" s="12" t="s">
        <v>36</v>
      </c>
      <c r="BH529" s="12" t="s">
        <v>36</v>
      </c>
      <c r="BI529" s="12" t="s">
        <v>36</v>
      </c>
      <c r="BJ529" s="12" t="s">
        <v>36</v>
      </c>
      <c r="BK529" s="12">
        <f>IF(CB529=FALSE,0,CB529)</f>
        <v>0</v>
      </c>
      <c r="BL529" s="12" t="s">
        <v>36</v>
      </c>
      <c r="BM529" s="12">
        <f>IF(CC529=FALSE,0,CC529)</f>
        <v>0</v>
      </c>
      <c r="BN529" s="12" t="s">
        <v>36</v>
      </c>
      <c r="BO529" s="12">
        <f>IF(CD529=FALSE,0,CD529)</f>
        <v>0</v>
      </c>
      <c r="BP529" s="12">
        <f>IF(CE529=FALSE,0,CE529)</f>
        <v>0</v>
      </c>
      <c r="BQ529" s="12">
        <f>IF(CF529=FALSE,0,CF529)</f>
        <v>0</v>
      </c>
      <c r="BR529" s="12" t="s">
        <v>36</v>
      </c>
      <c r="BS529" s="12">
        <f>IF(CG529=FALSE,0,CG529)</f>
        <v>0</v>
      </c>
      <c r="BT529" s="12" t="s">
        <v>36</v>
      </c>
      <c r="BU529" s="18">
        <v>9</v>
      </c>
      <c r="BX529" s="52">
        <f>IF(AD528=3,1896.3,IF(AD528=4,1249.18,IF(AD528=5,476.76,IF(AD528=6,3974,IF(AD528=7,1481.5,IF(AD528=8,567.82,IF(AD528=9,5364.7,IF(AD528=10,1659.18,IF(AD528=11,1172.3)))))))))</f>
        <v>1896.3</v>
      </c>
      <c r="BY529" s="52" t="b">
        <f>IF(AE528=5,2411.56,IF(AE528=8,2817.26,IF(AE528=11,2857.82)))</f>
        <v>0</v>
      </c>
      <c r="BZ529" s="52" t="b">
        <f>IF(AF528=3,974.64,IF(AF528=4,651.28,IF(AF528=5,575.98,IF(AF528=6,1237.4,IF(AF528=7,824.6,IF(AF528=8,732.08,IF(AF528=9,1597.08,IF(AF528=10,1068.98,IF(AF528=11,953.72)))))))))</f>
        <v>0</v>
      </c>
      <c r="CA529" s="52" t="b">
        <f>IF(AG528=3,997.78,IF(AG528=4,722.58,IF(AG528=5,500.76,IF(AG528=6,1258.44,IF(AG528=7,912.42,IF(AG528=8,632.32,IF(AG528=9,1630.7,IF(AG528=10,1144.38,IF(AG528=11,805.18)))))))))</f>
        <v>0</v>
      </c>
      <c r="CB529" s="52" t="b">
        <f>IF(AH528=3,719.7,IF(AH528=4,261.66,IF(AH528=5,157.22,IF(AH528=6,854.38,IF(AH528=7,321.54,IF(AH528=8,190.76,IF(AH528=9,1136.74,IF(AH528=10,408.8,IF(AH528=11,265.92)))))))))</f>
        <v>0</v>
      </c>
      <c r="CC529" s="52" t="b">
        <f>IF(AI528=3,392.34,IF(AI528=4,179.86,IF(AI528=5,97.76,IF(AI528=6,492.16,IF(AI528=7,224.14,IF(AI528=8,123.84,IF(AI528=9,594.22,IF(AI528=10,280.82,IF(AI528=11,159.34)))))))))</f>
        <v>0</v>
      </c>
      <c r="CD529" s="52" t="b">
        <f>IF(AJ528=3,216.7,IF(AJ528=4,129.3,IF(AJ528=5,91.5,IF(AJ528=6,288.54,IF(AJ528=7,173.16,IF(AJ528=8,122.92,IF(AJ528=9,390.32,IF(AJ528=10,236.48,IF(AJ528=11,167.76)))))))))</f>
        <v>0</v>
      </c>
      <c r="CE529" s="52" t="b">
        <f>IF(AK528=3,281.7,IF(AK528=4,209.68,IF(AK528=5,106.64,IF(AK528=6,572.92,IF(AK528=7,238.84,IF(AK528=8,126.84,IF(AK528=9,826.54,IF(AK528=10,282.66,IF(AK528=11,292)))))))))</f>
        <v>0</v>
      </c>
      <c r="CF529" s="52" t="b">
        <f>IF(AL528=3,702.84,IF(AL528=4,1094.44,IF(AL528=5,312.66,IF(AL528=6,1445.98,IF(AL528=7,1277.92,IF(AL528=8,377.58,IF(AL528=9,1892.8,IF(AL528=10,1398.92,IF(AL528=11,723.4)))))))))</f>
        <v>0</v>
      </c>
      <c r="CG529" s="52" t="b">
        <f>IF(AM528=3,92.82,IF(AM528=4,38.02,IF(AM528=5,31.92,IF(AM528=6,157.8,IF(AM528=7,64.68,IF(AM528=8,54.18,IF(AM528=9,250.54,IF(AM528=10,96.96,IF(AM528=11,86.94)))))))))</f>
        <v>0</v>
      </c>
    </row>
    <row r="530" spans="1:88" ht="30" customHeight="1">
      <c r="A530" s="318" t="s">
        <v>38</v>
      </c>
      <c r="B530" s="280" t="s">
        <v>131</v>
      </c>
      <c r="C530" s="284">
        <v>624.6</v>
      </c>
      <c r="D530" s="282" t="s">
        <v>27</v>
      </c>
      <c r="E530" s="2" t="s">
        <v>28</v>
      </c>
      <c r="F530" s="10">
        <f>G530+I530+J530+L530+Q530+S530+U530+V530+W530+Y530+Z530</f>
        <v>592214.49</v>
      </c>
      <c r="G530" s="45">
        <v>592214.49</v>
      </c>
      <c r="H530" s="10">
        <v>0</v>
      </c>
      <c r="I530" s="10">
        <v>0</v>
      </c>
      <c r="J530" s="10">
        <v>0</v>
      </c>
      <c r="K530" s="10">
        <v>0</v>
      </c>
      <c r="L530" s="10">
        <f>M530+O530</f>
        <v>0</v>
      </c>
      <c r="M530" s="13">
        <v>0</v>
      </c>
      <c r="N530" s="10">
        <v>0</v>
      </c>
      <c r="O530" s="13">
        <v>0</v>
      </c>
      <c r="P530" s="10">
        <v>0</v>
      </c>
      <c r="Q530" s="46">
        <v>0</v>
      </c>
      <c r="R530" s="10">
        <v>0</v>
      </c>
      <c r="S530" s="46">
        <v>0</v>
      </c>
      <c r="T530" s="10">
        <v>0</v>
      </c>
      <c r="U530" s="46">
        <v>0</v>
      </c>
      <c r="V530" s="46">
        <v>0</v>
      </c>
      <c r="W530" s="46">
        <v>0</v>
      </c>
      <c r="X530" s="10">
        <v>0</v>
      </c>
      <c r="Y530" s="10">
        <v>0</v>
      </c>
      <c r="Z530" s="10">
        <v>0</v>
      </c>
      <c r="AA530" s="16">
        <v>1</v>
      </c>
      <c r="AO530" s="4">
        <f t="shared" si="1452"/>
        <v>0</v>
      </c>
      <c r="AP530" s="4">
        <f t="shared" si="1453"/>
        <v>0</v>
      </c>
      <c r="AQ530" s="4">
        <f t="shared" si="1454"/>
        <v>0</v>
      </c>
      <c r="AU530" s="324" t="s">
        <v>38</v>
      </c>
      <c r="AV530" s="339" t="s">
        <v>131</v>
      </c>
      <c r="AW530" s="325">
        <v>624.6</v>
      </c>
      <c r="AX530" s="326" t="s">
        <v>27</v>
      </c>
      <c r="AY530" s="2" t="s">
        <v>28</v>
      </c>
      <c r="AZ530" s="10">
        <f>BA530+BC530+BD530+BF530+BK530+BM530+BO530+BP530+BQ530+BS530+BT530</f>
        <v>1184428.98</v>
      </c>
      <c r="BA530" s="44">
        <f>ROUND($C530*BA538,2)</f>
        <v>1184428.98</v>
      </c>
      <c r="BB530" s="10">
        <f>ROUND(H530*2,2)</f>
        <v>0</v>
      </c>
      <c r="BC530" s="44">
        <f>ROUND($C530*BC538,2)</f>
        <v>0</v>
      </c>
      <c r="BD530" s="44">
        <f>ROUND($C530*BD538,2)</f>
        <v>0</v>
      </c>
      <c r="BE530" s="10">
        <f>ROUND(K530*2,2)</f>
        <v>0</v>
      </c>
      <c r="BF530" s="44">
        <f>ROUND($C530*BF538,2)</f>
        <v>0</v>
      </c>
      <c r="BG530" s="10">
        <f>ROUND(M530*2,2)</f>
        <v>0</v>
      </c>
      <c r="BH530" s="10">
        <f>ROUND(N530*2,2)</f>
        <v>0</v>
      </c>
      <c r="BI530" s="10">
        <f>ROUND(O530*2,2)</f>
        <v>0</v>
      </c>
      <c r="BJ530" s="10">
        <f>ROUND(P530*2,2)</f>
        <v>0</v>
      </c>
      <c r="BK530" s="44">
        <f>ROUND($C530*BK538,2)</f>
        <v>0</v>
      </c>
      <c r="BL530" s="10">
        <f>ROUND(R530*2,2)</f>
        <v>0</v>
      </c>
      <c r="BM530" s="44">
        <f>ROUND($C530*BM538,2)</f>
        <v>0</v>
      </c>
      <c r="BN530" s="10">
        <f>ROUND(T530*2,2)</f>
        <v>0</v>
      </c>
      <c r="BO530" s="44">
        <f>ROUND($C530*BO538,2)</f>
        <v>0</v>
      </c>
      <c r="BP530" s="44">
        <f>ROUND(V530*2,2)</f>
        <v>0</v>
      </c>
      <c r="BQ530" s="44">
        <f>ROUND($C530*BQ538,2)</f>
        <v>0</v>
      </c>
      <c r="BR530" s="10">
        <f>ROUND(X530*2,2)</f>
        <v>0</v>
      </c>
      <c r="BS530" s="44">
        <f>ROUND(Y530*2,2)</f>
        <v>0</v>
      </c>
      <c r="BT530" s="10">
        <f>ROUND(Z530*2,2)</f>
        <v>0</v>
      </c>
      <c r="BU530" s="16">
        <v>1</v>
      </c>
      <c r="CI530" s="32">
        <f>BF530-BG530</f>
        <v>0</v>
      </c>
    </row>
    <row r="531" spans="1:88" ht="60" customHeight="1">
      <c r="A531" s="319"/>
      <c r="B531" s="281"/>
      <c r="C531" s="285"/>
      <c r="D531" s="342"/>
      <c r="E531" s="2" t="s">
        <v>29</v>
      </c>
      <c r="F531" s="10">
        <f t="shared" ref="F531:F535" si="1478">G531+I531+J531+L531+Q531+S531+U531+V531+W531+Y531+Z531</f>
        <v>0</v>
      </c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15">
        <v>2</v>
      </c>
      <c r="AO531" s="4">
        <f t="shared" si="1452"/>
        <v>0</v>
      </c>
      <c r="AP531" s="4">
        <f t="shared" si="1453"/>
        <v>0</v>
      </c>
      <c r="AQ531" s="4">
        <f t="shared" si="1454"/>
        <v>0</v>
      </c>
      <c r="AU531" s="324"/>
      <c r="AV531" s="339"/>
      <c r="AW531" s="325"/>
      <c r="AX531" s="326"/>
      <c r="AY531" s="2" t="s">
        <v>29</v>
      </c>
      <c r="AZ531" s="10">
        <f t="shared" ref="AZ531:AZ535" si="1479">BA531+BC531+BD531+BF531+BK531+BM531+BO531+BP531+BQ531+BS531+BT531</f>
        <v>0</v>
      </c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5">
        <v>2</v>
      </c>
    </row>
    <row r="532" spans="1:88" ht="120" customHeight="1">
      <c r="A532" s="319"/>
      <c r="B532" s="281"/>
      <c r="C532" s="285"/>
      <c r="D532" s="282" t="s">
        <v>30</v>
      </c>
      <c r="E532" s="2" t="s">
        <v>52</v>
      </c>
      <c r="F532" s="10">
        <f t="shared" si="1478"/>
        <v>0</v>
      </c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15">
        <v>3</v>
      </c>
      <c r="AO532" s="4">
        <f t="shared" si="1452"/>
        <v>0</v>
      </c>
      <c r="AP532" s="4">
        <f t="shared" si="1453"/>
        <v>0</v>
      </c>
      <c r="AQ532" s="4">
        <f t="shared" si="1454"/>
        <v>0</v>
      </c>
      <c r="AT532" s="32">
        <f>AZ532-BC532</f>
        <v>0</v>
      </c>
      <c r="AU532" s="324"/>
      <c r="AV532" s="339"/>
      <c r="AW532" s="325"/>
      <c r="AX532" s="326" t="s">
        <v>30</v>
      </c>
      <c r="AY532" s="2" t="s">
        <v>52</v>
      </c>
      <c r="AZ532" s="10">
        <f t="shared" si="1479"/>
        <v>0</v>
      </c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5">
        <v>3</v>
      </c>
    </row>
    <row r="533" spans="1:88" ht="30" customHeight="1">
      <c r="A533" s="319"/>
      <c r="B533" s="281"/>
      <c r="C533" s="285"/>
      <c r="D533" s="283"/>
      <c r="E533" s="2" t="s">
        <v>32</v>
      </c>
      <c r="F533" s="10">
        <f t="shared" si="1478"/>
        <v>0</v>
      </c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15">
        <v>4</v>
      </c>
      <c r="AO533" s="4">
        <f t="shared" si="1452"/>
        <v>0</v>
      </c>
      <c r="AP533" s="4">
        <f t="shared" si="1453"/>
        <v>0</v>
      </c>
      <c r="AQ533" s="4">
        <f t="shared" si="1454"/>
        <v>0</v>
      </c>
      <c r="AU533" s="324"/>
      <c r="AV533" s="339"/>
      <c r="AW533" s="325"/>
      <c r="AX533" s="326"/>
      <c r="AY533" s="2" t="s">
        <v>32</v>
      </c>
      <c r="AZ533" s="10">
        <f t="shared" si="1479"/>
        <v>0</v>
      </c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5">
        <v>4</v>
      </c>
    </row>
    <row r="534" spans="1:88" ht="30" customHeight="1">
      <c r="A534" s="319"/>
      <c r="B534" s="281"/>
      <c r="C534" s="285"/>
      <c r="D534" s="283"/>
      <c r="E534" s="2" t="s">
        <v>33</v>
      </c>
      <c r="F534" s="10">
        <f t="shared" si="1478"/>
        <v>0</v>
      </c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15">
        <v>5</v>
      </c>
      <c r="AO534" s="4">
        <f t="shared" si="1452"/>
        <v>0</v>
      </c>
      <c r="AP534" s="4">
        <f t="shared" si="1453"/>
        <v>0</v>
      </c>
      <c r="AQ534" s="4">
        <f t="shared" si="1454"/>
        <v>0</v>
      </c>
      <c r="AU534" s="324"/>
      <c r="AV534" s="339"/>
      <c r="AW534" s="325"/>
      <c r="AX534" s="326"/>
      <c r="AY534" s="2" t="s">
        <v>33</v>
      </c>
      <c r="AZ534" s="10">
        <f t="shared" si="1479"/>
        <v>0</v>
      </c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5">
        <v>5</v>
      </c>
    </row>
    <row r="535" spans="1:88" ht="30" customHeight="1">
      <c r="A535" s="319"/>
      <c r="B535" s="281"/>
      <c r="C535" s="285"/>
      <c r="D535" s="342"/>
      <c r="E535" s="2" t="s">
        <v>34</v>
      </c>
      <c r="F535" s="10">
        <f t="shared" si="1478"/>
        <v>0</v>
      </c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15">
        <v>6</v>
      </c>
      <c r="AO535" s="4">
        <f t="shared" si="1452"/>
        <v>0</v>
      </c>
      <c r="AP535" s="4">
        <f t="shared" si="1453"/>
        <v>0</v>
      </c>
      <c r="AQ535" s="4">
        <f t="shared" si="1454"/>
        <v>0</v>
      </c>
      <c r="AU535" s="324"/>
      <c r="AV535" s="339"/>
      <c r="AW535" s="325"/>
      <c r="AX535" s="326"/>
      <c r="AY535" s="2" t="s">
        <v>34</v>
      </c>
      <c r="AZ535" s="10">
        <f t="shared" si="1479"/>
        <v>0</v>
      </c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5">
        <v>6</v>
      </c>
    </row>
    <row r="536" spans="1:88" ht="30" customHeight="1">
      <c r="A536" s="319"/>
      <c r="B536" s="281"/>
      <c r="C536" s="285"/>
      <c r="D536" s="365" t="s">
        <v>35</v>
      </c>
      <c r="E536" s="366"/>
      <c r="F536" s="10">
        <f>F530+F531+F532+F533+F534+F535</f>
        <v>592214.49</v>
      </c>
      <c r="G536" s="10">
        <f t="shared" ref="G536" si="1480">G530+G531+G532+G533+G534+G535</f>
        <v>592214.49</v>
      </c>
      <c r="H536" s="10">
        <f t="shared" ref="H536" si="1481">H530+H531+H532+H533+H534+H535</f>
        <v>0</v>
      </c>
      <c r="I536" s="10">
        <f t="shared" ref="I536" si="1482">I530+I531+I532+I533+I534+I535</f>
        <v>0</v>
      </c>
      <c r="J536" s="10">
        <f t="shared" ref="J536" si="1483">J530+J531+J532+J533+J534+J535</f>
        <v>0</v>
      </c>
      <c r="K536" s="10">
        <f t="shared" ref="K536" si="1484">K530+K531+K532+K533+K534+K535</f>
        <v>0</v>
      </c>
      <c r="L536" s="10">
        <f t="shared" ref="L536" si="1485">L530+L531+L532+L533+L534+L535</f>
        <v>0</v>
      </c>
      <c r="M536" s="10">
        <f t="shared" ref="M536" si="1486">M530+M531+M532+M533+M534+M535</f>
        <v>0</v>
      </c>
      <c r="N536" s="10">
        <f t="shared" ref="N536" si="1487">N530+N531+N532+N533+N534+N535</f>
        <v>0</v>
      </c>
      <c r="O536" s="10">
        <f t="shared" ref="O536" si="1488">O530+O531+O532+O533+O534+O535</f>
        <v>0</v>
      </c>
      <c r="P536" s="10">
        <f t="shared" ref="P536" si="1489">P530+P531+P532+P533+P534+P535</f>
        <v>0</v>
      </c>
      <c r="Q536" s="10">
        <f t="shared" ref="Q536" si="1490">Q530+Q531+Q532+Q533+Q534+Q535</f>
        <v>0</v>
      </c>
      <c r="R536" s="10">
        <f t="shared" ref="R536" si="1491">R530+R531+R532+R533+R534+R535</f>
        <v>0</v>
      </c>
      <c r="S536" s="10">
        <f t="shared" ref="S536" si="1492">S530+S531+S532+S533+S534+S535</f>
        <v>0</v>
      </c>
      <c r="T536" s="10">
        <f t="shared" ref="T536" si="1493">T530+T531+T532+T533+T534+T535</f>
        <v>0</v>
      </c>
      <c r="U536" s="10">
        <f t="shared" ref="U536" si="1494">U530+U531+U532+U533+U534+U535</f>
        <v>0</v>
      </c>
      <c r="V536" s="10">
        <f t="shared" ref="V536" si="1495">V530+V531+V532+V533+V534+V535</f>
        <v>0</v>
      </c>
      <c r="W536" s="10">
        <f t="shared" ref="W536" si="1496">W530+W531+W532+W533+W534+W535</f>
        <v>0</v>
      </c>
      <c r="X536" s="10">
        <f t="shared" ref="X536" si="1497">X530+X531+X532+X533+X534+X535</f>
        <v>0</v>
      </c>
      <c r="Y536" s="10">
        <f t="shared" ref="Y536" si="1498">Y530+Y531+Y532+Y533+Y534+Y535</f>
        <v>0</v>
      </c>
      <c r="Z536" s="10">
        <f t="shared" ref="Z536" si="1499">Z530+Z531+Z532+Z533+Z534+Z535</f>
        <v>0</v>
      </c>
      <c r="AA536" s="28">
        <v>7</v>
      </c>
      <c r="AO536" s="4">
        <f t="shared" si="1452"/>
        <v>0</v>
      </c>
      <c r="AP536" s="4">
        <f t="shared" si="1453"/>
        <v>0</v>
      </c>
      <c r="AQ536" s="4">
        <f t="shared" si="1454"/>
        <v>0</v>
      </c>
      <c r="AU536" s="324"/>
      <c r="AV536" s="339"/>
      <c r="AW536" s="325"/>
      <c r="AX536" s="327" t="s">
        <v>35</v>
      </c>
      <c r="AY536" s="327"/>
      <c r="AZ536" s="10">
        <f>AZ530+AZ531+AZ532+AZ533+AZ534+AZ535</f>
        <v>1184428.98</v>
      </c>
      <c r="BA536" s="10">
        <f t="shared" ref="BA536:BT536" si="1500">BA530+BA531+BA532+BA533+BA534+BA535</f>
        <v>1184428.98</v>
      </c>
      <c r="BB536" s="10">
        <f t="shared" si="1500"/>
        <v>0</v>
      </c>
      <c r="BC536" s="10">
        <f t="shared" si="1500"/>
        <v>0</v>
      </c>
      <c r="BD536" s="10">
        <f t="shared" si="1500"/>
        <v>0</v>
      </c>
      <c r="BE536" s="10">
        <f t="shared" si="1500"/>
        <v>0</v>
      </c>
      <c r="BF536" s="10">
        <f t="shared" si="1500"/>
        <v>0</v>
      </c>
      <c r="BG536" s="10">
        <f t="shared" si="1500"/>
        <v>0</v>
      </c>
      <c r="BH536" s="10">
        <f t="shared" si="1500"/>
        <v>0</v>
      </c>
      <c r="BI536" s="10">
        <f t="shared" si="1500"/>
        <v>0</v>
      </c>
      <c r="BJ536" s="10">
        <f t="shared" si="1500"/>
        <v>0</v>
      </c>
      <c r="BK536" s="10">
        <f t="shared" si="1500"/>
        <v>0</v>
      </c>
      <c r="BL536" s="10">
        <f t="shared" si="1500"/>
        <v>0</v>
      </c>
      <c r="BM536" s="10">
        <f t="shared" si="1500"/>
        <v>0</v>
      </c>
      <c r="BN536" s="10">
        <f t="shared" si="1500"/>
        <v>0</v>
      </c>
      <c r="BO536" s="10">
        <f t="shared" si="1500"/>
        <v>0</v>
      </c>
      <c r="BP536" s="10">
        <f t="shared" si="1500"/>
        <v>0</v>
      </c>
      <c r="BQ536" s="10">
        <f t="shared" si="1500"/>
        <v>0</v>
      </c>
      <c r="BR536" s="10">
        <f t="shared" si="1500"/>
        <v>0</v>
      </c>
      <c r="BS536" s="10">
        <f t="shared" si="1500"/>
        <v>0</v>
      </c>
      <c r="BT536" s="10">
        <f t="shared" si="1500"/>
        <v>0</v>
      </c>
      <c r="BU536" s="28">
        <v>7</v>
      </c>
      <c r="CI536" s="32">
        <f>BF536-BG536</f>
        <v>0</v>
      </c>
      <c r="CJ536" s="123"/>
    </row>
    <row r="537" spans="1:88" ht="75" customHeight="1">
      <c r="A537" s="319"/>
      <c r="B537" s="281"/>
      <c r="C537" s="285"/>
      <c r="D537" s="292" t="s">
        <v>53</v>
      </c>
      <c r="E537" s="293"/>
      <c r="F537" s="11">
        <f>ROUND(F536/C530,2)</f>
        <v>948.15</v>
      </c>
      <c r="G537" s="11">
        <f>ROUND(G536/C530,2)</f>
        <v>948.15</v>
      </c>
      <c r="H537" s="11">
        <f>ROUND(H536/C530,2)</f>
        <v>0</v>
      </c>
      <c r="I537" s="11">
        <f>ROUND(I536/C530,2)</f>
        <v>0</v>
      </c>
      <c r="J537" s="11">
        <f>ROUND(J536/C530,2)</f>
        <v>0</v>
      </c>
      <c r="K537" s="11">
        <f>ROUND(K536/C530,2)</f>
        <v>0</v>
      </c>
      <c r="L537" s="11">
        <f>ROUND(L536/C530,2)</f>
        <v>0</v>
      </c>
      <c r="M537" s="11">
        <f>ROUND(M536/C530,2)</f>
        <v>0</v>
      </c>
      <c r="N537" s="11">
        <f>ROUND(N536/C530,2)</f>
        <v>0</v>
      </c>
      <c r="O537" s="11">
        <f>ROUND(O536/C530,2)</f>
        <v>0</v>
      </c>
      <c r="P537" s="11">
        <f>ROUND(P536/C530,2)</f>
        <v>0</v>
      </c>
      <c r="Q537" s="11">
        <f>ROUND(Q536/C530,2)</f>
        <v>0</v>
      </c>
      <c r="R537" s="11">
        <f>ROUND(R536/C530,2)</f>
        <v>0</v>
      </c>
      <c r="S537" s="11">
        <f>ROUND(S536/C530,2)</f>
        <v>0</v>
      </c>
      <c r="T537" s="11">
        <f>ROUND(T536/C530,2)</f>
        <v>0</v>
      </c>
      <c r="U537" s="11">
        <f>ROUND(U536/C530,2)</f>
        <v>0</v>
      </c>
      <c r="V537" s="11">
        <f>ROUND(V536/C530,2)</f>
        <v>0</v>
      </c>
      <c r="W537" s="11">
        <f>ROUND(W536/C530,2)</f>
        <v>0</v>
      </c>
      <c r="X537" s="11">
        <f>ROUND(X536/C530,2)</f>
        <v>0</v>
      </c>
      <c r="Y537" s="11">
        <f>ROUND(Y536/C530,2)</f>
        <v>0</v>
      </c>
      <c r="Z537" s="11">
        <f>ROUND(Z536/C530,2)</f>
        <v>0</v>
      </c>
      <c r="AA537" s="17">
        <v>8</v>
      </c>
      <c r="AD537" s="52">
        <f>IF(AND(G537&gt;947.15,G537&lt;949),3,IF(AND(G537&gt;623.59,G537&lt;625),4,IF(AND(G537&gt;237.38,G537&lt;239),5,IF(AND(G537&gt;1986,G537&lt;1988),6,IF(AND(G537&gt;739.75,G537&lt;741),7,IF(AND(G537&gt;282.91,G537&lt;284),8,IF(AND(G537&gt;2681.35,G537&lt;2683),9,IF(AND(G537&gt;828.59,G537&lt;830),10,IF(AND(G537&gt;585.15,G537&lt;587),11,IF(AND(G537&gt;991.71,G537&lt;993),12,IF(AND(G537&gt;652.95,G537&lt;654),13,IF(AND(G537&gt;248.59,G537&lt;250),14,IF(AND(G537&gt;2079.39,G537&lt;2081),15,IF(AND(G537&gt;774.57,G537&lt;776),16,IF(AND(G537&gt;296.25,G537&lt;298),17,IF(AND(G537&gt;2807.42,G537&lt;2809),18,IF(AND(G537&gt;867.59,G537&lt;869),19,IF(AND(G537&gt;612.7,G537&lt;614),20))))))))))))))))))</f>
        <v>3</v>
      </c>
      <c r="AE537" s="52" t="b">
        <f>IF(AND(I537&gt;1204.78,I537&lt;1206),5,IF(AND(I537&gt;1407.63,I537&lt;1409),8,IF(AND(I537&gt;1427.91,I537&lt;1429),11,IF(AND(I537&gt;1261.45,I537&lt;1263),14,IF(AND(I537&gt;1473.83,I537&lt;1475),17,IF(AND(I537&gt;1495.07,I537&lt;1497),20))))))</f>
        <v>0</v>
      </c>
      <c r="AF537" s="52" t="b">
        <f>IF(AND(J537&gt;486.32,J537&lt;488),3,IF(AND(J537&gt;324.64,J537&lt;326),4,IF(AND(J537&gt;286.99,J537&lt;288.5),5,IF(AND(J537&gt;617.7,J537&lt;618),6,IF(AND(J537&gt;411.3,J537&lt;413),7,IF(AND(J537&gt;365.04,J537&lt;367),8,IF(AND(J537&gt;797.54,J537&lt;799),9,IF(AND(J537&gt;533.49,J537&lt;535),10,IF(AND(J537&gt;475.86,J537&lt;477),11,IF(AND(J537&gt;509.22,J537&lt;511),12,IF(AND(J537&gt;339.94,J537&lt;341.2),13,IF(AND(J537&gt;300.53,J537&lt;302),14,IF(AND(J537&gt;646.78,J537&lt;648),15,IF(AND(J537&gt;430.68,J537&lt;432),16,IF(AND(J537&gt;382.24,J537&lt;384),17,IF(AND(J537&gt;835.07,J537&lt;837),18,IF(AND(J537&gt;558.61,J537&lt;560),19,IF(AND(J537&gt;498.27,J537&lt;500),20))))))))))))))))))</f>
        <v>0</v>
      </c>
      <c r="AG537" s="52" t="b">
        <f>IF(AND(L537&gt;497.89,L537&lt;499),3,IF(AND(L537&gt;360.29,L537&lt;362),4,IF(AND(L537&gt;249.38,L537&lt;251),5,IF(AND(L537&gt;628.22,L537&lt;630),6,IF(AND(L537&gt;455.21,L537&lt;457),7,IF(AND(L537&gt;315.16,L537&lt;317),8,IF(AND(L537&gt;814.35,L537&lt;816),9,IF(AND(L537&gt;571.19,L537&lt;573),10,IF(AND(L537&gt;401.59,L537&lt;403),11,IF(AND(L537&gt;521.33,L537&lt;523),12,IF(AND(L537&gt;377.28,L537&lt;379),13,IF(AND(L537&gt;261.15,L537&lt;263),14,IF(AND(L537&gt;657.8,L537&lt;659),15,IF(AND(L537&gt;476.66,L537&lt;478),16,IF(AND(L537&gt;330.01,L537&lt;332),17,IF(AND(L537&gt;852.67,L537&lt;854),18,IF(AND(L537&gt;598.08,L537&lt;600),19,IF(AND(L537&gt;420.51,L537&lt;422),20))))))))))))))))))</f>
        <v>0</v>
      </c>
      <c r="AH537" s="52" t="b">
        <f>IF(AND(Q537&gt;358.85,Q537&lt;360),3,IF(AND(Q537&gt;129.83,Q537&lt;131),4,IF(AND(Q537&gt;77.61,Q537&lt;79),5,IF(AND(Q537&gt;426.19,Q537&lt;428),6,IF(AND(Q537&gt;159.77,Q537&lt;161),7,IF(AND(Q537&gt;94.38,Q537&lt;96),8,IF(AND(Q537&gt;567.37,Q537&lt;569),9,IF(AND(Q537&gt;203.4,Q537&lt;205),10,IF(AND(Q537&gt;131.96,Q537&lt;133),11,IF(AND(Q537&gt;375.76,Q537&lt;377),12,IF(AND(Q537&gt;135.98,Q537&lt;137),13,IF(AND(Q537&gt;81.31,Q537&lt;83),14,IF(AND(Q537&gt;446.27,Q537&lt;448),15,IF(AND(Q537&gt;167.32,Q537&lt;169),16,IF(AND(Q537&gt;98.86,Q537&lt;100),17,IF(AND(Q537&gt;594.08,Q537&lt;596),18,IF(AND(Q537&gt;213.01,Q537&lt;215),19,IF(AND(Q537&gt;138.21,Q537&lt;140),20))))))))))))))))))</f>
        <v>0</v>
      </c>
      <c r="AI537" s="52" t="b">
        <f>IF(AND(S537&gt;195.17,S537&lt;197),3,IF(AND(S537&gt;88.93,S537&lt;90),4,IF(AND(S537&gt;47.88,S537&lt;49),5,IF(AND(S537&gt;245.08,S537&lt;247),6,IF(AND(S537&gt;111.07,S537&lt;113),7,IF(AND(S537&gt;60.92,S537&lt;62),8,IF(AND(S537&gt;296.11,S537&lt;298),9,IF(AND(S537&gt;139.41,S537&lt;141),10,IF(AND(S537&gt;78.67,S537&lt;80),11,IF(AND(S537&gt;204.39,S537&lt;206),12,IF(AND(S537&gt;93.16,S537&lt;95),13,IF(AND(S537&gt;50.17,S537&lt;52),14,IF(AND(S537&gt;256.64,S537&lt;258),15,IF(AND(S537&gt;116.33,S537&lt;118),16,IF(AND(S537&gt;63.83,S537&lt;65),17,IF(AND(S537&gt;310.07,S537&lt;312),18,IF(AND(S537&gt;146.01,S537&lt;148),19,IF(AND(S537&gt;82.42,S537&lt;84),20))))))))))))))))))</f>
        <v>0</v>
      </c>
      <c r="AJ537" s="52" t="b">
        <f>IF(AND(U537&gt;107.35,U537&lt;109),3,IF(AND(U537&gt;63.65,U537&lt;65),4,IF(AND(U537&gt;44.75,U537&lt;46),5,IF(AND(U537&gt;143.27,U537&lt;145),6,IF(AND(U537&gt;85.58,U537&lt;87),7,IF(AND(U537&gt;60.46,U537&lt;62),8,IF(AND(U537&gt;194.16,U537&lt;196),9,IF(AND(U537&gt;117.24,U537&lt;119),10,IF(AND(U537&gt;82.88,U537&lt;84),11,IF(AND(U537&gt;112.44,U537&lt;114),12,IF(AND(U537&gt;66.69,U537&lt;68),13,IF(AND(U537&gt;46.9,U537&lt;48),14,IF(AND(U537&gt;150.05,U537&lt;152),15,IF(AND(U537&gt;90.65,U537&lt;91),16,IF(AND(U537&gt;63.34,U537&lt;65),17,IF(AND(U537&gt;203.34,U537&lt;205),18,IF(AND(U537&gt;122.8,U537&lt;124),19,IF(AND(U537&gt;86.83,U537&lt;88),20))))))))))))))))))</f>
        <v>0</v>
      </c>
      <c r="AK537" s="52" t="b">
        <f>IF(AND(V537&gt;139.85,V537&lt;141),3,IF(AND(V537&gt;103.84,V537&lt;105),4,IF(AND(V537&gt;52.32,V537&lt;54),5,IF(AND(V537&gt;285.46,V537&lt;287),6,IF(AND(V537&gt;118.42,V537&lt;120),7,IF(AND(V537&gt;62.42,V537&lt;64),8,IF(AND(V537&gt;412.27,V537&lt;414),9,IF(AND(V537&gt;140.33,V537&lt;142),10,IF(AND(V537&gt;145,V537&lt;147),11,IF(AND(V537&gt;146.47,V537&lt;148),12,IF(AND(V537&gt;108.77,V537&lt;110),13,IF(AND(V537&gt;54.82,V537&lt;56),14,IF(AND(V537&gt;298.92,V537&lt;300),15,IF(AND(V537&gt;124.03,V537&lt;126),16,IF(AND(V537&gt;65.4,V537&lt;67),17,IF(AND(V537&gt;431.69,V537&lt;433),18,IF(AND(V537&gt;146.97,V537&lt;148),19,IF(AND(V537&gt;151.86,V537&lt;153),20))))))))))))))))))</f>
        <v>0</v>
      </c>
      <c r="AL537" s="52" t="b">
        <f>IF(AND(W537&gt;350.42,W537&lt;352),3,IF(AND(W537&gt;546.22,W537&lt;548),4,IF(AND(W537&gt;155.33,W537&lt;157),5,IF(AND(W537&gt;721.99,W537&lt;723),6,IF(AND(W537&gt;638.96,W537&lt;639),7,IF(AND(W537&gt;187.79,W537&lt;189),8,IF(AND(W537&gt;945.4,W537&lt;947),9,IF(AND(W537&gt;698.46,W537&lt;670),10,IF(AND(W537&gt;360.7,W537&lt;362),11,IF(AND(W537&gt;366.94,W537&lt;368),12,IF(AND(W537&gt;571.94,W537&lt;573),13,IF(AND(W537&gt;162.68,W537&lt;164),14,IF(AND(W537&gt;755.97,W537&lt;757),15,IF(AND(W537&gt;667.99,W537&lt;669),16,IF(AND(W537&gt;196.66,W537&lt;198),17,IF(AND(W537&gt;989.88,W537&lt;991),18,IF(AND(W537&gt;731.33,W537&lt;733),19,IF(AND(W537&gt;377.7,W537&lt;379),20))))))))))))))))))</f>
        <v>0</v>
      </c>
      <c r="AM537" s="52" t="b">
        <f>IF(AND(Y537&gt;46.2,Y537&lt;46.5),3,IF(AND(Y537&gt;18.8,Y537&lt;19.1),4,IF(AND(Y537&gt;15.8,Y537&lt;16),5,IF(AND(Y537&gt;78.7,Y537&lt;79),6,IF(AND(Y537&gt;32.1,Y537&lt;32.4),7,IF(AND(Y537&gt;26.9,Y537&lt;27.3),8,IF(AND(Y537&gt;125,Y537&lt;125.5),9,IF(AND(Y537&gt;48.2,Y537&lt;48.52),10,IF(AND(Y537&gt;43.1,Y537&lt;43.6),11,IF(AND(Y537&gt;48.53,Y537&lt;48.7),12,IF(AND(Y537&gt;19.6,Y537&lt;20.1),13,IF(AND(Y537&gt;16.5,Y537&lt;16.9),14,IF(AND(Y537&gt;82.4,Y537&lt;82.8),15,IF(AND(Y537&gt;33.6,Y537&lt;34),16,IF(AND(Y537&gt;28,Y537&lt;28.6),17,IF(AND(Y537&gt;130.8,Y537&lt;131.4),18,IF(AND(Y537&gt;50.5,Y537&lt;50.9),19,IF(AND(Y537&gt;45.2,Y537&lt;45.8),20))))))))))))))))))</f>
        <v>0</v>
      </c>
      <c r="AO537" s="4">
        <f t="shared" si="1452"/>
        <v>0</v>
      </c>
      <c r="AP537" s="4">
        <f t="shared" si="1453"/>
        <v>0</v>
      </c>
      <c r="AQ537" s="4">
        <f t="shared" si="1454"/>
        <v>0</v>
      </c>
      <c r="AU537" s="324"/>
      <c r="AV537" s="339"/>
      <c r="AW537" s="325"/>
      <c r="AX537" s="322" t="s">
        <v>53</v>
      </c>
      <c r="AY537" s="293"/>
      <c r="AZ537" s="11">
        <f>ROUND(AZ536/AW530,2)</f>
        <v>1896.3</v>
      </c>
      <c r="BA537" s="11">
        <f>ROUND(BA536/AW530,2)</f>
        <v>1896.3</v>
      </c>
      <c r="BB537" s="11">
        <f>ROUND(BB536/AW530,2)</f>
        <v>0</v>
      </c>
      <c r="BC537" s="11">
        <f>ROUND(BC536/AW530,2)</f>
        <v>0</v>
      </c>
      <c r="BD537" s="11">
        <f>ROUND(BD536/AW530,2)</f>
        <v>0</v>
      </c>
      <c r="BE537" s="11">
        <f>ROUND(BE536/AW530,2)</f>
        <v>0</v>
      </c>
      <c r="BF537" s="11">
        <f>ROUND(BF536/AW530,2)</f>
        <v>0</v>
      </c>
      <c r="BG537" s="11">
        <f>ROUND(BG536/AW530,2)</f>
        <v>0</v>
      </c>
      <c r="BH537" s="11">
        <f>ROUND(BH536/AW530,2)</f>
        <v>0</v>
      </c>
      <c r="BI537" s="11">
        <f>ROUND(BI536/AW530,2)</f>
        <v>0</v>
      </c>
      <c r="BJ537" s="11">
        <f>ROUND(BJ536/AW530,2)</f>
        <v>0</v>
      </c>
      <c r="BK537" s="11">
        <f>ROUND(BK536/AW530,2)</f>
        <v>0</v>
      </c>
      <c r="BL537" s="11">
        <f>ROUND(BL536/AW530,2)</f>
        <v>0</v>
      </c>
      <c r="BM537" s="11">
        <f>ROUND(BM536/AW530,2)</f>
        <v>0</v>
      </c>
      <c r="BN537" s="11">
        <f>ROUND(BN536/AW530,2)</f>
        <v>0</v>
      </c>
      <c r="BO537" s="11">
        <f>ROUND(BO536/AW530,2)</f>
        <v>0</v>
      </c>
      <c r="BP537" s="11">
        <f>ROUND(BP536/AW530,2)</f>
        <v>0</v>
      </c>
      <c r="BQ537" s="11">
        <f>ROUND(BQ536/AW530,2)</f>
        <v>0</v>
      </c>
      <c r="BR537" s="11">
        <f>ROUND(BR536/AW530,2)</f>
        <v>0</v>
      </c>
      <c r="BS537" s="11">
        <f>ROUND(BS536/AW530,2)</f>
        <v>0</v>
      </c>
      <c r="BT537" s="11">
        <f>ROUND(BT536/AW530,2)</f>
        <v>0</v>
      </c>
      <c r="BU537" s="17">
        <v>8</v>
      </c>
      <c r="BX537" s="52" t="b">
        <f>IF(AND(BA537&gt;947.15,BA537&lt;949),3,IF(AND(BA537&gt;623.59,BA537&lt;625),4,IF(AND(BA537&gt;237.38,BA537&lt;239),5,IF(AND(BA537&gt;1986,BA537&lt;1988),6,IF(AND(BA537&gt;739.75,BA537&lt;741),7,IF(AND(BA537&gt;282.91,BA537&lt;284),8,IF(AND(BA537&gt;2681.35,BA537&lt;2683),9,IF(AND(BA537&gt;828.59,BA537&lt;830),10,IF(AND(BA537&gt;585.15,BA537&lt;587),11,IF(AND(BA537&gt;991.71,BA537&lt;993),12,IF(AND(BA537&gt;652.95,BA537&lt;654),13,IF(AND(BA537&gt;248.59,BA537&lt;250),14,IF(AND(BA537&gt;2079.39,BA537&lt;2081),15,IF(AND(BA537&gt;774.57,BA537&lt;776),16,IF(AND(BA537&gt;296.25,BA537&lt;298),17,IF(AND(BA537&gt;2807.42,BA537&lt;2809),18,IF(AND(BA537&gt;867.59,BA537&lt;869),19,IF(AND(BA537&gt;612.7,BA537&lt;614),20))))))))))))))))))</f>
        <v>0</v>
      </c>
      <c r="BY537" s="52" t="b">
        <f>IF(AND(BC537&gt;1204.78,BC537&lt;1206),5,IF(AND(BC537&gt;1407.63,BC537&lt;1409),8,IF(AND(BC537&gt;1427.91,BC537&lt;1429),11,IF(AND(BC537&gt;1261.45,BC537&lt;1263),14,IF(AND(BC537&gt;1473.83,BC537&lt;1475),17,IF(AND(BC537&gt;1495.07,BC537&lt;1497),20))))))</f>
        <v>0</v>
      </c>
      <c r="BZ537" s="52" t="b">
        <f>IF(AND(BD537&gt;486.32,BD537&lt;488),3,IF(AND(BD537&gt;324.64,BD537&lt;326),4,IF(AND(BD537&gt;286.99,BD537&lt;288.5),5,IF(AND(BD537&gt;617.7,BD537&lt;618),6,IF(AND(BD537&gt;411.3,BD537&lt;413),7,IF(AND(BD537&gt;365.04,BD537&lt;367),8,IF(AND(BD537&gt;797.54,BD537&lt;799),9,IF(AND(BD537&gt;533.49,BD537&lt;535),10,IF(AND(BD537&gt;475.86,BD537&lt;477),11,IF(AND(BD537&gt;509.22,BD537&lt;511),12,IF(AND(BD537&gt;339.94,BD537&lt;341.2),13,IF(AND(BD537&gt;300.53,BD537&lt;302),14,IF(AND(BD537&gt;646.78,BD537&lt;648),15,IF(AND(BD537&gt;430.68,BD537&lt;432),16,IF(AND(BD537&gt;382.24,BD537&lt;384),17,IF(AND(BD537&gt;835.07,BD537&lt;837),18,IF(AND(BD537&gt;558.61,BD537&lt;560),19,IF(AND(BD537&gt;498.27,BD537&lt;500),20))))))))))))))))))</f>
        <v>0</v>
      </c>
      <c r="CA537" s="52" t="b">
        <f>IF(AND(BF537&gt;497.89,BF537&lt;499),3,IF(AND(BF537&gt;360.29,BF537&lt;362),4,IF(AND(BF537&gt;249.38,BF537&lt;251),5,IF(AND(BF537&gt;628.22,BF537&lt;630),6,IF(AND(BF537&gt;455.21,BF537&lt;457),7,IF(AND(BF537&gt;315.16,BF537&lt;317),8,IF(AND(BF537&gt;814.35,BF537&lt;816),9,IF(AND(BF537&gt;571.19,BF537&lt;573),10,IF(AND(BF537&gt;401.59,BF537&lt;403),11,IF(AND(BF537&gt;521.33,BF537&lt;523),12,IF(AND(BF537&gt;377.28,BF537&lt;379),13,IF(AND(BF537&gt;261.15,BF537&lt;263),14,IF(AND(BF537&gt;657.8,BF537&lt;659),15,IF(AND(BF537&gt;476.66,BF537&lt;478),16,IF(AND(BF537&gt;330.01,BF537&lt;332),17,IF(AND(BF537&gt;852.67,BF537&lt;854),18,IF(AND(BF537&gt;598.08,BF537&lt;600),19,IF(AND(BF537&gt;420.51,BF537&lt;422),20))))))))))))))))))</f>
        <v>0</v>
      </c>
      <c r="CB537" s="52" t="b">
        <f>IF(AND(BK537&gt;358.85,BK537&lt;360),3,IF(AND(BK537&gt;129.83,BK537&lt;131),4,IF(AND(BK537&gt;77.61,BK537&lt;79),5,IF(AND(BK537&gt;426.19,BK537&lt;428),6,IF(AND(BK537&gt;159.77,BK537&lt;161),7,IF(AND(BK537&gt;94.38,BK537&lt;96),8,IF(AND(BK537&gt;567.37,BK537&lt;569),9,IF(AND(BK537&gt;203.4,BK537&lt;205),10,IF(AND(BK537&gt;131.96,BK537&lt;133),11,IF(AND(BK537&gt;375.76,BK537&lt;377),12,IF(AND(BK537&gt;135.98,BK537&lt;137),13,IF(AND(BK537&gt;81.31,BK537&lt;83),14,IF(AND(BK537&gt;446.27,BK537&lt;448),15,IF(AND(BK537&gt;167.32,BK537&lt;169),16,IF(AND(BK537&gt;98.86,BK537&lt;100),17,IF(AND(BK537&gt;594.08,BK537&lt;596),18,IF(AND(BK537&gt;213.01,BK537&lt;215),19,IF(AND(BK537&gt;138.21,BK537&lt;140),20))))))))))))))))))</f>
        <v>0</v>
      </c>
      <c r="CC537" s="52" t="b">
        <f>IF(AND(BM537&gt;195.17,BM537&lt;197),3,IF(AND(BM537&gt;88.93,BM537&lt;90),4,IF(AND(BM537&gt;47.88,BM537&lt;49),5,IF(AND(BM537&gt;245.08,BM537&lt;247),6,IF(AND(BM537&gt;111.07,BM537&lt;113),7,IF(AND(BM537&gt;60.92,BM537&lt;62),8,IF(AND(BM537&gt;296.11,BM537&lt;298),9,IF(AND(BM537&gt;139.41,BM537&lt;141),10,IF(AND(BM537&gt;78.67,BM537&lt;80),11,IF(AND(BM537&gt;204.39,BM537&lt;206),12,IF(AND(BM537&gt;93.16,BM537&lt;95),13,IF(AND(BM537&gt;50.17,BM537&lt;52),14,IF(AND(BM537&gt;256.64,BM537&lt;258),15,IF(AND(BM537&gt;116.33,BM537&lt;118),16,IF(AND(BM537&gt;63.83,BM537&lt;65),17,IF(AND(BM537&gt;310.07,BM537&lt;312),18,IF(AND(BM537&gt;146.01,BM537&lt;148),19,IF(AND(BM537&gt;82.42,BM537&lt;84),20))))))))))))))))))</f>
        <v>0</v>
      </c>
      <c r="CD537" s="52" t="b">
        <f>IF(AND(BO537&gt;107.35,BO537&lt;109),3,IF(AND(BO537&gt;63.65,BO537&lt;65),4,IF(AND(BO537&gt;44.75,BO537&lt;46),5,IF(AND(BO537&gt;143.27,BO537&lt;145),6,IF(AND(BO537&gt;85.58,BO537&lt;87),7,IF(AND(BO537&gt;60.46,BO537&lt;62),8,IF(AND(BO537&gt;194.16,BO537&lt;196),9,IF(AND(BO537&gt;117.24,BO537&lt;119),10,IF(AND(BO537&gt;82.88,BO537&lt;84),11,IF(AND(BO537&gt;112.44,BO537&lt;114),12,IF(AND(BO537&gt;66.69,BO537&lt;68),13,IF(AND(BO537&gt;46.9,BO537&lt;48),14,IF(AND(BO537&gt;150.05,BO537&lt;152),15,IF(AND(BO537&gt;90.65,BO537&lt;91),16,IF(AND(BO537&gt;63.34,BO537&lt;65),17,IF(AND(BO537&gt;203.34,BO537&lt;205),18,IF(AND(BO537&gt;122.8,BO537&lt;124),19,IF(AND(BO537&gt;86.83,BO537&lt;88),20))))))))))))))))))</f>
        <v>0</v>
      </c>
      <c r="CE537" s="52" t="b">
        <f>IF(AND(BP537&gt;139.85,BP537&lt;141),3,IF(AND(BP537&gt;103.84,BP537&lt;105),4,IF(AND(BP537&gt;52.32,BP537&lt;54),5,IF(AND(BP537&gt;285.46,BP537&lt;287),6,IF(AND(BP537&gt;118.42,BP537&lt;120),7,IF(AND(BP537&gt;62.42,BP537&lt;64),8,IF(AND(BP537&gt;412.27,BP537&lt;414),9,IF(AND(BP537&gt;140.33,BP537&lt;142),10,IF(AND(BP537&gt;145,BP537&lt;147),11,IF(AND(BP537&gt;146.47,BP537&lt;148),12,IF(AND(BP537&gt;108.77,BP537&lt;110),13,IF(AND(BP537&gt;54.82,BP537&lt;56),14,IF(AND(BP537&gt;298.92,BP537&lt;300),15,IF(AND(BP537&gt;124.03,BP537&lt;126),16,IF(AND(BP537&gt;65.4,BP537&lt;67),17,IF(AND(BP537&gt;431.69,BP537&lt;433),18,IF(AND(BP537&gt;146.97,BP537&lt;148),19,IF(AND(BP537&gt;151.86,BP537&lt;153),20))))))))))))))))))</f>
        <v>0</v>
      </c>
      <c r="CF537" s="52" t="b">
        <f>IF(AND(BQ537&gt;350.42,BQ537&lt;352),3,IF(AND(BQ537&gt;546.22,BQ537&lt;548),4,IF(AND(BQ537&gt;155.33,BQ537&lt;157),5,IF(AND(BQ537&gt;721.99,BQ537&lt;723),6,IF(AND(BQ537&gt;638.96,BQ537&lt;639),7,IF(AND(BQ537&gt;187.79,BQ537&lt;189),8,IF(AND(BQ537&gt;945.4,BQ537&lt;947),9,IF(AND(BQ537&gt;698.46,BQ537&lt;670),10,IF(AND(BQ537&gt;360.7,BQ537&lt;362),11,IF(AND(BQ537&gt;366.94,BQ537&lt;368),12,IF(AND(BQ537&gt;571.94,BQ537&lt;573),13,IF(AND(BQ537&gt;162.68,BQ537&lt;164),14,IF(AND(BQ537&gt;755.97,BQ537&lt;757),15,IF(AND(BQ537&gt;667.99,BQ537&lt;669),16,IF(AND(BQ537&gt;196.66,BQ537&lt;198),17,IF(AND(BQ537&gt;989.88,BQ537&lt;991),18,IF(AND(BQ537&gt;731.33,BQ537&lt;733),19,IF(AND(BQ537&gt;377.7,BQ537&lt;379),20))))))))))))))))))</f>
        <v>0</v>
      </c>
      <c r="CG537" s="52" t="b">
        <f>IF(AND(BS537&gt;46.2,BS537&lt;46.5),3,IF(AND(BS537&gt;18.8,BS537&lt;19.1),4,IF(AND(BS537&gt;15.8,BS537&lt;16),5,IF(AND(BS537&gt;78.7,BS537&lt;79),6,IF(AND(BS537&gt;32.1,BS537&lt;32.4),7,IF(AND(BS537&gt;26.9,BS537&lt;27.3),8,IF(AND(BS537&gt;125,BS537&lt;125.5),9,IF(AND(BS537&gt;48.2,BS537&lt;48.52),10,IF(AND(BS537&gt;43.1,BS537&lt;43.6),11,IF(AND(BS537&gt;48.53,BS537&lt;48.7),12,IF(AND(BS537&gt;19.6,BS537&lt;20.1),13,IF(AND(BS537&gt;16.5,BS537&lt;16.9),14,IF(AND(BS537&gt;82.4,BS537&lt;82.8),15,IF(AND(BS537&gt;33.6,BS537&lt;34),16,IF(AND(BS537&gt;28,BS537&lt;28.6),17,IF(AND(BS537&gt;130.8,BS537&lt;131.4),18,IF(AND(BS537&gt;50.5,BS537&lt;50.9),19,IF(AND(BS537&gt;45.2,BS537&lt;45.8),20))))))))))))))))))</f>
        <v>0</v>
      </c>
    </row>
    <row r="538" spans="1:88" ht="90" customHeight="1">
      <c r="A538" s="320"/>
      <c r="B538" s="288"/>
      <c r="C538" s="289"/>
      <c r="D538" s="292" t="s">
        <v>54</v>
      </c>
      <c r="E538" s="293"/>
      <c r="F538" s="10" t="s">
        <v>36</v>
      </c>
      <c r="G538" s="12">
        <f>IF(AD538=FALSE,0,AD538)</f>
        <v>948.15</v>
      </c>
      <c r="H538" s="12" t="s">
        <v>36</v>
      </c>
      <c r="I538" s="12">
        <f>IF(AE538=FALSE,0,AE538)</f>
        <v>0</v>
      </c>
      <c r="J538" s="12">
        <f>IF(AF538=FALSE,0,AF538)</f>
        <v>0</v>
      </c>
      <c r="K538" s="12" t="s">
        <v>36</v>
      </c>
      <c r="L538" s="12">
        <f>IF(AG538=FALSE,0,AG538)</f>
        <v>0</v>
      </c>
      <c r="M538" s="12" t="s">
        <v>36</v>
      </c>
      <c r="N538" s="12" t="s">
        <v>36</v>
      </c>
      <c r="O538" s="12" t="s">
        <v>36</v>
      </c>
      <c r="P538" s="12" t="s">
        <v>36</v>
      </c>
      <c r="Q538" s="12">
        <f>IF(AH538=FALSE,0,AH538)</f>
        <v>0</v>
      </c>
      <c r="R538" s="12" t="s">
        <v>36</v>
      </c>
      <c r="S538" s="12">
        <f>IF(AI538=FALSE,0,AI538)</f>
        <v>0</v>
      </c>
      <c r="T538" s="12" t="s">
        <v>36</v>
      </c>
      <c r="U538" s="12">
        <f>IF(AJ538=FALSE,0,AJ538)</f>
        <v>0</v>
      </c>
      <c r="V538" s="12">
        <f>IF(AK538=FALSE,0,AK538)</f>
        <v>0</v>
      </c>
      <c r="W538" s="12">
        <f>IF(AL538=FALSE,0,AL538)</f>
        <v>0</v>
      </c>
      <c r="X538" s="12" t="s">
        <v>36</v>
      </c>
      <c r="Y538" s="12">
        <f>IF(AM538=FALSE,0,AM538)</f>
        <v>0</v>
      </c>
      <c r="Z538" s="12" t="s">
        <v>36</v>
      </c>
      <c r="AA538" s="18">
        <v>9</v>
      </c>
      <c r="AD538" s="52">
        <f>IF(AD537=3,948.15,IF(AD537=4,624.59,IF(AD537=5,238.38,IF(AD537=6,1987,IF(AD537=7,740.75,IF(AD537=8,283.91,IF(AD537=9,2682.35,IF(AD537=10,829.59,IF(AD537=11,586.15,IF(AD537=12,992.71,IF(AD537=13,653.95,IF(AD537=14,249.59,IF(AD537=15,2080.39,IF(AD537=16,775.57,IF(AD537=17,297.25,IF(AD537=18,2808.42,IF(AD537=19,868.59,IF(AD537=20,613.7))))))))))))))))))</f>
        <v>948.15</v>
      </c>
      <c r="AE538" s="52" t="b">
        <f>IF(AE537=5,1205.78,IF(AE537=8,1408.63,IF(AE537=11,1428.91,IF(AE537=14,1262.45,IF(AE537=17,1474.83,IF(AE537=20,1496.07))))))</f>
        <v>0</v>
      </c>
      <c r="AF538" s="52" t="b">
        <f>IF(AF537=3,487.32,IF(AF537=4,325.64,IF(AF537=5,287.99,IF(AF537=6,618.7,IF(AF537=7,412.3,IF(AF537=8,366.04,IF(AF537=9,798.54,IF(AF537=10,534.49,IF(AF537=11,476.86,IF(AF537=12,510.22,IF(AF537=13,340.94,IF(AF537=14,301.53,IF(AF537=15,647.78,IF(AF537=16,431.68,IF(AF537=17,383.24,IF(AF537=18,836.07,IF(AF537=19,559.61,IF(AF537=20,499.27))))))))))))))))))</f>
        <v>0</v>
      </c>
      <c r="AG538" s="52" t="b">
        <f>IF(AG537=3,498.89,IF(AG537=4,361.29,IF(AG537=5,250.38,IF(AG537=6,629.22,IF(AG537=7,456.21,IF(AG537=8,316.16,IF(AG537=9,815.35,IF(AG537=10,572.19,IF(AG537=11,402.59,IF(AG537=12,522.33,IF(AG537=13,378.28,IF(AG537=14,262.15,IF(AG537=15,658.8,IF(AG537=16,477.66,IF(AG537=17,331.01,IF(AG537=18,853.67,IF(AG537=19,599.08,IF(AG537=20,421.51))))))))))))))))))</f>
        <v>0</v>
      </c>
      <c r="AH538" s="52" t="b">
        <f>IF(AH537=3,359.85,IF(AH537=4,130.83,IF(AH537=5,78.61,IF(AH537=6,427.19,IF(AH537=7,160.77,IF(AH537=8,95.38,IF(AH537=9,568.37,IF(AH537=10,204.4,IF(AH537=11,132.96,IF(AH537=12,376.76,IF(AH537=13,136.98,IF(AH537=14,82.31,IF(AH537=15,447.27,IF(AH537=16,168.32,IF(AH537=17,99.86,IF(AH537=18,595.08,IF(AH537=19,214.01,IF(AH537=20,139.21))))))))))))))))))</f>
        <v>0</v>
      </c>
      <c r="AI538" s="52" t="b">
        <f>IF(AI537=3,196.17,IF(AI537=4,89.93,IF(AI537=5,48.88,IF(AI537=6,246.08,IF(AI537=7,112.07,IF(AI537=8,61.92,IF(AI537=9,297.11,IF(AI537=10,140.41,IF(AI537=11,79.67,IF(AI537=12,205.39,IF(AI537=13,94.16,IF(AI537=14,51.17,IF(AI537=15,257.64,IF(AI537=16,117.33,IF(AI537=17,64.83,IF(AI537=18,311.07,IF(AI537=19,147.01,IF(AI537=20,83.42))))))))))))))))))</f>
        <v>0</v>
      </c>
      <c r="AJ538" s="52" t="b">
        <f>IF(AJ537=3,108.35,IF(AJ537=4,64.65,IF(AJ537=5,45.75,IF(AJ537=6,144.27,IF(AJ537=7,86.58,IF(AJ537=8,61.46,IF(AJ537=9,195.16,IF(AJ537=10,118.24,IF(AJ537=11,83.88,IF(AJ537=12,113.44,IF(AJ537=13,67.69,IF(AJ537=14,47.9,IF(AJ537=15,151.05,IF(AJ537=16,90.65,IF(AJ537=17,64.34,IF(AJ537=18,204.34,IF(AJ537=19,123.8,IF(AJ537=20,87.83))))))))))))))))))</f>
        <v>0</v>
      </c>
      <c r="AK538" s="52" t="b">
        <f>IF(AK537=3,140.85,IF(AK537=4,104.84,IF(AK537=5,53.32,IF(AK537=6,286.46,IF(AK537=7,119.42,IF(AK537=8,63.42,IF(AK537=9,413.27,IF(AK537=10,141.33,IF(AK537=11,146,IF(AK537=12,147.47,IF(AK537=13,109.77,IF(AK537=14,55.82,IF(AK537=15,299.92,IF(AK537=16,125.03,IF(AK537=17,66.4,IF(AK537=18,432.69,IF(AK537=19,147.97,IF(AK537=20,152.86))))))))))))))))))</f>
        <v>0</v>
      </c>
      <c r="AL538" s="52" t="b">
        <f>IF(AL537=3,351.42,IF(AL537=4,547.22,IF(AL537=5,156.33,IF(AL537=6,722.99,IF(AL537=7,638.96,IF(AL537=8,188.79,IF(AL537=9,946.4,IF(AL537=10,699.46,IF(AL537=11,361.7,IF(AL537=12,367.94,IF(AL537=13,572.94,IF(AL537=14,163.68,IF(AL537=15,756.97,IF(AL537=16,668.99,IF(AL537=17,197.66,IF(AL537=18,990.88,IF(AL537=19,732.33,IF(AL537=20,378.7))))))))))))))))))</f>
        <v>0</v>
      </c>
      <c r="AM538" s="52" t="b">
        <f>IF(AM537=3,46.41,IF(AM537=4,19.01,IF(AM537=5,15.96,IF(AM537=6,78.9,IF(AM537=7,32.34,IF(AM537=8,27.09,IF(AM537=9,125.27,IF(AM537=10,48.48,IF(AM537=11,43.47,IF(AM537=12,48.59,IF(AM537=13,19.9,IF(AM537=14,16.71,IF(AM537=15,82.61,IF(AM537=16,33.86,IF(AM537=17,28.36,IF(AM537=18,131.15,IF(AM537=19,50.76,IF(AM537=20,45.51))))))))))))))))))</f>
        <v>0</v>
      </c>
      <c r="AO538" s="4">
        <f t="shared" si="1452"/>
        <v>0</v>
      </c>
      <c r="AP538" s="4">
        <f t="shared" si="1453"/>
        <v>0</v>
      </c>
      <c r="AQ538" s="4">
        <f t="shared" si="1454"/>
        <v>0</v>
      </c>
      <c r="AU538" s="324"/>
      <c r="AV538" s="339"/>
      <c r="AW538" s="325"/>
      <c r="AX538" s="322" t="s">
        <v>54</v>
      </c>
      <c r="AY538" s="293"/>
      <c r="AZ538" s="10" t="s">
        <v>36</v>
      </c>
      <c r="BA538" s="12">
        <f>IF(BX538=FALSE,0,BX538)</f>
        <v>1896.3</v>
      </c>
      <c r="BB538" s="12" t="s">
        <v>36</v>
      </c>
      <c r="BC538" s="12">
        <f>IF(BY538=FALSE,0,BY538)</f>
        <v>0</v>
      </c>
      <c r="BD538" s="12">
        <f>IF(BZ538=FALSE,0,BZ538)</f>
        <v>0</v>
      </c>
      <c r="BE538" s="12" t="s">
        <v>36</v>
      </c>
      <c r="BF538" s="12">
        <f>IF(CA538=FALSE,0,CA538)</f>
        <v>0</v>
      </c>
      <c r="BG538" s="12" t="s">
        <v>36</v>
      </c>
      <c r="BH538" s="12" t="s">
        <v>36</v>
      </c>
      <c r="BI538" s="12" t="s">
        <v>36</v>
      </c>
      <c r="BJ538" s="12" t="s">
        <v>36</v>
      </c>
      <c r="BK538" s="12">
        <f>IF(CB538=FALSE,0,CB538)</f>
        <v>0</v>
      </c>
      <c r="BL538" s="12" t="s">
        <v>36</v>
      </c>
      <c r="BM538" s="12">
        <f>IF(CC538=FALSE,0,CC538)</f>
        <v>0</v>
      </c>
      <c r="BN538" s="12" t="s">
        <v>36</v>
      </c>
      <c r="BO538" s="12">
        <f>IF(CD538=FALSE,0,CD538)</f>
        <v>0</v>
      </c>
      <c r="BP538" s="12">
        <f>IF(CE538=FALSE,0,CE538)</f>
        <v>0</v>
      </c>
      <c r="BQ538" s="12">
        <f>IF(CF538=FALSE,0,CF538)</f>
        <v>0</v>
      </c>
      <c r="BR538" s="12" t="s">
        <v>36</v>
      </c>
      <c r="BS538" s="12">
        <f>IF(CG538=FALSE,0,CG538)</f>
        <v>0</v>
      </c>
      <c r="BT538" s="12" t="s">
        <v>36</v>
      </c>
      <c r="BU538" s="18">
        <v>9</v>
      </c>
      <c r="BX538" s="52">
        <f>IF(AD537=3,1896.3,IF(AD537=4,1249.18,IF(AD537=5,476.76,IF(AD537=6,3974,IF(AD537=7,1481.5,IF(AD537=8,567.82,IF(AD537=9,5364.7,IF(AD537=10,1659.18,IF(AD537=11,1172.3)))))))))</f>
        <v>1896.3</v>
      </c>
      <c r="BY538" s="52" t="b">
        <f>IF(AE537=5,2411.56,IF(AE537=8,2817.26,IF(AE537=11,2857.82)))</f>
        <v>0</v>
      </c>
      <c r="BZ538" s="52" t="b">
        <f>IF(AF537=3,974.64,IF(AF537=4,651.28,IF(AF537=5,575.98,IF(AF537=6,1237.4,IF(AF537=7,824.6,IF(AF537=8,732.08,IF(AF537=9,1597.08,IF(AF537=10,1068.98,IF(AF537=11,953.72)))))))))</f>
        <v>0</v>
      </c>
      <c r="CA538" s="52" t="b">
        <f>IF(AG537=3,997.78,IF(AG537=4,722.58,IF(AG537=5,500.76,IF(AG537=6,1258.44,IF(AG537=7,912.42,IF(AG537=8,632.32,IF(AG537=9,1630.7,IF(AG537=10,1144.38,IF(AG537=11,805.18)))))))))</f>
        <v>0</v>
      </c>
      <c r="CB538" s="52" t="b">
        <f>IF(AH537=3,719.7,IF(AH537=4,261.66,IF(AH537=5,157.22,IF(AH537=6,854.38,IF(AH537=7,321.54,IF(AH537=8,190.76,IF(AH537=9,1136.74,IF(AH537=10,408.8,IF(AH537=11,265.92)))))))))</f>
        <v>0</v>
      </c>
      <c r="CC538" s="52" t="b">
        <f>IF(AI537=3,392.34,IF(AI537=4,179.86,IF(AI537=5,97.76,IF(AI537=6,492.16,IF(AI537=7,224.14,IF(AI537=8,123.84,IF(AI537=9,594.22,IF(AI537=10,280.82,IF(AI537=11,159.34)))))))))</f>
        <v>0</v>
      </c>
      <c r="CD538" s="52" t="b">
        <f>IF(AJ537=3,216.7,IF(AJ537=4,129.3,IF(AJ537=5,91.5,IF(AJ537=6,288.54,IF(AJ537=7,173.16,IF(AJ537=8,122.92,IF(AJ537=9,390.32,IF(AJ537=10,236.48,IF(AJ537=11,167.76)))))))))</f>
        <v>0</v>
      </c>
      <c r="CE538" s="52" t="b">
        <f>IF(AK537=3,281.7,IF(AK537=4,209.68,IF(AK537=5,106.64,IF(AK537=6,572.92,IF(AK537=7,238.84,IF(AK537=8,126.84,IF(AK537=9,826.54,IF(AK537=10,282.66,IF(AK537=11,292)))))))))</f>
        <v>0</v>
      </c>
      <c r="CF538" s="52" t="b">
        <f>IF(AL537=3,702.84,IF(AL537=4,1094.44,IF(AL537=5,312.66,IF(AL537=6,1445.98,IF(AL537=7,1277.92,IF(AL537=8,377.58,IF(AL537=9,1892.8,IF(AL537=10,1398.92,IF(AL537=11,723.4)))))))))</f>
        <v>0</v>
      </c>
      <c r="CG538" s="52" t="b">
        <f>IF(AM537=3,92.82,IF(AM537=4,38.02,IF(AM537=5,31.92,IF(AM537=6,157.8,IF(AM537=7,64.68,IF(AM537=8,54.18,IF(AM537=9,250.54,IF(AM537=10,96.96,IF(AM537=11,86.94)))))))))</f>
        <v>0</v>
      </c>
    </row>
    <row r="539" spans="1:88" ht="30" customHeight="1">
      <c r="A539" s="280"/>
      <c r="B539" s="280" t="s">
        <v>341</v>
      </c>
      <c r="C539" s="284">
        <f>C521+C530</f>
        <v>1256.3000000000002</v>
      </c>
      <c r="D539" s="282" t="s">
        <v>27</v>
      </c>
      <c r="E539" s="2" t="s">
        <v>28</v>
      </c>
      <c r="F539" s="10">
        <f>G539+I539+J539+L539+Q539+S539+U539+V539+W539+Y539+Z539</f>
        <v>1191160.8500000001</v>
      </c>
      <c r="G539" s="44">
        <f>G521+G530</f>
        <v>1191160.8500000001</v>
      </c>
      <c r="H539" s="10">
        <f t="shared" ref="H539:Z544" si="1501">H521+H530</f>
        <v>0</v>
      </c>
      <c r="I539" s="10">
        <f t="shared" si="1501"/>
        <v>0</v>
      </c>
      <c r="J539" s="10">
        <f t="shared" si="1501"/>
        <v>0</v>
      </c>
      <c r="K539" s="10">
        <f t="shared" si="1501"/>
        <v>0</v>
      </c>
      <c r="L539" s="10">
        <f t="shared" si="1501"/>
        <v>0</v>
      </c>
      <c r="M539" s="10">
        <f t="shared" si="1501"/>
        <v>0</v>
      </c>
      <c r="N539" s="10">
        <f t="shared" si="1501"/>
        <v>0</v>
      </c>
      <c r="O539" s="10">
        <f t="shared" si="1501"/>
        <v>0</v>
      </c>
      <c r="P539" s="10">
        <f t="shared" si="1501"/>
        <v>0</v>
      </c>
      <c r="Q539" s="10">
        <f t="shared" si="1501"/>
        <v>0</v>
      </c>
      <c r="R539" s="10">
        <f t="shared" si="1501"/>
        <v>0</v>
      </c>
      <c r="S539" s="10">
        <f t="shared" si="1501"/>
        <v>0</v>
      </c>
      <c r="T539" s="10">
        <f t="shared" si="1501"/>
        <v>0</v>
      </c>
      <c r="U539" s="10">
        <f t="shared" si="1501"/>
        <v>0</v>
      </c>
      <c r="V539" s="10">
        <f t="shared" si="1501"/>
        <v>0</v>
      </c>
      <c r="W539" s="10">
        <f t="shared" si="1501"/>
        <v>0</v>
      </c>
      <c r="X539" s="10">
        <f t="shared" si="1501"/>
        <v>0</v>
      </c>
      <c r="Y539" s="10">
        <f t="shared" si="1501"/>
        <v>0</v>
      </c>
      <c r="Z539" s="10">
        <f t="shared" si="1501"/>
        <v>0</v>
      </c>
      <c r="AA539" s="16">
        <v>1</v>
      </c>
      <c r="AO539" s="4">
        <f t="shared" si="1452"/>
        <v>0</v>
      </c>
      <c r="AP539" s="4">
        <f t="shared" si="1453"/>
        <v>0</v>
      </c>
      <c r="AQ539" s="4">
        <f t="shared" si="1454"/>
        <v>0</v>
      </c>
      <c r="AU539" s="339"/>
      <c r="AV539" s="339" t="s">
        <v>341</v>
      </c>
      <c r="AW539" s="325">
        <f>AW521+AW530</f>
        <v>1256.3000000000002</v>
      </c>
      <c r="AX539" s="326" t="s">
        <v>27</v>
      </c>
      <c r="AY539" s="2" t="s">
        <v>28</v>
      </c>
      <c r="AZ539" s="10">
        <f>BA539+BC539+BD539+BF539+BK539+BM539+BO539+BP539+BQ539+BS539+BT539</f>
        <v>2382321.69</v>
      </c>
      <c r="BA539" s="44">
        <f>BA521+BA530</f>
        <v>2382321.69</v>
      </c>
      <c r="BB539" s="10">
        <f t="shared" ref="BB539:BT539" si="1502">BB521+BB530</f>
        <v>0</v>
      </c>
      <c r="BC539" s="10">
        <f t="shared" si="1502"/>
        <v>0</v>
      </c>
      <c r="BD539" s="10">
        <f t="shared" si="1502"/>
        <v>0</v>
      </c>
      <c r="BE539" s="10">
        <f t="shared" si="1502"/>
        <v>0</v>
      </c>
      <c r="BF539" s="10">
        <f t="shared" si="1502"/>
        <v>0</v>
      </c>
      <c r="BG539" s="10">
        <f t="shared" si="1502"/>
        <v>0</v>
      </c>
      <c r="BH539" s="10">
        <f t="shared" si="1502"/>
        <v>0</v>
      </c>
      <c r="BI539" s="10">
        <f t="shared" si="1502"/>
        <v>0</v>
      </c>
      <c r="BJ539" s="10">
        <f t="shared" si="1502"/>
        <v>0</v>
      </c>
      <c r="BK539" s="10">
        <f t="shared" si="1502"/>
        <v>0</v>
      </c>
      <c r="BL539" s="10">
        <f t="shared" si="1502"/>
        <v>0</v>
      </c>
      <c r="BM539" s="10">
        <f t="shared" si="1502"/>
        <v>0</v>
      </c>
      <c r="BN539" s="10">
        <f t="shared" si="1502"/>
        <v>0</v>
      </c>
      <c r="BO539" s="10">
        <f t="shared" si="1502"/>
        <v>0</v>
      </c>
      <c r="BP539" s="10">
        <f t="shared" si="1502"/>
        <v>0</v>
      </c>
      <c r="BQ539" s="10">
        <f t="shared" si="1502"/>
        <v>0</v>
      </c>
      <c r="BR539" s="10">
        <f t="shared" si="1502"/>
        <v>0</v>
      </c>
      <c r="BS539" s="10">
        <f t="shared" si="1502"/>
        <v>0</v>
      </c>
      <c r="BT539" s="10">
        <f t="shared" si="1502"/>
        <v>0</v>
      </c>
      <c r="BU539" s="16">
        <v>1</v>
      </c>
      <c r="CI539" s="32">
        <f>BF539-BG539</f>
        <v>0</v>
      </c>
    </row>
    <row r="540" spans="1:88" ht="60" customHeight="1">
      <c r="A540" s="281"/>
      <c r="B540" s="281"/>
      <c r="C540" s="285"/>
      <c r="D540" s="342"/>
      <c r="E540" s="2" t="s">
        <v>29</v>
      </c>
      <c r="F540" s="10">
        <f t="shared" ref="F540:F544" si="1503">G540+I540+J540+L540+Q540+S540+U540+V540+W540+Y540+Z540</f>
        <v>0</v>
      </c>
      <c r="G540" s="10">
        <f t="shared" ref="G540:V544" si="1504">G522+G531</f>
        <v>0</v>
      </c>
      <c r="H540" s="10">
        <f t="shared" si="1504"/>
        <v>0</v>
      </c>
      <c r="I540" s="10">
        <f t="shared" si="1504"/>
        <v>0</v>
      </c>
      <c r="J540" s="10">
        <f t="shared" si="1504"/>
        <v>0</v>
      </c>
      <c r="K540" s="10">
        <f t="shared" si="1504"/>
        <v>0</v>
      </c>
      <c r="L540" s="10">
        <f t="shared" si="1504"/>
        <v>0</v>
      </c>
      <c r="M540" s="10">
        <f t="shared" si="1504"/>
        <v>0</v>
      </c>
      <c r="N540" s="10">
        <f t="shared" si="1504"/>
        <v>0</v>
      </c>
      <c r="O540" s="10">
        <f t="shared" si="1504"/>
        <v>0</v>
      </c>
      <c r="P540" s="10">
        <f t="shared" si="1504"/>
        <v>0</v>
      </c>
      <c r="Q540" s="10">
        <f t="shared" si="1504"/>
        <v>0</v>
      </c>
      <c r="R540" s="10">
        <f t="shared" si="1504"/>
        <v>0</v>
      </c>
      <c r="S540" s="10">
        <f t="shared" si="1504"/>
        <v>0</v>
      </c>
      <c r="T540" s="10">
        <f t="shared" si="1504"/>
        <v>0</v>
      </c>
      <c r="U540" s="10">
        <f t="shared" si="1504"/>
        <v>0</v>
      </c>
      <c r="V540" s="10">
        <f t="shared" si="1504"/>
        <v>0</v>
      </c>
      <c r="W540" s="10">
        <f t="shared" si="1501"/>
        <v>0</v>
      </c>
      <c r="X540" s="10">
        <f t="shared" si="1501"/>
        <v>0</v>
      </c>
      <c r="Y540" s="10">
        <f t="shared" si="1501"/>
        <v>0</v>
      </c>
      <c r="Z540" s="10">
        <f t="shared" si="1501"/>
        <v>0</v>
      </c>
      <c r="AA540" s="15">
        <v>2</v>
      </c>
      <c r="AO540" s="4">
        <f t="shared" si="1452"/>
        <v>0</v>
      </c>
      <c r="AP540" s="4">
        <f t="shared" si="1453"/>
        <v>0</v>
      </c>
      <c r="AQ540" s="4">
        <f t="shared" si="1454"/>
        <v>0</v>
      </c>
      <c r="AU540" s="339"/>
      <c r="AV540" s="339"/>
      <c r="AW540" s="325"/>
      <c r="AX540" s="326"/>
      <c r="AY540" s="2" t="s">
        <v>29</v>
      </c>
      <c r="AZ540" s="10">
        <f t="shared" ref="AZ540:AZ544" si="1505">BA540+BC540+BD540+BF540+BK540+BM540+BO540+BP540+BQ540+BS540+BT540</f>
        <v>0</v>
      </c>
      <c r="BA540" s="10">
        <f t="shared" ref="BA540:BT540" si="1506">BA522+BA531</f>
        <v>0</v>
      </c>
      <c r="BB540" s="10">
        <f t="shared" si="1506"/>
        <v>0</v>
      </c>
      <c r="BC540" s="10">
        <f t="shared" si="1506"/>
        <v>0</v>
      </c>
      <c r="BD540" s="10">
        <f t="shared" si="1506"/>
        <v>0</v>
      </c>
      <c r="BE540" s="10">
        <f t="shared" si="1506"/>
        <v>0</v>
      </c>
      <c r="BF540" s="10">
        <f t="shared" si="1506"/>
        <v>0</v>
      </c>
      <c r="BG540" s="10">
        <f t="shared" si="1506"/>
        <v>0</v>
      </c>
      <c r="BH540" s="10">
        <f t="shared" si="1506"/>
        <v>0</v>
      </c>
      <c r="BI540" s="10">
        <f t="shared" si="1506"/>
        <v>0</v>
      </c>
      <c r="BJ540" s="10">
        <f t="shared" si="1506"/>
        <v>0</v>
      </c>
      <c r="BK540" s="10">
        <f t="shared" si="1506"/>
        <v>0</v>
      </c>
      <c r="BL540" s="10">
        <f t="shared" si="1506"/>
        <v>0</v>
      </c>
      <c r="BM540" s="10">
        <f t="shared" si="1506"/>
        <v>0</v>
      </c>
      <c r="BN540" s="10">
        <f t="shared" si="1506"/>
        <v>0</v>
      </c>
      <c r="BO540" s="10">
        <f t="shared" si="1506"/>
        <v>0</v>
      </c>
      <c r="BP540" s="10">
        <f t="shared" si="1506"/>
        <v>0</v>
      </c>
      <c r="BQ540" s="10">
        <f t="shared" si="1506"/>
        <v>0</v>
      </c>
      <c r="BR540" s="10">
        <f t="shared" si="1506"/>
        <v>0</v>
      </c>
      <c r="BS540" s="10">
        <f t="shared" si="1506"/>
        <v>0</v>
      </c>
      <c r="BT540" s="10">
        <f t="shared" si="1506"/>
        <v>0</v>
      </c>
      <c r="BU540" s="15">
        <v>2</v>
      </c>
    </row>
    <row r="541" spans="1:88" ht="120" customHeight="1">
      <c r="A541" s="281"/>
      <c r="B541" s="281"/>
      <c r="C541" s="285"/>
      <c r="D541" s="282" t="s">
        <v>30</v>
      </c>
      <c r="E541" s="2" t="s">
        <v>52</v>
      </c>
      <c r="F541" s="10">
        <f t="shared" si="1503"/>
        <v>0</v>
      </c>
      <c r="G541" s="10">
        <f t="shared" si="1504"/>
        <v>0</v>
      </c>
      <c r="H541" s="10">
        <f t="shared" si="1501"/>
        <v>0</v>
      </c>
      <c r="I541" s="10">
        <f t="shared" si="1501"/>
        <v>0</v>
      </c>
      <c r="J541" s="10">
        <f t="shared" si="1501"/>
        <v>0</v>
      </c>
      <c r="K541" s="10">
        <f t="shared" si="1501"/>
        <v>0</v>
      </c>
      <c r="L541" s="10">
        <f t="shared" si="1501"/>
        <v>0</v>
      </c>
      <c r="M541" s="10">
        <f t="shared" si="1501"/>
        <v>0</v>
      </c>
      <c r="N541" s="10">
        <f t="shared" si="1501"/>
        <v>0</v>
      </c>
      <c r="O541" s="10">
        <f t="shared" si="1501"/>
        <v>0</v>
      </c>
      <c r="P541" s="10">
        <f t="shared" si="1501"/>
        <v>0</v>
      </c>
      <c r="Q541" s="10">
        <f t="shared" si="1501"/>
        <v>0</v>
      </c>
      <c r="R541" s="10">
        <f t="shared" si="1501"/>
        <v>0</v>
      </c>
      <c r="S541" s="10">
        <f t="shared" si="1501"/>
        <v>0</v>
      </c>
      <c r="T541" s="10">
        <f t="shared" si="1501"/>
        <v>0</v>
      </c>
      <c r="U541" s="10">
        <f t="shared" si="1501"/>
        <v>0</v>
      </c>
      <c r="V541" s="10">
        <f t="shared" si="1501"/>
        <v>0</v>
      </c>
      <c r="W541" s="10">
        <f t="shared" si="1501"/>
        <v>0</v>
      </c>
      <c r="X541" s="10">
        <f t="shared" si="1501"/>
        <v>0</v>
      </c>
      <c r="Y541" s="10">
        <f t="shared" si="1501"/>
        <v>0</v>
      </c>
      <c r="Z541" s="10">
        <f t="shared" si="1501"/>
        <v>0</v>
      </c>
      <c r="AA541" s="15">
        <v>3</v>
      </c>
      <c r="AO541" s="4">
        <f t="shared" si="1452"/>
        <v>0</v>
      </c>
      <c r="AP541" s="4">
        <f t="shared" si="1453"/>
        <v>0</v>
      </c>
      <c r="AQ541" s="4">
        <f t="shared" si="1454"/>
        <v>0</v>
      </c>
      <c r="AT541" s="32">
        <f>AZ541-BC541</f>
        <v>0</v>
      </c>
      <c r="AU541" s="339"/>
      <c r="AV541" s="339"/>
      <c r="AW541" s="325"/>
      <c r="AX541" s="326" t="s">
        <v>30</v>
      </c>
      <c r="AY541" s="2" t="s">
        <v>52</v>
      </c>
      <c r="AZ541" s="10">
        <f t="shared" si="1505"/>
        <v>0</v>
      </c>
      <c r="BA541" s="10">
        <f t="shared" ref="BA541:BT541" si="1507">BA523+BA532</f>
        <v>0</v>
      </c>
      <c r="BB541" s="10">
        <f t="shared" si="1507"/>
        <v>0</v>
      </c>
      <c r="BC541" s="10">
        <f t="shared" si="1507"/>
        <v>0</v>
      </c>
      <c r="BD541" s="10">
        <f t="shared" si="1507"/>
        <v>0</v>
      </c>
      <c r="BE541" s="10">
        <f t="shared" si="1507"/>
        <v>0</v>
      </c>
      <c r="BF541" s="10">
        <f t="shared" si="1507"/>
        <v>0</v>
      </c>
      <c r="BG541" s="10">
        <f t="shared" si="1507"/>
        <v>0</v>
      </c>
      <c r="BH541" s="10">
        <f t="shared" si="1507"/>
        <v>0</v>
      </c>
      <c r="BI541" s="10">
        <f t="shared" si="1507"/>
        <v>0</v>
      </c>
      <c r="BJ541" s="10">
        <f t="shared" si="1507"/>
        <v>0</v>
      </c>
      <c r="BK541" s="10">
        <f t="shared" si="1507"/>
        <v>0</v>
      </c>
      <c r="BL541" s="10">
        <f t="shared" si="1507"/>
        <v>0</v>
      </c>
      <c r="BM541" s="10">
        <f t="shared" si="1507"/>
        <v>0</v>
      </c>
      <c r="BN541" s="10">
        <f t="shared" si="1507"/>
        <v>0</v>
      </c>
      <c r="BO541" s="10">
        <f t="shared" si="1507"/>
        <v>0</v>
      </c>
      <c r="BP541" s="10">
        <f t="shared" si="1507"/>
        <v>0</v>
      </c>
      <c r="BQ541" s="10">
        <f t="shared" si="1507"/>
        <v>0</v>
      </c>
      <c r="BR541" s="10">
        <f t="shared" si="1507"/>
        <v>0</v>
      </c>
      <c r="BS541" s="10">
        <f t="shared" si="1507"/>
        <v>0</v>
      </c>
      <c r="BT541" s="10">
        <f t="shared" si="1507"/>
        <v>0</v>
      </c>
      <c r="BU541" s="15">
        <v>3</v>
      </c>
    </row>
    <row r="542" spans="1:88" ht="30" customHeight="1">
      <c r="A542" s="281"/>
      <c r="B542" s="281"/>
      <c r="C542" s="285"/>
      <c r="D542" s="283"/>
      <c r="E542" s="2" t="s">
        <v>32</v>
      </c>
      <c r="F542" s="10">
        <f t="shared" si="1503"/>
        <v>0</v>
      </c>
      <c r="G542" s="10">
        <f t="shared" si="1504"/>
        <v>0</v>
      </c>
      <c r="H542" s="10">
        <f t="shared" si="1501"/>
        <v>0</v>
      </c>
      <c r="I542" s="10">
        <f t="shared" si="1501"/>
        <v>0</v>
      </c>
      <c r="J542" s="10">
        <f t="shared" si="1501"/>
        <v>0</v>
      </c>
      <c r="K542" s="10">
        <f t="shared" si="1501"/>
        <v>0</v>
      </c>
      <c r="L542" s="10">
        <f t="shared" si="1501"/>
        <v>0</v>
      </c>
      <c r="M542" s="10">
        <f t="shared" si="1501"/>
        <v>0</v>
      </c>
      <c r="N542" s="10">
        <f t="shared" si="1501"/>
        <v>0</v>
      </c>
      <c r="O542" s="10">
        <f t="shared" si="1501"/>
        <v>0</v>
      </c>
      <c r="P542" s="10">
        <f t="shared" si="1501"/>
        <v>0</v>
      </c>
      <c r="Q542" s="10">
        <f t="shared" si="1501"/>
        <v>0</v>
      </c>
      <c r="R542" s="10">
        <f t="shared" si="1501"/>
        <v>0</v>
      </c>
      <c r="S542" s="10">
        <f t="shared" si="1501"/>
        <v>0</v>
      </c>
      <c r="T542" s="10">
        <f t="shared" si="1501"/>
        <v>0</v>
      </c>
      <c r="U542" s="10">
        <f t="shared" si="1501"/>
        <v>0</v>
      </c>
      <c r="V542" s="10">
        <f t="shared" si="1501"/>
        <v>0</v>
      </c>
      <c r="W542" s="10">
        <f t="shared" si="1501"/>
        <v>0</v>
      </c>
      <c r="X542" s="10">
        <f t="shared" si="1501"/>
        <v>0</v>
      </c>
      <c r="Y542" s="10">
        <f t="shared" si="1501"/>
        <v>0</v>
      </c>
      <c r="Z542" s="10">
        <f t="shared" si="1501"/>
        <v>0</v>
      </c>
      <c r="AA542" s="15">
        <v>4</v>
      </c>
      <c r="AO542" s="4">
        <f t="shared" si="1452"/>
        <v>0</v>
      </c>
      <c r="AP542" s="4">
        <f t="shared" si="1453"/>
        <v>0</v>
      </c>
      <c r="AQ542" s="4">
        <f t="shared" si="1454"/>
        <v>0</v>
      </c>
      <c r="AU542" s="339"/>
      <c r="AV542" s="339"/>
      <c r="AW542" s="325"/>
      <c r="AX542" s="326"/>
      <c r="AY542" s="2" t="s">
        <v>32</v>
      </c>
      <c r="AZ542" s="10">
        <f t="shared" si="1505"/>
        <v>0</v>
      </c>
      <c r="BA542" s="10">
        <f t="shared" ref="BA542:BT542" si="1508">BA524+BA533</f>
        <v>0</v>
      </c>
      <c r="BB542" s="10">
        <f t="shared" si="1508"/>
        <v>0</v>
      </c>
      <c r="BC542" s="10">
        <f t="shared" si="1508"/>
        <v>0</v>
      </c>
      <c r="BD542" s="10">
        <f t="shared" si="1508"/>
        <v>0</v>
      </c>
      <c r="BE542" s="10">
        <f t="shared" si="1508"/>
        <v>0</v>
      </c>
      <c r="BF542" s="10">
        <f t="shared" si="1508"/>
        <v>0</v>
      </c>
      <c r="BG542" s="10">
        <f t="shared" si="1508"/>
        <v>0</v>
      </c>
      <c r="BH542" s="10">
        <f t="shared" si="1508"/>
        <v>0</v>
      </c>
      <c r="BI542" s="10">
        <f t="shared" si="1508"/>
        <v>0</v>
      </c>
      <c r="BJ542" s="10">
        <f t="shared" si="1508"/>
        <v>0</v>
      </c>
      <c r="BK542" s="10">
        <f t="shared" si="1508"/>
        <v>0</v>
      </c>
      <c r="BL542" s="10">
        <f t="shared" si="1508"/>
        <v>0</v>
      </c>
      <c r="BM542" s="10">
        <f t="shared" si="1508"/>
        <v>0</v>
      </c>
      <c r="BN542" s="10">
        <f t="shared" si="1508"/>
        <v>0</v>
      </c>
      <c r="BO542" s="10">
        <f t="shared" si="1508"/>
        <v>0</v>
      </c>
      <c r="BP542" s="10">
        <f t="shared" si="1508"/>
        <v>0</v>
      </c>
      <c r="BQ542" s="10">
        <f t="shared" si="1508"/>
        <v>0</v>
      </c>
      <c r="BR542" s="10">
        <f t="shared" si="1508"/>
        <v>0</v>
      </c>
      <c r="BS542" s="10">
        <f t="shared" si="1508"/>
        <v>0</v>
      </c>
      <c r="BT542" s="10">
        <f t="shared" si="1508"/>
        <v>0</v>
      </c>
      <c r="BU542" s="15">
        <v>4</v>
      </c>
    </row>
    <row r="543" spans="1:88" ht="30" customHeight="1">
      <c r="A543" s="281"/>
      <c r="B543" s="281"/>
      <c r="C543" s="285"/>
      <c r="D543" s="283"/>
      <c r="E543" s="2" t="s">
        <v>33</v>
      </c>
      <c r="F543" s="10">
        <f t="shared" si="1503"/>
        <v>0</v>
      </c>
      <c r="G543" s="10">
        <f t="shared" si="1504"/>
        <v>0</v>
      </c>
      <c r="H543" s="10">
        <f t="shared" si="1501"/>
        <v>0</v>
      </c>
      <c r="I543" s="10">
        <f t="shared" si="1501"/>
        <v>0</v>
      </c>
      <c r="J543" s="10">
        <f t="shared" si="1501"/>
        <v>0</v>
      </c>
      <c r="K543" s="10">
        <f t="shared" si="1501"/>
        <v>0</v>
      </c>
      <c r="L543" s="10">
        <f t="shared" si="1501"/>
        <v>0</v>
      </c>
      <c r="M543" s="10">
        <f t="shared" si="1501"/>
        <v>0</v>
      </c>
      <c r="N543" s="10">
        <f t="shared" si="1501"/>
        <v>0</v>
      </c>
      <c r="O543" s="10">
        <f t="shared" si="1501"/>
        <v>0</v>
      </c>
      <c r="P543" s="10">
        <f t="shared" si="1501"/>
        <v>0</v>
      </c>
      <c r="Q543" s="10">
        <f t="shared" si="1501"/>
        <v>0</v>
      </c>
      <c r="R543" s="10">
        <f t="shared" si="1501"/>
        <v>0</v>
      </c>
      <c r="S543" s="10">
        <f t="shared" si="1501"/>
        <v>0</v>
      </c>
      <c r="T543" s="10">
        <f t="shared" si="1501"/>
        <v>0</v>
      </c>
      <c r="U543" s="10">
        <f t="shared" si="1501"/>
        <v>0</v>
      </c>
      <c r="V543" s="10">
        <f t="shared" si="1501"/>
        <v>0</v>
      </c>
      <c r="W543" s="10">
        <f t="shared" si="1501"/>
        <v>0</v>
      </c>
      <c r="X543" s="10">
        <f t="shared" si="1501"/>
        <v>0</v>
      </c>
      <c r="Y543" s="10">
        <f t="shared" si="1501"/>
        <v>0</v>
      </c>
      <c r="Z543" s="10">
        <f t="shared" si="1501"/>
        <v>0</v>
      </c>
      <c r="AA543" s="15">
        <v>5</v>
      </c>
      <c r="AO543" s="4">
        <f t="shared" si="1452"/>
        <v>0</v>
      </c>
      <c r="AP543" s="4">
        <f t="shared" si="1453"/>
        <v>0</v>
      </c>
      <c r="AQ543" s="4">
        <f t="shared" si="1454"/>
        <v>0</v>
      </c>
      <c r="AU543" s="339"/>
      <c r="AV543" s="339"/>
      <c r="AW543" s="325"/>
      <c r="AX543" s="326"/>
      <c r="AY543" s="2" t="s">
        <v>33</v>
      </c>
      <c r="AZ543" s="10">
        <f t="shared" si="1505"/>
        <v>0</v>
      </c>
      <c r="BA543" s="10">
        <f t="shared" ref="BA543:BT543" si="1509">BA525+BA534</f>
        <v>0</v>
      </c>
      <c r="BB543" s="10">
        <f t="shared" si="1509"/>
        <v>0</v>
      </c>
      <c r="BC543" s="10">
        <f t="shared" si="1509"/>
        <v>0</v>
      </c>
      <c r="BD543" s="10">
        <f t="shared" si="1509"/>
        <v>0</v>
      </c>
      <c r="BE543" s="10">
        <f t="shared" si="1509"/>
        <v>0</v>
      </c>
      <c r="BF543" s="10">
        <f t="shared" si="1509"/>
        <v>0</v>
      </c>
      <c r="BG543" s="10">
        <f t="shared" si="1509"/>
        <v>0</v>
      </c>
      <c r="BH543" s="10">
        <f t="shared" si="1509"/>
        <v>0</v>
      </c>
      <c r="BI543" s="10">
        <f t="shared" si="1509"/>
        <v>0</v>
      </c>
      <c r="BJ543" s="10">
        <f t="shared" si="1509"/>
        <v>0</v>
      </c>
      <c r="BK543" s="10">
        <f t="shared" si="1509"/>
        <v>0</v>
      </c>
      <c r="BL543" s="10">
        <f t="shared" si="1509"/>
        <v>0</v>
      </c>
      <c r="BM543" s="10">
        <f t="shared" si="1509"/>
        <v>0</v>
      </c>
      <c r="BN543" s="10">
        <f t="shared" si="1509"/>
        <v>0</v>
      </c>
      <c r="BO543" s="10">
        <f t="shared" si="1509"/>
        <v>0</v>
      </c>
      <c r="BP543" s="10">
        <f t="shared" si="1509"/>
        <v>0</v>
      </c>
      <c r="BQ543" s="10">
        <f t="shared" si="1509"/>
        <v>0</v>
      </c>
      <c r="BR543" s="10">
        <f t="shared" si="1509"/>
        <v>0</v>
      </c>
      <c r="BS543" s="10">
        <f t="shared" si="1509"/>
        <v>0</v>
      </c>
      <c r="BT543" s="10">
        <f t="shared" si="1509"/>
        <v>0</v>
      </c>
      <c r="BU543" s="15">
        <v>5</v>
      </c>
    </row>
    <row r="544" spans="1:88" ht="30" customHeight="1">
      <c r="A544" s="281"/>
      <c r="B544" s="281"/>
      <c r="C544" s="285"/>
      <c r="D544" s="342"/>
      <c r="E544" s="2" t="s">
        <v>34</v>
      </c>
      <c r="F544" s="10">
        <f t="shared" si="1503"/>
        <v>0</v>
      </c>
      <c r="G544" s="10">
        <f t="shared" si="1504"/>
        <v>0</v>
      </c>
      <c r="H544" s="10">
        <f t="shared" si="1501"/>
        <v>0</v>
      </c>
      <c r="I544" s="10">
        <f t="shared" si="1501"/>
        <v>0</v>
      </c>
      <c r="J544" s="10">
        <f t="shared" si="1501"/>
        <v>0</v>
      </c>
      <c r="K544" s="10">
        <f t="shared" si="1501"/>
        <v>0</v>
      </c>
      <c r="L544" s="10">
        <f t="shared" si="1501"/>
        <v>0</v>
      </c>
      <c r="M544" s="10">
        <f t="shared" si="1501"/>
        <v>0</v>
      </c>
      <c r="N544" s="10">
        <f t="shared" si="1501"/>
        <v>0</v>
      </c>
      <c r="O544" s="10">
        <f t="shared" si="1501"/>
        <v>0</v>
      </c>
      <c r="P544" s="10">
        <f t="shared" si="1501"/>
        <v>0</v>
      </c>
      <c r="Q544" s="10">
        <f t="shared" si="1501"/>
        <v>0</v>
      </c>
      <c r="R544" s="10">
        <f t="shared" si="1501"/>
        <v>0</v>
      </c>
      <c r="S544" s="10">
        <f t="shared" si="1501"/>
        <v>0</v>
      </c>
      <c r="T544" s="10">
        <f t="shared" si="1501"/>
        <v>0</v>
      </c>
      <c r="U544" s="10">
        <f t="shared" si="1501"/>
        <v>0</v>
      </c>
      <c r="V544" s="10">
        <f t="shared" si="1501"/>
        <v>0</v>
      </c>
      <c r="W544" s="10">
        <f t="shared" si="1501"/>
        <v>0</v>
      </c>
      <c r="X544" s="10">
        <f t="shared" si="1501"/>
        <v>0</v>
      </c>
      <c r="Y544" s="10">
        <f t="shared" si="1501"/>
        <v>0</v>
      </c>
      <c r="Z544" s="10">
        <f t="shared" si="1501"/>
        <v>0</v>
      </c>
      <c r="AA544" s="15">
        <v>6</v>
      </c>
      <c r="AO544" s="4">
        <f t="shared" si="1452"/>
        <v>0</v>
      </c>
      <c r="AP544" s="4">
        <f t="shared" si="1453"/>
        <v>0</v>
      </c>
      <c r="AQ544" s="4">
        <f t="shared" si="1454"/>
        <v>0</v>
      </c>
      <c r="AU544" s="339"/>
      <c r="AV544" s="339"/>
      <c r="AW544" s="325"/>
      <c r="AX544" s="326"/>
      <c r="AY544" s="2" t="s">
        <v>34</v>
      </c>
      <c r="AZ544" s="10">
        <f t="shared" si="1505"/>
        <v>0</v>
      </c>
      <c r="BA544" s="10">
        <f t="shared" ref="BA544:BT544" si="1510">BA526+BA535</f>
        <v>0</v>
      </c>
      <c r="BB544" s="10">
        <f t="shared" si="1510"/>
        <v>0</v>
      </c>
      <c r="BC544" s="10">
        <f t="shared" si="1510"/>
        <v>0</v>
      </c>
      <c r="BD544" s="10">
        <f t="shared" si="1510"/>
        <v>0</v>
      </c>
      <c r="BE544" s="10">
        <f t="shared" si="1510"/>
        <v>0</v>
      </c>
      <c r="BF544" s="10">
        <f t="shared" si="1510"/>
        <v>0</v>
      </c>
      <c r="BG544" s="10">
        <f t="shared" si="1510"/>
        <v>0</v>
      </c>
      <c r="BH544" s="10">
        <f t="shared" si="1510"/>
        <v>0</v>
      </c>
      <c r="BI544" s="10">
        <f t="shared" si="1510"/>
        <v>0</v>
      </c>
      <c r="BJ544" s="10">
        <f t="shared" si="1510"/>
        <v>0</v>
      </c>
      <c r="BK544" s="10">
        <f t="shared" si="1510"/>
        <v>0</v>
      </c>
      <c r="BL544" s="10">
        <f t="shared" si="1510"/>
        <v>0</v>
      </c>
      <c r="BM544" s="10">
        <f t="shared" si="1510"/>
        <v>0</v>
      </c>
      <c r="BN544" s="10">
        <f t="shared" si="1510"/>
        <v>0</v>
      </c>
      <c r="BO544" s="10">
        <f t="shared" si="1510"/>
        <v>0</v>
      </c>
      <c r="BP544" s="10">
        <f t="shared" si="1510"/>
        <v>0</v>
      </c>
      <c r="BQ544" s="10">
        <f t="shared" si="1510"/>
        <v>0</v>
      </c>
      <c r="BR544" s="10">
        <f t="shared" si="1510"/>
        <v>0</v>
      </c>
      <c r="BS544" s="10">
        <f t="shared" si="1510"/>
        <v>0</v>
      </c>
      <c r="BT544" s="10">
        <f t="shared" si="1510"/>
        <v>0</v>
      </c>
      <c r="BU544" s="15">
        <v>6</v>
      </c>
    </row>
    <row r="545" spans="1:88" s="5" customFormat="1" ht="30" customHeight="1">
      <c r="A545" s="281"/>
      <c r="B545" s="281"/>
      <c r="C545" s="285"/>
      <c r="D545" s="365" t="s">
        <v>35</v>
      </c>
      <c r="E545" s="366"/>
      <c r="F545" s="10">
        <f>F539+F540+F541+F542+F543+F544</f>
        <v>1191160.8500000001</v>
      </c>
      <c r="G545" s="10">
        <f t="shared" ref="G545" si="1511">G539+G540+G541+G542+G543+G544</f>
        <v>1191160.8500000001</v>
      </c>
      <c r="H545" s="10">
        <f t="shared" ref="H545" si="1512">H539+H540+H541+H542+H543+H544</f>
        <v>0</v>
      </c>
      <c r="I545" s="10">
        <f t="shared" ref="I545" si="1513">I539+I540+I541+I542+I543+I544</f>
        <v>0</v>
      </c>
      <c r="J545" s="10">
        <f t="shared" ref="J545" si="1514">J539+J540+J541+J542+J543+J544</f>
        <v>0</v>
      </c>
      <c r="K545" s="10">
        <f t="shared" ref="K545" si="1515">K539+K540+K541+K542+K543+K544</f>
        <v>0</v>
      </c>
      <c r="L545" s="10">
        <f t="shared" ref="L545" si="1516">L539+L540+L541+L542+L543+L544</f>
        <v>0</v>
      </c>
      <c r="M545" s="10">
        <f t="shared" ref="M545" si="1517">M539+M540+M541+M542+M543+M544</f>
        <v>0</v>
      </c>
      <c r="N545" s="10">
        <f t="shared" ref="N545" si="1518">N539+N540+N541+N542+N543+N544</f>
        <v>0</v>
      </c>
      <c r="O545" s="10">
        <f t="shared" ref="O545" si="1519">O539+O540+O541+O542+O543+O544</f>
        <v>0</v>
      </c>
      <c r="P545" s="10">
        <f t="shared" ref="P545" si="1520">P539+P540+P541+P542+P543+P544</f>
        <v>0</v>
      </c>
      <c r="Q545" s="10">
        <f t="shared" ref="Q545" si="1521">Q539+Q540+Q541+Q542+Q543+Q544</f>
        <v>0</v>
      </c>
      <c r="R545" s="10">
        <f t="shared" ref="R545" si="1522">R539+R540+R541+R542+R543+R544</f>
        <v>0</v>
      </c>
      <c r="S545" s="10">
        <f t="shared" ref="S545" si="1523">S539+S540+S541+S542+S543+S544</f>
        <v>0</v>
      </c>
      <c r="T545" s="10">
        <f t="shared" ref="T545" si="1524">T539+T540+T541+T542+T543+T544</f>
        <v>0</v>
      </c>
      <c r="U545" s="10">
        <f t="shared" ref="U545" si="1525">U539+U540+U541+U542+U543+U544</f>
        <v>0</v>
      </c>
      <c r="V545" s="10">
        <f t="shared" ref="V545" si="1526">V539+V540+V541+V542+V543+V544</f>
        <v>0</v>
      </c>
      <c r="W545" s="10">
        <f t="shared" ref="W545" si="1527">W539+W540+W541+W542+W543+W544</f>
        <v>0</v>
      </c>
      <c r="X545" s="10">
        <f t="shared" ref="X545" si="1528">X539+X540+X541+X542+X543+X544</f>
        <v>0</v>
      </c>
      <c r="Y545" s="10">
        <f t="shared" ref="Y545" si="1529">Y539+Y540+Y541+Y542+Y543+Y544</f>
        <v>0</v>
      </c>
      <c r="Z545" s="10">
        <f t="shared" ref="Z545" si="1530">Z539+Z540+Z541+Z542+Z543+Z544</f>
        <v>0</v>
      </c>
      <c r="AA545" s="28">
        <v>7</v>
      </c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>
        <f t="shared" si="1452"/>
        <v>0</v>
      </c>
      <c r="AP545" s="4">
        <f t="shared" si="1453"/>
        <v>0</v>
      </c>
      <c r="AQ545" s="4">
        <f t="shared" si="1454"/>
        <v>0</v>
      </c>
      <c r="AR545" s="4"/>
      <c r="AU545" s="339"/>
      <c r="AV545" s="339"/>
      <c r="AW545" s="325"/>
      <c r="AX545" s="327" t="s">
        <v>35</v>
      </c>
      <c r="AY545" s="327"/>
      <c r="AZ545" s="10">
        <f>AZ539+AZ540+AZ541+AZ542+AZ543+AZ544</f>
        <v>2382321.69</v>
      </c>
      <c r="BA545" s="10">
        <f t="shared" ref="BA545:BT545" si="1531">BA539+BA540+BA541+BA542+BA543+BA544</f>
        <v>2382321.69</v>
      </c>
      <c r="BB545" s="10">
        <f t="shared" si="1531"/>
        <v>0</v>
      </c>
      <c r="BC545" s="10">
        <f t="shared" si="1531"/>
        <v>0</v>
      </c>
      <c r="BD545" s="10">
        <f t="shared" si="1531"/>
        <v>0</v>
      </c>
      <c r="BE545" s="10">
        <f t="shared" si="1531"/>
        <v>0</v>
      </c>
      <c r="BF545" s="10">
        <f t="shared" si="1531"/>
        <v>0</v>
      </c>
      <c r="BG545" s="10">
        <f t="shared" si="1531"/>
        <v>0</v>
      </c>
      <c r="BH545" s="10">
        <f t="shared" si="1531"/>
        <v>0</v>
      </c>
      <c r="BI545" s="10">
        <f t="shared" si="1531"/>
        <v>0</v>
      </c>
      <c r="BJ545" s="10">
        <f t="shared" si="1531"/>
        <v>0</v>
      </c>
      <c r="BK545" s="10">
        <f t="shared" si="1531"/>
        <v>0</v>
      </c>
      <c r="BL545" s="10">
        <f t="shared" si="1531"/>
        <v>0</v>
      </c>
      <c r="BM545" s="10">
        <f t="shared" si="1531"/>
        <v>0</v>
      </c>
      <c r="BN545" s="10">
        <f t="shared" si="1531"/>
        <v>0</v>
      </c>
      <c r="BO545" s="10">
        <f t="shared" si="1531"/>
        <v>0</v>
      </c>
      <c r="BP545" s="10">
        <f t="shared" si="1531"/>
        <v>0</v>
      </c>
      <c r="BQ545" s="10">
        <f t="shared" si="1531"/>
        <v>0</v>
      </c>
      <c r="BR545" s="10">
        <f t="shared" si="1531"/>
        <v>0</v>
      </c>
      <c r="BS545" s="10">
        <f t="shared" si="1531"/>
        <v>0</v>
      </c>
      <c r="BT545" s="10">
        <f t="shared" si="1531"/>
        <v>0</v>
      </c>
      <c r="BU545" s="28">
        <v>7</v>
      </c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I545" s="32">
        <f>BF545-BG545</f>
        <v>0</v>
      </c>
      <c r="CJ545" s="123"/>
    </row>
    <row r="546" spans="1:88" ht="75" customHeight="1">
      <c r="A546" s="281"/>
      <c r="B546" s="281"/>
      <c r="C546" s="285"/>
      <c r="D546" s="292" t="s">
        <v>53</v>
      </c>
      <c r="E546" s="293"/>
      <c r="F546" s="11">
        <f>ROUND(F545/C539,2)</f>
        <v>948.15</v>
      </c>
      <c r="G546" s="11">
        <f>ROUND(G545/C539,2)</f>
        <v>948.15</v>
      </c>
      <c r="H546" s="11">
        <f>ROUND(H545/C539,2)</f>
        <v>0</v>
      </c>
      <c r="I546" s="11">
        <f>ROUND(I545/C539,2)</f>
        <v>0</v>
      </c>
      <c r="J546" s="11">
        <f>ROUND(J545/C539,2)</f>
        <v>0</v>
      </c>
      <c r="K546" s="11">
        <f>ROUND(K545/C539,2)</f>
        <v>0</v>
      </c>
      <c r="L546" s="11">
        <f>ROUND(L545/C539,2)</f>
        <v>0</v>
      </c>
      <c r="M546" s="11">
        <f>ROUND(M545/C539,2)</f>
        <v>0</v>
      </c>
      <c r="N546" s="11">
        <f>ROUND(N545/C539,2)</f>
        <v>0</v>
      </c>
      <c r="O546" s="11">
        <f>ROUND(O545/C539,2)</f>
        <v>0</v>
      </c>
      <c r="P546" s="11">
        <f>ROUND(P545/C539,2)</f>
        <v>0</v>
      </c>
      <c r="Q546" s="11">
        <f>ROUND(Q545/C539,2)</f>
        <v>0</v>
      </c>
      <c r="R546" s="11">
        <f>ROUND(R545/C539,2)</f>
        <v>0</v>
      </c>
      <c r="S546" s="11">
        <f>ROUND(S545/C539,2)</f>
        <v>0</v>
      </c>
      <c r="T546" s="11">
        <f>ROUND(T545/C539,2)</f>
        <v>0</v>
      </c>
      <c r="U546" s="11">
        <f>ROUND(U545/C539,2)</f>
        <v>0</v>
      </c>
      <c r="V546" s="11">
        <f>ROUND(V545/C539,2)</f>
        <v>0</v>
      </c>
      <c r="W546" s="11">
        <f>ROUND(W545/C539,2)</f>
        <v>0</v>
      </c>
      <c r="X546" s="11">
        <f>ROUND(X545/C539,2)</f>
        <v>0</v>
      </c>
      <c r="Y546" s="11">
        <f>ROUND(Y545/C539,2)</f>
        <v>0</v>
      </c>
      <c r="Z546" s="11">
        <f>ROUND(Z545/C539,2)</f>
        <v>0</v>
      </c>
      <c r="AA546" s="17">
        <v>8</v>
      </c>
      <c r="AD546" s="52">
        <f>IF(AND(G546&gt;947.15,G546&lt;949),3,IF(AND(G546&gt;623.59,G546&lt;625),4,IF(AND(G546&gt;237.38,G546&lt;239),5,IF(AND(G546&gt;1986,G546&lt;1988),6,IF(AND(G546&gt;739.75,G546&lt;741),7,IF(AND(G546&gt;282.91,G546&lt;284),8,IF(AND(G546&gt;2681.35,G546&lt;2683),9,IF(AND(G546&gt;828.59,G546&lt;830),10,IF(AND(G546&gt;585.15,G546&lt;587),11,IF(AND(G546&gt;991.71,G546&lt;993),12,IF(AND(G546&gt;652.95,G546&lt;654),13,IF(AND(G546&gt;248.59,G546&lt;250),14,IF(AND(G546&gt;2079.39,G546&lt;2081),15,IF(AND(G546&gt;774.57,G546&lt;776),16,IF(AND(G546&gt;296.25,G546&lt;298),17,IF(AND(G546&gt;2807.42,G546&lt;2809),18,IF(AND(G546&gt;867.59,G546&lt;869),19,IF(AND(G546&gt;612.7,G546&lt;614),20))))))))))))))))))</f>
        <v>3</v>
      </c>
      <c r="AE546" s="52" t="b">
        <f>IF(AND(I546&gt;1204.78,I546&lt;1206),5,IF(AND(I546&gt;1407.63,I546&lt;1409),8,IF(AND(I546&gt;1427.91,I546&lt;1429),11,IF(AND(I546&gt;1261.45,I546&lt;1263),14,IF(AND(I546&gt;1473.83,I546&lt;1475),17,IF(AND(I546&gt;1495.07,I546&lt;1497),20))))))</f>
        <v>0</v>
      </c>
      <c r="AF546" s="52" t="b">
        <f>IF(AND(J546&gt;486.32,J546&lt;488),3,IF(AND(J546&gt;324.64,J546&lt;326),4,IF(AND(J546&gt;286.99,J546&lt;288.5),5,IF(AND(J546&gt;617.7,J546&lt;618),6,IF(AND(J546&gt;411.3,J546&lt;413),7,IF(AND(J546&gt;365.04,J546&lt;367),8,IF(AND(J546&gt;797.54,J546&lt;799),9,IF(AND(J546&gt;533.49,J546&lt;535),10,IF(AND(J546&gt;475.86,J546&lt;477),11,IF(AND(J546&gt;509.22,J546&lt;511),12,IF(AND(J546&gt;339.94,J546&lt;341.2),13,IF(AND(J546&gt;300.53,J546&lt;302),14,IF(AND(J546&gt;646.78,J546&lt;648),15,IF(AND(J546&gt;430.68,J546&lt;432),16,IF(AND(J546&gt;382.24,J546&lt;384),17,IF(AND(J546&gt;835.07,J546&lt;837),18,IF(AND(J546&gt;558.61,J546&lt;560),19,IF(AND(J546&gt;498.27,J546&lt;500),20))))))))))))))))))</f>
        <v>0</v>
      </c>
      <c r="AG546" s="52" t="b">
        <f>IF(AND(L546&gt;497.89,L546&lt;499),3,IF(AND(L546&gt;360.29,L546&lt;362),4,IF(AND(L546&gt;249.38,L546&lt;251),5,IF(AND(L546&gt;628.22,L546&lt;630),6,IF(AND(L546&gt;455.21,L546&lt;457),7,IF(AND(L546&gt;315.16,L546&lt;317),8,IF(AND(L546&gt;814.35,L546&lt;816),9,IF(AND(L546&gt;571.19,L546&lt;573),10,IF(AND(L546&gt;401.59,L546&lt;403),11,IF(AND(L546&gt;521.33,L546&lt;523),12,IF(AND(L546&gt;377.28,L546&lt;379),13,IF(AND(L546&gt;261.15,L546&lt;263),14,IF(AND(L546&gt;657.8,L546&lt;659),15,IF(AND(L546&gt;476.66,L546&lt;478),16,IF(AND(L546&gt;330.01,L546&lt;332),17,IF(AND(L546&gt;852.67,L546&lt;854),18,IF(AND(L546&gt;598.08,L546&lt;600),19,IF(AND(L546&gt;420.51,L546&lt;422),20))))))))))))))))))</f>
        <v>0</v>
      </c>
      <c r="AH546" s="52" t="b">
        <f>IF(AND(Q546&gt;358.85,Q546&lt;360),3,IF(AND(Q546&gt;129.83,Q546&lt;131),4,IF(AND(Q546&gt;77.61,Q546&lt;79),5,IF(AND(Q546&gt;426.19,Q546&lt;428),6,IF(AND(Q546&gt;159.77,Q546&lt;161),7,IF(AND(Q546&gt;94.38,Q546&lt;96),8,IF(AND(Q546&gt;567.37,Q546&lt;569),9,IF(AND(Q546&gt;203.4,Q546&lt;205),10,IF(AND(Q546&gt;131.96,Q546&lt;133),11,IF(AND(Q546&gt;375.76,Q546&lt;377),12,IF(AND(Q546&gt;135.98,Q546&lt;137),13,IF(AND(Q546&gt;81.31,Q546&lt;83),14,IF(AND(Q546&gt;446.27,Q546&lt;448),15,IF(AND(Q546&gt;167.32,Q546&lt;169),16,IF(AND(Q546&gt;98.86,Q546&lt;100),17,IF(AND(Q546&gt;594.08,Q546&lt;596),18,IF(AND(Q546&gt;213.01,Q546&lt;215),19,IF(AND(Q546&gt;138.21,Q546&lt;140),20))))))))))))))))))</f>
        <v>0</v>
      </c>
      <c r="AI546" s="52" t="b">
        <f>IF(AND(S546&gt;195.17,S546&lt;197),3,IF(AND(S546&gt;88.93,S546&lt;90),4,IF(AND(S546&gt;47.88,S546&lt;49),5,IF(AND(S546&gt;245.08,S546&lt;247),6,IF(AND(S546&gt;111.07,S546&lt;113),7,IF(AND(S546&gt;60.92,S546&lt;62),8,IF(AND(S546&gt;296.11,S546&lt;298),9,IF(AND(S546&gt;139.41,S546&lt;141),10,IF(AND(S546&gt;78.67,S546&lt;80),11,IF(AND(S546&gt;204.39,S546&lt;206),12,IF(AND(S546&gt;93.16,S546&lt;95),13,IF(AND(S546&gt;50.17,S546&lt;52),14,IF(AND(S546&gt;256.64,S546&lt;258),15,IF(AND(S546&gt;116.33,S546&lt;118),16,IF(AND(S546&gt;63.83,S546&lt;65),17,IF(AND(S546&gt;310.07,S546&lt;312),18,IF(AND(S546&gt;146.01,S546&lt;148),19,IF(AND(S546&gt;82.42,S546&lt;84),20))))))))))))))))))</f>
        <v>0</v>
      </c>
      <c r="AJ546" s="52" t="b">
        <f>IF(AND(U546&gt;107.35,U546&lt;109),3,IF(AND(U546&gt;63.65,U546&lt;65),4,IF(AND(U546&gt;44.75,U546&lt;46),5,IF(AND(U546&gt;143.27,U546&lt;145),6,IF(AND(U546&gt;85.58,U546&lt;87),7,IF(AND(U546&gt;60.46,U546&lt;62),8,IF(AND(U546&gt;194.16,U546&lt;196),9,IF(AND(U546&gt;117.24,U546&lt;119),10,IF(AND(U546&gt;82.88,U546&lt;84),11,IF(AND(U546&gt;112.44,U546&lt;114),12,IF(AND(U546&gt;66.69,U546&lt;68),13,IF(AND(U546&gt;46.9,U546&lt;48),14,IF(AND(U546&gt;150.05,U546&lt;152),15,IF(AND(U546&gt;90.65,U546&lt;91),16,IF(AND(U546&gt;63.34,U546&lt;65),17,IF(AND(U546&gt;203.34,U546&lt;205),18,IF(AND(U546&gt;122.8,U546&lt;124),19,IF(AND(U546&gt;86.83,U546&lt;88),20))))))))))))))))))</f>
        <v>0</v>
      </c>
      <c r="AK546" s="52" t="b">
        <f>IF(AND(V546&gt;139.85,V546&lt;141),3,IF(AND(V546&gt;103.84,V546&lt;105),4,IF(AND(V546&gt;52.32,V546&lt;54),5,IF(AND(V546&gt;285.46,V546&lt;287),6,IF(AND(V546&gt;118.42,V546&lt;120),7,IF(AND(V546&gt;62.42,V546&lt;64),8,IF(AND(V546&gt;412.27,V546&lt;414),9,IF(AND(V546&gt;140.33,V546&lt;142),10,IF(AND(V546&gt;145,V546&lt;147),11,IF(AND(V546&gt;146.47,V546&lt;148),12,IF(AND(V546&gt;108.77,V546&lt;110),13,IF(AND(V546&gt;54.82,V546&lt;56),14,IF(AND(V546&gt;298.92,V546&lt;300),15,IF(AND(V546&gt;124.03,V546&lt;126),16,IF(AND(V546&gt;65.4,V546&lt;67),17,IF(AND(V546&gt;431.69,V546&lt;433),18,IF(AND(V546&gt;146.97,V546&lt;148),19,IF(AND(V546&gt;151.86,V546&lt;153),20))))))))))))))))))</f>
        <v>0</v>
      </c>
      <c r="AL546" s="52" t="b">
        <f>IF(AND(W546&gt;350.42,W546&lt;352),3,IF(AND(W546&gt;546.22,W546&lt;548),4,IF(AND(W546&gt;155.33,W546&lt;157),5,IF(AND(W546&gt;721.99,W546&lt;723),6,IF(AND(W546&gt;638.96,W546&lt;639),7,IF(AND(W546&gt;187.79,W546&lt;189),8,IF(AND(W546&gt;945.4,W546&lt;947),9,IF(AND(W546&gt;698.46,W546&lt;670),10,IF(AND(W546&gt;360.7,W546&lt;362),11,IF(AND(W546&gt;366.94,W546&lt;368),12,IF(AND(W546&gt;571.94,W546&lt;573),13,IF(AND(W546&gt;162.68,W546&lt;164),14,IF(AND(W546&gt;755.97,W546&lt;757),15,IF(AND(W546&gt;667.99,W546&lt;669),16,IF(AND(W546&gt;196.66,W546&lt;198),17,IF(AND(W546&gt;989.88,W546&lt;991),18,IF(AND(W546&gt;731.33,W546&lt;733),19,IF(AND(W546&gt;377.7,W546&lt;379),20))))))))))))))))))</f>
        <v>0</v>
      </c>
      <c r="AM546" s="52" t="b">
        <f>IF(AND(Y546&gt;46.2,Y546&lt;46.5),3,IF(AND(Y546&gt;18.8,Y546&lt;19.1),4,IF(AND(Y546&gt;15.8,Y546&lt;16),5,IF(AND(Y546&gt;78.7,Y546&lt;79),6,IF(AND(Y546&gt;32.1,Y546&lt;32.4),7,IF(AND(Y546&gt;26.9,Y546&lt;27.3),8,IF(AND(Y546&gt;125,Y546&lt;125.5),9,IF(AND(Y546&gt;48.2,Y546&lt;48.52),10,IF(AND(Y546&gt;43.1,Y546&lt;43.6),11,IF(AND(Y546&gt;48.53,Y546&lt;48.7),12,IF(AND(Y546&gt;19.6,Y546&lt;20.1),13,IF(AND(Y546&gt;16.5,Y546&lt;16.9),14,IF(AND(Y546&gt;82.4,Y546&lt;82.8),15,IF(AND(Y546&gt;33.6,Y546&lt;34),16,IF(AND(Y546&gt;28,Y546&lt;28.6),17,IF(AND(Y546&gt;130.8,Y546&lt;131.4),18,IF(AND(Y546&gt;50.5,Y546&lt;50.9),19,IF(AND(Y546&gt;45.2,Y546&lt;45.8),20))))))))))))))))))</f>
        <v>0</v>
      </c>
      <c r="AO546" s="4">
        <f t="shared" si="1452"/>
        <v>0</v>
      </c>
      <c r="AP546" s="4">
        <f t="shared" si="1453"/>
        <v>0</v>
      </c>
      <c r="AQ546" s="4">
        <f t="shared" si="1454"/>
        <v>0</v>
      </c>
      <c r="AU546" s="339"/>
      <c r="AV546" s="339"/>
      <c r="AW546" s="325"/>
      <c r="AX546" s="322" t="s">
        <v>53</v>
      </c>
      <c r="AY546" s="293"/>
      <c r="AZ546" s="11">
        <f>ROUND(AZ545/AW539,2)</f>
        <v>1896.3</v>
      </c>
      <c r="BA546" s="11">
        <f>ROUND(BA545/AW539,2)</f>
        <v>1896.3</v>
      </c>
      <c r="BB546" s="11">
        <f>ROUND(BB545/AW539,2)</f>
        <v>0</v>
      </c>
      <c r="BC546" s="11">
        <f>ROUND(BC545/AW539,2)</f>
        <v>0</v>
      </c>
      <c r="BD546" s="11">
        <f>ROUND(BD545/AW539,2)</f>
        <v>0</v>
      </c>
      <c r="BE546" s="11">
        <f>ROUND(BE545/AW539,2)</f>
        <v>0</v>
      </c>
      <c r="BF546" s="11">
        <f>ROUND(BF545/AW539,2)</f>
        <v>0</v>
      </c>
      <c r="BG546" s="11">
        <f>ROUND(BG545/AW539,2)</f>
        <v>0</v>
      </c>
      <c r="BH546" s="11">
        <f>ROUND(BH545/AW539,2)</f>
        <v>0</v>
      </c>
      <c r="BI546" s="11">
        <f>ROUND(BI545/AW539,2)</f>
        <v>0</v>
      </c>
      <c r="BJ546" s="11">
        <f>ROUND(BJ545/AW539,2)</f>
        <v>0</v>
      </c>
      <c r="BK546" s="11">
        <f>ROUND(BK545/AW539,2)</f>
        <v>0</v>
      </c>
      <c r="BL546" s="11">
        <f>ROUND(BL545/AW539,2)</f>
        <v>0</v>
      </c>
      <c r="BM546" s="11">
        <f>ROUND(BM545/AW539,2)</f>
        <v>0</v>
      </c>
      <c r="BN546" s="11">
        <f>ROUND(BN545/AW539,2)</f>
        <v>0</v>
      </c>
      <c r="BO546" s="11">
        <f>ROUND(BO545/AW539,2)</f>
        <v>0</v>
      </c>
      <c r="BP546" s="11">
        <f>ROUND(BP545/AW539,2)</f>
        <v>0</v>
      </c>
      <c r="BQ546" s="11">
        <f>ROUND(BQ545/AW539,2)</f>
        <v>0</v>
      </c>
      <c r="BR546" s="11">
        <f>ROUND(BR545/AW539,2)</f>
        <v>0</v>
      </c>
      <c r="BS546" s="11">
        <f>ROUND(BS545/AW539,2)</f>
        <v>0</v>
      </c>
      <c r="BT546" s="11">
        <f>ROUND(BT545/AW539,2)</f>
        <v>0</v>
      </c>
      <c r="BU546" s="17">
        <v>8</v>
      </c>
      <c r="BX546" s="52" t="b">
        <f>IF(AND(BA546&gt;947.15,BA546&lt;949),3,IF(AND(BA546&gt;623.59,BA546&lt;625),4,IF(AND(BA546&gt;237.38,BA546&lt;239),5,IF(AND(BA546&gt;1986,BA546&lt;1988),6,IF(AND(BA546&gt;739.75,BA546&lt;741),7,IF(AND(BA546&gt;282.91,BA546&lt;284),8,IF(AND(BA546&gt;2681.35,BA546&lt;2683),9,IF(AND(BA546&gt;828.59,BA546&lt;830),10,IF(AND(BA546&gt;585.15,BA546&lt;587),11,IF(AND(BA546&gt;991.71,BA546&lt;993),12,IF(AND(BA546&gt;652.95,BA546&lt;654),13,IF(AND(BA546&gt;248.59,BA546&lt;250),14,IF(AND(BA546&gt;2079.39,BA546&lt;2081),15,IF(AND(BA546&gt;774.57,BA546&lt;776),16,IF(AND(BA546&gt;296.25,BA546&lt;298),17,IF(AND(BA546&gt;2807.42,BA546&lt;2809),18,IF(AND(BA546&gt;867.59,BA546&lt;869),19,IF(AND(BA546&gt;612.7,BA546&lt;614),20))))))))))))))))))</f>
        <v>0</v>
      </c>
      <c r="BY546" s="52" t="b">
        <f>IF(AND(BC546&gt;1204.78,BC546&lt;1206),5,IF(AND(BC546&gt;1407.63,BC546&lt;1409),8,IF(AND(BC546&gt;1427.91,BC546&lt;1429),11,IF(AND(BC546&gt;1261.45,BC546&lt;1263),14,IF(AND(BC546&gt;1473.83,BC546&lt;1475),17,IF(AND(BC546&gt;1495.07,BC546&lt;1497),20))))))</f>
        <v>0</v>
      </c>
      <c r="BZ546" s="52" t="b">
        <f>IF(AND(BD546&gt;486.32,BD546&lt;488),3,IF(AND(BD546&gt;324.64,BD546&lt;326),4,IF(AND(BD546&gt;286.99,BD546&lt;288.5),5,IF(AND(BD546&gt;617.7,BD546&lt;618),6,IF(AND(BD546&gt;411.3,BD546&lt;413),7,IF(AND(BD546&gt;365.04,BD546&lt;367),8,IF(AND(BD546&gt;797.54,BD546&lt;799),9,IF(AND(BD546&gt;533.49,BD546&lt;535),10,IF(AND(BD546&gt;475.86,BD546&lt;477),11,IF(AND(BD546&gt;509.22,BD546&lt;511),12,IF(AND(BD546&gt;339.94,BD546&lt;341.2),13,IF(AND(BD546&gt;300.53,BD546&lt;302),14,IF(AND(BD546&gt;646.78,BD546&lt;648),15,IF(AND(BD546&gt;430.68,BD546&lt;432),16,IF(AND(BD546&gt;382.24,BD546&lt;384),17,IF(AND(BD546&gt;835.07,BD546&lt;837),18,IF(AND(BD546&gt;558.61,BD546&lt;560),19,IF(AND(BD546&gt;498.27,BD546&lt;500),20))))))))))))))))))</f>
        <v>0</v>
      </c>
      <c r="CA546" s="52" t="b">
        <f>IF(AND(BF546&gt;497.89,BF546&lt;499),3,IF(AND(BF546&gt;360.29,BF546&lt;362),4,IF(AND(BF546&gt;249.38,BF546&lt;251),5,IF(AND(BF546&gt;628.22,BF546&lt;630),6,IF(AND(BF546&gt;455.21,BF546&lt;457),7,IF(AND(BF546&gt;315.16,BF546&lt;317),8,IF(AND(BF546&gt;814.35,BF546&lt;816),9,IF(AND(BF546&gt;571.19,BF546&lt;573),10,IF(AND(BF546&gt;401.59,BF546&lt;403),11,IF(AND(BF546&gt;521.33,BF546&lt;523),12,IF(AND(BF546&gt;377.28,BF546&lt;379),13,IF(AND(BF546&gt;261.15,BF546&lt;263),14,IF(AND(BF546&gt;657.8,BF546&lt;659),15,IF(AND(BF546&gt;476.66,BF546&lt;478),16,IF(AND(BF546&gt;330.01,BF546&lt;332),17,IF(AND(BF546&gt;852.67,BF546&lt;854),18,IF(AND(BF546&gt;598.08,BF546&lt;600),19,IF(AND(BF546&gt;420.51,BF546&lt;422),20))))))))))))))))))</f>
        <v>0</v>
      </c>
      <c r="CB546" s="52" t="b">
        <f>IF(AND(BK546&gt;358.85,BK546&lt;360),3,IF(AND(BK546&gt;129.83,BK546&lt;131),4,IF(AND(BK546&gt;77.61,BK546&lt;79),5,IF(AND(BK546&gt;426.19,BK546&lt;428),6,IF(AND(BK546&gt;159.77,BK546&lt;161),7,IF(AND(BK546&gt;94.38,BK546&lt;96),8,IF(AND(BK546&gt;567.37,BK546&lt;569),9,IF(AND(BK546&gt;203.4,BK546&lt;205),10,IF(AND(BK546&gt;131.96,BK546&lt;133),11,IF(AND(BK546&gt;375.76,BK546&lt;377),12,IF(AND(BK546&gt;135.98,BK546&lt;137),13,IF(AND(BK546&gt;81.31,BK546&lt;83),14,IF(AND(BK546&gt;446.27,BK546&lt;448),15,IF(AND(BK546&gt;167.32,BK546&lt;169),16,IF(AND(BK546&gt;98.86,BK546&lt;100),17,IF(AND(BK546&gt;594.08,BK546&lt;596),18,IF(AND(BK546&gt;213.01,BK546&lt;215),19,IF(AND(BK546&gt;138.21,BK546&lt;140),20))))))))))))))))))</f>
        <v>0</v>
      </c>
      <c r="CC546" s="52" t="b">
        <f>IF(AND(BM546&gt;195.17,BM546&lt;197),3,IF(AND(BM546&gt;88.93,BM546&lt;90),4,IF(AND(BM546&gt;47.88,BM546&lt;49),5,IF(AND(BM546&gt;245.08,BM546&lt;247),6,IF(AND(BM546&gt;111.07,BM546&lt;113),7,IF(AND(BM546&gt;60.92,BM546&lt;62),8,IF(AND(BM546&gt;296.11,BM546&lt;298),9,IF(AND(BM546&gt;139.41,BM546&lt;141),10,IF(AND(BM546&gt;78.67,BM546&lt;80),11,IF(AND(BM546&gt;204.39,BM546&lt;206),12,IF(AND(BM546&gt;93.16,BM546&lt;95),13,IF(AND(BM546&gt;50.17,BM546&lt;52),14,IF(AND(BM546&gt;256.64,BM546&lt;258),15,IF(AND(BM546&gt;116.33,BM546&lt;118),16,IF(AND(BM546&gt;63.83,BM546&lt;65),17,IF(AND(BM546&gt;310.07,BM546&lt;312),18,IF(AND(BM546&gt;146.01,BM546&lt;148),19,IF(AND(BM546&gt;82.42,BM546&lt;84),20))))))))))))))))))</f>
        <v>0</v>
      </c>
      <c r="CD546" s="52" t="b">
        <f>IF(AND(BO546&gt;107.35,BO546&lt;109),3,IF(AND(BO546&gt;63.65,BO546&lt;65),4,IF(AND(BO546&gt;44.75,BO546&lt;46),5,IF(AND(BO546&gt;143.27,BO546&lt;145),6,IF(AND(BO546&gt;85.58,BO546&lt;87),7,IF(AND(BO546&gt;60.46,BO546&lt;62),8,IF(AND(BO546&gt;194.16,BO546&lt;196),9,IF(AND(BO546&gt;117.24,BO546&lt;119),10,IF(AND(BO546&gt;82.88,BO546&lt;84),11,IF(AND(BO546&gt;112.44,BO546&lt;114),12,IF(AND(BO546&gt;66.69,BO546&lt;68),13,IF(AND(BO546&gt;46.9,BO546&lt;48),14,IF(AND(BO546&gt;150.05,BO546&lt;152),15,IF(AND(BO546&gt;90.65,BO546&lt;91),16,IF(AND(BO546&gt;63.34,BO546&lt;65),17,IF(AND(BO546&gt;203.34,BO546&lt;205),18,IF(AND(BO546&gt;122.8,BO546&lt;124),19,IF(AND(BO546&gt;86.83,BO546&lt;88),20))))))))))))))))))</f>
        <v>0</v>
      </c>
      <c r="CE546" s="52" t="b">
        <f>IF(AND(BP546&gt;139.85,BP546&lt;141),3,IF(AND(BP546&gt;103.84,BP546&lt;105),4,IF(AND(BP546&gt;52.32,BP546&lt;54),5,IF(AND(BP546&gt;285.46,BP546&lt;287),6,IF(AND(BP546&gt;118.42,BP546&lt;120),7,IF(AND(BP546&gt;62.42,BP546&lt;64),8,IF(AND(BP546&gt;412.27,BP546&lt;414),9,IF(AND(BP546&gt;140.33,BP546&lt;142),10,IF(AND(BP546&gt;145,BP546&lt;147),11,IF(AND(BP546&gt;146.47,BP546&lt;148),12,IF(AND(BP546&gt;108.77,BP546&lt;110),13,IF(AND(BP546&gt;54.82,BP546&lt;56),14,IF(AND(BP546&gt;298.92,BP546&lt;300),15,IF(AND(BP546&gt;124.03,BP546&lt;126),16,IF(AND(BP546&gt;65.4,BP546&lt;67),17,IF(AND(BP546&gt;431.69,BP546&lt;433),18,IF(AND(BP546&gt;146.97,BP546&lt;148),19,IF(AND(BP546&gt;151.86,BP546&lt;153),20))))))))))))))))))</f>
        <v>0</v>
      </c>
      <c r="CF546" s="52" t="b">
        <f>IF(AND(BQ546&gt;350.42,BQ546&lt;352),3,IF(AND(BQ546&gt;546.22,BQ546&lt;548),4,IF(AND(BQ546&gt;155.33,BQ546&lt;157),5,IF(AND(BQ546&gt;721.99,BQ546&lt;723),6,IF(AND(BQ546&gt;638.96,BQ546&lt;639),7,IF(AND(BQ546&gt;187.79,BQ546&lt;189),8,IF(AND(BQ546&gt;945.4,BQ546&lt;947),9,IF(AND(BQ546&gt;698.46,BQ546&lt;670),10,IF(AND(BQ546&gt;360.7,BQ546&lt;362),11,IF(AND(BQ546&gt;366.94,BQ546&lt;368),12,IF(AND(BQ546&gt;571.94,BQ546&lt;573),13,IF(AND(BQ546&gt;162.68,BQ546&lt;164),14,IF(AND(BQ546&gt;755.97,BQ546&lt;757),15,IF(AND(BQ546&gt;667.99,BQ546&lt;669),16,IF(AND(BQ546&gt;196.66,BQ546&lt;198),17,IF(AND(BQ546&gt;989.88,BQ546&lt;991),18,IF(AND(BQ546&gt;731.33,BQ546&lt;733),19,IF(AND(BQ546&gt;377.7,BQ546&lt;379),20))))))))))))))))))</f>
        <v>0</v>
      </c>
      <c r="CG546" s="52" t="b">
        <f>IF(AND(BS546&gt;46.2,BS546&lt;46.5),3,IF(AND(BS546&gt;18.8,BS546&lt;19.1),4,IF(AND(BS546&gt;15.8,BS546&lt;16),5,IF(AND(BS546&gt;78.7,BS546&lt;79),6,IF(AND(BS546&gt;32.1,BS546&lt;32.4),7,IF(AND(BS546&gt;26.9,BS546&lt;27.3),8,IF(AND(BS546&gt;125,BS546&lt;125.5),9,IF(AND(BS546&gt;48.2,BS546&lt;48.52),10,IF(AND(BS546&gt;43.1,BS546&lt;43.6),11,IF(AND(BS546&gt;48.53,BS546&lt;48.7),12,IF(AND(BS546&gt;19.6,BS546&lt;20.1),13,IF(AND(BS546&gt;16.5,BS546&lt;16.9),14,IF(AND(BS546&gt;82.4,BS546&lt;82.8),15,IF(AND(BS546&gt;33.6,BS546&lt;34),16,IF(AND(BS546&gt;28,BS546&lt;28.6),17,IF(AND(BS546&gt;130.8,BS546&lt;131.4),18,IF(AND(BS546&gt;50.5,BS546&lt;50.9),19,IF(AND(BS546&gt;45.2,BS546&lt;45.8),20))))))))))))))))))</f>
        <v>0</v>
      </c>
    </row>
    <row r="547" spans="1:88" ht="90" customHeight="1">
      <c r="A547" s="288"/>
      <c r="B547" s="288"/>
      <c r="C547" s="289"/>
      <c r="D547" s="292" t="s">
        <v>54</v>
      </c>
      <c r="E547" s="293"/>
      <c r="F547" s="10" t="s">
        <v>36</v>
      </c>
      <c r="G547" s="12">
        <f>IF(AD547=FALSE,0,AD547)</f>
        <v>948.15</v>
      </c>
      <c r="H547" s="12" t="s">
        <v>36</v>
      </c>
      <c r="I547" s="12">
        <f>IF(AE547=FALSE,0,AE547)</f>
        <v>0</v>
      </c>
      <c r="J547" s="12">
        <f>IF(AF547=FALSE,0,AF547)</f>
        <v>0</v>
      </c>
      <c r="K547" s="12" t="s">
        <v>36</v>
      </c>
      <c r="L547" s="12">
        <f>IF(AG547=FALSE,0,AG547)</f>
        <v>0</v>
      </c>
      <c r="M547" s="12" t="s">
        <v>36</v>
      </c>
      <c r="N547" s="12" t="s">
        <v>36</v>
      </c>
      <c r="O547" s="12" t="s">
        <v>36</v>
      </c>
      <c r="P547" s="12" t="s">
        <v>36</v>
      </c>
      <c r="Q547" s="12">
        <f>IF(AH547=FALSE,0,AH547)</f>
        <v>0</v>
      </c>
      <c r="R547" s="12" t="s">
        <v>36</v>
      </c>
      <c r="S547" s="12">
        <f>IF(AI547=FALSE,0,AI547)</f>
        <v>0</v>
      </c>
      <c r="T547" s="12" t="s">
        <v>36</v>
      </c>
      <c r="U547" s="12">
        <f>IF(AJ547=FALSE,0,AJ547)</f>
        <v>0</v>
      </c>
      <c r="V547" s="12">
        <f>IF(AK547=FALSE,0,AK547)</f>
        <v>0</v>
      </c>
      <c r="W547" s="12">
        <f>IF(AL547=FALSE,0,AL547)</f>
        <v>0</v>
      </c>
      <c r="X547" s="12" t="s">
        <v>36</v>
      </c>
      <c r="Y547" s="12">
        <f>IF(AM547=FALSE,0,AM547)</f>
        <v>0</v>
      </c>
      <c r="Z547" s="12" t="s">
        <v>36</v>
      </c>
      <c r="AA547" s="18">
        <v>9</v>
      </c>
      <c r="AD547" s="52">
        <f>IF(AD546=3,948.15,IF(AD546=4,624.59,IF(AD546=5,238.38,IF(AD546=6,1987,IF(AD546=7,740.75,IF(AD546=8,283.91,IF(AD546=9,2682.35,IF(AD546=10,829.59,IF(AD546=11,586.15,IF(AD546=12,992.71,IF(AD546=13,653.95,IF(AD546=14,249.59,IF(AD546=15,2080.39,IF(AD546=16,775.57,IF(AD546=17,297.25,IF(AD546=18,2808.42,IF(AD546=19,868.59,IF(AD546=20,613.7))))))))))))))))))</f>
        <v>948.15</v>
      </c>
      <c r="AE547" s="52" t="b">
        <f>IF(AE546=5,1205.78,IF(AE546=8,1408.63,IF(AE546=11,1428.91,IF(AE546=14,1262.45,IF(AE546=17,1474.83,IF(AE546=20,1496.07))))))</f>
        <v>0</v>
      </c>
      <c r="AF547" s="52" t="b">
        <f>IF(AF546=3,487.32,IF(AF546=4,325.64,IF(AF546=5,287.99,IF(AF546=6,618.7,IF(AF546=7,412.3,IF(AF546=8,366.04,IF(AF546=9,798.54,IF(AF546=10,534.49,IF(AF546=11,476.86,IF(AF546=12,510.22,IF(AF546=13,340.94,IF(AF546=14,301.53,IF(AF546=15,647.78,IF(AF546=16,431.68,IF(AF546=17,383.24,IF(AF546=18,836.07,IF(AF546=19,559.61,IF(AF546=20,499.27))))))))))))))))))</f>
        <v>0</v>
      </c>
      <c r="AG547" s="52" t="b">
        <f>IF(AG546=3,498.89,IF(AG546=4,361.29,IF(AG546=5,250.38,IF(AG546=6,629.22,IF(AG546=7,456.21,IF(AG546=8,316.16,IF(AG546=9,815.35,IF(AG546=10,572.19,IF(AG546=11,402.59,IF(AG546=12,522.33,IF(AG546=13,378.28,IF(AG546=14,262.15,IF(AG546=15,658.8,IF(AG546=16,477.66,IF(AG546=17,331.01,IF(AG546=18,853.67,IF(AG546=19,599.08,IF(AG546=20,421.51))))))))))))))))))</f>
        <v>0</v>
      </c>
      <c r="AH547" s="52" t="b">
        <f>IF(AH546=3,359.85,IF(AH546=4,130.83,IF(AH546=5,78.61,IF(AH546=6,427.19,IF(AH546=7,160.77,IF(AH546=8,95.38,IF(AH546=9,568.37,IF(AH546=10,204.4,IF(AH546=11,132.96,IF(AH546=12,376.76,IF(AH546=13,136.98,IF(AH546=14,82.31,IF(AH546=15,447.27,IF(AH546=16,168.32,IF(AH546=17,99.86,IF(AH546=18,595.08,IF(AH546=19,214.01,IF(AH546=20,139.21))))))))))))))))))</f>
        <v>0</v>
      </c>
      <c r="AI547" s="52" t="b">
        <f>IF(AI546=3,196.17,IF(AI546=4,89.93,IF(AI546=5,48.88,IF(AI546=6,246.08,IF(AI546=7,112.07,IF(AI546=8,61.92,IF(AI546=9,297.11,IF(AI546=10,140.41,IF(AI546=11,79.67,IF(AI546=12,205.39,IF(AI546=13,94.16,IF(AI546=14,51.17,IF(AI546=15,257.64,IF(AI546=16,117.33,IF(AI546=17,64.83,IF(AI546=18,311.07,IF(AI546=19,147.01,IF(AI546=20,83.42))))))))))))))))))</f>
        <v>0</v>
      </c>
      <c r="AJ547" s="52" t="b">
        <f>IF(AJ546=3,108.35,IF(AJ546=4,64.65,IF(AJ546=5,45.75,IF(AJ546=6,144.27,IF(AJ546=7,86.58,IF(AJ546=8,61.46,IF(AJ546=9,195.16,IF(AJ546=10,118.24,IF(AJ546=11,83.88,IF(AJ546=12,113.44,IF(AJ546=13,67.69,IF(AJ546=14,47.9,IF(AJ546=15,151.05,IF(AJ546=16,90.65,IF(AJ546=17,64.34,IF(AJ546=18,204.34,IF(AJ546=19,123.8,IF(AJ546=20,87.83))))))))))))))))))</f>
        <v>0</v>
      </c>
      <c r="AK547" s="52" t="b">
        <f>IF(AK546=3,140.85,IF(AK546=4,104.84,IF(AK546=5,53.32,IF(AK546=6,286.46,IF(AK546=7,119.42,IF(AK546=8,63.42,IF(AK546=9,413.27,IF(AK546=10,141.33,IF(AK546=11,146,IF(AK546=12,147.47,IF(AK546=13,109.77,IF(AK546=14,55.82,IF(AK546=15,299.92,IF(AK546=16,125.03,IF(AK546=17,66.4,IF(AK546=18,432.69,IF(AK546=19,147.97,IF(AK546=20,152.86))))))))))))))))))</f>
        <v>0</v>
      </c>
      <c r="AL547" s="52" t="b">
        <f>IF(AL546=3,351.42,IF(AL546=4,547.22,IF(AL546=5,156.33,IF(AL546=6,722.99,IF(AL546=7,638.96,IF(AL546=8,188.79,IF(AL546=9,946.4,IF(AL546=10,699.46,IF(AL546=11,361.7,IF(AL546=12,367.94,IF(AL546=13,572.94,IF(AL546=14,163.68,IF(AL546=15,756.97,IF(AL546=16,668.99,IF(AL546=17,197.66,IF(AL546=18,990.88,IF(AL546=19,732.33,IF(AL546=20,378.7))))))))))))))))))</f>
        <v>0</v>
      </c>
      <c r="AM547" s="52" t="b">
        <f>IF(AM546=3,46.41,IF(AM546=4,19.01,IF(AM546=5,15.96,IF(AM546=6,78.9,IF(AM546=7,32.34,IF(AM546=8,27.09,IF(AM546=9,125.27,IF(AM546=10,48.48,IF(AM546=11,43.47,IF(AM546=12,48.59,IF(AM546=13,19.9,IF(AM546=14,16.71,IF(AM546=15,82.61,IF(AM546=16,33.86,IF(AM546=17,28.36,IF(AM546=18,131.15,IF(AM546=19,50.76,IF(AM546=20,45.51))))))))))))))))))</f>
        <v>0</v>
      </c>
      <c r="AO547" s="4">
        <f t="shared" si="1452"/>
        <v>0</v>
      </c>
      <c r="AP547" s="4">
        <f t="shared" si="1453"/>
        <v>0</v>
      </c>
      <c r="AQ547" s="4">
        <f t="shared" si="1454"/>
        <v>0</v>
      </c>
      <c r="AU547" s="339"/>
      <c r="AV547" s="339"/>
      <c r="AW547" s="325"/>
      <c r="AX547" s="322" t="s">
        <v>54</v>
      </c>
      <c r="AY547" s="293"/>
      <c r="AZ547" s="10" t="s">
        <v>36</v>
      </c>
      <c r="BA547" s="12">
        <f>IF(BX547=FALSE,0,BX547)</f>
        <v>1896.3</v>
      </c>
      <c r="BB547" s="12" t="s">
        <v>36</v>
      </c>
      <c r="BC547" s="12">
        <f>IF(BY547=FALSE,0,BY547)</f>
        <v>0</v>
      </c>
      <c r="BD547" s="12">
        <f>IF(BZ547=FALSE,0,BZ547)</f>
        <v>0</v>
      </c>
      <c r="BE547" s="12" t="s">
        <v>36</v>
      </c>
      <c r="BF547" s="12">
        <f>IF(CA547=FALSE,0,CA547)</f>
        <v>0</v>
      </c>
      <c r="BG547" s="12" t="s">
        <v>36</v>
      </c>
      <c r="BH547" s="12" t="s">
        <v>36</v>
      </c>
      <c r="BI547" s="12" t="s">
        <v>36</v>
      </c>
      <c r="BJ547" s="12" t="s">
        <v>36</v>
      </c>
      <c r="BK547" s="12">
        <f>IF(CB547=FALSE,0,CB547)</f>
        <v>0</v>
      </c>
      <c r="BL547" s="12" t="s">
        <v>36</v>
      </c>
      <c r="BM547" s="12">
        <f>IF(CC547=FALSE,0,CC547)</f>
        <v>0</v>
      </c>
      <c r="BN547" s="12" t="s">
        <v>36</v>
      </c>
      <c r="BO547" s="12">
        <f>IF(CD547=FALSE,0,CD547)</f>
        <v>0</v>
      </c>
      <c r="BP547" s="12">
        <f>IF(CE547=FALSE,0,CE547)</f>
        <v>0</v>
      </c>
      <c r="BQ547" s="12">
        <f>IF(CF547=FALSE,0,CF547)</f>
        <v>0</v>
      </c>
      <c r="BR547" s="12" t="s">
        <v>36</v>
      </c>
      <c r="BS547" s="12">
        <f>IF(CG547=FALSE,0,CG547)</f>
        <v>0</v>
      </c>
      <c r="BT547" s="12" t="s">
        <v>36</v>
      </c>
      <c r="BU547" s="18">
        <v>9</v>
      </c>
      <c r="BX547" s="52">
        <f>IF(AD546=3,1896.3,IF(AD546=4,1249.18,IF(AD546=5,476.76,IF(AD546=6,3974,IF(AD546=7,1481.5,IF(AD546=8,567.82,IF(AD546=9,5364.7,IF(AD546=10,1659.18,IF(AD546=11,1172.3)))))))))</f>
        <v>1896.3</v>
      </c>
      <c r="BY547" s="52" t="b">
        <f>IF(AE546=5,2411.56,IF(AE546=8,2817.26,IF(AE546=11,2857.82)))</f>
        <v>0</v>
      </c>
      <c r="BZ547" s="52" t="b">
        <f>IF(AF546=3,974.64,IF(AF546=4,651.28,IF(AF546=5,575.98,IF(AF546=6,1237.4,IF(AF546=7,824.6,IF(AF546=8,732.08,IF(AF546=9,1597.08,IF(AF546=10,1068.98,IF(AF546=11,953.72)))))))))</f>
        <v>0</v>
      </c>
      <c r="CA547" s="52" t="b">
        <f>IF(AG546=3,997.78,IF(AG546=4,722.58,IF(AG546=5,500.76,IF(AG546=6,1258.44,IF(AG546=7,912.42,IF(AG546=8,632.32,IF(AG546=9,1630.7,IF(AG546=10,1144.38,IF(AG546=11,805.18)))))))))</f>
        <v>0</v>
      </c>
      <c r="CB547" s="52" t="b">
        <f>IF(AH546=3,719.7,IF(AH546=4,261.66,IF(AH546=5,157.22,IF(AH546=6,854.38,IF(AH546=7,321.54,IF(AH546=8,190.76,IF(AH546=9,1136.74,IF(AH546=10,408.8,IF(AH546=11,265.92)))))))))</f>
        <v>0</v>
      </c>
      <c r="CC547" s="52" t="b">
        <f>IF(AI546=3,392.34,IF(AI546=4,179.86,IF(AI546=5,97.76,IF(AI546=6,492.16,IF(AI546=7,224.14,IF(AI546=8,123.84,IF(AI546=9,594.22,IF(AI546=10,280.82,IF(AI546=11,159.34)))))))))</f>
        <v>0</v>
      </c>
      <c r="CD547" s="52" t="b">
        <f>IF(AJ546=3,216.7,IF(AJ546=4,129.3,IF(AJ546=5,91.5,IF(AJ546=6,288.54,IF(AJ546=7,173.16,IF(AJ546=8,122.92,IF(AJ546=9,390.32,IF(AJ546=10,236.48,IF(AJ546=11,167.76)))))))))</f>
        <v>0</v>
      </c>
      <c r="CE547" s="52" t="b">
        <f>IF(AK546=3,281.7,IF(AK546=4,209.68,IF(AK546=5,106.64,IF(AK546=6,572.92,IF(AK546=7,238.84,IF(AK546=8,126.84,IF(AK546=9,826.54,IF(AK546=10,282.66,IF(AK546=11,292)))))))))</f>
        <v>0</v>
      </c>
      <c r="CF547" s="52" t="b">
        <f>IF(AL546=3,702.84,IF(AL546=4,1094.44,IF(AL546=5,312.66,IF(AL546=6,1445.98,IF(AL546=7,1277.92,IF(AL546=8,377.58,IF(AL546=9,1892.8,IF(AL546=10,1398.92,IF(AL546=11,723.4)))))))))</f>
        <v>0</v>
      </c>
      <c r="CG547" s="52" t="b">
        <f>IF(AM546=3,92.82,IF(AM546=4,38.02,IF(AM546=5,31.92,IF(AM546=6,157.8,IF(AM546=7,64.68,IF(AM546=8,54.18,IF(AM546=9,250.54,IF(AM546=10,96.96,IF(AM546=11,86.94)))))))))</f>
        <v>0</v>
      </c>
    </row>
    <row r="548" spans="1:88" ht="30" customHeight="1">
      <c r="A548" s="280"/>
      <c r="B548" s="280" t="s">
        <v>356</v>
      </c>
      <c r="C548" s="284">
        <f>C539</f>
        <v>1256.3000000000002</v>
      </c>
      <c r="D548" s="282" t="s">
        <v>27</v>
      </c>
      <c r="E548" s="2" t="s">
        <v>28</v>
      </c>
      <c r="F548" s="10">
        <f>G548+I548+J548+L548+Q548+S548+U548+V548+W548+Y548+Z548</f>
        <v>1191160.8500000001</v>
      </c>
      <c r="G548" s="44">
        <f>G539</f>
        <v>1191160.8500000001</v>
      </c>
      <c r="H548" s="10">
        <f t="shared" ref="H548:Z553" si="1532">H539</f>
        <v>0</v>
      </c>
      <c r="I548" s="10">
        <f t="shared" si="1532"/>
        <v>0</v>
      </c>
      <c r="J548" s="10">
        <f t="shared" si="1532"/>
        <v>0</v>
      </c>
      <c r="K548" s="10">
        <f t="shared" si="1532"/>
        <v>0</v>
      </c>
      <c r="L548" s="10">
        <f t="shared" si="1532"/>
        <v>0</v>
      </c>
      <c r="M548" s="10">
        <f t="shared" si="1532"/>
        <v>0</v>
      </c>
      <c r="N548" s="10">
        <f t="shared" si="1532"/>
        <v>0</v>
      </c>
      <c r="O548" s="10">
        <f t="shared" si="1532"/>
        <v>0</v>
      </c>
      <c r="P548" s="10">
        <f t="shared" si="1532"/>
        <v>0</v>
      </c>
      <c r="Q548" s="10">
        <f t="shared" si="1532"/>
        <v>0</v>
      </c>
      <c r="R548" s="10">
        <f t="shared" si="1532"/>
        <v>0</v>
      </c>
      <c r="S548" s="10">
        <f t="shared" si="1532"/>
        <v>0</v>
      </c>
      <c r="T548" s="10">
        <f t="shared" si="1532"/>
        <v>0</v>
      </c>
      <c r="U548" s="10">
        <f t="shared" si="1532"/>
        <v>0</v>
      </c>
      <c r="V548" s="10">
        <f t="shared" si="1532"/>
        <v>0</v>
      </c>
      <c r="W548" s="10">
        <f t="shared" si="1532"/>
        <v>0</v>
      </c>
      <c r="X548" s="10">
        <f t="shared" si="1532"/>
        <v>0</v>
      </c>
      <c r="Y548" s="10">
        <f t="shared" si="1532"/>
        <v>0</v>
      </c>
      <c r="Z548" s="10">
        <f t="shared" si="1532"/>
        <v>0</v>
      </c>
      <c r="AA548" s="16">
        <v>1</v>
      </c>
      <c r="AO548" s="4">
        <f t="shared" si="1452"/>
        <v>0</v>
      </c>
      <c r="AP548" s="4">
        <f t="shared" si="1453"/>
        <v>0</v>
      </c>
      <c r="AQ548" s="4">
        <f t="shared" si="1454"/>
        <v>0</v>
      </c>
      <c r="AU548" s="339"/>
      <c r="AV548" s="339" t="s">
        <v>356</v>
      </c>
      <c r="AW548" s="325">
        <f>AW539</f>
        <v>1256.3000000000002</v>
      </c>
      <c r="AX548" s="326" t="s">
        <v>27</v>
      </c>
      <c r="AY548" s="2" t="s">
        <v>28</v>
      </c>
      <c r="AZ548" s="10">
        <f>BA548+BC548+BD548+BF548+BK548+BM548+BO548+BP548+BQ548+BS548+BT548</f>
        <v>2382321.69</v>
      </c>
      <c r="BA548" s="44">
        <f>BA539</f>
        <v>2382321.69</v>
      </c>
      <c r="BB548" s="10">
        <f t="shared" ref="BB548:BT548" si="1533">BB539</f>
        <v>0</v>
      </c>
      <c r="BC548" s="10">
        <f t="shared" si="1533"/>
        <v>0</v>
      </c>
      <c r="BD548" s="10">
        <f t="shared" si="1533"/>
        <v>0</v>
      </c>
      <c r="BE548" s="10">
        <f t="shared" si="1533"/>
        <v>0</v>
      </c>
      <c r="BF548" s="10">
        <f t="shared" si="1533"/>
        <v>0</v>
      </c>
      <c r="BG548" s="10">
        <f t="shared" si="1533"/>
        <v>0</v>
      </c>
      <c r="BH548" s="10">
        <f t="shared" si="1533"/>
        <v>0</v>
      </c>
      <c r="BI548" s="10">
        <f t="shared" si="1533"/>
        <v>0</v>
      </c>
      <c r="BJ548" s="10">
        <f t="shared" si="1533"/>
        <v>0</v>
      </c>
      <c r="BK548" s="10">
        <f t="shared" si="1533"/>
        <v>0</v>
      </c>
      <c r="BL548" s="10">
        <f t="shared" si="1533"/>
        <v>0</v>
      </c>
      <c r="BM548" s="10">
        <f t="shared" si="1533"/>
        <v>0</v>
      </c>
      <c r="BN548" s="10">
        <f t="shared" si="1533"/>
        <v>0</v>
      </c>
      <c r="BO548" s="10">
        <f t="shared" si="1533"/>
        <v>0</v>
      </c>
      <c r="BP548" s="10">
        <f t="shared" si="1533"/>
        <v>0</v>
      </c>
      <c r="BQ548" s="10">
        <f t="shared" si="1533"/>
        <v>0</v>
      </c>
      <c r="BR548" s="10">
        <f t="shared" si="1533"/>
        <v>0</v>
      </c>
      <c r="BS548" s="10">
        <f t="shared" si="1533"/>
        <v>0</v>
      </c>
      <c r="BT548" s="10">
        <f t="shared" si="1533"/>
        <v>0</v>
      </c>
      <c r="BU548" s="16">
        <v>1</v>
      </c>
      <c r="CI548" s="32">
        <f>BF548-BG548</f>
        <v>0</v>
      </c>
    </row>
    <row r="549" spans="1:88" ht="60" customHeight="1">
      <c r="A549" s="281"/>
      <c r="B549" s="281"/>
      <c r="C549" s="285"/>
      <c r="D549" s="342"/>
      <c r="E549" s="2" t="s">
        <v>29</v>
      </c>
      <c r="F549" s="10">
        <f t="shared" ref="F549:F553" si="1534">G549+I549+J549+L549+Q549+S549+U549+V549+W549+Y549+Z549</f>
        <v>0</v>
      </c>
      <c r="G549" s="10">
        <f t="shared" ref="G549:V553" si="1535">G540</f>
        <v>0</v>
      </c>
      <c r="H549" s="10">
        <f t="shared" si="1535"/>
        <v>0</v>
      </c>
      <c r="I549" s="10">
        <f t="shared" si="1535"/>
        <v>0</v>
      </c>
      <c r="J549" s="10">
        <f t="shared" si="1535"/>
        <v>0</v>
      </c>
      <c r="K549" s="10">
        <f t="shared" si="1535"/>
        <v>0</v>
      </c>
      <c r="L549" s="10">
        <f t="shared" si="1535"/>
        <v>0</v>
      </c>
      <c r="M549" s="10">
        <f t="shared" si="1535"/>
        <v>0</v>
      </c>
      <c r="N549" s="10">
        <f t="shared" si="1535"/>
        <v>0</v>
      </c>
      <c r="O549" s="10">
        <f t="shared" si="1535"/>
        <v>0</v>
      </c>
      <c r="P549" s="10">
        <f t="shared" si="1535"/>
        <v>0</v>
      </c>
      <c r="Q549" s="10">
        <f t="shared" si="1535"/>
        <v>0</v>
      </c>
      <c r="R549" s="10">
        <f t="shared" si="1535"/>
        <v>0</v>
      </c>
      <c r="S549" s="10">
        <f t="shared" si="1535"/>
        <v>0</v>
      </c>
      <c r="T549" s="10">
        <f t="shared" si="1535"/>
        <v>0</v>
      </c>
      <c r="U549" s="10">
        <f t="shared" si="1535"/>
        <v>0</v>
      </c>
      <c r="V549" s="10">
        <f t="shared" si="1535"/>
        <v>0</v>
      </c>
      <c r="W549" s="10">
        <f t="shared" si="1532"/>
        <v>0</v>
      </c>
      <c r="X549" s="10">
        <f t="shared" si="1532"/>
        <v>0</v>
      </c>
      <c r="Y549" s="10">
        <f t="shared" si="1532"/>
        <v>0</v>
      </c>
      <c r="Z549" s="10">
        <f t="shared" si="1532"/>
        <v>0</v>
      </c>
      <c r="AA549" s="15">
        <v>2</v>
      </c>
      <c r="AO549" s="4">
        <f t="shared" si="1452"/>
        <v>0</v>
      </c>
      <c r="AP549" s="4">
        <f t="shared" si="1453"/>
        <v>0</v>
      </c>
      <c r="AQ549" s="4">
        <f t="shared" si="1454"/>
        <v>0</v>
      </c>
      <c r="AU549" s="339"/>
      <c r="AV549" s="339"/>
      <c r="AW549" s="325"/>
      <c r="AX549" s="326"/>
      <c r="AY549" s="2" t="s">
        <v>29</v>
      </c>
      <c r="AZ549" s="10">
        <f t="shared" ref="AZ549:AZ553" si="1536">BA549+BC549+BD549+BF549+BK549+BM549+BO549+BP549+BQ549+BS549+BT549</f>
        <v>0</v>
      </c>
      <c r="BA549" s="10">
        <f t="shared" ref="BA549:BT549" si="1537">BA540</f>
        <v>0</v>
      </c>
      <c r="BB549" s="10">
        <f t="shared" si="1537"/>
        <v>0</v>
      </c>
      <c r="BC549" s="10">
        <f t="shared" si="1537"/>
        <v>0</v>
      </c>
      <c r="BD549" s="10">
        <f t="shared" si="1537"/>
        <v>0</v>
      </c>
      <c r="BE549" s="10">
        <f t="shared" si="1537"/>
        <v>0</v>
      </c>
      <c r="BF549" s="10">
        <f t="shared" si="1537"/>
        <v>0</v>
      </c>
      <c r="BG549" s="10">
        <f t="shared" si="1537"/>
        <v>0</v>
      </c>
      <c r="BH549" s="10">
        <f t="shared" si="1537"/>
        <v>0</v>
      </c>
      <c r="BI549" s="10">
        <f t="shared" si="1537"/>
        <v>0</v>
      </c>
      <c r="BJ549" s="10">
        <f t="shared" si="1537"/>
        <v>0</v>
      </c>
      <c r="BK549" s="10">
        <f t="shared" si="1537"/>
        <v>0</v>
      </c>
      <c r="BL549" s="10">
        <f t="shared" si="1537"/>
        <v>0</v>
      </c>
      <c r="BM549" s="10">
        <f t="shared" si="1537"/>
        <v>0</v>
      </c>
      <c r="BN549" s="10">
        <f t="shared" si="1537"/>
        <v>0</v>
      </c>
      <c r="BO549" s="10">
        <f t="shared" si="1537"/>
        <v>0</v>
      </c>
      <c r="BP549" s="10">
        <f t="shared" si="1537"/>
        <v>0</v>
      </c>
      <c r="BQ549" s="10">
        <f t="shared" si="1537"/>
        <v>0</v>
      </c>
      <c r="BR549" s="10">
        <f t="shared" si="1537"/>
        <v>0</v>
      </c>
      <c r="BS549" s="10">
        <f t="shared" si="1537"/>
        <v>0</v>
      </c>
      <c r="BT549" s="10">
        <f t="shared" si="1537"/>
        <v>0</v>
      </c>
      <c r="BU549" s="15">
        <v>2</v>
      </c>
    </row>
    <row r="550" spans="1:88" ht="120" customHeight="1">
      <c r="A550" s="281"/>
      <c r="B550" s="281"/>
      <c r="C550" s="285"/>
      <c r="D550" s="282" t="s">
        <v>30</v>
      </c>
      <c r="E550" s="2" t="s">
        <v>52</v>
      </c>
      <c r="F550" s="10">
        <f t="shared" si="1534"/>
        <v>0</v>
      </c>
      <c r="G550" s="10">
        <f t="shared" si="1535"/>
        <v>0</v>
      </c>
      <c r="H550" s="10">
        <f t="shared" si="1532"/>
        <v>0</v>
      </c>
      <c r="I550" s="10">
        <f t="shared" si="1532"/>
        <v>0</v>
      </c>
      <c r="J550" s="10">
        <f t="shared" si="1532"/>
        <v>0</v>
      </c>
      <c r="K550" s="10">
        <f t="shared" si="1532"/>
        <v>0</v>
      </c>
      <c r="L550" s="10">
        <f t="shared" si="1532"/>
        <v>0</v>
      </c>
      <c r="M550" s="10">
        <f t="shared" si="1532"/>
        <v>0</v>
      </c>
      <c r="N550" s="10">
        <f t="shared" si="1532"/>
        <v>0</v>
      </c>
      <c r="O550" s="10">
        <f t="shared" si="1532"/>
        <v>0</v>
      </c>
      <c r="P550" s="10">
        <f t="shared" si="1532"/>
        <v>0</v>
      </c>
      <c r="Q550" s="10">
        <f t="shared" si="1532"/>
        <v>0</v>
      </c>
      <c r="R550" s="10">
        <f t="shared" si="1532"/>
        <v>0</v>
      </c>
      <c r="S550" s="10">
        <f t="shared" si="1532"/>
        <v>0</v>
      </c>
      <c r="T550" s="10">
        <f t="shared" si="1532"/>
        <v>0</v>
      </c>
      <c r="U550" s="10">
        <f t="shared" si="1532"/>
        <v>0</v>
      </c>
      <c r="V550" s="10">
        <f t="shared" si="1532"/>
        <v>0</v>
      </c>
      <c r="W550" s="10">
        <f t="shared" si="1532"/>
        <v>0</v>
      </c>
      <c r="X550" s="10">
        <f t="shared" si="1532"/>
        <v>0</v>
      </c>
      <c r="Y550" s="10">
        <f t="shared" si="1532"/>
        <v>0</v>
      </c>
      <c r="Z550" s="10">
        <f t="shared" si="1532"/>
        <v>0</v>
      </c>
      <c r="AA550" s="15">
        <v>3</v>
      </c>
      <c r="AO550" s="4">
        <f t="shared" si="1452"/>
        <v>0</v>
      </c>
      <c r="AP550" s="4">
        <f t="shared" si="1453"/>
        <v>0</v>
      </c>
      <c r="AQ550" s="4">
        <f t="shared" si="1454"/>
        <v>0</v>
      </c>
      <c r="AT550" s="32">
        <f>AZ550-BC550</f>
        <v>0</v>
      </c>
      <c r="AU550" s="339"/>
      <c r="AV550" s="339"/>
      <c r="AW550" s="325"/>
      <c r="AX550" s="326" t="s">
        <v>30</v>
      </c>
      <c r="AY550" s="2" t="s">
        <v>52</v>
      </c>
      <c r="AZ550" s="10">
        <f t="shared" si="1536"/>
        <v>0</v>
      </c>
      <c r="BA550" s="10">
        <f t="shared" ref="BA550:BT550" si="1538">BA541</f>
        <v>0</v>
      </c>
      <c r="BB550" s="10">
        <f t="shared" si="1538"/>
        <v>0</v>
      </c>
      <c r="BC550" s="10">
        <f t="shared" si="1538"/>
        <v>0</v>
      </c>
      <c r="BD550" s="10">
        <f t="shared" si="1538"/>
        <v>0</v>
      </c>
      <c r="BE550" s="10">
        <f t="shared" si="1538"/>
        <v>0</v>
      </c>
      <c r="BF550" s="10">
        <f t="shared" si="1538"/>
        <v>0</v>
      </c>
      <c r="BG550" s="10">
        <f t="shared" si="1538"/>
        <v>0</v>
      </c>
      <c r="BH550" s="10">
        <f t="shared" si="1538"/>
        <v>0</v>
      </c>
      <c r="BI550" s="10">
        <f t="shared" si="1538"/>
        <v>0</v>
      </c>
      <c r="BJ550" s="10">
        <f t="shared" si="1538"/>
        <v>0</v>
      </c>
      <c r="BK550" s="10">
        <f t="shared" si="1538"/>
        <v>0</v>
      </c>
      <c r="BL550" s="10">
        <f t="shared" si="1538"/>
        <v>0</v>
      </c>
      <c r="BM550" s="10">
        <f t="shared" si="1538"/>
        <v>0</v>
      </c>
      <c r="BN550" s="10">
        <f t="shared" si="1538"/>
        <v>0</v>
      </c>
      <c r="BO550" s="10">
        <f t="shared" si="1538"/>
        <v>0</v>
      </c>
      <c r="BP550" s="10">
        <f t="shared" si="1538"/>
        <v>0</v>
      </c>
      <c r="BQ550" s="10">
        <f t="shared" si="1538"/>
        <v>0</v>
      </c>
      <c r="BR550" s="10">
        <f t="shared" si="1538"/>
        <v>0</v>
      </c>
      <c r="BS550" s="10">
        <f t="shared" si="1538"/>
        <v>0</v>
      </c>
      <c r="BT550" s="10">
        <f t="shared" si="1538"/>
        <v>0</v>
      </c>
      <c r="BU550" s="15">
        <v>3</v>
      </c>
    </row>
    <row r="551" spans="1:88" ht="30" customHeight="1">
      <c r="A551" s="281"/>
      <c r="B551" s="281"/>
      <c r="C551" s="285"/>
      <c r="D551" s="283"/>
      <c r="E551" s="2" t="s">
        <v>32</v>
      </c>
      <c r="F551" s="10">
        <f t="shared" si="1534"/>
        <v>0</v>
      </c>
      <c r="G551" s="10">
        <f t="shared" si="1535"/>
        <v>0</v>
      </c>
      <c r="H551" s="10">
        <f t="shared" si="1532"/>
        <v>0</v>
      </c>
      <c r="I551" s="10">
        <f t="shared" si="1532"/>
        <v>0</v>
      </c>
      <c r="J551" s="10">
        <f t="shared" si="1532"/>
        <v>0</v>
      </c>
      <c r="K551" s="10">
        <f t="shared" si="1532"/>
        <v>0</v>
      </c>
      <c r="L551" s="10">
        <f t="shared" si="1532"/>
        <v>0</v>
      </c>
      <c r="M551" s="10">
        <f t="shared" si="1532"/>
        <v>0</v>
      </c>
      <c r="N551" s="10">
        <f t="shared" si="1532"/>
        <v>0</v>
      </c>
      <c r="O551" s="10">
        <f t="shared" si="1532"/>
        <v>0</v>
      </c>
      <c r="P551" s="10">
        <f t="shared" si="1532"/>
        <v>0</v>
      </c>
      <c r="Q551" s="10">
        <f t="shared" si="1532"/>
        <v>0</v>
      </c>
      <c r="R551" s="10">
        <f t="shared" si="1532"/>
        <v>0</v>
      </c>
      <c r="S551" s="10">
        <f t="shared" si="1532"/>
        <v>0</v>
      </c>
      <c r="T551" s="10">
        <f t="shared" si="1532"/>
        <v>0</v>
      </c>
      <c r="U551" s="10">
        <f t="shared" si="1532"/>
        <v>0</v>
      </c>
      <c r="V551" s="10">
        <f t="shared" si="1532"/>
        <v>0</v>
      </c>
      <c r="W551" s="10">
        <f t="shared" si="1532"/>
        <v>0</v>
      </c>
      <c r="X551" s="10">
        <f t="shared" si="1532"/>
        <v>0</v>
      </c>
      <c r="Y551" s="10">
        <f t="shared" si="1532"/>
        <v>0</v>
      </c>
      <c r="Z551" s="10">
        <f t="shared" si="1532"/>
        <v>0</v>
      </c>
      <c r="AA551" s="15">
        <v>4</v>
      </c>
      <c r="AO551" s="4">
        <f t="shared" si="1452"/>
        <v>0</v>
      </c>
      <c r="AP551" s="4">
        <f t="shared" si="1453"/>
        <v>0</v>
      </c>
      <c r="AQ551" s="4">
        <f t="shared" si="1454"/>
        <v>0</v>
      </c>
      <c r="AU551" s="339"/>
      <c r="AV551" s="339"/>
      <c r="AW551" s="325"/>
      <c r="AX551" s="326"/>
      <c r="AY551" s="2" t="s">
        <v>32</v>
      </c>
      <c r="AZ551" s="10">
        <f t="shared" si="1536"/>
        <v>0</v>
      </c>
      <c r="BA551" s="10">
        <f t="shared" ref="BA551:BT551" si="1539">BA542</f>
        <v>0</v>
      </c>
      <c r="BB551" s="10">
        <f t="shared" si="1539"/>
        <v>0</v>
      </c>
      <c r="BC551" s="10">
        <f t="shared" si="1539"/>
        <v>0</v>
      </c>
      <c r="BD551" s="10">
        <f t="shared" si="1539"/>
        <v>0</v>
      </c>
      <c r="BE551" s="10">
        <f t="shared" si="1539"/>
        <v>0</v>
      </c>
      <c r="BF551" s="10">
        <f t="shared" si="1539"/>
        <v>0</v>
      </c>
      <c r="BG551" s="10">
        <f t="shared" si="1539"/>
        <v>0</v>
      </c>
      <c r="BH551" s="10">
        <f t="shared" si="1539"/>
        <v>0</v>
      </c>
      <c r="BI551" s="10">
        <f t="shared" si="1539"/>
        <v>0</v>
      </c>
      <c r="BJ551" s="10">
        <f t="shared" si="1539"/>
        <v>0</v>
      </c>
      <c r="BK551" s="10">
        <f t="shared" si="1539"/>
        <v>0</v>
      </c>
      <c r="BL551" s="10">
        <f t="shared" si="1539"/>
        <v>0</v>
      </c>
      <c r="BM551" s="10">
        <f t="shared" si="1539"/>
        <v>0</v>
      </c>
      <c r="BN551" s="10">
        <f t="shared" si="1539"/>
        <v>0</v>
      </c>
      <c r="BO551" s="10">
        <f t="shared" si="1539"/>
        <v>0</v>
      </c>
      <c r="BP551" s="10">
        <f t="shared" si="1539"/>
        <v>0</v>
      </c>
      <c r="BQ551" s="10">
        <f t="shared" si="1539"/>
        <v>0</v>
      </c>
      <c r="BR551" s="10">
        <f t="shared" si="1539"/>
        <v>0</v>
      </c>
      <c r="BS551" s="10">
        <f t="shared" si="1539"/>
        <v>0</v>
      </c>
      <c r="BT551" s="10">
        <f t="shared" si="1539"/>
        <v>0</v>
      </c>
      <c r="BU551" s="15">
        <v>4</v>
      </c>
    </row>
    <row r="552" spans="1:88" ht="30" customHeight="1">
      <c r="A552" s="281"/>
      <c r="B552" s="281"/>
      <c r="C552" s="285"/>
      <c r="D552" s="283"/>
      <c r="E552" s="2" t="s">
        <v>33</v>
      </c>
      <c r="F552" s="10">
        <f t="shared" si="1534"/>
        <v>0</v>
      </c>
      <c r="G552" s="10">
        <f t="shared" si="1535"/>
        <v>0</v>
      </c>
      <c r="H552" s="10">
        <f t="shared" si="1532"/>
        <v>0</v>
      </c>
      <c r="I552" s="10">
        <f t="shared" si="1532"/>
        <v>0</v>
      </c>
      <c r="J552" s="10">
        <f t="shared" si="1532"/>
        <v>0</v>
      </c>
      <c r="K552" s="10">
        <f t="shared" si="1532"/>
        <v>0</v>
      </c>
      <c r="L552" s="10">
        <f t="shared" si="1532"/>
        <v>0</v>
      </c>
      <c r="M552" s="10">
        <f t="shared" si="1532"/>
        <v>0</v>
      </c>
      <c r="N552" s="10">
        <f t="shared" si="1532"/>
        <v>0</v>
      </c>
      <c r="O552" s="10">
        <f t="shared" si="1532"/>
        <v>0</v>
      </c>
      <c r="P552" s="10">
        <f t="shared" si="1532"/>
        <v>0</v>
      </c>
      <c r="Q552" s="10">
        <f t="shared" si="1532"/>
        <v>0</v>
      </c>
      <c r="R552" s="10">
        <f t="shared" si="1532"/>
        <v>0</v>
      </c>
      <c r="S552" s="10">
        <f t="shared" si="1532"/>
        <v>0</v>
      </c>
      <c r="T552" s="10">
        <f t="shared" si="1532"/>
        <v>0</v>
      </c>
      <c r="U552" s="10">
        <f t="shared" si="1532"/>
        <v>0</v>
      </c>
      <c r="V552" s="10">
        <f t="shared" si="1532"/>
        <v>0</v>
      </c>
      <c r="W552" s="10">
        <f t="shared" si="1532"/>
        <v>0</v>
      </c>
      <c r="X552" s="10">
        <f t="shared" si="1532"/>
        <v>0</v>
      </c>
      <c r="Y552" s="10">
        <f t="shared" si="1532"/>
        <v>0</v>
      </c>
      <c r="Z552" s="10">
        <f t="shared" si="1532"/>
        <v>0</v>
      </c>
      <c r="AA552" s="15">
        <v>5</v>
      </c>
      <c r="AO552" s="4">
        <f t="shared" si="1452"/>
        <v>0</v>
      </c>
      <c r="AP552" s="4">
        <f t="shared" si="1453"/>
        <v>0</v>
      </c>
      <c r="AQ552" s="4">
        <f t="shared" si="1454"/>
        <v>0</v>
      </c>
      <c r="AU552" s="339"/>
      <c r="AV552" s="339"/>
      <c r="AW552" s="325"/>
      <c r="AX552" s="326"/>
      <c r="AY552" s="2" t="s">
        <v>33</v>
      </c>
      <c r="AZ552" s="10">
        <f t="shared" si="1536"/>
        <v>0</v>
      </c>
      <c r="BA552" s="10">
        <f t="shared" ref="BA552:BT552" si="1540">BA543</f>
        <v>0</v>
      </c>
      <c r="BB552" s="10">
        <f t="shared" si="1540"/>
        <v>0</v>
      </c>
      <c r="BC552" s="10">
        <f t="shared" si="1540"/>
        <v>0</v>
      </c>
      <c r="BD552" s="10">
        <f t="shared" si="1540"/>
        <v>0</v>
      </c>
      <c r="BE552" s="10">
        <f t="shared" si="1540"/>
        <v>0</v>
      </c>
      <c r="BF552" s="10">
        <f t="shared" si="1540"/>
        <v>0</v>
      </c>
      <c r="BG552" s="10">
        <f t="shared" si="1540"/>
        <v>0</v>
      </c>
      <c r="BH552" s="10">
        <f t="shared" si="1540"/>
        <v>0</v>
      </c>
      <c r="BI552" s="10">
        <f t="shared" si="1540"/>
        <v>0</v>
      </c>
      <c r="BJ552" s="10">
        <f t="shared" si="1540"/>
        <v>0</v>
      </c>
      <c r="BK552" s="10">
        <f t="shared" si="1540"/>
        <v>0</v>
      </c>
      <c r="BL552" s="10">
        <f t="shared" si="1540"/>
        <v>0</v>
      </c>
      <c r="BM552" s="10">
        <f t="shared" si="1540"/>
        <v>0</v>
      </c>
      <c r="BN552" s="10">
        <f t="shared" si="1540"/>
        <v>0</v>
      </c>
      <c r="BO552" s="10">
        <f t="shared" si="1540"/>
        <v>0</v>
      </c>
      <c r="BP552" s="10">
        <f t="shared" si="1540"/>
        <v>0</v>
      </c>
      <c r="BQ552" s="10">
        <f t="shared" si="1540"/>
        <v>0</v>
      </c>
      <c r="BR552" s="10">
        <f t="shared" si="1540"/>
        <v>0</v>
      </c>
      <c r="BS552" s="10">
        <f t="shared" si="1540"/>
        <v>0</v>
      </c>
      <c r="BT552" s="10">
        <f t="shared" si="1540"/>
        <v>0</v>
      </c>
      <c r="BU552" s="15">
        <v>5</v>
      </c>
    </row>
    <row r="553" spans="1:88" ht="30" customHeight="1">
      <c r="A553" s="281"/>
      <c r="B553" s="281"/>
      <c r="C553" s="285"/>
      <c r="D553" s="342"/>
      <c r="E553" s="2" t="s">
        <v>34</v>
      </c>
      <c r="F553" s="10">
        <f t="shared" si="1534"/>
        <v>0</v>
      </c>
      <c r="G553" s="10">
        <f t="shared" si="1535"/>
        <v>0</v>
      </c>
      <c r="H553" s="10">
        <f t="shared" si="1532"/>
        <v>0</v>
      </c>
      <c r="I553" s="10">
        <f t="shared" si="1532"/>
        <v>0</v>
      </c>
      <c r="J553" s="10">
        <f t="shared" si="1532"/>
        <v>0</v>
      </c>
      <c r="K553" s="10">
        <f t="shared" si="1532"/>
        <v>0</v>
      </c>
      <c r="L553" s="10">
        <f t="shared" si="1532"/>
        <v>0</v>
      </c>
      <c r="M553" s="10">
        <f t="shared" si="1532"/>
        <v>0</v>
      </c>
      <c r="N553" s="10">
        <f t="shared" si="1532"/>
        <v>0</v>
      </c>
      <c r="O553" s="10">
        <f t="shared" si="1532"/>
        <v>0</v>
      </c>
      <c r="P553" s="10">
        <f t="shared" si="1532"/>
        <v>0</v>
      </c>
      <c r="Q553" s="10">
        <f t="shared" si="1532"/>
        <v>0</v>
      </c>
      <c r="R553" s="10">
        <f t="shared" si="1532"/>
        <v>0</v>
      </c>
      <c r="S553" s="10">
        <f t="shared" si="1532"/>
        <v>0</v>
      </c>
      <c r="T553" s="10">
        <f t="shared" si="1532"/>
        <v>0</v>
      </c>
      <c r="U553" s="10">
        <f t="shared" si="1532"/>
        <v>0</v>
      </c>
      <c r="V553" s="10">
        <f t="shared" si="1532"/>
        <v>0</v>
      </c>
      <c r="W553" s="10">
        <f t="shared" si="1532"/>
        <v>0</v>
      </c>
      <c r="X553" s="10">
        <f t="shared" si="1532"/>
        <v>0</v>
      </c>
      <c r="Y553" s="10">
        <f t="shared" si="1532"/>
        <v>0</v>
      </c>
      <c r="Z553" s="10">
        <f t="shared" si="1532"/>
        <v>0</v>
      </c>
      <c r="AA553" s="15">
        <v>6</v>
      </c>
      <c r="AO553" s="4">
        <f t="shared" si="1452"/>
        <v>0</v>
      </c>
      <c r="AP553" s="4">
        <f t="shared" si="1453"/>
        <v>0</v>
      </c>
      <c r="AQ553" s="4">
        <f t="shared" si="1454"/>
        <v>0</v>
      </c>
      <c r="AU553" s="339"/>
      <c r="AV553" s="339"/>
      <c r="AW553" s="325"/>
      <c r="AX553" s="326"/>
      <c r="AY553" s="2" t="s">
        <v>34</v>
      </c>
      <c r="AZ553" s="10">
        <f t="shared" si="1536"/>
        <v>0</v>
      </c>
      <c r="BA553" s="10">
        <f t="shared" ref="BA553:BT553" si="1541">BA544</f>
        <v>0</v>
      </c>
      <c r="BB553" s="10">
        <f t="shared" si="1541"/>
        <v>0</v>
      </c>
      <c r="BC553" s="10">
        <f t="shared" si="1541"/>
        <v>0</v>
      </c>
      <c r="BD553" s="10">
        <f t="shared" si="1541"/>
        <v>0</v>
      </c>
      <c r="BE553" s="10">
        <f t="shared" si="1541"/>
        <v>0</v>
      </c>
      <c r="BF553" s="10">
        <f t="shared" si="1541"/>
        <v>0</v>
      </c>
      <c r="BG553" s="10">
        <f t="shared" si="1541"/>
        <v>0</v>
      </c>
      <c r="BH553" s="10">
        <f t="shared" si="1541"/>
        <v>0</v>
      </c>
      <c r="BI553" s="10">
        <f t="shared" si="1541"/>
        <v>0</v>
      </c>
      <c r="BJ553" s="10">
        <f t="shared" si="1541"/>
        <v>0</v>
      </c>
      <c r="BK553" s="10">
        <f t="shared" si="1541"/>
        <v>0</v>
      </c>
      <c r="BL553" s="10">
        <f t="shared" si="1541"/>
        <v>0</v>
      </c>
      <c r="BM553" s="10">
        <f t="shared" si="1541"/>
        <v>0</v>
      </c>
      <c r="BN553" s="10">
        <f t="shared" si="1541"/>
        <v>0</v>
      </c>
      <c r="BO553" s="10">
        <f t="shared" si="1541"/>
        <v>0</v>
      </c>
      <c r="BP553" s="10">
        <f t="shared" si="1541"/>
        <v>0</v>
      </c>
      <c r="BQ553" s="10">
        <f t="shared" si="1541"/>
        <v>0</v>
      </c>
      <c r="BR553" s="10">
        <f t="shared" si="1541"/>
        <v>0</v>
      </c>
      <c r="BS553" s="10">
        <f t="shared" si="1541"/>
        <v>0</v>
      </c>
      <c r="BT553" s="10">
        <f t="shared" si="1541"/>
        <v>0</v>
      </c>
      <c r="BU553" s="15">
        <v>6</v>
      </c>
    </row>
    <row r="554" spans="1:88" s="5" customFormat="1" ht="30" customHeight="1">
      <c r="A554" s="281"/>
      <c r="B554" s="281"/>
      <c r="C554" s="285"/>
      <c r="D554" s="365" t="s">
        <v>35</v>
      </c>
      <c r="E554" s="366"/>
      <c r="F554" s="10">
        <f>F548+F549+F550+F551+F552+F553</f>
        <v>1191160.8500000001</v>
      </c>
      <c r="G554" s="10">
        <f t="shared" ref="G554" si="1542">G548+G549+G550+G551+G552+G553</f>
        <v>1191160.8500000001</v>
      </c>
      <c r="H554" s="10">
        <f t="shared" ref="H554" si="1543">H548+H549+H550+H551+H552+H553</f>
        <v>0</v>
      </c>
      <c r="I554" s="10">
        <f t="shared" ref="I554" si="1544">I548+I549+I550+I551+I552+I553</f>
        <v>0</v>
      </c>
      <c r="J554" s="10">
        <f t="shared" ref="J554" si="1545">J548+J549+J550+J551+J552+J553</f>
        <v>0</v>
      </c>
      <c r="K554" s="10">
        <f t="shared" ref="K554" si="1546">K548+K549+K550+K551+K552+K553</f>
        <v>0</v>
      </c>
      <c r="L554" s="10">
        <f t="shared" ref="L554" si="1547">L548+L549+L550+L551+L552+L553</f>
        <v>0</v>
      </c>
      <c r="M554" s="10">
        <f t="shared" ref="M554" si="1548">M548+M549+M550+M551+M552+M553</f>
        <v>0</v>
      </c>
      <c r="N554" s="10">
        <f t="shared" ref="N554" si="1549">N548+N549+N550+N551+N552+N553</f>
        <v>0</v>
      </c>
      <c r="O554" s="10">
        <f t="shared" ref="O554" si="1550">O548+O549+O550+O551+O552+O553</f>
        <v>0</v>
      </c>
      <c r="P554" s="10">
        <f t="shared" ref="P554" si="1551">P548+P549+P550+P551+P552+P553</f>
        <v>0</v>
      </c>
      <c r="Q554" s="10">
        <f t="shared" ref="Q554" si="1552">Q548+Q549+Q550+Q551+Q552+Q553</f>
        <v>0</v>
      </c>
      <c r="R554" s="10">
        <f t="shared" ref="R554" si="1553">R548+R549+R550+R551+R552+R553</f>
        <v>0</v>
      </c>
      <c r="S554" s="10">
        <f t="shared" ref="S554" si="1554">S548+S549+S550+S551+S552+S553</f>
        <v>0</v>
      </c>
      <c r="T554" s="10">
        <f t="shared" ref="T554" si="1555">T548+T549+T550+T551+T552+T553</f>
        <v>0</v>
      </c>
      <c r="U554" s="10">
        <f t="shared" ref="U554" si="1556">U548+U549+U550+U551+U552+U553</f>
        <v>0</v>
      </c>
      <c r="V554" s="10">
        <f t="shared" ref="V554" si="1557">V548+V549+V550+V551+V552+V553</f>
        <v>0</v>
      </c>
      <c r="W554" s="10">
        <f t="shared" ref="W554" si="1558">W548+W549+W550+W551+W552+W553</f>
        <v>0</v>
      </c>
      <c r="X554" s="10">
        <f t="shared" ref="X554" si="1559">X548+X549+X550+X551+X552+X553</f>
        <v>0</v>
      </c>
      <c r="Y554" s="10">
        <f t="shared" ref="Y554" si="1560">Y548+Y549+Y550+Y551+Y552+Y553</f>
        <v>0</v>
      </c>
      <c r="Z554" s="10">
        <f t="shared" ref="Z554" si="1561">Z548+Z549+Z550+Z551+Z552+Z553</f>
        <v>0</v>
      </c>
      <c r="AA554" s="28">
        <v>7</v>
      </c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>
        <f t="shared" si="1452"/>
        <v>0</v>
      </c>
      <c r="AP554" s="4">
        <f t="shared" si="1453"/>
        <v>0</v>
      </c>
      <c r="AQ554" s="4">
        <f t="shared" si="1454"/>
        <v>0</v>
      </c>
      <c r="AR554" s="4"/>
      <c r="AU554" s="339"/>
      <c r="AV554" s="339"/>
      <c r="AW554" s="325"/>
      <c r="AX554" s="327" t="s">
        <v>35</v>
      </c>
      <c r="AY554" s="327"/>
      <c r="AZ554" s="10">
        <f>AZ548+AZ549+AZ550+AZ551+AZ552+AZ553</f>
        <v>2382321.69</v>
      </c>
      <c r="BA554" s="10">
        <f t="shared" ref="BA554:BT554" si="1562">BA548+BA549+BA550+BA551+BA552+BA553</f>
        <v>2382321.69</v>
      </c>
      <c r="BB554" s="10">
        <f t="shared" si="1562"/>
        <v>0</v>
      </c>
      <c r="BC554" s="10">
        <f t="shared" si="1562"/>
        <v>0</v>
      </c>
      <c r="BD554" s="10">
        <f t="shared" si="1562"/>
        <v>0</v>
      </c>
      <c r="BE554" s="10">
        <f t="shared" si="1562"/>
        <v>0</v>
      </c>
      <c r="BF554" s="10">
        <f t="shared" si="1562"/>
        <v>0</v>
      </c>
      <c r="BG554" s="10">
        <f t="shared" si="1562"/>
        <v>0</v>
      </c>
      <c r="BH554" s="10">
        <f t="shared" si="1562"/>
        <v>0</v>
      </c>
      <c r="BI554" s="10">
        <f t="shared" si="1562"/>
        <v>0</v>
      </c>
      <c r="BJ554" s="10">
        <f t="shared" si="1562"/>
        <v>0</v>
      </c>
      <c r="BK554" s="10">
        <f t="shared" si="1562"/>
        <v>0</v>
      </c>
      <c r="BL554" s="10">
        <f t="shared" si="1562"/>
        <v>0</v>
      </c>
      <c r="BM554" s="10">
        <f t="shared" si="1562"/>
        <v>0</v>
      </c>
      <c r="BN554" s="10">
        <f t="shared" si="1562"/>
        <v>0</v>
      </c>
      <c r="BO554" s="10">
        <f t="shared" si="1562"/>
        <v>0</v>
      </c>
      <c r="BP554" s="10">
        <f t="shared" si="1562"/>
        <v>0</v>
      </c>
      <c r="BQ554" s="10">
        <f t="shared" si="1562"/>
        <v>0</v>
      </c>
      <c r="BR554" s="10">
        <f t="shared" si="1562"/>
        <v>0</v>
      </c>
      <c r="BS554" s="10">
        <f t="shared" si="1562"/>
        <v>0</v>
      </c>
      <c r="BT554" s="10">
        <f t="shared" si="1562"/>
        <v>0</v>
      </c>
      <c r="BU554" s="28">
        <v>7</v>
      </c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I554" s="32">
        <f>BF554-BG554</f>
        <v>0</v>
      </c>
      <c r="CJ554" s="123"/>
    </row>
    <row r="555" spans="1:88" ht="75" customHeight="1">
      <c r="A555" s="281"/>
      <c r="B555" s="281"/>
      <c r="C555" s="285"/>
      <c r="D555" s="292" t="s">
        <v>53</v>
      </c>
      <c r="E555" s="293"/>
      <c r="F555" s="11">
        <f>ROUND(F554/C548,2)</f>
        <v>948.15</v>
      </c>
      <c r="G555" s="11">
        <f>ROUND(G554/C548,2)</f>
        <v>948.15</v>
      </c>
      <c r="H555" s="11">
        <f>ROUND(H554/C548,2)</f>
        <v>0</v>
      </c>
      <c r="I555" s="11">
        <f>ROUND(I554/C548,2)</f>
        <v>0</v>
      </c>
      <c r="J555" s="11">
        <f>ROUND(J554/C548,2)</f>
        <v>0</v>
      </c>
      <c r="K555" s="11">
        <f>ROUND(K554/C548,2)</f>
        <v>0</v>
      </c>
      <c r="L555" s="11">
        <f>ROUND(L554/C548,2)</f>
        <v>0</v>
      </c>
      <c r="M555" s="11">
        <f>ROUND(M554/C548,2)</f>
        <v>0</v>
      </c>
      <c r="N555" s="11">
        <f>ROUND(N554/C548,2)</f>
        <v>0</v>
      </c>
      <c r="O555" s="11">
        <f>ROUND(O554/C548,2)</f>
        <v>0</v>
      </c>
      <c r="P555" s="11">
        <f>ROUND(P554/C548,2)</f>
        <v>0</v>
      </c>
      <c r="Q555" s="11">
        <f>ROUND(Q554/C548,2)</f>
        <v>0</v>
      </c>
      <c r="R555" s="11">
        <f>ROUND(R554/C548,2)</f>
        <v>0</v>
      </c>
      <c r="S555" s="11">
        <f>ROUND(S554/C548,2)</f>
        <v>0</v>
      </c>
      <c r="T555" s="11">
        <f>ROUND(T554/C548,2)</f>
        <v>0</v>
      </c>
      <c r="U555" s="11">
        <f>ROUND(U554/C548,2)</f>
        <v>0</v>
      </c>
      <c r="V555" s="11">
        <f>ROUND(V554/C548,2)</f>
        <v>0</v>
      </c>
      <c r="W555" s="11">
        <f>ROUND(W554/C548,2)</f>
        <v>0</v>
      </c>
      <c r="X555" s="11">
        <f>ROUND(X554/C548,2)</f>
        <v>0</v>
      </c>
      <c r="Y555" s="11">
        <f>ROUND(Y554/C548,2)</f>
        <v>0</v>
      </c>
      <c r="Z555" s="11">
        <f>ROUND(Z554/C548,2)</f>
        <v>0</v>
      </c>
      <c r="AA555" s="17">
        <v>8</v>
      </c>
      <c r="AD555" s="52">
        <f>IF(AND(G555&gt;947.15,G555&lt;949),3,IF(AND(G555&gt;623.59,G555&lt;625),4,IF(AND(G555&gt;237.38,G555&lt;239),5,IF(AND(G555&gt;1986,G555&lt;1988),6,IF(AND(G555&gt;739.75,G555&lt;741),7,IF(AND(G555&gt;282.91,G555&lt;284),8,IF(AND(G555&gt;2681.35,G555&lt;2683),9,IF(AND(G555&gt;828.59,G555&lt;830),10,IF(AND(G555&gt;585.15,G555&lt;587),11,IF(AND(G555&gt;991.71,G555&lt;993),12,IF(AND(G555&gt;652.95,G555&lt;654),13,IF(AND(G555&gt;248.59,G555&lt;250),14,IF(AND(G555&gt;2079.39,G555&lt;2081),15,IF(AND(G555&gt;774.57,G555&lt;776),16,IF(AND(G555&gt;296.25,G555&lt;298),17,IF(AND(G555&gt;2807.42,G555&lt;2809),18,IF(AND(G555&gt;867.59,G555&lt;869),19,IF(AND(G555&gt;612.7,G555&lt;614),20))))))))))))))))))</f>
        <v>3</v>
      </c>
      <c r="AE555" s="52" t="b">
        <f>IF(AND(I555&gt;1204.78,I555&lt;1206),5,IF(AND(I555&gt;1407.63,I555&lt;1409),8,IF(AND(I555&gt;1427.91,I555&lt;1429),11,IF(AND(I555&gt;1261.45,I555&lt;1263),14,IF(AND(I555&gt;1473.83,I555&lt;1475),17,IF(AND(I555&gt;1495.07,I555&lt;1497),20))))))</f>
        <v>0</v>
      </c>
      <c r="AF555" s="52" t="b">
        <f>IF(AND(J555&gt;486.32,J555&lt;488),3,IF(AND(J555&gt;324.64,J555&lt;326),4,IF(AND(J555&gt;286.99,J555&lt;288.5),5,IF(AND(J555&gt;617.7,J555&lt;618),6,IF(AND(J555&gt;411.3,J555&lt;413),7,IF(AND(J555&gt;365.04,J555&lt;367),8,IF(AND(J555&gt;797.54,J555&lt;799),9,IF(AND(J555&gt;533.49,J555&lt;535),10,IF(AND(J555&gt;475.86,J555&lt;477),11,IF(AND(J555&gt;509.22,J555&lt;511),12,IF(AND(J555&gt;339.94,J555&lt;341.2),13,IF(AND(J555&gt;300.53,J555&lt;302),14,IF(AND(J555&gt;646.78,J555&lt;648),15,IF(AND(J555&gt;430.68,J555&lt;432),16,IF(AND(J555&gt;382.24,J555&lt;384),17,IF(AND(J555&gt;835.07,J555&lt;837),18,IF(AND(J555&gt;558.61,J555&lt;560),19,IF(AND(J555&gt;498.27,J555&lt;500),20))))))))))))))))))</f>
        <v>0</v>
      </c>
      <c r="AG555" s="52" t="b">
        <f>IF(AND(L555&gt;497.89,L555&lt;499),3,IF(AND(L555&gt;360.29,L555&lt;362),4,IF(AND(L555&gt;249.38,L555&lt;251),5,IF(AND(L555&gt;628.22,L555&lt;630),6,IF(AND(L555&gt;455.21,L555&lt;457),7,IF(AND(L555&gt;315.16,L555&lt;317),8,IF(AND(L555&gt;814.35,L555&lt;816),9,IF(AND(L555&gt;571.19,L555&lt;573),10,IF(AND(L555&gt;401.59,L555&lt;403),11,IF(AND(L555&gt;521.33,L555&lt;523),12,IF(AND(L555&gt;377.28,L555&lt;379),13,IF(AND(L555&gt;261.15,L555&lt;263),14,IF(AND(L555&gt;657.8,L555&lt;659),15,IF(AND(L555&gt;476.66,L555&lt;478),16,IF(AND(L555&gt;330.01,L555&lt;332),17,IF(AND(L555&gt;852.67,L555&lt;854),18,IF(AND(L555&gt;598.08,L555&lt;600),19,IF(AND(L555&gt;420.51,L555&lt;422),20))))))))))))))))))</f>
        <v>0</v>
      </c>
      <c r="AH555" s="52" t="b">
        <f>IF(AND(Q555&gt;358.85,Q555&lt;360),3,IF(AND(Q555&gt;129.83,Q555&lt;131),4,IF(AND(Q555&gt;77.61,Q555&lt;79),5,IF(AND(Q555&gt;426.19,Q555&lt;428),6,IF(AND(Q555&gt;159.77,Q555&lt;161),7,IF(AND(Q555&gt;94.38,Q555&lt;96),8,IF(AND(Q555&gt;567.37,Q555&lt;569),9,IF(AND(Q555&gt;203.4,Q555&lt;205),10,IF(AND(Q555&gt;131.96,Q555&lt;133),11,IF(AND(Q555&gt;375.76,Q555&lt;377),12,IF(AND(Q555&gt;135.98,Q555&lt;137),13,IF(AND(Q555&gt;81.31,Q555&lt;83),14,IF(AND(Q555&gt;446.27,Q555&lt;448),15,IF(AND(Q555&gt;167.32,Q555&lt;169),16,IF(AND(Q555&gt;98.86,Q555&lt;100),17,IF(AND(Q555&gt;594.08,Q555&lt;596),18,IF(AND(Q555&gt;213.01,Q555&lt;215),19,IF(AND(Q555&gt;138.21,Q555&lt;140),20))))))))))))))))))</f>
        <v>0</v>
      </c>
      <c r="AI555" s="52" t="b">
        <f>IF(AND(S555&gt;195.17,S555&lt;197),3,IF(AND(S555&gt;88.93,S555&lt;90),4,IF(AND(S555&gt;47.88,S555&lt;49),5,IF(AND(S555&gt;245.08,S555&lt;247),6,IF(AND(S555&gt;111.07,S555&lt;113),7,IF(AND(S555&gt;60.92,S555&lt;62),8,IF(AND(S555&gt;296.11,S555&lt;298),9,IF(AND(S555&gt;139.41,S555&lt;141),10,IF(AND(S555&gt;78.67,S555&lt;80),11,IF(AND(S555&gt;204.39,S555&lt;206),12,IF(AND(S555&gt;93.16,S555&lt;95),13,IF(AND(S555&gt;50.17,S555&lt;52),14,IF(AND(S555&gt;256.64,S555&lt;258),15,IF(AND(S555&gt;116.33,S555&lt;118),16,IF(AND(S555&gt;63.83,S555&lt;65),17,IF(AND(S555&gt;310.07,S555&lt;312),18,IF(AND(S555&gt;146.01,S555&lt;148),19,IF(AND(S555&gt;82.42,S555&lt;84),20))))))))))))))))))</f>
        <v>0</v>
      </c>
      <c r="AJ555" s="52" t="b">
        <f>IF(AND(U555&gt;107.35,U555&lt;109),3,IF(AND(U555&gt;63.65,U555&lt;65),4,IF(AND(U555&gt;44.75,U555&lt;46),5,IF(AND(U555&gt;143.27,U555&lt;145),6,IF(AND(U555&gt;85.58,U555&lt;87),7,IF(AND(U555&gt;60.46,U555&lt;62),8,IF(AND(U555&gt;194.16,U555&lt;196),9,IF(AND(U555&gt;117.24,U555&lt;119),10,IF(AND(U555&gt;82.88,U555&lt;84),11,IF(AND(U555&gt;112.44,U555&lt;114),12,IF(AND(U555&gt;66.69,U555&lt;68),13,IF(AND(U555&gt;46.9,U555&lt;48),14,IF(AND(U555&gt;150.05,U555&lt;152),15,IF(AND(U555&gt;90.65,U555&lt;91),16,IF(AND(U555&gt;63.34,U555&lt;65),17,IF(AND(U555&gt;203.34,U555&lt;205),18,IF(AND(U555&gt;122.8,U555&lt;124),19,IF(AND(U555&gt;86.83,U555&lt;88),20))))))))))))))))))</f>
        <v>0</v>
      </c>
      <c r="AK555" s="52" t="b">
        <f>IF(AND(V555&gt;139.85,V555&lt;141),3,IF(AND(V555&gt;103.84,V555&lt;105),4,IF(AND(V555&gt;52.32,V555&lt;54),5,IF(AND(V555&gt;285.46,V555&lt;287),6,IF(AND(V555&gt;118.42,V555&lt;120),7,IF(AND(V555&gt;62.42,V555&lt;64),8,IF(AND(V555&gt;412.27,V555&lt;414),9,IF(AND(V555&gt;140.33,V555&lt;142),10,IF(AND(V555&gt;145,V555&lt;147),11,IF(AND(V555&gt;146.47,V555&lt;148),12,IF(AND(V555&gt;108.77,V555&lt;110),13,IF(AND(V555&gt;54.82,V555&lt;56),14,IF(AND(V555&gt;298.92,V555&lt;300),15,IF(AND(V555&gt;124.03,V555&lt;126),16,IF(AND(V555&gt;65.4,V555&lt;67),17,IF(AND(V555&gt;431.69,V555&lt;433),18,IF(AND(V555&gt;146.97,V555&lt;148),19,IF(AND(V555&gt;151.86,V555&lt;153),20))))))))))))))))))</f>
        <v>0</v>
      </c>
      <c r="AL555" s="52" t="b">
        <f>IF(AND(W555&gt;350.42,W555&lt;352),3,IF(AND(W555&gt;546.22,W555&lt;548),4,IF(AND(W555&gt;155.33,W555&lt;157),5,IF(AND(W555&gt;721.99,W555&lt;723),6,IF(AND(W555&gt;638.96,W555&lt;639),7,IF(AND(W555&gt;187.79,W555&lt;189),8,IF(AND(W555&gt;945.4,W555&lt;947),9,IF(AND(W555&gt;698.46,W555&lt;670),10,IF(AND(W555&gt;360.7,W555&lt;362),11,IF(AND(W555&gt;366.94,W555&lt;368),12,IF(AND(W555&gt;571.94,W555&lt;573),13,IF(AND(W555&gt;162.68,W555&lt;164),14,IF(AND(W555&gt;755.97,W555&lt;757),15,IF(AND(W555&gt;667.99,W555&lt;669),16,IF(AND(W555&gt;196.66,W555&lt;198),17,IF(AND(W555&gt;989.88,W555&lt;991),18,IF(AND(W555&gt;731.33,W555&lt;733),19,IF(AND(W555&gt;377.7,W555&lt;379),20))))))))))))))))))</f>
        <v>0</v>
      </c>
      <c r="AM555" s="52" t="b">
        <f>IF(AND(Y555&gt;46.2,Y555&lt;46.5),3,IF(AND(Y555&gt;18.8,Y555&lt;19.1),4,IF(AND(Y555&gt;15.8,Y555&lt;16),5,IF(AND(Y555&gt;78.7,Y555&lt;79),6,IF(AND(Y555&gt;32.1,Y555&lt;32.4),7,IF(AND(Y555&gt;26.9,Y555&lt;27.3),8,IF(AND(Y555&gt;125,Y555&lt;125.5),9,IF(AND(Y555&gt;48.2,Y555&lt;48.52),10,IF(AND(Y555&gt;43.1,Y555&lt;43.6),11,IF(AND(Y555&gt;48.53,Y555&lt;48.7),12,IF(AND(Y555&gt;19.6,Y555&lt;20.1),13,IF(AND(Y555&gt;16.5,Y555&lt;16.9),14,IF(AND(Y555&gt;82.4,Y555&lt;82.8),15,IF(AND(Y555&gt;33.6,Y555&lt;34),16,IF(AND(Y555&gt;28,Y555&lt;28.6),17,IF(AND(Y555&gt;130.8,Y555&lt;131.4),18,IF(AND(Y555&gt;50.5,Y555&lt;50.9),19,IF(AND(Y555&gt;45.2,Y555&lt;45.8),20))))))))))))))))))</f>
        <v>0</v>
      </c>
      <c r="AO555" s="4">
        <f t="shared" si="1452"/>
        <v>0</v>
      </c>
      <c r="AP555" s="4">
        <f t="shared" si="1453"/>
        <v>0</v>
      </c>
      <c r="AQ555" s="4">
        <f t="shared" si="1454"/>
        <v>0</v>
      </c>
      <c r="AU555" s="339"/>
      <c r="AV555" s="339"/>
      <c r="AW555" s="325"/>
      <c r="AX555" s="322" t="s">
        <v>53</v>
      </c>
      <c r="AY555" s="293"/>
      <c r="AZ555" s="11">
        <f>ROUND(AZ554/AW548,2)</f>
        <v>1896.3</v>
      </c>
      <c r="BA555" s="11">
        <f>ROUND(BA554/AW548,2)</f>
        <v>1896.3</v>
      </c>
      <c r="BB555" s="11">
        <f>ROUND(BB554/AW548,2)</f>
        <v>0</v>
      </c>
      <c r="BC555" s="11">
        <f>ROUND(BC554/AW548,2)</f>
        <v>0</v>
      </c>
      <c r="BD555" s="11">
        <f>ROUND(BD554/AW548,2)</f>
        <v>0</v>
      </c>
      <c r="BE555" s="11">
        <f>ROUND(BE554/AW548,2)</f>
        <v>0</v>
      </c>
      <c r="BF555" s="11">
        <f>ROUND(BF554/AW548,2)</f>
        <v>0</v>
      </c>
      <c r="BG555" s="11">
        <f>ROUND(BG554/AW548,2)</f>
        <v>0</v>
      </c>
      <c r="BH555" s="11">
        <f>ROUND(BH554/AW548,2)</f>
        <v>0</v>
      </c>
      <c r="BI555" s="11">
        <f>ROUND(BI554/AW548,2)</f>
        <v>0</v>
      </c>
      <c r="BJ555" s="11">
        <f>ROUND(BJ554/AW548,2)</f>
        <v>0</v>
      </c>
      <c r="BK555" s="11">
        <f>ROUND(BK554/AW548,2)</f>
        <v>0</v>
      </c>
      <c r="BL555" s="11">
        <f>ROUND(BL554/AW548,2)</f>
        <v>0</v>
      </c>
      <c r="BM555" s="11">
        <f>ROUND(BM554/AW548,2)</f>
        <v>0</v>
      </c>
      <c r="BN555" s="11">
        <f>ROUND(BN554/AW548,2)</f>
        <v>0</v>
      </c>
      <c r="BO555" s="11">
        <f>ROUND(BO554/AW548,2)</f>
        <v>0</v>
      </c>
      <c r="BP555" s="11">
        <f>ROUND(BP554/AW548,2)</f>
        <v>0</v>
      </c>
      <c r="BQ555" s="11">
        <f>ROUND(BQ554/AW548,2)</f>
        <v>0</v>
      </c>
      <c r="BR555" s="11">
        <f>ROUND(BR554/AW548,2)</f>
        <v>0</v>
      </c>
      <c r="BS555" s="11">
        <f>ROUND(BS554/AW548,2)</f>
        <v>0</v>
      </c>
      <c r="BT555" s="11">
        <f>ROUND(BT554/AW548,2)</f>
        <v>0</v>
      </c>
      <c r="BU555" s="17">
        <v>8</v>
      </c>
      <c r="BX555" s="52" t="b">
        <f>IF(AND(BA555&gt;947.15,BA555&lt;949),3,IF(AND(BA555&gt;623.59,BA555&lt;625),4,IF(AND(BA555&gt;237.38,BA555&lt;239),5,IF(AND(BA555&gt;1986,BA555&lt;1988),6,IF(AND(BA555&gt;739.75,BA555&lt;741),7,IF(AND(BA555&gt;282.91,BA555&lt;284),8,IF(AND(BA555&gt;2681.35,BA555&lt;2683),9,IF(AND(BA555&gt;828.59,BA555&lt;830),10,IF(AND(BA555&gt;585.15,BA555&lt;587),11,IF(AND(BA555&gt;991.71,BA555&lt;993),12,IF(AND(BA555&gt;652.95,BA555&lt;654),13,IF(AND(BA555&gt;248.59,BA555&lt;250),14,IF(AND(BA555&gt;2079.39,BA555&lt;2081),15,IF(AND(BA555&gt;774.57,BA555&lt;776),16,IF(AND(BA555&gt;296.25,BA555&lt;298),17,IF(AND(BA555&gt;2807.42,BA555&lt;2809),18,IF(AND(BA555&gt;867.59,BA555&lt;869),19,IF(AND(BA555&gt;612.7,BA555&lt;614),20))))))))))))))))))</f>
        <v>0</v>
      </c>
      <c r="BY555" s="52" t="b">
        <f>IF(AND(BC555&gt;1204.78,BC555&lt;1206),5,IF(AND(BC555&gt;1407.63,BC555&lt;1409),8,IF(AND(BC555&gt;1427.91,BC555&lt;1429),11,IF(AND(BC555&gt;1261.45,BC555&lt;1263),14,IF(AND(BC555&gt;1473.83,BC555&lt;1475),17,IF(AND(BC555&gt;1495.07,BC555&lt;1497),20))))))</f>
        <v>0</v>
      </c>
      <c r="BZ555" s="52" t="b">
        <f>IF(AND(BD555&gt;486.32,BD555&lt;488),3,IF(AND(BD555&gt;324.64,BD555&lt;326),4,IF(AND(BD555&gt;286.99,BD555&lt;288.5),5,IF(AND(BD555&gt;617.7,BD555&lt;618),6,IF(AND(BD555&gt;411.3,BD555&lt;413),7,IF(AND(BD555&gt;365.04,BD555&lt;367),8,IF(AND(BD555&gt;797.54,BD555&lt;799),9,IF(AND(BD555&gt;533.49,BD555&lt;535),10,IF(AND(BD555&gt;475.86,BD555&lt;477),11,IF(AND(BD555&gt;509.22,BD555&lt;511),12,IF(AND(BD555&gt;339.94,BD555&lt;341.2),13,IF(AND(BD555&gt;300.53,BD555&lt;302),14,IF(AND(BD555&gt;646.78,BD555&lt;648),15,IF(AND(BD555&gt;430.68,BD555&lt;432),16,IF(AND(BD555&gt;382.24,BD555&lt;384),17,IF(AND(BD555&gt;835.07,BD555&lt;837),18,IF(AND(BD555&gt;558.61,BD555&lt;560),19,IF(AND(BD555&gt;498.27,BD555&lt;500),20))))))))))))))))))</f>
        <v>0</v>
      </c>
      <c r="CA555" s="52" t="b">
        <f>IF(AND(BF555&gt;497.89,BF555&lt;499),3,IF(AND(BF555&gt;360.29,BF555&lt;362),4,IF(AND(BF555&gt;249.38,BF555&lt;251),5,IF(AND(BF555&gt;628.22,BF555&lt;630),6,IF(AND(BF555&gt;455.21,BF555&lt;457),7,IF(AND(BF555&gt;315.16,BF555&lt;317),8,IF(AND(BF555&gt;814.35,BF555&lt;816),9,IF(AND(BF555&gt;571.19,BF555&lt;573),10,IF(AND(BF555&gt;401.59,BF555&lt;403),11,IF(AND(BF555&gt;521.33,BF555&lt;523),12,IF(AND(BF555&gt;377.28,BF555&lt;379),13,IF(AND(BF555&gt;261.15,BF555&lt;263),14,IF(AND(BF555&gt;657.8,BF555&lt;659),15,IF(AND(BF555&gt;476.66,BF555&lt;478),16,IF(AND(BF555&gt;330.01,BF555&lt;332),17,IF(AND(BF555&gt;852.67,BF555&lt;854),18,IF(AND(BF555&gt;598.08,BF555&lt;600),19,IF(AND(BF555&gt;420.51,BF555&lt;422),20))))))))))))))))))</f>
        <v>0</v>
      </c>
      <c r="CB555" s="52" t="b">
        <f>IF(AND(BK555&gt;358.85,BK555&lt;360),3,IF(AND(BK555&gt;129.83,BK555&lt;131),4,IF(AND(BK555&gt;77.61,BK555&lt;79),5,IF(AND(BK555&gt;426.19,BK555&lt;428),6,IF(AND(BK555&gt;159.77,BK555&lt;161),7,IF(AND(BK555&gt;94.38,BK555&lt;96),8,IF(AND(BK555&gt;567.37,BK555&lt;569),9,IF(AND(BK555&gt;203.4,BK555&lt;205),10,IF(AND(BK555&gt;131.96,BK555&lt;133),11,IF(AND(BK555&gt;375.76,BK555&lt;377),12,IF(AND(BK555&gt;135.98,BK555&lt;137),13,IF(AND(BK555&gt;81.31,BK555&lt;83),14,IF(AND(BK555&gt;446.27,BK555&lt;448),15,IF(AND(BK555&gt;167.32,BK555&lt;169),16,IF(AND(BK555&gt;98.86,BK555&lt;100),17,IF(AND(BK555&gt;594.08,BK555&lt;596),18,IF(AND(BK555&gt;213.01,BK555&lt;215),19,IF(AND(BK555&gt;138.21,BK555&lt;140),20))))))))))))))))))</f>
        <v>0</v>
      </c>
      <c r="CC555" s="52" t="b">
        <f>IF(AND(BM555&gt;195.17,BM555&lt;197),3,IF(AND(BM555&gt;88.93,BM555&lt;90),4,IF(AND(BM555&gt;47.88,BM555&lt;49),5,IF(AND(BM555&gt;245.08,BM555&lt;247),6,IF(AND(BM555&gt;111.07,BM555&lt;113),7,IF(AND(BM555&gt;60.92,BM555&lt;62),8,IF(AND(BM555&gt;296.11,BM555&lt;298),9,IF(AND(BM555&gt;139.41,BM555&lt;141),10,IF(AND(BM555&gt;78.67,BM555&lt;80),11,IF(AND(BM555&gt;204.39,BM555&lt;206),12,IF(AND(BM555&gt;93.16,BM555&lt;95),13,IF(AND(BM555&gt;50.17,BM555&lt;52),14,IF(AND(BM555&gt;256.64,BM555&lt;258),15,IF(AND(BM555&gt;116.33,BM555&lt;118),16,IF(AND(BM555&gt;63.83,BM555&lt;65),17,IF(AND(BM555&gt;310.07,BM555&lt;312),18,IF(AND(BM555&gt;146.01,BM555&lt;148),19,IF(AND(BM555&gt;82.42,BM555&lt;84),20))))))))))))))))))</f>
        <v>0</v>
      </c>
      <c r="CD555" s="52" t="b">
        <f>IF(AND(BO555&gt;107.35,BO555&lt;109),3,IF(AND(BO555&gt;63.65,BO555&lt;65),4,IF(AND(BO555&gt;44.75,BO555&lt;46),5,IF(AND(BO555&gt;143.27,BO555&lt;145),6,IF(AND(BO555&gt;85.58,BO555&lt;87),7,IF(AND(BO555&gt;60.46,BO555&lt;62),8,IF(AND(BO555&gt;194.16,BO555&lt;196),9,IF(AND(BO555&gt;117.24,BO555&lt;119),10,IF(AND(BO555&gt;82.88,BO555&lt;84),11,IF(AND(BO555&gt;112.44,BO555&lt;114),12,IF(AND(BO555&gt;66.69,BO555&lt;68),13,IF(AND(BO555&gt;46.9,BO555&lt;48),14,IF(AND(BO555&gt;150.05,BO555&lt;152),15,IF(AND(BO555&gt;90.65,BO555&lt;91),16,IF(AND(BO555&gt;63.34,BO555&lt;65),17,IF(AND(BO555&gt;203.34,BO555&lt;205),18,IF(AND(BO555&gt;122.8,BO555&lt;124),19,IF(AND(BO555&gt;86.83,BO555&lt;88),20))))))))))))))))))</f>
        <v>0</v>
      </c>
      <c r="CE555" s="52" t="b">
        <f>IF(AND(BP555&gt;139.85,BP555&lt;141),3,IF(AND(BP555&gt;103.84,BP555&lt;105),4,IF(AND(BP555&gt;52.32,BP555&lt;54),5,IF(AND(BP555&gt;285.46,BP555&lt;287),6,IF(AND(BP555&gt;118.42,BP555&lt;120),7,IF(AND(BP555&gt;62.42,BP555&lt;64),8,IF(AND(BP555&gt;412.27,BP555&lt;414),9,IF(AND(BP555&gt;140.33,BP555&lt;142),10,IF(AND(BP555&gt;145,BP555&lt;147),11,IF(AND(BP555&gt;146.47,BP555&lt;148),12,IF(AND(BP555&gt;108.77,BP555&lt;110),13,IF(AND(BP555&gt;54.82,BP555&lt;56),14,IF(AND(BP555&gt;298.92,BP555&lt;300),15,IF(AND(BP555&gt;124.03,BP555&lt;126),16,IF(AND(BP555&gt;65.4,BP555&lt;67),17,IF(AND(BP555&gt;431.69,BP555&lt;433),18,IF(AND(BP555&gt;146.97,BP555&lt;148),19,IF(AND(BP555&gt;151.86,BP555&lt;153),20))))))))))))))))))</f>
        <v>0</v>
      </c>
      <c r="CF555" s="52" t="b">
        <f>IF(AND(BQ555&gt;350.42,BQ555&lt;352),3,IF(AND(BQ555&gt;546.22,BQ555&lt;548),4,IF(AND(BQ555&gt;155.33,BQ555&lt;157),5,IF(AND(BQ555&gt;721.99,BQ555&lt;723),6,IF(AND(BQ555&gt;638.96,BQ555&lt;639),7,IF(AND(BQ555&gt;187.79,BQ555&lt;189),8,IF(AND(BQ555&gt;945.4,BQ555&lt;947),9,IF(AND(BQ555&gt;698.46,BQ555&lt;670),10,IF(AND(BQ555&gt;360.7,BQ555&lt;362),11,IF(AND(BQ555&gt;366.94,BQ555&lt;368),12,IF(AND(BQ555&gt;571.94,BQ555&lt;573),13,IF(AND(BQ555&gt;162.68,BQ555&lt;164),14,IF(AND(BQ555&gt;755.97,BQ555&lt;757),15,IF(AND(BQ555&gt;667.99,BQ555&lt;669),16,IF(AND(BQ555&gt;196.66,BQ555&lt;198),17,IF(AND(BQ555&gt;989.88,BQ555&lt;991),18,IF(AND(BQ555&gt;731.33,BQ555&lt;733),19,IF(AND(BQ555&gt;377.7,BQ555&lt;379),20))))))))))))))))))</f>
        <v>0</v>
      </c>
      <c r="CG555" s="52" t="b">
        <f>IF(AND(BS555&gt;46.2,BS555&lt;46.5),3,IF(AND(BS555&gt;18.8,BS555&lt;19.1),4,IF(AND(BS555&gt;15.8,BS555&lt;16),5,IF(AND(BS555&gt;78.7,BS555&lt;79),6,IF(AND(BS555&gt;32.1,BS555&lt;32.4),7,IF(AND(BS555&gt;26.9,BS555&lt;27.3),8,IF(AND(BS555&gt;125,BS555&lt;125.5),9,IF(AND(BS555&gt;48.2,BS555&lt;48.52),10,IF(AND(BS555&gt;43.1,BS555&lt;43.6),11,IF(AND(BS555&gt;48.53,BS555&lt;48.7),12,IF(AND(BS555&gt;19.6,BS555&lt;20.1),13,IF(AND(BS555&gt;16.5,BS555&lt;16.9),14,IF(AND(BS555&gt;82.4,BS555&lt;82.8),15,IF(AND(BS555&gt;33.6,BS555&lt;34),16,IF(AND(BS555&gt;28,BS555&lt;28.6),17,IF(AND(BS555&gt;130.8,BS555&lt;131.4),18,IF(AND(BS555&gt;50.5,BS555&lt;50.9),19,IF(AND(BS555&gt;45.2,BS555&lt;45.8),20))))))))))))))))))</f>
        <v>0</v>
      </c>
    </row>
    <row r="556" spans="1:88" ht="90" customHeight="1">
      <c r="A556" s="288"/>
      <c r="B556" s="288"/>
      <c r="C556" s="289"/>
      <c r="D556" s="292" t="s">
        <v>54</v>
      </c>
      <c r="E556" s="293"/>
      <c r="F556" s="10" t="s">
        <v>36</v>
      </c>
      <c r="G556" s="12">
        <f>IF(AD556=FALSE,0,AD556)</f>
        <v>948.15</v>
      </c>
      <c r="H556" s="12" t="s">
        <v>36</v>
      </c>
      <c r="I556" s="12">
        <f>IF(AE556=FALSE,0,AE556)</f>
        <v>0</v>
      </c>
      <c r="J556" s="12">
        <f>IF(AF556=FALSE,0,AF556)</f>
        <v>0</v>
      </c>
      <c r="K556" s="12" t="s">
        <v>36</v>
      </c>
      <c r="L556" s="12">
        <f>IF(AG556=FALSE,0,AG556)</f>
        <v>0</v>
      </c>
      <c r="M556" s="12" t="s">
        <v>36</v>
      </c>
      <c r="N556" s="12" t="s">
        <v>36</v>
      </c>
      <c r="O556" s="12" t="s">
        <v>36</v>
      </c>
      <c r="P556" s="12" t="s">
        <v>36</v>
      </c>
      <c r="Q556" s="12">
        <f>IF(AH556=FALSE,0,AH556)</f>
        <v>0</v>
      </c>
      <c r="R556" s="12" t="s">
        <v>36</v>
      </c>
      <c r="S556" s="12">
        <f>IF(AI556=FALSE,0,AI556)</f>
        <v>0</v>
      </c>
      <c r="T556" s="12" t="s">
        <v>36</v>
      </c>
      <c r="U556" s="12">
        <f>IF(AJ556=FALSE,0,AJ556)</f>
        <v>0</v>
      </c>
      <c r="V556" s="12">
        <f>IF(AK556=FALSE,0,AK556)</f>
        <v>0</v>
      </c>
      <c r="W556" s="12">
        <f>IF(AL556=FALSE,0,AL556)</f>
        <v>0</v>
      </c>
      <c r="X556" s="12" t="s">
        <v>36</v>
      </c>
      <c r="Y556" s="12">
        <f>IF(AM556=FALSE,0,AM556)</f>
        <v>0</v>
      </c>
      <c r="Z556" s="12" t="s">
        <v>36</v>
      </c>
      <c r="AA556" s="18">
        <v>9</v>
      </c>
      <c r="AD556" s="52">
        <f>IF(AD555=3,948.15,IF(AD555=4,624.59,IF(AD555=5,238.38,IF(AD555=6,1987,IF(AD555=7,740.75,IF(AD555=8,283.91,IF(AD555=9,2682.35,IF(AD555=10,829.59,IF(AD555=11,586.15,IF(AD555=12,992.71,IF(AD555=13,653.95,IF(AD555=14,249.59,IF(AD555=15,2080.39,IF(AD555=16,775.57,IF(AD555=17,297.25,IF(AD555=18,2808.42,IF(AD555=19,868.59,IF(AD555=20,613.7))))))))))))))))))</f>
        <v>948.15</v>
      </c>
      <c r="AE556" s="52" t="b">
        <f>IF(AE555=5,1205.78,IF(AE555=8,1408.63,IF(AE555=11,1428.91,IF(AE555=14,1262.45,IF(AE555=17,1474.83,IF(AE555=20,1496.07))))))</f>
        <v>0</v>
      </c>
      <c r="AF556" s="52" t="b">
        <f>IF(AF555=3,487.32,IF(AF555=4,325.64,IF(AF555=5,287.99,IF(AF555=6,618.7,IF(AF555=7,412.3,IF(AF555=8,366.04,IF(AF555=9,798.54,IF(AF555=10,534.49,IF(AF555=11,476.86,IF(AF555=12,510.22,IF(AF555=13,340.94,IF(AF555=14,301.53,IF(AF555=15,647.78,IF(AF555=16,431.68,IF(AF555=17,383.24,IF(AF555=18,836.07,IF(AF555=19,559.61,IF(AF555=20,499.27))))))))))))))))))</f>
        <v>0</v>
      </c>
      <c r="AG556" s="52" t="b">
        <f>IF(AG555=3,498.89,IF(AG555=4,361.29,IF(AG555=5,250.38,IF(AG555=6,629.22,IF(AG555=7,456.21,IF(AG555=8,316.16,IF(AG555=9,815.35,IF(AG555=10,572.19,IF(AG555=11,402.59,IF(AG555=12,522.33,IF(AG555=13,378.28,IF(AG555=14,262.15,IF(AG555=15,658.8,IF(AG555=16,477.66,IF(AG555=17,331.01,IF(AG555=18,853.67,IF(AG555=19,599.08,IF(AG555=20,421.51))))))))))))))))))</f>
        <v>0</v>
      </c>
      <c r="AH556" s="52" t="b">
        <f>IF(AH555=3,359.85,IF(AH555=4,130.83,IF(AH555=5,78.61,IF(AH555=6,427.19,IF(AH555=7,160.77,IF(AH555=8,95.38,IF(AH555=9,568.37,IF(AH555=10,204.4,IF(AH555=11,132.96,IF(AH555=12,376.76,IF(AH555=13,136.98,IF(AH555=14,82.31,IF(AH555=15,447.27,IF(AH555=16,168.32,IF(AH555=17,99.86,IF(AH555=18,595.08,IF(AH555=19,214.01,IF(AH555=20,139.21))))))))))))))))))</f>
        <v>0</v>
      </c>
      <c r="AI556" s="52" t="b">
        <f>IF(AI555=3,196.17,IF(AI555=4,89.93,IF(AI555=5,48.88,IF(AI555=6,246.08,IF(AI555=7,112.07,IF(AI555=8,61.92,IF(AI555=9,297.11,IF(AI555=10,140.41,IF(AI555=11,79.67,IF(AI555=12,205.39,IF(AI555=13,94.16,IF(AI555=14,51.17,IF(AI555=15,257.64,IF(AI555=16,117.33,IF(AI555=17,64.83,IF(AI555=18,311.07,IF(AI555=19,147.01,IF(AI555=20,83.42))))))))))))))))))</f>
        <v>0</v>
      </c>
      <c r="AJ556" s="52" t="b">
        <f>IF(AJ555=3,108.35,IF(AJ555=4,64.65,IF(AJ555=5,45.75,IF(AJ555=6,144.27,IF(AJ555=7,86.58,IF(AJ555=8,61.46,IF(AJ555=9,195.16,IF(AJ555=10,118.24,IF(AJ555=11,83.88,IF(AJ555=12,113.44,IF(AJ555=13,67.69,IF(AJ555=14,47.9,IF(AJ555=15,151.05,IF(AJ555=16,90.65,IF(AJ555=17,64.34,IF(AJ555=18,204.34,IF(AJ555=19,123.8,IF(AJ555=20,87.83))))))))))))))))))</f>
        <v>0</v>
      </c>
      <c r="AK556" s="52" t="b">
        <f>IF(AK555=3,140.85,IF(AK555=4,104.84,IF(AK555=5,53.32,IF(AK555=6,286.46,IF(AK555=7,119.42,IF(AK555=8,63.42,IF(AK555=9,413.27,IF(AK555=10,141.33,IF(AK555=11,146,IF(AK555=12,147.47,IF(AK555=13,109.77,IF(AK555=14,55.82,IF(AK555=15,299.92,IF(AK555=16,125.03,IF(AK555=17,66.4,IF(AK555=18,432.69,IF(AK555=19,147.97,IF(AK555=20,152.86))))))))))))))))))</f>
        <v>0</v>
      </c>
      <c r="AL556" s="52" t="b">
        <f>IF(AL555=3,351.42,IF(AL555=4,547.22,IF(AL555=5,156.33,IF(AL555=6,722.99,IF(AL555=7,638.96,IF(AL555=8,188.79,IF(AL555=9,946.4,IF(AL555=10,699.46,IF(AL555=11,361.7,IF(AL555=12,367.94,IF(AL555=13,572.94,IF(AL555=14,163.68,IF(AL555=15,756.97,IF(AL555=16,668.99,IF(AL555=17,197.66,IF(AL555=18,990.88,IF(AL555=19,732.33,IF(AL555=20,378.7))))))))))))))))))</f>
        <v>0</v>
      </c>
      <c r="AM556" s="52" t="b">
        <f>IF(AM555=3,46.41,IF(AM555=4,19.01,IF(AM555=5,15.96,IF(AM555=6,78.9,IF(AM555=7,32.34,IF(AM555=8,27.09,IF(AM555=9,125.27,IF(AM555=10,48.48,IF(AM555=11,43.47,IF(AM555=12,48.59,IF(AM555=13,19.9,IF(AM555=14,16.71,IF(AM555=15,82.61,IF(AM555=16,33.86,IF(AM555=17,28.36,IF(AM555=18,131.15,IF(AM555=19,50.76,IF(AM555=20,45.51))))))))))))))))))</f>
        <v>0</v>
      </c>
      <c r="AO556" s="4">
        <f t="shared" si="1452"/>
        <v>0</v>
      </c>
      <c r="AP556" s="4">
        <f t="shared" si="1453"/>
        <v>0</v>
      </c>
      <c r="AQ556" s="4">
        <f t="shared" si="1454"/>
        <v>0</v>
      </c>
      <c r="AU556" s="339"/>
      <c r="AV556" s="339"/>
      <c r="AW556" s="325"/>
      <c r="AX556" s="322" t="s">
        <v>54</v>
      </c>
      <c r="AY556" s="293"/>
      <c r="AZ556" s="10" t="s">
        <v>36</v>
      </c>
      <c r="BA556" s="12">
        <f>IF(BX556=FALSE,0,BX556)</f>
        <v>1896.3</v>
      </c>
      <c r="BB556" s="12" t="s">
        <v>36</v>
      </c>
      <c r="BC556" s="12">
        <f>IF(BY556=FALSE,0,BY556)</f>
        <v>0</v>
      </c>
      <c r="BD556" s="12">
        <f>IF(BZ556=FALSE,0,BZ556)</f>
        <v>0</v>
      </c>
      <c r="BE556" s="12" t="s">
        <v>36</v>
      </c>
      <c r="BF556" s="12">
        <f>IF(CA556=FALSE,0,CA556)</f>
        <v>0</v>
      </c>
      <c r="BG556" s="12" t="s">
        <v>36</v>
      </c>
      <c r="BH556" s="12" t="s">
        <v>36</v>
      </c>
      <c r="BI556" s="12" t="s">
        <v>36</v>
      </c>
      <c r="BJ556" s="12" t="s">
        <v>36</v>
      </c>
      <c r="BK556" s="12">
        <f>IF(CB556=FALSE,0,CB556)</f>
        <v>0</v>
      </c>
      <c r="BL556" s="12" t="s">
        <v>36</v>
      </c>
      <c r="BM556" s="12">
        <f>IF(CC556=FALSE,0,CC556)</f>
        <v>0</v>
      </c>
      <c r="BN556" s="12" t="s">
        <v>36</v>
      </c>
      <c r="BO556" s="12">
        <f>IF(CD556=FALSE,0,CD556)</f>
        <v>0</v>
      </c>
      <c r="BP556" s="12">
        <f>IF(CE556=FALSE,0,CE556)</f>
        <v>0</v>
      </c>
      <c r="BQ556" s="12">
        <f>IF(CF556=FALSE,0,CF556)</f>
        <v>0</v>
      </c>
      <c r="BR556" s="12" t="s">
        <v>36</v>
      </c>
      <c r="BS556" s="12">
        <f>IF(CG556=FALSE,0,CG556)</f>
        <v>0</v>
      </c>
      <c r="BT556" s="12" t="s">
        <v>36</v>
      </c>
      <c r="BU556" s="18">
        <v>9</v>
      </c>
      <c r="BX556" s="52">
        <f>IF(AD555=3,1896.3,IF(AD555=4,1249.18,IF(AD555=5,476.76,IF(AD555=6,3974,IF(AD555=7,1481.5,IF(AD555=8,567.82,IF(AD555=9,5364.7,IF(AD555=10,1659.18,IF(AD555=11,1172.3)))))))))</f>
        <v>1896.3</v>
      </c>
      <c r="BY556" s="52" t="b">
        <f>IF(AE555=5,2411.56,IF(AE555=8,2817.26,IF(AE555=11,2857.82)))</f>
        <v>0</v>
      </c>
      <c r="BZ556" s="52" t="b">
        <f>IF(AF555=3,974.64,IF(AF555=4,651.28,IF(AF555=5,575.98,IF(AF555=6,1237.4,IF(AF555=7,824.6,IF(AF555=8,732.08,IF(AF555=9,1597.08,IF(AF555=10,1068.98,IF(AF555=11,953.72)))))))))</f>
        <v>0</v>
      </c>
      <c r="CA556" s="52" t="b">
        <f>IF(AG555=3,997.78,IF(AG555=4,722.58,IF(AG555=5,500.76,IF(AG555=6,1258.44,IF(AG555=7,912.42,IF(AG555=8,632.32,IF(AG555=9,1630.7,IF(AG555=10,1144.38,IF(AG555=11,805.18)))))))))</f>
        <v>0</v>
      </c>
      <c r="CB556" s="52" t="b">
        <f>IF(AH555=3,719.7,IF(AH555=4,261.66,IF(AH555=5,157.22,IF(AH555=6,854.38,IF(AH555=7,321.54,IF(AH555=8,190.76,IF(AH555=9,1136.74,IF(AH555=10,408.8,IF(AH555=11,265.92)))))))))</f>
        <v>0</v>
      </c>
      <c r="CC556" s="52" t="b">
        <f>IF(AI555=3,392.34,IF(AI555=4,179.86,IF(AI555=5,97.76,IF(AI555=6,492.16,IF(AI555=7,224.14,IF(AI555=8,123.84,IF(AI555=9,594.22,IF(AI555=10,280.82,IF(AI555=11,159.34)))))))))</f>
        <v>0</v>
      </c>
      <c r="CD556" s="52" t="b">
        <f>IF(AJ555=3,216.7,IF(AJ555=4,129.3,IF(AJ555=5,91.5,IF(AJ555=6,288.54,IF(AJ555=7,173.16,IF(AJ555=8,122.92,IF(AJ555=9,390.32,IF(AJ555=10,236.48,IF(AJ555=11,167.76)))))))))</f>
        <v>0</v>
      </c>
      <c r="CE556" s="52" t="b">
        <f>IF(AK555=3,281.7,IF(AK555=4,209.68,IF(AK555=5,106.64,IF(AK555=6,572.92,IF(AK555=7,238.84,IF(AK555=8,126.84,IF(AK555=9,826.54,IF(AK555=10,282.66,IF(AK555=11,292)))))))))</f>
        <v>0</v>
      </c>
      <c r="CF556" s="52" t="b">
        <f>IF(AL555=3,702.84,IF(AL555=4,1094.44,IF(AL555=5,312.66,IF(AL555=6,1445.98,IF(AL555=7,1277.92,IF(AL555=8,377.58,IF(AL555=9,1892.8,IF(AL555=10,1398.92,IF(AL555=11,723.4)))))))))</f>
        <v>0</v>
      </c>
      <c r="CG556" s="52" t="b">
        <f>IF(AM555=3,92.82,IF(AM555=4,38.02,IF(AM555=5,31.92,IF(AM555=6,157.8,IF(AM555=7,64.68,IF(AM555=8,54.18,IF(AM555=9,250.54,IF(AM555=10,96.96,IF(AM555=11,86.94)))))))))</f>
        <v>0</v>
      </c>
    </row>
    <row r="557" spans="1:88" ht="15">
      <c r="A557" s="82" t="s">
        <v>134</v>
      </c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73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>
        <f t="shared" ref="AO557:AO593" si="1563">IF(ISERROR(FIND(2015,A557,1)),0,2015)</f>
        <v>2015</v>
      </c>
      <c r="AP557" s="8">
        <f t="shared" ref="AP557:AP593" si="1564">IF(ISERROR(FIND(2016,A557,1)),0,2016)</f>
        <v>0</v>
      </c>
      <c r="AQ557" s="8">
        <f t="shared" ref="AQ557:AQ593" si="1565">MAX(AO557:AP557)</f>
        <v>2015</v>
      </c>
      <c r="AU557" s="336" t="s">
        <v>134</v>
      </c>
      <c r="AV557" s="336"/>
      <c r="AW557" s="336"/>
      <c r="AX557" s="336"/>
      <c r="AY557" s="336"/>
      <c r="AZ557" s="336"/>
      <c r="BA557" s="336"/>
      <c r="BB557" s="336"/>
      <c r="BC557" s="336"/>
      <c r="BD557" s="336"/>
      <c r="BE557" s="336"/>
      <c r="BF557" s="336"/>
      <c r="BG557" s="336"/>
      <c r="BH557" s="336"/>
      <c r="BI557" s="336"/>
      <c r="BJ557" s="336"/>
      <c r="BK557" s="336"/>
      <c r="BL557" s="336"/>
      <c r="BM557" s="336"/>
      <c r="BN557" s="336"/>
      <c r="BO557" s="336"/>
      <c r="BP557" s="336"/>
      <c r="BQ557" s="336"/>
      <c r="BR557" s="336"/>
      <c r="BS557" s="336"/>
      <c r="BT557" s="336"/>
      <c r="BU557" s="73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</row>
    <row r="558" spans="1:88" ht="15">
      <c r="A558" s="84" t="s">
        <v>51</v>
      </c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6"/>
      <c r="AA558" s="53"/>
      <c r="AO558" s="4">
        <f t="shared" si="1563"/>
        <v>0</v>
      </c>
      <c r="AP558" s="4">
        <f t="shared" si="1564"/>
        <v>0</v>
      </c>
      <c r="AQ558" s="4">
        <f t="shared" si="1565"/>
        <v>0</v>
      </c>
      <c r="AU558" s="337" t="s">
        <v>51</v>
      </c>
      <c r="AV558" s="336"/>
      <c r="AW558" s="336"/>
      <c r="AX558" s="336"/>
      <c r="AY558" s="336"/>
      <c r="AZ558" s="336"/>
      <c r="BA558" s="336"/>
      <c r="BB558" s="336"/>
      <c r="BC558" s="336"/>
      <c r="BD558" s="336"/>
      <c r="BE558" s="336"/>
      <c r="BF558" s="336"/>
      <c r="BG558" s="336"/>
      <c r="BH558" s="336"/>
      <c r="BI558" s="336"/>
      <c r="BJ558" s="336"/>
      <c r="BK558" s="336"/>
      <c r="BL558" s="336"/>
      <c r="BM558" s="336"/>
      <c r="BN558" s="336"/>
      <c r="BO558" s="336"/>
      <c r="BP558" s="336"/>
      <c r="BQ558" s="336"/>
      <c r="BR558" s="336"/>
      <c r="BS558" s="336"/>
      <c r="BT558" s="338"/>
      <c r="BU558" s="53"/>
    </row>
    <row r="559" spans="1:88" ht="30" customHeight="1">
      <c r="A559" s="295" t="s">
        <v>25</v>
      </c>
      <c r="B559" s="298" t="s">
        <v>135</v>
      </c>
      <c r="C559" s="307">
        <v>310.89999999999998</v>
      </c>
      <c r="D559" s="298" t="s">
        <v>27</v>
      </c>
      <c r="E559" s="36" t="s">
        <v>28</v>
      </c>
      <c r="F559" s="10">
        <f>G559+I559+J559+L559+Q559+S559+U559+V559+W559+Y559+Z559</f>
        <v>617758.29999999993</v>
      </c>
      <c r="G559" s="44">
        <v>617758.29999999993</v>
      </c>
      <c r="H559" s="10">
        <v>0</v>
      </c>
      <c r="I559" s="10">
        <v>0</v>
      </c>
      <c r="J559" s="10">
        <v>0</v>
      </c>
      <c r="K559" s="10">
        <v>0</v>
      </c>
      <c r="L559" s="10">
        <f>M559+O559</f>
        <v>0</v>
      </c>
      <c r="M559" s="13">
        <v>0</v>
      </c>
      <c r="N559" s="10">
        <v>0</v>
      </c>
      <c r="O559" s="13">
        <v>0</v>
      </c>
      <c r="P559" s="10">
        <v>0</v>
      </c>
      <c r="Q559" s="46">
        <v>0</v>
      </c>
      <c r="R559" s="10">
        <v>0</v>
      </c>
      <c r="S559" s="46">
        <v>0</v>
      </c>
      <c r="T559" s="10">
        <v>0</v>
      </c>
      <c r="U559" s="46">
        <v>0</v>
      </c>
      <c r="V559" s="46">
        <v>0</v>
      </c>
      <c r="W559" s="46">
        <v>0</v>
      </c>
      <c r="X559" s="10">
        <v>0</v>
      </c>
      <c r="Y559" s="10">
        <v>0</v>
      </c>
      <c r="Z559" s="10">
        <v>0</v>
      </c>
      <c r="AA559" s="16">
        <v>1</v>
      </c>
      <c r="AO559" s="4">
        <f t="shared" si="1563"/>
        <v>0</v>
      </c>
      <c r="AP559" s="4">
        <f t="shared" si="1564"/>
        <v>0</v>
      </c>
      <c r="AQ559" s="4">
        <f t="shared" si="1565"/>
        <v>0</v>
      </c>
      <c r="AU559" s="310" t="s">
        <v>25</v>
      </c>
      <c r="AV559" s="316" t="s">
        <v>135</v>
      </c>
      <c r="AW559" s="317">
        <v>310.89999999999998</v>
      </c>
      <c r="AX559" s="316" t="s">
        <v>27</v>
      </c>
      <c r="AY559" s="36" t="s">
        <v>28</v>
      </c>
      <c r="AZ559" s="10">
        <f>BA559+BC559+BD559+BF559+BK559+BM559+BO559+BP559+BQ559+BS559+BT559</f>
        <v>1235516.6000000001</v>
      </c>
      <c r="BA559" s="44">
        <f>ROUND($C559*BA567,2)</f>
        <v>1235516.6000000001</v>
      </c>
      <c r="BB559" s="10">
        <f>ROUND(H559*2,2)</f>
        <v>0</v>
      </c>
      <c r="BC559" s="44">
        <f>ROUND($C559*BC567,2)</f>
        <v>0</v>
      </c>
      <c r="BD559" s="44">
        <f>ROUND($C559*BD567,2)</f>
        <v>0</v>
      </c>
      <c r="BE559" s="10">
        <f>ROUND(K559*2,2)</f>
        <v>0</v>
      </c>
      <c r="BF559" s="44">
        <f>ROUND($C559*BF567,2)</f>
        <v>0</v>
      </c>
      <c r="BG559" s="10">
        <f>ROUND(M559*2,2)</f>
        <v>0</v>
      </c>
      <c r="BH559" s="10">
        <f>ROUND(N559*2,2)</f>
        <v>0</v>
      </c>
      <c r="BI559" s="10">
        <f>ROUND(O559*2,2)</f>
        <v>0</v>
      </c>
      <c r="BJ559" s="10">
        <f>ROUND(P559*2,2)</f>
        <v>0</v>
      </c>
      <c r="BK559" s="44">
        <f>ROUND($C559*BK567,2)</f>
        <v>0</v>
      </c>
      <c r="BL559" s="10">
        <f>ROUND(R559*2,2)</f>
        <v>0</v>
      </c>
      <c r="BM559" s="44">
        <f>ROUND($C559*BM567,2)</f>
        <v>0</v>
      </c>
      <c r="BN559" s="10">
        <f>ROUND(T559*2,2)</f>
        <v>0</v>
      </c>
      <c r="BO559" s="44">
        <f>ROUND($C559*BO567,2)</f>
        <v>0</v>
      </c>
      <c r="BP559" s="44">
        <f>ROUND(V559*2,2)</f>
        <v>0</v>
      </c>
      <c r="BQ559" s="44">
        <f>ROUND($C559*BQ567,2)</f>
        <v>0</v>
      </c>
      <c r="BR559" s="10">
        <f>ROUND(X559*2,2)</f>
        <v>0</v>
      </c>
      <c r="BS559" s="44">
        <f>ROUND(Y559*2,2)</f>
        <v>0</v>
      </c>
      <c r="BT559" s="10">
        <f>ROUND(Z559*2,2)</f>
        <v>0</v>
      </c>
      <c r="BU559" s="16">
        <v>1</v>
      </c>
      <c r="CI559" s="32">
        <f>BF559-BG559</f>
        <v>0</v>
      </c>
    </row>
    <row r="560" spans="1:88" ht="60" customHeight="1">
      <c r="A560" s="296"/>
      <c r="B560" s="299"/>
      <c r="C560" s="308"/>
      <c r="D560" s="300"/>
      <c r="E560" s="36" t="s">
        <v>29</v>
      </c>
      <c r="F560" s="10">
        <f t="shared" ref="F560:F564" si="1566">G560+I560+J560+L560+Q560+S560+U560+V560+W560+Y560+Z560</f>
        <v>0</v>
      </c>
      <c r="G560" s="13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15">
        <v>2</v>
      </c>
      <c r="AO560" s="4">
        <f t="shared" si="1563"/>
        <v>0</v>
      </c>
      <c r="AP560" s="4">
        <f t="shared" si="1564"/>
        <v>0</v>
      </c>
      <c r="AQ560" s="4">
        <f t="shared" si="1565"/>
        <v>0</v>
      </c>
      <c r="AU560" s="310"/>
      <c r="AV560" s="316"/>
      <c r="AW560" s="317"/>
      <c r="AX560" s="316"/>
      <c r="AY560" s="36" t="s">
        <v>29</v>
      </c>
      <c r="AZ560" s="10">
        <f t="shared" ref="AZ560:AZ564" si="1567">BA560+BC560+BD560+BF560+BK560+BM560+BO560+BP560+BQ560+BS560+BT560</f>
        <v>0</v>
      </c>
      <c r="BA560" s="1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5">
        <v>2</v>
      </c>
    </row>
    <row r="561" spans="1:88" ht="120" customHeight="1">
      <c r="A561" s="296"/>
      <c r="B561" s="299"/>
      <c r="C561" s="308"/>
      <c r="D561" s="298" t="s">
        <v>30</v>
      </c>
      <c r="E561" s="36" t="s">
        <v>31</v>
      </c>
      <c r="F561" s="10">
        <f t="shared" si="1566"/>
        <v>0</v>
      </c>
      <c r="G561" s="13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15">
        <v>3</v>
      </c>
      <c r="AO561" s="4">
        <f t="shared" si="1563"/>
        <v>0</v>
      </c>
      <c r="AP561" s="4">
        <f t="shared" si="1564"/>
        <v>0</v>
      </c>
      <c r="AQ561" s="4">
        <f t="shared" si="1565"/>
        <v>0</v>
      </c>
      <c r="AT561" s="32">
        <f>AZ561-BC561</f>
        <v>0</v>
      </c>
      <c r="AU561" s="310"/>
      <c r="AV561" s="316"/>
      <c r="AW561" s="317"/>
      <c r="AX561" s="316" t="s">
        <v>30</v>
      </c>
      <c r="AY561" s="36" t="s">
        <v>31</v>
      </c>
      <c r="AZ561" s="10">
        <f t="shared" si="1567"/>
        <v>0</v>
      </c>
      <c r="BA561" s="1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5">
        <v>3</v>
      </c>
    </row>
    <row r="562" spans="1:88" ht="30" customHeight="1">
      <c r="A562" s="296"/>
      <c r="B562" s="299"/>
      <c r="C562" s="308"/>
      <c r="D562" s="299"/>
      <c r="E562" s="36" t="s">
        <v>32</v>
      </c>
      <c r="F562" s="10">
        <f t="shared" si="1566"/>
        <v>0</v>
      </c>
      <c r="G562" s="13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15">
        <v>4</v>
      </c>
      <c r="AO562" s="4">
        <f t="shared" si="1563"/>
        <v>0</v>
      </c>
      <c r="AP562" s="4">
        <f t="shared" si="1564"/>
        <v>0</v>
      </c>
      <c r="AQ562" s="4">
        <f t="shared" si="1565"/>
        <v>0</v>
      </c>
      <c r="AU562" s="310"/>
      <c r="AV562" s="316"/>
      <c r="AW562" s="317"/>
      <c r="AX562" s="316"/>
      <c r="AY562" s="36" t="s">
        <v>32</v>
      </c>
      <c r="AZ562" s="10">
        <f t="shared" si="1567"/>
        <v>0</v>
      </c>
      <c r="BA562" s="1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5">
        <v>4</v>
      </c>
    </row>
    <row r="563" spans="1:88" ht="30" customHeight="1">
      <c r="A563" s="296"/>
      <c r="B563" s="299"/>
      <c r="C563" s="308"/>
      <c r="D563" s="299"/>
      <c r="E563" s="36" t="s">
        <v>33</v>
      </c>
      <c r="F563" s="10">
        <f t="shared" si="1566"/>
        <v>0</v>
      </c>
      <c r="G563" s="13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15">
        <v>5</v>
      </c>
      <c r="AO563" s="4">
        <f t="shared" si="1563"/>
        <v>0</v>
      </c>
      <c r="AP563" s="4">
        <f t="shared" si="1564"/>
        <v>0</v>
      </c>
      <c r="AQ563" s="4">
        <f t="shared" si="1565"/>
        <v>0</v>
      </c>
      <c r="AU563" s="310"/>
      <c r="AV563" s="316"/>
      <c r="AW563" s="317"/>
      <c r="AX563" s="316"/>
      <c r="AY563" s="36" t="s">
        <v>33</v>
      </c>
      <c r="AZ563" s="10">
        <f t="shared" si="1567"/>
        <v>0</v>
      </c>
      <c r="BA563" s="1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5">
        <v>5</v>
      </c>
    </row>
    <row r="564" spans="1:88" ht="30" customHeight="1">
      <c r="A564" s="296"/>
      <c r="B564" s="299"/>
      <c r="C564" s="308"/>
      <c r="D564" s="300"/>
      <c r="E564" s="36" t="s">
        <v>34</v>
      </c>
      <c r="F564" s="10">
        <f t="shared" si="1566"/>
        <v>0</v>
      </c>
      <c r="G564" s="13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15">
        <v>6</v>
      </c>
      <c r="AO564" s="4">
        <f t="shared" si="1563"/>
        <v>0</v>
      </c>
      <c r="AP564" s="4">
        <f t="shared" si="1564"/>
        <v>0</v>
      </c>
      <c r="AQ564" s="4">
        <f t="shared" si="1565"/>
        <v>0</v>
      </c>
      <c r="AU564" s="310"/>
      <c r="AV564" s="316"/>
      <c r="AW564" s="317"/>
      <c r="AX564" s="316"/>
      <c r="AY564" s="36" t="s">
        <v>34</v>
      </c>
      <c r="AZ564" s="10">
        <f t="shared" si="1567"/>
        <v>0</v>
      </c>
      <c r="BA564" s="1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5">
        <v>6</v>
      </c>
    </row>
    <row r="565" spans="1:88" ht="30" customHeight="1">
      <c r="A565" s="296"/>
      <c r="B565" s="299"/>
      <c r="C565" s="308"/>
      <c r="D565" s="311" t="s">
        <v>35</v>
      </c>
      <c r="E565" s="312"/>
      <c r="F565" s="10">
        <f>F559+F560+F561+F562+F563+F564</f>
        <v>617758.29999999993</v>
      </c>
      <c r="G565" s="10">
        <f t="shared" ref="G565" si="1568">G559+G560+G561+G562+G563+G564</f>
        <v>617758.29999999993</v>
      </c>
      <c r="H565" s="10">
        <f t="shared" ref="H565" si="1569">H559+H560+H561+H562+H563+H564</f>
        <v>0</v>
      </c>
      <c r="I565" s="10">
        <f t="shared" ref="I565" si="1570">I559+I560+I561+I562+I563+I564</f>
        <v>0</v>
      </c>
      <c r="J565" s="10">
        <f t="shared" ref="J565" si="1571">J559+J560+J561+J562+J563+J564</f>
        <v>0</v>
      </c>
      <c r="K565" s="10">
        <f t="shared" ref="K565" si="1572">K559+K560+K561+K562+K563+K564</f>
        <v>0</v>
      </c>
      <c r="L565" s="10">
        <f t="shared" ref="L565" si="1573">L559+L560+L561+L562+L563+L564</f>
        <v>0</v>
      </c>
      <c r="M565" s="10">
        <f t="shared" ref="M565" si="1574">M559+M560+M561+M562+M563+M564</f>
        <v>0</v>
      </c>
      <c r="N565" s="10">
        <f t="shared" ref="N565" si="1575">N559+N560+N561+N562+N563+N564</f>
        <v>0</v>
      </c>
      <c r="O565" s="10">
        <f t="shared" ref="O565" si="1576">O559+O560+O561+O562+O563+O564</f>
        <v>0</v>
      </c>
      <c r="P565" s="10">
        <f t="shared" ref="P565" si="1577">P559+P560+P561+P562+P563+P564</f>
        <v>0</v>
      </c>
      <c r="Q565" s="10">
        <f t="shared" ref="Q565" si="1578">Q559+Q560+Q561+Q562+Q563+Q564</f>
        <v>0</v>
      </c>
      <c r="R565" s="10">
        <f t="shared" ref="R565" si="1579">R559+R560+R561+R562+R563+R564</f>
        <v>0</v>
      </c>
      <c r="S565" s="10">
        <f t="shared" ref="S565" si="1580">S559+S560+S561+S562+S563+S564</f>
        <v>0</v>
      </c>
      <c r="T565" s="10">
        <f t="shared" ref="T565" si="1581">T559+T560+T561+T562+T563+T564</f>
        <v>0</v>
      </c>
      <c r="U565" s="10">
        <f t="shared" ref="U565" si="1582">U559+U560+U561+U562+U563+U564</f>
        <v>0</v>
      </c>
      <c r="V565" s="10">
        <f t="shared" ref="V565" si="1583">V559+V560+V561+V562+V563+V564</f>
        <v>0</v>
      </c>
      <c r="W565" s="10">
        <f t="shared" ref="W565" si="1584">W559+W560+W561+W562+W563+W564</f>
        <v>0</v>
      </c>
      <c r="X565" s="10">
        <f t="shared" ref="X565" si="1585">X559+X560+X561+X562+X563+X564</f>
        <v>0</v>
      </c>
      <c r="Y565" s="10">
        <f t="shared" ref="Y565" si="1586">Y559+Y560+Y561+Y562+Y563+Y564</f>
        <v>0</v>
      </c>
      <c r="Z565" s="10">
        <f t="shared" ref="Z565" si="1587">Z559+Z560+Z561+Z562+Z563+Z564</f>
        <v>0</v>
      </c>
      <c r="AA565" s="28">
        <v>7</v>
      </c>
      <c r="AO565" s="4">
        <f t="shared" si="1563"/>
        <v>0</v>
      </c>
      <c r="AP565" s="4">
        <f t="shared" si="1564"/>
        <v>0</v>
      </c>
      <c r="AQ565" s="4">
        <f t="shared" si="1565"/>
        <v>0</v>
      </c>
      <c r="AU565" s="310"/>
      <c r="AV565" s="316"/>
      <c r="AW565" s="317"/>
      <c r="AX565" s="321" t="s">
        <v>35</v>
      </c>
      <c r="AY565" s="321"/>
      <c r="AZ565" s="10">
        <f>AZ559+AZ560+AZ561+AZ562+AZ563+AZ564</f>
        <v>1235516.6000000001</v>
      </c>
      <c r="BA565" s="10">
        <f t="shared" ref="BA565:BT565" si="1588">BA559+BA560+BA561+BA562+BA563+BA564</f>
        <v>1235516.6000000001</v>
      </c>
      <c r="BB565" s="10">
        <f t="shared" si="1588"/>
        <v>0</v>
      </c>
      <c r="BC565" s="10">
        <f t="shared" si="1588"/>
        <v>0</v>
      </c>
      <c r="BD565" s="10">
        <f t="shared" si="1588"/>
        <v>0</v>
      </c>
      <c r="BE565" s="10">
        <f t="shared" si="1588"/>
        <v>0</v>
      </c>
      <c r="BF565" s="10">
        <f t="shared" si="1588"/>
        <v>0</v>
      </c>
      <c r="BG565" s="10">
        <f t="shared" si="1588"/>
        <v>0</v>
      </c>
      <c r="BH565" s="10">
        <f t="shared" si="1588"/>
        <v>0</v>
      </c>
      <c r="BI565" s="10">
        <f t="shared" si="1588"/>
        <v>0</v>
      </c>
      <c r="BJ565" s="10">
        <f t="shared" si="1588"/>
        <v>0</v>
      </c>
      <c r="BK565" s="10">
        <f t="shared" si="1588"/>
        <v>0</v>
      </c>
      <c r="BL565" s="10">
        <f t="shared" si="1588"/>
        <v>0</v>
      </c>
      <c r="BM565" s="10">
        <f t="shared" si="1588"/>
        <v>0</v>
      </c>
      <c r="BN565" s="10">
        <f t="shared" si="1588"/>
        <v>0</v>
      </c>
      <c r="BO565" s="10">
        <f t="shared" si="1588"/>
        <v>0</v>
      </c>
      <c r="BP565" s="10">
        <f t="shared" si="1588"/>
        <v>0</v>
      </c>
      <c r="BQ565" s="10">
        <f t="shared" si="1588"/>
        <v>0</v>
      </c>
      <c r="BR565" s="10">
        <f t="shared" si="1588"/>
        <v>0</v>
      </c>
      <c r="BS565" s="10">
        <f t="shared" si="1588"/>
        <v>0</v>
      </c>
      <c r="BT565" s="10">
        <f t="shared" si="1588"/>
        <v>0</v>
      </c>
      <c r="BU565" s="28">
        <v>7</v>
      </c>
      <c r="CI565" s="32">
        <f>BF565-BG565</f>
        <v>0</v>
      </c>
      <c r="CJ565" s="123"/>
    </row>
    <row r="566" spans="1:88" ht="75" customHeight="1">
      <c r="A566" s="296"/>
      <c r="B566" s="299"/>
      <c r="C566" s="308"/>
      <c r="D566" s="292" t="s">
        <v>53</v>
      </c>
      <c r="E566" s="293"/>
      <c r="F566" s="11">
        <f>ROUND(F565/C559,2)</f>
        <v>1987</v>
      </c>
      <c r="G566" s="11">
        <f>ROUND(G565/C559,2)</f>
        <v>1987</v>
      </c>
      <c r="H566" s="11">
        <f>ROUND(H565/C559,2)</f>
        <v>0</v>
      </c>
      <c r="I566" s="11">
        <f>ROUND(I565/C559,2)</f>
        <v>0</v>
      </c>
      <c r="J566" s="11">
        <f>ROUND(J565/C559,2)</f>
        <v>0</v>
      </c>
      <c r="K566" s="11">
        <f>ROUND(K565/C559,2)</f>
        <v>0</v>
      </c>
      <c r="L566" s="11">
        <f>ROUND(L565/C559,2)</f>
        <v>0</v>
      </c>
      <c r="M566" s="11">
        <f>ROUND(M565/C559,2)</f>
        <v>0</v>
      </c>
      <c r="N566" s="11">
        <f>ROUND(N565/C559,2)</f>
        <v>0</v>
      </c>
      <c r="O566" s="11">
        <f>ROUND(O565/C559,2)</f>
        <v>0</v>
      </c>
      <c r="P566" s="11">
        <f>ROUND(P565/C559,2)</f>
        <v>0</v>
      </c>
      <c r="Q566" s="11">
        <f>ROUND(Q565/C559,2)</f>
        <v>0</v>
      </c>
      <c r="R566" s="11">
        <f>ROUND(R565/C559,2)</f>
        <v>0</v>
      </c>
      <c r="S566" s="11">
        <f>ROUND(S565/C559,2)</f>
        <v>0</v>
      </c>
      <c r="T566" s="11">
        <f>ROUND(T565/C559,2)</f>
        <v>0</v>
      </c>
      <c r="U566" s="11">
        <f>ROUND(U565/C559,2)</f>
        <v>0</v>
      </c>
      <c r="V566" s="11">
        <f>ROUND(V565/C559,2)</f>
        <v>0</v>
      </c>
      <c r="W566" s="11">
        <f>ROUND(W565/C559,2)</f>
        <v>0</v>
      </c>
      <c r="X566" s="11">
        <f>ROUND(X565/C559,2)</f>
        <v>0</v>
      </c>
      <c r="Y566" s="11">
        <f>ROUND(Y565/C559,2)</f>
        <v>0</v>
      </c>
      <c r="Z566" s="11">
        <f>ROUND(Z565/C559,2)</f>
        <v>0</v>
      </c>
      <c r="AA566" s="17">
        <v>8</v>
      </c>
      <c r="AD566" s="52">
        <f>IF(AND(G566&gt;947.15,G566&lt;949),3,IF(AND(G566&gt;623.59,G566&lt;625),4,IF(AND(G566&gt;237.38,G566&lt;239),5,IF(AND(G566&gt;1986,G566&lt;1988),6,IF(AND(G566&gt;739.75,G566&lt;741),7,IF(AND(G566&gt;282.91,G566&lt;284),8,IF(AND(G566&gt;2681.35,G566&lt;2683),9,IF(AND(G566&gt;828.59,G566&lt;830),10,IF(AND(G566&gt;585.15,G566&lt;587),11,IF(AND(G566&gt;991.71,G566&lt;993),12,IF(AND(G566&gt;652.95,G566&lt;654),13,IF(AND(G566&gt;248.59,G566&lt;250),14,IF(AND(G566&gt;2079.39,G566&lt;2081),15,IF(AND(G566&gt;774.57,G566&lt;776),16,IF(AND(G566&gt;296.25,G566&lt;298),17,IF(AND(G566&gt;2807.42,G566&lt;2809),18,IF(AND(G566&gt;867.59,G566&lt;869),19,IF(AND(G566&gt;612.7,G566&lt;614),20))))))))))))))))))</f>
        <v>6</v>
      </c>
      <c r="AE566" s="52" t="b">
        <f>IF(AND(I566&gt;1204.78,I566&lt;1206),5,IF(AND(I566&gt;1407.63,I566&lt;1409),8,IF(AND(I566&gt;1427.91,I566&lt;1429),11,IF(AND(I566&gt;1261.45,I566&lt;1263),14,IF(AND(I566&gt;1473.83,I566&lt;1475),17,IF(AND(I566&gt;1495.07,I566&lt;1497),20))))))</f>
        <v>0</v>
      </c>
      <c r="AF566" s="52" t="b">
        <f>IF(AND(J566&gt;486.32,J566&lt;488),3,IF(AND(J566&gt;324.64,J566&lt;326),4,IF(AND(J566&gt;286.99,J566&lt;288.5),5,IF(AND(J566&gt;617.7,J566&lt;618),6,IF(AND(J566&gt;411.3,J566&lt;413),7,IF(AND(J566&gt;365.04,J566&lt;367),8,IF(AND(J566&gt;797.54,J566&lt;799),9,IF(AND(J566&gt;533.49,J566&lt;535),10,IF(AND(J566&gt;475.86,J566&lt;477),11,IF(AND(J566&gt;509.22,J566&lt;511),12,IF(AND(J566&gt;339.94,J566&lt;341.2),13,IF(AND(J566&gt;300.53,J566&lt;302),14,IF(AND(J566&gt;646.78,J566&lt;648),15,IF(AND(J566&gt;430.68,J566&lt;432),16,IF(AND(J566&gt;382.24,J566&lt;384),17,IF(AND(J566&gt;835.07,J566&lt;837),18,IF(AND(J566&gt;558.61,J566&lt;560),19,IF(AND(J566&gt;498.27,J566&lt;500),20))))))))))))))))))</f>
        <v>0</v>
      </c>
      <c r="AG566" s="52" t="b">
        <f>IF(AND(L566&gt;497.89,L566&lt;499),3,IF(AND(L566&gt;360.29,L566&lt;362),4,IF(AND(L566&gt;249.38,L566&lt;251),5,IF(AND(L566&gt;628.22,L566&lt;630),6,IF(AND(L566&gt;455.21,L566&lt;457),7,IF(AND(L566&gt;315.16,L566&lt;317),8,IF(AND(L566&gt;814.35,L566&lt;816),9,IF(AND(L566&gt;571.19,L566&lt;573),10,IF(AND(L566&gt;401.59,L566&lt;403),11,IF(AND(L566&gt;521.33,L566&lt;523),12,IF(AND(L566&gt;377.28,L566&lt;379),13,IF(AND(L566&gt;261.15,L566&lt;263),14,IF(AND(L566&gt;657.8,L566&lt;659),15,IF(AND(L566&gt;476.66,L566&lt;478),16,IF(AND(L566&gt;330.01,L566&lt;332),17,IF(AND(L566&gt;852.67,L566&lt;854),18,IF(AND(L566&gt;598.08,L566&lt;600),19,IF(AND(L566&gt;420.51,L566&lt;422),20))))))))))))))))))</f>
        <v>0</v>
      </c>
      <c r="AH566" s="52" t="b">
        <f>IF(AND(Q566&gt;358.85,Q566&lt;360),3,IF(AND(Q566&gt;129.83,Q566&lt;131),4,IF(AND(Q566&gt;77.61,Q566&lt;79),5,IF(AND(Q566&gt;426.19,Q566&lt;428),6,IF(AND(Q566&gt;159.77,Q566&lt;161),7,IF(AND(Q566&gt;94.38,Q566&lt;96),8,IF(AND(Q566&gt;567.37,Q566&lt;569),9,IF(AND(Q566&gt;203.4,Q566&lt;205),10,IF(AND(Q566&gt;131.96,Q566&lt;133),11,IF(AND(Q566&gt;375.76,Q566&lt;377),12,IF(AND(Q566&gt;135.98,Q566&lt;137),13,IF(AND(Q566&gt;81.31,Q566&lt;83),14,IF(AND(Q566&gt;446.27,Q566&lt;448),15,IF(AND(Q566&gt;167.32,Q566&lt;169),16,IF(AND(Q566&gt;98.86,Q566&lt;100),17,IF(AND(Q566&gt;594.08,Q566&lt;596),18,IF(AND(Q566&gt;213.01,Q566&lt;215),19,IF(AND(Q566&gt;138.21,Q566&lt;140),20))))))))))))))))))</f>
        <v>0</v>
      </c>
      <c r="AI566" s="52" t="b">
        <f>IF(AND(S566&gt;195.17,S566&lt;197),3,IF(AND(S566&gt;88.93,S566&lt;90),4,IF(AND(S566&gt;47.88,S566&lt;49),5,IF(AND(S566&gt;245.08,S566&lt;247),6,IF(AND(S566&gt;111.07,S566&lt;113),7,IF(AND(S566&gt;60.92,S566&lt;62),8,IF(AND(S566&gt;296.11,S566&lt;298),9,IF(AND(S566&gt;139.41,S566&lt;141),10,IF(AND(S566&gt;78.67,S566&lt;80),11,IF(AND(S566&gt;204.39,S566&lt;206),12,IF(AND(S566&gt;93.16,S566&lt;95),13,IF(AND(S566&gt;50.17,S566&lt;52),14,IF(AND(S566&gt;256.64,S566&lt;258),15,IF(AND(S566&gt;116.33,S566&lt;118),16,IF(AND(S566&gt;63.83,S566&lt;65),17,IF(AND(S566&gt;310.07,S566&lt;312),18,IF(AND(S566&gt;146.01,S566&lt;148),19,IF(AND(S566&gt;82.42,S566&lt;84),20))))))))))))))))))</f>
        <v>0</v>
      </c>
      <c r="AJ566" s="52" t="b">
        <f>IF(AND(U566&gt;107.35,U566&lt;109),3,IF(AND(U566&gt;63.65,U566&lt;65),4,IF(AND(U566&gt;44.75,U566&lt;46),5,IF(AND(U566&gt;143.27,U566&lt;145),6,IF(AND(U566&gt;85.58,U566&lt;87),7,IF(AND(U566&gt;60.46,U566&lt;62),8,IF(AND(U566&gt;194.16,U566&lt;196),9,IF(AND(U566&gt;117.24,U566&lt;119),10,IF(AND(U566&gt;82.88,U566&lt;84),11,IF(AND(U566&gt;112.44,U566&lt;114),12,IF(AND(U566&gt;66.69,U566&lt;68),13,IF(AND(U566&gt;46.9,U566&lt;48),14,IF(AND(U566&gt;150.05,U566&lt;152),15,IF(AND(U566&gt;90.65,U566&lt;91),16,IF(AND(U566&gt;63.34,U566&lt;65),17,IF(AND(U566&gt;203.34,U566&lt;205),18,IF(AND(U566&gt;122.8,U566&lt;124),19,IF(AND(U566&gt;86.83,U566&lt;88),20))))))))))))))))))</f>
        <v>0</v>
      </c>
      <c r="AK566" s="52" t="b">
        <f>IF(AND(V566&gt;139.85,V566&lt;141),3,IF(AND(V566&gt;103.84,V566&lt;105),4,IF(AND(V566&gt;52.32,V566&lt;54),5,IF(AND(V566&gt;285.46,V566&lt;287),6,IF(AND(V566&gt;118.42,V566&lt;120),7,IF(AND(V566&gt;62.42,V566&lt;64),8,IF(AND(V566&gt;412.27,V566&lt;414),9,IF(AND(V566&gt;140.33,V566&lt;142),10,IF(AND(V566&gt;145,V566&lt;147),11,IF(AND(V566&gt;146.47,V566&lt;148),12,IF(AND(V566&gt;108.77,V566&lt;110),13,IF(AND(V566&gt;54.82,V566&lt;56),14,IF(AND(V566&gt;298.92,V566&lt;300),15,IF(AND(V566&gt;124.03,V566&lt;126),16,IF(AND(V566&gt;65.4,V566&lt;67),17,IF(AND(V566&gt;431.69,V566&lt;433),18,IF(AND(V566&gt;146.97,V566&lt;148),19,IF(AND(V566&gt;151.86,V566&lt;153),20))))))))))))))))))</f>
        <v>0</v>
      </c>
      <c r="AL566" s="52" t="b">
        <f>IF(AND(W566&gt;350.42,W566&lt;352),3,IF(AND(W566&gt;546.22,W566&lt;548),4,IF(AND(W566&gt;155.33,W566&lt;157),5,IF(AND(W566&gt;721.99,W566&lt;723),6,IF(AND(W566&gt;638.96,W566&lt;639),7,IF(AND(W566&gt;187.79,W566&lt;189),8,IF(AND(W566&gt;945.4,W566&lt;947),9,IF(AND(W566&gt;698.46,W566&lt;670),10,IF(AND(W566&gt;360.7,W566&lt;362),11,IF(AND(W566&gt;366.94,W566&lt;368),12,IF(AND(W566&gt;571.94,W566&lt;573),13,IF(AND(W566&gt;162.68,W566&lt;164),14,IF(AND(W566&gt;755.97,W566&lt;757),15,IF(AND(W566&gt;667.99,W566&lt;669),16,IF(AND(W566&gt;196.66,W566&lt;198),17,IF(AND(W566&gt;989.88,W566&lt;991),18,IF(AND(W566&gt;731.33,W566&lt;733),19,IF(AND(W566&gt;377.7,W566&lt;379),20))))))))))))))))))</f>
        <v>0</v>
      </c>
      <c r="AM566" s="52" t="b">
        <f>IF(AND(Y566&gt;46.2,Y566&lt;46.5),3,IF(AND(Y566&gt;18.8,Y566&lt;19.1),4,IF(AND(Y566&gt;15.8,Y566&lt;16),5,IF(AND(Y566&gt;78.7,Y566&lt;79),6,IF(AND(Y566&gt;32.1,Y566&lt;32.4),7,IF(AND(Y566&gt;26.9,Y566&lt;27.3),8,IF(AND(Y566&gt;125,Y566&lt;125.5),9,IF(AND(Y566&gt;48.2,Y566&lt;48.52),10,IF(AND(Y566&gt;43.1,Y566&lt;43.6),11,IF(AND(Y566&gt;48.53,Y566&lt;48.7),12,IF(AND(Y566&gt;19.6,Y566&lt;20.1),13,IF(AND(Y566&gt;16.5,Y566&lt;16.9),14,IF(AND(Y566&gt;82.4,Y566&lt;82.8),15,IF(AND(Y566&gt;33.6,Y566&lt;34),16,IF(AND(Y566&gt;28,Y566&lt;28.6),17,IF(AND(Y566&gt;130.8,Y566&lt;131.4),18,IF(AND(Y566&gt;50.5,Y566&lt;50.9),19,IF(AND(Y566&gt;45.2,Y566&lt;45.8),20))))))))))))))))))</f>
        <v>0</v>
      </c>
      <c r="AO566" s="4">
        <f t="shared" si="1563"/>
        <v>0</v>
      </c>
      <c r="AP566" s="4">
        <f t="shared" si="1564"/>
        <v>0</v>
      </c>
      <c r="AQ566" s="4">
        <f t="shared" si="1565"/>
        <v>0</v>
      </c>
      <c r="AU566" s="310"/>
      <c r="AV566" s="316"/>
      <c r="AW566" s="317"/>
      <c r="AX566" s="322" t="s">
        <v>53</v>
      </c>
      <c r="AY566" s="293"/>
      <c r="AZ566" s="11">
        <f>ROUND(AZ565/AW559,2)</f>
        <v>3974</v>
      </c>
      <c r="BA566" s="11">
        <f>ROUND(BA565/AW559,2)</f>
        <v>3974</v>
      </c>
      <c r="BB566" s="11">
        <f>ROUND(BB565/AW559,2)</f>
        <v>0</v>
      </c>
      <c r="BC566" s="11">
        <f>ROUND(BC565/AW559,2)</f>
        <v>0</v>
      </c>
      <c r="BD566" s="11">
        <f>ROUND(BD565/AW559,2)</f>
        <v>0</v>
      </c>
      <c r="BE566" s="11">
        <f>ROUND(BE565/AW559,2)</f>
        <v>0</v>
      </c>
      <c r="BF566" s="11">
        <f>ROUND(BF565/AW559,2)</f>
        <v>0</v>
      </c>
      <c r="BG566" s="11">
        <f>ROUND(BG565/AW559,2)</f>
        <v>0</v>
      </c>
      <c r="BH566" s="11">
        <f>ROUND(BH565/AW559,2)</f>
        <v>0</v>
      </c>
      <c r="BI566" s="11">
        <f>ROUND(BI565/AW559,2)</f>
        <v>0</v>
      </c>
      <c r="BJ566" s="11">
        <f>ROUND(BJ565/AW559,2)</f>
        <v>0</v>
      </c>
      <c r="BK566" s="11">
        <f>ROUND(BK565/AW559,2)</f>
        <v>0</v>
      </c>
      <c r="BL566" s="11">
        <f>ROUND(BL565/AW559,2)</f>
        <v>0</v>
      </c>
      <c r="BM566" s="11">
        <f>ROUND(BM565/AW559,2)</f>
        <v>0</v>
      </c>
      <c r="BN566" s="11">
        <f>ROUND(BN565/AW559,2)</f>
        <v>0</v>
      </c>
      <c r="BO566" s="11">
        <f>ROUND(BO565/AW559,2)</f>
        <v>0</v>
      </c>
      <c r="BP566" s="11">
        <f>ROUND(BP565/AW559,2)</f>
        <v>0</v>
      </c>
      <c r="BQ566" s="11">
        <f>ROUND(BQ565/AW559,2)</f>
        <v>0</v>
      </c>
      <c r="BR566" s="11">
        <f>ROUND(BR565/AW559,2)</f>
        <v>0</v>
      </c>
      <c r="BS566" s="11">
        <f>ROUND(BS565/AW559,2)</f>
        <v>0</v>
      </c>
      <c r="BT566" s="11">
        <f>ROUND(BT565/AW559,2)</f>
        <v>0</v>
      </c>
      <c r="BU566" s="17">
        <v>8</v>
      </c>
      <c r="BX566" s="52" t="b">
        <f>IF(AND(BA566&gt;947.15,BA566&lt;949),3,IF(AND(BA566&gt;623.59,BA566&lt;625),4,IF(AND(BA566&gt;237.38,BA566&lt;239),5,IF(AND(BA566&gt;1986,BA566&lt;1988),6,IF(AND(BA566&gt;739.75,BA566&lt;741),7,IF(AND(BA566&gt;282.91,BA566&lt;284),8,IF(AND(BA566&gt;2681.35,BA566&lt;2683),9,IF(AND(BA566&gt;828.59,BA566&lt;830),10,IF(AND(BA566&gt;585.15,BA566&lt;587),11,IF(AND(BA566&gt;991.71,BA566&lt;993),12,IF(AND(BA566&gt;652.95,BA566&lt;654),13,IF(AND(BA566&gt;248.59,BA566&lt;250),14,IF(AND(BA566&gt;2079.39,BA566&lt;2081),15,IF(AND(BA566&gt;774.57,BA566&lt;776),16,IF(AND(BA566&gt;296.25,BA566&lt;298),17,IF(AND(BA566&gt;2807.42,BA566&lt;2809),18,IF(AND(BA566&gt;867.59,BA566&lt;869),19,IF(AND(BA566&gt;612.7,BA566&lt;614),20))))))))))))))))))</f>
        <v>0</v>
      </c>
      <c r="BY566" s="52" t="b">
        <f>IF(AND(BC566&gt;1204.78,BC566&lt;1206),5,IF(AND(BC566&gt;1407.63,BC566&lt;1409),8,IF(AND(BC566&gt;1427.91,BC566&lt;1429),11,IF(AND(BC566&gt;1261.45,BC566&lt;1263),14,IF(AND(BC566&gt;1473.83,BC566&lt;1475),17,IF(AND(BC566&gt;1495.07,BC566&lt;1497),20))))))</f>
        <v>0</v>
      </c>
      <c r="BZ566" s="52" t="b">
        <f>IF(AND(BD566&gt;486.32,BD566&lt;488),3,IF(AND(BD566&gt;324.64,BD566&lt;326),4,IF(AND(BD566&gt;286.99,BD566&lt;288.5),5,IF(AND(BD566&gt;617.7,BD566&lt;618),6,IF(AND(BD566&gt;411.3,BD566&lt;413),7,IF(AND(BD566&gt;365.04,BD566&lt;367),8,IF(AND(BD566&gt;797.54,BD566&lt;799),9,IF(AND(BD566&gt;533.49,BD566&lt;535),10,IF(AND(BD566&gt;475.86,BD566&lt;477),11,IF(AND(BD566&gt;509.22,BD566&lt;511),12,IF(AND(BD566&gt;339.94,BD566&lt;341.2),13,IF(AND(BD566&gt;300.53,BD566&lt;302),14,IF(AND(BD566&gt;646.78,BD566&lt;648),15,IF(AND(BD566&gt;430.68,BD566&lt;432),16,IF(AND(BD566&gt;382.24,BD566&lt;384),17,IF(AND(BD566&gt;835.07,BD566&lt;837),18,IF(AND(BD566&gt;558.61,BD566&lt;560),19,IF(AND(BD566&gt;498.27,BD566&lt;500),20))))))))))))))))))</f>
        <v>0</v>
      </c>
      <c r="CA566" s="52" t="b">
        <f>IF(AND(BF566&gt;497.89,BF566&lt;499),3,IF(AND(BF566&gt;360.29,BF566&lt;362),4,IF(AND(BF566&gt;249.38,BF566&lt;251),5,IF(AND(BF566&gt;628.22,BF566&lt;630),6,IF(AND(BF566&gt;455.21,BF566&lt;457),7,IF(AND(BF566&gt;315.16,BF566&lt;317),8,IF(AND(BF566&gt;814.35,BF566&lt;816),9,IF(AND(BF566&gt;571.19,BF566&lt;573),10,IF(AND(BF566&gt;401.59,BF566&lt;403),11,IF(AND(BF566&gt;521.33,BF566&lt;523),12,IF(AND(BF566&gt;377.28,BF566&lt;379),13,IF(AND(BF566&gt;261.15,BF566&lt;263),14,IF(AND(BF566&gt;657.8,BF566&lt;659),15,IF(AND(BF566&gt;476.66,BF566&lt;478),16,IF(AND(BF566&gt;330.01,BF566&lt;332),17,IF(AND(BF566&gt;852.67,BF566&lt;854),18,IF(AND(BF566&gt;598.08,BF566&lt;600),19,IF(AND(BF566&gt;420.51,BF566&lt;422),20))))))))))))))))))</f>
        <v>0</v>
      </c>
      <c r="CB566" s="52" t="b">
        <f>IF(AND(BK566&gt;358.85,BK566&lt;360),3,IF(AND(BK566&gt;129.83,BK566&lt;131),4,IF(AND(BK566&gt;77.61,BK566&lt;79),5,IF(AND(BK566&gt;426.19,BK566&lt;428),6,IF(AND(BK566&gt;159.77,BK566&lt;161),7,IF(AND(BK566&gt;94.38,BK566&lt;96),8,IF(AND(BK566&gt;567.37,BK566&lt;569),9,IF(AND(BK566&gt;203.4,BK566&lt;205),10,IF(AND(BK566&gt;131.96,BK566&lt;133),11,IF(AND(BK566&gt;375.76,BK566&lt;377),12,IF(AND(BK566&gt;135.98,BK566&lt;137),13,IF(AND(BK566&gt;81.31,BK566&lt;83),14,IF(AND(BK566&gt;446.27,BK566&lt;448),15,IF(AND(BK566&gt;167.32,BK566&lt;169),16,IF(AND(BK566&gt;98.86,BK566&lt;100),17,IF(AND(BK566&gt;594.08,BK566&lt;596),18,IF(AND(BK566&gt;213.01,BK566&lt;215),19,IF(AND(BK566&gt;138.21,BK566&lt;140),20))))))))))))))))))</f>
        <v>0</v>
      </c>
      <c r="CC566" s="52" t="b">
        <f>IF(AND(BM566&gt;195.17,BM566&lt;197),3,IF(AND(BM566&gt;88.93,BM566&lt;90),4,IF(AND(BM566&gt;47.88,BM566&lt;49),5,IF(AND(BM566&gt;245.08,BM566&lt;247),6,IF(AND(BM566&gt;111.07,BM566&lt;113),7,IF(AND(BM566&gt;60.92,BM566&lt;62),8,IF(AND(BM566&gt;296.11,BM566&lt;298),9,IF(AND(BM566&gt;139.41,BM566&lt;141),10,IF(AND(BM566&gt;78.67,BM566&lt;80),11,IF(AND(BM566&gt;204.39,BM566&lt;206),12,IF(AND(BM566&gt;93.16,BM566&lt;95),13,IF(AND(BM566&gt;50.17,BM566&lt;52),14,IF(AND(BM566&gt;256.64,BM566&lt;258),15,IF(AND(BM566&gt;116.33,BM566&lt;118),16,IF(AND(BM566&gt;63.83,BM566&lt;65),17,IF(AND(BM566&gt;310.07,BM566&lt;312),18,IF(AND(BM566&gt;146.01,BM566&lt;148),19,IF(AND(BM566&gt;82.42,BM566&lt;84),20))))))))))))))))))</f>
        <v>0</v>
      </c>
      <c r="CD566" s="52" t="b">
        <f>IF(AND(BO566&gt;107.35,BO566&lt;109),3,IF(AND(BO566&gt;63.65,BO566&lt;65),4,IF(AND(BO566&gt;44.75,BO566&lt;46),5,IF(AND(BO566&gt;143.27,BO566&lt;145),6,IF(AND(BO566&gt;85.58,BO566&lt;87),7,IF(AND(BO566&gt;60.46,BO566&lt;62),8,IF(AND(BO566&gt;194.16,BO566&lt;196),9,IF(AND(BO566&gt;117.24,BO566&lt;119),10,IF(AND(BO566&gt;82.88,BO566&lt;84),11,IF(AND(BO566&gt;112.44,BO566&lt;114),12,IF(AND(BO566&gt;66.69,BO566&lt;68),13,IF(AND(BO566&gt;46.9,BO566&lt;48),14,IF(AND(BO566&gt;150.05,BO566&lt;152),15,IF(AND(BO566&gt;90.65,BO566&lt;91),16,IF(AND(BO566&gt;63.34,BO566&lt;65),17,IF(AND(BO566&gt;203.34,BO566&lt;205),18,IF(AND(BO566&gt;122.8,BO566&lt;124),19,IF(AND(BO566&gt;86.83,BO566&lt;88),20))))))))))))))))))</f>
        <v>0</v>
      </c>
      <c r="CE566" s="52" t="b">
        <f>IF(AND(BP566&gt;139.85,BP566&lt;141),3,IF(AND(BP566&gt;103.84,BP566&lt;105),4,IF(AND(BP566&gt;52.32,BP566&lt;54),5,IF(AND(BP566&gt;285.46,BP566&lt;287),6,IF(AND(BP566&gt;118.42,BP566&lt;120),7,IF(AND(BP566&gt;62.42,BP566&lt;64),8,IF(AND(BP566&gt;412.27,BP566&lt;414),9,IF(AND(BP566&gt;140.33,BP566&lt;142),10,IF(AND(BP566&gt;145,BP566&lt;147),11,IF(AND(BP566&gt;146.47,BP566&lt;148),12,IF(AND(BP566&gt;108.77,BP566&lt;110),13,IF(AND(BP566&gt;54.82,BP566&lt;56),14,IF(AND(BP566&gt;298.92,BP566&lt;300),15,IF(AND(BP566&gt;124.03,BP566&lt;126),16,IF(AND(BP566&gt;65.4,BP566&lt;67),17,IF(AND(BP566&gt;431.69,BP566&lt;433),18,IF(AND(BP566&gt;146.97,BP566&lt;148),19,IF(AND(BP566&gt;151.86,BP566&lt;153),20))))))))))))))))))</f>
        <v>0</v>
      </c>
      <c r="CF566" s="52" t="b">
        <f>IF(AND(BQ566&gt;350.42,BQ566&lt;352),3,IF(AND(BQ566&gt;546.22,BQ566&lt;548),4,IF(AND(BQ566&gt;155.33,BQ566&lt;157),5,IF(AND(BQ566&gt;721.99,BQ566&lt;723),6,IF(AND(BQ566&gt;638.96,BQ566&lt;639),7,IF(AND(BQ566&gt;187.79,BQ566&lt;189),8,IF(AND(BQ566&gt;945.4,BQ566&lt;947),9,IF(AND(BQ566&gt;698.46,BQ566&lt;670),10,IF(AND(BQ566&gt;360.7,BQ566&lt;362),11,IF(AND(BQ566&gt;366.94,BQ566&lt;368),12,IF(AND(BQ566&gt;571.94,BQ566&lt;573),13,IF(AND(BQ566&gt;162.68,BQ566&lt;164),14,IF(AND(BQ566&gt;755.97,BQ566&lt;757),15,IF(AND(BQ566&gt;667.99,BQ566&lt;669),16,IF(AND(BQ566&gt;196.66,BQ566&lt;198),17,IF(AND(BQ566&gt;989.88,BQ566&lt;991),18,IF(AND(BQ566&gt;731.33,BQ566&lt;733),19,IF(AND(BQ566&gt;377.7,BQ566&lt;379),20))))))))))))))))))</f>
        <v>0</v>
      </c>
      <c r="CG566" s="52" t="b">
        <f>IF(AND(BS566&gt;46.2,BS566&lt;46.5),3,IF(AND(BS566&gt;18.8,BS566&lt;19.1),4,IF(AND(BS566&gt;15.8,BS566&lt;16),5,IF(AND(BS566&gt;78.7,BS566&lt;79),6,IF(AND(BS566&gt;32.1,BS566&lt;32.4),7,IF(AND(BS566&gt;26.9,BS566&lt;27.3),8,IF(AND(BS566&gt;125,BS566&lt;125.5),9,IF(AND(BS566&gt;48.2,BS566&lt;48.52),10,IF(AND(BS566&gt;43.1,BS566&lt;43.6),11,IF(AND(BS566&gt;48.53,BS566&lt;48.7),12,IF(AND(BS566&gt;19.6,BS566&lt;20.1),13,IF(AND(BS566&gt;16.5,BS566&lt;16.9),14,IF(AND(BS566&gt;82.4,BS566&lt;82.8),15,IF(AND(BS566&gt;33.6,BS566&lt;34),16,IF(AND(BS566&gt;28,BS566&lt;28.6),17,IF(AND(BS566&gt;130.8,BS566&lt;131.4),18,IF(AND(BS566&gt;50.5,BS566&lt;50.9),19,IF(AND(BS566&gt;45.2,BS566&lt;45.8),20))))))))))))))))))</f>
        <v>0</v>
      </c>
    </row>
    <row r="567" spans="1:88" ht="90" customHeight="1">
      <c r="A567" s="297"/>
      <c r="B567" s="300"/>
      <c r="C567" s="309"/>
      <c r="D567" s="292" t="s">
        <v>54</v>
      </c>
      <c r="E567" s="293"/>
      <c r="F567" s="10" t="s">
        <v>36</v>
      </c>
      <c r="G567" s="12">
        <f>IF(AD567=FALSE,0,AD567)</f>
        <v>1987</v>
      </c>
      <c r="H567" s="12" t="s">
        <v>36</v>
      </c>
      <c r="I567" s="12">
        <f>IF(AE567=FALSE,0,AE567)</f>
        <v>0</v>
      </c>
      <c r="J567" s="12">
        <f>IF(AF567=FALSE,0,AF567)</f>
        <v>0</v>
      </c>
      <c r="K567" s="12" t="s">
        <v>36</v>
      </c>
      <c r="L567" s="12">
        <f>IF(AG567=FALSE,0,AG567)</f>
        <v>0</v>
      </c>
      <c r="M567" s="12" t="s">
        <v>36</v>
      </c>
      <c r="N567" s="12" t="s">
        <v>36</v>
      </c>
      <c r="O567" s="12" t="s">
        <v>36</v>
      </c>
      <c r="P567" s="12" t="s">
        <v>36</v>
      </c>
      <c r="Q567" s="12">
        <f>IF(AH567=FALSE,0,AH567)</f>
        <v>0</v>
      </c>
      <c r="R567" s="12" t="s">
        <v>36</v>
      </c>
      <c r="S567" s="12">
        <f>IF(AI567=FALSE,0,AI567)</f>
        <v>0</v>
      </c>
      <c r="T567" s="12" t="s">
        <v>36</v>
      </c>
      <c r="U567" s="12">
        <f>IF(AJ567=FALSE,0,AJ567)</f>
        <v>0</v>
      </c>
      <c r="V567" s="12">
        <f>IF(AK567=FALSE,0,AK567)</f>
        <v>0</v>
      </c>
      <c r="W567" s="12">
        <f>IF(AL567=FALSE,0,AL567)</f>
        <v>0</v>
      </c>
      <c r="X567" s="12" t="s">
        <v>36</v>
      </c>
      <c r="Y567" s="12">
        <f>IF(AM567=FALSE,0,AM567)</f>
        <v>0</v>
      </c>
      <c r="Z567" s="12" t="s">
        <v>36</v>
      </c>
      <c r="AA567" s="18">
        <v>9</v>
      </c>
      <c r="AD567" s="52">
        <f>IF(AD566=3,948.15,IF(AD566=4,624.59,IF(AD566=5,238.38,IF(AD566=6,1987,IF(AD566=7,740.75,IF(AD566=8,283.91,IF(AD566=9,2682.35,IF(AD566=10,829.59,IF(AD566=11,586.15,IF(AD566=12,992.71,IF(AD566=13,653.95,IF(AD566=14,249.59,IF(AD566=15,2080.39,IF(AD566=16,775.57,IF(AD566=17,297.25,IF(AD566=18,2808.42,IF(AD566=19,868.59,IF(AD566=20,613.7))))))))))))))))))</f>
        <v>1987</v>
      </c>
      <c r="AE567" s="52" t="b">
        <f>IF(AE566=5,1205.78,IF(AE566=8,1408.63,IF(AE566=11,1428.91,IF(AE566=14,1262.45,IF(AE566=17,1474.83,IF(AE566=20,1496.07))))))</f>
        <v>0</v>
      </c>
      <c r="AF567" s="52" t="b">
        <f>IF(AF566=3,487.32,IF(AF566=4,325.64,IF(AF566=5,287.99,IF(AF566=6,618.7,IF(AF566=7,412.3,IF(AF566=8,366.04,IF(AF566=9,798.54,IF(AF566=10,534.49,IF(AF566=11,476.86,IF(AF566=12,510.22,IF(AF566=13,340.94,IF(AF566=14,301.53,IF(AF566=15,647.78,IF(AF566=16,431.68,IF(AF566=17,383.24,IF(AF566=18,836.07,IF(AF566=19,559.61,IF(AF566=20,499.27))))))))))))))))))</f>
        <v>0</v>
      </c>
      <c r="AG567" s="52" t="b">
        <f>IF(AG566=3,498.89,IF(AG566=4,361.29,IF(AG566=5,250.38,IF(AG566=6,629.22,IF(AG566=7,456.21,IF(AG566=8,316.16,IF(AG566=9,815.35,IF(AG566=10,572.19,IF(AG566=11,402.59,IF(AG566=12,522.33,IF(AG566=13,378.28,IF(AG566=14,262.15,IF(AG566=15,658.8,IF(AG566=16,477.66,IF(AG566=17,331.01,IF(AG566=18,853.67,IF(AG566=19,599.08,IF(AG566=20,421.51))))))))))))))))))</f>
        <v>0</v>
      </c>
      <c r="AH567" s="52" t="b">
        <f>IF(AH566=3,359.85,IF(AH566=4,130.83,IF(AH566=5,78.61,IF(AH566=6,427.19,IF(AH566=7,160.77,IF(AH566=8,95.38,IF(AH566=9,568.37,IF(AH566=10,204.4,IF(AH566=11,132.96,IF(AH566=12,376.76,IF(AH566=13,136.98,IF(AH566=14,82.31,IF(AH566=15,447.27,IF(AH566=16,168.32,IF(AH566=17,99.86,IF(AH566=18,595.08,IF(AH566=19,214.01,IF(AH566=20,139.21))))))))))))))))))</f>
        <v>0</v>
      </c>
      <c r="AI567" s="52" t="b">
        <f>IF(AI566=3,196.17,IF(AI566=4,89.93,IF(AI566=5,48.88,IF(AI566=6,246.08,IF(AI566=7,112.07,IF(AI566=8,61.92,IF(AI566=9,297.11,IF(AI566=10,140.41,IF(AI566=11,79.67,IF(AI566=12,205.39,IF(AI566=13,94.16,IF(AI566=14,51.17,IF(AI566=15,257.64,IF(AI566=16,117.33,IF(AI566=17,64.83,IF(AI566=18,311.07,IF(AI566=19,147.01,IF(AI566=20,83.42))))))))))))))))))</f>
        <v>0</v>
      </c>
      <c r="AJ567" s="52" t="b">
        <f>IF(AJ566=3,108.35,IF(AJ566=4,64.65,IF(AJ566=5,45.75,IF(AJ566=6,144.27,IF(AJ566=7,86.58,IF(AJ566=8,61.46,IF(AJ566=9,195.16,IF(AJ566=10,118.24,IF(AJ566=11,83.88,IF(AJ566=12,113.44,IF(AJ566=13,67.69,IF(AJ566=14,47.9,IF(AJ566=15,151.05,IF(AJ566=16,90.65,IF(AJ566=17,64.34,IF(AJ566=18,204.34,IF(AJ566=19,123.8,IF(AJ566=20,87.83))))))))))))))))))</f>
        <v>0</v>
      </c>
      <c r="AK567" s="52" t="b">
        <f>IF(AK566=3,140.85,IF(AK566=4,104.84,IF(AK566=5,53.32,IF(AK566=6,286.46,IF(AK566=7,119.42,IF(AK566=8,63.42,IF(AK566=9,413.27,IF(AK566=10,141.33,IF(AK566=11,146,IF(AK566=12,147.47,IF(AK566=13,109.77,IF(AK566=14,55.82,IF(AK566=15,299.92,IF(AK566=16,125.03,IF(AK566=17,66.4,IF(AK566=18,432.69,IF(AK566=19,147.97,IF(AK566=20,152.86))))))))))))))))))</f>
        <v>0</v>
      </c>
      <c r="AL567" s="52" t="b">
        <f>IF(AL566=3,351.42,IF(AL566=4,547.22,IF(AL566=5,156.33,IF(AL566=6,722.99,IF(AL566=7,638.96,IF(AL566=8,188.79,IF(AL566=9,946.4,IF(AL566=10,699.46,IF(AL566=11,361.7,IF(AL566=12,367.94,IF(AL566=13,572.94,IF(AL566=14,163.68,IF(AL566=15,756.97,IF(AL566=16,668.99,IF(AL566=17,197.66,IF(AL566=18,990.88,IF(AL566=19,732.33,IF(AL566=20,378.7))))))))))))))))))</f>
        <v>0</v>
      </c>
      <c r="AM567" s="52" t="b">
        <f>IF(AM566=3,46.41,IF(AM566=4,19.01,IF(AM566=5,15.96,IF(AM566=6,78.9,IF(AM566=7,32.34,IF(AM566=8,27.09,IF(AM566=9,125.27,IF(AM566=10,48.48,IF(AM566=11,43.47,IF(AM566=12,48.59,IF(AM566=13,19.9,IF(AM566=14,16.71,IF(AM566=15,82.61,IF(AM566=16,33.86,IF(AM566=17,28.36,IF(AM566=18,131.15,IF(AM566=19,50.76,IF(AM566=20,45.51))))))))))))))))))</f>
        <v>0</v>
      </c>
      <c r="AO567" s="4">
        <f t="shared" si="1563"/>
        <v>0</v>
      </c>
      <c r="AP567" s="4">
        <f t="shared" si="1564"/>
        <v>0</v>
      </c>
      <c r="AQ567" s="4">
        <f t="shared" si="1565"/>
        <v>0</v>
      </c>
      <c r="AU567" s="310"/>
      <c r="AV567" s="316"/>
      <c r="AW567" s="317"/>
      <c r="AX567" s="322" t="s">
        <v>54</v>
      </c>
      <c r="AY567" s="293"/>
      <c r="AZ567" s="10" t="s">
        <v>36</v>
      </c>
      <c r="BA567" s="12">
        <f>IF(BX567=FALSE,0,BX567)</f>
        <v>3974</v>
      </c>
      <c r="BB567" s="12" t="s">
        <v>36</v>
      </c>
      <c r="BC567" s="12">
        <f>IF(BY567=FALSE,0,BY567)</f>
        <v>0</v>
      </c>
      <c r="BD567" s="12">
        <f>IF(BZ567=FALSE,0,BZ567)</f>
        <v>0</v>
      </c>
      <c r="BE567" s="12" t="s">
        <v>36</v>
      </c>
      <c r="BF567" s="12">
        <f>IF(CA567=FALSE,0,CA567)</f>
        <v>0</v>
      </c>
      <c r="BG567" s="12" t="s">
        <v>36</v>
      </c>
      <c r="BH567" s="12" t="s">
        <v>36</v>
      </c>
      <c r="BI567" s="12" t="s">
        <v>36</v>
      </c>
      <c r="BJ567" s="12" t="s">
        <v>36</v>
      </c>
      <c r="BK567" s="12">
        <f>IF(CB567=FALSE,0,CB567)</f>
        <v>0</v>
      </c>
      <c r="BL567" s="12" t="s">
        <v>36</v>
      </c>
      <c r="BM567" s="12">
        <f>IF(CC567=FALSE,0,CC567)</f>
        <v>0</v>
      </c>
      <c r="BN567" s="12" t="s">
        <v>36</v>
      </c>
      <c r="BO567" s="12">
        <f>IF(CD567=FALSE,0,CD567)</f>
        <v>0</v>
      </c>
      <c r="BP567" s="12">
        <f>IF(CE567=FALSE,0,CE567)</f>
        <v>0</v>
      </c>
      <c r="BQ567" s="12">
        <f>IF(CF567=FALSE,0,CF567)</f>
        <v>0</v>
      </c>
      <c r="BR567" s="12" t="s">
        <v>36</v>
      </c>
      <c r="BS567" s="12">
        <f>IF(CG567=FALSE,0,CG567)</f>
        <v>0</v>
      </c>
      <c r="BT567" s="12" t="s">
        <v>36</v>
      </c>
      <c r="BU567" s="18">
        <v>9</v>
      </c>
      <c r="BX567" s="52">
        <f>IF(AD566=3,1896.3,IF(AD566=4,1249.18,IF(AD566=5,476.76,IF(AD566=6,3974,IF(AD566=7,1481.5,IF(AD566=8,567.82,IF(AD566=9,5364.7,IF(AD566=10,1659.18,IF(AD566=11,1172.3)))))))))</f>
        <v>3974</v>
      </c>
      <c r="BY567" s="52" t="b">
        <f>IF(AE566=5,2411.56,IF(AE566=8,2817.26,IF(AE566=11,2857.82)))</f>
        <v>0</v>
      </c>
      <c r="BZ567" s="52" t="b">
        <f>IF(AF566=3,974.64,IF(AF566=4,651.28,IF(AF566=5,575.98,IF(AF566=6,1237.4,IF(AF566=7,824.6,IF(AF566=8,732.08,IF(AF566=9,1597.08,IF(AF566=10,1068.98,IF(AF566=11,953.72)))))))))</f>
        <v>0</v>
      </c>
      <c r="CA567" s="52" t="b">
        <f>IF(AG566=3,997.78,IF(AG566=4,722.58,IF(AG566=5,500.76,IF(AG566=6,1258.44,IF(AG566=7,912.42,IF(AG566=8,632.32,IF(AG566=9,1630.7,IF(AG566=10,1144.38,IF(AG566=11,805.18)))))))))</f>
        <v>0</v>
      </c>
      <c r="CB567" s="52" t="b">
        <f>IF(AH566=3,719.7,IF(AH566=4,261.66,IF(AH566=5,157.22,IF(AH566=6,854.38,IF(AH566=7,321.54,IF(AH566=8,190.76,IF(AH566=9,1136.74,IF(AH566=10,408.8,IF(AH566=11,265.92)))))))))</f>
        <v>0</v>
      </c>
      <c r="CC567" s="52" t="b">
        <f>IF(AI566=3,392.34,IF(AI566=4,179.86,IF(AI566=5,97.76,IF(AI566=6,492.16,IF(AI566=7,224.14,IF(AI566=8,123.84,IF(AI566=9,594.22,IF(AI566=10,280.82,IF(AI566=11,159.34)))))))))</f>
        <v>0</v>
      </c>
      <c r="CD567" s="52" t="b">
        <f>IF(AJ566=3,216.7,IF(AJ566=4,129.3,IF(AJ566=5,91.5,IF(AJ566=6,288.54,IF(AJ566=7,173.16,IF(AJ566=8,122.92,IF(AJ566=9,390.32,IF(AJ566=10,236.48,IF(AJ566=11,167.76)))))))))</f>
        <v>0</v>
      </c>
      <c r="CE567" s="52" t="b">
        <f>IF(AK566=3,281.7,IF(AK566=4,209.68,IF(AK566=5,106.64,IF(AK566=6,572.92,IF(AK566=7,238.84,IF(AK566=8,126.84,IF(AK566=9,826.54,IF(AK566=10,282.66,IF(AK566=11,292)))))))))</f>
        <v>0</v>
      </c>
      <c r="CF567" s="52" t="b">
        <f>IF(AL566=3,702.84,IF(AL566=4,1094.44,IF(AL566=5,312.66,IF(AL566=6,1445.98,IF(AL566=7,1277.92,IF(AL566=8,377.58,IF(AL566=9,1892.8,IF(AL566=10,1398.92,IF(AL566=11,723.4)))))))))</f>
        <v>0</v>
      </c>
      <c r="CG567" s="52" t="b">
        <f>IF(AM566=3,92.82,IF(AM566=4,38.02,IF(AM566=5,31.92,IF(AM566=6,157.8,IF(AM566=7,64.68,IF(AM566=8,54.18,IF(AM566=9,250.54,IF(AM566=10,96.96,IF(AM566=11,86.94)))))))))</f>
        <v>0</v>
      </c>
    </row>
    <row r="568" spans="1:88" ht="30" customHeight="1">
      <c r="A568" s="295" t="s">
        <v>38</v>
      </c>
      <c r="B568" s="298" t="s">
        <v>136</v>
      </c>
      <c r="C568" s="307">
        <v>301.5</v>
      </c>
      <c r="D568" s="298" t="s">
        <v>27</v>
      </c>
      <c r="E568" s="36" t="s">
        <v>28</v>
      </c>
      <c r="F568" s="10">
        <f>G568+I568+J568+L568+Q568+S568+U568+V568+W568+Y568+Z568</f>
        <v>599080.5</v>
      </c>
      <c r="G568" s="44">
        <v>599080.5</v>
      </c>
      <c r="H568" s="10">
        <v>0</v>
      </c>
      <c r="I568" s="10">
        <v>0</v>
      </c>
      <c r="J568" s="10">
        <v>0</v>
      </c>
      <c r="K568" s="10">
        <v>0</v>
      </c>
      <c r="L568" s="10">
        <f>M568+O568</f>
        <v>0</v>
      </c>
      <c r="M568" s="13">
        <v>0</v>
      </c>
      <c r="N568" s="10">
        <v>0</v>
      </c>
      <c r="O568" s="13">
        <v>0</v>
      </c>
      <c r="P568" s="10">
        <v>0</v>
      </c>
      <c r="Q568" s="46">
        <v>0</v>
      </c>
      <c r="R568" s="10">
        <v>0</v>
      </c>
      <c r="S568" s="46">
        <v>0</v>
      </c>
      <c r="T568" s="10">
        <v>0</v>
      </c>
      <c r="U568" s="46">
        <v>0</v>
      </c>
      <c r="V568" s="46">
        <v>0</v>
      </c>
      <c r="W568" s="46">
        <v>0</v>
      </c>
      <c r="X568" s="10">
        <v>0</v>
      </c>
      <c r="Y568" s="10">
        <v>0</v>
      </c>
      <c r="Z568" s="10">
        <v>0</v>
      </c>
      <c r="AA568" s="16">
        <v>1</v>
      </c>
      <c r="AO568" s="4">
        <f t="shared" si="1563"/>
        <v>0</v>
      </c>
      <c r="AP568" s="4">
        <f t="shared" si="1564"/>
        <v>0</v>
      </c>
      <c r="AQ568" s="4">
        <f t="shared" si="1565"/>
        <v>0</v>
      </c>
      <c r="AU568" s="310" t="s">
        <v>38</v>
      </c>
      <c r="AV568" s="316" t="s">
        <v>136</v>
      </c>
      <c r="AW568" s="317">
        <v>301.5</v>
      </c>
      <c r="AX568" s="316" t="s">
        <v>27</v>
      </c>
      <c r="AY568" s="36" t="s">
        <v>28</v>
      </c>
      <c r="AZ568" s="10">
        <f>BA568+BC568+BD568+BF568+BK568+BM568+BO568+BP568+BQ568+BS568+BT568</f>
        <v>1198161</v>
      </c>
      <c r="BA568" s="44">
        <f>ROUND($C568*BA576,2)</f>
        <v>1198161</v>
      </c>
      <c r="BB568" s="10">
        <f>ROUND(H568*2,2)</f>
        <v>0</v>
      </c>
      <c r="BC568" s="44">
        <f>ROUND($C568*BC576,2)</f>
        <v>0</v>
      </c>
      <c r="BD568" s="44">
        <f>ROUND($C568*BD576,2)</f>
        <v>0</v>
      </c>
      <c r="BE568" s="10">
        <f>ROUND(K568*2,2)</f>
        <v>0</v>
      </c>
      <c r="BF568" s="44">
        <f>ROUND($C568*BF576,2)</f>
        <v>0</v>
      </c>
      <c r="BG568" s="10">
        <f>ROUND(M568*2,2)</f>
        <v>0</v>
      </c>
      <c r="BH568" s="10">
        <f>ROUND(N568*2,2)</f>
        <v>0</v>
      </c>
      <c r="BI568" s="10">
        <f>ROUND(O568*2,2)</f>
        <v>0</v>
      </c>
      <c r="BJ568" s="10">
        <f>ROUND(P568*2,2)</f>
        <v>0</v>
      </c>
      <c r="BK568" s="44">
        <f>ROUND($C568*BK576,2)</f>
        <v>0</v>
      </c>
      <c r="BL568" s="10">
        <f>ROUND(R568*2,2)</f>
        <v>0</v>
      </c>
      <c r="BM568" s="44">
        <f>ROUND($C568*BM576,2)</f>
        <v>0</v>
      </c>
      <c r="BN568" s="10">
        <f>ROUND(T568*2,2)</f>
        <v>0</v>
      </c>
      <c r="BO568" s="44">
        <f>ROUND($C568*BO576,2)</f>
        <v>0</v>
      </c>
      <c r="BP568" s="44">
        <f>ROUND(V568*2,2)</f>
        <v>0</v>
      </c>
      <c r="BQ568" s="44">
        <f>ROUND($C568*BQ576,2)</f>
        <v>0</v>
      </c>
      <c r="BR568" s="10">
        <f>ROUND(X568*2,2)</f>
        <v>0</v>
      </c>
      <c r="BS568" s="44">
        <f>ROUND(Y568*2,2)</f>
        <v>0</v>
      </c>
      <c r="BT568" s="10">
        <f>ROUND(Z568*2,2)</f>
        <v>0</v>
      </c>
      <c r="BU568" s="16">
        <v>1</v>
      </c>
      <c r="CI568" s="32">
        <f>BF568-BG568</f>
        <v>0</v>
      </c>
    </row>
    <row r="569" spans="1:88" ht="60" customHeight="1">
      <c r="A569" s="296"/>
      <c r="B569" s="299"/>
      <c r="C569" s="308"/>
      <c r="D569" s="300"/>
      <c r="E569" s="36" t="s">
        <v>29</v>
      </c>
      <c r="F569" s="10">
        <f t="shared" ref="F569:F573" si="1589">G569+I569+J569+L569+Q569+S569+U569+V569+W569+Y569+Z569</f>
        <v>0</v>
      </c>
      <c r="G569" s="13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15">
        <v>2</v>
      </c>
      <c r="AO569" s="4">
        <f t="shared" si="1563"/>
        <v>0</v>
      </c>
      <c r="AP569" s="4">
        <f t="shared" si="1564"/>
        <v>0</v>
      </c>
      <c r="AQ569" s="4">
        <f t="shared" si="1565"/>
        <v>0</v>
      </c>
      <c r="AU569" s="310"/>
      <c r="AV569" s="316"/>
      <c r="AW569" s="317"/>
      <c r="AX569" s="316"/>
      <c r="AY569" s="36" t="s">
        <v>29</v>
      </c>
      <c r="AZ569" s="10">
        <f t="shared" ref="AZ569:AZ573" si="1590">BA569+BC569+BD569+BF569+BK569+BM569+BO569+BP569+BQ569+BS569+BT569</f>
        <v>0</v>
      </c>
      <c r="BA569" s="1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5">
        <v>2</v>
      </c>
    </row>
    <row r="570" spans="1:88" ht="120" customHeight="1">
      <c r="A570" s="296"/>
      <c r="B570" s="299"/>
      <c r="C570" s="308"/>
      <c r="D570" s="298" t="s">
        <v>30</v>
      </c>
      <c r="E570" s="36" t="s">
        <v>31</v>
      </c>
      <c r="F570" s="10">
        <f t="shared" si="1589"/>
        <v>0</v>
      </c>
      <c r="G570" s="13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15">
        <v>3</v>
      </c>
      <c r="AO570" s="4">
        <f t="shared" si="1563"/>
        <v>0</v>
      </c>
      <c r="AP570" s="4">
        <f t="shared" si="1564"/>
        <v>0</v>
      </c>
      <c r="AQ570" s="4">
        <f t="shared" si="1565"/>
        <v>0</v>
      </c>
      <c r="AT570" s="32">
        <f>AZ570-BC570</f>
        <v>0</v>
      </c>
      <c r="AU570" s="310"/>
      <c r="AV570" s="316"/>
      <c r="AW570" s="317"/>
      <c r="AX570" s="316" t="s">
        <v>30</v>
      </c>
      <c r="AY570" s="36" t="s">
        <v>31</v>
      </c>
      <c r="AZ570" s="10">
        <f t="shared" si="1590"/>
        <v>0</v>
      </c>
      <c r="BA570" s="1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5">
        <v>3</v>
      </c>
    </row>
    <row r="571" spans="1:88" ht="30" customHeight="1">
      <c r="A571" s="296"/>
      <c r="B571" s="299"/>
      <c r="C571" s="308"/>
      <c r="D571" s="299"/>
      <c r="E571" s="36" t="s">
        <v>32</v>
      </c>
      <c r="F571" s="10">
        <f t="shared" si="1589"/>
        <v>0</v>
      </c>
      <c r="G571" s="13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15">
        <v>4</v>
      </c>
      <c r="AO571" s="4">
        <f t="shared" si="1563"/>
        <v>0</v>
      </c>
      <c r="AP571" s="4">
        <f t="shared" si="1564"/>
        <v>0</v>
      </c>
      <c r="AQ571" s="4">
        <f t="shared" si="1565"/>
        <v>0</v>
      </c>
      <c r="AU571" s="310"/>
      <c r="AV571" s="316"/>
      <c r="AW571" s="317"/>
      <c r="AX571" s="316"/>
      <c r="AY571" s="36" t="s">
        <v>32</v>
      </c>
      <c r="AZ571" s="10">
        <f t="shared" si="1590"/>
        <v>0</v>
      </c>
      <c r="BA571" s="1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5">
        <v>4</v>
      </c>
    </row>
    <row r="572" spans="1:88" ht="30" customHeight="1">
      <c r="A572" s="296"/>
      <c r="B572" s="299"/>
      <c r="C572" s="308"/>
      <c r="D572" s="299"/>
      <c r="E572" s="36" t="s">
        <v>33</v>
      </c>
      <c r="F572" s="10">
        <f t="shared" si="1589"/>
        <v>0</v>
      </c>
      <c r="G572" s="13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15">
        <v>5</v>
      </c>
      <c r="AO572" s="4">
        <f t="shared" si="1563"/>
        <v>0</v>
      </c>
      <c r="AP572" s="4">
        <f t="shared" si="1564"/>
        <v>0</v>
      </c>
      <c r="AQ572" s="4">
        <f t="shared" si="1565"/>
        <v>0</v>
      </c>
      <c r="AU572" s="310"/>
      <c r="AV572" s="316"/>
      <c r="AW572" s="317"/>
      <c r="AX572" s="316"/>
      <c r="AY572" s="36" t="s">
        <v>33</v>
      </c>
      <c r="AZ572" s="10">
        <f t="shared" si="1590"/>
        <v>0</v>
      </c>
      <c r="BA572" s="1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5">
        <v>5</v>
      </c>
    </row>
    <row r="573" spans="1:88" ht="30" customHeight="1">
      <c r="A573" s="296"/>
      <c r="B573" s="299"/>
      <c r="C573" s="308"/>
      <c r="D573" s="300"/>
      <c r="E573" s="36" t="s">
        <v>34</v>
      </c>
      <c r="F573" s="10">
        <f t="shared" si="1589"/>
        <v>0</v>
      </c>
      <c r="G573" s="13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15">
        <v>6</v>
      </c>
      <c r="AO573" s="4">
        <f t="shared" si="1563"/>
        <v>0</v>
      </c>
      <c r="AP573" s="4">
        <f t="shared" si="1564"/>
        <v>0</v>
      </c>
      <c r="AQ573" s="4">
        <f t="shared" si="1565"/>
        <v>0</v>
      </c>
      <c r="AU573" s="310"/>
      <c r="AV573" s="316"/>
      <c r="AW573" s="317"/>
      <c r="AX573" s="316"/>
      <c r="AY573" s="36" t="s">
        <v>34</v>
      </c>
      <c r="AZ573" s="10">
        <f t="shared" si="1590"/>
        <v>0</v>
      </c>
      <c r="BA573" s="1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5">
        <v>6</v>
      </c>
    </row>
    <row r="574" spans="1:88" ht="30" customHeight="1">
      <c r="A574" s="296"/>
      <c r="B574" s="299"/>
      <c r="C574" s="308"/>
      <c r="D574" s="311" t="s">
        <v>35</v>
      </c>
      <c r="E574" s="312"/>
      <c r="F574" s="10">
        <f>F568+F569+F570+F571+F572+F573</f>
        <v>599080.5</v>
      </c>
      <c r="G574" s="10">
        <f t="shared" ref="G574" si="1591">G568+G569+G570+G571+G572+G573</f>
        <v>599080.5</v>
      </c>
      <c r="H574" s="10">
        <f t="shared" ref="H574" si="1592">H568+H569+H570+H571+H572+H573</f>
        <v>0</v>
      </c>
      <c r="I574" s="10">
        <f t="shared" ref="I574" si="1593">I568+I569+I570+I571+I572+I573</f>
        <v>0</v>
      </c>
      <c r="J574" s="10">
        <f t="shared" ref="J574" si="1594">J568+J569+J570+J571+J572+J573</f>
        <v>0</v>
      </c>
      <c r="K574" s="10">
        <f t="shared" ref="K574" si="1595">K568+K569+K570+K571+K572+K573</f>
        <v>0</v>
      </c>
      <c r="L574" s="10">
        <f t="shared" ref="L574" si="1596">L568+L569+L570+L571+L572+L573</f>
        <v>0</v>
      </c>
      <c r="M574" s="10">
        <f t="shared" ref="M574" si="1597">M568+M569+M570+M571+M572+M573</f>
        <v>0</v>
      </c>
      <c r="N574" s="10">
        <f t="shared" ref="N574" si="1598">N568+N569+N570+N571+N572+N573</f>
        <v>0</v>
      </c>
      <c r="O574" s="10">
        <f t="shared" ref="O574" si="1599">O568+O569+O570+O571+O572+O573</f>
        <v>0</v>
      </c>
      <c r="P574" s="10">
        <f t="shared" ref="P574" si="1600">P568+P569+P570+P571+P572+P573</f>
        <v>0</v>
      </c>
      <c r="Q574" s="10">
        <f t="shared" ref="Q574" si="1601">Q568+Q569+Q570+Q571+Q572+Q573</f>
        <v>0</v>
      </c>
      <c r="R574" s="10">
        <f t="shared" ref="R574" si="1602">R568+R569+R570+R571+R572+R573</f>
        <v>0</v>
      </c>
      <c r="S574" s="10">
        <f t="shared" ref="S574" si="1603">S568+S569+S570+S571+S572+S573</f>
        <v>0</v>
      </c>
      <c r="T574" s="10">
        <f t="shared" ref="T574" si="1604">T568+T569+T570+T571+T572+T573</f>
        <v>0</v>
      </c>
      <c r="U574" s="10">
        <f t="shared" ref="U574" si="1605">U568+U569+U570+U571+U572+U573</f>
        <v>0</v>
      </c>
      <c r="V574" s="10">
        <f t="shared" ref="V574" si="1606">V568+V569+V570+V571+V572+V573</f>
        <v>0</v>
      </c>
      <c r="W574" s="10">
        <f t="shared" ref="W574" si="1607">W568+W569+W570+W571+W572+W573</f>
        <v>0</v>
      </c>
      <c r="X574" s="10">
        <f t="shared" ref="X574" si="1608">X568+X569+X570+X571+X572+X573</f>
        <v>0</v>
      </c>
      <c r="Y574" s="10">
        <f t="shared" ref="Y574" si="1609">Y568+Y569+Y570+Y571+Y572+Y573</f>
        <v>0</v>
      </c>
      <c r="Z574" s="10">
        <f t="shared" ref="Z574" si="1610">Z568+Z569+Z570+Z571+Z572+Z573</f>
        <v>0</v>
      </c>
      <c r="AA574" s="28">
        <v>7</v>
      </c>
      <c r="AO574" s="4">
        <f t="shared" si="1563"/>
        <v>0</v>
      </c>
      <c r="AP574" s="4">
        <f t="shared" si="1564"/>
        <v>0</v>
      </c>
      <c r="AQ574" s="4">
        <f t="shared" si="1565"/>
        <v>0</v>
      </c>
      <c r="AU574" s="310"/>
      <c r="AV574" s="316"/>
      <c r="AW574" s="317"/>
      <c r="AX574" s="321" t="s">
        <v>35</v>
      </c>
      <c r="AY574" s="321"/>
      <c r="AZ574" s="10">
        <f>AZ568+AZ569+AZ570+AZ571+AZ572+AZ573</f>
        <v>1198161</v>
      </c>
      <c r="BA574" s="10">
        <f t="shared" ref="BA574:BT574" si="1611">BA568+BA569+BA570+BA571+BA572+BA573</f>
        <v>1198161</v>
      </c>
      <c r="BB574" s="10">
        <f t="shared" si="1611"/>
        <v>0</v>
      </c>
      <c r="BC574" s="10">
        <f t="shared" si="1611"/>
        <v>0</v>
      </c>
      <c r="BD574" s="10">
        <f t="shared" si="1611"/>
        <v>0</v>
      </c>
      <c r="BE574" s="10">
        <f t="shared" si="1611"/>
        <v>0</v>
      </c>
      <c r="BF574" s="10">
        <f t="shared" si="1611"/>
        <v>0</v>
      </c>
      <c r="BG574" s="10">
        <f t="shared" si="1611"/>
        <v>0</v>
      </c>
      <c r="BH574" s="10">
        <f t="shared" si="1611"/>
        <v>0</v>
      </c>
      <c r="BI574" s="10">
        <f t="shared" si="1611"/>
        <v>0</v>
      </c>
      <c r="BJ574" s="10">
        <f t="shared" si="1611"/>
        <v>0</v>
      </c>
      <c r="BK574" s="10">
        <f t="shared" si="1611"/>
        <v>0</v>
      </c>
      <c r="BL574" s="10">
        <f t="shared" si="1611"/>
        <v>0</v>
      </c>
      <c r="BM574" s="10">
        <f t="shared" si="1611"/>
        <v>0</v>
      </c>
      <c r="BN574" s="10">
        <f t="shared" si="1611"/>
        <v>0</v>
      </c>
      <c r="BO574" s="10">
        <f t="shared" si="1611"/>
        <v>0</v>
      </c>
      <c r="BP574" s="10">
        <f t="shared" si="1611"/>
        <v>0</v>
      </c>
      <c r="BQ574" s="10">
        <f t="shared" si="1611"/>
        <v>0</v>
      </c>
      <c r="BR574" s="10">
        <f t="shared" si="1611"/>
        <v>0</v>
      </c>
      <c r="BS574" s="10">
        <f t="shared" si="1611"/>
        <v>0</v>
      </c>
      <c r="BT574" s="10">
        <f t="shared" si="1611"/>
        <v>0</v>
      </c>
      <c r="BU574" s="28">
        <v>7</v>
      </c>
      <c r="CI574" s="32">
        <f>BF574-BG574</f>
        <v>0</v>
      </c>
      <c r="CJ574" s="123"/>
    </row>
    <row r="575" spans="1:88" ht="75" customHeight="1">
      <c r="A575" s="296"/>
      <c r="B575" s="299"/>
      <c r="C575" s="308"/>
      <c r="D575" s="292" t="s">
        <v>53</v>
      </c>
      <c r="E575" s="293"/>
      <c r="F575" s="11">
        <f>ROUND(F574/C568,2)</f>
        <v>1987</v>
      </c>
      <c r="G575" s="11">
        <f>ROUND(G574/C568,2)</f>
        <v>1987</v>
      </c>
      <c r="H575" s="11">
        <f>ROUND(H574/C568,2)</f>
        <v>0</v>
      </c>
      <c r="I575" s="11">
        <f>ROUND(I574/C568,2)</f>
        <v>0</v>
      </c>
      <c r="J575" s="11">
        <f>ROUND(J574/C568,2)</f>
        <v>0</v>
      </c>
      <c r="K575" s="11">
        <f>ROUND(K574/C568,2)</f>
        <v>0</v>
      </c>
      <c r="L575" s="11">
        <f>ROUND(L574/C568,2)</f>
        <v>0</v>
      </c>
      <c r="M575" s="11">
        <f>ROUND(M574/C568,2)</f>
        <v>0</v>
      </c>
      <c r="N575" s="11">
        <f>ROUND(N574/C568,2)</f>
        <v>0</v>
      </c>
      <c r="O575" s="11">
        <f>ROUND(O574/C568,2)</f>
        <v>0</v>
      </c>
      <c r="P575" s="11">
        <f>ROUND(P574/C568,2)</f>
        <v>0</v>
      </c>
      <c r="Q575" s="11">
        <f>ROUND(Q574/C568,2)</f>
        <v>0</v>
      </c>
      <c r="R575" s="11">
        <f>ROUND(R574/C568,2)</f>
        <v>0</v>
      </c>
      <c r="S575" s="11">
        <f>ROUND(S574/C568,2)</f>
        <v>0</v>
      </c>
      <c r="T575" s="11">
        <f>ROUND(T574/C568,2)</f>
        <v>0</v>
      </c>
      <c r="U575" s="11">
        <f>ROUND(U574/C568,2)</f>
        <v>0</v>
      </c>
      <c r="V575" s="11">
        <f>ROUND(V574/C568,2)</f>
        <v>0</v>
      </c>
      <c r="W575" s="11">
        <f>ROUND(W574/C568,2)</f>
        <v>0</v>
      </c>
      <c r="X575" s="11">
        <f>ROUND(X574/C568,2)</f>
        <v>0</v>
      </c>
      <c r="Y575" s="11">
        <f>ROUND(Y574/C568,2)</f>
        <v>0</v>
      </c>
      <c r="Z575" s="11">
        <f>ROUND(Z574/C568,2)</f>
        <v>0</v>
      </c>
      <c r="AA575" s="17">
        <v>8</v>
      </c>
      <c r="AD575" s="52">
        <f>IF(AND(G575&gt;947.15,G575&lt;949),3,IF(AND(G575&gt;623.59,G575&lt;625),4,IF(AND(G575&gt;237.38,G575&lt;239),5,IF(AND(G575&gt;1986,G575&lt;1988),6,IF(AND(G575&gt;739.75,G575&lt;741),7,IF(AND(G575&gt;282.91,G575&lt;284),8,IF(AND(G575&gt;2681.35,G575&lt;2683),9,IF(AND(G575&gt;828.59,G575&lt;830),10,IF(AND(G575&gt;585.15,G575&lt;587),11,IF(AND(G575&gt;991.71,G575&lt;993),12,IF(AND(G575&gt;652.95,G575&lt;654),13,IF(AND(G575&gt;248.59,G575&lt;250),14,IF(AND(G575&gt;2079.39,G575&lt;2081),15,IF(AND(G575&gt;774.57,G575&lt;776),16,IF(AND(G575&gt;296.25,G575&lt;298),17,IF(AND(G575&gt;2807.42,G575&lt;2809),18,IF(AND(G575&gt;867.59,G575&lt;869),19,IF(AND(G575&gt;612.7,G575&lt;614),20))))))))))))))))))</f>
        <v>6</v>
      </c>
      <c r="AE575" s="52" t="b">
        <f>IF(AND(I575&gt;1204.78,I575&lt;1206),5,IF(AND(I575&gt;1407.63,I575&lt;1409),8,IF(AND(I575&gt;1427.91,I575&lt;1429),11,IF(AND(I575&gt;1261.45,I575&lt;1263),14,IF(AND(I575&gt;1473.83,I575&lt;1475),17,IF(AND(I575&gt;1495.07,I575&lt;1497),20))))))</f>
        <v>0</v>
      </c>
      <c r="AF575" s="52" t="b">
        <f>IF(AND(J575&gt;486.32,J575&lt;488),3,IF(AND(J575&gt;324.64,J575&lt;326),4,IF(AND(J575&gt;286.99,J575&lt;288.5),5,IF(AND(J575&gt;617.7,J575&lt;618),6,IF(AND(J575&gt;411.3,J575&lt;413),7,IF(AND(J575&gt;365.04,J575&lt;367),8,IF(AND(J575&gt;797.54,J575&lt;799),9,IF(AND(J575&gt;533.49,J575&lt;535),10,IF(AND(J575&gt;475.86,J575&lt;477),11,IF(AND(J575&gt;509.22,J575&lt;511),12,IF(AND(J575&gt;339.94,J575&lt;341.2),13,IF(AND(J575&gt;300.53,J575&lt;302),14,IF(AND(J575&gt;646.78,J575&lt;648),15,IF(AND(J575&gt;430.68,J575&lt;432),16,IF(AND(J575&gt;382.24,J575&lt;384),17,IF(AND(J575&gt;835.07,J575&lt;837),18,IF(AND(J575&gt;558.61,J575&lt;560),19,IF(AND(J575&gt;498.27,J575&lt;500),20))))))))))))))))))</f>
        <v>0</v>
      </c>
      <c r="AG575" s="52" t="b">
        <f>IF(AND(L575&gt;497.89,L575&lt;499),3,IF(AND(L575&gt;360.29,L575&lt;362),4,IF(AND(L575&gt;249.38,L575&lt;251),5,IF(AND(L575&gt;628.22,L575&lt;630),6,IF(AND(L575&gt;455.21,L575&lt;457),7,IF(AND(L575&gt;315.16,L575&lt;317),8,IF(AND(L575&gt;814.35,L575&lt;816),9,IF(AND(L575&gt;571.19,L575&lt;573),10,IF(AND(L575&gt;401.59,L575&lt;403),11,IF(AND(L575&gt;521.33,L575&lt;523),12,IF(AND(L575&gt;377.28,L575&lt;379),13,IF(AND(L575&gt;261.15,L575&lt;263),14,IF(AND(L575&gt;657.8,L575&lt;659),15,IF(AND(L575&gt;476.66,L575&lt;478),16,IF(AND(L575&gt;330.01,L575&lt;332),17,IF(AND(L575&gt;852.67,L575&lt;854),18,IF(AND(L575&gt;598.08,L575&lt;600),19,IF(AND(L575&gt;420.51,L575&lt;422),20))))))))))))))))))</f>
        <v>0</v>
      </c>
      <c r="AH575" s="52" t="b">
        <f>IF(AND(Q575&gt;358.85,Q575&lt;360),3,IF(AND(Q575&gt;129.83,Q575&lt;131),4,IF(AND(Q575&gt;77.61,Q575&lt;79),5,IF(AND(Q575&gt;426.19,Q575&lt;428),6,IF(AND(Q575&gt;159.77,Q575&lt;161),7,IF(AND(Q575&gt;94.38,Q575&lt;96),8,IF(AND(Q575&gt;567.37,Q575&lt;569),9,IF(AND(Q575&gt;203.4,Q575&lt;205),10,IF(AND(Q575&gt;131.96,Q575&lt;133),11,IF(AND(Q575&gt;375.76,Q575&lt;377),12,IF(AND(Q575&gt;135.98,Q575&lt;137),13,IF(AND(Q575&gt;81.31,Q575&lt;83),14,IF(AND(Q575&gt;446.27,Q575&lt;448),15,IF(AND(Q575&gt;167.32,Q575&lt;169),16,IF(AND(Q575&gt;98.86,Q575&lt;100),17,IF(AND(Q575&gt;594.08,Q575&lt;596),18,IF(AND(Q575&gt;213.01,Q575&lt;215),19,IF(AND(Q575&gt;138.21,Q575&lt;140),20))))))))))))))))))</f>
        <v>0</v>
      </c>
      <c r="AI575" s="52" t="b">
        <f>IF(AND(S575&gt;195.17,S575&lt;197),3,IF(AND(S575&gt;88.93,S575&lt;90),4,IF(AND(S575&gt;47.88,S575&lt;49),5,IF(AND(S575&gt;245.08,S575&lt;247),6,IF(AND(S575&gt;111.07,S575&lt;113),7,IF(AND(S575&gt;60.92,S575&lt;62),8,IF(AND(S575&gt;296.11,S575&lt;298),9,IF(AND(S575&gt;139.41,S575&lt;141),10,IF(AND(S575&gt;78.67,S575&lt;80),11,IF(AND(S575&gt;204.39,S575&lt;206),12,IF(AND(S575&gt;93.16,S575&lt;95),13,IF(AND(S575&gt;50.17,S575&lt;52),14,IF(AND(S575&gt;256.64,S575&lt;258),15,IF(AND(S575&gt;116.33,S575&lt;118),16,IF(AND(S575&gt;63.83,S575&lt;65),17,IF(AND(S575&gt;310.07,S575&lt;312),18,IF(AND(S575&gt;146.01,S575&lt;148),19,IF(AND(S575&gt;82.42,S575&lt;84),20))))))))))))))))))</f>
        <v>0</v>
      </c>
      <c r="AJ575" s="52" t="b">
        <f>IF(AND(U575&gt;107.35,U575&lt;109),3,IF(AND(U575&gt;63.65,U575&lt;65),4,IF(AND(U575&gt;44.75,U575&lt;46),5,IF(AND(U575&gt;143.27,U575&lt;145),6,IF(AND(U575&gt;85.58,U575&lt;87),7,IF(AND(U575&gt;60.46,U575&lt;62),8,IF(AND(U575&gt;194.16,U575&lt;196),9,IF(AND(U575&gt;117.24,U575&lt;119),10,IF(AND(U575&gt;82.88,U575&lt;84),11,IF(AND(U575&gt;112.44,U575&lt;114),12,IF(AND(U575&gt;66.69,U575&lt;68),13,IF(AND(U575&gt;46.9,U575&lt;48),14,IF(AND(U575&gt;150.05,U575&lt;152),15,IF(AND(U575&gt;90.65,U575&lt;91),16,IF(AND(U575&gt;63.34,U575&lt;65),17,IF(AND(U575&gt;203.34,U575&lt;205),18,IF(AND(U575&gt;122.8,U575&lt;124),19,IF(AND(U575&gt;86.83,U575&lt;88),20))))))))))))))))))</f>
        <v>0</v>
      </c>
      <c r="AK575" s="52" t="b">
        <f>IF(AND(V575&gt;139.85,V575&lt;141),3,IF(AND(V575&gt;103.84,V575&lt;105),4,IF(AND(V575&gt;52.32,V575&lt;54),5,IF(AND(V575&gt;285.46,V575&lt;287),6,IF(AND(V575&gt;118.42,V575&lt;120),7,IF(AND(V575&gt;62.42,V575&lt;64),8,IF(AND(V575&gt;412.27,V575&lt;414),9,IF(AND(V575&gt;140.33,V575&lt;142),10,IF(AND(V575&gt;145,V575&lt;147),11,IF(AND(V575&gt;146.47,V575&lt;148),12,IF(AND(V575&gt;108.77,V575&lt;110),13,IF(AND(V575&gt;54.82,V575&lt;56),14,IF(AND(V575&gt;298.92,V575&lt;300),15,IF(AND(V575&gt;124.03,V575&lt;126),16,IF(AND(V575&gt;65.4,V575&lt;67),17,IF(AND(V575&gt;431.69,V575&lt;433),18,IF(AND(V575&gt;146.97,V575&lt;148),19,IF(AND(V575&gt;151.86,V575&lt;153),20))))))))))))))))))</f>
        <v>0</v>
      </c>
      <c r="AL575" s="52" t="b">
        <f>IF(AND(W575&gt;350.42,W575&lt;352),3,IF(AND(W575&gt;546.22,W575&lt;548),4,IF(AND(W575&gt;155.33,W575&lt;157),5,IF(AND(W575&gt;721.99,W575&lt;723),6,IF(AND(W575&gt;638.96,W575&lt;639),7,IF(AND(W575&gt;187.79,W575&lt;189),8,IF(AND(W575&gt;945.4,W575&lt;947),9,IF(AND(W575&gt;698.46,W575&lt;670),10,IF(AND(W575&gt;360.7,W575&lt;362),11,IF(AND(W575&gt;366.94,W575&lt;368),12,IF(AND(W575&gt;571.94,W575&lt;573),13,IF(AND(W575&gt;162.68,W575&lt;164),14,IF(AND(W575&gt;755.97,W575&lt;757),15,IF(AND(W575&gt;667.99,W575&lt;669),16,IF(AND(W575&gt;196.66,W575&lt;198),17,IF(AND(W575&gt;989.88,W575&lt;991),18,IF(AND(W575&gt;731.33,W575&lt;733),19,IF(AND(W575&gt;377.7,W575&lt;379),20))))))))))))))))))</f>
        <v>0</v>
      </c>
      <c r="AM575" s="52" t="b">
        <f>IF(AND(Y575&gt;46.2,Y575&lt;46.5),3,IF(AND(Y575&gt;18.8,Y575&lt;19.1),4,IF(AND(Y575&gt;15.8,Y575&lt;16),5,IF(AND(Y575&gt;78.7,Y575&lt;79),6,IF(AND(Y575&gt;32.1,Y575&lt;32.4),7,IF(AND(Y575&gt;26.9,Y575&lt;27.3),8,IF(AND(Y575&gt;125,Y575&lt;125.5),9,IF(AND(Y575&gt;48.2,Y575&lt;48.52),10,IF(AND(Y575&gt;43.1,Y575&lt;43.6),11,IF(AND(Y575&gt;48.53,Y575&lt;48.7),12,IF(AND(Y575&gt;19.6,Y575&lt;20.1),13,IF(AND(Y575&gt;16.5,Y575&lt;16.9),14,IF(AND(Y575&gt;82.4,Y575&lt;82.8),15,IF(AND(Y575&gt;33.6,Y575&lt;34),16,IF(AND(Y575&gt;28,Y575&lt;28.6),17,IF(AND(Y575&gt;130.8,Y575&lt;131.4),18,IF(AND(Y575&gt;50.5,Y575&lt;50.9),19,IF(AND(Y575&gt;45.2,Y575&lt;45.8),20))))))))))))))))))</f>
        <v>0</v>
      </c>
      <c r="AO575" s="4">
        <f t="shared" si="1563"/>
        <v>0</v>
      </c>
      <c r="AP575" s="4">
        <f t="shared" si="1564"/>
        <v>0</v>
      </c>
      <c r="AQ575" s="4">
        <f t="shared" si="1565"/>
        <v>0</v>
      </c>
      <c r="AU575" s="310"/>
      <c r="AV575" s="316"/>
      <c r="AW575" s="317"/>
      <c r="AX575" s="322" t="s">
        <v>53</v>
      </c>
      <c r="AY575" s="293"/>
      <c r="AZ575" s="11">
        <f>ROUND(AZ574/AW568,2)</f>
        <v>3974</v>
      </c>
      <c r="BA575" s="11">
        <f>ROUND(BA574/AW568,2)</f>
        <v>3974</v>
      </c>
      <c r="BB575" s="11">
        <f>ROUND(BB574/AW568,2)</f>
        <v>0</v>
      </c>
      <c r="BC575" s="11">
        <f>ROUND(BC574/AW568,2)</f>
        <v>0</v>
      </c>
      <c r="BD575" s="11">
        <f>ROUND(BD574/AW568,2)</f>
        <v>0</v>
      </c>
      <c r="BE575" s="11">
        <f>ROUND(BE574/AW568,2)</f>
        <v>0</v>
      </c>
      <c r="BF575" s="11">
        <f>ROUND(BF574/AW568,2)</f>
        <v>0</v>
      </c>
      <c r="BG575" s="11">
        <f>ROUND(BG574/AW568,2)</f>
        <v>0</v>
      </c>
      <c r="BH575" s="11">
        <f>ROUND(BH574/AW568,2)</f>
        <v>0</v>
      </c>
      <c r="BI575" s="11">
        <f>ROUND(BI574/AW568,2)</f>
        <v>0</v>
      </c>
      <c r="BJ575" s="11">
        <f>ROUND(BJ574/AW568,2)</f>
        <v>0</v>
      </c>
      <c r="BK575" s="11">
        <f>ROUND(BK574/AW568,2)</f>
        <v>0</v>
      </c>
      <c r="BL575" s="11">
        <f>ROUND(BL574/AW568,2)</f>
        <v>0</v>
      </c>
      <c r="BM575" s="11">
        <f>ROUND(BM574/AW568,2)</f>
        <v>0</v>
      </c>
      <c r="BN575" s="11">
        <f>ROUND(BN574/AW568,2)</f>
        <v>0</v>
      </c>
      <c r="BO575" s="11">
        <f>ROUND(BO574/AW568,2)</f>
        <v>0</v>
      </c>
      <c r="BP575" s="11">
        <f>ROUND(BP574/AW568,2)</f>
        <v>0</v>
      </c>
      <c r="BQ575" s="11">
        <f>ROUND(BQ574/AW568,2)</f>
        <v>0</v>
      </c>
      <c r="BR575" s="11">
        <f>ROUND(BR574/AW568,2)</f>
        <v>0</v>
      </c>
      <c r="BS575" s="11">
        <f>ROUND(BS574/AW568,2)</f>
        <v>0</v>
      </c>
      <c r="BT575" s="11">
        <f>ROUND(BT574/AW568,2)</f>
        <v>0</v>
      </c>
      <c r="BU575" s="17">
        <v>8</v>
      </c>
      <c r="BX575" s="52" t="b">
        <f>IF(AND(BA575&gt;947.15,BA575&lt;949),3,IF(AND(BA575&gt;623.59,BA575&lt;625),4,IF(AND(BA575&gt;237.38,BA575&lt;239),5,IF(AND(BA575&gt;1986,BA575&lt;1988),6,IF(AND(BA575&gt;739.75,BA575&lt;741),7,IF(AND(BA575&gt;282.91,BA575&lt;284),8,IF(AND(BA575&gt;2681.35,BA575&lt;2683),9,IF(AND(BA575&gt;828.59,BA575&lt;830),10,IF(AND(BA575&gt;585.15,BA575&lt;587),11,IF(AND(BA575&gt;991.71,BA575&lt;993),12,IF(AND(BA575&gt;652.95,BA575&lt;654),13,IF(AND(BA575&gt;248.59,BA575&lt;250),14,IF(AND(BA575&gt;2079.39,BA575&lt;2081),15,IF(AND(BA575&gt;774.57,BA575&lt;776),16,IF(AND(BA575&gt;296.25,BA575&lt;298),17,IF(AND(BA575&gt;2807.42,BA575&lt;2809),18,IF(AND(BA575&gt;867.59,BA575&lt;869),19,IF(AND(BA575&gt;612.7,BA575&lt;614),20))))))))))))))))))</f>
        <v>0</v>
      </c>
      <c r="BY575" s="52" t="b">
        <f>IF(AND(BC575&gt;1204.78,BC575&lt;1206),5,IF(AND(BC575&gt;1407.63,BC575&lt;1409),8,IF(AND(BC575&gt;1427.91,BC575&lt;1429),11,IF(AND(BC575&gt;1261.45,BC575&lt;1263),14,IF(AND(BC575&gt;1473.83,BC575&lt;1475),17,IF(AND(BC575&gt;1495.07,BC575&lt;1497),20))))))</f>
        <v>0</v>
      </c>
      <c r="BZ575" s="52" t="b">
        <f>IF(AND(BD575&gt;486.32,BD575&lt;488),3,IF(AND(BD575&gt;324.64,BD575&lt;326),4,IF(AND(BD575&gt;286.99,BD575&lt;288.5),5,IF(AND(BD575&gt;617.7,BD575&lt;618),6,IF(AND(BD575&gt;411.3,BD575&lt;413),7,IF(AND(BD575&gt;365.04,BD575&lt;367),8,IF(AND(BD575&gt;797.54,BD575&lt;799),9,IF(AND(BD575&gt;533.49,BD575&lt;535),10,IF(AND(BD575&gt;475.86,BD575&lt;477),11,IF(AND(BD575&gt;509.22,BD575&lt;511),12,IF(AND(BD575&gt;339.94,BD575&lt;341.2),13,IF(AND(BD575&gt;300.53,BD575&lt;302),14,IF(AND(BD575&gt;646.78,BD575&lt;648),15,IF(AND(BD575&gt;430.68,BD575&lt;432),16,IF(AND(BD575&gt;382.24,BD575&lt;384),17,IF(AND(BD575&gt;835.07,BD575&lt;837),18,IF(AND(BD575&gt;558.61,BD575&lt;560),19,IF(AND(BD575&gt;498.27,BD575&lt;500),20))))))))))))))))))</f>
        <v>0</v>
      </c>
      <c r="CA575" s="52" t="b">
        <f>IF(AND(BF575&gt;497.89,BF575&lt;499),3,IF(AND(BF575&gt;360.29,BF575&lt;362),4,IF(AND(BF575&gt;249.38,BF575&lt;251),5,IF(AND(BF575&gt;628.22,BF575&lt;630),6,IF(AND(BF575&gt;455.21,BF575&lt;457),7,IF(AND(BF575&gt;315.16,BF575&lt;317),8,IF(AND(BF575&gt;814.35,BF575&lt;816),9,IF(AND(BF575&gt;571.19,BF575&lt;573),10,IF(AND(BF575&gt;401.59,BF575&lt;403),11,IF(AND(BF575&gt;521.33,BF575&lt;523),12,IF(AND(BF575&gt;377.28,BF575&lt;379),13,IF(AND(BF575&gt;261.15,BF575&lt;263),14,IF(AND(BF575&gt;657.8,BF575&lt;659),15,IF(AND(BF575&gt;476.66,BF575&lt;478),16,IF(AND(BF575&gt;330.01,BF575&lt;332),17,IF(AND(BF575&gt;852.67,BF575&lt;854),18,IF(AND(BF575&gt;598.08,BF575&lt;600),19,IF(AND(BF575&gt;420.51,BF575&lt;422),20))))))))))))))))))</f>
        <v>0</v>
      </c>
      <c r="CB575" s="52" t="b">
        <f>IF(AND(BK575&gt;358.85,BK575&lt;360),3,IF(AND(BK575&gt;129.83,BK575&lt;131),4,IF(AND(BK575&gt;77.61,BK575&lt;79),5,IF(AND(BK575&gt;426.19,BK575&lt;428),6,IF(AND(BK575&gt;159.77,BK575&lt;161),7,IF(AND(BK575&gt;94.38,BK575&lt;96),8,IF(AND(BK575&gt;567.37,BK575&lt;569),9,IF(AND(BK575&gt;203.4,BK575&lt;205),10,IF(AND(BK575&gt;131.96,BK575&lt;133),11,IF(AND(BK575&gt;375.76,BK575&lt;377),12,IF(AND(BK575&gt;135.98,BK575&lt;137),13,IF(AND(BK575&gt;81.31,BK575&lt;83),14,IF(AND(BK575&gt;446.27,BK575&lt;448),15,IF(AND(BK575&gt;167.32,BK575&lt;169),16,IF(AND(BK575&gt;98.86,BK575&lt;100),17,IF(AND(BK575&gt;594.08,BK575&lt;596),18,IF(AND(BK575&gt;213.01,BK575&lt;215),19,IF(AND(BK575&gt;138.21,BK575&lt;140),20))))))))))))))))))</f>
        <v>0</v>
      </c>
      <c r="CC575" s="52" t="b">
        <f>IF(AND(BM575&gt;195.17,BM575&lt;197),3,IF(AND(BM575&gt;88.93,BM575&lt;90),4,IF(AND(BM575&gt;47.88,BM575&lt;49),5,IF(AND(BM575&gt;245.08,BM575&lt;247),6,IF(AND(BM575&gt;111.07,BM575&lt;113),7,IF(AND(BM575&gt;60.92,BM575&lt;62),8,IF(AND(BM575&gt;296.11,BM575&lt;298),9,IF(AND(BM575&gt;139.41,BM575&lt;141),10,IF(AND(BM575&gt;78.67,BM575&lt;80),11,IF(AND(BM575&gt;204.39,BM575&lt;206),12,IF(AND(BM575&gt;93.16,BM575&lt;95),13,IF(AND(BM575&gt;50.17,BM575&lt;52),14,IF(AND(BM575&gt;256.64,BM575&lt;258),15,IF(AND(BM575&gt;116.33,BM575&lt;118),16,IF(AND(BM575&gt;63.83,BM575&lt;65),17,IF(AND(BM575&gt;310.07,BM575&lt;312),18,IF(AND(BM575&gt;146.01,BM575&lt;148),19,IF(AND(BM575&gt;82.42,BM575&lt;84),20))))))))))))))))))</f>
        <v>0</v>
      </c>
      <c r="CD575" s="52" t="b">
        <f>IF(AND(BO575&gt;107.35,BO575&lt;109),3,IF(AND(BO575&gt;63.65,BO575&lt;65),4,IF(AND(BO575&gt;44.75,BO575&lt;46),5,IF(AND(BO575&gt;143.27,BO575&lt;145),6,IF(AND(BO575&gt;85.58,BO575&lt;87),7,IF(AND(BO575&gt;60.46,BO575&lt;62),8,IF(AND(BO575&gt;194.16,BO575&lt;196),9,IF(AND(BO575&gt;117.24,BO575&lt;119),10,IF(AND(BO575&gt;82.88,BO575&lt;84),11,IF(AND(BO575&gt;112.44,BO575&lt;114),12,IF(AND(BO575&gt;66.69,BO575&lt;68),13,IF(AND(BO575&gt;46.9,BO575&lt;48),14,IF(AND(BO575&gt;150.05,BO575&lt;152),15,IF(AND(BO575&gt;90.65,BO575&lt;91),16,IF(AND(BO575&gt;63.34,BO575&lt;65),17,IF(AND(BO575&gt;203.34,BO575&lt;205),18,IF(AND(BO575&gt;122.8,BO575&lt;124),19,IF(AND(BO575&gt;86.83,BO575&lt;88),20))))))))))))))))))</f>
        <v>0</v>
      </c>
      <c r="CE575" s="52" t="b">
        <f>IF(AND(BP575&gt;139.85,BP575&lt;141),3,IF(AND(BP575&gt;103.84,BP575&lt;105),4,IF(AND(BP575&gt;52.32,BP575&lt;54),5,IF(AND(BP575&gt;285.46,BP575&lt;287),6,IF(AND(BP575&gt;118.42,BP575&lt;120),7,IF(AND(BP575&gt;62.42,BP575&lt;64),8,IF(AND(BP575&gt;412.27,BP575&lt;414),9,IF(AND(BP575&gt;140.33,BP575&lt;142),10,IF(AND(BP575&gt;145,BP575&lt;147),11,IF(AND(BP575&gt;146.47,BP575&lt;148),12,IF(AND(BP575&gt;108.77,BP575&lt;110),13,IF(AND(BP575&gt;54.82,BP575&lt;56),14,IF(AND(BP575&gt;298.92,BP575&lt;300),15,IF(AND(BP575&gt;124.03,BP575&lt;126),16,IF(AND(BP575&gt;65.4,BP575&lt;67),17,IF(AND(BP575&gt;431.69,BP575&lt;433),18,IF(AND(BP575&gt;146.97,BP575&lt;148),19,IF(AND(BP575&gt;151.86,BP575&lt;153),20))))))))))))))))))</f>
        <v>0</v>
      </c>
      <c r="CF575" s="52" t="b">
        <f>IF(AND(BQ575&gt;350.42,BQ575&lt;352),3,IF(AND(BQ575&gt;546.22,BQ575&lt;548),4,IF(AND(BQ575&gt;155.33,BQ575&lt;157),5,IF(AND(BQ575&gt;721.99,BQ575&lt;723),6,IF(AND(BQ575&gt;638.96,BQ575&lt;639),7,IF(AND(BQ575&gt;187.79,BQ575&lt;189),8,IF(AND(BQ575&gt;945.4,BQ575&lt;947),9,IF(AND(BQ575&gt;698.46,BQ575&lt;670),10,IF(AND(BQ575&gt;360.7,BQ575&lt;362),11,IF(AND(BQ575&gt;366.94,BQ575&lt;368),12,IF(AND(BQ575&gt;571.94,BQ575&lt;573),13,IF(AND(BQ575&gt;162.68,BQ575&lt;164),14,IF(AND(BQ575&gt;755.97,BQ575&lt;757),15,IF(AND(BQ575&gt;667.99,BQ575&lt;669),16,IF(AND(BQ575&gt;196.66,BQ575&lt;198),17,IF(AND(BQ575&gt;989.88,BQ575&lt;991),18,IF(AND(BQ575&gt;731.33,BQ575&lt;733),19,IF(AND(BQ575&gt;377.7,BQ575&lt;379),20))))))))))))))))))</f>
        <v>0</v>
      </c>
      <c r="CG575" s="52" t="b">
        <f>IF(AND(BS575&gt;46.2,BS575&lt;46.5),3,IF(AND(BS575&gt;18.8,BS575&lt;19.1),4,IF(AND(BS575&gt;15.8,BS575&lt;16),5,IF(AND(BS575&gt;78.7,BS575&lt;79),6,IF(AND(BS575&gt;32.1,BS575&lt;32.4),7,IF(AND(BS575&gt;26.9,BS575&lt;27.3),8,IF(AND(BS575&gt;125,BS575&lt;125.5),9,IF(AND(BS575&gt;48.2,BS575&lt;48.52),10,IF(AND(BS575&gt;43.1,BS575&lt;43.6),11,IF(AND(BS575&gt;48.53,BS575&lt;48.7),12,IF(AND(BS575&gt;19.6,BS575&lt;20.1),13,IF(AND(BS575&gt;16.5,BS575&lt;16.9),14,IF(AND(BS575&gt;82.4,BS575&lt;82.8),15,IF(AND(BS575&gt;33.6,BS575&lt;34),16,IF(AND(BS575&gt;28,BS575&lt;28.6),17,IF(AND(BS575&gt;130.8,BS575&lt;131.4),18,IF(AND(BS575&gt;50.5,BS575&lt;50.9),19,IF(AND(BS575&gt;45.2,BS575&lt;45.8),20))))))))))))))))))</f>
        <v>0</v>
      </c>
    </row>
    <row r="576" spans="1:88" ht="90" customHeight="1">
      <c r="A576" s="297"/>
      <c r="B576" s="300"/>
      <c r="C576" s="309"/>
      <c r="D576" s="292" t="s">
        <v>54</v>
      </c>
      <c r="E576" s="293"/>
      <c r="F576" s="10" t="s">
        <v>36</v>
      </c>
      <c r="G576" s="12">
        <f>IF(AD576=FALSE,0,AD576)</f>
        <v>1987</v>
      </c>
      <c r="H576" s="12" t="s">
        <v>36</v>
      </c>
      <c r="I576" s="12">
        <f>IF(AE576=FALSE,0,AE576)</f>
        <v>0</v>
      </c>
      <c r="J576" s="12">
        <f>IF(AF576=FALSE,0,AF576)</f>
        <v>0</v>
      </c>
      <c r="K576" s="12" t="s">
        <v>36</v>
      </c>
      <c r="L576" s="12">
        <f>IF(AG576=FALSE,0,AG576)</f>
        <v>0</v>
      </c>
      <c r="M576" s="12" t="s">
        <v>36</v>
      </c>
      <c r="N576" s="12" t="s">
        <v>36</v>
      </c>
      <c r="O576" s="12" t="s">
        <v>36</v>
      </c>
      <c r="P576" s="12" t="s">
        <v>36</v>
      </c>
      <c r="Q576" s="12">
        <f>IF(AH576=FALSE,0,AH576)</f>
        <v>0</v>
      </c>
      <c r="R576" s="12" t="s">
        <v>36</v>
      </c>
      <c r="S576" s="12">
        <f>IF(AI576=FALSE,0,AI576)</f>
        <v>0</v>
      </c>
      <c r="T576" s="12" t="s">
        <v>36</v>
      </c>
      <c r="U576" s="12">
        <f>IF(AJ576=FALSE,0,AJ576)</f>
        <v>0</v>
      </c>
      <c r="V576" s="12">
        <f>IF(AK576=FALSE,0,AK576)</f>
        <v>0</v>
      </c>
      <c r="W576" s="12">
        <f>IF(AL576=FALSE,0,AL576)</f>
        <v>0</v>
      </c>
      <c r="X576" s="12" t="s">
        <v>36</v>
      </c>
      <c r="Y576" s="12">
        <f>IF(AM576=FALSE,0,AM576)</f>
        <v>0</v>
      </c>
      <c r="Z576" s="12" t="s">
        <v>36</v>
      </c>
      <c r="AA576" s="18">
        <v>9</v>
      </c>
      <c r="AD576" s="52">
        <f>IF(AD575=3,948.15,IF(AD575=4,624.59,IF(AD575=5,238.38,IF(AD575=6,1987,IF(AD575=7,740.75,IF(AD575=8,283.91,IF(AD575=9,2682.35,IF(AD575=10,829.59,IF(AD575=11,586.15,IF(AD575=12,992.71,IF(AD575=13,653.95,IF(AD575=14,249.59,IF(AD575=15,2080.39,IF(AD575=16,775.57,IF(AD575=17,297.25,IF(AD575=18,2808.42,IF(AD575=19,868.59,IF(AD575=20,613.7))))))))))))))))))</f>
        <v>1987</v>
      </c>
      <c r="AE576" s="52" t="b">
        <f>IF(AE575=5,1205.78,IF(AE575=8,1408.63,IF(AE575=11,1428.91,IF(AE575=14,1262.45,IF(AE575=17,1474.83,IF(AE575=20,1496.07))))))</f>
        <v>0</v>
      </c>
      <c r="AF576" s="52" t="b">
        <f>IF(AF575=3,487.32,IF(AF575=4,325.64,IF(AF575=5,287.99,IF(AF575=6,618.7,IF(AF575=7,412.3,IF(AF575=8,366.04,IF(AF575=9,798.54,IF(AF575=10,534.49,IF(AF575=11,476.86,IF(AF575=12,510.22,IF(AF575=13,340.94,IF(AF575=14,301.53,IF(AF575=15,647.78,IF(AF575=16,431.68,IF(AF575=17,383.24,IF(AF575=18,836.07,IF(AF575=19,559.61,IF(AF575=20,499.27))))))))))))))))))</f>
        <v>0</v>
      </c>
      <c r="AG576" s="52" t="b">
        <f>IF(AG575=3,498.89,IF(AG575=4,361.29,IF(AG575=5,250.38,IF(AG575=6,629.22,IF(AG575=7,456.21,IF(AG575=8,316.16,IF(AG575=9,815.35,IF(AG575=10,572.19,IF(AG575=11,402.59,IF(AG575=12,522.33,IF(AG575=13,378.28,IF(AG575=14,262.15,IF(AG575=15,658.8,IF(AG575=16,477.66,IF(AG575=17,331.01,IF(AG575=18,853.67,IF(AG575=19,599.08,IF(AG575=20,421.51))))))))))))))))))</f>
        <v>0</v>
      </c>
      <c r="AH576" s="52" t="b">
        <f>IF(AH575=3,359.85,IF(AH575=4,130.83,IF(AH575=5,78.61,IF(AH575=6,427.19,IF(AH575=7,160.77,IF(AH575=8,95.38,IF(AH575=9,568.37,IF(AH575=10,204.4,IF(AH575=11,132.96,IF(AH575=12,376.76,IF(AH575=13,136.98,IF(AH575=14,82.31,IF(AH575=15,447.27,IF(AH575=16,168.32,IF(AH575=17,99.86,IF(AH575=18,595.08,IF(AH575=19,214.01,IF(AH575=20,139.21))))))))))))))))))</f>
        <v>0</v>
      </c>
      <c r="AI576" s="52" t="b">
        <f>IF(AI575=3,196.17,IF(AI575=4,89.93,IF(AI575=5,48.88,IF(AI575=6,246.08,IF(AI575=7,112.07,IF(AI575=8,61.92,IF(AI575=9,297.11,IF(AI575=10,140.41,IF(AI575=11,79.67,IF(AI575=12,205.39,IF(AI575=13,94.16,IF(AI575=14,51.17,IF(AI575=15,257.64,IF(AI575=16,117.33,IF(AI575=17,64.83,IF(AI575=18,311.07,IF(AI575=19,147.01,IF(AI575=20,83.42))))))))))))))))))</f>
        <v>0</v>
      </c>
      <c r="AJ576" s="52" t="b">
        <f>IF(AJ575=3,108.35,IF(AJ575=4,64.65,IF(AJ575=5,45.75,IF(AJ575=6,144.27,IF(AJ575=7,86.58,IF(AJ575=8,61.46,IF(AJ575=9,195.16,IF(AJ575=10,118.24,IF(AJ575=11,83.88,IF(AJ575=12,113.44,IF(AJ575=13,67.69,IF(AJ575=14,47.9,IF(AJ575=15,151.05,IF(AJ575=16,90.65,IF(AJ575=17,64.34,IF(AJ575=18,204.34,IF(AJ575=19,123.8,IF(AJ575=20,87.83))))))))))))))))))</f>
        <v>0</v>
      </c>
      <c r="AK576" s="52" t="b">
        <f>IF(AK575=3,140.85,IF(AK575=4,104.84,IF(AK575=5,53.32,IF(AK575=6,286.46,IF(AK575=7,119.42,IF(AK575=8,63.42,IF(AK575=9,413.27,IF(AK575=10,141.33,IF(AK575=11,146,IF(AK575=12,147.47,IF(AK575=13,109.77,IF(AK575=14,55.82,IF(AK575=15,299.92,IF(AK575=16,125.03,IF(AK575=17,66.4,IF(AK575=18,432.69,IF(AK575=19,147.97,IF(AK575=20,152.86))))))))))))))))))</f>
        <v>0</v>
      </c>
      <c r="AL576" s="52" t="b">
        <f>IF(AL575=3,351.42,IF(AL575=4,547.22,IF(AL575=5,156.33,IF(AL575=6,722.99,IF(AL575=7,638.96,IF(AL575=8,188.79,IF(AL575=9,946.4,IF(AL575=10,699.46,IF(AL575=11,361.7,IF(AL575=12,367.94,IF(AL575=13,572.94,IF(AL575=14,163.68,IF(AL575=15,756.97,IF(AL575=16,668.99,IF(AL575=17,197.66,IF(AL575=18,990.88,IF(AL575=19,732.33,IF(AL575=20,378.7))))))))))))))))))</f>
        <v>0</v>
      </c>
      <c r="AM576" s="52" t="b">
        <f>IF(AM575=3,46.41,IF(AM575=4,19.01,IF(AM575=5,15.96,IF(AM575=6,78.9,IF(AM575=7,32.34,IF(AM575=8,27.09,IF(AM575=9,125.27,IF(AM575=10,48.48,IF(AM575=11,43.47,IF(AM575=12,48.59,IF(AM575=13,19.9,IF(AM575=14,16.71,IF(AM575=15,82.61,IF(AM575=16,33.86,IF(AM575=17,28.36,IF(AM575=18,131.15,IF(AM575=19,50.76,IF(AM575=20,45.51))))))))))))))))))</f>
        <v>0</v>
      </c>
      <c r="AO576" s="4">
        <f t="shared" si="1563"/>
        <v>0</v>
      </c>
      <c r="AP576" s="4">
        <f t="shared" si="1564"/>
        <v>0</v>
      </c>
      <c r="AQ576" s="4">
        <f t="shared" si="1565"/>
        <v>0</v>
      </c>
      <c r="AU576" s="310"/>
      <c r="AV576" s="316"/>
      <c r="AW576" s="317"/>
      <c r="AX576" s="322" t="s">
        <v>54</v>
      </c>
      <c r="AY576" s="293"/>
      <c r="AZ576" s="10" t="s">
        <v>36</v>
      </c>
      <c r="BA576" s="12">
        <f>IF(BX576=FALSE,0,BX576)</f>
        <v>3974</v>
      </c>
      <c r="BB576" s="12" t="s">
        <v>36</v>
      </c>
      <c r="BC576" s="12">
        <f>IF(BY576=FALSE,0,BY576)</f>
        <v>0</v>
      </c>
      <c r="BD576" s="12">
        <f>IF(BZ576=FALSE,0,BZ576)</f>
        <v>0</v>
      </c>
      <c r="BE576" s="12" t="s">
        <v>36</v>
      </c>
      <c r="BF576" s="12">
        <f>IF(CA576=FALSE,0,CA576)</f>
        <v>0</v>
      </c>
      <c r="BG576" s="12" t="s">
        <v>36</v>
      </c>
      <c r="BH576" s="12" t="s">
        <v>36</v>
      </c>
      <c r="BI576" s="12" t="s">
        <v>36</v>
      </c>
      <c r="BJ576" s="12" t="s">
        <v>36</v>
      </c>
      <c r="BK576" s="12">
        <f>IF(CB576=FALSE,0,CB576)</f>
        <v>0</v>
      </c>
      <c r="BL576" s="12" t="s">
        <v>36</v>
      </c>
      <c r="BM576" s="12">
        <f>IF(CC576=FALSE,0,CC576)</f>
        <v>0</v>
      </c>
      <c r="BN576" s="12" t="s">
        <v>36</v>
      </c>
      <c r="BO576" s="12">
        <f>IF(CD576=FALSE,0,CD576)</f>
        <v>0</v>
      </c>
      <c r="BP576" s="12">
        <f>IF(CE576=FALSE,0,CE576)</f>
        <v>0</v>
      </c>
      <c r="BQ576" s="12">
        <f>IF(CF576=FALSE,0,CF576)</f>
        <v>0</v>
      </c>
      <c r="BR576" s="12" t="s">
        <v>36</v>
      </c>
      <c r="BS576" s="12">
        <f>IF(CG576=FALSE,0,CG576)</f>
        <v>0</v>
      </c>
      <c r="BT576" s="12" t="s">
        <v>36</v>
      </c>
      <c r="BU576" s="18">
        <v>9</v>
      </c>
      <c r="BX576" s="52">
        <f>IF(AD575=3,1896.3,IF(AD575=4,1249.18,IF(AD575=5,476.76,IF(AD575=6,3974,IF(AD575=7,1481.5,IF(AD575=8,567.82,IF(AD575=9,5364.7,IF(AD575=10,1659.18,IF(AD575=11,1172.3)))))))))</f>
        <v>3974</v>
      </c>
      <c r="BY576" s="52" t="b">
        <f>IF(AE575=5,2411.56,IF(AE575=8,2817.26,IF(AE575=11,2857.82)))</f>
        <v>0</v>
      </c>
      <c r="BZ576" s="52" t="b">
        <f>IF(AF575=3,974.64,IF(AF575=4,651.28,IF(AF575=5,575.98,IF(AF575=6,1237.4,IF(AF575=7,824.6,IF(AF575=8,732.08,IF(AF575=9,1597.08,IF(AF575=10,1068.98,IF(AF575=11,953.72)))))))))</f>
        <v>0</v>
      </c>
      <c r="CA576" s="52" t="b">
        <f>IF(AG575=3,997.78,IF(AG575=4,722.58,IF(AG575=5,500.76,IF(AG575=6,1258.44,IF(AG575=7,912.42,IF(AG575=8,632.32,IF(AG575=9,1630.7,IF(AG575=10,1144.38,IF(AG575=11,805.18)))))))))</f>
        <v>0</v>
      </c>
      <c r="CB576" s="52" t="b">
        <f>IF(AH575=3,719.7,IF(AH575=4,261.66,IF(AH575=5,157.22,IF(AH575=6,854.38,IF(AH575=7,321.54,IF(AH575=8,190.76,IF(AH575=9,1136.74,IF(AH575=10,408.8,IF(AH575=11,265.92)))))))))</f>
        <v>0</v>
      </c>
      <c r="CC576" s="52" t="b">
        <f>IF(AI575=3,392.34,IF(AI575=4,179.86,IF(AI575=5,97.76,IF(AI575=6,492.16,IF(AI575=7,224.14,IF(AI575=8,123.84,IF(AI575=9,594.22,IF(AI575=10,280.82,IF(AI575=11,159.34)))))))))</f>
        <v>0</v>
      </c>
      <c r="CD576" s="52" t="b">
        <f>IF(AJ575=3,216.7,IF(AJ575=4,129.3,IF(AJ575=5,91.5,IF(AJ575=6,288.54,IF(AJ575=7,173.16,IF(AJ575=8,122.92,IF(AJ575=9,390.32,IF(AJ575=10,236.48,IF(AJ575=11,167.76)))))))))</f>
        <v>0</v>
      </c>
      <c r="CE576" s="52" t="b">
        <f>IF(AK575=3,281.7,IF(AK575=4,209.68,IF(AK575=5,106.64,IF(AK575=6,572.92,IF(AK575=7,238.84,IF(AK575=8,126.84,IF(AK575=9,826.54,IF(AK575=10,282.66,IF(AK575=11,292)))))))))</f>
        <v>0</v>
      </c>
      <c r="CF576" s="52" t="b">
        <f>IF(AL575=3,702.84,IF(AL575=4,1094.44,IF(AL575=5,312.66,IF(AL575=6,1445.98,IF(AL575=7,1277.92,IF(AL575=8,377.58,IF(AL575=9,1892.8,IF(AL575=10,1398.92,IF(AL575=11,723.4)))))))))</f>
        <v>0</v>
      </c>
      <c r="CG576" s="52" t="b">
        <f>IF(AM575=3,92.82,IF(AM575=4,38.02,IF(AM575=5,31.92,IF(AM575=6,157.8,IF(AM575=7,64.68,IF(AM575=8,54.18,IF(AM575=9,250.54,IF(AM575=10,96.96,IF(AM575=11,86.94)))))))))</f>
        <v>0</v>
      </c>
    </row>
    <row r="577" spans="1:88" ht="30" customHeight="1">
      <c r="A577" s="298"/>
      <c r="B577" s="298" t="s">
        <v>341</v>
      </c>
      <c r="C577" s="307">
        <f>C559+C568</f>
        <v>612.4</v>
      </c>
      <c r="D577" s="298" t="s">
        <v>27</v>
      </c>
      <c r="E577" s="36" t="s">
        <v>28</v>
      </c>
      <c r="F577" s="10">
        <f>G577+I577+J577+L577+Q577+S577+U577+V577+W577+Y577+Z577</f>
        <v>1216838.7999999998</v>
      </c>
      <c r="G577" s="44">
        <f>G559+G568</f>
        <v>1216838.7999999998</v>
      </c>
      <c r="H577" s="10">
        <f t="shared" ref="H577:Z582" si="1612">H559+H568</f>
        <v>0</v>
      </c>
      <c r="I577" s="10">
        <f t="shared" si="1612"/>
        <v>0</v>
      </c>
      <c r="J577" s="10">
        <f t="shared" si="1612"/>
        <v>0</v>
      </c>
      <c r="K577" s="10">
        <f t="shared" si="1612"/>
        <v>0</v>
      </c>
      <c r="L577" s="10">
        <f t="shared" si="1612"/>
        <v>0</v>
      </c>
      <c r="M577" s="10">
        <f t="shared" si="1612"/>
        <v>0</v>
      </c>
      <c r="N577" s="10">
        <f t="shared" si="1612"/>
        <v>0</v>
      </c>
      <c r="O577" s="10">
        <f t="shared" si="1612"/>
        <v>0</v>
      </c>
      <c r="P577" s="10">
        <f t="shared" si="1612"/>
        <v>0</v>
      </c>
      <c r="Q577" s="10">
        <f t="shared" si="1612"/>
        <v>0</v>
      </c>
      <c r="R577" s="10">
        <f t="shared" si="1612"/>
        <v>0</v>
      </c>
      <c r="S577" s="10">
        <f t="shared" si="1612"/>
        <v>0</v>
      </c>
      <c r="T577" s="10">
        <f t="shared" si="1612"/>
        <v>0</v>
      </c>
      <c r="U577" s="10">
        <f t="shared" si="1612"/>
        <v>0</v>
      </c>
      <c r="V577" s="10">
        <f t="shared" si="1612"/>
        <v>0</v>
      </c>
      <c r="W577" s="10">
        <f t="shared" si="1612"/>
        <v>0</v>
      </c>
      <c r="X577" s="10">
        <f t="shared" si="1612"/>
        <v>0</v>
      </c>
      <c r="Y577" s="10">
        <f t="shared" si="1612"/>
        <v>0</v>
      </c>
      <c r="Z577" s="10">
        <f t="shared" si="1612"/>
        <v>0</v>
      </c>
      <c r="AA577" s="16">
        <v>1</v>
      </c>
      <c r="AO577" s="4">
        <f t="shared" si="1563"/>
        <v>0</v>
      </c>
      <c r="AP577" s="4">
        <f t="shared" si="1564"/>
        <v>0</v>
      </c>
      <c r="AQ577" s="4">
        <f t="shared" si="1565"/>
        <v>0</v>
      </c>
      <c r="AU577" s="316"/>
      <c r="AV577" s="316" t="s">
        <v>341</v>
      </c>
      <c r="AW577" s="317">
        <f>AW559+AW568</f>
        <v>612.4</v>
      </c>
      <c r="AX577" s="316" t="s">
        <v>27</v>
      </c>
      <c r="AY577" s="36" t="s">
        <v>28</v>
      </c>
      <c r="AZ577" s="10">
        <f>BA577+BC577+BD577+BF577+BK577+BM577+BO577+BP577+BQ577+BS577+BT577</f>
        <v>2433677.6</v>
      </c>
      <c r="BA577" s="44">
        <f>BA559+BA568</f>
        <v>2433677.6</v>
      </c>
      <c r="BB577" s="10">
        <f t="shared" ref="BB577:BT577" si="1613">BB559+BB568</f>
        <v>0</v>
      </c>
      <c r="BC577" s="10">
        <f t="shared" si="1613"/>
        <v>0</v>
      </c>
      <c r="BD577" s="10">
        <f t="shared" si="1613"/>
        <v>0</v>
      </c>
      <c r="BE577" s="10">
        <f t="shared" si="1613"/>
        <v>0</v>
      </c>
      <c r="BF577" s="10">
        <f t="shared" si="1613"/>
        <v>0</v>
      </c>
      <c r="BG577" s="10">
        <f t="shared" si="1613"/>
        <v>0</v>
      </c>
      <c r="BH577" s="10">
        <f t="shared" si="1613"/>
        <v>0</v>
      </c>
      <c r="BI577" s="10">
        <f t="shared" si="1613"/>
        <v>0</v>
      </c>
      <c r="BJ577" s="10">
        <f t="shared" si="1613"/>
        <v>0</v>
      </c>
      <c r="BK577" s="10">
        <f t="shared" si="1613"/>
        <v>0</v>
      </c>
      <c r="BL577" s="10">
        <f t="shared" si="1613"/>
        <v>0</v>
      </c>
      <c r="BM577" s="10">
        <f t="shared" si="1613"/>
        <v>0</v>
      </c>
      <c r="BN577" s="10">
        <f t="shared" si="1613"/>
        <v>0</v>
      </c>
      <c r="BO577" s="10">
        <f t="shared" si="1613"/>
        <v>0</v>
      </c>
      <c r="BP577" s="10">
        <f t="shared" si="1613"/>
        <v>0</v>
      </c>
      <c r="BQ577" s="10">
        <f t="shared" si="1613"/>
        <v>0</v>
      </c>
      <c r="BR577" s="10">
        <f t="shared" si="1613"/>
        <v>0</v>
      </c>
      <c r="BS577" s="10">
        <f t="shared" si="1613"/>
        <v>0</v>
      </c>
      <c r="BT577" s="10">
        <f t="shared" si="1613"/>
        <v>0</v>
      </c>
      <c r="BU577" s="16">
        <v>1</v>
      </c>
      <c r="CI577" s="32">
        <f>BF577-BG577</f>
        <v>0</v>
      </c>
    </row>
    <row r="578" spans="1:88" ht="60" customHeight="1">
      <c r="A578" s="299"/>
      <c r="B578" s="299"/>
      <c r="C578" s="308"/>
      <c r="D578" s="300"/>
      <c r="E578" s="36" t="s">
        <v>29</v>
      </c>
      <c r="F578" s="10">
        <f t="shared" ref="F578:F582" si="1614">G578+I578+J578+L578+Q578+S578+U578+V578+W578+Y578+Z578</f>
        <v>0</v>
      </c>
      <c r="G578" s="10">
        <f t="shared" ref="G578:V582" si="1615">G560+G569</f>
        <v>0</v>
      </c>
      <c r="H578" s="10">
        <f t="shared" si="1615"/>
        <v>0</v>
      </c>
      <c r="I578" s="10">
        <f t="shared" si="1615"/>
        <v>0</v>
      </c>
      <c r="J578" s="10">
        <f t="shared" si="1615"/>
        <v>0</v>
      </c>
      <c r="K578" s="10">
        <f t="shared" si="1615"/>
        <v>0</v>
      </c>
      <c r="L578" s="10">
        <f t="shared" si="1615"/>
        <v>0</v>
      </c>
      <c r="M578" s="10">
        <f t="shared" si="1615"/>
        <v>0</v>
      </c>
      <c r="N578" s="10">
        <f t="shared" si="1615"/>
        <v>0</v>
      </c>
      <c r="O578" s="10">
        <f t="shared" si="1615"/>
        <v>0</v>
      </c>
      <c r="P578" s="10">
        <f t="shared" si="1615"/>
        <v>0</v>
      </c>
      <c r="Q578" s="10">
        <f t="shared" si="1615"/>
        <v>0</v>
      </c>
      <c r="R578" s="10">
        <f t="shared" si="1615"/>
        <v>0</v>
      </c>
      <c r="S578" s="10">
        <f t="shared" si="1615"/>
        <v>0</v>
      </c>
      <c r="T578" s="10">
        <f t="shared" si="1615"/>
        <v>0</v>
      </c>
      <c r="U578" s="10">
        <f t="shared" si="1615"/>
        <v>0</v>
      </c>
      <c r="V578" s="10">
        <f t="shared" si="1615"/>
        <v>0</v>
      </c>
      <c r="W578" s="10">
        <f t="shared" si="1612"/>
        <v>0</v>
      </c>
      <c r="X578" s="10">
        <f t="shared" si="1612"/>
        <v>0</v>
      </c>
      <c r="Y578" s="10">
        <f t="shared" si="1612"/>
        <v>0</v>
      </c>
      <c r="Z578" s="10">
        <f t="shared" si="1612"/>
        <v>0</v>
      </c>
      <c r="AA578" s="15">
        <v>2</v>
      </c>
      <c r="AO578" s="4">
        <f t="shared" si="1563"/>
        <v>0</v>
      </c>
      <c r="AP578" s="4">
        <f t="shared" si="1564"/>
        <v>0</v>
      </c>
      <c r="AQ578" s="4">
        <f t="shared" si="1565"/>
        <v>0</v>
      </c>
      <c r="AU578" s="316"/>
      <c r="AV578" s="316"/>
      <c r="AW578" s="317"/>
      <c r="AX578" s="316"/>
      <c r="AY578" s="36" t="s">
        <v>29</v>
      </c>
      <c r="AZ578" s="10">
        <f t="shared" ref="AZ578:AZ582" si="1616">BA578+BC578+BD578+BF578+BK578+BM578+BO578+BP578+BQ578+BS578+BT578</f>
        <v>0</v>
      </c>
      <c r="BA578" s="10">
        <f t="shared" ref="BA578:BT578" si="1617">BA560+BA569</f>
        <v>0</v>
      </c>
      <c r="BB578" s="10">
        <f t="shared" si="1617"/>
        <v>0</v>
      </c>
      <c r="BC578" s="10">
        <f t="shared" si="1617"/>
        <v>0</v>
      </c>
      <c r="BD578" s="10">
        <f t="shared" si="1617"/>
        <v>0</v>
      </c>
      <c r="BE578" s="10">
        <f t="shared" si="1617"/>
        <v>0</v>
      </c>
      <c r="BF578" s="10">
        <f t="shared" si="1617"/>
        <v>0</v>
      </c>
      <c r="BG578" s="10">
        <f t="shared" si="1617"/>
        <v>0</v>
      </c>
      <c r="BH578" s="10">
        <f t="shared" si="1617"/>
        <v>0</v>
      </c>
      <c r="BI578" s="10">
        <f t="shared" si="1617"/>
        <v>0</v>
      </c>
      <c r="BJ578" s="10">
        <f t="shared" si="1617"/>
        <v>0</v>
      </c>
      <c r="BK578" s="10">
        <f t="shared" si="1617"/>
        <v>0</v>
      </c>
      <c r="BL578" s="10">
        <f t="shared" si="1617"/>
        <v>0</v>
      </c>
      <c r="BM578" s="10">
        <f t="shared" si="1617"/>
        <v>0</v>
      </c>
      <c r="BN578" s="10">
        <f t="shared" si="1617"/>
        <v>0</v>
      </c>
      <c r="BO578" s="10">
        <f t="shared" si="1617"/>
        <v>0</v>
      </c>
      <c r="BP578" s="10">
        <f t="shared" si="1617"/>
        <v>0</v>
      </c>
      <c r="BQ578" s="10">
        <f t="shared" si="1617"/>
        <v>0</v>
      </c>
      <c r="BR578" s="10">
        <f t="shared" si="1617"/>
        <v>0</v>
      </c>
      <c r="BS578" s="10">
        <f t="shared" si="1617"/>
        <v>0</v>
      </c>
      <c r="BT578" s="10">
        <f t="shared" si="1617"/>
        <v>0</v>
      </c>
      <c r="BU578" s="15">
        <v>2</v>
      </c>
    </row>
    <row r="579" spans="1:88" ht="120" customHeight="1">
      <c r="A579" s="299"/>
      <c r="B579" s="299"/>
      <c r="C579" s="308"/>
      <c r="D579" s="298" t="s">
        <v>30</v>
      </c>
      <c r="E579" s="36" t="s">
        <v>31</v>
      </c>
      <c r="F579" s="10">
        <f t="shared" si="1614"/>
        <v>0</v>
      </c>
      <c r="G579" s="10">
        <f t="shared" si="1615"/>
        <v>0</v>
      </c>
      <c r="H579" s="10">
        <f t="shared" si="1612"/>
        <v>0</v>
      </c>
      <c r="I579" s="10">
        <f t="shared" si="1612"/>
        <v>0</v>
      </c>
      <c r="J579" s="10">
        <f t="shared" si="1612"/>
        <v>0</v>
      </c>
      <c r="K579" s="10">
        <f t="shared" si="1612"/>
        <v>0</v>
      </c>
      <c r="L579" s="10">
        <f t="shared" si="1612"/>
        <v>0</v>
      </c>
      <c r="M579" s="10">
        <f t="shared" si="1612"/>
        <v>0</v>
      </c>
      <c r="N579" s="10">
        <f t="shared" si="1612"/>
        <v>0</v>
      </c>
      <c r="O579" s="10">
        <f t="shared" si="1612"/>
        <v>0</v>
      </c>
      <c r="P579" s="10">
        <f t="shared" si="1612"/>
        <v>0</v>
      </c>
      <c r="Q579" s="10">
        <f t="shared" si="1612"/>
        <v>0</v>
      </c>
      <c r="R579" s="10">
        <f t="shared" si="1612"/>
        <v>0</v>
      </c>
      <c r="S579" s="10">
        <f t="shared" si="1612"/>
        <v>0</v>
      </c>
      <c r="T579" s="10">
        <f t="shared" si="1612"/>
        <v>0</v>
      </c>
      <c r="U579" s="10">
        <f t="shared" si="1612"/>
        <v>0</v>
      </c>
      <c r="V579" s="10">
        <f t="shared" si="1612"/>
        <v>0</v>
      </c>
      <c r="W579" s="10">
        <f t="shared" si="1612"/>
        <v>0</v>
      </c>
      <c r="X579" s="10">
        <f t="shared" si="1612"/>
        <v>0</v>
      </c>
      <c r="Y579" s="10">
        <f t="shared" si="1612"/>
        <v>0</v>
      </c>
      <c r="Z579" s="10">
        <f t="shared" si="1612"/>
        <v>0</v>
      </c>
      <c r="AA579" s="15">
        <v>3</v>
      </c>
      <c r="AO579" s="4">
        <f t="shared" si="1563"/>
        <v>0</v>
      </c>
      <c r="AP579" s="4">
        <f t="shared" si="1564"/>
        <v>0</v>
      </c>
      <c r="AQ579" s="4">
        <f t="shared" si="1565"/>
        <v>0</v>
      </c>
      <c r="AT579" s="32">
        <f>AZ579-BC579</f>
        <v>0</v>
      </c>
      <c r="AU579" s="316"/>
      <c r="AV579" s="316"/>
      <c r="AW579" s="317"/>
      <c r="AX579" s="316" t="s">
        <v>30</v>
      </c>
      <c r="AY579" s="36" t="s">
        <v>31</v>
      </c>
      <c r="AZ579" s="10">
        <f t="shared" si="1616"/>
        <v>0</v>
      </c>
      <c r="BA579" s="10">
        <f t="shared" ref="BA579:BT579" si="1618">BA561+BA570</f>
        <v>0</v>
      </c>
      <c r="BB579" s="10">
        <f t="shared" si="1618"/>
        <v>0</v>
      </c>
      <c r="BC579" s="10">
        <f t="shared" si="1618"/>
        <v>0</v>
      </c>
      <c r="BD579" s="10">
        <f t="shared" si="1618"/>
        <v>0</v>
      </c>
      <c r="BE579" s="10">
        <f t="shared" si="1618"/>
        <v>0</v>
      </c>
      <c r="BF579" s="10">
        <f t="shared" si="1618"/>
        <v>0</v>
      </c>
      <c r="BG579" s="10">
        <f t="shared" si="1618"/>
        <v>0</v>
      </c>
      <c r="BH579" s="10">
        <f t="shared" si="1618"/>
        <v>0</v>
      </c>
      <c r="BI579" s="10">
        <f t="shared" si="1618"/>
        <v>0</v>
      </c>
      <c r="BJ579" s="10">
        <f t="shared" si="1618"/>
        <v>0</v>
      </c>
      <c r="BK579" s="10">
        <f t="shared" si="1618"/>
        <v>0</v>
      </c>
      <c r="BL579" s="10">
        <f t="shared" si="1618"/>
        <v>0</v>
      </c>
      <c r="BM579" s="10">
        <f t="shared" si="1618"/>
        <v>0</v>
      </c>
      <c r="BN579" s="10">
        <f t="shared" si="1618"/>
        <v>0</v>
      </c>
      <c r="BO579" s="10">
        <f t="shared" si="1618"/>
        <v>0</v>
      </c>
      <c r="BP579" s="10">
        <f t="shared" si="1618"/>
        <v>0</v>
      </c>
      <c r="BQ579" s="10">
        <f t="shared" si="1618"/>
        <v>0</v>
      </c>
      <c r="BR579" s="10">
        <f t="shared" si="1618"/>
        <v>0</v>
      </c>
      <c r="BS579" s="10">
        <f t="shared" si="1618"/>
        <v>0</v>
      </c>
      <c r="BT579" s="10">
        <f t="shared" si="1618"/>
        <v>0</v>
      </c>
      <c r="BU579" s="15">
        <v>3</v>
      </c>
    </row>
    <row r="580" spans="1:88" ht="30" customHeight="1">
      <c r="A580" s="299"/>
      <c r="B580" s="299"/>
      <c r="C580" s="308"/>
      <c r="D580" s="299"/>
      <c r="E580" s="36" t="s">
        <v>32</v>
      </c>
      <c r="F580" s="10">
        <f t="shared" si="1614"/>
        <v>0</v>
      </c>
      <c r="G580" s="10">
        <f t="shared" si="1615"/>
        <v>0</v>
      </c>
      <c r="H580" s="10">
        <f t="shared" si="1612"/>
        <v>0</v>
      </c>
      <c r="I580" s="10">
        <f t="shared" si="1612"/>
        <v>0</v>
      </c>
      <c r="J580" s="10">
        <f t="shared" si="1612"/>
        <v>0</v>
      </c>
      <c r="K580" s="10">
        <f t="shared" si="1612"/>
        <v>0</v>
      </c>
      <c r="L580" s="10">
        <f t="shared" si="1612"/>
        <v>0</v>
      </c>
      <c r="M580" s="10">
        <f t="shared" si="1612"/>
        <v>0</v>
      </c>
      <c r="N580" s="10">
        <f t="shared" si="1612"/>
        <v>0</v>
      </c>
      <c r="O580" s="10">
        <f t="shared" si="1612"/>
        <v>0</v>
      </c>
      <c r="P580" s="10">
        <f t="shared" si="1612"/>
        <v>0</v>
      </c>
      <c r="Q580" s="10">
        <f t="shared" si="1612"/>
        <v>0</v>
      </c>
      <c r="R580" s="10">
        <f t="shared" si="1612"/>
        <v>0</v>
      </c>
      <c r="S580" s="10">
        <f t="shared" si="1612"/>
        <v>0</v>
      </c>
      <c r="T580" s="10">
        <f t="shared" si="1612"/>
        <v>0</v>
      </c>
      <c r="U580" s="10">
        <f t="shared" si="1612"/>
        <v>0</v>
      </c>
      <c r="V580" s="10">
        <f t="shared" si="1612"/>
        <v>0</v>
      </c>
      <c r="W580" s="10">
        <f t="shared" si="1612"/>
        <v>0</v>
      </c>
      <c r="X580" s="10">
        <f t="shared" si="1612"/>
        <v>0</v>
      </c>
      <c r="Y580" s="10">
        <f t="shared" si="1612"/>
        <v>0</v>
      </c>
      <c r="Z580" s="10">
        <f t="shared" si="1612"/>
        <v>0</v>
      </c>
      <c r="AA580" s="15">
        <v>4</v>
      </c>
      <c r="AO580" s="4">
        <f t="shared" si="1563"/>
        <v>0</v>
      </c>
      <c r="AP580" s="4">
        <f t="shared" si="1564"/>
        <v>0</v>
      </c>
      <c r="AQ580" s="4">
        <f t="shared" si="1565"/>
        <v>0</v>
      </c>
      <c r="AU580" s="316"/>
      <c r="AV580" s="316"/>
      <c r="AW580" s="317"/>
      <c r="AX580" s="316"/>
      <c r="AY580" s="36" t="s">
        <v>32</v>
      </c>
      <c r="AZ580" s="10">
        <f t="shared" si="1616"/>
        <v>0</v>
      </c>
      <c r="BA580" s="10">
        <f t="shared" ref="BA580:BT580" si="1619">BA562+BA571</f>
        <v>0</v>
      </c>
      <c r="BB580" s="10">
        <f t="shared" si="1619"/>
        <v>0</v>
      </c>
      <c r="BC580" s="10">
        <f t="shared" si="1619"/>
        <v>0</v>
      </c>
      <c r="BD580" s="10">
        <f t="shared" si="1619"/>
        <v>0</v>
      </c>
      <c r="BE580" s="10">
        <f t="shared" si="1619"/>
        <v>0</v>
      </c>
      <c r="BF580" s="10">
        <f t="shared" si="1619"/>
        <v>0</v>
      </c>
      <c r="BG580" s="10">
        <f t="shared" si="1619"/>
        <v>0</v>
      </c>
      <c r="BH580" s="10">
        <f t="shared" si="1619"/>
        <v>0</v>
      </c>
      <c r="BI580" s="10">
        <f t="shared" si="1619"/>
        <v>0</v>
      </c>
      <c r="BJ580" s="10">
        <f t="shared" si="1619"/>
        <v>0</v>
      </c>
      <c r="BK580" s="10">
        <f t="shared" si="1619"/>
        <v>0</v>
      </c>
      <c r="BL580" s="10">
        <f t="shared" si="1619"/>
        <v>0</v>
      </c>
      <c r="BM580" s="10">
        <f t="shared" si="1619"/>
        <v>0</v>
      </c>
      <c r="BN580" s="10">
        <f t="shared" si="1619"/>
        <v>0</v>
      </c>
      <c r="BO580" s="10">
        <f t="shared" si="1619"/>
        <v>0</v>
      </c>
      <c r="BP580" s="10">
        <f t="shared" si="1619"/>
        <v>0</v>
      </c>
      <c r="BQ580" s="10">
        <f t="shared" si="1619"/>
        <v>0</v>
      </c>
      <c r="BR580" s="10">
        <f t="shared" si="1619"/>
        <v>0</v>
      </c>
      <c r="BS580" s="10">
        <f t="shared" si="1619"/>
        <v>0</v>
      </c>
      <c r="BT580" s="10">
        <f t="shared" si="1619"/>
        <v>0</v>
      </c>
      <c r="BU580" s="15">
        <v>4</v>
      </c>
    </row>
    <row r="581" spans="1:88" ht="30" customHeight="1">
      <c r="A581" s="299"/>
      <c r="B581" s="299"/>
      <c r="C581" s="308"/>
      <c r="D581" s="299"/>
      <c r="E581" s="36" t="s">
        <v>33</v>
      </c>
      <c r="F581" s="10">
        <f t="shared" si="1614"/>
        <v>0</v>
      </c>
      <c r="G581" s="10">
        <f t="shared" si="1615"/>
        <v>0</v>
      </c>
      <c r="H581" s="10">
        <f t="shared" si="1612"/>
        <v>0</v>
      </c>
      <c r="I581" s="10">
        <f t="shared" si="1612"/>
        <v>0</v>
      </c>
      <c r="J581" s="10">
        <f t="shared" si="1612"/>
        <v>0</v>
      </c>
      <c r="K581" s="10">
        <f t="shared" si="1612"/>
        <v>0</v>
      </c>
      <c r="L581" s="10">
        <f t="shared" si="1612"/>
        <v>0</v>
      </c>
      <c r="M581" s="10">
        <f t="shared" si="1612"/>
        <v>0</v>
      </c>
      <c r="N581" s="10">
        <f t="shared" si="1612"/>
        <v>0</v>
      </c>
      <c r="O581" s="10">
        <f t="shared" si="1612"/>
        <v>0</v>
      </c>
      <c r="P581" s="10">
        <f t="shared" si="1612"/>
        <v>0</v>
      </c>
      <c r="Q581" s="10">
        <f t="shared" si="1612"/>
        <v>0</v>
      </c>
      <c r="R581" s="10">
        <f t="shared" si="1612"/>
        <v>0</v>
      </c>
      <c r="S581" s="10">
        <f t="shared" si="1612"/>
        <v>0</v>
      </c>
      <c r="T581" s="10">
        <f t="shared" si="1612"/>
        <v>0</v>
      </c>
      <c r="U581" s="10">
        <f t="shared" si="1612"/>
        <v>0</v>
      </c>
      <c r="V581" s="10">
        <f t="shared" si="1612"/>
        <v>0</v>
      </c>
      <c r="W581" s="10">
        <f t="shared" si="1612"/>
        <v>0</v>
      </c>
      <c r="X581" s="10">
        <f t="shared" si="1612"/>
        <v>0</v>
      </c>
      <c r="Y581" s="10">
        <f t="shared" si="1612"/>
        <v>0</v>
      </c>
      <c r="Z581" s="10">
        <f t="shared" si="1612"/>
        <v>0</v>
      </c>
      <c r="AA581" s="15">
        <v>5</v>
      </c>
      <c r="AO581" s="4">
        <f t="shared" si="1563"/>
        <v>0</v>
      </c>
      <c r="AP581" s="4">
        <f t="shared" si="1564"/>
        <v>0</v>
      </c>
      <c r="AQ581" s="4">
        <f t="shared" si="1565"/>
        <v>0</v>
      </c>
      <c r="AU581" s="316"/>
      <c r="AV581" s="316"/>
      <c r="AW581" s="317"/>
      <c r="AX581" s="316"/>
      <c r="AY581" s="36" t="s">
        <v>33</v>
      </c>
      <c r="AZ581" s="10">
        <f t="shared" si="1616"/>
        <v>0</v>
      </c>
      <c r="BA581" s="10">
        <f t="shared" ref="BA581:BT581" si="1620">BA563+BA572</f>
        <v>0</v>
      </c>
      <c r="BB581" s="10">
        <f t="shared" si="1620"/>
        <v>0</v>
      </c>
      <c r="BC581" s="10">
        <f t="shared" si="1620"/>
        <v>0</v>
      </c>
      <c r="BD581" s="10">
        <f t="shared" si="1620"/>
        <v>0</v>
      </c>
      <c r="BE581" s="10">
        <f t="shared" si="1620"/>
        <v>0</v>
      </c>
      <c r="BF581" s="10">
        <f t="shared" si="1620"/>
        <v>0</v>
      </c>
      <c r="BG581" s="10">
        <f t="shared" si="1620"/>
        <v>0</v>
      </c>
      <c r="BH581" s="10">
        <f t="shared" si="1620"/>
        <v>0</v>
      </c>
      <c r="BI581" s="10">
        <f t="shared" si="1620"/>
        <v>0</v>
      </c>
      <c r="BJ581" s="10">
        <f t="shared" si="1620"/>
        <v>0</v>
      </c>
      <c r="BK581" s="10">
        <f t="shared" si="1620"/>
        <v>0</v>
      </c>
      <c r="BL581" s="10">
        <f t="shared" si="1620"/>
        <v>0</v>
      </c>
      <c r="BM581" s="10">
        <f t="shared" si="1620"/>
        <v>0</v>
      </c>
      <c r="BN581" s="10">
        <f t="shared" si="1620"/>
        <v>0</v>
      </c>
      <c r="BO581" s="10">
        <f t="shared" si="1620"/>
        <v>0</v>
      </c>
      <c r="BP581" s="10">
        <f t="shared" si="1620"/>
        <v>0</v>
      </c>
      <c r="BQ581" s="10">
        <f t="shared" si="1620"/>
        <v>0</v>
      </c>
      <c r="BR581" s="10">
        <f t="shared" si="1620"/>
        <v>0</v>
      </c>
      <c r="BS581" s="10">
        <f t="shared" si="1620"/>
        <v>0</v>
      </c>
      <c r="BT581" s="10">
        <f t="shared" si="1620"/>
        <v>0</v>
      </c>
      <c r="BU581" s="15">
        <v>5</v>
      </c>
    </row>
    <row r="582" spans="1:88" ht="30" customHeight="1">
      <c r="A582" s="299"/>
      <c r="B582" s="299"/>
      <c r="C582" s="308"/>
      <c r="D582" s="300"/>
      <c r="E582" s="36" t="s">
        <v>34</v>
      </c>
      <c r="F582" s="10">
        <f t="shared" si="1614"/>
        <v>0</v>
      </c>
      <c r="G582" s="10">
        <f t="shared" si="1615"/>
        <v>0</v>
      </c>
      <c r="H582" s="10">
        <f t="shared" si="1612"/>
        <v>0</v>
      </c>
      <c r="I582" s="10">
        <f t="shared" si="1612"/>
        <v>0</v>
      </c>
      <c r="J582" s="10">
        <f t="shared" si="1612"/>
        <v>0</v>
      </c>
      <c r="K582" s="10">
        <f t="shared" si="1612"/>
        <v>0</v>
      </c>
      <c r="L582" s="10">
        <f t="shared" si="1612"/>
        <v>0</v>
      </c>
      <c r="M582" s="10">
        <f t="shared" si="1612"/>
        <v>0</v>
      </c>
      <c r="N582" s="10">
        <f t="shared" si="1612"/>
        <v>0</v>
      </c>
      <c r="O582" s="10">
        <f t="shared" si="1612"/>
        <v>0</v>
      </c>
      <c r="P582" s="10">
        <f t="shared" si="1612"/>
        <v>0</v>
      </c>
      <c r="Q582" s="10">
        <f t="shared" si="1612"/>
        <v>0</v>
      </c>
      <c r="R582" s="10">
        <f t="shared" si="1612"/>
        <v>0</v>
      </c>
      <c r="S582" s="10">
        <f t="shared" si="1612"/>
        <v>0</v>
      </c>
      <c r="T582" s="10">
        <f t="shared" si="1612"/>
        <v>0</v>
      </c>
      <c r="U582" s="10">
        <f t="shared" si="1612"/>
        <v>0</v>
      </c>
      <c r="V582" s="10">
        <f t="shared" si="1612"/>
        <v>0</v>
      </c>
      <c r="W582" s="10">
        <f t="shared" si="1612"/>
        <v>0</v>
      </c>
      <c r="X582" s="10">
        <f t="shared" si="1612"/>
        <v>0</v>
      </c>
      <c r="Y582" s="10">
        <f t="shared" si="1612"/>
        <v>0</v>
      </c>
      <c r="Z582" s="10">
        <f t="shared" si="1612"/>
        <v>0</v>
      </c>
      <c r="AA582" s="15">
        <v>6</v>
      </c>
      <c r="AO582" s="4">
        <f t="shared" si="1563"/>
        <v>0</v>
      </c>
      <c r="AP582" s="4">
        <f t="shared" si="1564"/>
        <v>0</v>
      </c>
      <c r="AQ582" s="4">
        <f t="shared" si="1565"/>
        <v>0</v>
      </c>
      <c r="AU582" s="316"/>
      <c r="AV582" s="316"/>
      <c r="AW582" s="317"/>
      <c r="AX582" s="316"/>
      <c r="AY582" s="36" t="s">
        <v>34</v>
      </c>
      <c r="AZ582" s="10">
        <f t="shared" si="1616"/>
        <v>0</v>
      </c>
      <c r="BA582" s="10">
        <f t="shared" ref="BA582:BT582" si="1621">BA564+BA573</f>
        <v>0</v>
      </c>
      <c r="BB582" s="10">
        <f t="shared" si="1621"/>
        <v>0</v>
      </c>
      <c r="BC582" s="10">
        <f t="shared" si="1621"/>
        <v>0</v>
      </c>
      <c r="BD582" s="10">
        <f t="shared" si="1621"/>
        <v>0</v>
      </c>
      <c r="BE582" s="10">
        <f t="shared" si="1621"/>
        <v>0</v>
      </c>
      <c r="BF582" s="10">
        <f t="shared" si="1621"/>
        <v>0</v>
      </c>
      <c r="BG582" s="10">
        <f t="shared" si="1621"/>
        <v>0</v>
      </c>
      <c r="BH582" s="10">
        <f t="shared" si="1621"/>
        <v>0</v>
      </c>
      <c r="BI582" s="10">
        <f t="shared" si="1621"/>
        <v>0</v>
      </c>
      <c r="BJ582" s="10">
        <f t="shared" si="1621"/>
        <v>0</v>
      </c>
      <c r="BK582" s="10">
        <f t="shared" si="1621"/>
        <v>0</v>
      </c>
      <c r="BL582" s="10">
        <f t="shared" si="1621"/>
        <v>0</v>
      </c>
      <c r="BM582" s="10">
        <f t="shared" si="1621"/>
        <v>0</v>
      </c>
      <c r="BN582" s="10">
        <f t="shared" si="1621"/>
        <v>0</v>
      </c>
      <c r="BO582" s="10">
        <f t="shared" si="1621"/>
        <v>0</v>
      </c>
      <c r="BP582" s="10">
        <f t="shared" si="1621"/>
        <v>0</v>
      </c>
      <c r="BQ582" s="10">
        <f t="shared" si="1621"/>
        <v>0</v>
      </c>
      <c r="BR582" s="10">
        <f t="shared" si="1621"/>
        <v>0</v>
      </c>
      <c r="BS582" s="10">
        <f t="shared" si="1621"/>
        <v>0</v>
      </c>
      <c r="BT582" s="10">
        <f t="shared" si="1621"/>
        <v>0</v>
      </c>
      <c r="BU582" s="15">
        <v>6</v>
      </c>
    </row>
    <row r="583" spans="1:88" s="5" customFormat="1" ht="30" customHeight="1">
      <c r="A583" s="299"/>
      <c r="B583" s="299"/>
      <c r="C583" s="308"/>
      <c r="D583" s="311" t="s">
        <v>35</v>
      </c>
      <c r="E583" s="312"/>
      <c r="F583" s="10">
        <f>F577+F578+F579+F580+F581+F582</f>
        <v>1216838.7999999998</v>
      </c>
      <c r="G583" s="10">
        <f t="shared" ref="G583" si="1622">G577+G578+G579+G580+G581+G582</f>
        <v>1216838.7999999998</v>
      </c>
      <c r="H583" s="10">
        <f t="shared" ref="H583" si="1623">H577+H578+H579+H580+H581+H582</f>
        <v>0</v>
      </c>
      <c r="I583" s="10">
        <f t="shared" ref="I583" si="1624">I577+I578+I579+I580+I581+I582</f>
        <v>0</v>
      </c>
      <c r="J583" s="10">
        <f t="shared" ref="J583" si="1625">J577+J578+J579+J580+J581+J582</f>
        <v>0</v>
      </c>
      <c r="K583" s="10">
        <f t="shared" ref="K583" si="1626">K577+K578+K579+K580+K581+K582</f>
        <v>0</v>
      </c>
      <c r="L583" s="10">
        <f t="shared" ref="L583" si="1627">L577+L578+L579+L580+L581+L582</f>
        <v>0</v>
      </c>
      <c r="M583" s="10">
        <f t="shared" ref="M583" si="1628">M577+M578+M579+M580+M581+M582</f>
        <v>0</v>
      </c>
      <c r="N583" s="10">
        <f t="shared" ref="N583" si="1629">N577+N578+N579+N580+N581+N582</f>
        <v>0</v>
      </c>
      <c r="O583" s="10">
        <f t="shared" ref="O583" si="1630">O577+O578+O579+O580+O581+O582</f>
        <v>0</v>
      </c>
      <c r="P583" s="10">
        <f t="shared" ref="P583" si="1631">P577+P578+P579+P580+P581+P582</f>
        <v>0</v>
      </c>
      <c r="Q583" s="10">
        <f t="shared" ref="Q583" si="1632">Q577+Q578+Q579+Q580+Q581+Q582</f>
        <v>0</v>
      </c>
      <c r="R583" s="10">
        <f t="shared" ref="R583" si="1633">R577+R578+R579+R580+R581+R582</f>
        <v>0</v>
      </c>
      <c r="S583" s="10">
        <f t="shared" ref="S583" si="1634">S577+S578+S579+S580+S581+S582</f>
        <v>0</v>
      </c>
      <c r="T583" s="10">
        <f t="shared" ref="T583" si="1635">T577+T578+T579+T580+T581+T582</f>
        <v>0</v>
      </c>
      <c r="U583" s="10">
        <f t="shared" ref="U583" si="1636">U577+U578+U579+U580+U581+U582</f>
        <v>0</v>
      </c>
      <c r="V583" s="10">
        <f t="shared" ref="V583" si="1637">V577+V578+V579+V580+V581+V582</f>
        <v>0</v>
      </c>
      <c r="W583" s="10">
        <f t="shared" ref="W583" si="1638">W577+W578+W579+W580+W581+W582</f>
        <v>0</v>
      </c>
      <c r="X583" s="10">
        <f t="shared" ref="X583" si="1639">X577+X578+X579+X580+X581+X582</f>
        <v>0</v>
      </c>
      <c r="Y583" s="10">
        <f t="shared" ref="Y583" si="1640">Y577+Y578+Y579+Y580+Y581+Y582</f>
        <v>0</v>
      </c>
      <c r="Z583" s="10">
        <f t="shared" ref="Z583" si="1641">Z577+Z578+Z579+Z580+Z581+Z582</f>
        <v>0</v>
      </c>
      <c r="AA583" s="28">
        <v>7</v>
      </c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>
        <f t="shared" si="1563"/>
        <v>0</v>
      </c>
      <c r="AP583" s="4">
        <f t="shared" si="1564"/>
        <v>0</v>
      </c>
      <c r="AQ583" s="4">
        <f t="shared" si="1565"/>
        <v>0</v>
      </c>
      <c r="AR583" s="4"/>
      <c r="AU583" s="316"/>
      <c r="AV583" s="316"/>
      <c r="AW583" s="317"/>
      <c r="AX583" s="321" t="s">
        <v>35</v>
      </c>
      <c r="AY583" s="321"/>
      <c r="AZ583" s="10">
        <f>AZ577+AZ578+AZ579+AZ580+AZ581+AZ582</f>
        <v>2433677.6</v>
      </c>
      <c r="BA583" s="10">
        <f t="shared" ref="BA583:BT583" si="1642">BA577+BA578+BA579+BA580+BA581+BA582</f>
        <v>2433677.6</v>
      </c>
      <c r="BB583" s="10">
        <f t="shared" si="1642"/>
        <v>0</v>
      </c>
      <c r="BC583" s="10">
        <f t="shared" si="1642"/>
        <v>0</v>
      </c>
      <c r="BD583" s="10">
        <f t="shared" si="1642"/>
        <v>0</v>
      </c>
      <c r="BE583" s="10">
        <f t="shared" si="1642"/>
        <v>0</v>
      </c>
      <c r="BF583" s="10">
        <f t="shared" si="1642"/>
        <v>0</v>
      </c>
      <c r="BG583" s="10">
        <f t="shared" si="1642"/>
        <v>0</v>
      </c>
      <c r="BH583" s="10">
        <f t="shared" si="1642"/>
        <v>0</v>
      </c>
      <c r="BI583" s="10">
        <f t="shared" si="1642"/>
        <v>0</v>
      </c>
      <c r="BJ583" s="10">
        <f t="shared" si="1642"/>
        <v>0</v>
      </c>
      <c r="BK583" s="10">
        <f t="shared" si="1642"/>
        <v>0</v>
      </c>
      <c r="BL583" s="10">
        <f t="shared" si="1642"/>
        <v>0</v>
      </c>
      <c r="BM583" s="10">
        <f t="shared" si="1642"/>
        <v>0</v>
      </c>
      <c r="BN583" s="10">
        <f t="shared" si="1642"/>
        <v>0</v>
      </c>
      <c r="BO583" s="10">
        <f t="shared" si="1642"/>
        <v>0</v>
      </c>
      <c r="BP583" s="10">
        <f t="shared" si="1642"/>
        <v>0</v>
      </c>
      <c r="BQ583" s="10">
        <f t="shared" si="1642"/>
        <v>0</v>
      </c>
      <c r="BR583" s="10">
        <f t="shared" si="1642"/>
        <v>0</v>
      </c>
      <c r="BS583" s="10">
        <f t="shared" si="1642"/>
        <v>0</v>
      </c>
      <c r="BT583" s="10">
        <f t="shared" si="1642"/>
        <v>0</v>
      </c>
      <c r="BU583" s="28">
        <v>7</v>
      </c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I583" s="32">
        <f>BF583-BG583</f>
        <v>0</v>
      </c>
      <c r="CJ583" s="123"/>
    </row>
    <row r="584" spans="1:88" ht="75" customHeight="1">
      <c r="A584" s="299"/>
      <c r="B584" s="299"/>
      <c r="C584" s="308"/>
      <c r="D584" s="292" t="s">
        <v>53</v>
      </c>
      <c r="E584" s="293"/>
      <c r="F584" s="11">
        <f>ROUND(F583/C577,2)</f>
        <v>1987</v>
      </c>
      <c r="G584" s="11">
        <f>ROUND(G583/C577,2)</f>
        <v>1987</v>
      </c>
      <c r="H584" s="11">
        <f>ROUND(H583/C577,2)</f>
        <v>0</v>
      </c>
      <c r="I584" s="11">
        <f>ROUND(I583/C577,2)</f>
        <v>0</v>
      </c>
      <c r="J584" s="11">
        <f>ROUND(J583/C577,2)</f>
        <v>0</v>
      </c>
      <c r="K584" s="11">
        <f>ROUND(K583/C577,2)</f>
        <v>0</v>
      </c>
      <c r="L584" s="11">
        <f>ROUND(L583/C577,2)</f>
        <v>0</v>
      </c>
      <c r="M584" s="11">
        <f>ROUND(M583/C577,2)</f>
        <v>0</v>
      </c>
      <c r="N584" s="11">
        <f>ROUND(N583/C577,2)</f>
        <v>0</v>
      </c>
      <c r="O584" s="11">
        <f>ROUND(O583/C577,2)</f>
        <v>0</v>
      </c>
      <c r="P584" s="11">
        <f>ROUND(P583/C577,2)</f>
        <v>0</v>
      </c>
      <c r="Q584" s="11">
        <f>ROUND(Q583/C577,2)</f>
        <v>0</v>
      </c>
      <c r="R584" s="11">
        <f>ROUND(R583/C577,2)</f>
        <v>0</v>
      </c>
      <c r="S584" s="11">
        <f>ROUND(S583/C577,2)</f>
        <v>0</v>
      </c>
      <c r="T584" s="11">
        <f>ROUND(T583/C577,2)</f>
        <v>0</v>
      </c>
      <c r="U584" s="11">
        <f>ROUND(U583/C577,2)</f>
        <v>0</v>
      </c>
      <c r="V584" s="11">
        <f>ROUND(V583/C577,2)</f>
        <v>0</v>
      </c>
      <c r="W584" s="11">
        <f>ROUND(W583/C577,2)</f>
        <v>0</v>
      </c>
      <c r="X584" s="11">
        <f>ROUND(X583/C577,2)</f>
        <v>0</v>
      </c>
      <c r="Y584" s="11">
        <f>ROUND(Y583/C577,2)</f>
        <v>0</v>
      </c>
      <c r="Z584" s="11">
        <f>ROUND(Z583/C577,2)</f>
        <v>0</v>
      </c>
      <c r="AA584" s="17">
        <v>8</v>
      </c>
      <c r="AD584" s="52">
        <f>IF(AND(G584&gt;947.15,G584&lt;949),3,IF(AND(G584&gt;623.59,G584&lt;625),4,IF(AND(G584&gt;237.38,G584&lt;239),5,IF(AND(G584&gt;1986,G584&lt;1988),6,IF(AND(G584&gt;739.75,G584&lt;741),7,IF(AND(G584&gt;282.91,G584&lt;284),8,IF(AND(G584&gt;2681.35,G584&lt;2683),9,IF(AND(G584&gt;828.59,G584&lt;830),10,IF(AND(G584&gt;585.15,G584&lt;587),11,IF(AND(G584&gt;991.71,G584&lt;993),12,IF(AND(G584&gt;652.95,G584&lt;654),13,IF(AND(G584&gt;248.59,G584&lt;250),14,IF(AND(G584&gt;2079.39,G584&lt;2081),15,IF(AND(G584&gt;774.57,G584&lt;776),16,IF(AND(G584&gt;296.25,G584&lt;298),17,IF(AND(G584&gt;2807.42,G584&lt;2809),18,IF(AND(G584&gt;867.59,G584&lt;869),19,IF(AND(G584&gt;612.7,G584&lt;614),20))))))))))))))))))</f>
        <v>6</v>
      </c>
      <c r="AE584" s="52" t="b">
        <f>IF(AND(I584&gt;1204.78,I584&lt;1206),5,IF(AND(I584&gt;1407.63,I584&lt;1409),8,IF(AND(I584&gt;1427.91,I584&lt;1429),11,IF(AND(I584&gt;1261.45,I584&lt;1263),14,IF(AND(I584&gt;1473.83,I584&lt;1475),17,IF(AND(I584&gt;1495.07,I584&lt;1497),20))))))</f>
        <v>0</v>
      </c>
      <c r="AF584" s="52" t="b">
        <f>IF(AND(J584&gt;486.32,J584&lt;488),3,IF(AND(J584&gt;324.64,J584&lt;326),4,IF(AND(J584&gt;286.99,J584&lt;288.5),5,IF(AND(J584&gt;617.7,J584&lt;618),6,IF(AND(J584&gt;411.3,J584&lt;413),7,IF(AND(J584&gt;365.04,J584&lt;367),8,IF(AND(J584&gt;797.54,J584&lt;799),9,IF(AND(J584&gt;533.49,J584&lt;535),10,IF(AND(J584&gt;475.86,J584&lt;477),11,IF(AND(J584&gt;509.22,J584&lt;511),12,IF(AND(J584&gt;339.94,J584&lt;341.2),13,IF(AND(J584&gt;300.53,J584&lt;302),14,IF(AND(J584&gt;646.78,J584&lt;648),15,IF(AND(J584&gt;430.68,J584&lt;432),16,IF(AND(J584&gt;382.24,J584&lt;384),17,IF(AND(J584&gt;835.07,J584&lt;837),18,IF(AND(J584&gt;558.61,J584&lt;560),19,IF(AND(J584&gt;498.27,J584&lt;500),20))))))))))))))))))</f>
        <v>0</v>
      </c>
      <c r="AG584" s="52" t="b">
        <f>IF(AND(L584&gt;497.89,L584&lt;499),3,IF(AND(L584&gt;360.29,L584&lt;362),4,IF(AND(L584&gt;249.38,L584&lt;251),5,IF(AND(L584&gt;628.22,L584&lt;630),6,IF(AND(L584&gt;455.21,L584&lt;457),7,IF(AND(L584&gt;315.16,L584&lt;317),8,IF(AND(L584&gt;814.35,L584&lt;816),9,IF(AND(L584&gt;571.19,L584&lt;573),10,IF(AND(L584&gt;401.59,L584&lt;403),11,IF(AND(L584&gt;521.33,L584&lt;523),12,IF(AND(L584&gt;377.28,L584&lt;379),13,IF(AND(L584&gt;261.15,L584&lt;263),14,IF(AND(L584&gt;657.8,L584&lt;659),15,IF(AND(L584&gt;476.66,L584&lt;478),16,IF(AND(L584&gt;330.01,L584&lt;332),17,IF(AND(L584&gt;852.67,L584&lt;854),18,IF(AND(L584&gt;598.08,L584&lt;600),19,IF(AND(L584&gt;420.51,L584&lt;422),20))))))))))))))))))</f>
        <v>0</v>
      </c>
      <c r="AH584" s="52" t="b">
        <f>IF(AND(Q584&gt;358.85,Q584&lt;360),3,IF(AND(Q584&gt;129.83,Q584&lt;131),4,IF(AND(Q584&gt;77.61,Q584&lt;79),5,IF(AND(Q584&gt;426.19,Q584&lt;428),6,IF(AND(Q584&gt;159.77,Q584&lt;161),7,IF(AND(Q584&gt;94.38,Q584&lt;96),8,IF(AND(Q584&gt;567.37,Q584&lt;569),9,IF(AND(Q584&gt;203.4,Q584&lt;205),10,IF(AND(Q584&gt;131.96,Q584&lt;133),11,IF(AND(Q584&gt;375.76,Q584&lt;377),12,IF(AND(Q584&gt;135.98,Q584&lt;137),13,IF(AND(Q584&gt;81.31,Q584&lt;83),14,IF(AND(Q584&gt;446.27,Q584&lt;448),15,IF(AND(Q584&gt;167.32,Q584&lt;169),16,IF(AND(Q584&gt;98.86,Q584&lt;100),17,IF(AND(Q584&gt;594.08,Q584&lt;596),18,IF(AND(Q584&gt;213.01,Q584&lt;215),19,IF(AND(Q584&gt;138.21,Q584&lt;140),20))))))))))))))))))</f>
        <v>0</v>
      </c>
      <c r="AI584" s="52" t="b">
        <f>IF(AND(S584&gt;195.17,S584&lt;197),3,IF(AND(S584&gt;88.93,S584&lt;90),4,IF(AND(S584&gt;47.88,S584&lt;49),5,IF(AND(S584&gt;245.08,S584&lt;247),6,IF(AND(S584&gt;111.07,S584&lt;113),7,IF(AND(S584&gt;60.92,S584&lt;62),8,IF(AND(S584&gt;296.11,S584&lt;298),9,IF(AND(S584&gt;139.41,S584&lt;141),10,IF(AND(S584&gt;78.67,S584&lt;80),11,IF(AND(S584&gt;204.39,S584&lt;206),12,IF(AND(S584&gt;93.16,S584&lt;95),13,IF(AND(S584&gt;50.17,S584&lt;52),14,IF(AND(S584&gt;256.64,S584&lt;258),15,IF(AND(S584&gt;116.33,S584&lt;118),16,IF(AND(S584&gt;63.83,S584&lt;65),17,IF(AND(S584&gt;310.07,S584&lt;312),18,IF(AND(S584&gt;146.01,S584&lt;148),19,IF(AND(S584&gt;82.42,S584&lt;84),20))))))))))))))))))</f>
        <v>0</v>
      </c>
      <c r="AJ584" s="52" t="b">
        <f>IF(AND(U584&gt;107.35,U584&lt;109),3,IF(AND(U584&gt;63.65,U584&lt;65),4,IF(AND(U584&gt;44.75,U584&lt;46),5,IF(AND(U584&gt;143.27,U584&lt;145),6,IF(AND(U584&gt;85.58,U584&lt;87),7,IF(AND(U584&gt;60.46,U584&lt;62),8,IF(AND(U584&gt;194.16,U584&lt;196),9,IF(AND(U584&gt;117.24,U584&lt;119),10,IF(AND(U584&gt;82.88,U584&lt;84),11,IF(AND(U584&gt;112.44,U584&lt;114),12,IF(AND(U584&gt;66.69,U584&lt;68),13,IF(AND(U584&gt;46.9,U584&lt;48),14,IF(AND(U584&gt;150.05,U584&lt;152),15,IF(AND(U584&gt;90.65,U584&lt;91),16,IF(AND(U584&gt;63.34,U584&lt;65),17,IF(AND(U584&gt;203.34,U584&lt;205),18,IF(AND(U584&gt;122.8,U584&lt;124),19,IF(AND(U584&gt;86.83,U584&lt;88),20))))))))))))))))))</f>
        <v>0</v>
      </c>
      <c r="AK584" s="52" t="b">
        <f>IF(AND(V584&gt;139.85,V584&lt;141),3,IF(AND(V584&gt;103.84,V584&lt;105),4,IF(AND(V584&gt;52.32,V584&lt;54),5,IF(AND(V584&gt;285.46,V584&lt;287),6,IF(AND(V584&gt;118.42,V584&lt;120),7,IF(AND(V584&gt;62.42,V584&lt;64),8,IF(AND(V584&gt;412.27,V584&lt;414),9,IF(AND(V584&gt;140.33,V584&lt;142),10,IF(AND(V584&gt;145,V584&lt;147),11,IF(AND(V584&gt;146.47,V584&lt;148),12,IF(AND(V584&gt;108.77,V584&lt;110),13,IF(AND(V584&gt;54.82,V584&lt;56),14,IF(AND(V584&gt;298.92,V584&lt;300),15,IF(AND(V584&gt;124.03,V584&lt;126),16,IF(AND(V584&gt;65.4,V584&lt;67),17,IF(AND(V584&gt;431.69,V584&lt;433),18,IF(AND(V584&gt;146.97,V584&lt;148),19,IF(AND(V584&gt;151.86,V584&lt;153),20))))))))))))))))))</f>
        <v>0</v>
      </c>
      <c r="AL584" s="52" t="b">
        <f>IF(AND(W584&gt;350.42,W584&lt;352),3,IF(AND(W584&gt;546.22,W584&lt;548),4,IF(AND(W584&gt;155.33,W584&lt;157),5,IF(AND(W584&gt;721.99,W584&lt;723),6,IF(AND(W584&gt;638.96,W584&lt;639),7,IF(AND(W584&gt;187.79,W584&lt;189),8,IF(AND(W584&gt;945.4,W584&lt;947),9,IF(AND(W584&gt;698.46,W584&lt;670),10,IF(AND(W584&gt;360.7,W584&lt;362),11,IF(AND(W584&gt;366.94,W584&lt;368),12,IF(AND(W584&gt;571.94,W584&lt;573),13,IF(AND(W584&gt;162.68,W584&lt;164),14,IF(AND(W584&gt;755.97,W584&lt;757),15,IF(AND(W584&gt;667.99,W584&lt;669),16,IF(AND(W584&gt;196.66,W584&lt;198),17,IF(AND(W584&gt;989.88,W584&lt;991),18,IF(AND(W584&gt;731.33,W584&lt;733),19,IF(AND(W584&gt;377.7,W584&lt;379),20))))))))))))))))))</f>
        <v>0</v>
      </c>
      <c r="AM584" s="52" t="b">
        <f>IF(AND(Y584&gt;46.2,Y584&lt;46.5),3,IF(AND(Y584&gt;18.8,Y584&lt;19.1),4,IF(AND(Y584&gt;15.8,Y584&lt;16),5,IF(AND(Y584&gt;78.7,Y584&lt;79),6,IF(AND(Y584&gt;32.1,Y584&lt;32.4),7,IF(AND(Y584&gt;26.9,Y584&lt;27.3),8,IF(AND(Y584&gt;125,Y584&lt;125.5),9,IF(AND(Y584&gt;48.2,Y584&lt;48.52),10,IF(AND(Y584&gt;43.1,Y584&lt;43.6),11,IF(AND(Y584&gt;48.53,Y584&lt;48.7),12,IF(AND(Y584&gt;19.6,Y584&lt;20.1),13,IF(AND(Y584&gt;16.5,Y584&lt;16.9),14,IF(AND(Y584&gt;82.4,Y584&lt;82.8),15,IF(AND(Y584&gt;33.6,Y584&lt;34),16,IF(AND(Y584&gt;28,Y584&lt;28.6),17,IF(AND(Y584&gt;130.8,Y584&lt;131.4),18,IF(AND(Y584&gt;50.5,Y584&lt;50.9),19,IF(AND(Y584&gt;45.2,Y584&lt;45.8),20))))))))))))))))))</f>
        <v>0</v>
      </c>
      <c r="AO584" s="4">
        <f t="shared" si="1563"/>
        <v>0</v>
      </c>
      <c r="AP584" s="4">
        <f t="shared" si="1564"/>
        <v>0</v>
      </c>
      <c r="AQ584" s="4">
        <f t="shared" si="1565"/>
        <v>0</v>
      </c>
      <c r="AU584" s="316"/>
      <c r="AV584" s="316"/>
      <c r="AW584" s="317"/>
      <c r="AX584" s="322" t="s">
        <v>53</v>
      </c>
      <c r="AY584" s="293"/>
      <c r="AZ584" s="11">
        <f>ROUND(AZ583/AW577,2)</f>
        <v>3974</v>
      </c>
      <c r="BA584" s="11">
        <f>ROUND(BA583/AW577,2)</f>
        <v>3974</v>
      </c>
      <c r="BB584" s="11">
        <f>ROUND(BB583/AW577,2)</f>
        <v>0</v>
      </c>
      <c r="BC584" s="11">
        <f>ROUND(BC583/AW577,2)</f>
        <v>0</v>
      </c>
      <c r="BD584" s="11">
        <f>ROUND(BD583/AW577,2)</f>
        <v>0</v>
      </c>
      <c r="BE584" s="11">
        <f>ROUND(BE583/AW577,2)</f>
        <v>0</v>
      </c>
      <c r="BF584" s="11">
        <f>ROUND(BF583/AW577,2)</f>
        <v>0</v>
      </c>
      <c r="BG584" s="11">
        <f>ROUND(BG583/AW577,2)</f>
        <v>0</v>
      </c>
      <c r="BH584" s="11">
        <f>ROUND(BH583/AW577,2)</f>
        <v>0</v>
      </c>
      <c r="BI584" s="11">
        <f>ROUND(BI583/AW577,2)</f>
        <v>0</v>
      </c>
      <c r="BJ584" s="11">
        <f>ROUND(BJ583/AW577,2)</f>
        <v>0</v>
      </c>
      <c r="BK584" s="11">
        <f>ROUND(BK583/AW577,2)</f>
        <v>0</v>
      </c>
      <c r="BL584" s="11">
        <f>ROUND(BL583/AW577,2)</f>
        <v>0</v>
      </c>
      <c r="BM584" s="11">
        <f>ROUND(BM583/AW577,2)</f>
        <v>0</v>
      </c>
      <c r="BN584" s="11">
        <f>ROUND(BN583/AW577,2)</f>
        <v>0</v>
      </c>
      <c r="BO584" s="11">
        <f>ROUND(BO583/AW577,2)</f>
        <v>0</v>
      </c>
      <c r="BP584" s="11">
        <f>ROUND(BP583/AW577,2)</f>
        <v>0</v>
      </c>
      <c r="BQ584" s="11">
        <f>ROUND(BQ583/AW577,2)</f>
        <v>0</v>
      </c>
      <c r="BR584" s="11">
        <f>ROUND(BR583/AW577,2)</f>
        <v>0</v>
      </c>
      <c r="BS584" s="11">
        <f>ROUND(BS583/AW577,2)</f>
        <v>0</v>
      </c>
      <c r="BT584" s="11">
        <f>ROUND(BT583/AW577,2)</f>
        <v>0</v>
      </c>
      <c r="BU584" s="17">
        <v>8</v>
      </c>
      <c r="BX584" s="52" t="b">
        <f>IF(AND(BA584&gt;947.15,BA584&lt;949),3,IF(AND(BA584&gt;623.59,BA584&lt;625),4,IF(AND(BA584&gt;237.38,BA584&lt;239),5,IF(AND(BA584&gt;1986,BA584&lt;1988),6,IF(AND(BA584&gt;739.75,BA584&lt;741),7,IF(AND(BA584&gt;282.91,BA584&lt;284),8,IF(AND(BA584&gt;2681.35,BA584&lt;2683),9,IF(AND(BA584&gt;828.59,BA584&lt;830),10,IF(AND(BA584&gt;585.15,BA584&lt;587),11,IF(AND(BA584&gt;991.71,BA584&lt;993),12,IF(AND(BA584&gt;652.95,BA584&lt;654),13,IF(AND(BA584&gt;248.59,BA584&lt;250),14,IF(AND(BA584&gt;2079.39,BA584&lt;2081),15,IF(AND(BA584&gt;774.57,BA584&lt;776),16,IF(AND(BA584&gt;296.25,BA584&lt;298),17,IF(AND(BA584&gt;2807.42,BA584&lt;2809),18,IF(AND(BA584&gt;867.59,BA584&lt;869),19,IF(AND(BA584&gt;612.7,BA584&lt;614),20))))))))))))))))))</f>
        <v>0</v>
      </c>
      <c r="BY584" s="52" t="b">
        <f>IF(AND(BC584&gt;1204.78,BC584&lt;1206),5,IF(AND(BC584&gt;1407.63,BC584&lt;1409),8,IF(AND(BC584&gt;1427.91,BC584&lt;1429),11,IF(AND(BC584&gt;1261.45,BC584&lt;1263),14,IF(AND(BC584&gt;1473.83,BC584&lt;1475),17,IF(AND(BC584&gt;1495.07,BC584&lt;1497),20))))))</f>
        <v>0</v>
      </c>
      <c r="BZ584" s="52" t="b">
        <f>IF(AND(BD584&gt;486.32,BD584&lt;488),3,IF(AND(BD584&gt;324.64,BD584&lt;326),4,IF(AND(BD584&gt;286.99,BD584&lt;288.5),5,IF(AND(BD584&gt;617.7,BD584&lt;618),6,IF(AND(BD584&gt;411.3,BD584&lt;413),7,IF(AND(BD584&gt;365.04,BD584&lt;367),8,IF(AND(BD584&gt;797.54,BD584&lt;799),9,IF(AND(BD584&gt;533.49,BD584&lt;535),10,IF(AND(BD584&gt;475.86,BD584&lt;477),11,IF(AND(BD584&gt;509.22,BD584&lt;511),12,IF(AND(BD584&gt;339.94,BD584&lt;341.2),13,IF(AND(BD584&gt;300.53,BD584&lt;302),14,IF(AND(BD584&gt;646.78,BD584&lt;648),15,IF(AND(BD584&gt;430.68,BD584&lt;432),16,IF(AND(BD584&gt;382.24,BD584&lt;384),17,IF(AND(BD584&gt;835.07,BD584&lt;837),18,IF(AND(BD584&gt;558.61,BD584&lt;560),19,IF(AND(BD584&gt;498.27,BD584&lt;500),20))))))))))))))))))</f>
        <v>0</v>
      </c>
      <c r="CA584" s="52" t="b">
        <f>IF(AND(BF584&gt;497.89,BF584&lt;499),3,IF(AND(BF584&gt;360.29,BF584&lt;362),4,IF(AND(BF584&gt;249.38,BF584&lt;251),5,IF(AND(BF584&gt;628.22,BF584&lt;630),6,IF(AND(BF584&gt;455.21,BF584&lt;457),7,IF(AND(BF584&gt;315.16,BF584&lt;317),8,IF(AND(BF584&gt;814.35,BF584&lt;816),9,IF(AND(BF584&gt;571.19,BF584&lt;573),10,IF(AND(BF584&gt;401.59,BF584&lt;403),11,IF(AND(BF584&gt;521.33,BF584&lt;523),12,IF(AND(BF584&gt;377.28,BF584&lt;379),13,IF(AND(BF584&gt;261.15,BF584&lt;263),14,IF(AND(BF584&gt;657.8,BF584&lt;659),15,IF(AND(BF584&gt;476.66,BF584&lt;478),16,IF(AND(BF584&gt;330.01,BF584&lt;332),17,IF(AND(BF584&gt;852.67,BF584&lt;854),18,IF(AND(BF584&gt;598.08,BF584&lt;600),19,IF(AND(BF584&gt;420.51,BF584&lt;422),20))))))))))))))))))</f>
        <v>0</v>
      </c>
      <c r="CB584" s="52" t="b">
        <f>IF(AND(BK584&gt;358.85,BK584&lt;360),3,IF(AND(BK584&gt;129.83,BK584&lt;131),4,IF(AND(BK584&gt;77.61,BK584&lt;79),5,IF(AND(BK584&gt;426.19,BK584&lt;428),6,IF(AND(BK584&gt;159.77,BK584&lt;161),7,IF(AND(BK584&gt;94.38,BK584&lt;96),8,IF(AND(BK584&gt;567.37,BK584&lt;569),9,IF(AND(BK584&gt;203.4,BK584&lt;205),10,IF(AND(BK584&gt;131.96,BK584&lt;133),11,IF(AND(BK584&gt;375.76,BK584&lt;377),12,IF(AND(BK584&gt;135.98,BK584&lt;137),13,IF(AND(BK584&gt;81.31,BK584&lt;83),14,IF(AND(BK584&gt;446.27,BK584&lt;448),15,IF(AND(BK584&gt;167.32,BK584&lt;169),16,IF(AND(BK584&gt;98.86,BK584&lt;100),17,IF(AND(BK584&gt;594.08,BK584&lt;596),18,IF(AND(BK584&gt;213.01,BK584&lt;215),19,IF(AND(BK584&gt;138.21,BK584&lt;140),20))))))))))))))))))</f>
        <v>0</v>
      </c>
      <c r="CC584" s="52" t="b">
        <f>IF(AND(BM584&gt;195.17,BM584&lt;197),3,IF(AND(BM584&gt;88.93,BM584&lt;90),4,IF(AND(BM584&gt;47.88,BM584&lt;49),5,IF(AND(BM584&gt;245.08,BM584&lt;247),6,IF(AND(BM584&gt;111.07,BM584&lt;113),7,IF(AND(BM584&gt;60.92,BM584&lt;62),8,IF(AND(BM584&gt;296.11,BM584&lt;298),9,IF(AND(BM584&gt;139.41,BM584&lt;141),10,IF(AND(BM584&gt;78.67,BM584&lt;80),11,IF(AND(BM584&gt;204.39,BM584&lt;206),12,IF(AND(BM584&gt;93.16,BM584&lt;95),13,IF(AND(BM584&gt;50.17,BM584&lt;52),14,IF(AND(BM584&gt;256.64,BM584&lt;258),15,IF(AND(BM584&gt;116.33,BM584&lt;118),16,IF(AND(BM584&gt;63.83,BM584&lt;65),17,IF(AND(BM584&gt;310.07,BM584&lt;312),18,IF(AND(BM584&gt;146.01,BM584&lt;148),19,IF(AND(BM584&gt;82.42,BM584&lt;84),20))))))))))))))))))</f>
        <v>0</v>
      </c>
      <c r="CD584" s="52" t="b">
        <f>IF(AND(BO584&gt;107.35,BO584&lt;109),3,IF(AND(BO584&gt;63.65,BO584&lt;65),4,IF(AND(BO584&gt;44.75,BO584&lt;46),5,IF(AND(BO584&gt;143.27,BO584&lt;145),6,IF(AND(BO584&gt;85.58,BO584&lt;87),7,IF(AND(BO584&gt;60.46,BO584&lt;62),8,IF(AND(BO584&gt;194.16,BO584&lt;196),9,IF(AND(BO584&gt;117.24,BO584&lt;119),10,IF(AND(BO584&gt;82.88,BO584&lt;84),11,IF(AND(BO584&gt;112.44,BO584&lt;114),12,IF(AND(BO584&gt;66.69,BO584&lt;68),13,IF(AND(BO584&gt;46.9,BO584&lt;48),14,IF(AND(BO584&gt;150.05,BO584&lt;152),15,IF(AND(BO584&gt;90.65,BO584&lt;91),16,IF(AND(BO584&gt;63.34,BO584&lt;65),17,IF(AND(BO584&gt;203.34,BO584&lt;205),18,IF(AND(BO584&gt;122.8,BO584&lt;124),19,IF(AND(BO584&gt;86.83,BO584&lt;88),20))))))))))))))))))</f>
        <v>0</v>
      </c>
      <c r="CE584" s="52" t="b">
        <f>IF(AND(BP584&gt;139.85,BP584&lt;141),3,IF(AND(BP584&gt;103.84,BP584&lt;105),4,IF(AND(BP584&gt;52.32,BP584&lt;54),5,IF(AND(BP584&gt;285.46,BP584&lt;287),6,IF(AND(BP584&gt;118.42,BP584&lt;120),7,IF(AND(BP584&gt;62.42,BP584&lt;64),8,IF(AND(BP584&gt;412.27,BP584&lt;414),9,IF(AND(BP584&gt;140.33,BP584&lt;142),10,IF(AND(BP584&gt;145,BP584&lt;147),11,IF(AND(BP584&gt;146.47,BP584&lt;148),12,IF(AND(BP584&gt;108.77,BP584&lt;110),13,IF(AND(BP584&gt;54.82,BP584&lt;56),14,IF(AND(BP584&gt;298.92,BP584&lt;300),15,IF(AND(BP584&gt;124.03,BP584&lt;126),16,IF(AND(BP584&gt;65.4,BP584&lt;67),17,IF(AND(BP584&gt;431.69,BP584&lt;433),18,IF(AND(BP584&gt;146.97,BP584&lt;148),19,IF(AND(BP584&gt;151.86,BP584&lt;153),20))))))))))))))))))</f>
        <v>0</v>
      </c>
      <c r="CF584" s="52" t="b">
        <f>IF(AND(BQ584&gt;350.42,BQ584&lt;352),3,IF(AND(BQ584&gt;546.22,BQ584&lt;548),4,IF(AND(BQ584&gt;155.33,BQ584&lt;157),5,IF(AND(BQ584&gt;721.99,BQ584&lt;723),6,IF(AND(BQ584&gt;638.96,BQ584&lt;639),7,IF(AND(BQ584&gt;187.79,BQ584&lt;189),8,IF(AND(BQ584&gt;945.4,BQ584&lt;947),9,IF(AND(BQ584&gt;698.46,BQ584&lt;670),10,IF(AND(BQ584&gt;360.7,BQ584&lt;362),11,IF(AND(BQ584&gt;366.94,BQ584&lt;368),12,IF(AND(BQ584&gt;571.94,BQ584&lt;573),13,IF(AND(BQ584&gt;162.68,BQ584&lt;164),14,IF(AND(BQ584&gt;755.97,BQ584&lt;757),15,IF(AND(BQ584&gt;667.99,BQ584&lt;669),16,IF(AND(BQ584&gt;196.66,BQ584&lt;198),17,IF(AND(BQ584&gt;989.88,BQ584&lt;991),18,IF(AND(BQ584&gt;731.33,BQ584&lt;733),19,IF(AND(BQ584&gt;377.7,BQ584&lt;379),20))))))))))))))))))</f>
        <v>0</v>
      </c>
      <c r="CG584" s="52" t="b">
        <f>IF(AND(BS584&gt;46.2,BS584&lt;46.5),3,IF(AND(BS584&gt;18.8,BS584&lt;19.1),4,IF(AND(BS584&gt;15.8,BS584&lt;16),5,IF(AND(BS584&gt;78.7,BS584&lt;79),6,IF(AND(BS584&gt;32.1,BS584&lt;32.4),7,IF(AND(BS584&gt;26.9,BS584&lt;27.3),8,IF(AND(BS584&gt;125,BS584&lt;125.5),9,IF(AND(BS584&gt;48.2,BS584&lt;48.52),10,IF(AND(BS584&gt;43.1,BS584&lt;43.6),11,IF(AND(BS584&gt;48.53,BS584&lt;48.7),12,IF(AND(BS584&gt;19.6,BS584&lt;20.1),13,IF(AND(BS584&gt;16.5,BS584&lt;16.9),14,IF(AND(BS584&gt;82.4,BS584&lt;82.8),15,IF(AND(BS584&gt;33.6,BS584&lt;34),16,IF(AND(BS584&gt;28,BS584&lt;28.6),17,IF(AND(BS584&gt;130.8,BS584&lt;131.4),18,IF(AND(BS584&gt;50.5,BS584&lt;50.9),19,IF(AND(BS584&gt;45.2,BS584&lt;45.8),20))))))))))))))))))</f>
        <v>0</v>
      </c>
    </row>
    <row r="585" spans="1:88" ht="90" customHeight="1">
      <c r="A585" s="300"/>
      <c r="B585" s="300"/>
      <c r="C585" s="309"/>
      <c r="D585" s="292" t="s">
        <v>54</v>
      </c>
      <c r="E585" s="293"/>
      <c r="F585" s="10" t="s">
        <v>36</v>
      </c>
      <c r="G585" s="12">
        <f>IF(AD585=FALSE,0,AD585)</f>
        <v>1987</v>
      </c>
      <c r="H585" s="12" t="s">
        <v>36</v>
      </c>
      <c r="I585" s="12">
        <f>IF(AE585=FALSE,0,AE585)</f>
        <v>0</v>
      </c>
      <c r="J585" s="12">
        <f>IF(AF585=FALSE,0,AF585)</f>
        <v>0</v>
      </c>
      <c r="K585" s="12" t="s">
        <v>36</v>
      </c>
      <c r="L585" s="12">
        <f>IF(AG585=FALSE,0,AG585)</f>
        <v>0</v>
      </c>
      <c r="M585" s="12" t="s">
        <v>36</v>
      </c>
      <c r="N585" s="12" t="s">
        <v>36</v>
      </c>
      <c r="O585" s="12" t="s">
        <v>36</v>
      </c>
      <c r="P585" s="12" t="s">
        <v>36</v>
      </c>
      <c r="Q585" s="12">
        <f>IF(AH585=FALSE,0,AH585)</f>
        <v>0</v>
      </c>
      <c r="R585" s="12" t="s">
        <v>36</v>
      </c>
      <c r="S585" s="12">
        <f>IF(AI585=FALSE,0,AI585)</f>
        <v>0</v>
      </c>
      <c r="T585" s="12" t="s">
        <v>36</v>
      </c>
      <c r="U585" s="12">
        <f>IF(AJ585=FALSE,0,AJ585)</f>
        <v>0</v>
      </c>
      <c r="V585" s="12">
        <f>IF(AK585=FALSE,0,AK585)</f>
        <v>0</v>
      </c>
      <c r="W585" s="12">
        <f>IF(AL585=FALSE,0,AL585)</f>
        <v>0</v>
      </c>
      <c r="X585" s="12" t="s">
        <v>36</v>
      </c>
      <c r="Y585" s="12">
        <f>IF(AM585=FALSE,0,AM585)</f>
        <v>0</v>
      </c>
      <c r="Z585" s="12" t="s">
        <v>36</v>
      </c>
      <c r="AA585" s="18">
        <v>9</v>
      </c>
      <c r="AD585" s="52">
        <f>IF(AD584=3,948.15,IF(AD584=4,624.59,IF(AD584=5,238.38,IF(AD584=6,1987,IF(AD584=7,740.75,IF(AD584=8,283.91,IF(AD584=9,2682.35,IF(AD584=10,829.59,IF(AD584=11,586.15,IF(AD584=12,992.71,IF(AD584=13,653.95,IF(AD584=14,249.59,IF(AD584=15,2080.39,IF(AD584=16,775.57,IF(AD584=17,297.25,IF(AD584=18,2808.42,IF(AD584=19,868.59,IF(AD584=20,613.7))))))))))))))))))</f>
        <v>1987</v>
      </c>
      <c r="AE585" s="52" t="b">
        <f>IF(AE584=5,1205.78,IF(AE584=8,1408.63,IF(AE584=11,1428.91,IF(AE584=14,1262.45,IF(AE584=17,1474.83,IF(AE584=20,1496.07))))))</f>
        <v>0</v>
      </c>
      <c r="AF585" s="52" t="b">
        <f>IF(AF584=3,487.32,IF(AF584=4,325.64,IF(AF584=5,287.99,IF(AF584=6,618.7,IF(AF584=7,412.3,IF(AF584=8,366.04,IF(AF584=9,798.54,IF(AF584=10,534.49,IF(AF584=11,476.86,IF(AF584=12,510.22,IF(AF584=13,340.94,IF(AF584=14,301.53,IF(AF584=15,647.78,IF(AF584=16,431.68,IF(AF584=17,383.24,IF(AF584=18,836.07,IF(AF584=19,559.61,IF(AF584=20,499.27))))))))))))))))))</f>
        <v>0</v>
      </c>
      <c r="AG585" s="52" t="b">
        <f>IF(AG584=3,498.89,IF(AG584=4,361.29,IF(AG584=5,250.38,IF(AG584=6,629.22,IF(AG584=7,456.21,IF(AG584=8,316.16,IF(AG584=9,815.35,IF(AG584=10,572.19,IF(AG584=11,402.59,IF(AG584=12,522.33,IF(AG584=13,378.28,IF(AG584=14,262.15,IF(AG584=15,658.8,IF(AG584=16,477.66,IF(AG584=17,331.01,IF(AG584=18,853.67,IF(AG584=19,599.08,IF(AG584=20,421.51))))))))))))))))))</f>
        <v>0</v>
      </c>
      <c r="AH585" s="52" t="b">
        <f>IF(AH584=3,359.85,IF(AH584=4,130.83,IF(AH584=5,78.61,IF(AH584=6,427.19,IF(AH584=7,160.77,IF(AH584=8,95.38,IF(AH584=9,568.37,IF(AH584=10,204.4,IF(AH584=11,132.96,IF(AH584=12,376.76,IF(AH584=13,136.98,IF(AH584=14,82.31,IF(AH584=15,447.27,IF(AH584=16,168.32,IF(AH584=17,99.86,IF(AH584=18,595.08,IF(AH584=19,214.01,IF(AH584=20,139.21))))))))))))))))))</f>
        <v>0</v>
      </c>
      <c r="AI585" s="52" t="b">
        <f>IF(AI584=3,196.17,IF(AI584=4,89.93,IF(AI584=5,48.88,IF(AI584=6,246.08,IF(AI584=7,112.07,IF(AI584=8,61.92,IF(AI584=9,297.11,IF(AI584=10,140.41,IF(AI584=11,79.67,IF(AI584=12,205.39,IF(AI584=13,94.16,IF(AI584=14,51.17,IF(AI584=15,257.64,IF(AI584=16,117.33,IF(AI584=17,64.83,IF(AI584=18,311.07,IF(AI584=19,147.01,IF(AI584=20,83.42))))))))))))))))))</f>
        <v>0</v>
      </c>
      <c r="AJ585" s="52" t="b">
        <f>IF(AJ584=3,108.35,IF(AJ584=4,64.65,IF(AJ584=5,45.75,IF(AJ584=6,144.27,IF(AJ584=7,86.58,IF(AJ584=8,61.46,IF(AJ584=9,195.16,IF(AJ584=10,118.24,IF(AJ584=11,83.88,IF(AJ584=12,113.44,IF(AJ584=13,67.69,IF(AJ584=14,47.9,IF(AJ584=15,151.05,IF(AJ584=16,90.65,IF(AJ584=17,64.34,IF(AJ584=18,204.34,IF(AJ584=19,123.8,IF(AJ584=20,87.83))))))))))))))))))</f>
        <v>0</v>
      </c>
      <c r="AK585" s="52" t="b">
        <f>IF(AK584=3,140.85,IF(AK584=4,104.84,IF(AK584=5,53.32,IF(AK584=6,286.46,IF(AK584=7,119.42,IF(AK584=8,63.42,IF(AK584=9,413.27,IF(AK584=10,141.33,IF(AK584=11,146,IF(AK584=12,147.47,IF(AK584=13,109.77,IF(AK584=14,55.82,IF(AK584=15,299.92,IF(AK584=16,125.03,IF(AK584=17,66.4,IF(AK584=18,432.69,IF(AK584=19,147.97,IF(AK584=20,152.86))))))))))))))))))</f>
        <v>0</v>
      </c>
      <c r="AL585" s="52" t="b">
        <f>IF(AL584=3,351.42,IF(AL584=4,547.22,IF(AL584=5,156.33,IF(AL584=6,722.99,IF(AL584=7,638.96,IF(AL584=8,188.79,IF(AL584=9,946.4,IF(AL584=10,699.46,IF(AL584=11,361.7,IF(AL584=12,367.94,IF(AL584=13,572.94,IF(AL584=14,163.68,IF(AL584=15,756.97,IF(AL584=16,668.99,IF(AL584=17,197.66,IF(AL584=18,990.88,IF(AL584=19,732.33,IF(AL584=20,378.7))))))))))))))))))</f>
        <v>0</v>
      </c>
      <c r="AM585" s="52" t="b">
        <f>IF(AM584=3,46.41,IF(AM584=4,19.01,IF(AM584=5,15.96,IF(AM584=6,78.9,IF(AM584=7,32.34,IF(AM584=8,27.09,IF(AM584=9,125.27,IF(AM584=10,48.48,IF(AM584=11,43.47,IF(AM584=12,48.59,IF(AM584=13,19.9,IF(AM584=14,16.71,IF(AM584=15,82.61,IF(AM584=16,33.86,IF(AM584=17,28.36,IF(AM584=18,131.15,IF(AM584=19,50.76,IF(AM584=20,45.51))))))))))))))))))</f>
        <v>0</v>
      </c>
      <c r="AO585" s="4">
        <f t="shared" si="1563"/>
        <v>0</v>
      </c>
      <c r="AP585" s="4">
        <f t="shared" si="1564"/>
        <v>0</v>
      </c>
      <c r="AQ585" s="4">
        <f t="shared" si="1565"/>
        <v>0</v>
      </c>
      <c r="AU585" s="316"/>
      <c r="AV585" s="316"/>
      <c r="AW585" s="317"/>
      <c r="AX585" s="322" t="s">
        <v>54</v>
      </c>
      <c r="AY585" s="293"/>
      <c r="AZ585" s="10" t="s">
        <v>36</v>
      </c>
      <c r="BA585" s="12">
        <f>IF(BX585=FALSE,0,BX585)</f>
        <v>3974</v>
      </c>
      <c r="BB585" s="12" t="s">
        <v>36</v>
      </c>
      <c r="BC585" s="12">
        <f>IF(BY585=FALSE,0,BY585)</f>
        <v>0</v>
      </c>
      <c r="BD585" s="12">
        <f>IF(BZ585=FALSE,0,BZ585)</f>
        <v>0</v>
      </c>
      <c r="BE585" s="12" t="s">
        <v>36</v>
      </c>
      <c r="BF585" s="12">
        <f>IF(CA585=FALSE,0,CA585)</f>
        <v>0</v>
      </c>
      <c r="BG585" s="12" t="s">
        <v>36</v>
      </c>
      <c r="BH585" s="12" t="s">
        <v>36</v>
      </c>
      <c r="BI585" s="12" t="s">
        <v>36</v>
      </c>
      <c r="BJ585" s="12" t="s">
        <v>36</v>
      </c>
      <c r="BK585" s="12">
        <f>IF(CB585=FALSE,0,CB585)</f>
        <v>0</v>
      </c>
      <c r="BL585" s="12" t="s">
        <v>36</v>
      </c>
      <c r="BM585" s="12">
        <f>IF(CC585=FALSE,0,CC585)</f>
        <v>0</v>
      </c>
      <c r="BN585" s="12" t="s">
        <v>36</v>
      </c>
      <c r="BO585" s="12">
        <f>IF(CD585=FALSE,0,CD585)</f>
        <v>0</v>
      </c>
      <c r="BP585" s="12">
        <f>IF(CE585=FALSE,0,CE585)</f>
        <v>0</v>
      </c>
      <c r="BQ585" s="12">
        <f>IF(CF585=FALSE,0,CF585)</f>
        <v>0</v>
      </c>
      <c r="BR585" s="12" t="s">
        <v>36</v>
      </c>
      <c r="BS585" s="12">
        <f>IF(CG585=FALSE,0,CG585)</f>
        <v>0</v>
      </c>
      <c r="BT585" s="12" t="s">
        <v>36</v>
      </c>
      <c r="BU585" s="18">
        <v>9</v>
      </c>
      <c r="BX585" s="52">
        <f>IF(AD584=3,1896.3,IF(AD584=4,1249.18,IF(AD584=5,476.76,IF(AD584=6,3974,IF(AD584=7,1481.5,IF(AD584=8,567.82,IF(AD584=9,5364.7,IF(AD584=10,1659.18,IF(AD584=11,1172.3)))))))))</f>
        <v>3974</v>
      </c>
      <c r="BY585" s="52" t="b">
        <f>IF(AE584=5,2411.56,IF(AE584=8,2817.26,IF(AE584=11,2857.82)))</f>
        <v>0</v>
      </c>
      <c r="BZ585" s="52" t="b">
        <f>IF(AF584=3,974.64,IF(AF584=4,651.28,IF(AF584=5,575.98,IF(AF584=6,1237.4,IF(AF584=7,824.6,IF(AF584=8,732.08,IF(AF584=9,1597.08,IF(AF584=10,1068.98,IF(AF584=11,953.72)))))))))</f>
        <v>0</v>
      </c>
      <c r="CA585" s="52" t="b">
        <f>IF(AG584=3,997.78,IF(AG584=4,722.58,IF(AG584=5,500.76,IF(AG584=6,1258.44,IF(AG584=7,912.42,IF(AG584=8,632.32,IF(AG584=9,1630.7,IF(AG584=10,1144.38,IF(AG584=11,805.18)))))))))</f>
        <v>0</v>
      </c>
      <c r="CB585" s="52" t="b">
        <f>IF(AH584=3,719.7,IF(AH584=4,261.66,IF(AH584=5,157.22,IF(AH584=6,854.38,IF(AH584=7,321.54,IF(AH584=8,190.76,IF(AH584=9,1136.74,IF(AH584=10,408.8,IF(AH584=11,265.92)))))))))</f>
        <v>0</v>
      </c>
      <c r="CC585" s="52" t="b">
        <f>IF(AI584=3,392.34,IF(AI584=4,179.86,IF(AI584=5,97.76,IF(AI584=6,492.16,IF(AI584=7,224.14,IF(AI584=8,123.84,IF(AI584=9,594.22,IF(AI584=10,280.82,IF(AI584=11,159.34)))))))))</f>
        <v>0</v>
      </c>
      <c r="CD585" s="52" t="b">
        <f>IF(AJ584=3,216.7,IF(AJ584=4,129.3,IF(AJ584=5,91.5,IF(AJ584=6,288.54,IF(AJ584=7,173.16,IF(AJ584=8,122.92,IF(AJ584=9,390.32,IF(AJ584=10,236.48,IF(AJ584=11,167.76)))))))))</f>
        <v>0</v>
      </c>
      <c r="CE585" s="52" t="b">
        <f>IF(AK584=3,281.7,IF(AK584=4,209.68,IF(AK584=5,106.64,IF(AK584=6,572.92,IF(AK584=7,238.84,IF(AK584=8,126.84,IF(AK584=9,826.54,IF(AK584=10,282.66,IF(AK584=11,292)))))))))</f>
        <v>0</v>
      </c>
      <c r="CF585" s="52" t="b">
        <f>IF(AL584=3,702.84,IF(AL584=4,1094.44,IF(AL584=5,312.66,IF(AL584=6,1445.98,IF(AL584=7,1277.92,IF(AL584=8,377.58,IF(AL584=9,1892.8,IF(AL584=10,1398.92,IF(AL584=11,723.4)))))))))</f>
        <v>0</v>
      </c>
      <c r="CG585" s="52" t="b">
        <f>IF(AM584=3,92.82,IF(AM584=4,38.02,IF(AM584=5,31.92,IF(AM584=6,157.8,IF(AM584=7,64.68,IF(AM584=8,54.18,IF(AM584=9,250.54,IF(AM584=10,96.96,IF(AM584=11,86.94)))))))))</f>
        <v>0</v>
      </c>
    </row>
    <row r="586" spans="1:88" ht="30" customHeight="1">
      <c r="A586" s="298"/>
      <c r="B586" s="298" t="s">
        <v>357</v>
      </c>
      <c r="C586" s="307">
        <f>C577</f>
        <v>612.4</v>
      </c>
      <c r="D586" s="298" t="s">
        <v>27</v>
      </c>
      <c r="E586" s="36" t="s">
        <v>28</v>
      </c>
      <c r="F586" s="10">
        <f>G586+I586+J586+L586+Q586+S586+U586+V586+W586+Y586+Z586</f>
        <v>1216838.7999999998</v>
      </c>
      <c r="G586" s="44">
        <f>G577</f>
        <v>1216838.7999999998</v>
      </c>
      <c r="H586" s="10">
        <f t="shared" ref="H586:Z591" si="1643">H577</f>
        <v>0</v>
      </c>
      <c r="I586" s="10">
        <f t="shared" si="1643"/>
        <v>0</v>
      </c>
      <c r="J586" s="10">
        <f t="shared" si="1643"/>
        <v>0</v>
      </c>
      <c r="K586" s="10">
        <f t="shared" si="1643"/>
        <v>0</v>
      </c>
      <c r="L586" s="10">
        <f t="shared" si="1643"/>
        <v>0</v>
      </c>
      <c r="M586" s="10">
        <f t="shared" si="1643"/>
        <v>0</v>
      </c>
      <c r="N586" s="10">
        <f t="shared" si="1643"/>
        <v>0</v>
      </c>
      <c r="O586" s="10">
        <f t="shared" si="1643"/>
        <v>0</v>
      </c>
      <c r="P586" s="10">
        <f t="shared" si="1643"/>
        <v>0</v>
      </c>
      <c r="Q586" s="10">
        <f t="shared" si="1643"/>
        <v>0</v>
      </c>
      <c r="R586" s="10">
        <f t="shared" si="1643"/>
        <v>0</v>
      </c>
      <c r="S586" s="10">
        <f t="shared" si="1643"/>
        <v>0</v>
      </c>
      <c r="T586" s="10">
        <f t="shared" si="1643"/>
        <v>0</v>
      </c>
      <c r="U586" s="10">
        <f t="shared" si="1643"/>
        <v>0</v>
      </c>
      <c r="V586" s="10">
        <f t="shared" si="1643"/>
        <v>0</v>
      </c>
      <c r="W586" s="10">
        <f t="shared" si="1643"/>
        <v>0</v>
      </c>
      <c r="X586" s="10">
        <f t="shared" si="1643"/>
        <v>0</v>
      </c>
      <c r="Y586" s="10">
        <f t="shared" si="1643"/>
        <v>0</v>
      </c>
      <c r="Z586" s="10">
        <f t="shared" si="1643"/>
        <v>0</v>
      </c>
      <c r="AA586" s="16">
        <v>1</v>
      </c>
      <c r="AO586" s="4">
        <f t="shared" si="1563"/>
        <v>0</v>
      </c>
      <c r="AP586" s="4">
        <f t="shared" si="1564"/>
        <v>0</v>
      </c>
      <c r="AQ586" s="4">
        <f t="shared" si="1565"/>
        <v>0</v>
      </c>
      <c r="AU586" s="316"/>
      <c r="AV586" s="316" t="s">
        <v>357</v>
      </c>
      <c r="AW586" s="317">
        <f>AW577</f>
        <v>612.4</v>
      </c>
      <c r="AX586" s="316" t="s">
        <v>27</v>
      </c>
      <c r="AY586" s="36" t="s">
        <v>28</v>
      </c>
      <c r="AZ586" s="10">
        <f>BA586+BC586+BD586+BF586+BK586+BM586+BO586+BP586+BQ586+BS586+BT586</f>
        <v>2433677.6</v>
      </c>
      <c r="BA586" s="44">
        <f>BA577</f>
        <v>2433677.6</v>
      </c>
      <c r="BB586" s="10">
        <f t="shared" ref="BB586:BT586" si="1644">BB577</f>
        <v>0</v>
      </c>
      <c r="BC586" s="10">
        <f t="shared" si="1644"/>
        <v>0</v>
      </c>
      <c r="BD586" s="10">
        <f t="shared" si="1644"/>
        <v>0</v>
      </c>
      <c r="BE586" s="10">
        <f t="shared" si="1644"/>
        <v>0</v>
      </c>
      <c r="BF586" s="10">
        <f t="shared" si="1644"/>
        <v>0</v>
      </c>
      <c r="BG586" s="10">
        <f t="shared" si="1644"/>
        <v>0</v>
      </c>
      <c r="BH586" s="10">
        <f t="shared" si="1644"/>
        <v>0</v>
      </c>
      <c r="BI586" s="10">
        <f t="shared" si="1644"/>
        <v>0</v>
      </c>
      <c r="BJ586" s="10">
        <f t="shared" si="1644"/>
        <v>0</v>
      </c>
      <c r="BK586" s="10">
        <f t="shared" si="1644"/>
        <v>0</v>
      </c>
      <c r="BL586" s="10">
        <f t="shared" si="1644"/>
        <v>0</v>
      </c>
      <c r="BM586" s="10">
        <f t="shared" si="1644"/>
        <v>0</v>
      </c>
      <c r="BN586" s="10">
        <f t="shared" si="1644"/>
        <v>0</v>
      </c>
      <c r="BO586" s="10">
        <f t="shared" si="1644"/>
        <v>0</v>
      </c>
      <c r="BP586" s="10">
        <f t="shared" si="1644"/>
        <v>0</v>
      </c>
      <c r="BQ586" s="10">
        <f t="shared" si="1644"/>
        <v>0</v>
      </c>
      <c r="BR586" s="10">
        <f t="shared" si="1644"/>
        <v>0</v>
      </c>
      <c r="BS586" s="10">
        <f t="shared" si="1644"/>
        <v>0</v>
      </c>
      <c r="BT586" s="10">
        <f t="shared" si="1644"/>
        <v>0</v>
      </c>
      <c r="BU586" s="16">
        <v>1</v>
      </c>
      <c r="CI586" s="32">
        <f>BF586-BG586</f>
        <v>0</v>
      </c>
    </row>
    <row r="587" spans="1:88" ht="60" customHeight="1">
      <c r="A587" s="299"/>
      <c r="B587" s="299"/>
      <c r="C587" s="308"/>
      <c r="D587" s="300"/>
      <c r="E587" s="36" t="s">
        <v>29</v>
      </c>
      <c r="F587" s="10">
        <f t="shared" ref="F587:F591" si="1645">G587+I587+J587+L587+Q587+S587+U587+V587+W587+Y587+Z587</f>
        <v>0</v>
      </c>
      <c r="G587" s="10">
        <f t="shared" ref="G587:V591" si="1646">G578</f>
        <v>0</v>
      </c>
      <c r="H587" s="10">
        <f t="shared" si="1646"/>
        <v>0</v>
      </c>
      <c r="I587" s="10">
        <f t="shared" si="1646"/>
        <v>0</v>
      </c>
      <c r="J587" s="10">
        <f t="shared" si="1646"/>
        <v>0</v>
      </c>
      <c r="K587" s="10">
        <f t="shared" si="1646"/>
        <v>0</v>
      </c>
      <c r="L587" s="10">
        <f t="shared" si="1646"/>
        <v>0</v>
      </c>
      <c r="M587" s="10">
        <f t="shared" si="1646"/>
        <v>0</v>
      </c>
      <c r="N587" s="10">
        <f t="shared" si="1646"/>
        <v>0</v>
      </c>
      <c r="O587" s="10">
        <f t="shared" si="1646"/>
        <v>0</v>
      </c>
      <c r="P587" s="10">
        <f t="shared" si="1646"/>
        <v>0</v>
      </c>
      <c r="Q587" s="10">
        <f t="shared" si="1646"/>
        <v>0</v>
      </c>
      <c r="R587" s="10">
        <f t="shared" si="1646"/>
        <v>0</v>
      </c>
      <c r="S587" s="10">
        <f t="shared" si="1646"/>
        <v>0</v>
      </c>
      <c r="T587" s="10">
        <f t="shared" si="1646"/>
        <v>0</v>
      </c>
      <c r="U587" s="10">
        <f t="shared" si="1646"/>
        <v>0</v>
      </c>
      <c r="V587" s="10">
        <f t="shared" si="1646"/>
        <v>0</v>
      </c>
      <c r="W587" s="10">
        <f t="shared" si="1643"/>
        <v>0</v>
      </c>
      <c r="X587" s="10">
        <f t="shared" si="1643"/>
        <v>0</v>
      </c>
      <c r="Y587" s="10">
        <f t="shared" si="1643"/>
        <v>0</v>
      </c>
      <c r="Z587" s="10">
        <f t="shared" si="1643"/>
        <v>0</v>
      </c>
      <c r="AA587" s="15">
        <v>2</v>
      </c>
      <c r="AO587" s="4">
        <f t="shared" si="1563"/>
        <v>0</v>
      </c>
      <c r="AP587" s="4">
        <f t="shared" si="1564"/>
        <v>0</v>
      </c>
      <c r="AQ587" s="4">
        <f t="shared" si="1565"/>
        <v>0</v>
      </c>
      <c r="AU587" s="316"/>
      <c r="AV587" s="316"/>
      <c r="AW587" s="317"/>
      <c r="AX587" s="316"/>
      <c r="AY587" s="36" t="s">
        <v>29</v>
      </c>
      <c r="AZ587" s="10">
        <f t="shared" ref="AZ587:AZ591" si="1647">BA587+BC587+BD587+BF587+BK587+BM587+BO587+BP587+BQ587+BS587+BT587</f>
        <v>0</v>
      </c>
      <c r="BA587" s="10">
        <f t="shared" ref="BA587:BT587" si="1648">BA578</f>
        <v>0</v>
      </c>
      <c r="BB587" s="10">
        <f t="shared" si="1648"/>
        <v>0</v>
      </c>
      <c r="BC587" s="10">
        <f t="shared" si="1648"/>
        <v>0</v>
      </c>
      <c r="BD587" s="10">
        <f t="shared" si="1648"/>
        <v>0</v>
      </c>
      <c r="BE587" s="10">
        <f t="shared" si="1648"/>
        <v>0</v>
      </c>
      <c r="BF587" s="10">
        <f t="shared" si="1648"/>
        <v>0</v>
      </c>
      <c r="BG587" s="10">
        <f t="shared" si="1648"/>
        <v>0</v>
      </c>
      <c r="BH587" s="10">
        <f t="shared" si="1648"/>
        <v>0</v>
      </c>
      <c r="BI587" s="10">
        <f t="shared" si="1648"/>
        <v>0</v>
      </c>
      <c r="BJ587" s="10">
        <f t="shared" si="1648"/>
        <v>0</v>
      </c>
      <c r="BK587" s="10">
        <f t="shared" si="1648"/>
        <v>0</v>
      </c>
      <c r="BL587" s="10">
        <f t="shared" si="1648"/>
        <v>0</v>
      </c>
      <c r="BM587" s="10">
        <f t="shared" si="1648"/>
        <v>0</v>
      </c>
      <c r="BN587" s="10">
        <f t="shared" si="1648"/>
        <v>0</v>
      </c>
      <c r="BO587" s="10">
        <f t="shared" si="1648"/>
        <v>0</v>
      </c>
      <c r="BP587" s="10">
        <f t="shared" si="1648"/>
        <v>0</v>
      </c>
      <c r="BQ587" s="10">
        <f t="shared" si="1648"/>
        <v>0</v>
      </c>
      <c r="BR587" s="10">
        <f t="shared" si="1648"/>
        <v>0</v>
      </c>
      <c r="BS587" s="10">
        <f t="shared" si="1648"/>
        <v>0</v>
      </c>
      <c r="BT587" s="10">
        <f t="shared" si="1648"/>
        <v>0</v>
      </c>
      <c r="BU587" s="15">
        <v>2</v>
      </c>
    </row>
    <row r="588" spans="1:88" ht="120" customHeight="1">
      <c r="A588" s="299"/>
      <c r="B588" s="299"/>
      <c r="C588" s="308"/>
      <c r="D588" s="298" t="s">
        <v>30</v>
      </c>
      <c r="E588" s="36" t="s">
        <v>31</v>
      </c>
      <c r="F588" s="10">
        <f t="shared" si="1645"/>
        <v>0</v>
      </c>
      <c r="G588" s="10">
        <f t="shared" si="1646"/>
        <v>0</v>
      </c>
      <c r="H588" s="10">
        <f t="shared" si="1643"/>
        <v>0</v>
      </c>
      <c r="I588" s="10">
        <f t="shared" si="1643"/>
        <v>0</v>
      </c>
      <c r="J588" s="10">
        <f t="shared" si="1643"/>
        <v>0</v>
      </c>
      <c r="K588" s="10">
        <f t="shared" si="1643"/>
        <v>0</v>
      </c>
      <c r="L588" s="10">
        <f t="shared" si="1643"/>
        <v>0</v>
      </c>
      <c r="M588" s="10">
        <f t="shared" si="1643"/>
        <v>0</v>
      </c>
      <c r="N588" s="10">
        <f t="shared" si="1643"/>
        <v>0</v>
      </c>
      <c r="O588" s="10">
        <f t="shared" si="1643"/>
        <v>0</v>
      </c>
      <c r="P588" s="10">
        <f t="shared" si="1643"/>
        <v>0</v>
      </c>
      <c r="Q588" s="10">
        <f t="shared" si="1643"/>
        <v>0</v>
      </c>
      <c r="R588" s="10">
        <f t="shared" si="1643"/>
        <v>0</v>
      </c>
      <c r="S588" s="10">
        <f t="shared" si="1643"/>
        <v>0</v>
      </c>
      <c r="T588" s="10">
        <f t="shared" si="1643"/>
        <v>0</v>
      </c>
      <c r="U588" s="10">
        <f t="shared" si="1643"/>
        <v>0</v>
      </c>
      <c r="V588" s="10">
        <f t="shared" si="1643"/>
        <v>0</v>
      </c>
      <c r="W588" s="10">
        <f t="shared" si="1643"/>
        <v>0</v>
      </c>
      <c r="X588" s="10">
        <f t="shared" si="1643"/>
        <v>0</v>
      </c>
      <c r="Y588" s="10">
        <f t="shared" si="1643"/>
        <v>0</v>
      </c>
      <c r="Z588" s="10">
        <f t="shared" si="1643"/>
        <v>0</v>
      </c>
      <c r="AA588" s="15">
        <v>3</v>
      </c>
      <c r="AO588" s="4">
        <f t="shared" si="1563"/>
        <v>0</v>
      </c>
      <c r="AP588" s="4">
        <f t="shared" si="1564"/>
        <v>0</v>
      </c>
      <c r="AQ588" s="4">
        <f t="shared" si="1565"/>
        <v>0</v>
      </c>
      <c r="AT588" s="32">
        <f>AZ588-BC588</f>
        <v>0</v>
      </c>
      <c r="AU588" s="316"/>
      <c r="AV588" s="316"/>
      <c r="AW588" s="317"/>
      <c r="AX588" s="316" t="s">
        <v>30</v>
      </c>
      <c r="AY588" s="36" t="s">
        <v>31</v>
      </c>
      <c r="AZ588" s="10">
        <f t="shared" si="1647"/>
        <v>0</v>
      </c>
      <c r="BA588" s="10">
        <f t="shared" ref="BA588:BT588" si="1649">BA579</f>
        <v>0</v>
      </c>
      <c r="BB588" s="10">
        <f t="shared" si="1649"/>
        <v>0</v>
      </c>
      <c r="BC588" s="10">
        <f t="shared" si="1649"/>
        <v>0</v>
      </c>
      <c r="BD588" s="10">
        <f t="shared" si="1649"/>
        <v>0</v>
      </c>
      <c r="BE588" s="10">
        <f t="shared" si="1649"/>
        <v>0</v>
      </c>
      <c r="BF588" s="10">
        <f t="shared" si="1649"/>
        <v>0</v>
      </c>
      <c r="BG588" s="10">
        <f t="shared" si="1649"/>
        <v>0</v>
      </c>
      <c r="BH588" s="10">
        <f t="shared" si="1649"/>
        <v>0</v>
      </c>
      <c r="BI588" s="10">
        <f t="shared" si="1649"/>
        <v>0</v>
      </c>
      <c r="BJ588" s="10">
        <f t="shared" si="1649"/>
        <v>0</v>
      </c>
      <c r="BK588" s="10">
        <f t="shared" si="1649"/>
        <v>0</v>
      </c>
      <c r="BL588" s="10">
        <f t="shared" si="1649"/>
        <v>0</v>
      </c>
      <c r="BM588" s="10">
        <f t="shared" si="1649"/>
        <v>0</v>
      </c>
      <c r="BN588" s="10">
        <f t="shared" si="1649"/>
        <v>0</v>
      </c>
      <c r="BO588" s="10">
        <f t="shared" si="1649"/>
        <v>0</v>
      </c>
      <c r="BP588" s="10">
        <f t="shared" si="1649"/>
        <v>0</v>
      </c>
      <c r="BQ588" s="10">
        <f t="shared" si="1649"/>
        <v>0</v>
      </c>
      <c r="BR588" s="10">
        <f t="shared" si="1649"/>
        <v>0</v>
      </c>
      <c r="BS588" s="10">
        <f t="shared" si="1649"/>
        <v>0</v>
      </c>
      <c r="BT588" s="10">
        <f t="shared" si="1649"/>
        <v>0</v>
      </c>
      <c r="BU588" s="15">
        <v>3</v>
      </c>
    </row>
    <row r="589" spans="1:88" ht="30" customHeight="1">
      <c r="A589" s="299"/>
      <c r="B589" s="299"/>
      <c r="C589" s="308"/>
      <c r="D589" s="299"/>
      <c r="E589" s="36" t="s">
        <v>32</v>
      </c>
      <c r="F589" s="10">
        <f t="shared" si="1645"/>
        <v>0</v>
      </c>
      <c r="G589" s="10">
        <f t="shared" si="1646"/>
        <v>0</v>
      </c>
      <c r="H589" s="10">
        <f t="shared" si="1643"/>
        <v>0</v>
      </c>
      <c r="I589" s="10">
        <f t="shared" si="1643"/>
        <v>0</v>
      </c>
      <c r="J589" s="10">
        <f t="shared" si="1643"/>
        <v>0</v>
      </c>
      <c r="K589" s="10">
        <f t="shared" si="1643"/>
        <v>0</v>
      </c>
      <c r="L589" s="10">
        <f t="shared" si="1643"/>
        <v>0</v>
      </c>
      <c r="M589" s="10">
        <f t="shared" si="1643"/>
        <v>0</v>
      </c>
      <c r="N589" s="10">
        <f t="shared" si="1643"/>
        <v>0</v>
      </c>
      <c r="O589" s="10">
        <f t="shared" si="1643"/>
        <v>0</v>
      </c>
      <c r="P589" s="10">
        <f t="shared" si="1643"/>
        <v>0</v>
      </c>
      <c r="Q589" s="10">
        <f t="shared" si="1643"/>
        <v>0</v>
      </c>
      <c r="R589" s="10">
        <f t="shared" si="1643"/>
        <v>0</v>
      </c>
      <c r="S589" s="10">
        <f t="shared" si="1643"/>
        <v>0</v>
      </c>
      <c r="T589" s="10">
        <f t="shared" si="1643"/>
        <v>0</v>
      </c>
      <c r="U589" s="10">
        <f t="shared" si="1643"/>
        <v>0</v>
      </c>
      <c r="V589" s="10">
        <f t="shared" si="1643"/>
        <v>0</v>
      </c>
      <c r="W589" s="10">
        <f t="shared" si="1643"/>
        <v>0</v>
      </c>
      <c r="X589" s="10">
        <f t="shared" si="1643"/>
        <v>0</v>
      </c>
      <c r="Y589" s="10">
        <f t="shared" si="1643"/>
        <v>0</v>
      </c>
      <c r="Z589" s="10">
        <f t="shared" si="1643"/>
        <v>0</v>
      </c>
      <c r="AA589" s="15">
        <v>4</v>
      </c>
      <c r="AO589" s="4">
        <f t="shared" si="1563"/>
        <v>0</v>
      </c>
      <c r="AP589" s="4">
        <f t="shared" si="1564"/>
        <v>0</v>
      </c>
      <c r="AQ589" s="4">
        <f t="shared" si="1565"/>
        <v>0</v>
      </c>
      <c r="AU589" s="316"/>
      <c r="AV589" s="316"/>
      <c r="AW589" s="317"/>
      <c r="AX589" s="316"/>
      <c r="AY589" s="36" t="s">
        <v>32</v>
      </c>
      <c r="AZ589" s="10">
        <f t="shared" si="1647"/>
        <v>0</v>
      </c>
      <c r="BA589" s="10">
        <f t="shared" ref="BA589:BT589" si="1650">BA580</f>
        <v>0</v>
      </c>
      <c r="BB589" s="10">
        <f t="shared" si="1650"/>
        <v>0</v>
      </c>
      <c r="BC589" s="10">
        <f t="shared" si="1650"/>
        <v>0</v>
      </c>
      <c r="BD589" s="10">
        <f t="shared" si="1650"/>
        <v>0</v>
      </c>
      <c r="BE589" s="10">
        <f t="shared" si="1650"/>
        <v>0</v>
      </c>
      <c r="BF589" s="10">
        <f t="shared" si="1650"/>
        <v>0</v>
      </c>
      <c r="BG589" s="10">
        <f t="shared" si="1650"/>
        <v>0</v>
      </c>
      <c r="BH589" s="10">
        <f t="shared" si="1650"/>
        <v>0</v>
      </c>
      <c r="BI589" s="10">
        <f t="shared" si="1650"/>
        <v>0</v>
      </c>
      <c r="BJ589" s="10">
        <f t="shared" si="1650"/>
        <v>0</v>
      </c>
      <c r="BK589" s="10">
        <f t="shared" si="1650"/>
        <v>0</v>
      </c>
      <c r="BL589" s="10">
        <f t="shared" si="1650"/>
        <v>0</v>
      </c>
      <c r="BM589" s="10">
        <f t="shared" si="1650"/>
        <v>0</v>
      </c>
      <c r="BN589" s="10">
        <f t="shared" si="1650"/>
        <v>0</v>
      </c>
      <c r="BO589" s="10">
        <f t="shared" si="1650"/>
        <v>0</v>
      </c>
      <c r="BP589" s="10">
        <f t="shared" si="1650"/>
        <v>0</v>
      </c>
      <c r="BQ589" s="10">
        <f t="shared" si="1650"/>
        <v>0</v>
      </c>
      <c r="BR589" s="10">
        <f t="shared" si="1650"/>
        <v>0</v>
      </c>
      <c r="BS589" s="10">
        <f t="shared" si="1650"/>
        <v>0</v>
      </c>
      <c r="BT589" s="10">
        <f t="shared" si="1650"/>
        <v>0</v>
      </c>
      <c r="BU589" s="15">
        <v>4</v>
      </c>
    </row>
    <row r="590" spans="1:88" ht="30" customHeight="1">
      <c r="A590" s="299"/>
      <c r="B590" s="299"/>
      <c r="C590" s="308"/>
      <c r="D590" s="299"/>
      <c r="E590" s="36" t="s">
        <v>33</v>
      </c>
      <c r="F590" s="10">
        <f t="shared" si="1645"/>
        <v>0</v>
      </c>
      <c r="G590" s="10">
        <f t="shared" si="1646"/>
        <v>0</v>
      </c>
      <c r="H590" s="10">
        <f t="shared" si="1643"/>
        <v>0</v>
      </c>
      <c r="I590" s="10">
        <f t="shared" si="1643"/>
        <v>0</v>
      </c>
      <c r="J590" s="10">
        <f t="shared" si="1643"/>
        <v>0</v>
      </c>
      <c r="K590" s="10">
        <f t="shared" si="1643"/>
        <v>0</v>
      </c>
      <c r="L590" s="10">
        <f t="shared" si="1643"/>
        <v>0</v>
      </c>
      <c r="M590" s="10">
        <f t="shared" si="1643"/>
        <v>0</v>
      </c>
      <c r="N590" s="10">
        <f t="shared" si="1643"/>
        <v>0</v>
      </c>
      <c r="O590" s="10">
        <f t="shared" si="1643"/>
        <v>0</v>
      </c>
      <c r="P590" s="10">
        <f t="shared" si="1643"/>
        <v>0</v>
      </c>
      <c r="Q590" s="10">
        <f t="shared" si="1643"/>
        <v>0</v>
      </c>
      <c r="R590" s="10">
        <f t="shared" si="1643"/>
        <v>0</v>
      </c>
      <c r="S590" s="10">
        <f t="shared" si="1643"/>
        <v>0</v>
      </c>
      <c r="T590" s="10">
        <f t="shared" si="1643"/>
        <v>0</v>
      </c>
      <c r="U590" s="10">
        <f t="shared" si="1643"/>
        <v>0</v>
      </c>
      <c r="V590" s="10">
        <f t="shared" si="1643"/>
        <v>0</v>
      </c>
      <c r="W590" s="10">
        <f t="shared" si="1643"/>
        <v>0</v>
      </c>
      <c r="X590" s="10">
        <f t="shared" si="1643"/>
        <v>0</v>
      </c>
      <c r="Y590" s="10">
        <f t="shared" si="1643"/>
        <v>0</v>
      </c>
      <c r="Z590" s="10">
        <f t="shared" si="1643"/>
        <v>0</v>
      </c>
      <c r="AA590" s="15">
        <v>5</v>
      </c>
      <c r="AO590" s="4">
        <f t="shared" si="1563"/>
        <v>0</v>
      </c>
      <c r="AP590" s="4">
        <f t="shared" si="1564"/>
        <v>0</v>
      </c>
      <c r="AQ590" s="4">
        <f t="shared" si="1565"/>
        <v>0</v>
      </c>
      <c r="AU590" s="316"/>
      <c r="AV590" s="316"/>
      <c r="AW590" s="317"/>
      <c r="AX590" s="316"/>
      <c r="AY590" s="36" t="s">
        <v>33</v>
      </c>
      <c r="AZ590" s="10">
        <f t="shared" si="1647"/>
        <v>0</v>
      </c>
      <c r="BA590" s="10">
        <f t="shared" ref="BA590:BT590" si="1651">BA581</f>
        <v>0</v>
      </c>
      <c r="BB590" s="10">
        <f t="shared" si="1651"/>
        <v>0</v>
      </c>
      <c r="BC590" s="10">
        <f t="shared" si="1651"/>
        <v>0</v>
      </c>
      <c r="BD590" s="10">
        <f t="shared" si="1651"/>
        <v>0</v>
      </c>
      <c r="BE590" s="10">
        <f t="shared" si="1651"/>
        <v>0</v>
      </c>
      <c r="BF590" s="10">
        <f t="shared" si="1651"/>
        <v>0</v>
      </c>
      <c r="BG590" s="10">
        <f t="shared" si="1651"/>
        <v>0</v>
      </c>
      <c r="BH590" s="10">
        <f t="shared" si="1651"/>
        <v>0</v>
      </c>
      <c r="BI590" s="10">
        <f t="shared" si="1651"/>
        <v>0</v>
      </c>
      <c r="BJ590" s="10">
        <f t="shared" si="1651"/>
        <v>0</v>
      </c>
      <c r="BK590" s="10">
        <f t="shared" si="1651"/>
        <v>0</v>
      </c>
      <c r="BL590" s="10">
        <f t="shared" si="1651"/>
        <v>0</v>
      </c>
      <c r="BM590" s="10">
        <f t="shared" si="1651"/>
        <v>0</v>
      </c>
      <c r="BN590" s="10">
        <f t="shared" si="1651"/>
        <v>0</v>
      </c>
      <c r="BO590" s="10">
        <f t="shared" si="1651"/>
        <v>0</v>
      </c>
      <c r="BP590" s="10">
        <f t="shared" si="1651"/>
        <v>0</v>
      </c>
      <c r="BQ590" s="10">
        <f t="shared" si="1651"/>
        <v>0</v>
      </c>
      <c r="BR590" s="10">
        <f t="shared" si="1651"/>
        <v>0</v>
      </c>
      <c r="BS590" s="10">
        <f t="shared" si="1651"/>
        <v>0</v>
      </c>
      <c r="BT590" s="10">
        <f t="shared" si="1651"/>
        <v>0</v>
      </c>
      <c r="BU590" s="15">
        <v>5</v>
      </c>
    </row>
    <row r="591" spans="1:88" ht="30" customHeight="1">
      <c r="A591" s="299"/>
      <c r="B591" s="299"/>
      <c r="C591" s="308"/>
      <c r="D591" s="300"/>
      <c r="E591" s="36" t="s">
        <v>34</v>
      </c>
      <c r="F591" s="10">
        <f t="shared" si="1645"/>
        <v>0</v>
      </c>
      <c r="G591" s="10">
        <f t="shared" si="1646"/>
        <v>0</v>
      </c>
      <c r="H591" s="10">
        <f t="shared" si="1643"/>
        <v>0</v>
      </c>
      <c r="I591" s="10">
        <f t="shared" si="1643"/>
        <v>0</v>
      </c>
      <c r="J591" s="10">
        <f t="shared" si="1643"/>
        <v>0</v>
      </c>
      <c r="K591" s="10">
        <f t="shared" si="1643"/>
        <v>0</v>
      </c>
      <c r="L591" s="10">
        <f t="shared" si="1643"/>
        <v>0</v>
      </c>
      <c r="M591" s="10">
        <f t="shared" si="1643"/>
        <v>0</v>
      </c>
      <c r="N591" s="10">
        <f t="shared" si="1643"/>
        <v>0</v>
      </c>
      <c r="O591" s="10">
        <f t="shared" si="1643"/>
        <v>0</v>
      </c>
      <c r="P591" s="10">
        <f t="shared" si="1643"/>
        <v>0</v>
      </c>
      <c r="Q591" s="10">
        <f t="shared" si="1643"/>
        <v>0</v>
      </c>
      <c r="R591" s="10">
        <f t="shared" si="1643"/>
        <v>0</v>
      </c>
      <c r="S591" s="10">
        <f t="shared" si="1643"/>
        <v>0</v>
      </c>
      <c r="T591" s="10">
        <f t="shared" si="1643"/>
        <v>0</v>
      </c>
      <c r="U591" s="10">
        <f t="shared" si="1643"/>
        <v>0</v>
      </c>
      <c r="V591" s="10">
        <f t="shared" si="1643"/>
        <v>0</v>
      </c>
      <c r="W591" s="10">
        <f t="shared" si="1643"/>
        <v>0</v>
      </c>
      <c r="X591" s="10">
        <f t="shared" si="1643"/>
        <v>0</v>
      </c>
      <c r="Y591" s="10">
        <f t="shared" si="1643"/>
        <v>0</v>
      </c>
      <c r="Z591" s="10">
        <f t="shared" si="1643"/>
        <v>0</v>
      </c>
      <c r="AA591" s="15">
        <v>6</v>
      </c>
      <c r="AO591" s="4">
        <f t="shared" si="1563"/>
        <v>0</v>
      </c>
      <c r="AP591" s="4">
        <f t="shared" si="1564"/>
        <v>0</v>
      </c>
      <c r="AQ591" s="4">
        <f t="shared" si="1565"/>
        <v>0</v>
      </c>
      <c r="AU591" s="316"/>
      <c r="AV591" s="316"/>
      <c r="AW591" s="317"/>
      <c r="AX591" s="316"/>
      <c r="AY591" s="36" t="s">
        <v>34</v>
      </c>
      <c r="AZ591" s="10">
        <f t="shared" si="1647"/>
        <v>0</v>
      </c>
      <c r="BA591" s="10">
        <f t="shared" ref="BA591:BT591" si="1652">BA582</f>
        <v>0</v>
      </c>
      <c r="BB591" s="10">
        <f t="shared" si="1652"/>
        <v>0</v>
      </c>
      <c r="BC591" s="10">
        <f t="shared" si="1652"/>
        <v>0</v>
      </c>
      <c r="BD591" s="10">
        <f t="shared" si="1652"/>
        <v>0</v>
      </c>
      <c r="BE591" s="10">
        <f t="shared" si="1652"/>
        <v>0</v>
      </c>
      <c r="BF591" s="10">
        <f t="shared" si="1652"/>
        <v>0</v>
      </c>
      <c r="BG591" s="10">
        <f t="shared" si="1652"/>
        <v>0</v>
      </c>
      <c r="BH591" s="10">
        <f t="shared" si="1652"/>
        <v>0</v>
      </c>
      <c r="BI591" s="10">
        <f t="shared" si="1652"/>
        <v>0</v>
      </c>
      <c r="BJ591" s="10">
        <f t="shared" si="1652"/>
        <v>0</v>
      </c>
      <c r="BK591" s="10">
        <f t="shared" si="1652"/>
        <v>0</v>
      </c>
      <c r="BL591" s="10">
        <f t="shared" si="1652"/>
        <v>0</v>
      </c>
      <c r="BM591" s="10">
        <f t="shared" si="1652"/>
        <v>0</v>
      </c>
      <c r="BN591" s="10">
        <f t="shared" si="1652"/>
        <v>0</v>
      </c>
      <c r="BO591" s="10">
        <f t="shared" si="1652"/>
        <v>0</v>
      </c>
      <c r="BP591" s="10">
        <f t="shared" si="1652"/>
        <v>0</v>
      </c>
      <c r="BQ591" s="10">
        <f t="shared" si="1652"/>
        <v>0</v>
      </c>
      <c r="BR591" s="10">
        <f t="shared" si="1652"/>
        <v>0</v>
      </c>
      <c r="BS591" s="10">
        <f t="shared" si="1652"/>
        <v>0</v>
      </c>
      <c r="BT591" s="10">
        <f t="shared" si="1652"/>
        <v>0</v>
      </c>
      <c r="BU591" s="15">
        <v>6</v>
      </c>
    </row>
    <row r="592" spans="1:88" s="5" customFormat="1" ht="30" customHeight="1">
      <c r="A592" s="299"/>
      <c r="B592" s="299"/>
      <c r="C592" s="308"/>
      <c r="D592" s="311" t="s">
        <v>35</v>
      </c>
      <c r="E592" s="312"/>
      <c r="F592" s="10">
        <f>F586+F587+F588+F589+F590+F591</f>
        <v>1216838.7999999998</v>
      </c>
      <c r="G592" s="10">
        <f t="shared" ref="G592" si="1653">G586+G587+G588+G589+G590+G591</f>
        <v>1216838.7999999998</v>
      </c>
      <c r="H592" s="10">
        <f t="shared" ref="H592" si="1654">H586+H587+H588+H589+H590+H591</f>
        <v>0</v>
      </c>
      <c r="I592" s="10">
        <f t="shared" ref="I592" si="1655">I586+I587+I588+I589+I590+I591</f>
        <v>0</v>
      </c>
      <c r="J592" s="10">
        <f t="shared" ref="J592" si="1656">J586+J587+J588+J589+J590+J591</f>
        <v>0</v>
      </c>
      <c r="K592" s="10">
        <f t="shared" ref="K592" si="1657">K586+K587+K588+K589+K590+K591</f>
        <v>0</v>
      </c>
      <c r="L592" s="10">
        <f t="shared" ref="L592" si="1658">L586+L587+L588+L589+L590+L591</f>
        <v>0</v>
      </c>
      <c r="M592" s="10">
        <f t="shared" ref="M592" si="1659">M586+M587+M588+M589+M590+M591</f>
        <v>0</v>
      </c>
      <c r="N592" s="10">
        <f t="shared" ref="N592" si="1660">N586+N587+N588+N589+N590+N591</f>
        <v>0</v>
      </c>
      <c r="O592" s="10">
        <f t="shared" ref="O592" si="1661">O586+O587+O588+O589+O590+O591</f>
        <v>0</v>
      </c>
      <c r="P592" s="10">
        <f t="shared" ref="P592" si="1662">P586+P587+P588+P589+P590+P591</f>
        <v>0</v>
      </c>
      <c r="Q592" s="10">
        <f t="shared" ref="Q592" si="1663">Q586+Q587+Q588+Q589+Q590+Q591</f>
        <v>0</v>
      </c>
      <c r="R592" s="10">
        <f t="shared" ref="R592" si="1664">R586+R587+R588+R589+R590+R591</f>
        <v>0</v>
      </c>
      <c r="S592" s="10">
        <f t="shared" ref="S592" si="1665">S586+S587+S588+S589+S590+S591</f>
        <v>0</v>
      </c>
      <c r="T592" s="10">
        <f t="shared" ref="T592" si="1666">T586+T587+T588+T589+T590+T591</f>
        <v>0</v>
      </c>
      <c r="U592" s="10">
        <f t="shared" ref="U592" si="1667">U586+U587+U588+U589+U590+U591</f>
        <v>0</v>
      </c>
      <c r="V592" s="10">
        <f t="shared" ref="V592" si="1668">V586+V587+V588+V589+V590+V591</f>
        <v>0</v>
      </c>
      <c r="W592" s="10">
        <f t="shared" ref="W592" si="1669">W586+W587+W588+W589+W590+W591</f>
        <v>0</v>
      </c>
      <c r="X592" s="10">
        <f t="shared" ref="X592" si="1670">X586+X587+X588+X589+X590+X591</f>
        <v>0</v>
      </c>
      <c r="Y592" s="10">
        <f t="shared" ref="Y592" si="1671">Y586+Y587+Y588+Y589+Y590+Y591</f>
        <v>0</v>
      </c>
      <c r="Z592" s="10">
        <f t="shared" ref="Z592" si="1672">Z586+Z587+Z588+Z589+Z590+Z591</f>
        <v>0</v>
      </c>
      <c r="AA592" s="28">
        <v>7</v>
      </c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>
        <f t="shared" si="1563"/>
        <v>0</v>
      </c>
      <c r="AP592" s="4">
        <f t="shared" si="1564"/>
        <v>0</v>
      </c>
      <c r="AQ592" s="4">
        <f t="shared" si="1565"/>
        <v>0</v>
      </c>
      <c r="AR592" s="4"/>
      <c r="AU592" s="316"/>
      <c r="AV592" s="316"/>
      <c r="AW592" s="317"/>
      <c r="AX592" s="321" t="s">
        <v>35</v>
      </c>
      <c r="AY592" s="321"/>
      <c r="AZ592" s="10">
        <f>AZ586+AZ587+AZ588+AZ589+AZ590+AZ591</f>
        <v>2433677.6</v>
      </c>
      <c r="BA592" s="10">
        <f t="shared" ref="BA592:BT592" si="1673">BA586+BA587+BA588+BA589+BA590+BA591</f>
        <v>2433677.6</v>
      </c>
      <c r="BB592" s="10">
        <f t="shared" si="1673"/>
        <v>0</v>
      </c>
      <c r="BC592" s="10">
        <f t="shared" si="1673"/>
        <v>0</v>
      </c>
      <c r="BD592" s="10">
        <f t="shared" si="1673"/>
        <v>0</v>
      </c>
      <c r="BE592" s="10">
        <f t="shared" si="1673"/>
        <v>0</v>
      </c>
      <c r="BF592" s="10">
        <f t="shared" si="1673"/>
        <v>0</v>
      </c>
      <c r="BG592" s="10">
        <f t="shared" si="1673"/>
        <v>0</v>
      </c>
      <c r="BH592" s="10">
        <f t="shared" si="1673"/>
        <v>0</v>
      </c>
      <c r="BI592" s="10">
        <f t="shared" si="1673"/>
        <v>0</v>
      </c>
      <c r="BJ592" s="10">
        <f t="shared" si="1673"/>
        <v>0</v>
      </c>
      <c r="BK592" s="10">
        <f t="shared" si="1673"/>
        <v>0</v>
      </c>
      <c r="BL592" s="10">
        <f t="shared" si="1673"/>
        <v>0</v>
      </c>
      <c r="BM592" s="10">
        <f t="shared" si="1673"/>
        <v>0</v>
      </c>
      <c r="BN592" s="10">
        <f t="shared" si="1673"/>
        <v>0</v>
      </c>
      <c r="BO592" s="10">
        <f t="shared" si="1673"/>
        <v>0</v>
      </c>
      <c r="BP592" s="10">
        <f t="shared" si="1673"/>
        <v>0</v>
      </c>
      <c r="BQ592" s="10">
        <f t="shared" si="1673"/>
        <v>0</v>
      </c>
      <c r="BR592" s="10">
        <f t="shared" si="1673"/>
        <v>0</v>
      </c>
      <c r="BS592" s="10">
        <f t="shared" si="1673"/>
        <v>0</v>
      </c>
      <c r="BT592" s="10">
        <f t="shared" si="1673"/>
        <v>0</v>
      </c>
      <c r="BU592" s="28">
        <v>7</v>
      </c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I592" s="32">
        <f>BF592-BG592</f>
        <v>0</v>
      </c>
      <c r="CJ592" s="123"/>
    </row>
    <row r="593" spans="1:88" ht="75" customHeight="1">
      <c r="A593" s="299"/>
      <c r="B593" s="299"/>
      <c r="C593" s="308"/>
      <c r="D593" s="292" t="s">
        <v>53</v>
      </c>
      <c r="E593" s="293"/>
      <c r="F593" s="11">
        <f>ROUND(F592/C586,2)</f>
        <v>1987</v>
      </c>
      <c r="G593" s="11">
        <f>ROUND(G592/C586,2)</f>
        <v>1987</v>
      </c>
      <c r="H593" s="11">
        <f>ROUND(H592/C586,2)</f>
        <v>0</v>
      </c>
      <c r="I593" s="11">
        <f>ROUND(I592/C586,2)</f>
        <v>0</v>
      </c>
      <c r="J593" s="11">
        <f>ROUND(J592/C586,2)</f>
        <v>0</v>
      </c>
      <c r="K593" s="11">
        <f>ROUND(K592/C586,2)</f>
        <v>0</v>
      </c>
      <c r="L593" s="11">
        <f>ROUND(L592/C586,2)</f>
        <v>0</v>
      </c>
      <c r="M593" s="11">
        <f>ROUND(M592/C586,2)</f>
        <v>0</v>
      </c>
      <c r="N593" s="11">
        <f>ROUND(N592/C586,2)</f>
        <v>0</v>
      </c>
      <c r="O593" s="11">
        <f>ROUND(O592/C586,2)</f>
        <v>0</v>
      </c>
      <c r="P593" s="11">
        <f>ROUND(P592/C586,2)</f>
        <v>0</v>
      </c>
      <c r="Q593" s="11">
        <f>ROUND(Q592/C586,2)</f>
        <v>0</v>
      </c>
      <c r="R593" s="11">
        <f>ROUND(R592/C586,2)</f>
        <v>0</v>
      </c>
      <c r="S593" s="11">
        <f>ROUND(S592/C586,2)</f>
        <v>0</v>
      </c>
      <c r="T593" s="11">
        <f>ROUND(T592/C586,2)</f>
        <v>0</v>
      </c>
      <c r="U593" s="11">
        <f>ROUND(U592/C586,2)</f>
        <v>0</v>
      </c>
      <c r="V593" s="11">
        <f>ROUND(V592/C586,2)</f>
        <v>0</v>
      </c>
      <c r="W593" s="11">
        <f>ROUND(W592/C586,2)</f>
        <v>0</v>
      </c>
      <c r="X593" s="11">
        <f>ROUND(X592/C586,2)</f>
        <v>0</v>
      </c>
      <c r="Y593" s="11">
        <f>ROUND(Y592/C586,2)</f>
        <v>0</v>
      </c>
      <c r="Z593" s="11">
        <f>ROUND(Z592/C586,2)</f>
        <v>0</v>
      </c>
      <c r="AA593" s="17">
        <v>8</v>
      </c>
      <c r="AD593" s="52">
        <f>IF(AND(G593&gt;947.15,G593&lt;949),3,IF(AND(G593&gt;623.59,G593&lt;625),4,IF(AND(G593&gt;237.38,G593&lt;239),5,IF(AND(G593&gt;1986,G593&lt;1988),6,IF(AND(G593&gt;739.75,G593&lt;741),7,IF(AND(G593&gt;282.91,G593&lt;284),8,IF(AND(G593&gt;2681.35,G593&lt;2683),9,IF(AND(G593&gt;828.59,G593&lt;830),10,IF(AND(G593&gt;585.15,G593&lt;587),11,IF(AND(G593&gt;991.71,G593&lt;993),12,IF(AND(G593&gt;652.95,G593&lt;654),13,IF(AND(G593&gt;248.59,G593&lt;250),14,IF(AND(G593&gt;2079.39,G593&lt;2081),15,IF(AND(G593&gt;774.57,G593&lt;776),16,IF(AND(G593&gt;296.25,G593&lt;298),17,IF(AND(G593&gt;2807.42,G593&lt;2809),18,IF(AND(G593&gt;867.59,G593&lt;869),19,IF(AND(G593&gt;612.7,G593&lt;614),20))))))))))))))))))</f>
        <v>6</v>
      </c>
      <c r="AE593" s="52" t="b">
        <f>IF(AND(I593&gt;1204.78,I593&lt;1206),5,IF(AND(I593&gt;1407.63,I593&lt;1409),8,IF(AND(I593&gt;1427.91,I593&lt;1429),11,IF(AND(I593&gt;1261.45,I593&lt;1263),14,IF(AND(I593&gt;1473.83,I593&lt;1475),17,IF(AND(I593&gt;1495.07,I593&lt;1497),20))))))</f>
        <v>0</v>
      </c>
      <c r="AF593" s="52" t="b">
        <f>IF(AND(J593&gt;486.32,J593&lt;488),3,IF(AND(J593&gt;324.64,J593&lt;326),4,IF(AND(J593&gt;286.99,J593&lt;288.5),5,IF(AND(J593&gt;617.7,J593&lt;618),6,IF(AND(J593&gt;411.3,J593&lt;413),7,IF(AND(J593&gt;365.04,J593&lt;367),8,IF(AND(J593&gt;797.54,J593&lt;799),9,IF(AND(J593&gt;533.49,J593&lt;535),10,IF(AND(J593&gt;475.86,J593&lt;477),11,IF(AND(J593&gt;509.22,J593&lt;511),12,IF(AND(J593&gt;339.94,J593&lt;341.2),13,IF(AND(J593&gt;300.53,J593&lt;302),14,IF(AND(J593&gt;646.78,J593&lt;648),15,IF(AND(J593&gt;430.68,J593&lt;432),16,IF(AND(J593&gt;382.24,J593&lt;384),17,IF(AND(J593&gt;835.07,J593&lt;837),18,IF(AND(J593&gt;558.61,J593&lt;560),19,IF(AND(J593&gt;498.27,J593&lt;500),20))))))))))))))))))</f>
        <v>0</v>
      </c>
      <c r="AG593" s="52" t="b">
        <f>IF(AND(L593&gt;497.89,L593&lt;499),3,IF(AND(L593&gt;360.29,L593&lt;362),4,IF(AND(L593&gt;249.38,L593&lt;251),5,IF(AND(L593&gt;628.22,L593&lt;630),6,IF(AND(L593&gt;455.21,L593&lt;457),7,IF(AND(L593&gt;315.16,L593&lt;317),8,IF(AND(L593&gt;814.35,L593&lt;816),9,IF(AND(L593&gt;571.19,L593&lt;573),10,IF(AND(L593&gt;401.59,L593&lt;403),11,IF(AND(L593&gt;521.33,L593&lt;523),12,IF(AND(L593&gt;377.28,L593&lt;379),13,IF(AND(L593&gt;261.15,L593&lt;263),14,IF(AND(L593&gt;657.8,L593&lt;659),15,IF(AND(L593&gt;476.66,L593&lt;478),16,IF(AND(L593&gt;330.01,L593&lt;332),17,IF(AND(L593&gt;852.67,L593&lt;854),18,IF(AND(L593&gt;598.08,L593&lt;600),19,IF(AND(L593&gt;420.51,L593&lt;422),20))))))))))))))))))</f>
        <v>0</v>
      </c>
      <c r="AH593" s="52" t="b">
        <f>IF(AND(Q593&gt;358.85,Q593&lt;360),3,IF(AND(Q593&gt;129.83,Q593&lt;131),4,IF(AND(Q593&gt;77.61,Q593&lt;79),5,IF(AND(Q593&gt;426.19,Q593&lt;428),6,IF(AND(Q593&gt;159.77,Q593&lt;161),7,IF(AND(Q593&gt;94.38,Q593&lt;96),8,IF(AND(Q593&gt;567.37,Q593&lt;569),9,IF(AND(Q593&gt;203.4,Q593&lt;205),10,IF(AND(Q593&gt;131.96,Q593&lt;133),11,IF(AND(Q593&gt;375.76,Q593&lt;377),12,IF(AND(Q593&gt;135.98,Q593&lt;137),13,IF(AND(Q593&gt;81.31,Q593&lt;83),14,IF(AND(Q593&gt;446.27,Q593&lt;448),15,IF(AND(Q593&gt;167.32,Q593&lt;169),16,IF(AND(Q593&gt;98.86,Q593&lt;100),17,IF(AND(Q593&gt;594.08,Q593&lt;596),18,IF(AND(Q593&gt;213.01,Q593&lt;215),19,IF(AND(Q593&gt;138.21,Q593&lt;140),20))))))))))))))))))</f>
        <v>0</v>
      </c>
      <c r="AI593" s="52" t="b">
        <f>IF(AND(S593&gt;195.17,S593&lt;197),3,IF(AND(S593&gt;88.93,S593&lt;90),4,IF(AND(S593&gt;47.88,S593&lt;49),5,IF(AND(S593&gt;245.08,S593&lt;247),6,IF(AND(S593&gt;111.07,S593&lt;113),7,IF(AND(S593&gt;60.92,S593&lt;62),8,IF(AND(S593&gt;296.11,S593&lt;298),9,IF(AND(S593&gt;139.41,S593&lt;141),10,IF(AND(S593&gt;78.67,S593&lt;80),11,IF(AND(S593&gt;204.39,S593&lt;206),12,IF(AND(S593&gt;93.16,S593&lt;95),13,IF(AND(S593&gt;50.17,S593&lt;52),14,IF(AND(S593&gt;256.64,S593&lt;258),15,IF(AND(S593&gt;116.33,S593&lt;118),16,IF(AND(S593&gt;63.83,S593&lt;65),17,IF(AND(S593&gt;310.07,S593&lt;312),18,IF(AND(S593&gt;146.01,S593&lt;148),19,IF(AND(S593&gt;82.42,S593&lt;84),20))))))))))))))))))</f>
        <v>0</v>
      </c>
      <c r="AJ593" s="52" t="b">
        <f>IF(AND(U593&gt;107.35,U593&lt;109),3,IF(AND(U593&gt;63.65,U593&lt;65),4,IF(AND(U593&gt;44.75,U593&lt;46),5,IF(AND(U593&gt;143.27,U593&lt;145),6,IF(AND(U593&gt;85.58,U593&lt;87),7,IF(AND(U593&gt;60.46,U593&lt;62),8,IF(AND(U593&gt;194.16,U593&lt;196),9,IF(AND(U593&gt;117.24,U593&lt;119),10,IF(AND(U593&gt;82.88,U593&lt;84),11,IF(AND(U593&gt;112.44,U593&lt;114),12,IF(AND(U593&gt;66.69,U593&lt;68),13,IF(AND(U593&gt;46.9,U593&lt;48),14,IF(AND(U593&gt;150.05,U593&lt;152),15,IF(AND(U593&gt;90.65,U593&lt;91),16,IF(AND(U593&gt;63.34,U593&lt;65),17,IF(AND(U593&gt;203.34,U593&lt;205),18,IF(AND(U593&gt;122.8,U593&lt;124),19,IF(AND(U593&gt;86.83,U593&lt;88),20))))))))))))))))))</f>
        <v>0</v>
      </c>
      <c r="AK593" s="52" t="b">
        <f>IF(AND(V593&gt;139.85,V593&lt;141),3,IF(AND(V593&gt;103.84,V593&lt;105),4,IF(AND(V593&gt;52.32,V593&lt;54),5,IF(AND(V593&gt;285.46,V593&lt;287),6,IF(AND(V593&gt;118.42,V593&lt;120),7,IF(AND(V593&gt;62.42,V593&lt;64),8,IF(AND(V593&gt;412.27,V593&lt;414),9,IF(AND(V593&gt;140.33,V593&lt;142),10,IF(AND(V593&gt;145,V593&lt;147),11,IF(AND(V593&gt;146.47,V593&lt;148),12,IF(AND(V593&gt;108.77,V593&lt;110),13,IF(AND(V593&gt;54.82,V593&lt;56),14,IF(AND(V593&gt;298.92,V593&lt;300),15,IF(AND(V593&gt;124.03,V593&lt;126),16,IF(AND(V593&gt;65.4,V593&lt;67),17,IF(AND(V593&gt;431.69,V593&lt;433),18,IF(AND(V593&gt;146.97,V593&lt;148),19,IF(AND(V593&gt;151.86,V593&lt;153),20))))))))))))))))))</f>
        <v>0</v>
      </c>
      <c r="AL593" s="52" t="b">
        <f>IF(AND(W593&gt;350.42,W593&lt;352),3,IF(AND(W593&gt;546.22,W593&lt;548),4,IF(AND(W593&gt;155.33,W593&lt;157),5,IF(AND(W593&gt;721.99,W593&lt;723),6,IF(AND(W593&gt;638.96,W593&lt;639),7,IF(AND(W593&gt;187.79,W593&lt;189),8,IF(AND(W593&gt;945.4,W593&lt;947),9,IF(AND(W593&gt;698.46,W593&lt;670),10,IF(AND(W593&gt;360.7,W593&lt;362),11,IF(AND(W593&gt;366.94,W593&lt;368),12,IF(AND(W593&gt;571.94,W593&lt;573),13,IF(AND(W593&gt;162.68,W593&lt;164),14,IF(AND(W593&gt;755.97,W593&lt;757),15,IF(AND(W593&gt;667.99,W593&lt;669),16,IF(AND(W593&gt;196.66,W593&lt;198),17,IF(AND(W593&gt;989.88,W593&lt;991),18,IF(AND(W593&gt;731.33,W593&lt;733),19,IF(AND(W593&gt;377.7,W593&lt;379),20))))))))))))))))))</f>
        <v>0</v>
      </c>
      <c r="AM593" s="52" t="b">
        <f>IF(AND(Y593&gt;46.2,Y593&lt;46.5),3,IF(AND(Y593&gt;18.8,Y593&lt;19.1),4,IF(AND(Y593&gt;15.8,Y593&lt;16),5,IF(AND(Y593&gt;78.7,Y593&lt;79),6,IF(AND(Y593&gt;32.1,Y593&lt;32.4),7,IF(AND(Y593&gt;26.9,Y593&lt;27.3),8,IF(AND(Y593&gt;125,Y593&lt;125.5),9,IF(AND(Y593&gt;48.2,Y593&lt;48.52),10,IF(AND(Y593&gt;43.1,Y593&lt;43.6),11,IF(AND(Y593&gt;48.53,Y593&lt;48.7),12,IF(AND(Y593&gt;19.6,Y593&lt;20.1),13,IF(AND(Y593&gt;16.5,Y593&lt;16.9),14,IF(AND(Y593&gt;82.4,Y593&lt;82.8),15,IF(AND(Y593&gt;33.6,Y593&lt;34),16,IF(AND(Y593&gt;28,Y593&lt;28.6),17,IF(AND(Y593&gt;130.8,Y593&lt;131.4),18,IF(AND(Y593&gt;50.5,Y593&lt;50.9),19,IF(AND(Y593&gt;45.2,Y593&lt;45.8),20))))))))))))))))))</f>
        <v>0</v>
      </c>
      <c r="AO593" s="4">
        <f t="shared" si="1563"/>
        <v>0</v>
      </c>
      <c r="AP593" s="4">
        <f t="shared" si="1564"/>
        <v>0</v>
      </c>
      <c r="AQ593" s="4">
        <f t="shared" si="1565"/>
        <v>0</v>
      </c>
      <c r="AU593" s="316"/>
      <c r="AV593" s="316"/>
      <c r="AW593" s="317"/>
      <c r="AX593" s="322" t="s">
        <v>53</v>
      </c>
      <c r="AY593" s="293"/>
      <c r="AZ593" s="11">
        <f>ROUND(AZ592/AW586,2)</f>
        <v>3974</v>
      </c>
      <c r="BA593" s="11">
        <f>ROUND(BA592/AW586,2)</f>
        <v>3974</v>
      </c>
      <c r="BB593" s="11">
        <f>ROUND(BB592/AW586,2)</f>
        <v>0</v>
      </c>
      <c r="BC593" s="11">
        <f>ROUND(BC592/AW586,2)</f>
        <v>0</v>
      </c>
      <c r="BD593" s="11">
        <f>ROUND(BD592/AW586,2)</f>
        <v>0</v>
      </c>
      <c r="BE593" s="11">
        <f>ROUND(BE592/AW586,2)</f>
        <v>0</v>
      </c>
      <c r="BF593" s="11">
        <f>ROUND(BF592/AW586,2)</f>
        <v>0</v>
      </c>
      <c r="BG593" s="11">
        <f>ROUND(BG592/AW586,2)</f>
        <v>0</v>
      </c>
      <c r="BH593" s="11">
        <f>ROUND(BH592/AW586,2)</f>
        <v>0</v>
      </c>
      <c r="BI593" s="11">
        <f>ROUND(BI592/AW586,2)</f>
        <v>0</v>
      </c>
      <c r="BJ593" s="11">
        <f>ROUND(BJ592/AW586,2)</f>
        <v>0</v>
      </c>
      <c r="BK593" s="11">
        <f>ROUND(BK592/AW586,2)</f>
        <v>0</v>
      </c>
      <c r="BL593" s="11">
        <f>ROUND(BL592/AW586,2)</f>
        <v>0</v>
      </c>
      <c r="BM593" s="11">
        <f>ROUND(BM592/AW586,2)</f>
        <v>0</v>
      </c>
      <c r="BN593" s="11">
        <f>ROUND(BN592/AW586,2)</f>
        <v>0</v>
      </c>
      <c r="BO593" s="11">
        <f>ROUND(BO592/AW586,2)</f>
        <v>0</v>
      </c>
      <c r="BP593" s="11">
        <f>ROUND(BP592/AW586,2)</f>
        <v>0</v>
      </c>
      <c r="BQ593" s="11">
        <f>ROUND(BQ592/AW586,2)</f>
        <v>0</v>
      </c>
      <c r="BR593" s="11">
        <f>ROUND(BR592/AW586,2)</f>
        <v>0</v>
      </c>
      <c r="BS593" s="11">
        <f>ROUND(BS592/AW586,2)</f>
        <v>0</v>
      </c>
      <c r="BT593" s="11">
        <f>ROUND(BT592/AW586,2)</f>
        <v>0</v>
      </c>
      <c r="BU593" s="17">
        <v>8</v>
      </c>
      <c r="BX593" s="52" t="b">
        <f>IF(AND(BA593&gt;947.15,BA593&lt;949),3,IF(AND(BA593&gt;623.59,BA593&lt;625),4,IF(AND(BA593&gt;237.38,BA593&lt;239),5,IF(AND(BA593&gt;1986,BA593&lt;1988),6,IF(AND(BA593&gt;739.75,BA593&lt;741),7,IF(AND(BA593&gt;282.91,BA593&lt;284),8,IF(AND(BA593&gt;2681.35,BA593&lt;2683),9,IF(AND(BA593&gt;828.59,BA593&lt;830),10,IF(AND(BA593&gt;585.15,BA593&lt;587),11,IF(AND(BA593&gt;991.71,BA593&lt;993),12,IF(AND(BA593&gt;652.95,BA593&lt;654),13,IF(AND(BA593&gt;248.59,BA593&lt;250),14,IF(AND(BA593&gt;2079.39,BA593&lt;2081),15,IF(AND(BA593&gt;774.57,BA593&lt;776),16,IF(AND(BA593&gt;296.25,BA593&lt;298),17,IF(AND(BA593&gt;2807.42,BA593&lt;2809),18,IF(AND(BA593&gt;867.59,BA593&lt;869),19,IF(AND(BA593&gt;612.7,BA593&lt;614),20))))))))))))))))))</f>
        <v>0</v>
      </c>
      <c r="BY593" s="52" t="b">
        <f>IF(AND(BC593&gt;1204.78,BC593&lt;1206),5,IF(AND(BC593&gt;1407.63,BC593&lt;1409),8,IF(AND(BC593&gt;1427.91,BC593&lt;1429),11,IF(AND(BC593&gt;1261.45,BC593&lt;1263),14,IF(AND(BC593&gt;1473.83,BC593&lt;1475),17,IF(AND(BC593&gt;1495.07,BC593&lt;1497),20))))))</f>
        <v>0</v>
      </c>
      <c r="BZ593" s="52" t="b">
        <f>IF(AND(BD593&gt;486.32,BD593&lt;488),3,IF(AND(BD593&gt;324.64,BD593&lt;326),4,IF(AND(BD593&gt;286.99,BD593&lt;288.5),5,IF(AND(BD593&gt;617.7,BD593&lt;618),6,IF(AND(BD593&gt;411.3,BD593&lt;413),7,IF(AND(BD593&gt;365.04,BD593&lt;367),8,IF(AND(BD593&gt;797.54,BD593&lt;799),9,IF(AND(BD593&gt;533.49,BD593&lt;535),10,IF(AND(BD593&gt;475.86,BD593&lt;477),11,IF(AND(BD593&gt;509.22,BD593&lt;511),12,IF(AND(BD593&gt;339.94,BD593&lt;341.2),13,IF(AND(BD593&gt;300.53,BD593&lt;302),14,IF(AND(BD593&gt;646.78,BD593&lt;648),15,IF(AND(BD593&gt;430.68,BD593&lt;432),16,IF(AND(BD593&gt;382.24,BD593&lt;384),17,IF(AND(BD593&gt;835.07,BD593&lt;837),18,IF(AND(BD593&gt;558.61,BD593&lt;560),19,IF(AND(BD593&gt;498.27,BD593&lt;500),20))))))))))))))))))</f>
        <v>0</v>
      </c>
      <c r="CA593" s="52" t="b">
        <f>IF(AND(BF593&gt;497.89,BF593&lt;499),3,IF(AND(BF593&gt;360.29,BF593&lt;362),4,IF(AND(BF593&gt;249.38,BF593&lt;251),5,IF(AND(BF593&gt;628.22,BF593&lt;630),6,IF(AND(BF593&gt;455.21,BF593&lt;457),7,IF(AND(BF593&gt;315.16,BF593&lt;317),8,IF(AND(BF593&gt;814.35,BF593&lt;816),9,IF(AND(BF593&gt;571.19,BF593&lt;573),10,IF(AND(BF593&gt;401.59,BF593&lt;403),11,IF(AND(BF593&gt;521.33,BF593&lt;523),12,IF(AND(BF593&gt;377.28,BF593&lt;379),13,IF(AND(BF593&gt;261.15,BF593&lt;263),14,IF(AND(BF593&gt;657.8,BF593&lt;659),15,IF(AND(BF593&gt;476.66,BF593&lt;478),16,IF(AND(BF593&gt;330.01,BF593&lt;332),17,IF(AND(BF593&gt;852.67,BF593&lt;854),18,IF(AND(BF593&gt;598.08,BF593&lt;600),19,IF(AND(BF593&gt;420.51,BF593&lt;422),20))))))))))))))))))</f>
        <v>0</v>
      </c>
      <c r="CB593" s="52" t="b">
        <f>IF(AND(BK593&gt;358.85,BK593&lt;360),3,IF(AND(BK593&gt;129.83,BK593&lt;131),4,IF(AND(BK593&gt;77.61,BK593&lt;79),5,IF(AND(BK593&gt;426.19,BK593&lt;428),6,IF(AND(BK593&gt;159.77,BK593&lt;161),7,IF(AND(BK593&gt;94.38,BK593&lt;96),8,IF(AND(BK593&gt;567.37,BK593&lt;569),9,IF(AND(BK593&gt;203.4,BK593&lt;205),10,IF(AND(BK593&gt;131.96,BK593&lt;133),11,IF(AND(BK593&gt;375.76,BK593&lt;377),12,IF(AND(BK593&gt;135.98,BK593&lt;137),13,IF(AND(BK593&gt;81.31,BK593&lt;83),14,IF(AND(BK593&gt;446.27,BK593&lt;448),15,IF(AND(BK593&gt;167.32,BK593&lt;169),16,IF(AND(BK593&gt;98.86,BK593&lt;100),17,IF(AND(BK593&gt;594.08,BK593&lt;596),18,IF(AND(BK593&gt;213.01,BK593&lt;215),19,IF(AND(BK593&gt;138.21,BK593&lt;140),20))))))))))))))))))</f>
        <v>0</v>
      </c>
      <c r="CC593" s="52" t="b">
        <f>IF(AND(BM593&gt;195.17,BM593&lt;197),3,IF(AND(BM593&gt;88.93,BM593&lt;90),4,IF(AND(BM593&gt;47.88,BM593&lt;49),5,IF(AND(BM593&gt;245.08,BM593&lt;247),6,IF(AND(BM593&gt;111.07,BM593&lt;113),7,IF(AND(BM593&gt;60.92,BM593&lt;62),8,IF(AND(BM593&gt;296.11,BM593&lt;298),9,IF(AND(BM593&gt;139.41,BM593&lt;141),10,IF(AND(BM593&gt;78.67,BM593&lt;80),11,IF(AND(BM593&gt;204.39,BM593&lt;206),12,IF(AND(BM593&gt;93.16,BM593&lt;95),13,IF(AND(BM593&gt;50.17,BM593&lt;52),14,IF(AND(BM593&gt;256.64,BM593&lt;258),15,IF(AND(BM593&gt;116.33,BM593&lt;118),16,IF(AND(BM593&gt;63.83,BM593&lt;65),17,IF(AND(BM593&gt;310.07,BM593&lt;312),18,IF(AND(BM593&gt;146.01,BM593&lt;148),19,IF(AND(BM593&gt;82.42,BM593&lt;84),20))))))))))))))))))</f>
        <v>0</v>
      </c>
      <c r="CD593" s="52" t="b">
        <f>IF(AND(BO593&gt;107.35,BO593&lt;109),3,IF(AND(BO593&gt;63.65,BO593&lt;65),4,IF(AND(BO593&gt;44.75,BO593&lt;46),5,IF(AND(BO593&gt;143.27,BO593&lt;145),6,IF(AND(BO593&gt;85.58,BO593&lt;87),7,IF(AND(BO593&gt;60.46,BO593&lt;62),8,IF(AND(BO593&gt;194.16,BO593&lt;196),9,IF(AND(BO593&gt;117.24,BO593&lt;119),10,IF(AND(BO593&gt;82.88,BO593&lt;84),11,IF(AND(BO593&gt;112.44,BO593&lt;114),12,IF(AND(BO593&gt;66.69,BO593&lt;68),13,IF(AND(BO593&gt;46.9,BO593&lt;48),14,IF(AND(BO593&gt;150.05,BO593&lt;152),15,IF(AND(BO593&gt;90.65,BO593&lt;91),16,IF(AND(BO593&gt;63.34,BO593&lt;65),17,IF(AND(BO593&gt;203.34,BO593&lt;205),18,IF(AND(BO593&gt;122.8,BO593&lt;124),19,IF(AND(BO593&gt;86.83,BO593&lt;88),20))))))))))))))))))</f>
        <v>0</v>
      </c>
      <c r="CE593" s="52" t="b">
        <f>IF(AND(BP593&gt;139.85,BP593&lt;141),3,IF(AND(BP593&gt;103.84,BP593&lt;105),4,IF(AND(BP593&gt;52.32,BP593&lt;54),5,IF(AND(BP593&gt;285.46,BP593&lt;287),6,IF(AND(BP593&gt;118.42,BP593&lt;120),7,IF(AND(BP593&gt;62.42,BP593&lt;64),8,IF(AND(BP593&gt;412.27,BP593&lt;414),9,IF(AND(BP593&gt;140.33,BP593&lt;142),10,IF(AND(BP593&gt;145,BP593&lt;147),11,IF(AND(BP593&gt;146.47,BP593&lt;148),12,IF(AND(BP593&gt;108.77,BP593&lt;110),13,IF(AND(BP593&gt;54.82,BP593&lt;56),14,IF(AND(BP593&gt;298.92,BP593&lt;300),15,IF(AND(BP593&gt;124.03,BP593&lt;126),16,IF(AND(BP593&gt;65.4,BP593&lt;67),17,IF(AND(BP593&gt;431.69,BP593&lt;433),18,IF(AND(BP593&gt;146.97,BP593&lt;148),19,IF(AND(BP593&gt;151.86,BP593&lt;153),20))))))))))))))))))</f>
        <v>0</v>
      </c>
      <c r="CF593" s="52" t="b">
        <f>IF(AND(BQ593&gt;350.42,BQ593&lt;352),3,IF(AND(BQ593&gt;546.22,BQ593&lt;548),4,IF(AND(BQ593&gt;155.33,BQ593&lt;157),5,IF(AND(BQ593&gt;721.99,BQ593&lt;723),6,IF(AND(BQ593&gt;638.96,BQ593&lt;639),7,IF(AND(BQ593&gt;187.79,BQ593&lt;189),8,IF(AND(BQ593&gt;945.4,BQ593&lt;947),9,IF(AND(BQ593&gt;698.46,BQ593&lt;670),10,IF(AND(BQ593&gt;360.7,BQ593&lt;362),11,IF(AND(BQ593&gt;366.94,BQ593&lt;368),12,IF(AND(BQ593&gt;571.94,BQ593&lt;573),13,IF(AND(BQ593&gt;162.68,BQ593&lt;164),14,IF(AND(BQ593&gt;755.97,BQ593&lt;757),15,IF(AND(BQ593&gt;667.99,BQ593&lt;669),16,IF(AND(BQ593&gt;196.66,BQ593&lt;198),17,IF(AND(BQ593&gt;989.88,BQ593&lt;991),18,IF(AND(BQ593&gt;731.33,BQ593&lt;733),19,IF(AND(BQ593&gt;377.7,BQ593&lt;379),20))))))))))))))))))</f>
        <v>0</v>
      </c>
      <c r="CG593" s="52" t="b">
        <f>IF(AND(BS593&gt;46.2,BS593&lt;46.5),3,IF(AND(BS593&gt;18.8,BS593&lt;19.1),4,IF(AND(BS593&gt;15.8,BS593&lt;16),5,IF(AND(BS593&gt;78.7,BS593&lt;79),6,IF(AND(BS593&gt;32.1,BS593&lt;32.4),7,IF(AND(BS593&gt;26.9,BS593&lt;27.3),8,IF(AND(BS593&gt;125,BS593&lt;125.5),9,IF(AND(BS593&gt;48.2,BS593&lt;48.52),10,IF(AND(BS593&gt;43.1,BS593&lt;43.6),11,IF(AND(BS593&gt;48.53,BS593&lt;48.7),12,IF(AND(BS593&gt;19.6,BS593&lt;20.1),13,IF(AND(BS593&gt;16.5,BS593&lt;16.9),14,IF(AND(BS593&gt;82.4,BS593&lt;82.8),15,IF(AND(BS593&gt;33.6,BS593&lt;34),16,IF(AND(BS593&gt;28,BS593&lt;28.6),17,IF(AND(BS593&gt;130.8,BS593&lt;131.4),18,IF(AND(BS593&gt;50.5,BS593&lt;50.9),19,IF(AND(BS593&gt;45.2,BS593&lt;45.8),20))))))))))))))))))</f>
        <v>0</v>
      </c>
    </row>
    <row r="594" spans="1:88" ht="90" customHeight="1">
      <c r="A594" s="300"/>
      <c r="B594" s="300"/>
      <c r="C594" s="309"/>
      <c r="D594" s="292" t="s">
        <v>54</v>
      </c>
      <c r="E594" s="293"/>
      <c r="F594" s="10" t="s">
        <v>36</v>
      </c>
      <c r="G594" s="12">
        <f>IF(AD594=FALSE,0,AD594)</f>
        <v>1987</v>
      </c>
      <c r="H594" s="12" t="s">
        <v>36</v>
      </c>
      <c r="I594" s="12">
        <f>IF(AE594=FALSE,0,AE594)</f>
        <v>0</v>
      </c>
      <c r="J594" s="12">
        <f>IF(AF594=FALSE,0,AF594)</f>
        <v>0</v>
      </c>
      <c r="K594" s="12" t="s">
        <v>36</v>
      </c>
      <c r="L594" s="12">
        <f>IF(AG594=FALSE,0,AG594)</f>
        <v>0</v>
      </c>
      <c r="M594" s="12" t="s">
        <v>36</v>
      </c>
      <c r="N594" s="12" t="s">
        <v>36</v>
      </c>
      <c r="O594" s="12" t="s">
        <v>36</v>
      </c>
      <c r="P594" s="12" t="s">
        <v>36</v>
      </c>
      <c r="Q594" s="12">
        <f>IF(AH594=FALSE,0,AH594)</f>
        <v>0</v>
      </c>
      <c r="R594" s="12" t="s">
        <v>36</v>
      </c>
      <c r="S594" s="12">
        <f>IF(AI594=FALSE,0,AI594)</f>
        <v>0</v>
      </c>
      <c r="T594" s="12" t="s">
        <v>36</v>
      </c>
      <c r="U594" s="12">
        <f>IF(AJ594=FALSE,0,AJ594)</f>
        <v>0</v>
      </c>
      <c r="V594" s="12">
        <f>IF(AK594=FALSE,0,AK594)</f>
        <v>0</v>
      </c>
      <c r="W594" s="12">
        <f>IF(AL594=FALSE,0,AL594)</f>
        <v>0</v>
      </c>
      <c r="X594" s="12" t="s">
        <v>36</v>
      </c>
      <c r="Y594" s="12">
        <f>IF(AM594=FALSE,0,AM594)</f>
        <v>0</v>
      </c>
      <c r="Z594" s="12" t="s">
        <v>36</v>
      </c>
      <c r="AA594" s="18">
        <v>9</v>
      </c>
      <c r="AD594" s="52">
        <f>IF(AD593=3,948.15,IF(AD593=4,624.59,IF(AD593=5,238.38,IF(AD593=6,1987,IF(AD593=7,740.75,IF(AD593=8,283.91,IF(AD593=9,2682.35,IF(AD593=10,829.59,IF(AD593=11,586.15,IF(AD593=12,992.71,IF(AD593=13,653.95,IF(AD593=14,249.59,IF(AD593=15,2080.39,IF(AD593=16,775.57,IF(AD593=17,297.25,IF(AD593=18,2808.42,IF(AD593=19,868.59,IF(AD593=20,613.7))))))))))))))))))</f>
        <v>1987</v>
      </c>
      <c r="AE594" s="52" t="b">
        <f>IF(AE593=5,1205.78,IF(AE593=8,1408.63,IF(AE593=11,1428.91,IF(AE593=14,1262.45,IF(AE593=17,1474.83,IF(AE593=20,1496.07))))))</f>
        <v>0</v>
      </c>
      <c r="AF594" s="52" t="b">
        <f>IF(AF593=3,487.32,IF(AF593=4,325.64,IF(AF593=5,287.99,IF(AF593=6,618.7,IF(AF593=7,412.3,IF(AF593=8,366.04,IF(AF593=9,798.54,IF(AF593=10,534.49,IF(AF593=11,476.86,IF(AF593=12,510.22,IF(AF593=13,340.94,IF(AF593=14,301.53,IF(AF593=15,647.78,IF(AF593=16,431.68,IF(AF593=17,383.24,IF(AF593=18,836.07,IF(AF593=19,559.61,IF(AF593=20,499.27))))))))))))))))))</f>
        <v>0</v>
      </c>
      <c r="AG594" s="52" t="b">
        <f>IF(AG593=3,498.89,IF(AG593=4,361.29,IF(AG593=5,250.38,IF(AG593=6,629.22,IF(AG593=7,456.21,IF(AG593=8,316.16,IF(AG593=9,815.35,IF(AG593=10,572.19,IF(AG593=11,402.59,IF(AG593=12,522.33,IF(AG593=13,378.28,IF(AG593=14,262.15,IF(AG593=15,658.8,IF(AG593=16,477.66,IF(AG593=17,331.01,IF(AG593=18,853.67,IF(AG593=19,599.08,IF(AG593=20,421.51))))))))))))))))))</f>
        <v>0</v>
      </c>
      <c r="AH594" s="52" t="b">
        <f>IF(AH593=3,359.85,IF(AH593=4,130.83,IF(AH593=5,78.61,IF(AH593=6,427.19,IF(AH593=7,160.77,IF(AH593=8,95.38,IF(AH593=9,568.37,IF(AH593=10,204.4,IF(AH593=11,132.96,IF(AH593=12,376.76,IF(AH593=13,136.98,IF(AH593=14,82.31,IF(AH593=15,447.27,IF(AH593=16,168.32,IF(AH593=17,99.86,IF(AH593=18,595.08,IF(AH593=19,214.01,IF(AH593=20,139.21))))))))))))))))))</f>
        <v>0</v>
      </c>
      <c r="AI594" s="52" t="b">
        <f>IF(AI593=3,196.17,IF(AI593=4,89.93,IF(AI593=5,48.88,IF(AI593=6,246.08,IF(AI593=7,112.07,IF(AI593=8,61.92,IF(AI593=9,297.11,IF(AI593=10,140.41,IF(AI593=11,79.67,IF(AI593=12,205.39,IF(AI593=13,94.16,IF(AI593=14,51.17,IF(AI593=15,257.64,IF(AI593=16,117.33,IF(AI593=17,64.83,IF(AI593=18,311.07,IF(AI593=19,147.01,IF(AI593=20,83.42))))))))))))))))))</f>
        <v>0</v>
      </c>
      <c r="AJ594" s="52" t="b">
        <f>IF(AJ593=3,108.35,IF(AJ593=4,64.65,IF(AJ593=5,45.75,IF(AJ593=6,144.27,IF(AJ593=7,86.58,IF(AJ593=8,61.46,IF(AJ593=9,195.16,IF(AJ593=10,118.24,IF(AJ593=11,83.88,IF(AJ593=12,113.44,IF(AJ593=13,67.69,IF(AJ593=14,47.9,IF(AJ593=15,151.05,IF(AJ593=16,90.65,IF(AJ593=17,64.34,IF(AJ593=18,204.34,IF(AJ593=19,123.8,IF(AJ593=20,87.83))))))))))))))))))</f>
        <v>0</v>
      </c>
      <c r="AK594" s="52" t="b">
        <f>IF(AK593=3,140.85,IF(AK593=4,104.84,IF(AK593=5,53.32,IF(AK593=6,286.46,IF(AK593=7,119.42,IF(AK593=8,63.42,IF(AK593=9,413.27,IF(AK593=10,141.33,IF(AK593=11,146,IF(AK593=12,147.47,IF(AK593=13,109.77,IF(AK593=14,55.82,IF(AK593=15,299.92,IF(AK593=16,125.03,IF(AK593=17,66.4,IF(AK593=18,432.69,IF(AK593=19,147.97,IF(AK593=20,152.86))))))))))))))))))</f>
        <v>0</v>
      </c>
      <c r="AL594" s="52" t="b">
        <f>IF(AL593=3,351.42,IF(AL593=4,547.22,IF(AL593=5,156.33,IF(AL593=6,722.99,IF(AL593=7,638.96,IF(AL593=8,188.79,IF(AL593=9,946.4,IF(AL593=10,699.46,IF(AL593=11,361.7,IF(AL593=12,367.94,IF(AL593=13,572.94,IF(AL593=14,163.68,IF(AL593=15,756.97,IF(AL593=16,668.99,IF(AL593=17,197.66,IF(AL593=18,990.88,IF(AL593=19,732.33,IF(AL593=20,378.7))))))))))))))))))</f>
        <v>0</v>
      </c>
      <c r="AM594" s="52" t="b">
        <f>IF(AM593=3,46.41,IF(AM593=4,19.01,IF(AM593=5,15.96,IF(AM593=6,78.9,IF(AM593=7,32.34,IF(AM593=8,27.09,IF(AM593=9,125.27,IF(AM593=10,48.48,IF(AM593=11,43.47,IF(AM593=12,48.59,IF(AM593=13,19.9,IF(AM593=14,16.71,IF(AM593=15,82.61,IF(AM593=16,33.86,IF(AM593=17,28.36,IF(AM593=18,131.15,IF(AM593=19,50.76,IF(AM593=20,45.51))))))))))))))))))</f>
        <v>0</v>
      </c>
      <c r="AO594" s="4">
        <f t="shared" ref="AO594" si="1674">IF(ISERROR(FIND(2015,A594,1)),0,2015)</f>
        <v>0</v>
      </c>
      <c r="AP594" s="4">
        <f t="shared" ref="AP594" si="1675">IF(ISERROR(FIND(2016,A594,1)),0,2016)</f>
        <v>0</v>
      </c>
      <c r="AQ594" s="4">
        <f t="shared" ref="AQ594" si="1676">MAX(AO594:AP594)</f>
        <v>0</v>
      </c>
      <c r="AU594" s="316"/>
      <c r="AV594" s="316"/>
      <c r="AW594" s="317"/>
      <c r="AX594" s="322" t="s">
        <v>54</v>
      </c>
      <c r="AY594" s="293"/>
      <c r="AZ594" s="10" t="s">
        <v>36</v>
      </c>
      <c r="BA594" s="12">
        <f>IF(BX594=FALSE,0,BX594)</f>
        <v>3974</v>
      </c>
      <c r="BB594" s="12" t="s">
        <v>36</v>
      </c>
      <c r="BC594" s="12">
        <f>IF(BY594=FALSE,0,BY594)</f>
        <v>0</v>
      </c>
      <c r="BD594" s="12">
        <f>IF(BZ594=FALSE,0,BZ594)</f>
        <v>0</v>
      </c>
      <c r="BE594" s="12" t="s">
        <v>36</v>
      </c>
      <c r="BF594" s="12">
        <f>IF(CA594=FALSE,0,CA594)</f>
        <v>0</v>
      </c>
      <c r="BG594" s="12" t="s">
        <v>36</v>
      </c>
      <c r="BH594" s="12" t="s">
        <v>36</v>
      </c>
      <c r="BI594" s="12" t="s">
        <v>36</v>
      </c>
      <c r="BJ594" s="12" t="s">
        <v>36</v>
      </c>
      <c r="BK594" s="12">
        <f>IF(CB594=FALSE,0,CB594)</f>
        <v>0</v>
      </c>
      <c r="BL594" s="12" t="s">
        <v>36</v>
      </c>
      <c r="BM594" s="12">
        <f>IF(CC594=FALSE,0,CC594)</f>
        <v>0</v>
      </c>
      <c r="BN594" s="12" t="s">
        <v>36</v>
      </c>
      <c r="BO594" s="12">
        <f>IF(CD594=FALSE,0,CD594)</f>
        <v>0</v>
      </c>
      <c r="BP594" s="12">
        <f>IF(CE594=FALSE,0,CE594)</f>
        <v>0</v>
      </c>
      <c r="BQ594" s="12">
        <f>IF(CF594=FALSE,0,CF594)</f>
        <v>0</v>
      </c>
      <c r="BR594" s="12" t="s">
        <v>36</v>
      </c>
      <c r="BS594" s="12">
        <f>IF(CG594=FALSE,0,CG594)</f>
        <v>0</v>
      </c>
      <c r="BT594" s="12" t="s">
        <v>36</v>
      </c>
      <c r="BU594" s="18">
        <v>9</v>
      </c>
      <c r="BX594" s="52">
        <f>IF(AD593=3,1896.3,IF(AD593=4,1249.18,IF(AD593=5,476.76,IF(AD593=6,3974,IF(AD593=7,1481.5,IF(AD593=8,567.82,IF(AD593=9,5364.7,IF(AD593=10,1659.18,IF(AD593=11,1172.3)))))))))</f>
        <v>3974</v>
      </c>
      <c r="BY594" s="52" t="b">
        <f>IF(AE593=5,2411.56,IF(AE593=8,2817.26,IF(AE593=11,2857.82)))</f>
        <v>0</v>
      </c>
      <c r="BZ594" s="52" t="b">
        <f>IF(AF593=3,974.64,IF(AF593=4,651.28,IF(AF593=5,575.98,IF(AF593=6,1237.4,IF(AF593=7,824.6,IF(AF593=8,732.08,IF(AF593=9,1597.08,IF(AF593=10,1068.98,IF(AF593=11,953.72)))))))))</f>
        <v>0</v>
      </c>
      <c r="CA594" s="52" t="b">
        <f>IF(AG593=3,997.78,IF(AG593=4,722.58,IF(AG593=5,500.76,IF(AG593=6,1258.44,IF(AG593=7,912.42,IF(AG593=8,632.32,IF(AG593=9,1630.7,IF(AG593=10,1144.38,IF(AG593=11,805.18)))))))))</f>
        <v>0</v>
      </c>
      <c r="CB594" s="52" t="b">
        <f>IF(AH593=3,719.7,IF(AH593=4,261.66,IF(AH593=5,157.22,IF(AH593=6,854.38,IF(AH593=7,321.54,IF(AH593=8,190.76,IF(AH593=9,1136.74,IF(AH593=10,408.8,IF(AH593=11,265.92)))))))))</f>
        <v>0</v>
      </c>
      <c r="CC594" s="52" t="b">
        <f>IF(AI593=3,392.34,IF(AI593=4,179.86,IF(AI593=5,97.76,IF(AI593=6,492.16,IF(AI593=7,224.14,IF(AI593=8,123.84,IF(AI593=9,594.22,IF(AI593=10,280.82,IF(AI593=11,159.34)))))))))</f>
        <v>0</v>
      </c>
      <c r="CD594" s="52" t="b">
        <f>IF(AJ593=3,216.7,IF(AJ593=4,129.3,IF(AJ593=5,91.5,IF(AJ593=6,288.54,IF(AJ593=7,173.16,IF(AJ593=8,122.92,IF(AJ593=9,390.32,IF(AJ593=10,236.48,IF(AJ593=11,167.76)))))))))</f>
        <v>0</v>
      </c>
      <c r="CE594" s="52" t="b">
        <f>IF(AK593=3,281.7,IF(AK593=4,209.68,IF(AK593=5,106.64,IF(AK593=6,572.92,IF(AK593=7,238.84,IF(AK593=8,126.84,IF(AK593=9,826.54,IF(AK593=10,282.66,IF(AK593=11,292)))))))))</f>
        <v>0</v>
      </c>
      <c r="CF594" s="52" t="b">
        <f>IF(AL593=3,702.84,IF(AL593=4,1094.44,IF(AL593=5,312.66,IF(AL593=6,1445.98,IF(AL593=7,1277.92,IF(AL593=8,377.58,IF(AL593=9,1892.8,IF(AL593=10,1398.92,IF(AL593=11,723.4)))))))))</f>
        <v>0</v>
      </c>
      <c r="CG594" s="52" t="b">
        <f>IF(AM593=3,92.82,IF(AM593=4,38.02,IF(AM593=5,31.92,IF(AM593=6,157.8,IF(AM593=7,64.68,IF(AM593=8,54.18,IF(AM593=9,250.54,IF(AM593=10,96.96,IF(AM593=11,86.94)))))))))</f>
        <v>0</v>
      </c>
    </row>
    <row r="595" spans="1:88" ht="15" customHeight="1">
      <c r="A595" s="77" t="s">
        <v>307</v>
      </c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87"/>
      <c r="AA595" s="72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>
        <f t="shared" ref="AO595:AO632" si="1677">IF(ISERROR(FIND(2015,A595,1)),0,2015)</f>
        <v>2015</v>
      </c>
      <c r="AP595" s="8">
        <f t="shared" ref="AP595:AP632" si="1678">IF(ISERROR(FIND(2016,A595,1)),0,2016)</f>
        <v>0</v>
      </c>
      <c r="AQ595" s="8">
        <f t="shared" ref="AQ595:AQ660" si="1679">MAX(AO595:AP595)</f>
        <v>2015</v>
      </c>
      <c r="AU595" s="311" t="s">
        <v>307</v>
      </c>
      <c r="AV595" s="341"/>
      <c r="AW595" s="341"/>
      <c r="AX595" s="341"/>
      <c r="AY595" s="341"/>
      <c r="AZ595" s="341"/>
      <c r="BA595" s="341"/>
      <c r="BB595" s="341"/>
      <c r="BC595" s="341"/>
      <c r="BD595" s="341"/>
      <c r="BE595" s="341"/>
      <c r="BF595" s="341"/>
      <c r="BG595" s="341"/>
      <c r="BH595" s="341"/>
      <c r="BI595" s="341"/>
      <c r="BJ595" s="341"/>
      <c r="BK595" s="341"/>
      <c r="BL595" s="341"/>
      <c r="BM595" s="341"/>
      <c r="BN595" s="341"/>
      <c r="BO595" s="341"/>
      <c r="BP595" s="341"/>
      <c r="BQ595" s="341"/>
      <c r="BR595" s="341"/>
      <c r="BS595" s="341"/>
      <c r="BT595" s="312"/>
      <c r="BU595" s="72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</row>
    <row r="596" spans="1:88" ht="15" customHeight="1">
      <c r="A596" s="88" t="s">
        <v>185</v>
      </c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90"/>
      <c r="AA596" s="24"/>
      <c r="AO596" s="4">
        <f t="shared" si="1677"/>
        <v>0</v>
      </c>
      <c r="AP596" s="4">
        <f t="shared" si="1678"/>
        <v>0</v>
      </c>
      <c r="AQ596" s="4">
        <f t="shared" si="1679"/>
        <v>0</v>
      </c>
      <c r="AU596" s="304" t="s">
        <v>185</v>
      </c>
      <c r="AV596" s="305"/>
      <c r="AW596" s="305"/>
      <c r="AX596" s="305"/>
      <c r="AY596" s="305"/>
      <c r="AZ596" s="305"/>
      <c r="BA596" s="305"/>
      <c r="BB596" s="305"/>
      <c r="BC596" s="305"/>
      <c r="BD596" s="305"/>
      <c r="BE596" s="305"/>
      <c r="BF596" s="305"/>
      <c r="BG596" s="305"/>
      <c r="BH596" s="305"/>
      <c r="BI596" s="305"/>
      <c r="BJ596" s="305"/>
      <c r="BK596" s="305"/>
      <c r="BL596" s="305"/>
      <c r="BM596" s="305"/>
      <c r="BN596" s="305"/>
      <c r="BO596" s="305"/>
      <c r="BP596" s="305"/>
      <c r="BQ596" s="305"/>
      <c r="BR596" s="305"/>
      <c r="BS596" s="305"/>
      <c r="BT596" s="306"/>
      <c r="BU596" s="24"/>
    </row>
    <row r="597" spans="1:88" ht="30" customHeight="1">
      <c r="A597" s="295" t="s">
        <v>25</v>
      </c>
      <c r="B597" s="298" t="s">
        <v>308</v>
      </c>
      <c r="C597" s="298">
        <v>3618.56</v>
      </c>
      <c r="D597" s="298" t="s">
        <v>27</v>
      </c>
      <c r="E597" s="36" t="s">
        <v>28</v>
      </c>
      <c r="F597" s="10">
        <f>G597+I597+J597+L597+Q597+S597+U597+V597+W597+Y597+Z597</f>
        <v>2260116.39</v>
      </c>
      <c r="G597" s="44">
        <v>2260116.39</v>
      </c>
      <c r="H597" s="10">
        <v>0</v>
      </c>
      <c r="I597" s="10">
        <v>0</v>
      </c>
      <c r="J597" s="10">
        <v>0</v>
      </c>
      <c r="K597" s="10">
        <v>0</v>
      </c>
      <c r="L597" s="10">
        <f>M597+O597</f>
        <v>0</v>
      </c>
      <c r="M597" s="13">
        <v>0</v>
      </c>
      <c r="N597" s="10">
        <v>0</v>
      </c>
      <c r="O597" s="13">
        <v>0</v>
      </c>
      <c r="P597" s="10">
        <v>0</v>
      </c>
      <c r="Q597" s="46">
        <v>0</v>
      </c>
      <c r="R597" s="10">
        <v>0</v>
      </c>
      <c r="S597" s="46">
        <v>0</v>
      </c>
      <c r="T597" s="10">
        <v>0</v>
      </c>
      <c r="U597" s="46">
        <v>0</v>
      </c>
      <c r="V597" s="46">
        <v>0</v>
      </c>
      <c r="W597" s="46">
        <v>0</v>
      </c>
      <c r="X597" s="10">
        <v>0</v>
      </c>
      <c r="Y597" s="10">
        <v>0</v>
      </c>
      <c r="Z597" s="10">
        <v>0</v>
      </c>
      <c r="AA597" s="16">
        <v>1</v>
      </c>
      <c r="AO597" s="4">
        <f t="shared" si="1677"/>
        <v>0</v>
      </c>
      <c r="AP597" s="4">
        <f t="shared" si="1678"/>
        <v>0</v>
      </c>
      <c r="AQ597" s="4">
        <f t="shared" si="1679"/>
        <v>0</v>
      </c>
      <c r="AU597" s="310" t="s">
        <v>25</v>
      </c>
      <c r="AV597" s="316" t="s">
        <v>308</v>
      </c>
      <c r="AW597" s="316">
        <v>3618.56</v>
      </c>
      <c r="AX597" s="316" t="s">
        <v>27</v>
      </c>
      <c r="AY597" s="36" t="s">
        <v>28</v>
      </c>
      <c r="AZ597" s="10">
        <f>BA597+BC597+BD597+BF597+BK597+BM597+BO597+BP597+BQ597+BS597+BT597</f>
        <v>4520232.78</v>
      </c>
      <c r="BA597" s="44">
        <f>ROUND($C597*BA605,2)</f>
        <v>4520232.78</v>
      </c>
      <c r="BB597" s="10">
        <f>ROUND(H597*2,2)</f>
        <v>0</v>
      </c>
      <c r="BC597" s="44">
        <f>ROUND($C597*BC605,2)</f>
        <v>0</v>
      </c>
      <c r="BD597" s="44">
        <f>ROUND($C597*BD605,2)</f>
        <v>0</v>
      </c>
      <c r="BE597" s="10">
        <f>ROUND(K597*2,2)</f>
        <v>0</v>
      </c>
      <c r="BF597" s="44">
        <f>ROUND($C597*BF605,2)</f>
        <v>0</v>
      </c>
      <c r="BG597" s="10">
        <f>ROUND(M597*2,2)</f>
        <v>0</v>
      </c>
      <c r="BH597" s="10">
        <f>ROUND(N597*2,2)</f>
        <v>0</v>
      </c>
      <c r="BI597" s="10">
        <f>ROUND(O597*2,2)</f>
        <v>0</v>
      </c>
      <c r="BJ597" s="10">
        <f>ROUND(P597*2,2)</f>
        <v>0</v>
      </c>
      <c r="BK597" s="44">
        <f>ROUND($C597*BK605,2)</f>
        <v>0</v>
      </c>
      <c r="BL597" s="10">
        <f>ROUND(R597*2,2)</f>
        <v>0</v>
      </c>
      <c r="BM597" s="44">
        <f>ROUND($C597*BM605,2)</f>
        <v>0</v>
      </c>
      <c r="BN597" s="10">
        <f>ROUND(T597*2,2)</f>
        <v>0</v>
      </c>
      <c r="BO597" s="44">
        <f>ROUND($C597*BO605,2)</f>
        <v>0</v>
      </c>
      <c r="BP597" s="44">
        <f>ROUND(V597*2,2)</f>
        <v>0</v>
      </c>
      <c r="BQ597" s="44">
        <f>ROUND($C597*BQ605,2)</f>
        <v>0</v>
      </c>
      <c r="BR597" s="10">
        <f>ROUND(X597*2,2)</f>
        <v>0</v>
      </c>
      <c r="BS597" s="44">
        <f>ROUND(Y597*2,2)</f>
        <v>0</v>
      </c>
      <c r="BT597" s="10">
        <f>ROUND(Z597*2,2)</f>
        <v>0</v>
      </c>
      <c r="BU597" s="16">
        <v>1</v>
      </c>
      <c r="CI597" s="32">
        <f>BF597-BG597</f>
        <v>0</v>
      </c>
    </row>
    <row r="598" spans="1:88" ht="60" customHeight="1">
      <c r="A598" s="296"/>
      <c r="B598" s="299"/>
      <c r="C598" s="299"/>
      <c r="D598" s="300"/>
      <c r="E598" s="36" t="s">
        <v>29</v>
      </c>
      <c r="F598" s="10">
        <f t="shared" ref="F598:F602" si="1680">G598+I598+J598+L598+Q598+S598+U598+V598+W598+Y598+Z598</f>
        <v>0</v>
      </c>
      <c r="G598" s="13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15">
        <v>2</v>
      </c>
      <c r="AO598" s="4">
        <f t="shared" si="1677"/>
        <v>0</v>
      </c>
      <c r="AP598" s="4">
        <f t="shared" si="1678"/>
        <v>0</v>
      </c>
      <c r="AQ598" s="4">
        <f t="shared" si="1679"/>
        <v>0</v>
      </c>
      <c r="AU598" s="310"/>
      <c r="AV598" s="316"/>
      <c r="AW598" s="316"/>
      <c r="AX598" s="316"/>
      <c r="AY598" s="36" t="s">
        <v>29</v>
      </c>
      <c r="AZ598" s="10">
        <f t="shared" ref="AZ598:AZ602" si="1681">BA598+BC598+BD598+BF598+BK598+BM598+BO598+BP598+BQ598+BS598+BT598</f>
        <v>0</v>
      </c>
      <c r="BA598" s="1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5">
        <v>2</v>
      </c>
    </row>
    <row r="599" spans="1:88" ht="120" customHeight="1">
      <c r="A599" s="296"/>
      <c r="B599" s="299"/>
      <c r="C599" s="299"/>
      <c r="D599" s="298" t="s">
        <v>30</v>
      </c>
      <c r="E599" s="36" t="s">
        <v>31</v>
      </c>
      <c r="F599" s="10">
        <f t="shared" si="1680"/>
        <v>0</v>
      </c>
      <c r="G599" s="13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15">
        <v>3</v>
      </c>
      <c r="AO599" s="4">
        <f t="shared" si="1677"/>
        <v>0</v>
      </c>
      <c r="AP599" s="4">
        <f t="shared" si="1678"/>
        <v>0</v>
      </c>
      <c r="AQ599" s="4">
        <f t="shared" si="1679"/>
        <v>0</v>
      </c>
      <c r="AT599" s="32">
        <f>AZ599-BC599</f>
        <v>0</v>
      </c>
      <c r="AU599" s="310"/>
      <c r="AV599" s="316"/>
      <c r="AW599" s="316"/>
      <c r="AX599" s="316" t="s">
        <v>30</v>
      </c>
      <c r="AY599" s="36" t="s">
        <v>31</v>
      </c>
      <c r="AZ599" s="10">
        <f t="shared" si="1681"/>
        <v>0</v>
      </c>
      <c r="BA599" s="1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5">
        <v>3</v>
      </c>
    </row>
    <row r="600" spans="1:88" ht="30" customHeight="1">
      <c r="A600" s="296"/>
      <c r="B600" s="299"/>
      <c r="C600" s="299"/>
      <c r="D600" s="299"/>
      <c r="E600" s="36" t="s">
        <v>32</v>
      </c>
      <c r="F600" s="10">
        <f t="shared" si="1680"/>
        <v>0</v>
      </c>
      <c r="G600" s="13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15">
        <v>4</v>
      </c>
      <c r="AO600" s="4">
        <f t="shared" si="1677"/>
        <v>0</v>
      </c>
      <c r="AP600" s="4">
        <f t="shared" si="1678"/>
        <v>0</v>
      </c>
      <c r="AQ600" s="4">
        <f t="shared" si="1679"/>
        <v>0</v>
      </c>
      <c r="AU600" s="310"/>
      <c r="AV600" s="316"/>
      <c r="AW600" s="316"/>
      <c r="AX600" s="316"/>
      <c r="AY600" s="36" t="s">
        <v>32</v>
      </c>
      <c r="AZ600" s="10">
        <f t="shared" si="1681"/>
        <v>0</v>
      </c>
      <c r="BA600" s="1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5">
        <v>4</v>
      </c>
    </row>
    <row r="601" spans="1:88" ht="30" customHeight="1">
      <c r="A601" s="296"/>
      <c r="B601" s="299"/>
      <c r="C601" s="299"/>
      <c r="D601" s="299"/>
      <c r="E601" s="36" t="s">
        <v>33</v>
      </c>
      <c r="F601" s="10">
        <f t="shared" si="1680"/>
        <v>0</v>
      </c>
      <c r="G601" s="13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15">
        <v>5</v>
      </c>
      <c r="AO601" s="4">
        <f t="shared" si="1677"/>
        <v>0</v>
      </c>
      <c r="AP601" s="4">
        <f t="shared" si="1678"/>
        <v>0</v>
      </c>
      <c r="AQ601" s="4">
        <f t="shared" si="1679"/>
        <v>0</v>
      </c>
      <c r="AU601" s="310"/>
      <c r="AV601" s="316"/>
      <c r="AW601" s="316"/>
      <c r="AX601" s="316"/>
      <c r="AY601" s="36" t="s">
        <v>33</v>
      </c>
      <c r="AZ601" s="10">
        <f t="shared" si="1681"/>
        <v>0</v>
      </c>
      <c r="BA601" s="1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5">
        <v>5</v>
      </c>
    </row>
    <row r="602" spans="1:88" ht="30" customHeight="1">
      <c r="A602" s="296"/>
      <c r="B602" s="299"/>
      <c r="C602" s="299"/>
      <c r="D602" s="300"/>
      <c r="E602" s="36" t="s">
        <v>34</v>
      </c>
      <c r="F602" s="10">
        <f t="shared" si="1680"/>
        <v>0</v>
      </c>
      <c r="G602" s="13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15">
        <v>6</v>
      </c>
      <c r="AO602" s="4">
        <f t="shared" si="1677"/>
        <v>0</v>
      </c>
      <c r="AP602" s="4">
        <f t="shared" si="1678"/>
        <v>0</v>
      </c>
      <c r="AQ602" s="4">
        <f t="shared" si="1679"/>
        <v>0</v>
      </c>
      <c r="AU602" s="310"/>
      <c r="AV602" s="316"/>
      <c r="AW602" s="316"/>
      <c r="AX602" s="316"/>
      <c r="AY602" s="36" t="s">
        <v>34</v>
      </c>
      <c r="AZ602" s="10">
        <f t="shared" si="1681"/>
        <v>0</v>
      </c>
      <c r="BA602" s="1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5">
        <v>6</v>
      </c>
    </row>
    <row r="603" spans="1:88" ht="30" customHeight="1">
      <c r="A603" s="296"/>
      <c r="B603" s="299"/>
      <c r="C603" s="299"/>
      <c r="D603" s="311" t="s">
        <v>35</v>
      </c>
      <c r="E603" s="312"/>
      <c r="F603" s="10">
        <f>F597+F598+F599+F600+F601+F602</f>
        <v>2260116.39</v>
      </c>
      <c r="G603" s="10">
        <f t="shared" ref="G603" si="1682">G597+G598+G599+G600+G601+G602</f>
        <v>2260116.39</v>
      </c>
      <c r="H603" s="10">
        <f t="shared" ref="H603" si="1683">H597+H598+H599+H600+H601+H602</f>
        <v>0</v>
      </c>
      <c r="I603" s="10">
        <f t="shared" ref="I603" si="1684">I597+I598+I599+I600+I601+I602</f>
        <v>0</v>
      </c>
      <c r="J603" s="10">
        <f t="shared" ref="J603" si="1685">J597+J598+J599+J600+J601+J602</f>
        <v>0</v>
      </c>
      <c r="K603" s="10">
        <f t="shared" ref="K603" si="1686">K597+K598+K599+K600+K601+K602</f>
        <v>0</v>
      </c>
      <c r="L603" s="10">
        <f t="shared" ref="L603" si="1687">L597+L598+L599+L600+L601+L602</f>
        <v>0</v>
      </c>
      <c r="M603" s="10">
        <f t="shared" ref="M603" si="1688">M597+M598+M599+M600+M601+M602</f>
        <v>0</v>
      </c>
      <c r="N603" s="10">
        <f t="shared" ref="N603" si="1689">N597+N598+N599+N600+N601+N602</f>
        <v>0</v>
      </c>
      <c r="O603" s="10">
        <f t="shared" ref="O603" si="1690">O597+O598+O599+O600+O601+O602</f>
        <v>0</v>
      </c>
      <c r="P603" s="10">
        <f t="shared" ref="P603" si="1691">P597+P598+P599+P600+P601+P602</f>
        <v>0</v>
      </c>
      <c r="Q603" s="10">
        <f t="shared" ref="Q603" si="1692">Q597+Q598+Q599+Q600+Q601+Q602</f>
        <v>0</v>
      </c>
      <c r="R603" s="10">
        <f t="shared" ref="R603" si="1693">R597+R598+R599+R600+R601+R602</f>
        <v>0</v>
      </c>
      <c r="S603" s="10">
        <f t="shared" ref="S603" si="1694">S597+S598+S599+S600+S601+S602</f>
        <v>0</v>
      </c>
      <c r="T603" s="10">
        <f t="shared" ref="T603" si="1695">T597+T598+T599+T600+T601+T602</f>
        <v>0</v>
      </c>
      <c r="U603" s="10">
        <f t="shared" ref="U603" si="1696">U597+U598+U599+U600+U601+U602</f>
        <v>0</v>
      </c>
      <c r="V603" s="10">
        <f t="shared" ref="V603" si="1697">V597+V598+V599+V600+V601+V602</f>
        <v>0</v>
      </c>
      <c r="W603" s="10">
        <f t="shared" ref="W603" si="1698">W597+W598+W599+W600+W601+W602</f>
        <v>0</v>
      </c>
      <c r="X603" s="10">
        <f t="shared" ref="X603" si="1699">X597+X598+X599+X600+X601+X602</f>
        <v>0</v>
      </c>
      <c r="Y603" s="10">
        <f t="shared" ref="Y603" si="1700">Y597+Y598+Y599+Y600+Y601+Y602</f>
        <v>0</v>
      </c>
      <c r="Z603" s="10">
        <f t="shared" ref="Z603" si="1701">Z597+Z598+Z599+Z600+Z601+Z602</f>
        <v>0</v>
      </c>
      <c r="AA603" s="15">
        <v>7</v>
      </c>
      <c r="AO603" s="4">
        <f t="shared" si="1677"/>
        <v>0</v>
      </c>
      <c r="AP603" s="4">
        <f t="shared" si="1678"/>
        <v>0</v>
      </c>
      <c r="AQ603" s="4">
        <f t="shared" si="1679"/>
        <v>0</v>
      </c>
      <c r="AU603" s="310"/>
      <c r="AV603" s="316"/>
      <c r="AW603" s="316"/>
      <c r="AX603" s="321" t="s">
        <v>35</v>
      </c>
      <c r="AY603" s="321"/>
      <c r="AZ603" s="10">
        <f>AZ597+AZ598+AZ599+AZ600+AZ601+AZ602</f>
        <v>4520232.78</v>
      </c>
      <c r="BA603" s="10">
        <f t="shared" ref="BA603:BT603" si="1702">BA597+BA598+BA599+BA600+BA601+BA602</f>
        <v>4520232.78</v>
      </c>
      <c r="BB603" s="10">
        <f t="shared" si="1702"/>
        <v>0</v>
      </c>
      <c r="BC603" s="10">
        <f t="shared" si="1702"/>
        <v>0</v>
      </c>
      <c r="BD603" s="10">
        <f t="shared" si="1702"/>
        <v>0</v>
      </c>
      <c r="BE603" s="10">
        <f t="shared" si="1702"/>
        <v>0</v>
      </c>
      <c r="BF603" s="10">
        <f t="shared" si="1702"/>
        <v>0</v>
      </c>
      <c r="BG603" s="10">
        <f t="shared" si="1702"/>
        <v>0</v>
      </c>
      <c r="BH603" s="10">
        <f t="shared" si="1702"/>
        <v>0</v>
      </c>
      <c r="BI603" s="10">
        <f t="shared" si="1702"/>
        <v>0</v>
      </c>
      <c r="BJ603" s="10">
        <f t="shared" si="1702"/>
        <v>0</v>
      </c>
      <c r="BK603" s="10">
        <f t="shared" si="1702"/>
        <v>0</v>
      </c>
      <c r="BL603" s="10">
        <f t="shared" si="1702"/>
        <v>0</v>
      </c>
      <c r="BM603" s="10">
        <f t="shared" si="1702"/>
        <v>0</v>
      </c>
      <c r="BN603" s="10">
        <f t="shared" si="1702"/>
        <v>0</v>
      </c>
      <c r="BO603" s="10">
        <f t="shared" si="1702"/>
        <v>0</v>
      </c>
      <c r="BP603" s="10">
        <f t="shared" si="1702"/>
        <v>0</v>
      </c>
      <c r="BQ603" s="10">
        <f t="shared" si="1702"/>
        <v>0</v>
      </c>
      <c r="BR603" s="10">
        <f t="shared" si="1702"/>
        <v>0</v>
      </c>
      <c r="BS603" s="10">
        <f t="shared" si="1702"/>
        <v>0</v>
      </c>
      <c r="BT603" s="10">
        <f t="shared" si="1702"/>
        <v>0</v>
      </c>
      <c r="BU603" s="15">
        <v>7</v>
      </c>
      <c r="CI603" s="32">
        <f>BF603-BG603</f>
        <v>0</v>
      </c>
      <c r="CJ603" s="123"/>
    </row>
    <row r="604" spans="1:88" ht="75" customHeight="1">
      <c r="A604" s="296"/>
      <c r="B604" s="299"/>
      <c r="C604" s="299"/>
      <c r="D604" s="292" t="s">
        <v>53</v>
      </c>
      <c r="E604" s="293"/>
      <c r="F604" s="11">
        <f>ROUND(F603/C597,2)</f>
        <v>624.59</v>
      </c>
      <c r="G604" s="11">
        <f>ROUND(G603/C597,2)</f>
        <v>624.59</v>
      </c>
      <c r="H604" s="11">
        <f>ROUND(H603/C597,2)</f>
        <v>0</v>
      </c>
      <c r="I604" s="11">
        <f>ROUND(I603/C597,2)</f>
        <v>0</v>
      </c>
      <c r="J604" s="11">
        <f>ROUND(J603/C597,2)</f>
        <v>0</v>
      </c>
      <c r="K604" s="11">
        <f>ROUND(K603/C597,2)</f>
        <v>0</v>
      </c>
      <c r="L604" s="11">
        <f>ROUND(L603/C597,2)</f>
        <v>0</v>
      </c>
      <c r="M604" s="11">
        <f>ROUND(M603/C597,2)</f>
        <v>0</v>
      </c>
      <c r="N604" s="11">
        <f>ROUND(N603/C597,2)</f>
        <v>0</v>
      </c>
      <c r="O604" s="11">
        <f>ROUND(O603/C597,2)</f>
        <v>0</v>
      </c>
      <c r="P604" s="11">
        <f>ROUND(P603/C597,2)</f>
        <v>0</v>
      </c>
      <c r="Q604" s="11">
        <f>ROUND(Q603/C597,2)</f>
        <v>0</v>
      </c>
      <c r="R604" s="11">
        <f>ROUND(R603/C597,2)</f>
        <v>0</v>
      </c>
      <c r="S604" s="11">
        <f>ROUND(S603/C597,2)</f>
        <v>0</v>
      </c>
      <c r="T604" s="11">
        <f>ROUND(T603/C597,2)</f>
        <v>0</v>
      </c>
      <c r="U604" s="11">
        <f>ROUND(U603/C597,2)</f>
        <v>0</v>
      </c>
      <c r="V604" s="11">
        <f>ROUND(V603/C597,2)</f>
        <v>0</v>
      </c>
      <c r="W604" s="11">
        <f>ROUND(W603/C597,2)</f>
        <v>0</v>
      </c>
      <c r="X604" s="11">
        <f>ROUND(X603/C597,2)</f>
        <v>0</v>
      </c>
      <c r="Y604" s="11">
        <f>ROUND(Y603/C597,2)</f>
        <v>0</v>
      </c>
      <c r="Z604" s="11">
        <f>ROUND(Z603/C597,2)</f>
        <v>0</v>
      </c>
      <c r="AA604" s="17">
        <v>8</v>
      </c>
      <c r="AD604" s="52">
        <f>IF(AND(G604&gt;947.15,G604&lt;949),3,IF(AND(G604&gt;623.59,G604&lt;625),4,IF(AND(G604&gt;237.38,G604&lt;239),5,IF(AND(G604&gt;1986,G604&lt;1988),6,IF(AND(G604&gt;739.75,G604&lt;741),7,IF(AND(G604&gt;282.91,G604&lt;284),8,IF(AND(G604&gt;2681.35,G604&lt;2683),9,IF(AND(G604&gt;828.59,G604&lt;830),10,IF(AND(G604&gt;585.15,G604&lt;587),11,IF(AND(G604&gt;991.71,G604&lt;993),12,IF(AND(G604&gt;652.95,G604&lt;654),13,IF(AND(G604&gt;248.59,G604&lt;250),14,IF(AND(G604&gt;2079.39,G604&lt;2081),15,IF(AND(G604&gt;774.57,G604&lt;776),16,IF(AND(G604&gt;296.25,G604&lt;298),17,IF(AND(G604&gt;2807.42,G604&lt;2809),18,IF(AND(G604&gt;867.59,G604&lt;869),19,IF(AND(G604&gt;612.7,G604&lt;614),20))))))))))))))))))</f>
        <v>4</v>
      </c>
      <c r="AE604" s="52" t="b">
        <f>IF(AND(I604&gt;1204.78,I604&lt;1206),5,IF(AND(I604&gt;1407.63,I604&lt;1409),8,IF(AND(I604&gt;1427.91,I604&lt;1429),11,IF(AND(I604&gt;1261.45,I604&lt;1263),14,IF(AND(I604&gt;1473.83,I604&lt;1475),17,IF(AND(I604&gt;1495.07,I604&lt;1497),20))))))</f>
        <v>0</v>
      </c>
      <c r="AF604" s="52" t="b">
        <f>IF(AND(J604&gt;486.32,J604&lt;488),3,IF(AND(J604&gt;324.64,J604&lt;326),4,IF(AND(J604&gt;286.99,J604&lt;288.5),5,IF(AND(J604&gt;617.7,J604&lt;618),6,IF(AND(J604&gt;411.3,J604&lt;413),7,IF(AND(J604&gt;365.04,J604&lt;367),8,IF(AND(J604&gt;797.54,J604&lt;799),9,IF(AND(J604&gt;533.49,J604&lt;535),10,IF(AND(J604&gt;475.86,J604&lt;477),11,IF(AND(J604&gt;509.22,J604&lt;511),12,IF(AND(J604&gt;339.94,J604&lt;341.2),13,IF(AND(J604&gt;300.53,J604&lt;302),14,IF(AND(J604&gt;646.78,J604&lt;648),15,IF(AND(J604&gt;430.68,J604&lt;432),16,IF(AND(J604&gt;382.24,J604&lt;384),17,IF(AND(J604&gt;835.07,J604&lt;837),18,IF(AND(J604&gt;558.61,J604&lt;560),19,IF(AND(J604&gt;498.27,J604&lt;500),20))))))))))))))))))</f>
        <v>0</v>
      </c>
      <c r="AG604" s="52" t="b">
        <f>IF(AND(L604&gt;497.89,L604&lt;499),3,IF(AND(L604&gt;360.29,L604&lt;362),4,IF(AND(L604&gt;249.38,L604&lt;251),5,IF(AND(L604&gt;628.22,L604&lt;630),6,IF(AND(L604&gt;455.21,L604&lt;457),7,IF(AND(L604&gt;315.16,L604&lt;317),8,IF(AND(L604&gt;814.35,L604&lt;816),9,IF(AND(L604&gt;571.19,L604&lt;573),10,IF(AND(L604&gt;401.59,L604&lt;403),11,IF(AND(L604&gt;521.33,L604&lt;523),12,IF(AND(L604&gt;377.28,L604&lt;379),13,IF(AND(L604&gt;261.15,L604&lt;263),14,IF(AND(L604&gt;657.8,L604&lt;659),15,IF(AND(L604&gt;476.66,L604&lt;478),16,IF(AND(L604&gt;330.01,L604&lt;332),17,IF(AND(L604&gt;852.67,L604&lt;854),18,IF(AND(L604&gt;598.08,L604&lt;600),19,IF(AND(L604&gt;420.51,L604&lt;422),20))))))))))))))))))</f>
        <v>0</v>
      </c>
      <c r="AH604" s="52" t="b">
        <f>IF(AND(Q604&gt;358.85,Q604&lt;360),3,IF(AND(Q604&gt;129.83,Q604&lt;131),4,IF(AND(Q604&gt;77.61,Q604&lt;79),5,IF(AND(Q604&gt;426.19,Q604&lt;428),6,IF(AND(Q604&gt;159.77,Q604&lt;161),7,IF(AND(Q604&gt;94.38,Q604&lt;96),8,IF(AND(Q604&gt;567.37,Q604&lt;569),9,IF(AND(Q604&gt;203.4,Q604&lt;205),10,IF(AND(Q604&gt;131.96,Q604&lt;133),11,IF(AND(Q604&gt;375.76,Q604&lt;377),12,IF(AND(Q604&gt;135.98,Q604&lt;137),13,IF(AND(Q604&gt;81.31,Q604&lt;83),14,IF(AND(Q604&gt;446.27,Q604&lt;448),15,IF(AND(Q604&gt;167.32,Q604&lt;169),16,IF(AND(Q604&gt;98.86,Q604&lt;100),17,IF(AND(Q604&gt;594.08,Q604&lt;596),18,IF(AND(Q604&gt;213.01,Q604&lt;215),19,IF(AND(Q604&gt;138.21,Q604&lt;140),20))))))))))))))))))</f>
        <v>0</v>
      </c>
      <c r="AI604" s="52" t="b">
        <f>IF(AND(S604&gt;195.17,S604&lt;197),3,IF(AND(S604&gt;88.93,S604&lt;90),4,IF(AND(S604&gt;47.88,S604&lt;49),5,IF(AND(S604&gt;245.08,S604&lt;247),6,IF(AND(S604&gt;111.07,S604&lt;113),7,IF(AND(S604&gt;60.92,S604&lt;62),8,IF(AND(S604&gt;296.11,S604&lt;298),9,IF(AND(S604&gt;139.41,S604&lt;141),10,IF(AND(S604&gt;78.67,S604&lt;80),11,IF(AND(S604&gt;204.39,S604&lt;206),12,IF(AND(S604&gt;93.16,S604&lt;95),13,IF(AND(S604&gt;50.17,S604&lt;52),14,IF(AND(S604&gt;256.64,S604&lt;258),15,IF(AND(S604&gt;116.33,S604&lt;118),16,IF(AND(S604&gt;63.83,S604&lt;65),17,IF(AND(S604&gt;310.07,S604&lt;312),18,IF(AND(S604&gt;146.01,S604&lt;148),19,IF(AND(S604&gt;82.42,S604&lt;84),20))))))))))))))))))</f>
        <v>0</v>
      </c>
      <c r="AJ604" s="52" t="b">
        <f>IF(AND(U604&gt;107.35,U604&lt;109),3,IF(AND(U604&gt;63.65,U604&lt;65),4,IF(AND(U604&gt;44.75,U604&lt;46),5,IF(AND(U604&gt;143.27,U604&lt;145),6,IF(AND(U604&gt;85.58,U604&lt;87),7,IF(AND(U604&gt;60.46,U604&lt;62),8,IF(AND(U604&gt;194.16,U604&lt;196),9,IF(AND(U604&gt;117.24,U604&lt;119),10,IF(AND(U604&gt;82.88,U604&lt;84),11,IF(AND(U604&gt;112.44,U604&lt;114),12,IF(AND(U604&gt;66.69,U604&lt;68),13,IF(AND(U604&gt;46.9,U604&lt;48),14,IF(AND(U604&gt;150.05,U604&lt;152),15,IF(AND(U604&gt;90.65,U604&lt;91),16,IF(AND(U604&gt;63.34,U604&lt;65),17,IF(AND(U604&gt;203.34,U604&lt;205),18,IF(AND(U604&gt;122.8,U604&lt;124),19,IF(AND(U604&gt;86.83,U604&lt;88),20))))))))))))))))))</f>
        <v>0</v>
      </c>
      <c r="AK604" s="52" t="b">
        <f>IF(AND(V604&gt;139.85,V604&lt;141),3,IF(AND(V604&gt;103.84,V604&lt;105),4,IF(AND(V604&gt;52.32,V604&lt;54),5,IF(AND(V604&gt;285.46,V604&lt;287),6,IF(AND(V604&gt;118.42,V604&lt;120),7,IF(AND(V604&gt;62.42,V604&lt;64),8,IF(AND(V604&gt;412.27,V604&lt;414),9,IF(AND(V604&gt;140.33,V604&lt;142),10,IF(AND(V604&gt;145,V604&lt;147),11,IF(AND(V604&gt;146.47,V604&lt;148),12,IF(AND(V604&gt;108.77,V604&lt;110),13,IF(AND(V604&gt;54.82,V604&lt;56),14,IF(AND(V604&gt;298.92,V604&lt;300),15,IF(AND(V604&gt;124.03,V604&lt;126),16,IF(AND(V604&gt;65.4,V604&lt;67),17,IF(AND(V604&gt;431.69,V604&lt;433),18,IF(AND(V604&gt;146.97,V604&lt;148),19,IF(AND(V604&gt;151.86,V604&lt;153),20))))))))))))))))))</f>
        <v>0</v>
      </c>
      <c r="AL604" s="52" t="b">
        <f>IF(AND(W604&gt;350.42,W604&lt;352),3,IF(AND(W604&gt;546.22,W604&lt;548),4,IF(AND(W604&gt;155.33,W604&lt;157),5,IF(AND(W604&gt;721.99,W604&lt;723),6,IF(AND(W604&gt;638.96,W604&lt;639),7,IF(AND(W604&gt;187.79,W604&lt;189),8,IF(AND(W604&gt;945.4,W604&lt;947),9,IF(AND(W604&gt;698.46,W604&lt;670),10,IF(AND(W604&gt;360.7,W604&lt;362),11,IF(AND(W604&gt;366.94,W604&lt;368),12,IF(AND(W604&gt;571.94,W604&lt;573),13,IF(AND(W604&gt;162.68,W604&lt;164),14,IF(AND(W604&gt;755.97,W604&lt;757),15,IF(AND(W604&gt;667.99,W604&lt;669),16,IF(AND(W604&gt;196.66,W604&lt;198),17,IF(AND(W604&gt;989.88,W604&lt;991),18,IF(AND(W604&gt;731.33,W604&lt;733),19,IF(AND(W604&gt;377.7,W604&lt;379),20))))))))))))))))))</f>
        <v>0</v>
      </c>
      <c r="AM604" s="52" t="b">
        <f>IF(AND(Y604&gt;46.2,Y604&lt;46.5),3,IF(AND(Y604&gt;18.8,Y604&lt;19.1),4,IF(AND(Y604&gt;15.8,Y604&lt;16),5,IF(AND(Y604&gt;78.7,Y604&lt;79),6,IF(AND(Y604&gt;32.1,Y604&lt;32.4),7,IF(AND(Y604&gt;26.9,Y604&lt;27.3),8,IF(AND(Y604&gt;125,Y604&lt;125.5),9,IF(AND(Y604&gt;48.2,Y604&lt;48.52),10,IF(AND(Y604&gt;43.1,Y604&lt;43.6),11,IF(AND(Y604&gt;48.53,Y604&lt;48.7),12,IF(AND(Y604&gt;19.6,Y604&lt;20.1),13,IF(AND(Y604&gt;16.5,Y604&lt;16.9),14,IF(AND(Y604&gt;82.4,Y604&lt;82.8),15,IF(AND(Y604&gt;33.6,Y604&lt;34),16,IF(AND(Y604&gt;28,Y604&lt;28.6),17,IF(AND(Y604&gt;130.8,Y604&lt;131.4),18,IF(AND(Y604&gt;50.5,Y604&lt;50.9),19,IF(AND(Y604&gt;45.2,Y604&lt;45.8),20))))))))))))))))))</f>
        <v>0</v>
      </c>
      <c r="AO604" s="4">
        <f t="shared" si="1677"/>
        <v>0</v>
      </c>
      <c r="AP604" s="4">
        <f t="shared" si="1678"/>
        <v>0</v>
      </c>
      <c r="AQ604" s="4">
        <f t="shared" si="1679"/>
        <v>0</v>
      </c>
      <c r="AU604" s="310"/>
      <c r="AV604" s="316"/>
      <c r="AW604" s="316"/>
      <c r="AX604" s="322" t="s">
        <v>53</v>
      </c>
      <c r="AY604" s="293"/>
      <c r="AZ604" s="11">
        <f>ROUND(AZ603/AW597,2)</f>
        <v>1249.18</v>
      </c>
      <c r="BA604" s="11">
        <f>ROUND(BA603/AW597,2)</f>
        <v>1249.18</v>
      </c>
      <c r="BB604" s="11">
        <f>ROUND(BB603/AW597,2)</f>
        <v>0</v>
      </c>
      <c r="BC604" s="11">
        <f>ROUND(BC603/AW597,2)</f>
        <v>0</v>
      </c>
      <c r="BD604" s="11">
        <f>ROUND(BD603/AW597,2)</f>
        <v>0</v>
      </c>
      <c r="BE604" s="11">
        <f>ROUND(BE603/AW597,2)</f>
        <v>0</v>
      </c>
      <c r="BF604" s="11">
        <f>ROUND(BF603/AW597,2)</f>
        <v>0</v>
      </c>
      <c r="BG604" s="11">
        <f>ROUND(BG603/AW597,2)</f>
        <v>0</v>
      </c>
      <c r="BH604" s="11">
        <f>ROUND(BH603/AW597,2)</f>
        <v>0</v>
      </c>
      <c r="BI604" s="11">
        <f>ROUND(BI603/AW597,2)</f>
        <v>0</v>
      </c>
      <c r="BJ604" s="11">
        <f>ROUND(BJ603/AW597,2)</f>
        <v>0</v>
      </c>
      <c r="BK604" s="11">
        <f>ROUND(BK603/AW597,2)</f>
        <v>0</v>
      </c>
      <c r="BL604" s="11">
        <f>ROUND(BL603/AW597,2)</f>
        <v>0</v>
      </c>
      <c r="BM604" s="11">
        <f>ROUND(BM603/AW597,2)</f>
        <v>0</v>
      </c>
      <c r="BN604" s="11">
        <f>ROUND(BN603/AW597,2)</f>
        <v>0</v>
      </c>
      <c r="BO604" s="11">
        <f>ROUND(BO603/AW597,2)</f>
        <v>0</v>
      </c>
      <c r="BP604" s="11">
        <f>ROUND(BP603/AW597,2)</f>
        <v>0</v>
      </c>
      <c r="BQ604" s="11">
        <f>ROUND(BQ603/AW597,2)</f>
        <v>0</v>
      </c>
      <c r="BR604" s="11">
        <f>ROUND(BR603/AW597,2)</f>
        <v>0</v>
      </c>
      <c r="BS604" s="11">
        <f>ROUND(BS603/AW597,2)</f>
        <v>0</v>
      </c>
      <c r="BT604" s="11">
        <f>ROUND(BT603/AW597,2)</f>
        <v>0</v>
      </c>
      <c r="BU604" s="17">
        <v>8</v>
      </c>
      <c r="BX604" s="52" t="b">
        <f>IF(AND(BA604&gt;947.15,BA604&lt;949),3,IF(AND(BA604&gt;623.59,BA604&lt;625),4,IF(AND(BA604&gt;237.38,BA604&lt;239),5,IF(AND(BA604&gt;1986,BA604&lt;1988),6,IF(AND(BA604&gt;739.75,BA604&lt;741),7,IF(AND(BA604&gt;282.91,BA604&lt;284),8,IF(AND(BA604&gt;2681.35,BA604&lt;2683),9,IF(AND(BA604&gt;828.59,BA604&lt;830),10,IF(AND(BA604&gt;585.15,BA604&lt;587),11,IF(AND(BA604&gt;991.71,BA604&lt;993),12,IF(AND(BA604&gt;652.95,BA604&lt;654),13,IF(AND(BA604&gt;248.59,BA604&lt;250),14,IF(AND(BA604&gt;2079.39,BA604&lt;2081),15,IF(AND(BA604&gt;774.57,BA604&lt;776),16,IF(AND(BA604&gt;296.25,BA604&lt;298),17,IF(AND(BA604&gt;2807.42,BA604&lt;2809),18,IF(AND(BA604&gt;867.59,BA604&lt;869),19,IF(AND(BA604&gt;612.7,BA604&lt;614),20))))))))))))))))))</f>
        <v>0</v>
      </c>
      <c r="BY604" s="52" t="b">
        <f>IF(AND(BC604&gt;1204.78,BC604&lt;1206),5,IF(AND(BC604&gt;1407.63,BC604&lt;1409),8,IF(AND(BC604&gt;1427.91,BC604&lt;1429),11,IF(AND(BC604&gt;1261.45,BC604&lt;1263),14,IF(AND(BC604&gt;1473.83,BC604&lt;1475),17,IF(AND(BC604&gt;1495.07,BC604&lt;1497),20))))))</f>
        <v>0</v>
      </c>
      <c r="BZ604" s="52" t="b">
        <f>IF(AND(BD604&gt;486.32,BD604&lt;488),3,IF(AND(BD604&gt;324.64,BD604&lt;326),4,IF(AND(BD604&gt;286.99,BD604&lt;288.5),5,IF(AND(BD604&gt;617.7,BD604&lt;618),6,IF(AND(BD604&gt;411.3,BD604&lt;413),7,IF(AND(BD604&gt;365.04,BD604&lt;367),8,IF(AND(BD604&gt;797.54,BD604&lt;799),9,IF(AND(BD604&gt;533.49,BD604&lt;535),10,IF(AND(BD604&gt;475.86,BD604&lt;477),11,IF(AND(BD604&gt;509.22,BD604&lt;511),12,IF(AND(BD604&gt;339.94,BD604&lt;341.2),13,IF(AND(BD604&gt;300.53,BD604&lt;302),14,IF(AND(BD604&gt;646.78,BD604&lt;648),15,IF(AND(BD604&gt;430.68,BD604&lt;432),16,IF(AND(BD604&gt;382.24,BD604&lt;384),17,IF(AND(BD604&gt;835.07,BD604&lt;837),18,IF(AND(BD604&gt;558.61,BD604&lt;560),19,IF(AND(BD604&gt;498.27,BD604&lt;500),20))))))))))))))))))</f>
        <v>0</v>
      </c>
      <c r="CA604" s="52" t="b">
        <f>IF(AND(BF604&gt;497.89,BF604&lt;499),3,IF(AND(BF604&gt;360.29,BF604&lt;362),4,IF(AND(BF604&gt;249.38,BF604&lt;251),5,IF(AND(BF604&gt;628.22,BF604&lt;630),6,IF(AND(BF604&gt;455.21,BF604&lt;457),7,IF(AND(BF604&gt;315.16,BF604&lt;317),8,IF(AND(BF604&gt;814.35,BF604&lt;816),9,IF(AND(BF604&gt;571.19,BF604&lt;573),10,IF(AND(BF604&gt;401.59,BF604&lt;403),11,IF(AND(BF604&gt;521.33,BF604&lt;523),12,IF(AND(BF604&gt;377.28,BF604&lt;379),13,IF(AND(BF604&gt;261.15,BF604&lt;263),14,IF(AND(BF604&gt;657.8,BF604&lt;659),15,IF(AND(BF604&gt;476.66,BF604&lt;478),16,IF(AND(BF604&gt;330.01,BF604&lt;332),17,IF(AND(BF604&gt;852.67,BF604&lt;854),18,IF(AND(BF604&gt;598.08,BF604&lt;600),19,IF(AND(BF604&gt;420.51,BF604&lt;422),20))))))))))))))))))</f>
        <v>0</v>
      </c>
      <c r="CB604" s="52" t="b">
        <f>IF(AND(BK604&gt;358.85,BK604&lt;360),3,IF(AND(BK604&gt;129.83,BK604&lt;131),4,IF(AND(BK604&gt;77.61,BK604&lt;79),5,IF(AND(BK604&gt;426.19,BK604&lt;428),6,IF(AND(BK604&gt;159.77,BK604&lt;161),7,IF(AND(BK604&gt;94.38,BK604&lt;96),8,IF(AND(BK604&gt;567.37,BK604&lt;569),9,IF(AND(BK604&gt;203.4,BK604&lt;205),10,IF(AND(BK604&gt;131.96,BK604&lt;133),11,IF(AND(BK604&gt;375.76,BK604&lt;377),12,IF(AND(BK604&gt;135.98,BK604&lt;137),13,IF(AND(BK604&gt;81.31,BK604&lt;83),14,IF(AND(BK604&gt;446.27,BK604&lt;448),15,IF(AND(BK604&gt;167.32,BK604&lt;169),16,IF(AND(BK604&gt;98.86,BK604&lt;100),17,IF(AND(BK604&gt;594.08,BK604&lt;596),18,IF(AND(BK604&gt;213.01,BK604&lt;215),19,IF(AND(BK604&gt;138.21,BK604&lt;140),20))))))))))))))))))</f>
        <v>0</v>
      </c>
      <c r="CC604" s="52" t="b">
        <f>IF(AND(BM604&gt;195.17,BM604&lt;197),3,IF(AND(BM604&gt;88.93,BM604&lt;90),4,IF(AND(BM604&gt;47.88,BM604&lt;49),5,IF(AND(BM604&gt;245.08,BM604&lt;247),6,IF(AND(BM604&gt;111.07,BM604&lt;113),7,IF(AND(BM604&gt;60.92,BM604&lt;62),8,IF(AND(BM604&gt;296.11,BM604&lt;298),9,IF(AND(BM604&gt;139.41,BM604&lt;141),10,IF(AND(BM604&gt;78.67,BM604&lt;80),11,IF(AND(BM604&gt;204.39,BM604&lt;206),12,IF(AND(BM604&gt;93.16,BM604&lt;95),13,IF(AND(BM604&gt;50.17,BM604&lt;52),14,IF(AND(BM604&gt;256.64,BM604&lt;258),15,IF(AND(BM604&gt;116.33,BM604&lt;118),16,IF(AND(BM604&gt;63.83,BM604&lt;65),17,IF(AND(BM604&gt;310.07,BM604&lt;312),18,IF(AND(BM604&gt;146.01,BM604&lt;148),19,IF(AND(BM604&gt;82.42,BM604&lt;84),20))))))))))))))))))</f>
        <v>0</v>
      </c>
      <c r="CD604" s="52" t="b">
        <f>IF(AND(BO604&gt;107.35,BO604&lt;109),3,IF(AND(BO604&gt;63.65,BO604&lt;65),4,IF(AND(BO604&gt;44.75,BO604&lt;46),5,IF(AND(BO604&gt;143.27,BO604&lt;145),6,IF(AND(BO604&gt;85.58,BO604&lt;87),7,IF(AND(BO604&gt;60.46,BO604&lt;62),8,IF(AND(BO604&gt;194.16,BO604&lt;196),9,IF(AND(BO604&gt;117.24,BO604&lt;119),10,IF(AND(BO604&gt;82.88,BO604&lt;84),11,IF(AND(BO604&gt;112.44,BO604&lt;114),12,IF(AND(BO604&gt;66.69,BO604&lt;68),13,IF(AND(BO604&gt;46.9,BO604&lt;48),14,IF(AND(BO604&gt;150.05,BO604&lt;152),15,IF(AND(BO604&gt;90.65,BO604&lt;91),16,IF(AND(BO604&gt;63.34,BO604&lt;65),17,IF(AND(BO604&gt;203.34,BO604&lt;205),18,IF(AND(BO604&gt;122.8,BO604&lt;124),19,IF(AND(BO604&gt;86.83,BO604&lt;88),20))))))))))))))))))</f>
        <v>0</v>
      </c>
      <c r="CE604" s="52" t="b">
        <f>IF(AND(BP604&gt;139.85,BP604&lt;141),3,IF(AND(BP604&gt;103.84,BP604&lt;105),4,IF(AND(BP604&gt;52.32,BP604&lt;54),5,IF(AND(BP604&gt;285.46,BP604&lt;287),6,IF(AND(BP604&gt;118.42,BP604&lt;120),7,IF(AND(BP604&gt;62.42,BP604&lt;64),8,IF(AND(BP604&gt;412.27,BP604&lt;414),9,IF(AND(BP604&gt;140.33,BP604&lt;142),10,IF(AND(BP604&gt;145,BP604&lt;147),11,IF(AND(BP604&gt;146.47,BP604&lt;148),12,IF(AND(BP604&gt;108.77,BP604&lt;110),13,IF(AND(BP604&gt;54.82,BP604&lt;56),14,IF(AND(BP604&gt;298.92,BP604&lt;300),15,IF(AND(BP604&gt;124.03,BP604&lt;126),16,IF(AND(BP604&gt;65.4,BP604&lt;67),17,IF(AND(BP604&gt;431.69,BP604&lt;433),18,IF(AND(BP604&gt;146.97,BP604&lt;148),19,IF(AND(BP604&gt;151.86,BP604&lt;153),20))))))))))))))))))</f>
        <v>0</v>
      </c>
      <c r="CF604" s="52" t="b">
        <f>IF(AND(BQ604&gt;350.42,BQ604&lt;352),3,IF(AND(BQ604&gt;546.22,BQ604&lt;548),4,IF(AND(BQ604&gt;155.33,BQ604&lt;157),5,IF(AND(BQ604&gt;721.99,BQ604&lt;723),6,IF(AND(BQ604&gt;638.96,BQ604&lt;639),7,IF(AND(BQ604&gt;187.79,BQ604&lt;189),8,IF(AND(BQ604&gt;945.4,BQ604&lt;947),9,IF(AND(BQ604&gt;698.46,BQ604&lt;670),10,IF(AND(BQ604&gt;360.7,BQ604&lt;362),11,IF(AND(BQ604&gt;366.94,BQ604&lt;368),12,IF(AND(BQ604&gt;571.94,BQ604&lt;573),13,IF(AND(BQ604&gt;162.68,BQ604&lt;164),14,IF(AND(BQ604&gt;755.97,BQ604&lt;757),15,IF(AND(BQ604&gt;667.99,BQ604&lt;669),16,IF(AND(BQ604&gt;196.66,BQ604&lt;198),17,IF(AND(BQ604&gt;989.88,BQ604&lt;991),18,IF(AND(BQ604&gt;731.33,BQ604&lt;733),19,IF(AND(BQ604&gt;377.7,BQ604&lt;379),20))))))))))))))))))</f>
        <v>0</v>
      </c>
      <c r="CG604" s="52" t="b">
        <f>IF(AND(BS604&gt;46.2,BS604&lt;46.5),3,IF(AND(BS604&gt;18.8,BS604&lt;19.1),4,IF(AND(BS604&gt;15.8,BS604&lt;16),5,IF(AND(BS604&gt;78.7,BS604&lt;79),6,IF(AND(BS604&gt;32.1,BS604&lt;32.4),7,IF(AND(BS604&gt;26.9,BS604&lt;27.3),8,IF(AND(BS604&gt;125,BS604&lt;125.5),9,IF(AND(BS604&gt;48.2,BS604&lt;48.52),10,IF(AND(BS604&gt;43.1,BS604&lt;43.6),11,IF(AND(BS604&gt;48.53,BS604&lt;48.7),12,IF(AND(BS604&gt;19.6,BS604&lt;20.1),13,IF(AND(BS604&gt;16.5,BS604&lt;16.9),14,IF(AND(BS604&gt;82.4,BS604&lt;82.8),15,IF(AND(BS604&gt;33.6,BS604&lt;34),16,IF(AND(BS604&gt;28,BS604&lt;28.6),17,IF(AND(BS604&gt;130.8,BS604&lt;131.4),18,IF(AND(BS604&gt;50.5,BS604&lt;50.9),19,IF(AND(BS604&gt;45.2,BS604&lt;45.8),20))))))))))))))))))</f>
        <v>0</v>
      </c>
    </row>
    <row r="605" spans="1:88" ht="90" customHeight="1">
      <c r="A605" s="297"/>
      <c r="B605" s="300"/>
      <c r="C605" s="300"/>
      <c r="D605" s="292" t="s">
        <v>54</v>
      </c>
      <c r="E605" s="293"/>
      <c r="F605" s="10" t="s">
        <v>36</v>
      </c>
      <c r="G605" s="12">
        <f>IF(AD605=FALSE,0,AD605)</f>
        <v>624.59</v>
      </c>
      <c r="H605" s="12" t="s">
        <v>36</v>
      </c>
      <c r="I605" s="12">
        <f>IF(AE605=FALSE,0,AE605)</f>
        <v>0</v>
      </c>
      <c r="J605" s="12">
        <f>IF(AF605=FALSE,0,AF605)</f>
        <v>0</v>
      </c>
      <c r="K605" s="12" t="s">
        <v>36</v>
      </c>
      <c r="L605" s="12">
        <f>IF(AG605=FALSE,0,AG605)</f>
        <v>0</v>
      </c>
      <c r="M605" s="12" t="s">
        <v>36</v>
      </c>
      <c r="N605" s="12" t="s">
        <v>36</v>
      </c>
      <c r="O605" s="12" t="s">
        <v>36</v>
      </c>
      <c r="P605" s="12" t="s">
        <v>36</v>
      </c>
      <c r="Q605" s="12">
        <f>IF(AH605=FALSE,0,AH605)</f>
        <v>0</v>
      </c>
      <c r="R605" s="12" t="s">
        <v>36</v>
      </c>
      <c r="S605" s="12">
        <f>IF(AI605=FALSE,0,AI605)</f>
        <v>0</v>
      </c>
      <c r="T605" s="12" t="s">
        <v>36</v>
      </c>
      <c r="U605" s="12">
        <f>IF(AJ605=FALSE,0,AJ605)</f>
        <v>0</v>
      </c>
      <c r="V605" s="12">
        <f>IF(AK605=FALSE,0,AK605)</f>
        <v>0</v>
      </c>
      <c r="W605" s="12">
        <f>IF(AL605=FALSE,0,AL605)</f>
        <v>0</v>
      </c>
      <c r="X605" s="12" t="s">
        <v>36</v>
      </c>
      <c r="Y605" s="12">
        <f>IF(AM605=FALSE,0,AM605)</f>
        <v>0</v>
      </c>
      <c r="Z605" s="12" t="s">
        <v>36</v>
      </c>
      <c r="AA605" s="18">
        <v>9</v>
      </c>
      <c r="AD605" s="52">
        <f>IF(AD604=3,948.15,IF(AD604=4,624.59,IF(AD604=5,238.38,IF(AD604=6,1987,IF(AD604=7,740.75,IF(AD604=8,283.91,IF(AD604=9,2682.35,IF(AD604=10,829.59,IF(AD604=11,586.15,IF(AD604=12,992.71,IF(AD604=13,653.95,IF(AD604=14,249.59,IF(AD604=15,2080.39,IF(AD604=16,775.57,IF(AD604=17,297.25,IF(AD604=18,2808.42,IF(AD604=19,868.59,IF(AD604=20,613.7))))))))))))))))))</f>
        <v>624.59</v>
      </c>
      <c r="AE605" s="52" t="b">
        <f>IF(AE604=5,1205.78,IF(AE604=8,1408.63,IF(AE604=11,1428.91,IF(AE604=14,1262.45,IF(AE604=17,1474.83,IF(AE604=20,1496.07))))))</f>
        <v>0</v>
      </c>
      <c r="AF605" s="52" t="b">
        <f>IF(AF604=3,487.32,IF(AF604=4,325.64,IF(AF604=5,287.99,IF(AF604=6,618.7,IF(AF604=7,412.3,IF(AF604=8,366.04,IF(AF604=9,798.54,IF(AF604=10,534.49,IF(AF604=11,476.86,IF(AF604=12,510.22,IF(AF604=13,340.94,IF(AF604=14,301.53,IF(AF604=15,647.78,IF(AF604=16,431.68,IF(AF604=17,383.24,IF(AF604=18,836.07,IF(AF604=19,559.61,IF(AF604=20,499.27))))))))))))))))))</f>
        <v>0</v>
      </c>
      <c r="AG605" s="52" t="b">
        <f>IF(AG604=3,498.89,IF(AG604=4,361.29,IF(AG604=5,250.38,IF(AG604=6,629.22,IF(AG604=7,456.21,IF(AG604=8,316.16,IF(AG604=9,815.35,IF(AG604=10,572.19,IF(AG604=11,402.59,IF(AG604=12,522.33,IF(AG604=13,378.28,IF(AG604=14,262.15,IF(AG604=15,658.8,IF(AG604=16,477.66,IF(AG604=17,331.01,IF(AG604=18,853.67,IF(AG604=19,599.08,IF(AG604=20,421.51))))))))))))))))))</f>
        <v>0</v>
      </c>
      <c r="AH605" s="52" t="b">
        <f>IF(AH604=3,359.85,IF(AH604=4,130.83,IF(AH604=5,78.61,IF(AH604=6,427.19,IF(AH604=7,160.77,IF(AH604=8,95.38,IF(AH604=9,568.37,IF(AH604=10,204.4,IF(AH604=11,132.96,IF(AH604=12,376.76,IF(AH604=13,136.98,IF(AH604=14,82.31,IF(AH604=15,447.27,IF(AH604=16,168.32,IF(AH604=17,99.86,IF(AH604=18,595.08,IF(AH604=19,214.01,IF(AH604=20,139.21))))))))))))))))))</f>
        <v>0</v>
      </c>
      <c r="AI605" s="52" t="b">
        <f>IF(AI604=3,196.17,IF(AI604=4,89.93,IF(AI604=5,48.88,IF(AI604=6,246.08,IF(AI604=7,112.07,IF(AI604=8,61.92,IF(AI604=9,297.11,IF(AI604=10,140.41,IF(AI604=11,79.67,IF(AI604=12,205.39,IF(AI604=13,94.16,IF(AI604=14,51.17,IF(AI604=15,257.64,IF(AI604=16,117.33,IF(AI604=17,64.83,IF(AI604=18,311.07,IF(AI604=19,147.01,IF(AI604=20,83.42))))))))))))))))))</f>
        <v>0</v>
      </c>
      <c r="AJ605" s="52" t="b">
        <f>IF(AJ604=3,108.35,IF(AJ604=4,64.65,IF(AJ604=5,45.75,IF(AJ604=6,144.27,IF(AJ604=7,86.58,IF(AJ604=8,61.46,IF(AJ604=9,195.16,IF(AJ604=10,118.24,IF(AJ604=11,83.88,IF(AJ604=12,113.44,IF(AJ604=13,67.69,IF(AJ604=14,47.9,IF(AJ604=15,151.05,IF(AJ604=16,90.65,IF(AJ604=17,64.34,IF(AJ604=18,204.34,IF(AJ604=19,123.8,IF(AJ604=20,87.83))))))))))))))))))</f>
        <v>0</v>
      </c>
      <c r="AK605" s="52" t="b">
        <f>IF(AK604=3,140.85,IF(AK604=4,104.84,IF(AK604=5,53.32,IF(AK604=6,286.46,IF(AK604=7,119.42,IF(AK604=8,63.42,IF(AK604=9,413.27,IF(AK604=10,141.33,IF(AK604=11,146,IF(AK604=12,147.47,IF(AK604=13,109.77,IF(AK604=14,55.82,IF(AK604=15,299.92,IF(AK604=16,125.03,IF(AK604=17,66.4,IF(AK604=18,432.69,IF(AK604=19,147.97,IF(AK604=20,152.86))))))))))))))))))</f>
        <v>0</v>
      </c>
      <c r="AL605" s="52" t="b">
        <f>IF(AL604=3,351.42,IF(AL604=4,547.22,IF(AL604=5,156.33,IF(AL604=6,722.99,IF(AL604=7,638.96,IF(AL604=8,188.79,IF(AL604=9,946.4,IF(AL604=10,699.46,IF(AL604=11,361.7,IF(AL604=12,367.94,IF(AL604=13,572.94,IF(AL604=14,163.68,IF(AL604=15,756.97,IF(AL604=16,668.99,IF(AL604=17,197.66,IF(AL604=18,990.88,IF(AL604=19,732.33,IF(AL604=20,378.7))))))))))))))))))</f>
        <v>0</v>
      </c>
      <c r="AM605" s="52" t="b">
        <f>IF(AM604=3,46.41,IF(AM604=4,19.01,IF(AM604=5,15.96,IF(AM604=6,78.9,IF(AM604=7,32.34,IF(AM604=8,27.09,IF(AM604=9,125.27,IF(AM604=10,48.48,IF(AM604=11,43.47,IF(AM604=12,48.59,IF(AM604=13,19.9,IF(AM604=14,16.71,IF(AM604=15,82.61,IF(AM604=16,33.86,IF(AM604=17,28.36,IF(AM604=18,131.15,IF(AM604=19,50.76,IF(AM604=20,45.51))))))))))))))))))</f>
        <v>0</v>
      </c>
      <c r="AO605" s="4">
        <f t="shared" si="1677"/>
        <v>0</v>
      </c>
      <c r="AP605" s="4">
        <f t="shared" si="1678"/>
        <v>0</v>
      </c>
      <c r="AQ605" s="4">
        <f t="shared" si="1679"/>
        <v>0</v>
      </c>
      <c r="AU605" s="310"/>
      <c r="AV605" s="316"/>
      <c r="AW605" s="316"/>
      <c r="AX605" s="322" t="s">
        <v>54</v>
      </c>
      <c r="AY605" s="293"/>
      <c r="AZ605" s="10" t="s">
        <v>36</v>
      </c>
      <c r="BA605" s="12">
        <f>IF(BX605=FALSE,0,BX605)</f>
        <v>1249.18</v>
      </c>
      <c r="BB605" s="12" t="s">
        <v>36</v>
      </c>
      <c r="BC605" s="12">
        <f>IF(BY605=FALSE,0,BY605)</f>
        <v>0</v>
      </c>
      <c r="BD605" s="12">
        <f>IF(BZ605=FALSE,0,BZ605)</f>
        <v>0</v>
      </c>
      <c r="BE605" s="12" t="s">
        <v>36</v>
      </c>
      <c r="BF605" s="12">
        <f>IF(CA605=FALSE,0,CA605)</f>
        <v>0</v>
      </c>
      <c r="BG605" s="12" t="s">
        <v>36</v>
      </c>
      <c r="BH605" s="12" t="s">
        <v>36</v>
      </c>
      <c r="BI605" s="12" t="s">
        <v>36</v>
      </c>
      <c r="BJ605" s="12" t="s">
        <v>36</v>
      </c>
      <c r="BK605" s="12">
        <f>IF(CB605=FALSE,0,CB605)</f>
        <v>0</v>
      </c>
      <c r="BL605" s="12" t="s">
        <v>36</v>
      </c>
      <c r="BM605" s="12">
        <f>IF(CC605=FALSE,0,CC605)</f>
        <v>0</v>
      </c>
      <c r="BN605" s="12" t="s">
        <v>36</v>
      </c>
      <c r="BO605" s="12">
        <f>IF(CD605=FALSE,0,CD605)</f>
        <v>0</v>
      </c>
      <c r="BP605" s="12">
        <f>IF(CE605=FALSE,0,CE605)</f>
        <v>0</v>
      </c>
      <c r="BQ605" s="12">
        <f>IF(CF605=FALSE,0,CF605)</f>
        <v>0</v>
      </c>
      <c r="BR605" s="12" t="s">
        <v>36</v>
      </c>
      <c r="BS605" s="12">
        <f>IF(CG605=FALSE,0,CG605)</f>
        <v>0</v>
      </c>
      <c r="BT605" s="12" t="s">
        <v>36</v>
      </c>
      <c r="BU605" s="18">
        <v>9</v>
      </c>
      <c r="BX605" s="52">
        <f>IF(AD604=3,1896.3,IF(AD604=4,1249.18,IF(AD604=5,476.76,IF(AD604=6,3974,IF(AD604=7,1481.5,IF(AD604=8,567.82,IF(AD604=9,5364.7,IF(AD604=10,1659.18,IF(AD604=11,1172.3)))))))))</f>
        <v>1249.18</v>
      </c>
      <c r="BY605" s="52" t="b">
        <f>IF(AE604=5,2411.56,IF(AE604=8,2817.26,IF(AE604=11,2857.82)))</f>
        <v>0</v>
      </c>
      <c r="BZ605" s="52" t="b">
        <f>IF(AF604=3,974.64,IF(AF604=4,651.28,IF(AF604=5,575.98,IF(AF604=6,1237.4,IF(AF604=7,824.6,IF(AF604=8,732.08,IF(AF604=9,1597.08,IF(AF604=10,1068.98,IF(AF604=11,953.72)))))))))</f>
        <v>0</v>
      </c>
      <c r="CA605" s="52" t="b">
        <f>IF(AG604=3,997.78,IF(AG604=4,722.58,IF(AG604=5,500.76,IF(AG604=6,1258.44,IF(AG604=7,912.42,IF(AG604=8,632.32,IF(AG604=9,1630.7,IF(AG604=10,1144.38,IF(AG604=11,805.18)))))))))</f>
        <v>0</v>
      </c>
      <c r="CB605" s="52" t="b">
        <f>IF(AH604=3,719.7,IF(AH604=4,261.66,IF(AH604=5,157.22,IF(AH604=6,854.38,IF(AH604=7,321.54,IF(AH604=8,190.76,IF(AH604=9,1136.74,IF(AH604=10,408.8,IF(AH604=11,265.92)))))))))</f>
        <v>0</v>
      </c>
      <c r="CC605" s="52" t="b">
        <f>IF(AI604=3,392.34,IF(AI604=4,179.86,IF(AI604=5,97.76,IF(AI604=6,492.16,IF(AI604=7,224.14,IF(AI604=8,123.84,IF(AI604=9,594.22,IF(AI604=10,280.82,IF(AI604=11,159.34)))))))))</f>
        <v>0</v>
      </c>
      <c r="CD605" s="52" t="b">
        <f>IF(AJ604=3,216.7,IF(AJ604=4,129.3,IF(AJ604=5,91.5,IF(AJ604=6,288.54,IF(AJ604=7,173.16,IF(AJ604=8,122.92,IF(AJ604=9,390.32,IF(AJ604=10,236.48,IF(AJ604=11,167.76)))))))))</f>
        <v>0</v>
      </c>
      <c r="CE605" s="52" t="b">
        <f>IF(AK604=3,281.7,IF(AK604=4,209.68,IF(AK604=5,106.64,IF(AK604=6,572.92,IF(AK604=7,238.84,IF(AK604=8,126.84,IF(AK604=9,826.54,IF(AK604=10,282.66,IF(AK604=11,292)))))))))</f>
        <v>0</v>
      </c>
      <c r="CF605" s="52" t="b">
        <f>IF(AL604=3,702.84,IF(AL604=4,1094.44,IF(AL604=5,312.66,IF(AL604=6,1445.98,IF(AL604=7,1277.92,IF(AL604=8,377.58,IF(AL604=9,1892.8,IF(AL604=10,1398.92,IF(AL604=11,723.4)))))))))</f>
        <v>0</v>
      </c>
      <c r="CG605" s="52" t="b">
        <f>IF(AM604=3,92.82,IF(AM604=4,38.02,IF(AM604=5,31.92,IF(AM604=6,157.8,IF(AM604=7,64.68,IF(AM604=8,54.18,IF(AM604=9,250.54,IF(AM604=10,96.96,IF(AM604=11,86.94)))))))))</f>
        <v>0</v>
      </c>
    </row>
    <row r="606" spans="1:88" ht="30" customHeight="1">
      <c r="A606" s="295" t="s">
        <v>38</v>
      </c>
      <c r="B606" s="298" t="s">
        <v>384</v>
      </c>
      <c r="C606" s="298"/>
      <c r="D606" s="301" t="s">
        <v>27</v>
      </c>
      <c r="E606" s="107" t="s">
        <v>28</v>
      </c>
      <c r="F606" s="10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8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U606" s="295" t="s">
        <v>38</v>
      </c>
      <c r="AV606" s="298" t="s">
        <v>384</v>
      </c>
      <c r="AW606" s="298">
        <v>2900.5</v>
      </c>
      <c r="AX606" s="290" t="s">
        <v>27</v>
      </c>
      <c r="AY606" s="3" t="s">
        <v>28</v>
      </c>
      <c r="AZ606" s="10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8" t="s">
        <v>328</v>
      </c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</row>
    <row r="607" spans="1:88" ht="60">
      <c r="A607" s="296"/>
      <c r="B607" s="299"/>
      <c r="C607" s="299"/>
      <c r="D607" s="302"/>
      <c r="E607" s="107" t="s">
        <v>29</v>
      </c>
      <c r="F607" s="10">
        <f t="shared" ref="F607:F611" si="1703">G607+I607+J607+L607+Q607+S607+U607+V607+W607+Y607+Z607</f>
        <v>0</v>
      </c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8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U607" s="296"/>
      <c r="AV607" s="299"/>
      <c r="AW607" s="299"/>
      <c r="AX607" s="290"/>
      <c r="AY607" s="3" t="s">
        <v>29</v>
      </c>
      <c r="AZ607" s="10">
        <f t="shared" ref="AZ607:AZ611" si="1704">BA607+BC607+BD607+BF607+BK607+BM607+BO607+BP607+BQ607+BS607+BT607</f>
        <v>23592.31</v>
      </c>
      <c r="BA607" s="12"/>
      <c r="BB607" s="12"/>
      <c r="BC607" s="12">
        <v>23592.31</v>
      </c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8" t="s">
        <v>329</v>
      </c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</row>
    <row r="608" spans="1:88" ht="105">
      <c r="A608" s="296"/>
      <c r="B608" s="299"/>
      <c r="C608" s="299"/>
      <c r="D608" s="301" t="s">
        <v>30</v>
      </c>
      <c r="E608" s="107" t="s">
        <v>31</v>
      </c>
      <c r="F608" s="10">
        <f t="shared" si="1703"/>
        <v>896724.57</v>
      </c>
      <c r="G608" s="12"/>
      <c r="H608" s="12"/>
      <c r="I608" s="12">
        <v>896724.57</v>
      </c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8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T608" s="32">
        <f>AZ608-BC608</f>
        <v>0</v>
      </c>
      <c r="AU608" s="296"/>
      <c r="AV608" s="299"/>
      <c r="AW608" s="299"/>
      <c r="AX608" s="290" t="s">
        <v>30</v>
      </c>
      <c r="AY608" s="3" t="s">
        <v>31</v>
      </c>
      <c r="AZ608" s="10">
        <f t="shared" si="1704"/>
        <v>915803.82</v>
      </c>
      <c r="BA608" s="12"/>
      <c r="BB608" s="12"/>
      <c r="BC608" s="12">
        <v>915803.82</v>
      </c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8" t="s">
        <v>330</v>
      </c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</row>
    <row r="609" spans="1:88" ht="15">
      <c r="A609" s="296"/>
      <c r="B609" s="299"/>
      <c r="C609" s="299"/>
      <c r="D609" s="303"/>
      <c r="E609" s="107" t="s">
        <v>32</v>
      </c>
      <c r="F609" s="10">
        <f t="shared" si="1703"/>
        <v>1390254.7</v>
      </c>
      <c r="G609" s="12"/>
      <c r="H609" s="12"/>
      <c r="I609" s="12">
        <v>1390254.7</v>
      </c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8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U609" s="296"/>
      <c r="AV609" s="299"/>
      <c r="AW609" s="299"/>
      <c r="AX609" s="290"/>
      <c r="AY609" s="3" t="s">
        <v>32</v>
      </c>
      <c r="AZ609" s="10">
        <f t="shared" si="1704"/>
        <v>1419834.58</v>
      </c>
      <c r="BA609" s="12"/>
      <c r="BB609" s="12"/>
      <c r="BC609" s="12">
        <v>1419834.58</v>
      </c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8" t="s">
        <v>331</v>
      </c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</row>
    <row r="610" spans="1:88" ht="15">
      <c r="A610" s="296"/>
      <c r="B610" s="299"/>
      <c r="C610" s="299"/>
      <c r="D610" s="303"/>
      <c r="E610" s="107" t="s">
        <v>33</v>
      </c>
      <c r="F610" s="10">
        <f t="shared" si="1703"/>
        <v>70731.320000000007</v>
      </c>
      <c r="G610" s="12"/>
      <c r="H610" s="12"/>
      <c r="I610" s="12">
        <v>70731.320000000007</v>
      </c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8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U610" s="296"/>
      <c r="AV610" s="299"/>
      <c r="AW610" s="299"/>
      <c r="AX610" s="290"/>
      <c r="AY610" s="3" t="s">
        <v>33</v>
      </c>
      <c r="AZ610" s="10">
        <f t="shared" si="1704"/>
        <v>0</v>
      </c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8" t="s">
        <v>332</v>
      </c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</row>
    <row r="611" spans="1:88" ht="15">
      <c r="A611" s="296"/>
      <c r="B611" s="299"/>
      <c r="C611" s="299"/>
      <c r="D611" s="302"/>
      <c r="E611" s="107" t="s">
        <v>34</v>
      </c>
      <c r="F611" s="10">
        <f t="shared" si="1703"/>
        <v>0</v>
      </c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8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U611" s="296"/>
      <c r="AV611" s="299"/>
      <c r="AW611" s="299"/>
      <c r="AX611" s="290"/>
      <c r="AY611" s="3" t="s">
        <v>34</v>
      </c>
      <c r="AZ611" s="10">
        <f t="shared" si="1704"/>
        <v>0</v>
      </c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8" t="s">
        <v>333</v>
      </c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</row>
    <row r="612" spans="1:88" ht="15">
      <c r="A612" s="296"/>
      <c r="B612" s="299"/>
      <c r="C612" s="299"/>
      <c r="D612" s="292" t="s">
        <v>35</v>
      </c>
      <c r="E612" s="293"/>
      <c r="F612" s="10">
        <f>F606+F607+F608+F609+F610+F611</f>
        <v>2357710.59</v>
      </c>
      <c r="G612" s="12">
        <f t="shared" ref="G612:Z612" si="1705">G606+G607+G608+G609+G610+G611</f>
        <v>0</v>
      </c>
      <c r="H612" s="12">
        <f t="shared" si="1705"/>
        <v>0</v>
      </c>
      <c r="I612" s="12">
        <f t="shared" si="1705"/>
        <v>2357710.59</v>
      </c>
      <c r="J612" s="12">
        <f t="shared" si="1705"/>
        <v>0</v>
      </c>
      <c r="K612" s="12">
        <f t="shared" si="1705"/>
        <v>0</v>
      </c>
      <c r="L612" s="12">
        <f t="shared" si="1705"/>
        <v>0</v>
      </c>
      <c r="M612" s="12">
        <f t="shared" si="1705"/>
        <v>0</v>
      </c>
      <c r="N612" s="12">
        <f t="shared" si="1705"/>
        <v>0</v>
      </c>
      <c r="O612" s="12">
        <f t="shared" si="1705"/>
        <v>0</v>
      </c>
      <c r="P612" s="12">
        <f t="shared" si="1705"/>
        <v>0</v>
      </c>
      <c r="Q612" s="12">
        <f t="shared" si="1705"/>
        <v>0</v>
      </c>
      <c r="R612" s="12">
        <f t="shared" si="1705"/>
        <v>0</v>
      </c>
      <c r="S612" s="12">
        <f t="shared" si="1705"/>
        <v>0</v>
      </c>
      <c r="T612" s="12">
        <f t="shared" si="1705"/>
        <v>0</v>
      </c>
      <c r="U612" s="12">
        <f t="shared" si="1705"/>
        <v>0</v>
      </c>
      <c r="V612" s="12">
        <f t="shared" si="1705"/>
        <v>0</v>
      </c>
      <c r="W612" s="12">
        <f t="shared" si="1705"/>
        <v>0</v>
      </c>
      <c r="X612" s="12">
        <f t="shared" si="1705"/>
        <v>0</v>
      </c>
      <c r="Y612" s="12">
        <f t="shared" si="1705"/>
        <v>0</v>
      </c>
      <c r="Z612" s="12">
        <f t="shared" si="1705"/>
        <v>0</v>
      </c>
      <c r="AA612" s="18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U612" s="296"/>
      <c r="AV612" s="299"/>
      <c r="AW612" s="299"/>
      <c r="AX612" s="294" t="s">
        <v>35</v>
      </c>
      <c r="AY612" s="294"/>
      <c r="AZ612" s="10">
        <f>AZ606+AZ607+AZ608+AZ609+AZ610+AZ611</f>
        <v>2359230.71</v>
      </c>
      <c r="BA612" s="10">
        <f t="shared" ref="BA612:BT612" si="1706">BA606+BA607+BA608+BA609+BA610+BA611</f>
        <v>0</v>
      </c>
      <c r="BB612" s="10">
        <f t="shared" si="1706"/>
        <v>0</v>
      </c>
      <c r="BC612" s="10">
        <f t="shared" si="1706"/>
        <v>2359230.71</v>
      </c>
      <c r="BD612" s="10">
        <f t="shared" si="1706"/>
        <v>0</v>
      </c>
      <c r="BE612" s="10">
        <f t="shared" si="1706"/>
        <v>0</v>
      </c>
      <c r="BF612" s="10">
        <f t="shared" si="1706"/>
        <v>0</v>
      </c>
      <c r="BG612" s="10">
        <f t="shared" si="1706"/>
        <v>0</v>
      </c>
      <c r="BH612" s="10">
        <f t="shared" si="1706"/>
        <v>0</v>
      </c>
      <c r="BI612" s="10">
        <f t="shared" si="1706"/>
        <v>0</v>
      </c>
      <c r="BJ612" s="10">
        <f t="shared" si="1706"/>
        <v>0</v>
      </c>
      <c r="BK612" s="10">
        <f t="shared" si="1706"/>
        <v>0</v>
      </c>
      <c r="BL612" s="10">
        <f t="shared" si="1706"/>
        <v>0</v>
      </c>
      <c r="BM612" s="10">
        <f t="shared" si="1706"/>
        <v>0</v>
      </c>
      <c r="BN612" s="10">
        <f t="shared" si="1706"/>
        <v>0</v>
      </c>
      <c r="BO612" s="10">
        <f t="shared" si="1706"/>
        <v>0</v>
      </c>
      <c r="BP612" s="10">
        <f t="shared" si="1706"/>
        <v>0</v>
      </c>
      <c r="BQ612" s="10">
        <f t="shared" si="1706"/>
        <v>0</v>
      </c>
      <c r="BR612" s="10">
        <f t="shared" si="1706"/>
        <v>0</v>
      </c>
      <c r="BS612" s="10">
        <f t="shared" si="1706"/>
        <v>0</v>
      </c>
      <c r="BT612" s="10">
        <f t="shared" si="1706"/>
        <v>0</v>
      </c>
      <c r="BU612" s="18" t="s">
        <v>334</v>
      </c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J612" s="123"/>
    </row>
    <row r="613" spans="1:88" ht="15" customHeight="1">
      <c r="A613" s="296"/>
      <c r="B613" s="299"/>
      <c r="C613" s="299"/>
      <c r="D613" s="292" t="s">
        <v>53</v>
      </c>
      <c r="E613" s="293"/>
      <c r="F613" s="10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8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U613" s="296"/>
      <c r="AV613" s="299"/>
      <c r="AW613" s="299"/>
      <c r="AX613" s="294" t="s">
        <v>53</v>
      </c>
      <c r="AY613" s="294"/>
      <c r="AZ613" s="10"/>
      <c r="BA613" s="12"/>
      <c r="BB613" s="12"/>
      <c r="BC613" s="12">
        <f>BC612/AW606</f>
        <v>813.38759179451813</v>
      </c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8" t="s">
        <v>335</v>
      </c>
      <c r="BX613" s="56"/>
      <c r="BY613" s="56"/>
      <c r="BZ613" s="56"/>
      <c r="CA613" s="56"/>
      <c r="CB613" s="56"/>
      <c r="CC613" s="56"/>
      <c r="CD613" s="56"/>
      <c r="CE613" s="56"/>
      <c r="CF613" s="56"/>
      <c r="CG613" s="56"/>
    </row>
    <row r="614" spans="1:88" ht="15" customHeight="1">
      <c r="A614" s="297"/>
      <c r="B614" s="300"/>
      <c r="C614" s="300"/>
      <c r="D614" s="292" t="s">
        <v>54</v>
      </c>
      <c r="E614" s="293"/>
      <c r="F614" s="10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8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U614" s="297"/>
      <c r="AV614" s="300"/>
      <c r="AW614" s="300"/>
      <c r="AX614" s="294" t="s">
        <v>54</v>
      </c>
      <c r="AY614" s="294"/>
      <c r="AZ614" s="10"/>
      <c r="BA614" s="12"/>
      <c r="BB614" s="12"/>
      <c r="BC614" s="12">
        <f>BC613</f>
        <v>813.38759179451813</v>
      </c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8" t="s">
        <v>336</v>
      </c>
      <c r="BX614" s="52" t="b">
        <f>IF(AD613=3,1896.3,IF(AD613=4,1249.18,IF(AD613=5,476.76,IF(AD613=6,3974,IF(AD613=7,1481.5,IF(AD613=8,567.82,IF(AD613=9,5364.7,IF(AD613=10,1659.18,IF(AD613=11,1172.3)))))))))</f>
        <v>0</v>
      </c>
      <c r="BY614" s="52" t="b">
        <f>IF(AE613=5,2411.56,IF(AE613=8,2817.26,IF(AE613=11,2857.82)))</f>
        <v>0</v>
      </c>
      <c r="BZ614" s="52" t="b">
        <f>IF(AF613=3,974.64,IF(AF613=4,651.28,IF(AF613=5,575.98,IF(AF613=6,1237.4,IF(AF613=7,824.6,IF(AF613=8,732.08,IF(AF613=9,1597.08,IF(AF613=10,1068.98,IF(AF613=11,953.72)))))))))</f>
        <v>0</v>
      </c>
      <c r="CA614" s="52" t="b">
        <f>IF(AG613=3,997.78,IF(AG613=4,722.58,IF(AG613=5,500.76,IF(AG613=6,1258.44,IF(AG613=7,912.42,IF(AG613=8,632.32,IF(AG613=9,1630.7,IF(AG613=10,1144.38,IF(AG613=11,805.18)))))))))</f>
        <v>0</v>
      </c>
      <c r="CB614" s="52" t="b">
        <f>IF(AH613=3,719.7,IF(AH613=4,261.66,IF(AH613=5,157.22,IF(AH613=6,854.38,IF(AH613=7,321.54,IF(AH613=8,190.76,IF(AH613=9,1136.74,IF(AH613=10,408.8,IF(AH613=11,265.92)))))))))</f>
        <v>0</v>
      </c>
      <c r="CC614" s="52" t="b">
        <f>IF(AI613=3,392.34,IF(AI613=4,179.86,IF(AI613=5,97.76,IF(AI613=6,492.16,IF(AI613=7,224.14,IF(AI613=8,123.84,IF(AI613=9,594.22,IF(AI613=10,280.82,IF(AI613=11,159.34)))))))))</f>
        <v>0</v>
      </c>
      <c r="CD614" s="52" t="b">
        <f>IF(AJ613=3,216.7,IF(AJ613=4,129.3,IF(AJ613=5,91.5,IF(AJ613=6,288.54,IF(AJ613=7,173.16,IF(AJ613=8,122.92,IF(AJ613=9,390.32,IF(AJ613=10,236.48,IF(AJ613=11,167.76)))))))))</f>
        <v>0</v>
      </c>
      <c r="CE614" s="52" t="b">
        <f>IF(AK613=3,281.7,IF(AK613=4,209.68,IF(AK613=5,106.64,IF(AK613=6,572.92,IF(AK613=7,238.84,IF(AK613=8,126.84,IF(AK613=9,826.54,IF(AK613=10,282.66,IF(AK613=11,292)))))))))</f>
        <v>0</v>
      </c>
      <c r="CF614" s="52" t="b">
        <f>IF(AL613=3,702.84,IF(AL613=4,1094.44,IF(AL613=5,312.66,IF(AL613=6,1445.98,IF(AL613=7,1277.92,IF(AL613=8,377.58,IF(AL613=9,1892.8,IF(AL613=10,1398.92,IF(AL613=11,723.4)))))))))</f>
        <v>0</v>
      </c>
      <c r="CG614" s="52" t="b">
        <f>IF(AM613=3,92.82,IF(AM613=4,38.02,IF(AM613=5,31.92,IF(AM613=6,157.8,IF(AM613=7,64.68,IF(AM613=8,54.18,IF(AM613=9,250.54,IF(AM613=10,96.96,IF(AM613=11,86.94)))))))))</f>
        <v>0</v>
      </c>
    </row>
    <row r="615" spans="1:88" ht="30" customHeight="1">
      <c r="A615" s="295" t="s">
        <v>39</v>
      </c>
      <c r="B615" s="298" t="s">
        <v>385</v>
      </c>
      <c r="C615" s="298"/>
      <c r="D615" s="301" t="s">
        <v>27</v>
      </c>
      <c r="E615" s="107" t="s">
        <v>28</v>
      </c>
      <c r="F615" s="10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8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U615" s="295" t="s">
        <v>39</v>
      </c>
      <c r="AV615" s="298"/>
      <c r="AW615" s="231"/>
      <c r="AX615" s="290" t="s">
        <v>27</v>
      </c>
      <c r="AY615" s="3" t="s">
        <v>28</v>
      </c>
      <c r="AZ615" s="10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8" t="s">
        <v>328</v>
      </c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</row>
    <row r="616" spans="1:88" ht="60">
      <c r="A616" s="296"/>
      <c r="B616" s="299"/>
      <c r="C616" s="299"/>
      <c r="D616" s="302"/>
      <c r="E616" s="107" t="s">
        <v>29</v>
      </c>
      <c r="F616" s="10">
        <f t="shared" ref="F616:F620" si="1707">G616+I616+J616+L616+Q616+S616+U616+V616+W616+Y616+Z616</f>
        <v>0</v>
      </c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8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U616" s="296"/>
      <c r="AV616" s="299"/>
      <c r="AW616" s="235"/>
      <c r="AX616" s="290"/>
      <c r="AY616" s="3" t="s">
        <v>29</v>
      </c>
      <c r="AZ616" s="10">
        <f t="shared" ref="AZ616:AZ620" si="1708">BA616+BC616+BD616+BF616+BK616+BM616+BO616+BP616+BQ616+BS616+BT616</f>
        <v>0</v>
      </c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8" t="s">
        <v>329</v>
      </c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</row>
    <row r="617" spans="1:88" ht="105">
      <c r="A617" s="296"/>
      <c r="B617" s="299"/>
      <c r="C617" s="299"/>
      <c r="D617" s="301" t="s">
        <v>30</v>
      </c>
      <c r="E617" s="107" t="s">
        <v>31</v>
      </c>
      <c r="F617" s="10">
        <f t="shared" si="1707"/>
        <v>896724.57</v>
      </c>
      <c r="G617" s="12"/>
      <c r="H617" s="12"/>
      <c r="I617" s="12">
        <v>896724.57</v>
      </c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8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T617" s="32">
        <f>AZ617-BC617</f>
        <v>0</v>
      </c>
      <c r="AU617" s="296"/>
      <c r="AV617" s="299"/>
      <c r="AW617" s="235"/>
      <c r="AX617" s="290" t="s">
        <v>30</v>
      </c>
      <c r="AY617" s="3" t="s">
        <v>31</v>
      </c>
      <c r="AZ617" s="10">
        <f t="shared" si="1708"/>
        <v>0</v>
      </c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8" t="s">
        <v>330</v>
      </c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</row>
    <row r="618" spans="1:88" ht="15">
      <c r="A618" s="296"/>
      <c r="B618" s="299"/>
      <c r="C618" s="299"/>
      <c r="D618" s="303"/>
      <c r="E618" s="107" t="s">
        <v>32</v>
      </c>
      <c r="F618" s="10">
        <f t="shared" si="1707"/>
        <v>1390254.7</v>
      </c>
      <c r="G618" s="12"/>
      <c r="H618" s="12"/>
      <c r="I618" s="12">
        <v>1390254.7</v>
      </c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8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U618" s="296"/>
      <c r="AV618" s="299"/>
      <c r="AW618" s="235"/>
      <c r="AX618" s="290"/>
      <c r="AY618" s="3" t="s">
        <v>32</v>
      </c>
      <c r="AZ618" s="10">
        <f t="shared" si="1708"/>
        <v>0</v>
      </c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8" t="s">
        <v>331</v>
      </c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</row>
    <row r="619" spans="1:88" ht="15">
      <c r="A619" s="296"/>
      <c r="B619" s="299"/>
      <c r="C619" s="299"/>
      <c r="D619" s="303"/>
      <c r="E619" s="107" t="s">
        <v>33</v>
      </c>
      <c r="F619" s="10">
        <f t="shared" si="1707"/>
        <v>70731.320000000007</v>
      </c>
      <c r="G619" s="12"/>
      <c r="H619" s="12"/>
      <c r="I619" s="12">
        <v>70731.320000000007</v>
      </c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8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U619" s="296"/>
      <c r="AV619" s="299"/>
      <c r="AW619" s="235"/>
      <c r="AX619" s="290"/>
      <c r="AY619" s="3" t="s">
        <v>33</v>
      </c>
      <c r="AZ619" s="10">
        <f t="shared" si="1708"/>
        <v>0</v>
      </c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8" t="s">
        <v>332</v>
      </c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</row>
    <row r="620" spans="1:88" ht="15">
      <c r="A620" s="296"/>
      <c r="B620" s="299"/>
      <c r="C620" s="299"/>
      <c r="D620" s="302"/>
      <c r="E620" s="107" t="s">
        <v>34</v>
      </c>
      <c r="F620" s="10">
        <f t="shared" si="1707"/>
        <v>0</v>
      </c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8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U620" s="296"/>
      <c r="AV620" s="299"/>
      <c r="AW620" s="235"/>
      <c r="AX620" s="290"/>
      <c r="AY620" s="3" t="s">
        <v>34</v>
      </c>
      <c r="AZ620" s="10">
        <f t="shared" si="1708"/>
        <v>0</v>
      </c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8" t="s">
        <v>333</v>
      </c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</row>
    <row r="621" spans="1:88" ht="15">
      <c r="A621" s="296"/>
      <c r="B621" s="299"/>
      <c r="C621" s="299"/>
      <c r="D621" s="292" t="s">
        <v>35</v>
      </c>
      <c r="E621" s="293"/>
      <c r="F621" s="10">
        <f>F615+F616+F617+F618+F619+F620</f>
        <v>2357710.59</v>
      </c>
      <c r="G621" s="12">
        <f t="shared" ref="G621:Z621" si="1709">G615+G616+G617+G618+G619+G620</f>
        <v>0</v>
      </c>
      <c r="H621" s="12">
        <f t="shared" si="1709"/>
        <v>0</v>
      </c>
      <c r="I621" s="12">
        <f t="shared" si="1709"/>
        <v>2357710.59</v>
      </c>
      <c r="J621" s="12">
        <f t="shared" si="1709"/>
        <v>0</v>
      </c>
      <c r="K621" s="12">
        <f t="shared" si="1709"/>
        <v>0</v>
      </c>
      <c r="L621" s="12">
        <f t="shared" si="1709"/>
        <v>0</v>
      </c>
      <c r="M621" s="12">
        <f t="shared" si="1709"/>
        <v>0</v>
      </c>
      <c r="N621" s="12">
        <f t="shared" si="1709"/>
        <v>0</v>
      </c>
      <c r="O621" s="12">
        <f t="shared" si="1709"/>
        <v>0</v>
      </c>
      <c r="P621" s="12">
        <f t="shared" si="1709"/>
        <v>0</v>
      </c>
      <c r="Q621" s="12">
        <f t="shared" si="1709"/>
        <v>0</v>
      </c>
      <c r="R621" s="12">
        <f t="shared" si="1709"/>
        <v>0</v>
      </c>
      <c r="S621" s="12">
        <f t="shared" si="1709"/>
        <v>0</v>
      </c>
      <c r="T621" s="12">
        <f t="shared" si="1709"/>
        <v>0</v>
      </c>
      <c r="U621" s="12">
        <f t="shared" si="1709"/>
        <v>0</v>
      </c>
      <c r="V621" s="12">
        <f t="shared" si="1709"/>
        <v>0</v>
      </c>
      <c r="W621" s="12">
        <f t="shared" si="1709"/>
        <v>0</v>
      </c>
      <c r="X621" s="12">
        <f t="shared" si="1709"/>
        <v>0</v>
      </c>
      <c r="Y621" s="12">
        <f t="shared" si="1709"/>
        <v>0</v>
      </c>
      <c r="Z621" s="12">
        <f t="shared" si="1709"/>
        <v>0</v>
      </c>
      <c r="AA621" s="18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U621" s="296"/>
      <c r="AV621" s="299"/>
      <c r="AW621" s="235"/>
      <c r="AX621" s="294" t="s">
        <v>35</v>
      </c>
      <c r="AY621" s="294"/>
      <c r="AZ621" s="10">
        <f>AZ615+AZ616+AZ617+AZ618+AZ619+AZ620</f>
        <v>0</v>
      </c>
      <c r="BA621" s="10">
        <f t="shared" ref="BA621:BT621" si="1710">BA615+BA616+BA617+BA618+BA619+BA620</f>
        <v>0</v>
      </c>
      <c r="BB621" s="10">
        <f t="shared" si="1710"/>
        <v>0</v>
      </c>
      <c r="BC621" s="10">
        <f t="shared" si="1710"/>
        <v>0</v>
      </c>
      <c r="BD621" s="10">
        <f t="shared" si="1710"/>
        <v>0</v>
      </c>
      <c r="BE621" s="10">
        <f t="shared" si="1710"/>
        <v>0</v>
      </c>
      <c r="BF621" s="10">
        <f t="shared" si="1710"/>
        <v>0</v>
      </c>
      <c r="BG621" s="10">
        <f t="shared" si="1710"/>
        <v>0</v>
      </c>
      <c r="BH621" s="10">
        <f t="shared" si="1710"/>
        <v>0</v>
      </c>
      <c r="BI621" s="10">
        <f t="shared" si="1710"/>
        <v>0</v>
      </c>
      <c r="BJ621" s="10">
        <f t="shared" si="1710"/>
        <v>0</v>
      </c>
      <c r="BK621" s="10">
        <f t="shared" si="1710"/>
        <v>0</v>
      </c>
      <c r="BL621" s="10">
        <f t="shared" si="1710"/>
        <v>0</v>
      </c>
      <c r="BM621" s="10">
        <f t="shared" si="1710"/>
        <v>0</v>
      </c>
      <c r="BN621" s="10">
        <f t="shared" si="1710"/>
        <v>0</v>
      </c>
      <c r="BO621" s="10">
        <f t="shared" si="1710"/>
        <v>0</v>
      </c>
      <c r="BP621" s="10">
        <f t="shared" si="1710"/>
        <v>0</v>
      </c>
      <c r="BQ621" s="10">
        <f t="shared" si="1710"/>
        <v>0</v>
      </c>
      <c r="BR621" s="10">
        <f t="shared" si="1710"/>
        <v>0</v>
      </c>
      <c r="BS621" s="10">
        <f t="shared" si="1710"/>
        <v>0</v>
      </c>
      <c r="BT621" s="10">
        <f t="shared" si="1710"/>
        <v>0</v>
      </c>
      <c r="BU621" s="18" t="s">
        <v>334</v>
      </c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J621" s="123"/>
    </row>
    <row r="622" spans="1:88" ht="44.25" customHeight="1">
      <c r="A622" s="296"/>
      <c r="B622" s="299"/>
      <c r="C622" s="299"/>
      <c r="D622" s="292" t="s">
        <v>53</v>
      </c>
      <c r="E622" s="293"/>
      <c r="F622" s="10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8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U622" s="296"/>
      <c r="AV622" s="299"/>
      <c r="AW622" s="235"/>
      <c r="AX622" s="294" t="s">
        <v>53</v>
      </c>
      <c r="AY622" s="294"/>
      <c r="AZ622" s="10"/>
      <c r="BA622" s="12"/>
      <c r="BB622" s="12"/>
      <c r="BC622" s="12" t="e">
        <f>BC621/AW615</f>
        <v>#DIV/0!</v>
      </c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8" t="s">
        <v>335</v>
      </c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</row>
    <row r="623" spans="1:88" ht="60" customHeight="1">
      <c r="A623" s="297"/>
      <c r="B623" s="300"/>
      <c r="C623" s="300"/>
      <c r="D623" s="292" t="s">
        <v>54</v>
      </c>
      <c r="E623" s="293"/>
      <c r="F623" s="10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8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U623" s="297"/>
      <c r="AV623" s="300"/>
      <c r="AW623" s="236"/>
      <c r="AX623" s="294" t="s">
        <v>54</v>
      </c>
      <c r="AY623" s="294"/>
      <c r="AZ623" s="10"/>
      <c r="BA623" s="12"/>
      <c r="BB623" s="12"/>
      <c r="BC623" s="12" t="e">
        <f>BC622</f>
        <v>#DIV/0!</v>
      </c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8" t="s">
        <v>336</v>
      </c>
      <c r="BX623" s="52" t="b">
        <f>IF(AD622=3,1896.3,IF(AD622=4,1249.18,IF(AD622=5,476.76,IF(AD622=6,3974,IF(AD622=7,1481.5,IF(AD622=8,567.82,IF(AD622=9,5364.7,IF(AD622=10,1659.18,IF(AD622=11,1172.3)))))))))</f>
        <v>0</v>
      </c>
      <c r="BY623" s="52" t="b">
        <f>IF(AE622=5,2411.56,IF(AE622=8,2817.26,IF(AE622=11,2857.82)))</f>
        <v>0</v>
      </c>
      <c r="BZ623" s="52" t="b">
        <f>IF(AF622=3,974.64,IF(AF622=4,651.28,IF(AF622=5,575.98,IF(AF622=6,1237.4,IF(AF622=7,824.6,IF(AF622=8,732.08,IF(AF622=9,1597.08,IF(AF622=10,1068.98,IF(AF622=11,953.72)))))))))</f>
        <v>0</v>
      </c>
      <c r="CA623" s="52" t="b">
        <f>IF(AG622=3,997.78,IF(AG622=4,722.58,IF(AG622=5,500.76,IF(AG622=6,1258.44,IF(AG622=7,912.42,IF(AG622=8,632.32,IF(AG622=9,1630.7,IF(AG622=10,1144.38,IF(AG622=11,805.18)))))))))</f>
        <v>0</v>
      </c>
      <c r="CB623" s="52" t="b">
        <f>IF(AH622=3,719.7,IF(AH622=4,261.66,IF(AH622=5,157.22,IF(AH622=6,854.38,IF(AH622=7,321.54,IF(AH622=8,190.76,IF(AH622=9,1136.74,IF(AH622=10,408.8,IF(AH622=11,265.92)))))))))</f>
        <v>0</v>
      </c>
      <c r="CC623" s="52" t="b">
        <f>IF(AI622=3,392.34,IF(AI622=4,179.86,IF(AI622=5,97.76,IF(AI622=6,492.16,IF(AI622=7,224.14,IF(AI622=8,123.84,IF(AI622=9,594.22,IF(AI622=10,280.82,IF(AI622=11,159.34)))))))))</f>
        <v>0</v>
      </c>
      <c r="CD623" s="52" t="b">
        <f>IF(AJ622=3,216.7,IF(AJ622=4,129.3,IF(AJ622=5,91.5,IF(AJ622=6,288.54,IF(AJ622=7,173.16,IF(AJ622=8,122.92,IF(AJ622=9,390.32,IF(AJ622=10,236.48,IF(AJ622=11,167.76)))))))))</f>
        <v>0</v>
      </c>
      <c r="CE623" s="52" t="b">
        <f>IF(AK622=3,281.7,IF(AK622=4,209.68,IF(AK622=5,106.64,IF(AK622=6,572.92,IF(AK622=7,238.84,IF(AK622=8,126.84,IF(AK622=9,826.54,IF(AK622=10,282.66,IF(AK622=11,292)))))))))</f>
        <v>0</v>
      </c>
      <c r="CF623" s="52" t="b">
        <f>IF(AL622=3,702.84,IF(AL622=4,1094.44,IF(AL622=5,312.66,IF(AL622=6,1445.98,IF(AL622=7,1277.92,IF(AL622=8,377.58,IF(AL622=9,1892.8,IF(AL622=10,1398.92,IF(AL622=11,723.4)))))))))</f>
        <v>0</v>
      </c>
      <c r="CG623" s="52" t="b">
        <f>IF(AM622=3,92.82,IF(AM622=4,38.02,IF(AM622=5,31.92,IF(AM622=6,157.8,IF(AM622=7,64.68,IF(AM622=8,54.18,IF(AM622=9,250.54,IF(AM622=10,96.96,IF(AM622=11,86.94)))))))))</f>
        <v>0</v>
      </c>
    </row>
    <row r="624" spans="1:88" ht="30" customHeight="1">
      <c r="A624" s="298"/>
      <c r="B624" s="298" t="s">
        <v>341</v>
      </c>
      <c r="C624" s="298">
        <f>C597</f>
        <v>3618.56</v>
      </c>
      <c r="D624" s="298" t="s">
        <v>27</v>
      </c>
      <c r="E624" s="36" t="s">
        <v>28</v>
      </c>
      <c r="F624" s="10">
        <f>G624+I624+J624+L624+Q624+S624+U624+V624+W624+Y624+Z624</f>
        <v>2260116.39</v>
      </c>
      <c r="G624" s="44">
        <f t="shared" ref="G624:Z624" si="1711">G597</f>
        <v>2260116.39</v>
      </c>
      <c r="H624" s="10">
        <f t="shared" si="1711"/>
        <v>0</v>
      </c>
      <c r="I624" s="10">
        <f t="shared" si="1711"/>
        <v>0</v>
      </c>
      <c r="J624" s="10">
        <f t="shared" si="1711"/>
        <v>0</v>
      </c>
      <c r="K624" s="10">
        <f t="shared" si="1711"/>
        <v>0</v>
      </c>
      <c r="L624" s="10">
        <f t="shared" si="1711"/>
        <v>0</v>
      </c>
      <c r="M624" s="10">
        <f t="shared" si="1711"/>
        <v>0</v>
      </c>
      <c r="N624" s="10">
        <f t="shared" si="1711"/>
        <v>0</v>
      </c>
      <c r="O624" s="10">
        <f t="shared" si="1711"/>
        <v>0</v>
      </c>
      <c r="P624" s="10">
        <f t="shared" si="1711"/>
        <v>0</v>
      </c>
      <c r="Q624" s="10">
        <f t="shared" si="1711"/>
        <v>0</v>
      </c>
      <c r="R624" s="10">
        <f t="shared" si="1711"/>
        <v>0</v>
      </c>
      <c r="S624" s="10">
        <f t="shared" si="1711"/>
        <v>0</v>
      </c>
      <c r="T624" s="10">
        <f t="shared" si="1711"/>
        <v>0</v>
      </c>
      <c r="U624" s="10">
        <f t="shared" si="1711"/>
        <v>0</v>
      </c>
      <c r="V624" s="10">
        <f t="shared" si="1711"/>
        <v>0</v>
      </c>
      <c r="W624" s="10">
        <f t="shared" si="1711"/>
        <v>0</v>
      </c>
      <c r="X624" s="10">
        <f t="shared" si="1711"/>
        <v>0</v>
      </c>
      <c r="Y624" s="10">
        <f t="shared" si="1711"/>
        <v>0</v>
      </c>
      <c r="Z624" s="10">
        <f t="shared" si="1711"/>
        <v>0</v>
      </c>
      <c r="AA624" s="16">
        <v>1</v>
      </c>
      <c r="AO624" s="4">
        <f t="shared" si="1677"/>
        <v>0</v>
      </c>
      <c r="AP624" s="4">
        <f t="shared" si="1678"/>
        <v>0</v>
      </c>
      <c r="AQ624" s="4">
        <f t="shared" si="1679"/>
        <v>0</v>
      </c>
      <c r="AU624" s="316"/>
      <c r="AV624" s="316" t="s">
        <v>341</v>
      </c>
      <c r="AW624" s="316">
        <f>AW597+AW606+AW615</f>
        <v>6519.0599999999995</v>
      </c>
      <c r="AX624" s="316" t="s">
        <v>27</v>
      </c>
      <c r="AY624" s="36" t="s">
        <v>28</v>
      </c>
      <c r="AZ624" s="10">
        <f>BA624+BC624+BD624+BF624+BK624+BM624+BO624+BP624+BQ624+BS624+BT624</f>
        <v>4520232.78</v>
      </c>
      <c r="BA624" s="44">
        <f t="shared" ref="BA624:BT624" si="1712">BA597+BA606+BA615</f>
        <v>4520232.78</v>
      </c>
      <c r="BB624" s="44">
        <f t="shared" si="1712"/>
        <v>0</v>
      </c>
      <c r="BC624" s="44">
        <f t="shared" si="1712"/>
        <v>0</v>
      </c>
      <c r="BD624" s="44">
        <f t="shared" si="1712"/>
        <v>0</v>
      </c>
      <c r="BE624" s="44">
        <f t="shared" si="1712"/>
        <v>0</v>
      </c>
      <c r="BF624" s="44">
        <f t="shared" si="1712"/>
        <v>0</v>
      </c>
      <c r="BG624" s="44">
        <f t="shared" si="1712"/>
        <v>0</v>
      </c>
      <c r="BH624" s="44">
        <f t="shared" si="1712"/>
        <v>0</v>
      </c>
      <c r="BI624" s="44">
        <f t="shared" si="1712"/>
        <v>0</v>
      </c>
      <c r="BJ624" s="44">
        <f t="shared" si="1712"/>
        <v>0</v>
      </c>
      <c r="BK624" s="44">
        <f t="shared" si="1712"/>
        <v>0</v>
      </c>
      <c r="BL624" s="44">
        <f t="shared" si="1712"/>
        <v>0</v>
      </c>
      <c r="BM624" s="44">
        <f t="shared" si="1712"/>
        <v>0</v>
      </c>
      <c r="BN624" s="44">
        <f t="shared" si="1712"/>
        <v>0</v>
      </c>
      <c r="BO624" s="44">
        <f t="shared" si="1712"/>
        <v>0</v>
      </c>
      <c r="BP624" s="44">
        <f t="shared" si="1712"/>
        <v>0</v>
      </c>
      <c r="BQ624" s="44">
        <f t="shared" si="1712"/>
        <v>0</v>
      </c>
      <c r="BR624" s="44">
        <f t="shared" si="1712"/>
        <v>0</v>
      </c>
      <c r="BS624" s="44">
        <f t="shared" si="1712"/>
        <v>0</v>
      </c>
      <c r="BT624" s="44">
        <f t="shared" si="1712"/>
        <v>0</v>
      </c>
      <c r="BU624" s="16">
        <v>1</v>
      </c>
      <c r="CI624" s="32">
        <f>BF624-BG624</f>
        <v>0</v>
      </c>
    </row>
    <row r="625" spans="1:88" ht="60" customHeight="1">
      <c r="A625" s="299"/>
      <c r="B625" s="299"/>
      <c r="C625" s="299"/>
      <c r="D625" s="300"/>
      <c r="E625" s="36" t="s">
        <v>29</v>
      </c>
      <c r="F625" s="10">
        <f t="shared" ref="F625:F629" si="1713">G625+I625+J625+L625+Q625+S625+U625+V625+W625+Y625+Z625</f>
        <v>0</v>
      </c>
      <c r="G625" s="10">
        <f t="shared" ref="G625:Z625" si="1714">G598</f>
        <v>0</v>
      </c>
      <c r="H625" s="10">
        <f t="shared" si="1714"/>
        <v>0</v>
      </c>
      <c r="I625" s="10">
        <f t="shared" si="1714"/>
        <v>0</v>
      </c>
      <c r="J625" s="10">
        <f t="shared" si="1714"/>
        <v>0</v>
      </c>
      <c r="K625" s="10">
        <f t="shared" si="1714"/>
        <v>0</v>
      </c>
      <c r="L625" s="10">
        <f t="shared" si="1714"/>
        <v>0</v>
      </c>
      <c r="M625" s="10">
        <f t="shared" si="1714"/>
        <v>0</v>
      </c>
      <c r="N625" s="10">
        <f t="shared" si="1714"/>
        <v>0</v>
      </c>
      <c r="O625" s="10">
        <f t="shared" si="1714"/>
        <v>0</v>
      </c>
      <c r="P625" s="10">
        <f t="shared" si="1714"/>
        <v>0</v>
      </c>
      <c r="Q625" s="10">
        <f t="shared" si="1714"/>
        <v>0</v>
      </c>
      <c r="R625" s="10">
        <f t="shared" si="1714"/>
        <v>0</v>
      </c>
      <c r="S625" s="10">
        <f t="shared" si="1714"/>
        <v>0</v>
      </c>
      <c r="T625" s="10">
        <f t="shared" si="1714"/>
        <v>0</v>
      </c>
      <c r="U625" s="10">
        <f t="shared" si="1714"/>
        <v>0</v>
      </c>
      <c r="V625" s="10">
        <f t="shared" si="1714"/>
        <v>0</v>
      </c>
      <c r="W625" s="10">
        <f t="shared" si="1714"/>
        <v>0</v>
      </c>
      <c r="X625" s="10">
        <f t="shared" si="1714"/>
        <v>0</v>
      </c>
      <c r="Y625" s="10">
        <f t="shared" si="1714"/>
        <v>0</v>
      </c>
      <c r="Z625" s="10">
        <f t="shared" si="1714"/>
        <v>0</v>
      </c>
      <c r="AA625" s="15">
        <v>2</v>
      </c>
      <c r="AO625" s="4">
        <f t="shared" si="1677"/>
        <v>0</v>
      </c>
      <c r="AP625" s="4">
        <f t="shared" si="1678"/>
        <v>0</v>
      </c>
      <c r="AQ625" s="4">
        <f t="shared" si="1679"/>
        <v>0</v>
      </c>
      <c r="AU625" s="316"/>
      <c r="AV625" s="316"/>
      <c r="AW625" s="316"/>
      <c r="AX625" s="316"/>
      <c r="AY625" s="36" t="s">
        <v>29</v>
      </c>
      <c r="AZ625" s="10">
        <f t="shared" ref="AZ625:AZ629" si="1715">BA625+BC625+BD625+BF625+BK625+BM625+BO625+BP625+BQ625+BS625+BT625</f>
        <v>23592.31</v>
      </c>
      <c r="BA625" s="44">
        <f t="shared" ref="BA625:BT625" si="1716">BA598+BA607+BA616</f>
        <v>0</v>
      </c>
      <c r="BB625" s="44">
        <f t="shared" si="1716"/>
        <v>0</v>
      </c>
      <c r="BC625" s="44">
        <f t="shared" si="1716"/>
        <v>23592.31</v>
      </c>
      <c r="BD625" s="44">
        <f t="shared" si="1716"/>
        <v>0</v>
      </c>
      <c r="BE625" s="44">
        <f t="shared" si="1716"/>
        <v>0</v>
      </c>
      <c r="BF625" s="44">
        <f t="shared" si="1716"/>
        <v>0</v>
      </c>
      <c r="BG625" s="44">
        <f t="shared" si="1716"/>
        <v>0</v>
      </c>
      <c r="BH625" s="44">
        <f t="shared" si="1716"/>
        <v>0</v>
      </c>
      <c r="BI625" s="44">
        <f t="shared" si="1716"/>
        <v>0</v>
      </c>
      <c r="BJ625" s="44">
        <f t="shared" si="1716"/>
        <v>0</v>
      </c>
      <c r="BK625" s="44">
        <f t="shared" si="1716"/>
        <v>0</v>
      </c>
      <c r="BL625" s="44">
        <f t="shared" si="1716"/>
        <v>0</v>
      </c>
      <c r="BM625" s="44">
        <f t="shared" si="1716"/>
        <v>0</v>
      </c>
      <c r="BN625" s="44">
        <f t="shared" si="1716"/>
        <v>0</v>
      </c>
      <c r="BO625" s="44">
        <f t="shared" si="1716"/>
        <v>0</v>
      </c>
      <c r="BP625" s="44">
        <f t="shared" si="1716"/>
        <v>0</v>
      </c>
      <c r="BQ625" s="44">
        <f t="shared" si="1716"/>
        <v>0</v>
      </c>
      <c r="BR625" s="44">
        <f t="shared" si="1716"/>
        <v>0</v>
      </c>
      <c r="BS625" s="44">
        <f t="shared" si="1716"/>
        <v>0</v>
      </c>
      <c r="BT625" s="44">
        <f t="shared" si="1716"/>
        <v>0</v>
      </c>
      <c r="BU625" s="15">
        <v>2</v>
      </c>
    </row>
    <row r="626" spans="1:88" ht="120" customHeight="1">
      <c r="A626" s="299"/>
      <c r="B626" s="299"/>
      <c r="C626" s="299"/>
      <c r="D626" s="298" t="s">
        <v>30</v>
      </c>
      <c r="E626" s="36" t="s">
        <v>31</v>
      </c>
      <c r="F626" s="10">
        <f t="shared" si="1713"/>
        <v>0</v>
      </c>
      <c r="G626" s="10">
        <f t="shared" ref="G626:Z626" si="1717">G599</f>
        <v>0</v>
      </c>
      <c r="H626" s="10">
        <f t="shared" si="1717"/>
        <v>0</v>
      </c>
      <c r="I626" s="10">
        <f t="shared" si="1717"/>
        <v>0</v>
      </c>
      <c r="J626" s="10">
        <f t="shared" si="1717"/>
        <v>0</v>
      </c>
      <c r="K626" s="10">
        <f t="shared" si="1717"/>
        <v>0</v>
      </c>
      <c r="L626" s="10">
        <f t="shared" si="1717"/>
        <v>0</v>
      </c>
      <c r="M626" s="10">
        <f t="shared" si="1717"/>
        <v>0</v>
      </c>
      <c r="N626" s="10">
        <f t="shared" si="1717"/>
        <v>0</v>
      </c>
      <c r="O626" s="10">
        <f t="shared" si="1717"/>
        <v>0</v>
      </c>
      <c r="P626" s="10">
        <f t="shared" si="1717"/>
        <v>0</v>
      </c>
      <c r="Q626" s="10">
        <f t="shared" si="1717"/>
        <v>0</v>
      </c>
      <c r="R626" s="10">
        <f t="shared" si="1717"/>
        <v>0</v>
      </c>
      <c r="S626" s="10">
        <f t="shared" si="1717"/>
        <v>0</v>
      </c>
      <c r="T626" s="10">
        <f t="shared" si="1717"/>
        <v>0</v>
      </c>
      <c r="U626" s="10">
        <f t="shared" si="1717"/>
        <v>0</v>
      </c>
      <c r="V626" s="10">
        <f t="shared" si="1717"/>
        <v>0</v>
      </c>
      <c r="W626" s="10">
        <f t="shared" si="1717"/>
        <v>0</v>
      </c>
      <c r="X626" s="10">
        <f t="shared" si="1717"/>
        <v>0</v>
      </c>
      <c r="Y626" s="10">
        <f t="shared" si="1717"/>
        <v>0</v>
      </c>
      <c r="Z626" s="10">
        <f t="shared" si="1717"/>
        <v>0</v>
      </c>
      <c r="AA626" s="15">
        <v>3</v>
      </c>
      <c r="AO626" s="4">
        <f t="shared" si="1677"/>
        <v>0</v>
      </c>
      <c r="AP626" s="4">
        <f t="shared" si="1678"/>
        <v>0</v>
      </c>
      <c r="AQ626" s="4">
        <f t="shared" si="1679"/>
        <v>0</v>
      </c>
      <c r="AT626" s="32">
        <f>AZ626-BC626</f>
        <v>0</v>
      </c>
      <c r="AU626" s="316"/>
      <c r="AV626" s="316"/>
      <c r="AW626" s="316"/>
      <c r="AX626" s="316" t="s">
        <v>30</v>
      </c>
      <c r="AY626" s="36" t="s">
        <v>31</v>
      </c>
      <c r="AZ626" s="10">
        <f t="shared" si="1715"/>
        <v>915803.82</v>
      </c>
      <c r="BA626" s="44">
        <f t="shared" ref="BA626:BT626" si="1718">BA599+BA608+BA617</f>
        <v>0</v>
      </c>
      <c r="BB626" s="44">
        <f t="shared" si="1718"/>
        <v>0</v>
      </c>
      <c r="BC626" s="44">
        <f t="shared" si="1718"/>
        <v>915803.82</v>
      </c>
      <c r="BD626" s="44">
        <f t="shared" si="1718"/>
        <v>0</v>
      </c>
      <c r="BE626" s="44">
        <f t="shared" si="1718"/>
        <v>0</v>
      </c>
      <c r="BF626" s="44">
        <f t="shared" si="1718"/>
        <v>0</v>
      </c>
      <c r="BG626" s="44">
        <f t="shared" si="1718"/>
        <v>0</v>
      </c>
      <c r="BH626" s="44">
        <f t="shared" si="1718"/>
        <v>0</v>
      </c>
      <c r="BI626" s="44">
        <f t="shared" si="1718"/>
        <v>0</v>
      </c>
      <c r="BJ626" s="44">
        <f t="shared" si="1718"/>
        <v>0</v>
      </c>
      <c r="BK626" s="44">
        <f t="shared" si="1718"/>
        <v>0</v>
      </c>
      <c r="BL626" s="44">
        <f t="shared" si="1718"/>
        <v>0</v>
      </c>
      <c r="BM626" s="44">
        <f t="shared" si="1718"/>
        <v>0</v>
      </c>
      <c r="BN626" s="44">
        <f t="shared" si="1718"/>
        <v>0</v>
      </c>
      <c r="BO626" s="44">
        <f t="shared" si="1718"/>
        <v>0</v>
      </c>
      <c r="BP626" s="44">
        <f t="shared" si="1718"/>
        <v>0</v>
      </c>
      <c r="BQ626" s="44">
        <f t="shared" si="1718"/>
        <v>0</v>
      </c>
      <c r="BR626" s="44">
        <f t="shared" si="1718"/>
        <v>0</v>
      </c>
      <c r="BS626" s="44">
        <f t="shared" si="1718"/>
        <v>0</v>
      </c>
      <c r="BT626" s="44">
        <f t="shared" si="1718"/>
        <v>0</v>
      </c>
      <c r="BU626" s="15">
        <v>3</v>
      </c>
    </row>
    <row r="627" spans="1:88" ht="30" customHeight="1">
      <c r="A627" s="299"/>
      <c r="B627" s="299"/>
      <c r="C627" s="299"/>
      <c r="D627" s="299"/>
      <c r="E627" s="36" t="s">
        <v>32</v>
      </c>
      <c r="F627" s="10">
        <f t="shared" si="1713"/>
        <v>0</v>
      </c>
      <c r="G627" s="10">
        <f t="shared" ref="G627:Z627" si="1719">G600</f>
        <v>0</v>
      </c>
      <c r="H627" s="10">
        <f t="shared" si="1719"/>
        <v>0</v>
      </c>
      <c r="I627" s="10">
        <f t="shared" si="1719"/>
        <v>0</v>
      </c>
      <c r="J627" s="10">
        <f t="shared" si="1719"/>
        <v>0</v>
      </c>
      <c r="K627" s="10">
        <f t="shared" si="1719"/>
        <v>0</v>
      </c>
      <c r="L627" s="10">
        <f t="shared" si="1719"/>
        <v>0</v>
      </c>
      <c r="M627" s="10">
        <f t="shared" si="1719"/>
        <v>0</v>
      </c>
      <c r="N627" s="10">
        <f t="shared" si="1719"/>
        <v>0</v>
      </c>
      <c r="O627" s="10">
        <f t="shared" si="1719"/>
        <v>0</v>
      </c>
      <c r="P627" s="10">
        <f t="shared" si="1719"/>
        <v>0</v>
      </c>
      <c r="Q627" s="10">
        <f t="shared" si="1719"/>
        <v>0</v>
      </c>
      <c r="R627" s="10">
        <f t="shared" si="1719"/>
        <v>0</v>
      </c>
      <c r="S627" s="10">
        <f t="shared" si="1719"/>
        <v>0</v>
      </c>
      <c r="T627" s="10">
        <f t="shared" si="1719"/>
        <v>0</v>
      </c>
      <c r="U627" s="10">
        <f t="shared" si="1719"/>
        <v>0</v>
      </c>
      <c r="V627" s="10">
        <f t="shared" si="1719"/>
        <v>0</v>
      </c>
      <c r="W627" s="10">
        <f t="shared" si="1719"/>
        <v>0</v>
      </c>
      <c r="X627" s="10">
        <f t="shared" si="1719"/>
        <v>0</v>
      </c>
      <c r="Y627" s="10">
        <f t="shared" si="1719"/>
        <v>0</v>
      </c>
      <c r="Z627" s="10">
        <f t="shared" si="1719"/>
        <v>0</v>
      </c>
      <c r="AA627" s="15">
        <v>4</v>
      </c>
      <c r="AO627" s="4">
        <f t="shared" si="1677"/>
        <v>0</v>
      </c>
      <c r="AP627" s="4">
        <f t="shared" si="1678"/>
        <v>0</v>
      </c>
      <c r="AQ627" s="4">
        <f t="shared" si="1679"/>
        <v>0</v>
      </c>
      <c r="AU627" s="316"/>
      <c r="AV627" s="316"/>
      <c r="AW627" s="316"/>
      <c r="AX627" s="316"/>
      <c r="AY627" s="36" t="s">
        <v>32</v>
      </c>
      <c r="AZ627" s="10">
        <f t="shared" si="1715"/>
        <v>1419834.58</v>
      </c>
      <c r="BA627" s="44">
        <f t="shared" ref="BA627:BT627" si="1720">BA600+BA609+BA618</f>
        <v>0</v>
      </c>
      <c r="BB627" s="44">
        <f t="shared" si="1720"/>
        <v>0</v>
      </c>
      <c r="BC627" s="44">
        <f t="shared" si="1720"/>
        <v>1419834.58</v>
      </c>
      <c r="BD627" s="44">
        <f t="shared" si="1720"/>
        <v>0</v>
      </c>
      <c r="BE627" s="44">
        <f t="shared" si="1720"/>
        <v>0</v>
      </c>
      <c r="BF627" s="44">
        <f t="shared" si="1720"/>
        <v>0</v>
      </c>
      <c r="BG627" s="44">
        <f t="shared" si="1720"/>
        <v>0</v>
      </c>
      <c r="BH627" s="44">
        <f t="shared" si="1720"/>
        <v>0</v>
      </c>
      <c r="BI627" s="44">
        <f t="shared" si="1720"/>
        <v>0</v>
      </c>
      <c r="BJ627" s="44">
        <f t="shared" si="1720"/>
        <v>0</v>
      </c>
      <c r="BK627" s="44">
        <f t="shared" si="1720"/>
        <v>0</v>
      </c>
      <c r="BL627" s="44">
        <f t="shared" si="1720"/>
        <v>0</v>
      </c>
      <c r="BM627" s="44">
        <f t="shared" si="1720"/>
        <v>0</v>
      </c>
      <c r="BN627" s="44">
        <f t="shared" si="1720"/>
        <v>0</v>
      </c>
      <c r="BO627" s="44">
        <f t="shared" si="1720"/>
        <v>0</v>
      </c>
      <c r="BP627" s="44">
        <f t="shared" si="1720"/>
        <v>0</v>
      </c>
      <c r="BQ627" s="44">
        <f t="shared" si="1720"/>
        <v>0</v>
      </c>
      <c r="BR627" s="44">
        <f t="shared" si="1720"/>
        <v>0</v>
      </c>
      <c r="BS627" s="44">
        <f t="shared" si="1720"/>
        <v>0</v>
      </c>
      <c r="BT627" s="44">
        <f t="shared" si="1720"/>
        <v>0</v>
      </c>
      <c r="BU627" s="15">
        <v>4</v>
      </c>
    </row>
    <row r="628" spans="1:88" ht="30" customHeight="1">
      <c r="A628" s="299"/>
      <c r="B628" s="299"/>
      <c r="C628" s="299"/>
      <c r="D628" s="299"/>
      <c r="E628" s="36" t="s">
        <v>33</v>
      </c>
      <c r="F628" s="10">
        <f t="shared" si="1713"/>
        <v>0</v>
      </c>
      <c r="G628" s="10">
        <f t="shared" ref="G628:Z628" si="1721">G601</f>
        <v>0</v>
      </c>
      <c r="H628" s="10">
        <f t="shared" si="1721"/>
        <v>0</v>
      </c>
      <c r="I628" s="10">
        <f t="shared" si="1721"/>
        <v>0</v>
      </c>
      <c r="J628" s="10">
        <f t="shared" si="1721"/>
        <v>0</v>
      </c>
      <c r="K628" s="10">
        <f t="shared" si="1721"/>
        <v>0</v>
      </c>
      <c r="L628" s="10">
        <f t="shared" si="1721"/>
        <v>0</v>
      </c>
      <c r="M628" s="10">
        <f t="shared" si="1721"/>
        <v>0</v>
      </c>
      <c r="N628" s="10">
        <f t="shared" si="1721"/>
        <v>0</v>
      </c>
      <c r="O628" s="10">
        <f t="shared" si="1721"/>
        <v>0</v>
      </c>
      <c r="P628" s="10">
        <f t="shared" si="1721"/>
        <v>0</v>
      </c>
      <c r="Q628" s="10">
        <f t="shared" si="1721"/>
        <v>0</v>
      </c>
      <c r="R628" s="10">
        <f t="shared" si="1721"/>
        <v>0</v>
      </c>
      <c r="S628" s="10">
        <f t="shared" si="1721"/>
        <v>0</v>
      </c>
      <c r="T628" s="10">
        <f t="shared" si="1721"/>
        <v>0</v>
      </c>
      <c r="U628" s="10">
        <f t="shared" si="1721"/>
        <v>0</v>
      </c>
      <c r="V628" s="10">
        <f t="shared" si="1721"/>
        <v>0</v>
      </c>
      <c r="W628" s="10">
        <f t="shared" si="1721"/>
        <v>0</v>
      </c>
      <c r="X628" s="10">
        <f t="shared" si="1721"/>
        <v>0</v>
      </c>
      <c r="Y628" s="10">
        <f t="shared" si="1721"/>
        <v>0</v>
      </c>
      <c r="Z628" s="10">
        <f t="shared" si="1721"/>
        <v>0</v>
      </c>
      <c r="AA628" s="15">
        <v>5</v>
      </c>
      <c r="AO628" s="4">
        <f t="shared" si="1677"/>
        <v>0</v>
      </c>
      <c r="AP628" s="4">
        <f t="shared" si="1678"/>
        <v>0</v>
      </c>
      <c r="AQ628" s="4">
        <f t="shared" si="1679"/>
        <v>0</v>
      </c>
      <c r="AU628" s="316"/>
      <c r="AV628" s="316"/>
      <c r="AW628" s="316"/>
      <c r="AX628" s="316"/>
      <c r="AY628" s="36" t="s">
        <v>33</v>
      </c>
      <c r="AZ628" s="10">
        <f t="shared" si="1715"/>
        <v>0</v>
      </c>
      <c r="BA628" s="44">
        <f t="shared" ref="BA628:BT628" si="1722">BA601+BA610+BA619</f>
        <v>0</v>
      </c>
      <c r="BB628" s="44">
        <f t="shared" si="1722"/>
        <v>0</v>
      </c>
      <c r="BC628" s="44">
        <f t="shared" si="1722"/>
        <v>0</v>
      </c>
      <c r="BD628" s="44">
        <f t="shared" si="1722"/>
        <v>0</v>
      </c>
      <c r="BE628" s="44">
        <f t="shared" si="1722"/>
        <v>0</v>
      </c>
      <c r="BF628" s="44">
        <f t="shared" si="1722"/>
        <v>0</v>
      </c>
      <c r="BG628" s="44">
        <f t="shared" si="1722"/>
        <v>0</v>
      </c>
      <c r="BH628" s="44">
        <f t="shared" si="1722"/>
        <v>0</v>
      </c>
      <c r="BI628" s="44">
        <f t="shared" si="1722"/>
        <v>0</v>
      </c>
      <c r="BJ628" s="44">
        <f t="shared" si="1722"/>
        <v>0</v>
      </c>
      <c r="BK628" s="44">
        <f t="shared" si="1722"/>
        <v>0</v>
      </c>
      <c r="BL628" s="44">
        <f t="shared" si="1722"/>
        <v>0</v>
      </c>
      <c r="BM628" s="44">
        <f t="shared" si="1722"/>
        <v>0</v>
      </c>
      <c r="BN628" s="44">
        <f t="shared" si="1722"/>
        <v>0</v>
      </c>
      <c r="BO628" s="44">
        <f t="shared" si="1722"/>
        <v>0</v>
      </c>
      <c r="BP628" s="44">
        <f t="shared" si="1722"/>
        <v>0</v>
      </c>
      <c r="BQ628" s="44">
        <f t="shared" si="1722"/>
        <v>0</v>
      </c>
      <c r="BR628" s="44">
        <f t="shared" si="1722"/>
        <v>0</v>
      </c>
      <c r="BS628" s="44">
        <f t="shared" si="1722"/>
        <v>0</v>
      </c>
      <c r="BT628" s="44">
        <f t="shared" si="1722"/>
        <v>0</v>
      </c>
      <c r="BU628" s="15">
        <v>5</v>
      </c>
    </row>
    <row r="629" spans="1:88" ht="30" customHeight="1">
      <c r="A629" s="299"/>
      <c r="B629" s="299"/>
      <c r="C629" s="299"/>
      <c r="D629" s="300"/>
      <c r="E629" s="36" t="s">
        <v>34</v>
      </c>
      <c r="F629" s="10">
        <f t="shared" si="1713"/>
        <v>0</v>
      </c>
      <c r="G629" s="10">
        <f t="shared" ref="G629:Z629" si="1723">G602</f>
        <v>0</v>
      </c>
      <c r="H629" s="10">
        <f t="shared" si="1723"/>
        <v>0</v>
      </c>
      <c r="I629" s="10">
        <f t="shared" si="1723"/>
        <v>0</v>
      </c>
      <c r="J629" s="10">
        <f t="shared" si="1723"/>
        <v>0</v>
      </c>
      <c r="K629" s="10">
        <f t="shared" si="1723"/>
        <v>0</v>
      </c>
      <c r="L629" s="10">
        <f t="shared" si="1723"/>
        <v>0</v>
      </c>
      <c r="M629" s="10">
        <f t="shared" si="1723"/>
        <v>0</v>
      </c>
      <c r="N629" s="10">
        <f t="shared" si="1723"/>
        <v>0</v>
      </c>
      <c r="O629" s="10">
        <f t="shared" si="1723"/>
        <v>0</v>
      </c>
      <c r="P629" s="10">
        <f t="shared" si="1723"/>
        <v>0</v>
      </c>
      <c r="Q629" s="10">
        <f t="shared" si="1723"/>
        <v>0</v>
      </c>
      <c r="R629" s="10">
        <f t="shared" si="1723"/>
        <v>0</v>
      </c>
      <c r="S629" s="10">
        <f t="shared" si="1723"/>
        <v>0</v>
      </c>
      <c r="T629" s="10">
        <f t="shared" si="1723"/>
        <v>0</v>
      </c>
      <c r="U629" s="10">
        <f t="shared" si="1723"/>
        <v>0</v>
      </c>
      <c r="V629" s="10">
        <f t="shared" si="1723"/>
        <v>0</v>
      </c>
      <c r="W629" s="10">
        <f t="shared" si="1723"/>
        <v>0</v>
      </c>
      <c r="X629" s="10">
        <f t="shared" si="1723"/>
        <v>0</v>
      </c>
      <c r="Y629" s="10">
        <f t="shared" si="1723"/>
        <v>0</v>
      </c>
      <c r="Z629" s="10">
        <f t="shared" si="1723"/>
        <v>0</v>
      </c>
      <c r="AA629" s="15">
        <v>6</v>
      </c>
      <c r="AO629" s="4">
        <f t="shared" si="1677"/>
        <v>0</v>
      </c>
      <c r="AP629" s="4">
        <f t="shared" si="1678"/>
        <v>0</v>
      </c>
      <c r="AQ629" s="4">
        <f t="shared" si="1679"/>
        <v>0</v>
      </c>
      <c r="AU629" s="316"/>
      <c r="AV629" s="316"/>
      <c r="AW629" s="316"/>
      <c r="AX629" s="316"/>
      <c r="AY629" s="36" t="s">
        <v>34</v>
      </c>
      <c r="AZ629" s="10">
        <f t="shared" si="1715"/>
        <v>0</v>
      </c>
      <c r="BA629" s="44">
        <f t="shared" ref="BA629:BT629" si="1724">BA602+BA611+BA620</f>
        <v>0</v>
      </c>
      <c r="BB629" s="44">
        <f t="shared" si="1724"/>
        <v>0</v>
      </c>
      <c r="BC629" s="44">
        <f t="shared" si="1724"/>
        <v>0</v>
      </c>
      <c r="BD629" s="44">
        <f t="shared" si="1724"/>
        <v>0</v>
      </c>
      <c r="BE629" s="44">
        <f t="shared" si="1724"/>
        <v>0</v>
      </c>
      <c r="BF629" s="44">
        <f t="shared" si="1724"/>
        <v>0</v>
      </c>
      <c r="BG629" s="44">
        <f t="shared" si="1724"/>
        <v>0</v>
      </c>
      <c r="BH629" s="44">
        <f t="shared" si="1724"/>
        <v>0</v>
      </c>
      <c r="BI629" s="44">
        <f t="shared" si="1724"/>
        <v>0</v>
      </c>
      <c r="BJ629" s="44">
        <f t="shared" si="1724"/>
        <v>0</v>
      </c>
      <c r="BK629" s="44">
        <f t="shared" si="1724"/>
        <v>0</v>
      </c>
      <c r="BL629" s="44">
        <f t="shared" si="1724"/>
        <v>0</v>
      </c>
      <c r="BM629" s="44">
        <f t="shared" si="1724"/>
        <v>0</v>
      </c>
      <c r="BN629" s="44">
        <f t="shared" si="1724"/>
        <v>0</v>
      </c>
      <c r="BO629" s="44">
        <f t="shared" si="1724"/>
        <v>0</v>
      </c>
      <c r="BP629" s="44">
        <f t="shared" si="1724"/>
        <v>0</v>
      </c>
      <c r="BQ629" s="44">
        <f t="shared" si="1724"/>
        <v>0</v>
      </c>
      <c r="BR629" s="44">
        <f t="shared" si="1724"/>
        <v>0</v>
      </c>
      <c r="BS629" s="44">
        <f t="shared" si="1724"/>
        <v>0</v>
      </c>
      <c r="BT629" s="44">
        <f t="shared" si="1724"/>
        <v>0</v>
      </c>
      <c r="BU629" s="15">
        <v>6</v>
      </c>
    </row>
    <row r="630" spans="1:88" ht="30" customHeight="1">
      <c r="A630" s="299"/>
      <c r="B630" s="299"/>
      <c r="C630" s="299"/>
      <c r="D630" s="311" t="s">
        <v>35</v>
      </c>
      <c r="E630" s="312"/>
      <c r="F630" s="10">
        <f>F624+F625+F626+F627+F628+F629</f>
        <v>2260116.39</v>
      </c>
      <c r="G630" s="10">
        <f t="shared" ref="G630" si="1725">G624+G625+G626+G627+G628+G629</f>
        <v>2260116.39</v>
      </c>
      <c r="H630" s="10">
        <f t="shared" ref="H630" si="1726">H624+H625+H626+H627+H628+H629</f>
        <v>0</v>
      </c>
      <c r="I630" s="10">
        <f t="shared" ref="I630" si="1727">I624+I625+I626+I627+I628+I629</f>
        <v>0</v>
      </c>
      <c r="J630" s="10">
        <f t="shared" ref="J630" si="1728">J624+J625+J626+J627+J628+J629</f>
        <v>0</v>
      </c>
      <c r="K630" s="10">
        <f t="shared" ref="K630" si="1729">K624+K625+K626+K627+K628+K629</f>
        <v>0</v>
      </c>
      <c r="L630" s="10">
        <f t="shared" ref="L630" si="1730">L624+L625+L626+L627+L628+L629</f>
        <v>0</v>
      </c>
      <c r="M630" s="10">
        <f t="shared" ref="M630" si="1731">M624+M625+M626+M627+M628+M629</f>
        <v>0</v>
      </c>
      <c r="N630" s="10">
        <f t="shared" ref="N630" si="1732">N624+N625+N626+N627+N628+N629</f>
        <v>0</v>
      </c>
      <c r="O630" s="10">
        <f t="shared" ref="O630" si="1733">O624+O625+O626+O627+O628+O629</f>
        <v>0</v>
      </c>
      <c r="P630" s="10">
        <f t="shared" ref="P630" si="1734">P624+P625+P626+P627+P628+P629</f>
        <v>0</v>
      </c>
      <c r="Q630" s="10">
        <f t="shared" ref="Q630" si="1735">Q624+Q625+Q626+Q627+Q628+Q629</f>
        <v>0</v>
      </c>
      <c r="R630" s="10">
        <f t="shared" ref="R630" si="1736">R624+R625+R626+R627+R628+R629</f>
        <v>0</v>
      </c>
      <c r="S630" s="10">
        <f t="shared" ref="S630" si="1737">S624+S625+S626+S627+S628+S629</f>
        <v>0</v>
      </c>
      <c r="T630" s="10">
        <f t="shared" ref="T630" si="1738">T624+T625+T626+T627+T628+T629</f>
        <v>0</v>
      </c>
      <c r="U630" s="10">
        <f t="shared" ref="U630" si="1739">U624+U625+U626+U627+U628+U629</f>
        <v>0</v>
      </c>
      <c r="V630" s="10">
        <f t="shared" ref="V630" si="1740">V624+V625+V626+V627+V628+V629</f>
        <v>0</v>
      </c>
      <c r="W630" s="10">
        <f t="shared" ref="W630" si="1741">W624+W625+W626+W627+W628+W629</f>
        <v>0</v>
      </c>
      <c r="X630" s="10">
        <f t="shared" ref="X630" si="1742">X624+X625+X626+X627+X628+X629</f>
        <v>0</v>
      </c>
      <c r="Y630" s="10">
        <f t="shared" ref="Y630" si="1743">Y624+Y625+Y626+Y627+Y628+Y629</f>
        <v>0</v>
      </c>
      <c r="Z630" s="10">
        <f t="shared" ref="Z630" si="1744">Z624+Z625+Z626+Z627+Z628+Z629</f>
        <v>0</v>
      </c>
      <c r="AA630" s="15">
        <v>7</v>
      </c>
      <c r="AO630" s="4">
        <f t="shared" si="1677"/>
        <v>0</v>
      </c>
      <c r="AP630" s="4">
        <f t="shared" si="1678"/>
        <v>0</v>
      </c>
      <c r="AQ630" s="4">
        <f t="shared" si="1679"/>
        <v>0</v>
      </c>
      <c r="AU630" s="316"/>
      <c r="AV630" s="316"/>
      <c r="AW630" s="316"/>
      <c r="AX630" s="321" t="s">
        <v>35</v>
      </c>
      <c r="AY630" s="321"/>
      <c r="AZ630" s="10">
        <f>AZ624+AZ625+AZ626+AZ627+AZ628+AZ629</f>
        <v>6879463.4900000002</v>
      </c>
      <c r="BA630" s="10">
        <f t="shared" ref="BA630:BT630" si="1745">BA624+BA625+BA626+BA627+BA628+BA629</f>
        <v>4520232.78</v>
      </c>
      <c r="BB630" s="10">
        <f t="shared" si="1745"/>
        <v>0</v>
      </c>
      <c r="BC630" s="10">
        <f t="shared" si="1745"/>
        <v>2359230.71</v>
      </c>
      <c r="BD630" s="10">
        <f t="shared" si="1745"/>
        <v>0</v>
      </c>
      <c r="BE630" s="10">
        <f t="shared" si="1745"/>
        <v>0</v>
      </c>
      <c r="BF630" s="10">
        <f t="shared" si="1745"/>
        <v>0</v>
      </c>
      <c r="BG630" s="10">
        <f t="shared" si="1745"/>
        <v>0</v>
      </c>
      <c r="BH630" s="10">
        <f t="shared" si="1745"/>
        <v>0</v>
      </c>
      <c r="BI630" s="10">
        <f t="shared" si="1745"/>
        <v>0</v>
      </c>
      <c r="BJ630" s="10">
        <f t="shared" si="1745"/>
        <v>0</v>
      </c>
      <c r="BK630" s="10">
        <f t="shared" si="1745"/>
        <v>0</v>
      </c>
      <c r="BL630" s="10">
        <f t="shared" si="1745"/>
        <v>0</v>
      </c>
      <c r="BM630" s="10">
        <f t="shared" si="1745"/>
        <v>0</v>
      </c>
      <c r="BN630" s="10">
        <f t="shared" si="1745"/>
        <v>0</v>
      </c>
      <c r="BO630" s="10">
        <f t="shared" si="1745"/>
        <v>0</v>
      </c>
      <c r="BP630" s="10">
        <f t="shared" si="1745"/>
        <v>0</v>
      </c>
      <c r="BQ630" s="10">
        <f t="shared" si="1745"/>
        <v>0</v>
      </c>
      <c r="BR630" s="10">
        <f t="shared" si="1745"/>
        <v>0</v>
      </c>
      <c r="BS630" s="10">
        <f t="shared" si="1745"/>
        <v>0</v>
      </c>
      <c r="BT630" s="10">
        <f t="shared" si="1745"/>
        <v>0</v>
      </c>
      <c r="BU630" s="15">
        <v>7</v>
      </c>
      <c r="CI630" s="32">
        <f>BF630-BG630</f>
        <v>0</v>
      </c>
      <c r="CJ630" s="123"/>
    </row>
    <row r="631" spans="1:88" ht="75" customHeight="1">
      <c r="A631" s="299"/>
      <c r="B631" s="299"/>
      <c r="C631" s="299"/>
      <c r="D631" s="292" t="s">
        <v>53</v>
      </c>
      <c r="E631" s="293"/>
      <c r="F631" s="11">
        <f>ROUND(F630/C624,2)</f>
        <v>624.59</v>
      </c>
      <c r="G631" s="11">
        <f>ROUND(G630/C624,2)</f>
        <v>624.59</v>
      </c>
      <c r="H631" s="11">
        <f>ROUND(H630/C624,2)</f>
        <v>0</v>
      </c>
      <c r="I631" s="11">
        <f>ROUND(I630/C624,2)</f>
        <v>0</v>
      </c>
      <c r="J631" s="11">
        <f>ROUND(J630/C624,2)</f>
        <v>0</v>
      </c>
      <c r="K631" s="11">
        <f>ROUND(K630/C624,2)</f>
        <v>0</v>
      </c>
      <c r="L631" s="11">
        <f>ROUND(L630/C624,2)</f>
        <v>0</v>
      </c>
      <c r="M631" s="11">
        <f>ROUND(M630/C624,2)</f>
        <v>0</v>
      </c>
      <c r="N631" s="11">
        <f>ROUND(N630/C624,2)</f>
        <v>0</v>
      </c>
      <c r="O631" s="11">
        <f>ROUND(O630/C624,2)</f>
        <v>0</v>
      </c>
      <c r="P631" s="11">
        <f>ROUND(P630/C624,2)</f>
        <v>0</v>
      </c>
      <c r="Q631" s="11">
        <f>ROUND(Q630/C624,2)</f>
        <v>0</v>
      </c>
      <c r="R631" s="11">
        <f>ROUND(R630/C624,2)</f>
        <v>0</v>
      </c>
      <c r="S631" s="11">
        <f>ROUND(S630/C624,2)</f>
        <v>0</v>
      </c>
      <c r="T631" s="11">
        <f>ROUND(T630/C624,2)</f>
        <v>0</v>
      </c>
      <c r="U631" s="11">
        <f>ROUND(U630/C624,2)</f>
        <v>0</v>
      </c>
      <c r="V631" s="11">
        <f>ROUND(V630/C624,2)</f>
        <v>0</v>
      </c>
      <c r="W631" s="11">
        <f>ROUND(W630/C624,2)</f>
        <v>0</v>
      </c>
      <c r="X631" s="11">
        <f>ROUND(X630/C624,2)</f>
        <v>0</v>
      </c>
      <c r="Y631" s="11">
        <f>ROUND(Y630/C624,2)</f>
        <v>0</v>
      </c>
      <c r="Z631" s="11">
        <f>ROUND(Z630/C624,2)</f>
        <v>0</v>
      </c>
      <c r="AA631" s="17">
        <v>8</v>
      </c>
      <c r="AD631" s="52">
        <f>IF(AND(G631&gt;947.15,G631&lt;949),3,IF(AND(G631&gt;623.59,G631&lt;625),4,IF(AND(G631&gt;237.38,G631&lt;239),5,IF(AND(G631&gt;1986,G631&lt;1988),6,IF(AND(G631&gt;739.75,G631&lt;741),7,IF(AND(G631&gt;282.91,G631&lt;284),8,IF(AND(G631&gt;2681.35,G631&lt;2683),9,IF(AND(G631&gt;828.59,G631&lt;830),10,IF(AND(G631&gt;585.15,G631&lt;587),11,IF(AND(G631&gt;991.71,G631&lt;993),12,IF(AND(G631&gt;652.95,G631&lt;654),13,IF(AND(G631&gt;248.59,G631&lt;250),14,IF(AND(G631&gt;2079.39,G631&lt;2081),15,IF(AND(G631&gt;774.57,G631&lt;776),16,IF(AND(G631&gt;296.25,G631&lt;298),17,IF(AND(G631&gt;2807.42,G631&lt;2809),18,IF(AND(G631&gt;867.59,G631&lt;869),19,IF(AND(G631&gt;612.7,G631&lt;614),20))))))))))))))))))</f>
        <v>4</v>
      </c>
      <c r="AE631" s="52" t="b">
        <f>IF(AND(I631&gt;1204.78,I631&lt;1206),5,IF(AND(I631&gt;1407.63,I631&lt;1409),8,IF(AND(I631&gt;1427.91,I631&lt;1429),11,IF(AND(I631&gt;1261.45,I631&lt;1263),14,IF(AND(I631&gt;1473.83,I631&lt;1475),17,IF(AND(I631&gt;1495.07,I631&lt;1497),20))))))</f>
        <v>0</v>
      </c>
      <c r="AF631" s="52" t="b">
        <f>IF(AND(J631&gt;486.32,J631&lt;488),3,IF(AND(J631&gt;324.64,J631&lt;326),4,IF(AND(J631&gt;286.99,J631&lt;288.5),5,IF(AND(J631&gt;617.7,J631&lt;618),6,IF(AND(J631&gt;411.3,J631&lt;413),7,IF(AND(J631&gt;365.04,J631&lt;367),8,IF(AND(J631&gt;797.54,J631&lt;799),9,IF(AND(J631&gt;533.49,J631&lt;535),10,IF(AND(J631&gt;475.86,J631&lt;477),11,IF(AND(J631&gt;509.22,J631&lt;511),12,IF(AND(J631&gt;339.94,J631&lt;341.2),13,IF(AND(J631&gt;300.53,J631&lt;302),14,IF(AND(J631&gt;646.78,J631&lt;648),15,IF(AND(J631&gt;430.68,J631&lt;432),16,IF(AND(J631&gt;382.24,J631&lt;384),17,IF(AND(J631&gt;835.07,J631&lt;837),18,IF(AND(J631&gt;558.61,J631&lt;560),19,IF(AND(J631&gt;498.27,J631&lt;500),20))))))))))))))))))</f>
        <v>0</v>
      </c>
      <c r="AG631" s="52" t="b">
        <f>IF(AND(L631&gt;497.89,L631&lt;499),3,IF(AND(L631&gt;360.29,L631&lt;362),4,IF(AND(L631&gt;249.38,L631&lt;251),5,IF(AND(L631&gt;628.22,L631&lt;630),6,IF(AND(L631&gt;455.21,L631&lt;457),7,IF(AND(L631&gt;315.16,L631&lt;317),8,IF(AND(L631&gt;814.35,L631&lt;816),9,IF(AND(L631&gt;571.19,L631&lt;573),10,IF(AND(L631&gt;401.59,L631&lt;403),11,IF(AND(L631&gt;521.33,L631&lt;523),12,IF(AND(L631&gt;377.28,L631&lt;379),13,IF(AND(L631&gt;261.15,L631&lt;263),14,IF(AND(L631&gt;657.8,L631&lt;659),15,IF(AND(L631&gt;476.66,L631&lt;478),16,IF(AND(L631&gt;330.01,L631&lt;332),17,IF(AND(L631&gt;852.67,L631&lt;854),18,IF(AND(L631&gt;598.08,L631&lt;600),19,IF(AND(L631&gt;420.51,L631&lt;422),20))))))))))))))))))</f>
        <v>0</v>
      </c>
      <c r="AH631" s="52" t="b">
        <f>IF(AND(Q631&gt;358.85,Q631&lt;360),3,IF(AND(Q631&gt;129.83,Q631&lt;131),4,IF(AND(Q631&gt;77.61,Q631&lt;79),5,IF(AND(Q631&gt;426.19,Q631&lt;428),6,IF(AND(Q631&gt;159.77,Q631&lt;161),7,IF(AND(Q631&gt;94.38,Q631&lt;96),8,IF(AND(Q631&gt;567.37,Q631&lt;569),9,IF(AND(Q631&gt;203.4,Q631&lt;205),10,IF(AND(Q631&gt;131.96,Q631&lt;133),11,IF(AND(Q631&gt;375.76,Q631&lt;377),12,IF(AND(Q631&gt;135.98,Q631&lt;137),13,IF(AND(Q631&gt;81.31,Q631&lt;83),14,IF(AND(Q631&gt;446.27,Q631&lt;448),15,IF(AND(Q631&gt;167.32,Q631&lt;169),16,IF(AND(Q631&gt;98.86,Q631&lt;100),17,IF(AND(Q631&gt;594.08,Q631&lt;596),18,IF(AND(Q631&gt;213.01,Q631&lt;215),19,IF(AND(Q631&gt;138.21,Q631&lt;140),20))))))))))))))))))</f>
        <v>0</v>
      </c>
      <c r="AI631" s="52" t="b">
        <f>IF(AND(S631&gt;195.17,S631&lt;197),3,IF(AND(S631&gt;88.93,S631&lt;90),4,IF(AND(S631&gt;47.88,S631&lt;49),5,IF(AND(S631&gt;245.08,S631&lt;247),6,IF(AND(S631&gt;111.07,S631&lt;113),7,IF(AND(S631&gt;60.92,S631&lt;62),8,IF(AND(S631&gt;296.11,S631&lt;298),9,IF(AND(S631&gt;139.41,S631&lt;141),10,IF(AND(S631&gt;78.67,S631&lt;80),11,IF(AND(S631&gt;204.39,S631&lt;206),12,IF(AND(S631&gt;93.16,S631&lt;95),13,IF(AND(S631&gt;50.17,S631&lt;52),14,IF(AND(S631&gt;256.64,S631&lt;258),15,IF(AND(S631&gt;116.33,S631&lt;118),16,IF(AND(S631&gt;63.83,S631&lt;65),17,IF(AND(S631&gt;310.07,S631&lt;312),18,IF(AND(S631&gt;146.01,S631&lt;148),19,IF(AND(S631&gt;82.42,S631&lt;84),20))))))))))))))))))</f>
        <v>0</v>
      </c>
      <c r="AJ631" s="52" t="b">
        <f>IF(AND(U631&gt;107.35,U631&lt;109),3,IF(AND(U631&gt;63.65,U631&lt;65),4,IF(AND(U631&gt;44.75,U631&lt;46),5,IF(AND(U631&gt;143.27,U631&lt;145),6,IF(AND(U631&gt;85.58,U631&lt;87),7,IF(AND(U631&gt;60.46,U631&lt;62),8,IF(AND(U631&gt;194.16,U631&lt;196),9,IF(AND(U631&gt;117.24,U631&lt;119),10,IF(AND(U631&gt;82.88,U631&lt;84),11,IF(AND(U631&gt;112.44,U631&lt;114),12,IF(AND(U631&gt;66.69,U631&lt;68),13,IF(AND(U631&gt;46.9,U631&lt;48),14,IF(AND(U631&gt;150.05,U631&lt;152),15,IF(AND(U631&gt;90.65,U631&lt;91),16,IF(AND(U631&gt;63.34,U631&lt;65),17,IF(AND(U631&gt;203.34,U631&lt;205),18,IF(AND(U631&gt;122.8,U631&lt;124),19,IF(AND(U631&gt;86.83,U631&lt;88),20))))))))))))))))))</f>
        <v>0</v>
      </c>
      <c r="AK631" s="52" t="b">
        <f>IF(AND(V631&gt;139.85,V631&lt;141),3,IF(AND(V631&gt;103.84,V631&lt;105),4,IF(AND(V631&gt;52.32,V631&lt;54),5,IF(AND(V631&gt;285.46,V631&lt;287),6,IF(AND(V631&gt;118.42,V631&lt;120),7,IF(AND(V631&gt;62.42,V631&lt;64),8,IF(AND(V631&gt;412.27,V631&lt;414),9,IF(AND(V631&gt;140.33,V631&lt;142),10,IF(AND(V631&gt;145,V631&lt;147),11,IF(AND(V631&gt;146.47,V631&lt;148),12,IF(AND(V631&gt;108.77,V631&lt;110),13,IF(AND(V631&gt;54.82,V631&lt;56),14,IF(AND(V631&gt;298.92,V631&lt;300),15,IF(AND(V631&gt;124.03,V631&lt;126),16,IF(AND(V631&gt;65.4,V631&lt;67),17,IF(AND(V631&gt;431.69,V631&lt;433),18,IF(AND(V631&gt;146.97,V631&lt;148),19,IF(AND(V631&gt;151.86,V631&lt;153),20))))))))))))))))))</f>
        <v>0</v>
      </c>
      <c r="AL631" s="52" t="b">
        <f>IF(AND(W631&gt;350.42,W631&lt;352),3,IF(AND(W631&gt;546.22,W631&lt;548),4,IF(AND(W631&gt;155.33,W631&lt;157),5,IF(AND(W631&gt;721.99,W631&lt;723),6,IF(AND(W631&gt;638.96,W631&lt;639),7,IF(AND(W631&gt;187.79,W631&lt;189),8,IF(AND(W631&gt;945.4,W631&lt;947),9,IF(AND(W631&gt;698.46,W631&lt;670),10,IF(AND(W631&gt;360.7,W631&lt;362),11,IF(AND(W631&gt;366.94,W631&lt;368),12,IF(AND(W631&gt;571.94,W631&lt;573),13,IF(AND(W631&gt;162.68,W631&lt;164),14,IF(AND(W631&gt;755.97,W631&lt;757),15,IF(AND(W631&gt;667.99,W631&lt;669),16,IF(AND(W631&gt;196.66,W631&lt;198),17,IF(AND(W631&gt;989.88,W631&lt;991),18,IF(AND(W631&gt;731.33,W631&lt;733),19,IF(AND(W631&gt;377.7,W631&lt;379),20))))))))))))))))))</f>
        <v>0</v>
      </c>
      <c r="AM631" s="52" t="b">
        <f>IF(AND(Y631&gt;46.2,Y631&lt;46.5),3,IF(AND(Y631&gt;18.8,Y631&lt;19.1),4,IF(AND(Y631&gt;15.8,Y631&lt;16),5,IF(AND(Y631&gt;78.7,Y631&lt;79),6,IF(AND(Y631&gt;32.1,Y631&lt;32.4),7,IF(AND(Y631&gt;26.9,Y631&lt;27.3),8,IF(AND(Y631&gt;125,Y631&lt;125.5),9,IF(AND(Y631&gt;48.2,Y631&lt;48.52),10,IF(AND(Y631&gt;43.1,Y631&lt;43.6),11,IF(AND(Y631&gt;48.53,Y631&lt;48.7),12,IF(AND(Y631&gt;19.6,Y631&lt;20.1),13,IF(AND(Y631&gt;16.5,Y631&lt;16.9),14,IF(AND(Y631&gt;82.4,Y631&lt;82.8),15,IF(AND(Y631&gt;33.6,Y631&lt;34),16,IF(AND(Y631&gt;28,Y631&lt;28.6),17,IF(AND(Y631&gt;130.8,Y631&lt;131.4),18,IF(AND(Y631&gt;50.5,Y631&lt;50.9),19,IF(AND(Y631&gt;45.2,Y631&lt;45.8),20))))))))))))))))))</f>
        <v>0</v>
      </c>
      <c r="AO631" s="4">
        <f t="shared" si="1677"/>
        <v>0</v>
      </c>
      <c r="AP631" s="4">
        <f t="shared" si="1678"/>
        <v>0</v>
      </c>
      <c r="AQ631" s="4">
        <f t="shared" si="1679"/>
        <v>0</v>
      </c>
      <c r="AU631" s="316"/>
      <c r="AV631" s="316"/>
      <c r="AW631" s="316"/>
      <c r="AX631" s="322" t="s">
        <v>53</v>
      </c>
      <c r="AY631" s="293"/>
      <c r="AZ631" s="11">
        <f>ROUND(AZ630/AW624,2)</f>
        <v>1055.28</v>
      </c>
      <c r="BA631" s="11">
        <f>ROUND(BA630/AW624,2)</f>
        <v>693.39</v>
      </c>
      <c r="BB631" s="11">
        <f>ROUND(BB630/AW624,2)</f>
        <v>0</v>
      </c>
      <c r="BC631" s="11">
        <f>ROUND(BC630/AW624,2)</f>
        <v>361.9</v>
      </c>
      <c r="BD631" s="11">
        <f>ROUND(BD630/AW624,2)</f>
        <v>0</v>
      </c>
      <c r="BE631" s="11">
        <f>ROUND(BE630/AW624,2)</f>
        <v>0</v>
      </c>
      <c r="BF631" s="11">
        <f>ROUND(BF630/AW624,2)</f>
        <v>0</v>
      </c>
      <c r="BG631" s="11">
        <f>ROUND(BG630/AW624,2)</f>
        <v>0</v>
      </c>
      <c r="BH631" s="11">
        <f>ROUND(BH630/AW624,2)</f>
        <v>0</v>
      </c>
      <c r="BI631" s="11">
        <f>ROUND(BI630/AW624,2)</f>
        <v>0</v>
      </c>
      <c r="BJ631" s="11">
        <f>ROUND(BJ630/AW624,2)</f>
        <v>0</v>
      </c>
      <c r="BK631" s="11">
        <f>ROUND(BK630/AW624,2)</f>
        <v>0</v>
      </c>
      <c r="BL631" s="11">
        <f>ROUND(BL630/AW624,2)</f>
        <v>0</v>
      </c>
      <c r="BM631" s="11">
        <f>ROUND(BM630/AW624,2)</f>
        <v>0</v>
      </c>
      <c r="BN631" s="11">
        <f>ROUND(BN630/AW624,2)</f>
        <v>0</v>
      </c>
      <c r="BO631" s="11">
        <f>ROUND(BO630/AW624,2)</f>
        <v>0</v>
      </c>
      <c r="BP631" s="11">
        <f>ROUND(BP630/AW624,2)</f>
        <v>0</v>
      </c>
      <c r="BQ631" s="11">
        <f>ROUND(BQ630/AW624,2)</f>
        <v>0</v>
      </c>
      <c r="BR631" s="11">
        <f>ROUND(BR630/AW624,2)</f>
        <v>0</v>
      </c>
      <c r="BS631" s="11">
        <f>ROUND(BS630/AW624,2)</f>
        <v>0</v>
      </c>
      <c r="BT631" s="11">
        <f>ROUND(BT630/AW624,2)</f>
        <v>0</v>
      </c>
      <c r="BU631" s="17">
        <v>8</v>
      </c>
      <c r="BX631" s="52" t="b">
        <f>IF(AND(BA631&gt;947.15,BA631&lt;949),3,IF(AND(BA631&gt;623.59,BA631&lt;625),4,IF(AND(BA631&gt;237.38,BA631&lt;239),5,IF(AND(BA631&gt;1986,BA631&lt;1988),6,IF(AND(BA631&gt;739.75,BA631&lt;741),7,IF(AND(BA631&gt;282.91,BA631&lt;284),8,IF(AND(BA631&gt;2681.35,BA631&lt;2683),9,IF(AND(BA631&gt;828.59,BA631&lt;830),10,IF(AND(BA631&gt;585.15,BA631&lt;587),11,IF(AND(BA631&gt;991.71,BA631&lt;993),12,IF(AND(BA631&gt;652.95,BA631&lt;654),13,IF(AND(BA631&gt;248.59,BA631&lt;250),14,IF(AND(BA631&gt;2079.39,BA631&lt;2081),15,IF(AND(BA631&gt;774.57,BA631&lt;776),16,IF(AND(BA631&gt;296.25,BA631&lt;298),17,IF(AND(BA631&gt;2807.42,BA631&lt;2809),18,IF(AND(BA631&gt;867.59,BA631&lt;869),19,IF(AND(BA631&gt;612.7,BA631&lt;614),20))))))))))))))))))</f>
        <v>0</v>
      </c>
      <c r="BY631" s="52" t="b">
        <f>IF(AND(BC631&gt;1204.78,BC631&lt;1206),5,IF(AND(BC631&gt;1407.63,BC631&lt;1409),8,IF(AND(BC631&gt;1427.91,BC631&lt;1429),11,IF(AND(BC631&gt;1261.45,BC631&lt;1263),14,IF(AND(BC631&gt;1473.83,BC631&lt;1475),17,IF(AND(BC631&gt;1495.07,BC631&lt;1497),20))))))</f>
        <v>0</v>
      </c>
      <c r="BZ631" s="52" t="b">
        <f>IF(AND(BD631&gt;486.32,BD631&lt;488),3,IF(AND(BD631&gt;324.64,BD631&lt;326),4,IF(AND(BD631&gt;286.99,BD631&lt;288.5),5,IF(AND(BD631&gt;617.7,BD631&lt;618),6,IF(AND(BD631&gt;411.3,BD631&lt;413),7,IF(AND(BD631&gt;365.04,BD631&lt;367),8,IF(AND(BD631&gt;797.54,BD631&lt;799),9,IF(AND(BD631&gt;533.49,BD631&lt;535),10,IF(AND(BD631&gt;475.86,BD631&lt;477),11,IF(AND(BD631&gt;509.22,BD631&lt;511),12,IF(AND(BD631&gt;339.94,BD631&lt;341.2),13,IF(AND(BD631&gt;300.53,BD631&lt;302),14,IF(AND(BD631&gt;646.78,BD631&lt;648),15,IF(AND(BD631&gt;430.68,BD631&lt;432),16,IF(AND(BD631&gt;382.24,BD631&lt;384),17,IF(AND(BD631&gt;835.07,BD631&lt;837),18,IF(AND(BD631&gt;558.61,BD631&lt;560),19,IF(AND(BD631&gt;498.27,BD631&lt;500),20))))))))))))))))))</f>
        <v>0</v>
      </c>
      <c r="CA631" s="52" t="b">
        <f>IF(AND(BF631&gt;497.89,BF631&lt;499),3,IF(AND(BF631&gt;360.29,BF631&lt;362),4,IF(AND(BF631&gt;249.38,BF631&lt;251),5,IF(AND(BF631&gt;628.22,BF631&lt;630),6,IF(AND(BF631&gt;455.21,BF631&lt;457),7,IF(AND(BF631&gt;315.16,BF631&lt;317),8,IF(AND(BF631&gt;814.35,BF631&lt;816),9,IF(AND(BF631&gt;571.19,BF631&lt;573),10,IF(AND(BF631&gt;401.59,BF631&lt;403),11,IF(AND(BF631&gt;521.33,BF631&lt;523),12,IF(AND(BF631&gt;377.28,BF631&lt;379),13,IF(AND(BF631&gt;261.15,BF631&lt;263),14,IF(AND(BF631&gt;657.8,BF631&lt;659),15,IF(AND(BF631&gt;476.66,BF631&lt;478),16,IF(AND(BF631&gt;330.01,BF631&lt;332),17,IF(AND(BF631&gt;852.67,BF631&lt;854),18,IF(AND(BF631&gt;598.08,BF631&lt;600),19,IF(AND(BF631&gt;420.51,BF631&lt;422),20))))))))))))))))))</f>
        <v>0</v>
      </c>
      <c r="CB631" s="52" t="b">
        <f>IF(AND(BK631&gt;358.85,BK631&lt;360),3,IF(AND(BK631&gt;129.83,BK631&lt;131),4,IF(AND(BK631&gt;77.61,BK631&lt;79),5,IF(AND(BK631&gt;426.19,BK631&lt;428),6,IF(AND(BK631&gt;159.77,BK631&lt;161),7,IF(AND(BK631&gt;94.38,BK631&lt;96),8,IF(AND(BK631&gt;567.37,BK631&lt;569),9,IF(AND(BK631&gt;203.4,BK631&lt;205),10,IF(AND(BK631&gt;131.96,BK631&lt;133),11,IF(AND(BK631&gt;375.76,BK631&lt;377),12,IF(AND(BK631&gt;135.98,BK631&lt;137),13,IF(AND(BK631&gt;81.31,BK631&lt;83),14,IF(AND(BK631&gt;446.27,BK631&lt;448),15,IF(AND(BK631&gt;167.32,BK631&lt;169),16,IF(AND(BK631&gt;98.86,BK631&lt;100),17,IF(AND(BK631&gt;594.08,BK631&lt;596),18,IF(AND(BK631&gt;213.01,BK631&lt;215),19,IF(AND(BK631&gt;138.21,BK631&lt;140),20))))))))))))))))))</f>
        <v>0</v>
      </c>
      <c r="CC631" s="52" t="b">
        <f>IF(AND(BM631&gt;195.17,BM631&lt;197),3,IF(AND(BM631&gt;88.93,BM631&lt;90),4,IF(AND(BM631&gt;47.88,BM631&lt;49),5,IF(AND(BM631&gt;245.08,BM631&lt;247),6,IF(AND(BM631&gt;111.07,BM631&lt;113),7,IF(AND(BM631&gt;60.92,BM631&lt;62),8,IF(AND(BM631&gt;296.11,BM631&lt;298),9,IF(AND(BM631&gt;139.41,BM631&lt;141),10,IF(AND(BM631&gt;78.67,BM631&lt;80),11,IF(AND(BM631&gt;204.39,BM631&lt;206),12,IF(AND(BM631&gt;93.16,BM631&lt;95),13,IF(AND(BM631&gt;50.17,BM631&lt;52),14,IF(AND(BM631&gt;256.64,BM631&lt;258),15,IF(AND(BM631&gt;116.33,BM631&lt;118),16,IF(AND(BM631&gt;63.83,BM631&lt;65),17,IF(AND(BM631&gt;310.07,BM631&lt;312),18,IF(AND(BM631&gt;146.01,BM631&lt;148),19,IF(AND(BM631&gt;82.42,BM631&lt;84),20))))))))))))))))))</f>
        <v>0</v>
      </c>
      <c r="CD631" s="52" t="b">
        <f>IF(AND(BO631&gt;107.35,BO631&lt;109),3,IF(AND(BO631&gt;63.65,BO631&lt;65),4,IF(AND(BO631&gt;44.75,BO631&lt;46),5,IF(AND(BO631&gt;143.27,BO631&lt;145),6,IF(AND(BO631&gt;85.58,BO631&lt;87),7,IF(AND(BO631&gt;60.46,BO631&lt;62),8,IF(AND(BO631&gt;194.16,BO631&lt;196),9,IF(AND(BO631&gt;117.24,BO631&lt;119),10,IF(AND(BO631&gt;82.88,BO631&lt;84),11,IF(AND(BO631&gt;112.44,BO631&lt;114),12,IF(AND(BO631&gt;66.69,BO631&lt;68),13,IF(AND(BO631&gt;46.9,BO631&lt;48),14,IF(AND(BO631&gt;150.05,BO631&lt;152),15,IF(AND(BO631&gt;90.65,BO631&lt;91),16,IF(AND(BO631&gt;63.34,BO631&lt;65),17,IF(AND(BO631&gt;203.34,BO631&lt;205),18,IF(AND(BO631&gt;122.8,BO631&lt;124),19,IF(AND(BO631&gt;86.83,BO631&lt;88),20))))))))))))))))))</f>
        <v>0</v>
      </c>
      <c r="CE631" s="52" t="b">
        <f>IF(AND(BP631&gt;139.85,BP631&lt;141),3,IF(AND(BP631&gt;103.84,BP631&lt;105),4,IF(AND(BP631&gt;52.32,BP631&lt;54),5,IF(AND(BP631&gt;285.46,BP631&lt;287),6,IF(AND(BP631&gt;118.42,BP631&lt;120),7,IF(AND(BP631&gt;62.42,BP631&lt;64),8,IF(AND(BP631&gt;412.27,BP631&lt;414),9,IF(AND(BP631&gt;140.33,BP631&lt;142),10,IF(AND(BP631&gt;145,BP631&lt;147),11,IF(AND(BP631&gt;146.47,BP631&lt;148),12,IF(AND(BP631&gt;108.77,BP631&lt;110),13,IF(AND(BP631&gt;54.82,BP631&lt;56),14,IF(AND(BP631&gt;298.92,BP631&lt;300),15,IF(AND(BP631&gt;124.03,BP631&lt;126),16,IF(AND(BP631&gt;65.4,BP631&lt;67),17,IF(AND(BP631&gt;431.69,BP631&lt;433),18,IF(AND(BP631&gt;146.97,BP631&lt;148),19,IF(AND(BP631&gt;151.86,BP631&lt;153),20))))))))))))))))))</f>
        <v>0</v>
      </c>
      <c r="CF631" s="52" t="b">
        <f>IF(AND(BQ631&gt;350.42,BQ631&lt;352),3,IF(AND(BQ631&gt;546.22,BQ631&lt;548),4,IF(AND(BQ631&gt;155.33,BQ631&lt;157),5,IF(AND(BQ631&gt;721.99,BQ631&lt;723),6,IF(AND(BQ631&gt;638.96,BQ631&lt;639),7,IF(AND(BQ631&gt;187.79,BQ631&lt;189),8,IF(AND(BQ631&gt;945.4,BQ631&lt;947),9,IF(AND(BQ631&gt;698.46,BQ631&lt;670),10,IF(AND(BQ631&gt;360.7,BQ631&lt;362),11,IF(AND(BQ631&gt;366.94,BQ631&lt;368),12,IF(AND(BQ631&gt;571.94,BQ631&lt;573),13,IF(AND(BQ631&gt;162.68,BQ631&lt;164),14,IF(AND(BQ631&gt;755.97,BQ631&lt;757),15,IF(AND(BQ631&gt;667.99,BQ631&lt;669),16,IF(AND(BQ631&gt;196.66,BQ631&lt;198),17,IF(AND(BQ631&gt;989.88,BQ631&lt;991),18,IF(AND(BQ631&gt;731.33,BQ631&lt;733),19,IF(AND(BQ631&gt;377.7,BQ631&lt;379),20))))))))))))))))))</f>
        <v>0</v>
      </c>
      <c r="CG631" s="52" t="b">
        <f>IF(AND(BS631&gt;46.2,BS631&lt;46.5),3,IF(AND(BS631&gt;18.8,BS631&lt;19.1),4,IF(AND(BS631&gt;15.8,BS631&lt;16),5,IF(AND(BS631&gt;78.7,BS631&lt;79),6,IF(AND(BS631&gt;32.1,BS631&lt;32.4),7,IF(AND(BS631&gt;26.9,BS631&lt;27.3),8,IF(AND(BS631&gt;125,BS631&lt;125.5),9,IF(AND(BS631&gt;48.2,BS631&lt;48.52),10,IF(AND(BS631&gt;43.1,BS631&lt;43.6),11,IF(AND(BS631&gt;48.53,BS631&lt;48.7),12,IF(AND(BS631&gt;19.6,BS631&lt;20.1),13,IF(AND(BS631&gt;16.5,BS631&lt;16.9),14,IF(AND(BS631&gt;82.4,BS631&lt;82.8),15,IF(AND(BS631&gt;33.6,BS631&lt;34),16,IF(AND(BS631&gt;28,BS631&lt;28.6),17,IF(AND(BS631&gt;130.8,BS631&lt;131.4),18,IF(AND(BS631&gt;50.5,BS631&lt;50.9),19,IF(AND(BS631&gt;45.2,BS631&lt;45.8),20))))))))))))))))))</f>
        <v>0</v>
      </c>
    </row>
    <row r="632" spans="1:88" ht="90" customHeight="1">
      <c r="A632" s="300"/>
      <c r="B632" s="300"/>
      <c r="C632" s="300"/>
      <c r="D632" s="292" t="s">
        <v>54</v>
      </c>
      <c r="E632" s="293"/>
      <c r="F632" s="10" t="s">
        <v>36</v>
      </c>
      <c r="G632" s="12">
        <f>IF(AD632=FALSE,0,AD632)</f>
        <v>624.59</v>
      </c>
      <c r="H632" s="12" t="s">
        <v>36</v>
      </c>
      <c r="I632" s="12">
        <f>IF(AE632=FALSE,0,AE632)</f>
        <v>0</v>
      </c>
      <c r="J632" s="12">
        <f>IF(AF632=FALSE,0,AF632)</f>
        <v>0</v>
      </c>
      <c r="K632" s="12" t="s">
        <v>36</v>
      </c>
      <c r="L632" s="12">
        <f>IF(AG632=FALSE,0,AG632)</f>
        <v>0</v>
      </c>
      <c r="M632" s="12" t="s">
        <v>36</v>
      </c>
      <c r="N632" s="12" t="s">
        <v>36</v>
      </c>
      <c r="O632" s="12" t="s">
        <v>36</v>
      </c>
      <c r="P632" s="12" t="s">
        <v>36</v>
      </c>
      <c r="Q632" s="12">
        <f>IF(AH632=FALSE,0,AH632)</f>
        <v>0</v>
      </c>
      <c r="R632" s="12" t="s">
        <v>36</v>
      </c>
      <c r="S632" s="12">
        <f>IF(AI632=FALSE,0,AI632)</f>
        <v>0</v>
      </c>
      <c r="T632" s="12" t="s">
        <v>36</v>
      </c>
      <c r="U632" s="12">
        <f>IF(AJ632=FALSE,0,AJ632)</f>
        <v>0</v>
      </c>
      <c r="V632" s="12">
        <f>IF(AK632=FALSE,0,AK632)</f>
        <v>0</v>
      </c>
      <c r="W632" s="12">
        <f>IF(AL632=FALSE,0,AL632)</f>
        <v>0</v>
      </c>
      <c r="X632" s="12" t="s">
        <v>36</v>
      </c>
      <c r="Y632" s="12">
        <f>IF(AM632=FALSE,0,AM632)</f>
        <v>0</v>
      </c>
      <c r="Z632" s="12" t="s">
        <v>36</v>
      </c>
      <c r="AA632" s="18">
        <v>9</v>
      </c>
      <c r="AD632" s="52">
        <f>IF(AD631=3,948.15,IF(AD631=4,624.59,IF(AD631=5,238.38,IF(AD631=6,1987,IF(AD631=7,740.75,IF(AD631=8,283.91,IF(AD631=9,2682.35,IF(AD631=10,829.59,IF(AD631=11,586.15,IF(AD631=12,992.71,IF(AD631=13,653.95,IF(AD631=14,249.59,IF(AD631=15,2080.39,IF(AD631=16,775.57,IF(AD631=17,297.25,IF(AD631=18,2808.42,IF(AD631=19,868.59,IF(AD631=20,613.7))))))))))))))))))</f>
        <v>624.59</v>
      </c>
      <c r="AE632" s="52" t="b">
        <f>IF(AE631=5,1205.78,IF(AE631=8,1408.63,IF(AE631=11,1428.91,IF(AE631=14,1262.45,IF(AE631=17,1474.83,IF(AE631=20,1496.07))))))</f>
        <v>0</v>
      </c>
      <c r="AF632" s="52" t="b">
        <f>IF(AF631=3,487.32,IF(AF631=4,325.64,IF(AF631=5,287.99,IF(AF631=6,618.7,IF(AF631=7,412.3,IF(AF631=8,366.04,IF(AF631=9,798.54,IF(AF631=10,534.49,IF(AF631=11,476.86,IF(AF631=12,510.22,IF(AF631=13,340.94,IF(AF631=14,301.53,IF(AF631=15,647.78,IF(AF631=16,431.68,IF(AF631=17,383.24,IF(AF631=18,836.07,IF(AF631=19,559.61,IF(AF631=20,499.27))))))))))))))))))</f>
        <v>0</v>
      </c>
      <c r="AG632" s="52" t="b">
        <f>IF(AG631=3,498.89,IF(AG631=4,361.29,IF(AG631=5,250.38,IF(AG631=6,629.22,IF(AG631=7,456.21,IF(AG631=8,316.16,IF(AG631=9,815.35,IF(AG631=10,572.19,IF(AG631=11,402.59,IF(AG631=12,522.33,IF(AG631=13,378.28,IF(AG631=14,262.15,IF(AG631=15,658.8,IF(AG631=16,477.66,IF(AG631=17,331.01,IF(AG631=18,853.67,IF(AG631=19,599.08,IF(AG631=20,421.51))))))))))))))))))</f>
        <v>0</v>
      </c>
      <c r="AH632" s="52" t="b">
        <f>IF(AH631=3,359.85,IF(AH631=4,130.83,IF(AH631=5,78.61,IF(AH631=6,427.19,IF(AH631=7,160.77,IF(AH631=8,95.38,IF(AH631=9,568.37,IF(AH631=10,204.4,IF(AH631=11,132.96,IF(AH631=12,376.76,IF(AH631=13,136.98,IF(AH631=14,82.31,IF(AH631=15,447.27,IF(AH631=16,168.32,IF(AH631=17,99.86,IF(AH631=18,595.08,IF(AH631=19,214.01,IF(AH631=20,139.21))))))))))))))))))</f>
        <v>0</v>
      </c>
      <c r="AI632" s="52" t="b">
        <f>IF(AI631=3,196.17,IF(AI631=4,89.93,IF(AI631=5,48.88,IF(AI631=6,246.08,IF(AI631=7,112.07,IF(AI631=8,61.92,IF(AI631=9,297.11,IF(AI631=10,140.41,IF(AI631=11,79.67,IF(AI631=12,205.39,IF(AI631=13,94.16,IF(AI631=14,51.17,IF(AI631=15,257.64,IF(AI631=16,117.33,IF(AI631=17,64.83,IF(AI631=18,311.07,IF(AI631=19,147.01,IF(AI631=20,83.42))))))))))))))))))</f>
        <v>0</v>
      </c>
      <c r="AJ632" s="52" t="b">
        <f>IF(AJ631=3,108.35,IF(AJ631=4,64.65,IF(AJ631=5,45.75,IF(AJ631=6,144.27,IF(AJ631=7,86.58,IF(AJ631=8,61.46,IF(AJ631=9,195.16,IF(AJ631=10,118.24,IF(AJ631=11,83.88,IF(AJ631=12,113.44,IF(AJ631=13,67.69,IF(AJ631=14,47.9,IF(AJ631=15,151.05,IF(AJ631=16,90.65,IF(AJ631=17,64.34,IF(AJ631=18,204.34,IF(AJ631=19,123.8,IF(AJ631=20,87.83))))))))))))))))))</f>
        <v>0</v>
      </c>
      <c r="AK632" s="52" t="b">
        <f>IF(AK631=3,140.85,IF(AK631=4,104.84,IF(AK631=5,53.32,IF(AK631=6,286.46,IF(AK631=7,119.42,IF(AK631=8,63.42,IF(AK631=9,413.27,IF(AK631=10,141.33,IF(AK631=11,146,IF(AK631=12,147.47,IF(AK631=13,109.77,IF(AK631=14,55.82,IF(AK631=15,299.92,IF(AK631=16,125.03,IF(AK631=17,66.4,IF(AK631=18,432.69,IF(AK631=19,147.97,IF(AK631=20,152.86))))))))))))))))))</f>
        <v>0</v>
      </c>
      <c r="AL632" s="52" t="b">
        <f>IF(AL631=3,351.42,IF(AL631=4,547.22,IF(AL631=5,156.33,IF(AL631=6,722.99,IF(AL631=7,638.96,IF(AL631=8,188.79,IF(AL631=9,946.4,IF(AL631=10,699.46,IF(AL631=11,361.7,IF(AL631=12,367.94,IF(AL631=13,572.94,IF(AL631=14,163.68,IF(AL631=15,756.97,IF(AL631=16,668.99,IF(AL631=17,197.66,IF(AL631=18,990.88,IF(AL631=19,732.33,IF(AL631=20,378.7))))))))))))))))))</f>
        <v>0</v>
      </c>
      <c r="AM632" s="52" t="b">
        <f>IF(AM631=3,46.41,IF(AM631=4,19.01,IF(AM631=5,15.96,IF(AM631=6,78.9,IF(AM631=7,32.34,IF(AM631=8,27.09,IF(AM631=9,125.27,IF(AM631=10,48.48,IF(AM631=11,43.47,IF(AM631=12,48.59,IF(AM631=13,19.9,IF(AM631=14,16.71,IF(AM631=15,82.61,IF(AM631=16,33.86,IF(AM631=17,28.36,IF(AM631=18,131.15,IF(AM631=19,50.76,IF(AM631=20,45.51))))))))))))))))))</f>
        <v>0</v>
      </c>
      <c r="AO632" s="4">
        <f t="shared" si="1677"/>
        <v>0</v>
      </c>
      <c r="AP632" s="4">
        <f t="shared" si="1678"/>
        <v>0</v>
      </c>
      <c r="AQ632" s="4">
        <f t="shared" si="1679"/>
        <v>0</v>
      </c>
      <c r="AU632" s="316"/>
      <c r="AV632" s="316"/>
      <c r="AW632" s="316"/>
      <c r="AX632" s="322" t="s">
        <v>54</v>
      </c>
      <c r="AY632" s="293"/>
      <c r="AZ632" s="10" t="s">
        <v>36</v>
      </c>
      <c r="BA632" s="12">
        <f>IF(BX632=FALSE,0,BX632)</f>
        <v>1249.18</v>
      </c>
      <c r="BB632" s="12" t="s">
        <v>36</v>
      </c>
      <c r="BC632" s="12">
        <f>IF(BY632=FALSE,0,BY632)</f>
        <v>0</v>
      </c>
      <c r="BD632" s="12">
        <f>IF(BZ632=FALSE,0,BZ632)</f>
        <v>0</v>
      </c>
      <c r="BE632" s="12" t="s">
        <v>36</v>
      </c>
      <c r="BF632" s="12">
        <f>IF(CA632=FALSE,0,CA632)</f>
        <v>0</v>
      </c>
      <c r="BG632" s="12" t="s">
        <v>36</v>
      </c>
      <c r="BH632" s="12" t="s">
        <v>36</v>
      </c>
      <c r="BI632" s="12" t="s">
        <v>36</v>
      </c>
      <c r="BJ632" s="12" t="s">
        <v>36</v>
      </c>
      <c r="BK632" s="12">
        <f>IF(CB632=FALSE,0,CB632)</f>
        <v>0</v>
      </c>
      <c r="BL632" s="12" t="s">
        <v>36</v>
      </c>
      <c r="BM632" s="12">
        <f>IF(CC632=FALSE,0,CC632)</f>
        <v>0</v>
      </c>
      <c r="BN632" s="12" t="s">
        <v>36</v>
      </c>
      <c r="BO632" s="12">
        <f>IF(CD632=FALSE,0,CD632)</f>
        <v>0</v>
      </c>
      <c r="BP632" s="12">
        <f>IF(CE632=FALSE,0,CE632)</f>
        <v>0</v>
      </c>
      <c r="BQ632" s="12">
        <f>IF(CF632=FALSE,0,CF632)</f>
        <v>0</v>
      </c>
      <c r="BR632" s="12" t="s">
        <v>36</v>
      </c>
      <c r="BS632" s="12">
        <f>IF(CG632=FALSE,0,CG632)</f>
        <v>0</v>
      </c>
      <c r="BT632" s="12" t="s">
        <v>36</v>
      </c>
      <c r="BU632" s="18">
        <v>9</v>
      </c>
      <c r="BX632" s="52">
        <f>IF(AD631=3,1896.3,IF(AD631=4,1249.18,IF(AD631=5,476.76,IF(AD631=6,3974,IF(AD631=7,1481.5,IF(AD631=8,567.82,IF(AD631=9,5364.7,IF(AD631=10,1659.18,IF(AD631=11,1172.3)))))))))</f>
        <v>1249.18</v>
      </c>
      <c r="BY632" s="52" t="b">
        <f>IF(AE631=5,2411.56,IF(AE631=8,2817.26,IF(AE631=11,2857.82)))</f>
        <v>0</v>
      </c>
      <c r="BZ632" s="52" t="b">
        <f>IF(AF631=3,974.64,IF(AF631=4,651.28,IF(AF631=5,575.98,IF(AF631=6,1237.4,IF(AF631=7,824.6,IF(AF631=8,732.08,IF(AF631=9,1597.08,IF(AF631=10,1068.98,IF(AF631=11,953.72)))))))))</f>
        <v>0</v>
      </c>
      <c r="CA632" s="52" t="b">
        <f>IF(AG631=3,997.78,IF(AG631=4,722.58,IF(AG631=5,500.76,IF(AG631=6,1258.44,IF(AG631=7,912.42,IF(AG631=8,632.32,IF(AG631=9,1630.7,IF(AG631=10,1144.38,IF(AG631=11,805.18)))))))))</f>
        <v>0</v>
      </c>
      <c r="CB632" s="52" t="b">
        <f>IF(AH631=3,719.7,IF(AH631=4,261.66,IF(AH631=5,157.22,IF(AH631=6,854.38,IF(AH631=7,321.54,IF(AH631=8,190.76,IF(AH631=9,1136.74,IF(AH631=10,408.8,IF(AH631=11,265.92)))))))))</f>
        <v>0</v>
      </c>
      <c r="CC632" s="52" t="b">
        <f>IF(AI631=3,392.34,IF(AI631=4,179.86,IF(AI631=5,97.76,IF(AI631=6,492.16,IF(AI631=7,224.14,IF(AI631=8,123.84,IF(AI631=9,594.22,IF(AI631=10,280.82,IF(AI631=11,159.34)))))))))</f>
        <v>0</v>
      </c>
      <c r="CD632" s="52" t="b">
        <f>IF(AJ631=3,216.7,IF(AJ631=4,129.3,IF(AJ631=5,91.5,IF(AJ631=6,288.54,IF(AJ631=7,173.16,IF(AJ631=8,122.92,IF(AJ631=9,390.32,IF(AJ631=10,236.48,IF(AJ631=11,167.76)))))))))</f>
        <v>0</v>
      </c>
      <c r="CE632" s="52" t="b">
        <f>IF(AK631=3,281.7,IF(AK631=4,209.68,IF(AK631=5,106.64,IF(AK631=6,572.92,IF(AK631=7,238.84,IF(AK631=8,126.84,IF(AK631=9,826.54,IF(AK631=10,282.66,IF(AK631=11,292)))))))))</f>
        <v>0</v>
      </c>
      <c r="CF632" s="52" t="b">
        <f>IF(AL631=3,702.84,IF(AL631=4,1094.44,IF(AL631=5,312.66,IF(AL631=6,1445.98,IF(AL631=7,1277.92,IF(AL631=8,377.58,IF(AL631=9,1892.8,IF(AL631=10,1398.92,IF(AL631=11,723.4)))))))))</f>
        <v>0</v>
      </c>
      <c r="CG632" s="52" t="b">
        <f>IF(AM631=3,92.82,IF(AM631=4,38.02,IF(AM631=5,31.92,IF(AM631=6,157.8,IF(AM631=7,64.68,IF(AM631=8,54.18,IF(AM631=9,250.54,IF(AM631=10,96.96,IF(AM631=11,86.94)))))))))</f>
        <v>0</v>
      </c>
    </row>
    <row r="633" spans="1:88" ht="15" customHeight="1">
      <c r="A633" s="88" t="s">
        <v>185</v>
      </c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90"/>
      <c r="AA633" s="24"/>
      <c r="AO633" s="4">
        <f t="shared" ref="AO633" si="1746">IF(ISERROR(FIND(2015,A633,1)),0,2015)</f>
        <v>0</v>
      </c>
      <c r="AP633" s="4">
        <f t="shared" ref="AP633" si="1747">IF(ISERROR(FIND(2016,A633,1)),0,2016)</f>
        <v>0</v>
      </c>
      <c r="AQ633" s="4">
        <f t="shared" ref="AQ633" si="1748">MAX(AO633:AP633)</f>
        <v>0</v>
      </c>
      <c r="AU633" s="304" t="s">
        <v>466</v>
      </c>
      <c r="AV633" s="305"/>
      <c r="AW633" s="305"/>
      <c r="AX633" s="305"/>
      <c r="AY633" s="305"/>
      <c r="AZ633" s="305"/>
      <c r="BA633" s="305"/>
      <c r="BB633" s="305"/>
      <c r="BC633" s="305"/>
      <c r="BD633" s="305"/>
      <c r="BE633" s="305"/>
      <c r="BF633" s="305"/>
      <c r="BG633" s="305"/>
      <c r="BH633" s="305"/>
      <c r="BI633" s="305"/>
      <c r="BJ633" s="305"/>
      <c r="BK633" s="305"/>
      <c r="BL633" s="305"/>
      <c r="BM633" s="305"/>
      <c r="BN633" s="305"/>
      <c r="BO633" s="305"/>
      <c r="BP633" s="305"/>
      <c r="BQ633" s="305"/>
      <c r="BR633" s="305"/>
      <c r="BS633" s="305"/>
      <c r="BT633" s="306"/>
      <c r="BU633" s="24"/>
    </row>
    <row r="634" spans="1:88" ht="30" customHeight="1">
      <c r="A634" s="295" t="s">
        <v>39</v>
      </c>
      <c r="B634" s="298" t="s">
        <v>385</v>
      </c>
      <c r="C634" s="298"/>
      <c r="D634" s="301" t="s">
        <v>27</v>
      </c>
      <c r="E634" s="206" t="s">
        <v>28</v>
      </c>
      <c r="F634" s="10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8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U634" s="295" t="s">
        <v>465</v>
      </c>
      <c r="AV634" s="298"/>
      <c r="AW634" s="231"/>
      <c r="AX634" s="290" t="s">
        <v>27</v>
      </c>
      <c r="AY634" s="3" t="s">
        <v>28</v>
      </c>
      <c r="AZ634" s="10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8" t="s">
        <v>328</v>
      </c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</row>
    <row r="635" spans="1:88" ht="60">
      <c r="A635" s="296"/>
      <c r="B635" s="299"/>
      <c r="C635" s="299"/>
      <c r="D635" s="302"/>
      <c r="E635" s="206" t="s">
        <v>29</v>
      </c>
      <c r="F635" s="10">
        <f t="shared" ref="F635:F639" si="1749">G635+I635+J635+L635+Q635+S635+U635+V635+W635+Y635+Z635</f>
        <v>0</v>
      </c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8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U635" s="296"/>
      <c r="AV635" s="299"/>
      <c r="AW635" s="235"/>
      <c r="AX635" s="290"/>
      <c r="AY635" s="3" t="s">
        <v>29</v>
      </c>
      <c r="AZ635" s="10">
        <f t="shared" ref="AZ635:AZ639" si="1750">BA635+BC635+BD635+BF635+BK635+BM635+BO635+BP635+BQ635+BS635+BT635</f>
        <v>0</v>
      </c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8" t="s">
        <v>329</v>
      </c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</row>
    <row r="636" spans="1:88" ht="105">
      <c r="A636" s="296"/>
      <c r="B636" s="299"/>
      <c r="C636" s="299"/>
      <c r="D636" s="301" t="s">
        <v>30</v>
      </c>
      <c r="E636" s="206" t="s">
        <v>31</v>
      </c>
      <c r="F636" s="10">
        <f t="shared" si="1749"/>
        <v>896724.57</v>
      </c>
      <c r="G636" s="12"/>
      <c r="H636" s="12"/>
      <c r="I636" s="12">
        <v>896724.57</v>
      </c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8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T636" s="32">
        <f>AZ636-BC636</f>
        <v>0</v>
      </c>
      <c r="AU636" s="296"/>
      <c r="AV636" s="299"/>
      <c r="AW636" s="235"/>
      <c r="AX636" s="290" t="s">
        <v>30</v>
      </c>
      <c r="AY636" s="3" t="s">
        <v>31</v>
      </c>
      <c r="AZ636" s="10">
        <f t="shared" si="1750"/>
        <v>0</v>
      </c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8" t="s">
        <v>330</v>
      </c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</row>
    <row r="637" spans="1:88" ht="15">
      <c r="A637" s="296"/>
      <c r="B637" s="299"/>
      <c r="C637" s="299"/>
      <c r="D637" s="303"/>
      <c r="E637" s="206" t="s">
        <v>32</v>
      </c>
      <c r="F637" s="10">
        <f t="shared" si="1749"/>
        <v>1390254.7</v>
      </c>
      <c r="G637" s="12"/>
      <c r="H637" s="12"/>
      <c r="I637" s="12">
        <v>1390254.7</v>
      </c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8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U637" s="296"/>
      <c r="AV637" s="299"/>
      <c r="AW637" s="235"/>
      <c r="AX637" s="290"/>
      <c r="AY637" s="3" t="s">
        <v>32</v>
      </c>
      <c r="AZ637" s="10">
        <f t="shared" si="1750"/>
        <v>0</v>
      </c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8" t="s">
        <v>331</v>
      </c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</row>
    <row r="638" spans="1:88" ht="15">
      <c r="A638" s="296"/>
      <c r="B638" s="299"/>
      <c r="C638" s="299"/>
      <c r="D638" s="303"/>
      <c r="E638" s="206" t="s">
        <v>33</v>
      </c>
      <c r="F638" s="10">
        <f t="shared" si="1749"/>
        <v>70731.320000000007</v>
      </c>
      <c r="G638" s="12"/>
      <c r="H638" s="12"/>
      <c r="I638" s="12">
        <v>70731.320000000007</v>
      </c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8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U638" s="296"/>
      <c r="AV638" s="299"/>
      <c r="AW638" s="235"/>
      <c r="AX638" s="290"/>
      <c r="AY638" s="3" t="s">
        <v>33</v>
      </c>
      <c r="AZ638" s="10">
        <f t="shared" si="1750"/>
        <v>0</v>
      </c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8" t="s">
        <v>332</v>
      </c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</row>
    <row r="639" spans="1:88" ht="15">
      <c r="A639" s="296"/>
      <c r="B639" s="299"/>
      <c r="C639" s="299"/>
      <c r="D639" s="302"/>
      <c r="E639" s="206" t="s">
        <v>34</v>
      </c>
      <c r="F639" s="10">
        <f t="shared" si="1749"/>
        <v>0</v>
      </c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8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U639" s="296"/>
      <c r="AV639" s="299"/>
      <c r="AW639" s="235"/>
      <c r="AX639" s="290"/>
      <c r="AY639" s="3" t="s">
        <v>34</v>
      </c>
      <c r="AZ639" s="10">
        <f t="shared" si="1750"/>
        <v>0</v>
      </c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8" t="s">
        <v>333</v>
      </c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</row>
    <row r="640" spans="1:88" ht="15">
      <c r="A640" s="296"/>
      <c r="B640" s="299"/>
      <c r="C640" s="299"/>
      <c r="D640" s="292" t="s">
        <v>35</v>
      </c>
      <c r="E640" s="293"/>
      <c r="F640" s="10">
        <f>F634+F635+F636+F637+F638+F639</f>
        <v>2357710.59</v>
      </c>
      <c r="G640" s="12">
        <f t="shared" ref="G640:Z640" si="1751">G634+G635+G636+G637+G638+G639</f>
        <v>0</v>
      </c>
      <c r="H640" s="12">
        <f t="shared" si="1751"/>
        <v>0</v>
      </c>
      <c r="I640" s="12">
        <f t="shared" si="1751"/>
        <v>2357710.59</v>
      </c>
      <c r="J640" s="12">
        <f t="shared" si="1751"/>
        <v>0</v>
      </c>
      <c r="K640" s="12">
        <f t="shared" si="1751"/>
        <v>0</v>
      </c>
      <c r="L640" s="12">
        <f t="shared" si="1751"/>
        <v>0</v>
      </c>
      <c r="M640" s="12">
        <f t="shared" si="1751"/>
        <v>0</v>
      </c>
      <c r="N640" s="12">
        <f t="shared" si="1751"/>
        <v>0</v>
      </c>
      <c r="O640" s="12">
        <f t="shared" si="1751"/>
        <v>0</v>
      </c>
      <c r="P640" s="12">
        <f t="shared" si="1751"/>
        <v>0</v>
      </c>
      <c r="Q640" s="12">
        <f t="shared" si="1751"/>
        <v>0</v>
      </c>
      <c r="R640" s="12">
        <f t="shared" si="1751"/>
        <v>0</v>
      </c>
      <c r="S640" s="12">
        <f t="shared" si="1751"/>
        <v>0</v>
      </c>
      <c r="T640" s="12">
        <f t="shared" si="1751"/>
        <v>0</v>
      </c>
      <c r="U640" s="12">
        <f t="shared" si="1751"/>
        <v>0</v>
      </c>
      <c r="V640" s="12">
        <f t="shared" si="1751"/>
        <v>0</v>
      </c>
      <c r="W640" s="12">
        <f t="shared" si="1751"/>
        <v>0</v>
      </c>
      <c r="X640" s="12">
        <f t="shared" si="1751"/>
        <v>0</v>
      </c>
      <c r="Y640" s="12">
        <f t="shared" si="1751"/>
        <v>0</v>
      </c>
      <c r="Z640" s="12">
        <f t="shared" si="1751"/>
        <v>0</v>
      </c>
      <c r="AA640" s="18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U640" s="296"/>
      <c r="AV640" s="299"/>
      <c r="AW640" s="235"/>
      <c r="AX640" s="294" t="s">
        <v>35</v>
      </c>
      <c r="AY640" s="294"/>
      <c r="AZ640" s="10">
        <f>AZ634+AZ635+AZ636+AZ637+AZ638+AZ639</f>
        <v>0</v>
      </c>
      <c r="BA640" s="10">
        <f t="shared" ref="BA640:BT640" si="1752">BA634+BA635+BA636+BA637+BA638+BA639</f>
        <v>0</v>
      </c>
      <c r="BB640" s="10">
        <f t="shared" si="1752"/>
        <v>0</v>
      </c>
      <c r="BC640" s="10">
        <f t="shared" si="1752"/>
        <v>0</v>
      </c>
      <c r="BD640" s="10">
        <f t="shared" si="1752"/>
        <v>0</v>
      </c>
      <c r="BE640" s="10">
        <f t="shared" si="1752"/>
        <v>0</v>
      </c>
      <c r="BF640" s="10">
        <f t="shared" si="1752"/>
        <v>0</v>
      </c>
      <c r="BG640" s="10">
        <f t="shared" si="1752"/>
        <v>0</v>
      </c>
      <c r="BH640" s="10">
        <f t="shared" si="1752"/>
        <v>0</v>
      </c>
      <c r="BI640" s="10">
        <f t="shared" si="1752"/>
        <v>0</v>
      </c>
      <c r="BJ640" s="10">
        <f t="shared" si="1752"/>
        <v>0</v>
      </c>
      <c r="BK640" s="10">
        <f t="shared" si="1752"/>
        <v>0</v>
      </c>
      <c r="BL640" s="10">
        <f t="shared" si="1752"/>
        <v>0</v>
      </c>
      <c r="BM640" s="10">
        <f t="shared" si="1752"/>
        <v>0</v>
      </c>
      <c r="BN640" s="10">
        <f t="shared" si="1752"/>
        <v>0</v>
      </c>
      <c r="BO640" s="10">
        <f t="shared" si="1752"/>
        <v>0</v>
      </c>
      <c r="BP640" s="10">
        <f t="shared" si="1752"/>
        <v>0</v>
      </c>
      <c r="BQ640" s="10">
        <f t="shared" si="1752"/>
        <v>0</v>
      </c>
      <c r="BR640" s="10">
        <f t="shared" si="1752"/>
        <v>0</v>
      </c>
      <c r="BS640" s="10">
        <f t="shared" si="1752"/>
        <v>0</v>
      </c>
      <c r="BT640" s="10">
        <f t="shared" si="1752"/>
        <v>0</v>
      </c>
      <c r="BU640" s="18" t="s">
        <v>334</v>
      </c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J640" s="123"/>
    </row>
    <row r="641" spans="1:88" ht="44.25" customHeight="1">
      <c r="A641" s="296"/>
      <c r="B641" s="299"/>
      <c r="C641" s="299"/>
      <c r="D641" s="292" t="s">
        <v>53</v>
      </c>
      <c r="E641" s="293"/>
      <c r="F641" s="10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8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U641" s="296"/>
      <c r="AV641" s="299"/>
      <c r="AW641" s="235"/>
      <c r="AX641" s="294" t="s">
        <v>53</v>
      </c>
      <c r="AY641" s="294"/>
      <c r="AZ641" s="10"/>
      <c r="BA641" s="12"/>
      <c r="BB641" s="12"/>
      <c r="BC641" s="12" t="e">
        <f>BC640/AW634</f>
        <v>#DIV/0!</v>
      </c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8" t="s">
        <v>335</v>
      </c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</row>
    <row r="642" spans="1:88" ht="60" customHeight="1">
      <c r="A642" s="297"/>
      <c r="B642" s="300"/>
      <c r="C642" s="300"/>
      <c r="D642" s="292" t="s">
        <v>54</v>
      </c>
      <c r="E642" s="293"/>
      <c r="F642" s="10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8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U642" s="297"/>
      <c r="AV642" s="300"/>
      <c r="AW642" s="236"/>
      <c r="AX642" s="294" t="s">
        <v>54</v>
      </c>
      <c r="AY642" s="294"/>
      <c r="AZ642" s="10"/>
      <c r="BA642" s="12"/>
      <c r="BB642" s="12"/>
      <c r="BC642" s="12" t="e">
        <f>BC641</f>
        <v>#DIV/0!</v>
      </c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8" t="s">
        <v>336</v>
      </c>
      <c r="BX642" s="52" t="b">
        <f>IF(AD641=3,1896.3,IF(AD641=4,1249.18,IF(AD641=5,476.76,IF(AD641=6,3974,IF(AD641=7,1481.5,IF(AD641=8,567.82,IF(AD641=9,5364.7,IF(AD641=10,1659.18,IF(AD641=11,1172.3)))))))))</f>
        <v>0</v>
      </c>
      <c r="BY642" s="52" t="b">
        <f>IF(AE641=5,2411.56,IF(AE641=8,2817.26,IF(AE641=11,2857.82)))</f>
        <v>0</v>
      </c>
      <c r="BZ642" s="52" t="b">
        <f>IF(AF641=3,974.64,IF(AF641=4,651.28,IF(AF641=5,575.98,IF(AF641=6,1237.4,IF(AF641=7,824.6,IF(AF641=8,732.08,IF(AF641=9,1597.08,IF(AF641=10,1068.98,IF(AF641=11,953.72)))))))))</f>
        <v>0</v>
      </c>
      <c r="CA642" s="52" t="b">
        <f>IF(AG641=3,997.78,IF(AG641=4,722.58,IF(AG641=5,500.76,IF(AG641=6,1258.44,IF(AG641=7,912.42,IF(AG641=8,632.32,IF(AG641=9,1630.7,IF(AG641=10,1144.38,IF(AG641=11,805.18)))))))))</f>
        <v>0</v>
      </c>
      <c r="CB642" s="52" t="b">
        <f>IF(AH641=3,719.7,IF(AH641=4,261.66,IF(AH641=5,157.22,IF(AH641=6,854.38,IF(AH641=7,321.54,IF(AH641=8,190.76,IF(AH641=9,1136.74,IF(AH641=10,408.8,IF(AH641=11,265.92)))))))))</f>
        <v>0</v>
      </c>
      <c r="CC642" s="52" t="b">
        <f>IF(AI641=3,392.34,IF(AI641=4,179.86,IF(AI641=5,97.76,IF(AI641=6,492.16,IF(AI641=7,224.14,IF(AI641=8,123.84,IF(AI641=9,594.22,IF(AI641=10,280.82,IF(AI641=11,159.34)))))))))</f>
        <v>0</v>
      </c>
      <c r="CD642" s="52" t="b">
        <f>IF(AJ641=3,216.7,IF(AJ641=4,129.3,IF(AJ641=5,91.5,IF(AJ641=6,288.54,IF(AJ641=7,173.16,IF(AJ641=8,122.92,IF(AJ641=9,390.32,IF(AJ641=10,236.48,IF(AJ641=11,167.76)))))))))</f>
        <v>0</v>
      </c>
      <c r="CE642" s="52" t="b">
        <f>IF(AK641=3,281.7,IF(AK641=4,209.68,IF(AK641=5,106.64,IF(AK641=6,572.92,IF(AK641=7,238.84,IF(AK641=8,126.84,IF(AK641=9,826.54,IF(AK641=10,282.66,IF(AK641=11,292)))))))))</f>
        <v>0</v>
      </c>
      <c r="CF642" s="52" t="b">
        <f>IF(AL641=3,702.84,IF(AL641=4,1094.44,IF(AL641=5,312.66,IF(AL641=6,1445.98,IF(AL641=7,1277.92,IF(AL641=8,377.58,IF(AL641=9,1892.8,IF(AL641=10,1398.92,IF(AL641=11,723.4)))))))))</f>
        <v>0</v>
      </c>
      <c r="CG642" s="52" t="b">
        <f>IF(AM641=3,92.82,IF(AM641=4,38.02,IF(AM641=5,31.92,IF(AM641=6,157.8,IF(AM641=7,64.68,IF(AM641=8,54.18,IF(AM641=9,250.54,IF(AM641=10,96.96,IF(AM641=11,86.94)))))))))</f>
        <v>0</v>
      </c>
    </row>
    <row r="643" spans="1:88" ht="30" customHeight="1">
      <c r="A643" s="295" t="s">
        <v>39</v>
      </c>
      <c r="B643" s="298" t="s">
        <v>385</v>
      </c>
      <c r="C643" s="298"/>
      <c r="D643" s="301" t="s">
        <v>27</v>
      </c>
      <c r="E643" s="206" t="s">
        <v>28</v>
      </c>
      <c r="F643" s="10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8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U643" s="295"/>
      <c r="AV643" s="298" t="s">
        <v>467</v>
      </c>
      <c r="AW643" s="231">
        <f>AW634</f>
        <v>0</v>
      </c>
      <c r="AX643" s="290" t="s">
        <v>27</v>
      </c>
      <c r="AY643" s="3" t="s">
        <v>28</v>
      </c>
      <c r="AZ643" s="10">
        <f t="shared" ref="AZ643:AZ648" si="1753">BA643+BC643+BD643+BF643+BK643+BM643+BO643+BP643+BQ643+BS643+BT643</f>
        <v>0</v>
      </c>
      <c r="BA643" s="12">
        <f>BA634</f>
        <v>0</v>
      </c>
      <c r="BB643" s="12">
        <f t="shared" ref="BB643:BT648" si="1754">BB634</f>
        <v>0</v>
      </c>
      <c r="BC643" s="12">
        <f t="shared" si="1754"/>
        <v>0</v>
      </c>
      <c r="BD643" s="12">
        <f t="shared" si="1754"/>
        <v>0</v>
      </c>
      <c r="BE643" s="12">
        <f t="shared" si="1754"/>
        <v>0</v>
      </c>
      <c r="BF643" s="12">
        <f t="shared" si="1754"/>
        <v>0</v>
      </c>
      <c r="BG643" s="12">
        <f t="shared" si="1754"/>
        <v>0</v>
      </c>
      <c r="BH643" s="12">
        <f t="shared" si="1754"/>
        <v>0</v>
      </c>
      <c r="BI643" s="12">
        <f t="shared" si="1754"/>
        <v>0</v>
      </c>
      <c r="BJ643" s="12">
        <f t="shared" si="1754"/>
        <v>0</v>
      </c>
      <c r="BK643" s="12">
        <f t="shared" si="1754"/>
        <v>0</v>
      </c>
      <c r="BL643" s="12">
        <f t="shared" si="1754"/>
        <v>0</v>
      </c>
      <c r="BM643" s="12">
        <f t="shared" si="1754"/>
        <v>0</v>
      </c>
      <c r="BN643" s="12">
        <f t="shared" si="1754"/>
        <v>0</v>
      </c>
      <c r="BO643" s="12">
        <f t="shared" si="1754"/>
        <v>0</v>
      </c>
      <c r="BP643" s="12">
        <f t="shared" si="1754"/>
        <v>0</v>
      </c>
      <c r="BQ643" s="12">
        <f t="shared" si="1754"/>
        <v>0</v>
      </c>
      <c r="BR643" s="12">
        <f t="shared" si="1754"/>
        <v>0</v>
      </c>
      <c r="BS643" s="12">
        <f t="shared" si="1754"/>
        <v>0</v>
      </c>
      <c r="BT643" s="12">
        <f t="shared" si="1754"/>
        <v>0</v>
      </c>
      <c r="BU643" s="18" t="s">
        <v>328</v>
      </c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</row>
    <row r="644" spans="1:88" ht="60">
      <c r="A644" s="296"/>
      <c r="B644" s="299"/>
      <c r="C644" s="299"/>
      <c r="D644" s="302"/>
      <c r="E644" s="206" t="s">
        <v>29</v>
      </c>
      <c r="F644" s="10">
        <f t="shared" ref="F644:F648" si="1755">G644+I644+J644+L644+Q644+S644+U644+V644+W644+Y644+Z644</f>
        <v>0</v>
      </c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8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U644" s="296"/>
      <c r="AV644" s="299"/>
      <c r="AW644" s="235"/>
      <c r="AX644" s="290"/>
      <c r="AY644" s="3" t="s">
        <v>29</v>
      </c>
      <c r="AZ644" s="10">
        <f t="shared" si="1753"/>
        <v>0</v>
      </c>
      <c r="BA644" s="12">
        <f t="shared" ref="BA644:BP648" si="1756">BA635</f>
        <v>0</v>
      </c>
      <c r="BB644" s="12">
        <f t="shared" si="1756"/>
        <v>0</v>
      </c>
      <c r="BC644" s="12">
        <f t="shared" si="1756"/>
        <v>0</v>
      </c>
      <c r="BD644" s="12">
        <f t="shared" si="1756"/>
        <v>0</v>
      </c>
      <c r="BE644" s="12">
        <f t="shared" si="1756"/>
        <v>0</v>
      </c>
      <c r="BF644" s="12">
        <f t="shared" si="1756"/>
        <v>0</v>
      </c>
      <c r="BG644" s="12">
        <f t="shared" si="1756"/>
        <v>0</v>
      </c>
      <c r="BH644" s="12">
        <f t="shared" si="1756"/>
        <v>0</v>
      </c>
      <c r="BI644" s="12">
        <f t="shared" si="1756"/>
        <v>0</v>
      </c>
      <c r="BJ644" s="12">
        <f t="shared" si="1756"/>
        <v>0</v>
      </c>
      <c r="BK644" s="12">
        <f t="shared" si="1756"/>
        <v>0</v>
      </c>
      <c r="BL644" s="12">
        <f t="shared" si="1756"/>
        <v>0</v>
      </c>
      <c r="BM644" s="12">
        <f t="shared" si="1756"/>
        <v>0</v>
      </c>
      <c r="BN644" s="12">
        <f t="shared" si="1756"/>
        <v>0</v>
      </c>
      <c r="BO644" s="12">
        <f t="shared" si="1756"/>
        <v>0</v>
      </c>
      <c r="BP644" s="12">
        <f t="shared" si="1756"/>
        <v>0</v>
      </c>
      <c r="BQ644" s="12">
        <f t="shared" si="1754"/>
        <v>0</v>
      </c>
      <c r="BR644" s="12">
        <f t="shared" si="1754"/>
        <v>0</v>
      </c>
      <c r="BS644" s="12">
        <f t="shared" si="1754"/>
        <v>0</v>
      </c>
      <c r="BT644" s="12">
        <f t="shared" si="1754"/>
        <v>0</v>
      </c>
      <c r="BU644" s="18" t="s">
        <v>329</v>
      </c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</row>
    <row r="645" spans="1:88" ht="105">
      <c r="A645" s="296"/>
      <c r="B645" s="299"/>
      <c r="C645" s="299"/>
      <c r="D645" s="301" t="s">
        <v>30</v>
      </c>
      <c r="E645" s="206" t="s">
        <v>31</v>
      </c>
      <c r="F645" s="10">
        <f t="shared" si="1755"/>
        <v>896724.57</v>
      </c>
      <c r="G645" s="12"/>
      <c r="H645" s="12"/>
      <c r="I645" s="12">
        <v>896724.57</v>
      </c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8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T645" s="32">
        <f>AZ645-BC645</f>
        <v>0</v>
      </c>
      <c r="AU645" s="296"/>
      <c r="AV645" s="299"/>
      <c r="AW645" s="235"/>
      <c r="AX645" s="290" t="s">
        <v>30</v>
      </c>
      <c r="AY645" s="3" t="s">
        <v>31</v>
      </c>
      <c r="AZ645" s="10">
        <f t="shared" si="1753"/>
        <v>0</v>
      </c>
      <c r="BA645" s="12">
        <f t="shared" si="1756"/>
        <v>0</v>
      </c>
      <c r="BB645" s="12">
        <f t="shared" si="1754"/>
        <v>0</v>
      </c>
      <c r="BC645" s="12">
        <f t="shared" si="1754"/>
        <v>0</v>
      </c>
      <c r="BD645" s="12">
        <f t="shared" si="1754"/>
        <v>0</v>
      </c>
      <c r="BE645" s="12">
        <f t="shared" si="1754"/>
        <v>0</v>
      </c>
      <c r="BF645" s="12">
        <f t="shared" si="1754"/>
        <v>0</v>
      </c>
      <c r="BG645" s="12">
        <f t="shared" si="1754"/>
        <v>0</v>
      </c>
      <c r="BH645" s="12">
        <f t="shared" si="1754"/>
        <v>0</v>
      </c>
      <c r="BI645" s="12">
        <f t="shared" si="1754"/>
        <v>0</v>
      </c>
      <c r="BJ645" s="12">
        <f t="shared" si="1754"/>
        <v>0</v>
      </c>
      <c r="BK645" s="12">
        <f t="shared" si="1754"/>
        <v>0</v>
      </c>
      <c r="BL645" s="12">
        <f t="shared" si="1754"/>
        <v>0</v>
      </c>
      <c r="BM645" s="12">
        <f t="shared" si="1754"/>
        <v>0</v>
      </c>
      <c r="BN645" s="12">
        <f t="shared" si="1754"/>
        <v>0</v>
      </c>
      <c r="BO645" s="12">
        <f t="shared" si="1754"/>
        <v>0</v>
      </c>
      <c r="BP645" s="12">
        <f t="shared" si="1754"/>
        <v>0</v>
      </c>
      <c r="BQ645" s="12">
        <f t="shared" si="1754"/>
        <v>0</v>
      </c>
      <c r="BR645" s="12">
        <f t="shared" si="1754"/>
        <v>0</v>
      </c>
      <c r="BS645" s="12">
        <f t="shared" si="1754"/>
        <v>0</v>
      </c>
      <c r="BT645" s="12">
        <f t="shared" si="1754"/>
        <v>0</v>
      </c>
      <c r="BU645" s="18" t="s">
        <v>330</v>
      </c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</row>
    <row r="646" spans="1:88" ht="15">
      <c r="A646" s="296"/>
      <c r="B646" s="299"/>
      <c r="C646" s="299"/>
      <c r="D646" s="303"/>
      <c r="E646" s="206" t="s">
        <v>32</v>
      </c>
      <c r="F646" s="10">
        <f t="shared" si="1755"/>
        <v>1390254.7</v>
      </c>
      <c r="G646" s="12"/>
      <c r="H646" s="12"/>
      <c r="I646" s="12">
        <v>1390254.7</v>
      </c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8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U646" s="296"/>
      <c r="AV646" s="299"/>
      <c r="AW646" s="235"/>
      <c r="AX646" s="290"/>
      <c r="AY646" s="3" t="s">
        <v>32</v>
      </c>
      <c r="AZ646" s="10">
        <f t="shared" si="1753"/>
        <v>0</v>
      </c>
      <c r="BA646" s="12">
        <f t="shared" si="1756"/>
        <v>0</v>
      </c>
      <c r="BB646" s="12">
        <f t="shared" si="1754"/>
        <v>0</v>
      </c>
      <c r="BC646" s="12">
        <f t="shared" si="1754"/>
        <v>0</v>
      </c>
      <c r="BD646" s="12">
        <f t="shared" si="1754"/>
        <v>0</v>
      </c>
      <c r="BE646" s="12">
        <f t="shared" si="1754"/>
        <v>0</v>
      </c>
      <c r="BF646" s="12">
        <f t="shared" si="1754"/>
        <v>0</v>
      </c>
      <c r="BG646" s="12">
        <f t="shared" si="1754"/>
        <v>0</v>
      </c>
      <c r="BH646" s="12">
        <f t="shared" si="1754"/>
        <v>0</v>
      </c>
      <c r="BI646" s="12">
        <f t="shared" si="1754"/>
        <v>0</v>
      </c>
      <c r="BJ646" s="12">
        <f t="shared" si="1754"/>
        <v>0</v>
      </c>
      <c r="BK646" s="12">
        <f t="shared" si="1754"/>
        <v>0</v>
      </c>
      <c r="BL646" s="12">
        <f t="shared" si="1754"/>
        <v>0</v>
      </c>
      <c r="BM646" s="12">
        <f t="shared" si="1754"/>
        <v>0</v>
      </c>
      <c r="BN646" s="12">
        <f t="shared" si="1754"/>
        <v>0</v>
      </c>
      <c r="BO646" s="12">
        <f t="shared" si="1754"/>
        <v>0</v>
      </c>
      <c r="BP646" s="12">
        <f t="shared" si="1754"/>
        <v>0</v>
      </c>
      <c r="BQ646" s="12">
        <f t="shared" si="1754"/>
        <v>0</v>
      </c>
      <c r="BR646" s="12">
        <f t="shared" si="1754"/>
        <v>0</v>
      </c>
      <c r="BS646" s="12">
        <f t="shared" si="1754"/>
        <v>0</v>
      </c>
      <c r="BT646" s="12">
        <f t="shared" si="1754"/>
        <v>0</v>
      </c>
      <c r="BU646" s="18" t="s">
        <v>331</v>
      </c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</row>
    <row r="647" spans="1:88" ht="15">
      <c r="A647" s="296"/>
      <c r="B647" s="299"/>
      <c r="C647" s="299"/>
      <c r="D647" s="303"/>
      <c r="E647" s="206" t="s">
        <v>33</v>
      </c>
      <c r="F647" s="10">
        <f t="shared" si="1755"/>
        <v>70731.320000000007</v>
      </c>
      <c r="G647" s="12"/>
      <c r="H647" s="12"/>
      <c r="I647" s="12">
        <v>70731.320000000007</v>
      </c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8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U647" s="296"/>
      <c r="AV647" s="299"/>
      <c r="AW647" s="235"/>
      <c r="AX647" s="290"/>
      <c r="AY647" s="3" t="s">
        <v>33</v>
      </c>
      <c r="AZ647" s="10">
        <f t="shared" si="1753"/>
        <v>0</v>
      </c>
      <c r="BA647" s="12">
        <f t="shared" si="1756"/>
        <v>0</v>
      </c>
      <c r="BB647" s="12">
        <f t="shared" si="1754"/>
        <v>0</v>
      </c>
      <c r="BC647" s="12">
        <f t="shared" si="1754"/>
        <v>0</v>
      </c>
      <c r="BD647" s="12">
        <f t="shared" si="1754"/>
        <v>0</v>
      </c>
      <c r="BE647" s="12">
        <f t="shared" si="1754"/>
        <v>0</v>
      </c>
      <c r="BF647" s="12">
        <f t="shared" si="1754"/>
        <v>0</v>
      </c>
      <c r="BG647" s="12">
        <f t="shared" si="1754"/>
        <v>0</v>
      </c>
      <c r="BH647" s="12">
        <f t="shared" si="1754"/>
        <v>0</v>
      </c>
      <c r="BI647" s="12">
        <f t="shared" si="1754"/>
        <v>0</v>
      </c>
      <c r="BJ647" s="12">
        <f t="shared" si="1754"/>
        <v>0</v>
      </c>
      <c r="BK647" s="12">
        <f t="shared" si="1754"/>
        <v>0</v>
      </c>
      <c r="BL647" s="12">
        <f t="shared" si="1754"/>
        <v>0</v>
      </c>
      <c r="BM647" s="12">
        <f t="shared" si="1754"/>
        <v>0</v>
      </c>
      <c r="BN647" s="12">
        <f t="shared" si="1754"/>
        <v>0</v>
      </c>
      <c r="BO647" s="12">
        <f t="shared" si="1754"/>
        <v>0</v>
      </c>
      <c r="BP647" s="12">
        <f t="shared" si="1754"/>
        <v>0</v>
      </c>
      <c r="BQ647" s="12">
        <f t="shared" si="1754"/>
        <v>0</v>
      </c>
      <c r="BR647" s="12">
        <f t="shared" si="1754"/>
        <v>0</v>
      </c>
      <c r="BS647" s="12">
        <f t="shared" si="1754"/>
        <v>0</v>
      </c>
      <c r="BT647" s="12">
        <f t="shared" si="1754"/>
        <v>0</v>
      </c>
      <c r="BU647" s="18" t="s">
        <v>332</v>
      </c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</row>
    <row r="648" spans="1:88" ht="15">
      <c r="A648" s="296"/>
      <c r="B648" s="299"/>
      <c r="C648" s="299"/>
      <c r="D648" s="302"/>
      <c r="E648" s="206" t="s">
        <v>34</v>
      </c>
      <c r="F648" s="10">
        <f t="shared" si="1755"/>
        <v>0</v>
      </c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8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U648" s="296"/>
      <c r="AV648" s="299"/>
      <c r="AW648" s="235"/>
      <c r="AX648" s="290"/>
      <c r="AY648" s="3" t="s">
        <v>34</v>
      </c>
      <c r="AZ648" s="10">
        <f t="shared" si="1753"/>
        <v>0</v>
      </c>
      <c r="BA648" s="12">
        <f t="shared" si="1756"/>
        <v>0</v>
      </c>
      <c r="BB648" s="12">
        <f t="shared" si="1754"/>
        <v>0</v>
      </c>
      <c r="BC648" s="12">
        <f t="shared" si="1754"/>
        <v>0</v>
      </c>
      <c r="BD648" s="12">
        <f t="shared" si="1754"/>
        <v>0</v>
      </c>
      <c r="BE648" s="12">
        <f t="shared" si="1754"/>
        <v>0</v>
      </c>
      <c r="BF648" s="12">
        <f t="shared" si="1754"/>
        <v>0</v>
      </c>
      <c r="BG648" s="12">
        <f t="shared" si="1754"/>
        <v>0</v>
      </c>
      <c r="BH648" s="12">
        <f t="shared" si="1754"/>
        <v>0</v>
      </c>
      <c r="BI648" s="12">
        <f t="shared" si="1754"/>
        <v>0</v>
      </c>
      <c r="BJ648" s="12">
        <f t="shared" si="1754"/>
        <v>0</v>
      </c>
      <c r="BK648" s="12">
        <f t="shared" si="1754"/>
        <v>0</v>
      </c>
      <c r="BL648" s="12">
        <f t="shared" si="1754"/>
        <v>0</v>
      </c>
      <c r="BM648" s="12">
        <f t="shared" si="1754"/>
        <v>0</v>
      </c>
      <c r="BN648" s="12">
        <f t="shared" si="1754"/>
        <v>0</v>
      </c>
      <c r="BO648" s="12">
        <f t="shared" si="1754"/>
        <v>0</v>
      </c>
      <c r="BP648" s="12">
        <f t="shared" si="1754"/>
        <v>0</v>
      </c>
      <c r="BQ648" s="12">
        <f t="shared" si="1754"/>
        <v>0</v>
      </c>
      <c r="BR648" s="12">
        <f t="shared" si="1754"/>
        <v>0</v>
      </c>
      <c r="BS648" s="12">
        <f t="shared" si="1754"/>
        <v>0</v>
      </c>
      <c r="BT648" s="12">
        <f t="shared" si="1754"/>
        <v>0</v>
      </c>
      <c r="BU648" s="18" t="s">
        <v>333</v>
      </c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</row>
    <row r="649" spans="1:88" ht="15">
      <c r="A649" s="296"/>
      <c r="B649" s="299"/>
      <c r="C649" s="299"/>
      <c r="D649" s="292" t="s">
        <v>35</v>
      </c>
      <c r="E649" s="293"/>
      <c r="F649" s="10">
        <f>F643+F644+F645+F646+F647+F648</f>
        <v>2357710.59</v>
      </c>
      <c r="G649" s="12">
        <f t="shared" ref="G649:Z649" si="1757">G643+G644+G645+G646+G647+G648</f>
        <v>0</v>
      </c>
      <c r="H649" s="12">
        <f t="shared" si="1757"/>
        <v>0</v>
      </c>
      <c r="I649" s="12">
        <f t="shared" si="1757"/>
        <v>2357710.59</v>
      </c>
      <c r="J649" s="12">
        <f t="shared" si="1757"/>
        <v>0</v>
      </c>
      <c r="K649" s="12">
        <f t="shared" si="1757"/>
        <v>0</v>
      </c>
      <c r="L649" s="12">
        <f t="shared" si="1757"/>
        <v>0</v>
      </c>
      <c r="M649" s="12">
        <f t="shared" si="1757"/>
        <v>0</v>
      </c>
      <c r="N649" s="12">
        <f t="shared" si="1757"/>
        <v>0</v>
      </c>
      <c r="O649" s="12">
        <f t="shared" si="1757"/>
        <v>0</v>
      </c>
      <c r="P649" s="12">
        <f t="shared" si="1757"/>
        <v>0</v>
      </c>
      <c r="Q649" s="12">
        <f t="shared" si="1757"/>
        <v>0</v>
      </c>
      <c r="R649" s="12">
        <f t="shared" si="1757"/>
        <v>0</v>
      </c>
      <c r="S649" s="12">
        <f t="shared" si="1757"/>
        <v>0</v>
      </c>
      <c r="T649" s="12">
        <f t="shared" si="1757"/>
        <v>0</v>
      </c>
      <c r="U649" s="12">
        <f t="shared" si="1757"/>
        <v>0</v>
      </c>
      <c r="V649" s="12">
        <f t="shared" si="1757"/>
        <v>0</v>
      </c>
      <c r="W649" s="12">
        <f t="shared" si="1757"/>
        <v>0</v>
      </c>
      <c r="X649" s="12">
        <f t="shared" si="1757"/>
        <v>0</v>
      </c>
      <c r="Y649" s="12">
        <f t="shared" si="1757"/>
        <v>0</v>
      </c>
      <c r="Z649" s="12">
        <f t="shared" si="1757"/>
        <v>0</v>
      </c>
      <c r="AA649" s="18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U649" s="296"/>
      <c r="AV649" s="299"/>
      <c r="AW649" s="235"/>
      <c r="AX649" s="294" t="s">
        <v>35</v>
      </c>
      <c r="AY649" s="294"/>
      <c r="AZ649" s="10">
        <f>AZ643+AZ644+AZ645+AZ646+AZ647+AZ648</f>
        <v>0</v>
      </c>
      <c r="BA649" s="10">
        <f t="shared" ref="BA649:BT649" si="1758">BA643+BA644+BA645+BA646+BA647+BA648</f>
        <v>0</v>
      </c>
      <c r="BB649" s="10">
        <f t="shared" si="1758"/>
        <v>0</v>
      </c>
      <c r="BC649" s="10">
        <f t="shared" si="1758"/>
        <v>0</v>
      </c>
      <c r="BD649" s="10">
        <f t="shared" si="1758"/>
        <v>0</v>
      </c>
      <c r="BE649" s="10">
        <f t="shared" si="1758"/>
        <v>0</v>
      </c>
      <c r="BF649" s="10">
        <f t="shared" si="1758"/>
        <v>0</v>
      </c>
      <c r="BG649" s="10">
        <f t="shared" si="1758"/>
        <v>0</v>
      </c>
      <c r="BH649" s="10">
        <f t="shared" si="1758"/>
        <v>0</v>
      </c>
      <c r="BI649" s="10">
        <f t="shared" si="1758"/>
        <v>0</v>
      </c>
      <c r="BJ649" s="10">
        <f t="shared" si="1758"/>
        <v>0</v>
      </c>
      <c r="BK649" s="10">
        <f t="shared" si="1758"/>
        <v>0</v>
      </c>
      <c r="BL649" s="10">
        <f t="shared" si="1758"/>
        <v>0</v>
      </c>
      <c r="BM649" s="10">
        <f t="shared" si="1758"/>
        <v>0</v>
      </c>
      <c r="BN649" s="10">
        <f t="shared" si="1758"/>
        <v>0</v>
      </c>
      <c r="BO649" s="10">
        <f t="shared" si="1758"/>
        <v>0</v>
      </c>
      <c r="BP649" s="10">
        <f t="shared" si="1758"/>
        <v>0</v>
      </c>
      <c r="BQ649" s="10">
        <f t="shared" si="1758"/>
        <v>0</v>
      </c>
      <c r="BR649" s="10">
        <f t="shared" si="1758"/>
        <v>0</v>
      </c>
      <c r="BS649" s="10">
        <f t="shared" si="1758"/>
        <v>0</v>
      </c>
      <c r="BT649" s="10">
        <f t="shared" si="1758"/>
        <v>0</v>
      </c>
      <c r="BU649" s="18" t="s">
        <v>334</v>
      </c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J649" s="123"/>
    </row>
    <row r="650" spans="1:88" ht="44.25" customHeight="1">
      <c r="A650" s="296"/>
      <c r="B650" s="299"/>
      <c r="C650" s="299"/>
      <c r="D650" s="292" t="s">
        <v>53</v>
      </c>
      <c r="E650" s="293"/>
      <c r="F650" s="10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8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U650" s="296"/>
      <c r="AV650" s="299"/>
      <c r="AW650" s="235"/>
      <c r="AX650" s="294" t="s">
        <v>53</v>
      </c>
      <c r="AY650" s="294"/>
      <c r="AZ650" s="10"/>
      <c r="BA650" s="12"/>
      <c r="BB650" s="12"/>
      <c r="BC650" s="12" t="e">
        <f>BC649/AW643</f>
        <v>#DIV/0!</v>
      </c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8" t="s">
        <v>335</v>
      </c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</row>
    <row r="651" spans="1:88" ht="60" customHeight="1">
      <c r="A651" s="297"/>
      <c r="B651" s="300"/>
      <c r="C651" s="300"/>
      <c r="D651" s="292" t="s">
        <v>54</v>
      </c>
      <c r="E651" s="293"/>
      <c r="F651" s="10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8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U651" s="297"/>
      <c r="AV651" s="300"/>
      <c r="AW651" s="236"/>
      <c r="AX651" s="294" t="s">
        <v>54</v>
      </c>
      <c r="AY651" s="294"/>
      <c r="AZ651" s="10"/>
      <c r="BA651" s="12"/>
      <c r="BB651" s="12"/>
      <c r="BC651" s="12" t="e">
        <f>BC650</f>
        <v>#DIV/0!</v>
      </c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8" t="s">
        <v>336</v>
      </c>
      <c r="BX651" s="52" t="b">
        <f>IF(AD650=3,1896.3,IF(AD650=4,1249.18,IF(AD650=5,476.76,IF(AD650=6,3974,IF(AD650=7,1481.5,IF(AD650=8,567.82,IF(AD650=9,5364.7,IF(AD650=10,1659.18,IF(AD650=11,1172.3)))))))))</f>
        <v>0</v>
      </c>
      <c r="BY651" s="52" t="b">
        <f>IF(AE650=5,2411.56,IF(AE650=8,2817.26,IF(AE650=11,2857.82)))</f>
        <v>0</v>
      </c>
      <c r="BZ651" s="52" t="b">
        <f>IF(AF650=3,974.64,IF(AF650=4,651.28,IF(AF650=5,575.98,IF(AF650=6,1237.4,IF(AF650=7,824.6,IF(AF650=8,732.08,IF(AF650=9,1597.08,IF(AF650=10,1068.98,IF(AF650=11,953.72)))))))))</f>
        <v>0</v>
      </c>
      <c r="CA651" s="52" t="b">
        <f>IF(AG650=3,997.78,IF(AG650=4,722.58,IF(AG650=5,500.76,IF(AG650=6,1258.44,IF(AG650=7,912.42,IF(AG650=8,632.32,IF(AG650=9,1630.7,IF(AG650=10,1144.38,IF(AG650=11,805.18)))))))))</f>
        <v>0</v>
      </c>
      <c r="CB651" s="52" t="b">
        <f>IF(AH650=3,719.7,IF(AH650=4,261.66,IF(AH650=5,157.22,IF(AH650=6,854.38,IF(AH650=7,321.54,IF(AH650=8,190.76,IF(AH650=9,1136.74,IF(AH650=10,408.8,IF(AH650=11,265.92)))))))))</f>
        <v>0</v>
      </c>
      <c r="CC651" s="52" t="b">
        <f>IF(AI650=3,392.34,IF(AI650=4,179.86,IF(AI650=5,97.76,IF(AI650=6,492.16,IF(AI650=7,224.14,IF(AI650=8,123.84,IF(AI650=9,594.22,IF(AI650=10,280.82,IF(AI650=11,159.34)))))))))</f>
        <v>0</v>
      </c>
      <c r="CD651" s="52" t="b">
        <f>IF(AJ650=3,216.7,IF(AJ650=4,129.3,IF(AJ650=5,91.5,IF(AJ650=6,288.54,IF(AJ650=7,173.16,IF(AJ650=8,122.92,IF(AJ650=9,390.32,IF(AJ650=10,236.48,IF(AJ650=11,167.76)))))))))</f>
        <v>0</v>
      </c>
      <c r="CE651" s="52" t="b">
        <f>IF(AK650=3,281.7,IF(AK650=4,209.68,IF(AK650=5,106.64,IF(AK650=6,572.92,IF(AK650=7,238.84,IF(AK650=8,126.84,IF(AK650=9,826.54,IF(AK650=10,282.66,IF(AK650=11,292)))))))))</f>
        <v>0</v>
      </c>
      <c r="CF651" s="52" t="b">
        <f>IF(AL650=3,702.84,IF(AL650=4,1094.44,IF(AL650=5,312.66,IF(AL650=6,1445.98,IF(AL650=7,1277.92,IF(AL650=8,377.58,IF(AL650=9,1892.8,IF(AL650=10,1398.92,IF(AL650=11,723.4)))))))))</f>
        <v>0</v>
      </c>
      <c r="CG651" s="52" t="b">
        <f>IF(AM650=3,92.82,IF(AM650=4,38.02,IF(AM650=5,31.92,IF(AM650=6,157.8,IF(AM650=7,64.68,IF(AM650=8,54.18,IF(AM650=9,250.54,IF(AM650=10,96.96,IF(AM650=11,86.94)))))))))</f>
        <v>0</v>
      </c>
    </row>
    <row r="652" spans="1:88" ht="30" customHeight="1">
      <c r="A652" s="298"/>
      <c r="B652" s="298" t="s">
        <v>358</v>
      </c>
      <c r="C652" s="298">
        <f>C624</f>
        <v>3618.56</v>
      </c>
      <c r="D652" s="298" t="s">
        <v>27</v>
      </c>
      <c r="E652" s="36" t="s">
        <v>28</v>
      </c>
      <c r="F652" s="10">
        <f>G652+I652+J652+L652+Q652+S652+U652+V652+W652+Y652+Z652</f>
        <v>2260116.39</v>
      </c>
      <c r="G652" s="44">
        <f t="shared" ref="G652:Z652" si="1759">G624</f>
        <v>2260116.39</v>
      </c>
      <c r="H652" s="10">
        <f t="shared" si="1759"/>
        <v>0</v>
      </c>
      <c r="I652" s="10">
        <f t="shared" si="1759"/>
        <v>0</v>
      </c>
      <c r="J652" s="10">
        <f t="shared" si="1759"/>
        <v>0</v>
      </c>
      <c r="K652" s="10">
        <f t="shared" si="1759"/>
        <v>0</v>
      </c>
      <c r="L652" s="10">
        <f t="shared" si="1759"/>
        <v>0</v>
      </c>
      <c r="M652" s="10">
        <f t="shared" si="1759"/>
        <v>0</v>
      </c>
      <c r="N652" s="10">
        <f t="shared" si="1759"/>
        <v>0</v>
      </c>
      <c r="O652" s="10">
        <f t="shared" si="1759"/>
        <v>0</v>
      </c>
      <c r="P652" s="10">
        <f t="shared" si="1759"/>
        <v>0</v>
      </c>
      <c r="Q652" s="10">
        <f t="shared" si="1759"/>
        <v>0</v>
      </c>
      <c r="R652" s="10">
        <f t="shared" si="1759"/>
        <v>0</v>
      </c>
      <c r="S652" s="10">
        <f t="shared" si="1759"/>
        <v>0</v>
      </c>
      <c r="T652" s="10">
        <f t="shared" si="1759"/>
        <v>0</v>
      </c>
      <c r="U652" s="10">
        <f t="shared" si="1759"/>
        <v>0</v>
      </c>
      <c r="V652" s="10">
        <f t="shared" si="1759"/>
        <v>0</v>
      </c>
      <c r="W652" s="10">
        <f t="shared" si="1759"/>
        <v>0</v>
      </c>
      <c r="X652" s="10">
        <f t="shared" si="1759"/>
        <v>0</v>
      </c>
      <c r="Y652" s="10">
        <f t="shared" si="1759"/>
        <v>0</v>
      </c>
      <c r="Z652" s="10">
        <f t="shared" si="1759"/>
        <v>0</v>
      </c>
      <c r="AA652" s="16">
        <v>1</v>
      </c>
      <c r="AO652" s="4">
        <f t="shared" ref="AO652:AO683" si="1760">IF(ISERROR(FIND(2015,A652,1)),0,2015)</f>
        <v>0</v>
      </c>
      <c r="AP652" s="4">
        <f t="shared" ref="AP652:AP683" si="1761">IF(ISERROR(FIND(2016,A652,1)),0,2016)</f>
        <v>0</v>
      </c>
      <c r="AQ652" s="4">
        <f t="shared" si="1679"/>
        <v>0</v>
      </c>
      <c r="AU652" s="316"/>
      <c r="AV652" s="316" t="s">
        <v>358</v>
      </c>
      <c r="AW652" s="316">
        <f>AW624</f>
        <v>6519.0599999999995</v>
      </c>
      <c r="AX652" s="316" t="s">
        <v>27</v>
      </c>
      <c r="AY652" s="36" t="s">
        <v>28</v>
      </c>
      <c r="AZ652" s="10">
        <f>BA652+BC652+BD652+BF652+BK652+BM652+BO652+BP652+BQ652+BS652+BT652</f>
        <v>4520232.78</v>
      </c>
      <c r="BA652" s="44">
        <f>BA624+BA643</f>
        <v>4520232.78</v>
      </c>
      <c r="BB652" s="44">
        <f t="shared" ref="BB652:BT657" si="1762">BB624+BB643</f>
        <v>0</v>
      </c>
      <c r="BC652" s="44">
        <f t="shared" si="1762"/>
        <v>0</v>
      </c>
      <c r="BD652" s="44">
        <f t="shared" si="1762"/>
        <v>0</v>
      </c>
      <c r="BE652" s="44">
        <f t="shared" si="1762"/>
        <v>0</v>
      </c>
      <c r="BF652" s="44">
        <f t="shared" si="1762"/>
        <v>0</v>
      </c>
      <c r="BG652" s="44">
        <f t="shared" si="1762"/>
        <v>0</v>
      </c>
      <c r="BH652" s="44">
        <f t="shared" si="1762"/>
        <v>0</v>
      </c>
      <c r="BI652" s="44">
        <f t="shared" si="1762"/>
        <v>0</v>
      </c>
      <c r="BJ652" s="44">
        <f t="shared" si="1762"/>
        <v>0</v>
      </c>
      <c r="BK652" s="44">
        <f t="shared" si="1762"/>
        <v>0</v>
      </c>
      <c r="BL652" s="44">
        <f t="shared" si="1762"/>
        <v>0</v>
      </c>
      <c r="BM652" s="44">
        <f t="shared" si="1762"/>
        <v>0</v>
      </c>
      <c r="BN652" s="44">
        <f t="shared" si="1762"/>
        <v>0</v>
      </c>
      <c r="BO652" s="44">
        <f t="shared" si="1762"/>
        <v>0</v>
      </c>
      <c r="BP652" s="44">
        <f t="shared" si="1762"/>
        <v>0</v>
      </c>
      <c r="BQ652" s="44">
        <f t="shared" si="1762"/>
        <v>0</v>
      </c>
      <c r="BR652" s="44">
        <f t="shared" si="1762"/>
        <v>0</v>
      </c>
      <c r="BS652" s="44">
        <f t="shared" si="1762"/>
        <v>0</v>
      </c>
      <c r="BT652" s="44">
        <f t="shared" si="1762"/>
        <v>0</v>
      </c>
      <c r="BU652" s="16">
        <v>1</v>
      </c>
      <c r="CI652" s="32">
        <f>BF652-BG652</f>
        <v>0</v>
      </c>
    </row>
    <row r="653" spans="1:88" ht="60" customHeight="1">
      <c r="A653" s="299"/>
      <c r="B653" s="299"/>
      <c r="C653" s="299"/>
      <c r="D653" s="300"/>
      <c r="E653" s="36" t="s">
        <v>29</v>
      </c>
      <c r="F653" s="10">
        <f t="shared" ref="F653:F657" si="1763">G653+I653+J653+L653+Q653+S653+U653+V653+W653+Y653+Z653</f>
        <v>0</v>
      </c>
      <c r="G653" s="10">
        <f t="shared" ref="G653:Z653" si="1764">G625</f>
        <v>0</v>
      </c>
      <c r="H653" s="10">
        <f t="shared" si="1764"/>
        <v>0</v>
      </c>
      <c r="I653" s="10">
        <f t="shared" si="1764"/>
        <v>0</v>
      </c>
      <c r="J653" s="10">
        <f t="shared" si="1764"/>
        <v>0</v>
      </c>
      <c r="K653" s="10">
        <f t="shared" si="1764"/>
        <v>0</v>
      </c>
      <c r="L653" s="10">
        <f t="shared" si="1764"/>
        <v>0</v>
      </c>
      <c r="M653" s="10">
        <f t="shared" si="1764"/>
        <v>0</v>
      </c>
      <c r="N653" s="10">
        <f t="shared" si="1764"/>
        <v>0</v>
      </c>
      <c r="O653" s="10">
        <f t="shared" si="1764"/>
        <v>0</v>
      </c>
      <c r="P653" s="10">
        <f t="shared" si="1764"/>
        <v>0</v>
      </c>
      <c r="Q653" s="10">
        <f t="shared" si="1764"/>
        <v>0</v>
      </c>
      <c r="R653" s="10">
        <f t="shared" si="1764"/>
        <v>0</v>
      </c>
      <c r="S653" s="10">
        <f t="shared" si="1764"/>
        <v>0</v>
      </c>
      <c r="T653" s="10">
        <f t="shared" si="1764"/>
        <v>0</v>
      </c>
      <c r="U653" s="10">
        <f t="shared" si="1764"/>
        <v>0</v>
      </c>
      <c r="V653" s="10">
        <f t="shared" si="1764"/>
        <v>0</v>
      </c>
      <c r="W653" s="10">
        <f t="shared" si="1764"/>
        <v>0</v>
      </c>
      <c r="X653" s="10">
        <f t="shared" si="1764"/>
        <v>0</v>
      </c>
      <c r="Y653" s="10">
        <f t="shared" si="1764"/>
        <v>0</v>
      </c>
      <c r="Z653" s="10">
        <f t="shared" si="1764"/>
        <v>0</v>
      </c>
      <c r="AA653" s="15">
        <v>2</v>
      </c>
      <c r="AO653" s="4">
        <f t="shared" si="1760"/>
        <v>0</v>
      </c>
      <c r="AP653" s="4">
        <f t="shared" si="1761"/>
        <v>0</v>
      </c>
      <c r="AQ653" s="4">
        <f t="shared" si="1679"/>
        <v>0</v>
      </c>
      <c r="AU653" s="316"/>
      <c r="AV653" s="316"/>
      <c r="AW653" s="316"/>
      <c r="AX653" s="316"/>
      <c r="AY653" s="36" t="s">
        <v>29</v>
      </c>
      <c r="AZ653" s="10">
        <f t="shared" ref="AZ653:AZ657" si="1765">BA653+BC653+BD653+BF653+BK653+BM653+BO653+BP653+BQ653+BS653+BT653</f>
        <v>23592.31</v>
      </c>
      <c r="BA653" s="44">
        <f t="shared" ref="BA653:BP657" si="1766">BA625+BA644</f>
        <v>0</v>
      </c>
      <c r="BB653" s="44">
        <f t="shared" si="1766"/>
        <v>0</v>
      </c>
      <c r="BC653" s="44">
        <f t="shared" si="1766"/>
        <v>23592.31</v>
      </c>
      <c r="BD653" s="44">
        <f t="shared" si="1766"/>
        <v>0</v>
      </c>
      <c r="BE653" s="44">
        <f t="shared" si="1766"/>
        <v>0</v>
      </c>
      <c r="BF653" s="44">
        <f t="shared" si="1766"/>
        <v>0</v>
      </c>
      <c r="BG653" s="44">
        <f t="shared" si="1766"/>
        <v>0</v>
      </c>
      <c r="BH653" s="44">
        <f t="shared" si="1766"/>
        <v>0</v>
      </c>
      <c r="BI653" s="44">
        <f t="shared" si="1766"/>
        <v>0</v>
      </c>
      <c r="BJ653" s="44">
        <f t="shared" si="1766"/>
        <v>0</v>
      </c>
      <c r="BK653" s="44">
        <f t="shared" si="1766"/>
        <v>0</v>
      </c>
      <c r="BL653" s="44">
        <f t="shared" si="1766"/>
        <v>0</v>
      </c>
      <c r="BM653" s="44">
        <f t="shared" si="1766"/>
        <v>0</v>
      </c>
      <c r="BN653" s="44">
        <f t="shared" si="1766"/>
        <v>0</v>
      </c>
      <c r="BO653" s="44">
        <f t="shared" si="1766"/>
        <v>0</v>
      </c>
      <c r="BP653" s="44">
        <f t="shared" si="1766"/>
        <v>0</v>
      </c>
      <c r="BQ653" s="44">
        <f t="shared" si="1762"/>
        <v>0</v>
      </c>
      <c r="BR653" s="44">
        <f t="shared" si="1762"/>
        <v>0</v>
      </c>
      <c r="BS653" s="44">
        <f t="shared" si="1762"/>
        <v>0</v>
      </c>
      <c r="BT653" s="44">
        <f t="shared" si="1762"/>
        <v>0</v>
      </c>
      <c r="BU653" s="15">
        <v>2</v>
      </c>
    </row>
    <row r="654" spans="1:88" ht="120" customHeight="1">
      <c r="A654" s="299"/>
      <c r="B654" s="299"/>
      <c r="C654" s="299"/>
      <c r="D654" s="298" t="s">
        <v>30</v>
      </c>
      <c r="E654" s="36" t="s">
        <v>31</v>
      </c>
      <c r="F654" s="10">
        <f t="shared" si="1763"/>
        <v>0</v>
      </c>
      <c r="G654" s="10">
        <f t="shared" ref="G654:Z654" si="1767">G626</f>
        <v>0</v>
      </c>
      <c r="H654" s="10">
        <f t="shared" si="1767"/>
        <v>0</v>
      </c>
      <c r="I654" s="10">
        <f t="shared" si="1767"/>
        <v>0</v>
      </c>
      <c r="J654" s="10">
        <f t="shared" si="1767"/>
        <v>0</v>
      </c>
      <c r="K654" s="10">
        <f t="shared" si="1767"/>
        <v>0</v>
      </c>
      <c r="L654" s="10">
        <f t="shared" si="1767"/>
        <v>0</v>
      </c>
      <c r="M654" s="10">
        <f t="shared" si="1767"/>
        <v>0</v>
      </c>
      <c r="N654" s="10">
        <f t="shared" si="1767"/>
        <v>0</v>
      </c>
      <c r="O654" s="10">
        <f t="shared" si="1767"/>
        <v>0</v>
      </c>
      <c r="P654" s="10">
        <f t="shared" si="1767"/>
        <v>0</v>
      </c>
      <c r="Q654" s="10">
        <f t="shared" si="1767"/>
        <v>0</v>
      </c>
      <c r="R654" s="10">
        <f t="shared" si="1767"/>
        <v>0</v>
      </c>
      <c r="S654" s="10">
        <f t="shared" si="1767"/>
        <v>0</v>
      </c>
      <c r="T654" s="10">
        <f t="shared" si="1767"/>
        <v>0</v>
      </c>
      <c r="U654" s="10">
        <f t="shared" si="1767"/>
        <v>0</v>
      </c>
      <c r="V654" s="10">
        <f t="shared" si="1767"/>
        <v>0</v>
      </c>
      <c r="W654" s="10">
        <f t="shared" si="1767"/>
        <v>0</v>
      </c>
      <c r="X654" s="10">
        <f t="shared" si="1767"/>
        <v>0</v>
      </c>
      <c r="Y654" s="10">
        <f t="shared" si="1767"/>
        <v>0</v>
      </c>
      <c r="Z654" s="10">
        <f t="shared" si="1767"/>
        <v>0</v>
      </c>
      <c r="AA654" s="15">
        <v>3</v>
      </c>
      <c r="AO654" s="4">
        <f t="shared" si="1760"/>
        <v>0</v>
      </c>
      <c r="AP654" s="4">
        <f t="shared" si="1761"/>
        <v>0</v>
      </c>
      <c r="AQ654" s="4">
        <f t="shared" si="1679"/>
        <v>0</v>
      </c>
      <c r="AT654" s="32">
        <f>AZ654-BC654</f>
        <v>0</v>
      </c>
      <c r="AU654" s="316"/>
      <c r="AV654" s="316"/>
      <c r="AW654" s="316"/>
      <c r="AX654" s="316" t="s">
        <v>30</v>
      </c>
      <c r="AY654" s="36" t="s">
        <v>31</v>
      </c>
      <c r="AZ654" s="10">
        <f t="shared" si="1765"/>
        <v>915803.82</v>
      </c>
      <c r="BA654" s="44">
        <f t="shared" si="1766"/>
        <v>0</v>
      </c>
      <c r="BB654" s="44">
        <f t="shared" si="1762"/>
        <v>0</v>
      </c>
      <c r="BC654" s="44">
        <f t="shared" si="1762"/>
        <v>915803.82</v>
      </c>
      <c r="BD654" s="44">
        <f t="shared" si="1762"/>
        <v>0</v>
      </c>
      <c r="BE654" s="44">
        <f t="shared" si="1762"/>
        <v>0</v>
      </c>
      <c r="BF654" s="44">
        <f t="shared" si="1762"/>
        <v>0</v>
      </c>
      <c r="BG654" s="44">
        <f t="shared" si="1762"/>
        <v>0</v>
      </c>
      <c r="BH654" s="44">
        <f t="shared" si="1762"/>
        <v>0</v>
      </c>
      <c r="BI654" s="44">
        <f t="shared" si="1762"/>
        <v>0</v>
      </c>
      <c r="BJ654" s="44">
        <f t="shared" si="1762"/>
        <v>0</v>
      </c>
      <c r="BK654" s="44">
        <f t="shared" si="1762"/>
        <v>0</v>
      </c>
      <c r="BL654" s="44">
        <f t="shared" si="1762"/>
        <v>0</v>
      </c>
      <c r="BM654" s="44">
        <f t="shared" si="1762"/>
        <v>0</v>
      </c>
      <c r="BN654" s="44">
        <f t="shared" si="1762"/>
        <v>0</v>
      </c>
      <c r="BO654" s="44">
        <f t="shared" si="1762"/>
        <v>0</v>
      </c>
      <c r="BP654" s="44">
        <f t="shared" si="1762"/>
        <v>0</v>
      </c>
      <c r="BQ654" s="44">
        <f t="shared" si="1762"/>
        <v>0</v>
      </c>
      <c r="BR654" s="44">
        <f t="shared" si="1762"/>
        <v>0</v>
      </c>
      <c r="BS654" s="44">
        <f t="shared" si="1762"/>
        <v>0</v>
      </c>
      <c r="BT654" s="44">
        <f t="shared" si="1762"/>
        <v>0</v>
      </c>
      <c r="BU654" s="15">
        <v>3</v>
      </c>
    </row>
    <row r="655" spans="1:88" ht="30" customHeight="1">
      <c r="A655" s="299"/>
      <c r="B655" s="299"/>
      <c r="C655" s="299"/>
      <c r="D655" s="299"/>
      <c r="E655" s="36" t="s">
        <v>32</v>
      </c>
      <c r="F655" s="10">
        <f t="shared" si="1763"/>
        <v>0</v>
      </c>
      <c r="G655" s="10">
        <f t="shared" ref="G655:Z655" si="1768">G627</f>
        <v>0</v>
      </c>
      <c r="H655" s="10">
        <f t="shared" si="1768"/>
        <v>0</v>
      </c>
      <c r="I655" s="10">
        <f t="shared" si="1768"/>
        <v>0</v>
      </c>
      <c r="J655" s="10">
        <f t="shared" si="1768"/>
        <v>0</v>
      </c>
      <c r="K655" s="10">
        <f t="shared" si="1768"/>
        <v>0</v>
      </c>
      <c r="L655" s="10">
        <f t="shared" si="1768"/>
        <v>0</v>
      </c>
      <c r="M655" s="10">
        <f t="shared" si="1768"/>
        <v>0</v>
      </c>
      <c r="N655" s="10">
        <f t="shared" si="1768"/>
        <v>0</v>
      </c>
      <c r="O655" s="10">
        <f t="shared" si="1768"/>
        <v>0</v>
      </c>
      <c r="P655" s="10">
        <f t="shared" si="1768"/>
        <v>0</v>
      </c>
      <c r="Q655" s="10">
        <f t="shared" si="1768"/>
        <v>0</v>
      </c>
      <c r="R655" s="10">
        <f t="shared" si="1768"/>
        <v>0</v>
      </c>
      <c r="S655" s="10">
        <f t="shared" si="1768"/>
        <v>0</v>
      </c>
      <c r="T655" s="10">
        <f t="shared" si="1768"/>
        <v>0</v>
      </c>
      <c r="U655" s="10">
        <f t="shared" si="1768"/>
        <v>0</v>
      </c>
      <c r="V655" s="10">
        <f t="shared" si="1768"/>
        <v>0</v>
      </c>
      <c r="W655" s="10">
        <f t="shared" si="1768"/>
        <v>0</v>
      </c>
      <c r="X655" s="10">
        <f t="shared" si="1768"/>
        <v>0</v>
      </c>
      <c r="Y655" s="10">
        <f t="shared" si="1768"/>
        <v>0</v>
      </c>
      <c r="Z655" s="10">
        <f t="shared" si="1768"/>
        <v>0</v>
      </c>
      <c r="AA655" s="15">
        <v>4</v>
      </c>
      <c r="AO655" s="4">
        <f t="shared" si="1760"/>
        <v>0</v>
      </c>
      <c r="AP655" s="4">
        <f t="shared" si="1761"/>
        <v>0</v>
      </c>
      <c r="AQ655" s="4">
        <f t="shared" si="1679"/>
        <v>0</v>
      </c>
      <c r="AU655" s="316"/>
      <c r="AV655" s="316"/>
      <c r="AW655" s="316"/>
      <c r="AX655" s="316"/>
      <c r="AY655" s="36" t="s">
        <v>32</v>
      </c>
      <c r="AZ655" s="10">
        <f t="shared" si="1765"/>
        <v>1419834.58</v>
      </c>
      <c r="BA655" s="44">
        <f t="shared" si="1766"/>
        <v>0</v>
      </c>
      <c r="BB655" s="44">
        <f t="shared" si="1762"/>
        <v>0</v>
      </c>
      <c r="BC655" s="44">
        <f t="shared" si="1762"/>
        <v>1419834.58</v>
      </c>
      <c r="BD655" s="44">
        <f t="shared" si="1762"/>
        <v>0</v>
      </c>
      <c r="BE655" s="44">
        <f t="shared" si="1762"/>
        <v>0</v>
      </c>
      <c r="BF655" s="44">
        <f t="shared" si="1762"/>
        <v>0</v>
      </c>
      <c r="BG655" s="44">
        <f t="shared" si="1762"/>
        <v>0</v>
      </c>
      <c r="BH655" s="44">
        <f t="shared" si="1762"/>
        <v>0</v>
      </c>
      <c r="BI655" s="44">
        <f t="shared" si="1762"/>
        <v>0</v>
      </c>
      <c r="BJ655" s="44">
        <f t="shared" si="1762"/>
        <v>0</v>
      </c>
      <c r="BK655" s="44">
        <f t="shared" si="1762"/>
        <v>0</v>
      </c>
      <c r="BL655" s="44">
        <f t="shared" si="1762"/>
        <v>0</v>
      </c>
      <c r="BM655" s="44">
        <f t="shared" si="1762"/>
        <v>0</v>
      </c>
      <c r="BN655" s="44">
        <f t="shared" si="1762"/>
        <v>0</v>
      </c>
      <c r="BO655" s="44">
        <f t="shared" si="1762"/>
        <v>0</v>
      </c>
      <c r="BP655" s="44">
        <f t="shared" si="1762"/>
        <v>0</v>
      </c>
      <c r="BQ655" s="44">
        <f t="shared" si="1762"/>
        <v>0</v>
      </c>
      <c r="BR655" s="44">
        <f t="shared" si="1762"/>
        <v>0</v>
      </c>
      <c r="BS655" s="44">
        <f t="shared" si="1762"/>
        <v>0</v>
      </c>
      <c r="BT655" s="44">
        <f t="shared" si="1762"/>
        <v>0</v>
      </c>
      <c r="BU655" s="15">
        <v>4</v>
      </c>
    </row>
    <row r="656" spans="1:88" ht="30" customHeight="1">
      <c r="A656" s="299"/>
      <c r="B656" s="299"/>
      <c r="C656" s="299"/>
      <c r="D656" s="299"/>
      <c r="E656" s="36" t="s">
        <v>33</v>
      </c>
      <c r="F656" s="10">
        <f t="shared" si="1763"/>
        <v>0</v>
      </c>
      <c r="G656" s="10">
        <f t="shared" ref="G656:Z656" si="1769">G628</f>
        <v>0</v>
      </c>
      <c r="H656" s="10">
        <f t="shared" si="1769"/>
        <v>0</v>
      </c>
      <c r="I656" s="10">
        <f t="shared" si="1769"/>
        <v>0</v>
      </c>
      <c r="J656" s="10">
        <f t="shared" si="1769"/>
        <v>0</v>
      </c>
      <c r="K656" s="10">
        <f t="shared" si="1769"/>
        <v>0</v>
      </c>
      <c r="L656" s="10">
        <f t="shared" si="1769"/>
        <v>0</v>
      </c>
      <c r="M656" s="10">
        <f t="shared" si="1769"/>
        <v>0</v>
      </c>
      <c r="N656" s="10">
        <f t="shared" si="1769"/>
        <v>0</v>
      </c>
      <c r="O656" s="10">
        <f t="shared" si="1769"/>
        <v>0</v>
      </c>
      <c r="P656" s="10">
        <f t="shared" si="1769"/>
        <v>0</v>
      </c>
      <c r="Q656" s="10">
        <f t="shared" si="1769"/>
        <v>0</v>
      </c>
      <c r="R656" s="10">
        <f t="shared" si="1769"/>
        <v>0</v>
      </c>
      <c r="S656" s="10">
        <f t="shared" si="1769"/>
        <v>0</v>
      </c>
      <c r="T656" s="10">
        <f t="shared" si="1769"/>
        <v>0</v>
      </c>
      <c r="U656" s="10">
        <f t="shared" si="1769"/>
        <v>0</v>
      </c>
      <c r="V656" s="10">
        <f t="shared" si="1769"/>
        <v>0</v>
      </c>
      <c r="W656" s="10">
        <f t="shared" si="1769"/>
        <v>0</v>
      </c>
      <c r="X656" s="10">
        <f t="shared" si="1769"/>
        <v>0</v>
      </c>
      <c r="Y656" s="10">
        <f t="shared" si="1769"/>
        <v>0</v>
      </c>
      <c r="Z656" s="10">
        <f t="shared" si="1769"/>
        <v>0</v>
      </c>
      <c r="AA656" s="15">
        <v>5</v>
      </c>
      <c r="AO656" s="4">
        <f t="shared" si="1760"/>
        <v>0</v>
      </c>
      <c r="AP656" s="4">
        <f t="shared" si="1761"/>
        <v>0</v>
      </c>
      <c r="AQ656" s="4">
        <f t="shared" si="1679"/>
        <v>0</v>
      </c>
      <c r="AU656" s="316"/>
      <c r="AV656" s="316"/>
      <c r="AW656" s="316"/>
      <c r="AX656" s="316"/>
      <c r="AY656" s="36" t="s">
        <v>33</v>
      </c>
      <c r="AZ656" s="10">
        <f t="shared" si="1765"/>
        <v>0</v>
      </c>
      <c r="BA656" s="44">
        <f t="shared" si="1766"/>
        <v>0</v>
      </c>
      <c r="BB656" s="44">
        <f t="shared" si="1762"/>
        <v>0</v>
      </c>
      <c r="BC656" s="44">
        <f t="shared" si="1762"/>
        <v>0</v>
      </c>
      <c r="BD656" s="44">
        <f t="shared" si="1762"/>
        <v>0</v>
      </c>
      <c r="BE656" s="44">
        <f t="shared" si="1762"/>
        <v>0</v>
      </c>
      <c r="BF656" s="44">
        <f t="shared" si="1762"/>
        <v>0</v>
      </c>
      <c r="BG656" s="44">
        <f t="shared" si="1762"/>
        <v>0</v>
      </c>
      <c r="BH656" s="44">
        <f t="shared" si="1762"/>
        <v>0</v>
      </c>
      <c r="BI656" s="44">
        <f t="shared" si="1762"/>
        <v>0</v>
      </c>
      <c r="BJ656" s="44">
        <f t="shared" si="1762"/>
        <v>0</v>
      </c>
      <c r="BK656" s="44">
        <f t="shared" si="1762"/>
        <v>0</v>
      </c>
      <c r="BL656" s="44">
        <f t="shared" si="1762"/>
        <v>0</v>
      </c>
      <c r="BM656" s="44">
        <f t="shared" si="1762"/>
        <v>0</v>
      </c>
      <c r="BN656" s="44">
        <f t="shared" si="1762"/>
        <v>0</v>
      </c>
      <c r="BO656" s="44">
        <f t="shared" si="1762"/>
        <v>0</v>
      </c>
      <c r="BP656" s="44">
        <f t="shared" si="1762"/>
        <v>0</v>
      </c>
      <c r="BQ656" s="44">
        <f t="shared" si="1762"/>
        <v>0</v>
      </c>
      <c r="BR656" s="44">
        <f t="shared" si="1762"/>
        <v>0</v>
      </c>
      <c r="BS656" s="44">
        <f t="shared" si="1762"/>
        <v>0</v>
      </c>
      <c r="BT656" s="44">
        <f t="shared" si="1762"/>
        <v>0</v>
      </c>
      <c r="BU656" s="15">
        <v>5</v>
      </c>
    </row>
    <row r="657" spans="1:88" ht="30" customHeight="1">
      <c r="A657" s="299"/>
      <c r="B657" s="299"/>
      <c r="C657" s="299"/>
      <c r="D657" s="300"/>
      <c r="E657" s="36" t="s">
        <v>34</v>
      </c>
      <c r="F657" s="10">
        <f t="shared" si="1763"/>
        <v>0</v>
      </c>
      <c r="G657" s="10">
        <f t="shared" ref="G657:Z657" si="1770">G629</f>
        <v>0</v>
      </c>
      <c r="H657" s="10">
        <f t="shared" si="1770"/>
        <v>0</v>
      </c>
      <c r="I657" s="10">
        <f t="shared" si="1770"/>
        <v>0</v>
      </c>
      <c r="J657" s="10">
        <f t="shared" si="1770"/>
        <v>0</v>
      </c>
      <c r="K657" s="10">
        <f t="shared" si="1770"/>
        <v>0</v>
      </c>
      <c r="L657" s="10">
        <f t="shared" si="1770"/>
        <v>0</v>
      </c>
      <c r="M657" s="10">
        <f t="shared" si="1770"/>
        <v>0</v>
      </c>
      <c r="N657" s="10">
        <f t="shared" si="1770"/>
        <v>0</v>
      </c>
      <c r="O657" s="10">
        <f t="shared" si="1770"/>
        <v>0</v>
      </c>
      <c r="P657" s="10">
        <f t="shared" si="1770"/>
        <v>0</v>
      </c>
      <c r="Q657" s="10">
        <f t="shared" si="1770"/>
        <v>0</v>
      </c>
      <c r="R657" s="10">
        <f t="shared" si="1770"/>
        <v>0</v>
      </c>
      <c r="S657" s="10">
        <f t="shared" si="1770"/>
        <v>0</v>
      </c>
      <c r="T657" s="10">
        <f t="shared" si="1770"/>
        <v>0</v>
      </c>
      <c r="U657" s="10">
        <f t="shared" si="1770"/>
        <v>0</v>
      </c>
      <c r="V657" s="10">
        <f t="shared" si="1770"/>
        <v>0</v>
      </c>
      <c r="W657" s="10">
        <f t="shared" si="1770"/>
        <v>0</v>
      </c>
      <c r="X657" s="10">
        <f t="shared" si="1770"/>
        <v>0</v>
      </c>
      <c r="Y657" s="10">
        <f t="shared" si="1770"/>
        <v>0</v>
      </c>
      <c r="Z657" s="10">
        <f t="shared" si="1770"/>
        <v>0</v>
      </c>
      <c r="AA657" s="15">
        <v>6</v>
      </c>
      <c r="AO657" s="4">
        <f t="shared" si="1760"/>
        <v>0</v>
      </c>
      <c r="AP657" s="4">
        <f t="shared" si="1761"/>
        <v>0</v>
      </c>
      <c r="AQ657" s="4">
        <f t="shared" si="1679"/>
        <v>0</v>
      </c>
      <c r="AU657" s="316"/>
      <c r="AV657" s="316"/>
      <c r="AW657" s="316"/>
      <c r="AX657" s="316"/>
      <c r="AY657" s="36" t="s">
        <v>34</v>
      </c>
      <c r="AZ657" s="10">
        <f t="shared" si="1765"/>
        <v>0</v>
      </c>
      <c r="BA657" s="44">
        <f t="shared" si="1766"/>
        <v>0</v>
      </c>
      <c r="BB657" s="44">
        <f t="shared" si="1762"/>
        <v>0</v>
      </c>
      <c r="BC657" s="44">
        <f t="shared" si="1762"/>
        <v>0</v>
      </c>
      <c r="BD657" s="44">
        <f t="shared" si="1762"/>
        <v>0</v>
      </c>
      <c r="BE657" s="44">
        <f t="shared" si="1762"/>
        <v>0</v>
      </c>
      <c r="BF657" s="44">
        <f t="shared" si="1762"/>
        <v>0</v>
      </c>
      <c r="BG657" s="44">
        <f t="shared" si="1762"/>
        <v>0</v>
      </c>
      <c r="BH657" s="44">
        <f t="shared" si="1762"/>
        <v>0</v>
      </c>
      <c r="BI657" s="44">
        <f t="shared" si="1762"/>
        <v>0</v>
      </c>
      <c r="BJ657" s="44">
        <f t="shared" si="1762"/>
        <v>0</v>
      </c>
      <c r="BK657" s="44">
        <f t="shared" si="1762"/>
        <v>0</v>
      </c>
      <c r="BL657" s="44">
        <f t="shared" si="1762"/>
        <v>0</v>
      </c>
      <c r="BM657" s="44">
        <f t="shared" si="1762"/>
        <v>0</v>
      </c>
      <c r="BN657" s="44">
        <f t="shared" si="1762"/>
        <v>0</v>
      </c>
      <c r="BO657" s="44">
        <f t="shared" si="1762"/>
        <v>0</v>
      </c>
      <c r="BP657" s="44">
        <f t="shared" si="1762"/>
        <v>0</v>
      </c>
      <c r="BQ657" s="44">
        <f t="shared" si="1762"/>
        <v>0</v>
      </c>
      <c r="BR657" s="44">
        <f t="shared" si="1762"/>
        <v>0</v>
      </c>
      <c r="BS657" s="44">
        <f t="shared" si="1762"/>
        <v>0</v>
      </c>
      <c r="BT657" s="44">
        <f t="shared" si="1762"/>
        <v>0</v>
      </c>
      <c r="BU657" s="15">
        <v>6</v>
      </c>
    </row>
    <row r="658" spans="1:88" ht="30" customHeight="1">
      <c r="A658" s="299"/>
      <c r="B658" s="299"/>
      <c r="C658" s="299"/>
      <c r="D658" s="311" t="s">
        <v>35</v>
      </c>
      <c r="E658" s="312"/>
      <c r="F658" s="10">
        <f>F652+F653+F654+F655+F656+F657</f>
        <v>2260116.39</v>
      </c>
      <c r="G658" s="10">
        <f t="shared" ref="G658" si="1771">G652+G653+G654+G655+G656+G657</f>
        <v>2260116.39</v>
      </c>
      <c r="H658" s="10">
        <f t="shared" ref="H658" si="1772">H652+H653+H654+H655+H656+H657</f>
        <v>0</v>
      </c>
      <c r="I658" s="10">
        <f t="shared" ref="I658" si="1773">I652+I653+I654+I655+I656+I657</f>
        <v>0</v>
      </c>
      <c r="J658" s="10">
        <f t="shared" ref="J658" si="1774">J652+J653+J654+J655+J656+J657</f>
        <v>0</v>
      </c>
      <c r="K658" s="10">
        <f t="shared" ref="K658" si="1775">K652+K653+K654+K655+K656+K657</f>
        <v>0</v>
      </c>
      <c r="L658" s="10">
        <f t="shared" ref="L658" si="1776">L652+L653+L654+L655+L656+L657</f>
        <v>0</v>
      </c>
      <c r="M658" s="10">
        <f t="shared" ref="M658" si="1777">M652+M653+M654+M655+M656+M657</f>
        <v>0</v>
      </c>
      <c r="N658" s="10">
        <f t="shared" ref="N658" si="1778">N652+N653+N654+N655+N656+N657</f>
        <v>0</v>
      </c>
      <c r="O658" s="10">
        <f t="shared" ref="O658" si="1779">O652+O653+O654+O655+O656+O657</f>
        <v>0</v>
      </c>
      <c r="P658" s="10">
        <f t="shared" ref="P658" si="1780">P652+P653+P654+P655+P656+P657</f>
        <v>0</v>
      </c>
      <c r="Q658" s="10">
        <f t="shared" ref="Q658" si="1781">Q652+Q653+Q654+Q655+Q656+Q657</f>
        <v>0</v>
      </c>
      <c r="R658" s="10">
        <f t="shared" ref="R658" si="1782">R652+R653+R654+R655+R656+R657</f>
        <v>0</v>
      </c>
      <c r="S658" s="10">
        <f t="shared" ref="S658" si="1783">S652+S653+S654+S655+S656+S657</f>
        <v>0</v>
      </c>
      <c r="T658" s="10">
        <f t="shared" ref="T658" si="1784">T652+T653+T654+T655+T656+T657</f>
        <v>0</v>
      </c>
      <c r="U658" s="10">
        <f t="shared" ref="U658" si="1785">U652+U653+U654+U655+U656+U657</f>
        <v>0</v>
      </c>
      <c r="V658" s="10">
        <f t="shared" ref="V658" si="1786">V652+V653+V654+V655+V656+V657</f>
        <v>0</v>
      </c>
      <c r="W658" s="10">
        <f t="shared" ref="W658" si="1787">W652+W653+W654+W655+W656+W657</f>
        <v>0</v>
      </c>
      <c r="X658" s="10">
        <f t="shared" ref="X658" si="1788">X652+X653+X654+X655+X656+X657</f>
        <v>0</v>
      </c>
      <c r="Y658" s="10">
        <f t="shared" ref="Y658" si="1789">Y652+Y653+Y654+Y655+Y656+Y657</f>
        <v>0</v>
      </c>
      <c r="Z658" s="10">
        <f t="shared" ref="Z658" si="1790">Z652+Z653+Z654+Z655+Z656+Z657</f>
        <v>0</v>
      </c>
      <c r="AA658" s="15">
        <v>7</v>
      </c>
      <c r="AO658" s="4">
        <f t="shared" si="1760"/>
        <v>0</v>
      </c>
      <c r="AP658" s="4">
        <f t="shared" si="1761"/>
        <v>0</v>
      </c>
      <c r="AQ658" s="4">
        <f t="shared" si="1679"/>
        <v>0</v>
      </c>
      <c r="AU658" s="316"/>
      <c r="AV658" s="316"/>
      <c r="AW658" s="316"/>
      <c r="AX658" s="321" t="s">
        <v>35</v>
      </c>
      <c r="AY658" s="321"/>
      <c r="AZ658" s="10">
        <f>AZ652+AZ653+AZ654+AZ655+AZ656+AZ657</f>
        <v>6879463.4900000002</v>
      </c>
      <c r="BA658" s="10">
        <f t="shared" ref="BA658:BT658" si="1791">BA652+BA653+BA654+BA655+BA656+BA657</f>
        <v>4520232.78</v>
      </c>
      <c r="BB658" s="10">
        <f t="shared" si="1791"/>
        <v>0</v>
      </c>
      <c r="BC658" s="10">
        <f t="shared" si="1791"/>
        <v>2359230.71</v>
      </c>
      <c r="BD658" s="10">
        <f t="shared" si="1791"/>
        <v>0</v>
      </c>
      <c r="BE658" s="10">
        <f t="shared" si="1791"/>
        <v>0</v>
      </c>
      <c r="BF658" s="10">
        <f t="shared" si="1791"/>
        <v>0</v>
      </c>
      <c r="BG658" s="10">
        <f t="shared" si="1791"/>
        <v>0</v>
      </c>
      <c r="BH658" s="10">
        <f t="shared" si="1791"/>
        <v>0</v>
      </c>
      <c r="BI658" s="10">
        <f t="shared" si="1791"/>
        <v>0</v>
      </c>
      <c r="BJ658" s="10">
        <f t="shared" si="1791"/>
        <v>0</v>
      </c>
      <c r="BK658" s="10">
        <f t="shared" si="1791"/>
        <v>0</v>
      </c>
      <c r="BL658" s="10">
        <f t="shared" si="1791"/>
        <v>0</v>
      </c>
      <c r="BM658" s="10">
        <f t="shared" si="1791"/>
        <v>0</v>
      </c>
      <c r="BN658" s="10">
        <f t="shared" si="1791"/>
        <v>0</v>
      </c>
      <c r="BO658" s="10">
        <f t="shared" si="1791"/>
        <v>0</v>
      </c>
      <c r="BP658" s="10">
        <f t="shared" si="1791"/>
        <v>0</v>
      </c>
      <c r="BQ658" s="10">
        <f t="shared" si="1791"/>
        <v>0</v>
      </c>
      <c r="BR658" s="10">
        <f t="shared" si="1791"/>
        <v>0</v>
      </c>
      <c r="BS658" s="10">
        <f t="shared" si="1791"/>
        <v>0</v>
      </c>
      <c r="BT658" s="10">
        <f t="shared" si="1791"/>
        <v>0</v>
      </c>
      <c r="BU658" s="15">
        <v>7</v>
      </c>
      <c r="CI658" s="32">
        <f>BF658-BG658</f>
        <v>0</v>
      </c>
      <c r="CJ658" s="123"/>
    </row>
    <row r="659" spans="1:88" ht="75" customHeight="1">
      <c r="A659" s="299"/>
      <c r="B659" s="299"/>
      <c r="C659" s="299"/>
      <c r="D659" s="292" t="s">
        <v>53</v>
      </c>
      <c r="E659" s="293"/>
      <c r="F659" s="11">
        <f>ROUND(F658/C652,2)</f>
        <v>624.59</v>
      </c>
      <c r="G659" s="11">
        <f>ROUND(G658/C652,2)</f>
        <v>624.59</v>
      </c>
      <c r="H659" s="11">
        <f>ROUND(H658/C652,2)</f>
        <v>0</v>
      </c>
      <c r="I659" s="11">
        <f>ROUND(I658/C652,2)</f>
        <v>0</v>
      </c>
      <c r="J659" s="11">
        <f>ROUND(J658/C652,2)</f>
        <v>0</v>
      </c>
      <c r="K659" s="11">
        <f>ROUND(K658/C652,2)</f>
        <v>0</v>
      </c>
      <c r="L659" s="11">
        <f>ROUND(L658/C652,2)</f>
        <v>0</v>
      </c>
      <c r="M659" s="11">
        <f>ROUND(M658/C652,2)</f>
        <v>0</v>
      </c>
      <c r="N659" s="11">
        <f>ROUND(N658/C652,2)</f>
        <v>0</v>
      </c>
      <c r="O659" s="11">
        <f>ROUND(O658/C652,2)</f>
        <v>0</v>
      </c>
      <c r="P659" s="11">
        <f>ROUND(P658/C652,2)</f>
        <v>0</v>
      </c>
      <c r="Q659" s="11">
        <f>ROUND(Q658/C652,2)</f>
        <v>0</v>
      </c>
      <c r="R659" s="11">
        <f>ROUND(R658/C652,2)</f>
        <v>0</v>
      </c>
      <c r="S659" s="11">
        <f>ROUND(S658/C652,2)</f>
        <v>0</v>
      </c>
      <c r="T659" s="11">
        <f>ROUND(T658/C652,2)</f>
        <v>0</v>
      </c>
      <c r="U659" s="11">
        <f>ROUND(U658/C652,2)</f>
        <v>0</v>
      </c>
      <c r="V659" s="11">
        <f>ROUND(V658/C652,2)</f>
        <v>0</v>
      </c>
      <c r="W659" s="11">
        <f>ROUND(W658/C652,2)</f>
        <v>0</v>
      </c>
      <c r="X659" s="11">
        <f>ROUND(X658/C652,2)</f>
        <v>0</v>
      </c>
      <c r="Y659" s="11">
        <f>ROUND(Y658/C652,2)</f>
        <v>0</v>
      </c>
      <c r="Z659" s="11">
        <f>ROUND(Z658/C652,2)</f>
        <v>0</v>
      </c>
      <c r="AA659" s="17">
        <v>8</v>
      </c>
      <c r="AD659" s="52">
        <f>IF(AND(G659&gt;947.15,G659&lt;949),3,IF(AND(G659&gt;623.59,G659&lt;625),4,IF(AND(G659&gt;237.38,G659&lt;239),5,IF(AND(G659&gt;1986,G659&lt;1988),6,IF(AND(G659&gt;739.75,G659&lt;741),7,IF(AND(G659&gt;282.91,G659&lt;284),8,IF(AND(G659&gt;2681.35,G659&lt;2683),9,IF(AND(G659&gt;828.59,G659&lt;830),10,IF(AND(G659&gt;585.15,G659&lt;587),11,IF(AND(G659&gt;991.71,G659&lt;993),12,IF(AND(G659&gt;652.95,G659&lt;654),13,IF(AND(G659&gt;248.59,G659&lt;250),14,IF(AND(G659&gt;2079.39,G659&lt;2081),15,IF(AND(G659&gt;774.57,G659&lt;776),16,IF(AND(G659&gt;296.25,G659&lt;298),17,IF(AND(G659&gt;2807.42,G659&lt;2809),18,IF(AND(G659&gt;867.59,G659&lt;869),19,IF(AND(G659&gt;612.7,G659&lt;614),20))))))))))))))))))</f>
        <v>4</v>
      </c>
      <c r="AE659" s="52" t="b">
        <f>IF(AND(I659&gt;1204.78,I659&lt;1206),5,IF(AND(I659&gt;1407.63,I659&lt;1409),8,IF(AND(I659&gt;1427.91,I659&lt;1429),11,IF(AND(I659&gt;1261.45,I659&lt;1263),14,IF(AND(I659&gt;1473.83,I659&lt;1475),17,IF(AND(I659&gt;1495.07,I659&lt;1497),20))))))</f>
        <v>0</v>
      </c>
      <c r="AF659" s="52" t="b">
        <f>IF(AND(J659&gt;486.32,J659&lt;488),3,IF(AND(J659&gt;324.64,J659&lt;326),4,IF(AND(J659&gt;286.99,J659&lt;288.5),5,IF(AND(J659&gt;617.7,J659&lt;618),6,IF(AND(J659&gt;411.3,J659&lt;413),7,IF(AND(J659&gt;365.04,J659&lt;367),8,IF(AND(J659&gt;797.54,J659&lt;799),9,IF(AND(J659&gt;533.49,J659&lt;535),10,IF(AND(J659&gt;475.86,J659&lt;477),11,IF(AND(J659&gt;509.22,J659&lt;511),12,IF(AND(J659&gt;339.94,J659&lt;341.2),13,IF(AND(J659&gt;300.53,J659&lt;302),14,IF(AND(J659&gt;646.78,J659&lt;648),15,IF(AND(J659&gt;430.68,J659&lt;432),16,IF(AND(J659&gt;382.24,J659&lt;384),17,IF(AND(J659&gt;835.07,J659&lt;837),18,IF(AND(J659&gt;558.61,J659&lt;560),19,IF(AND(J659&gt;498.27,J659&lt;500),20))))))))))))))))))</f>
        <v>0</v>
      </c>
      <c r="AG659" s="52" t="b">
        <f>IF(AND(L659&gt;497.89,L659&lt;499),3,IF(AND(L659&gt;360.29,L659&lt;362),4,IF(AND(L659&gt;249.38,L659&lt;251),5,IF(AND(L659&gt;628.22,L659&lt;630),6,IF(AND(L659&gt;455.21,L659&lt;457),7,IF(AND(L659&gt;315.16,L659&lt;317),8,IF(AND(L659&gt;814.35,L659&lt;816),9,IF(AND(L659&gt;571.19,L659&lt;573),10,IF(AND(L659&gt;401.59,L659&lt;403),11,IF(AND(L659&gt;521.33,L659&lt;523),12,IF(AND(L659&gt;377.28,L659&lt;379),13,IF(AND(L659&gt;261.15,L659&lt;263),14,IF(AND(L659&gt;657.8,L659&lt;659),15,IF(AND(L659&gt;476.66,L659&lt;478),16,IF(AND(L659&gt;330.01,L659&lt;332),17,IF(AND(L659&gt;852.67,L659&lt;854),18,IF(AND(L659&gt;598.08,L659&lt;600),19,IF(AND(L659&gt;420.51,L659&lt;422),20))))))))))))))))))</f>
        <v>0</v>
      </c>
      <c r="AH659" s="52" t="b">
        <f>IF(AND(Q659&gt;358.85,Q659&lt;360),3,IF(AND(Q659&gt;129.83,Q659&lt;131),4,IF(AND(Q659&gt;77.61,Q659&lt;79),5,IF(AND(Q659&gt;426.19,Q659&lt;428),6,IF(AND(Q659&gt;159.77,Q659&lt;161),7,IF(AND(Q659&gt;94.38,Q659&lt;96),8,IF(AND(Q659&gt;567.37,Q659&lt;569),9,IF(AND(Q659&gt;203.4,Q659&lt;205),10,IF(AND(Q659&gt;131.96,Q659&lt;133),11,IF(AND(Q659&gt;375.76,Q659&lt;377),12,IF(AND(Q659&gt;135.98,Q659&lt;137),13,IF(AND(Q659&gt;81.31,Q659&lt;83),14,IF(AND(Q659&gt;446.27,Q659&lt;448),15,IF(AND(Q659&gt;167.32,Q659&lt;169),16,IF(AND(Q659&gt;98.86,Q659&lt;100),17,IF(AND(Q659&gt;594.08,Q659&lt;596),18,IF(AND(Q659&gt;213.01,Q659&lt;215),19,IF(AND(Q659&gt;138.21,Q659&lt;140),20))))))))))))))))))</f>
        <v>0</v>
      </c>
      <c r="AI659" s="52" t="b">
        <f>IF(AND(S659&gt;195.17,S659&lt;197),3,IF(AND(S659&gt;88.93,S659&lt;90),4,IF(AND(S659&gt;47.88,S659&lt;49),5,IF(AND(S659&gt;245.08,S659&lt;247),6,IF(AND(S659&gt;111.07,S659&lt;113),7,IF(AND(S659&gt;60.92,S659&lt;62),8,IF(AND(S659&gt;296.11,S659&lt;298),9,IF(AND(S659&gt;139.41,S659&lt;141),10,IF(AND(S659&gt;78.67,S659&lt;80),11,IF(AND(S659&gt;204.39,S659&lt;206),12,IF(AND(S659&gt;93.16,S659&lt;95),13,IF(AND(S659&gt;50.17,S659&lt;52),14,IF(AND(S659&gt;256.64,S659&lt;258),15,IF(AND(S659&gt;116.33,S659&lt;118),16,IF(AND(S659&gt;63.83,S659&lt;65),17,IF(AND(S659&gt;310.07,S659&lt;312),18,IF(AND(S659&gt;146.01,S659&lt;148),19,IF(AND(S659&gt;82.42,S659&lt;84),20))))))))))))))))))</f>
        <v>0</v>
      </c>
      <c r="AJ659" s="52" t="b">
        <f>IF(AND(U659&gt;107.35,U659&lt;109),3,IF(AND(U659&gt;63.65,U659&lt;65),4,IF(AND(U659&gt;44.75,U659&lt;46),5,IF(AND(U659&gt;143.27,U659&lt;145),6,IF(AND(U659&gt;85.58,U659&lt;87),7,IF(AND(U659&gt;60.46,U659&lt;62),8,IF(AND(U659&gt;194.16,U659&lt;196),9,IF(AND(U659&gt;117.24,U659&lt;119),10,IF(AND(U659&gt;82.88,U659&lt;84),11,IF(AND(U659&gt;112.44,U659&lt;114),12,IF(AND(U659&gt;66.69,U659&lt;68),13,IF(AND(U659&gt;46.9,U659&lt;48),14,IF(AND(U659&gt;150.05,U659&lt;152),15,IF(AND(U659&gt;90.65,U659&lt;91),16,IF(AND(U659&gt;63.34,U659&lt;65),17,IF(AND(U659&gt;203.34,U659&lt;205),18,IF(AND(U659&gt;122.8,U659&lt;124),19,IF(AND(U659&gt;86.83,U659&lt;88),20))))))))))))))))))</f>
        <v>0</v>
      </c>
      <c r="AK659" s="52" t="b">
        <f>IF(AND(V659&gt;139.85,V659&lt;141),3,IF(AND(V659&gt;103.84,V659&lt;105),4,IF(AND(V659&gt;52.32,V659&lt;54),5,IF(AND(V659&gt;285.46,V659&lt;287),6,IF(AND(V659&gt;118.42,V659&lt;120),7,IF(AND(V659&gt;62.42,V659&lt;64),8,IF(AND(V659&gt;412.27,V659&lt;414),9,IF(AND(V659&gt;140.33,V659&lt;142),10,IF(AND(V659&gt;145,V659&lt;147),11,IF(AND(V659&gt;146.47,V659&lt;148),12,IF(AND(V659&gt;108.77,V659&lt;110),13,IF(AND(V659&gt;54.82,V659&lt;56),14,IF(AND(V659&gt;298.92,V659&lt;300),15,IF(AND(V659&gt;124.03,V659&lt;126),16,IF(AND(V659&gt;65.4,V659&lt;67),17,IF(AND(V659&gt;431.69,V659&lt;433),18,IF(AND(V659&gt;146.97,V659&lt;148),19,IF(AND(V659&gt;151.86,V659&lt;153),20))))))))))))))))))</f>
        <v>0</v>
      </c>
      <c r="AL659" s="52" t="b">
        <f>IF(AND(W659&gt;350.42,W659&lt;352),3,IF(AND(W659&gt;546.22,W659&lt;548),4,IF(AND(W659&gt;155.33,W659&lt;157),5,IF(AND(W659&gt;721.99,W659&lt;723),6,IF(AND(W659&gt;638.96,W659&lt;639),7,IF(AND(W659&gt;187.79,W659&lt;189),8,IF(AND(W659&gt;945.4,W659&lt;947),9,IF(AND(W659&gt;698.46,W659&lt;670),10,IF(AND(W659&gt;360.7,W659&lt;362),11,IF(AND(W659&gt;366.94,W659&lt;368),12,IF(AND(W659&gt;571.94,W659&lt;573),13,IF(AND(W659&gt;162.68,W659&lt;164),14,IF(AND(W659&gt;755.97,W659&lt;757),15,IF(AND(W659&gt;667.99,W659&lt;669),16,IF(AND(W659&gt;196.66,W659&lt;198),17,IF(AND(W659&gt;989.88,W659&lt;991),18,IF(AND(W659&gt;731.33,W659&lt;733),19,IF(AND(W659&gt;377.7,W659&lt;379),20))))))))))))))))))</f>
        <v>0</v>
      </c>
      <c r="AM659" s="52" t="b">
        <f>IF(AND(Y659&gt;46.2,Y659&lt;46.5),3,IF(AND(Y659&gt;18.8,Y659&lt;19.1),4,IF(AND(Y659&gt;15.8,Y659&lt;16),5,IF(AND(Y659&gt;78.7,Y659&lt;79),6,IF(AND(Y659&gt;32.1,Y659&lt;32.4),7,IF(AND(Y659&gt;26.9,Y659&lt;27.3),8,IF(AND(Y659&gt;125,Y659&lt;125.5),9,IF(AND(Y659&gt;48.2,Y659&lt;48.52),10,IF(AND(Y659&gt;43.1,Y659&lt;43.6),11,IF(AND(Y659&gt;48.53,Y659&lt;48.7),12,IF(AND(Y659&gt;19.6,Y659&lt;20.1),13,IF(AND(Y659&gt;16.5,Y659&lt;16.9),14,IF(AND(Y659&gt;82.4,Y659&lt;82.8),15,IF(AND(Y659&gt;33.6,Y659&lt;34),16,IF(AND(Y659&gt;28,Y659&lt;28.6),17,IF(AND(Y659&gt;130.8,Y659&lt;131.4),18,IF(AND(Y659&gt;50.5,Y659&lt;50.9),19,IF(AND(Y659&gt;45.2,Y659&lt;45.8),20))))))))))))))))))</f>
        <v>0</v>
      </c>
      <c r="AO659" s="4">
        <f t="shared" si="1760"/>
        <v>0</v>
      </c>
      <c r="AP659" s="4">
        <f t="shared" si="1761"/>
        <v>0</v>
      </c>
      <c r="AQ659" s="4">
        <f t="shared" si="1679"/>
        <v>0</v>
      </c>
      <c r="AU659" s="316"/>
      <c r="AV659" s="316"/>
      <c r="AW659" s="316"/>
      <c r="AX659" s="322" t="s">
        <v>53</v>
      </c>
      <c r="AY659" s="293"/>
      <c r="AZ659" s="11">
        <f>ROUND(AZ658/AW652,2)</f>
        <v>1055.28</v>
      </c>
      <c r="BA659" s="11">
        <f>ROUND(BA658/AW652,2)</f>
        <v>693.39</v>
      </c>
      <c r="BB659" s="11">
        <f>ROUND(BB658/AW652,2)</f>
        <v>0</v>
      </c>
      <c r="BC659" s="11">
        <f>ROUND(BC658/AW652,2)</f>
        <v>361.9</v>
      </c>
      <c r="BD659" s="11">
        <f>ROUND(BD658/AW652,2)</f>
        <v>0</v>
      </c>
      <c r="BE659" s="11">
        <f>ROUND(BE658/AW652,2)</f>
        <v>0</v>
      </c>
      <c r="BF659" s="11">
        <f>ROUND(BF658/AW652,2)</f>
        <v>0</v>
      </c>
      <c r="BG659" s="11">
        <f>ROUND(BG658/AW652,2)</f>
        <v>0</v>
      </c>
      <c r="BH659" s="11">
        <f>ROUND(BH658/AW652,2)</f>
        <v>0</v>
      </c>
      <c r="BI659" s="11">
        <f>ROUND(BI658/AW652,2)</f>
        <v>0</v>
      </c>
      <c r="BJ659" s="11">
        <f>ROUND(BJ658/AW652,2)</f>
        <v>0</v>
      </c>
      <c r="BK659" s="11">
        <f>ROUND(BK658/AW652,2)</f>
        <v>0</v>
      </c>
      <c r="BL659" s="11">
        <f>ROUND(BL658/AW652,2)</f>
        <v>0</v>
      </c>
      <c r="BM659" s="11">
        <f>ROUND(BM658/AW652,2)</f>
        <v>0</v>
      </c>
      <c r="BN659" s="11">
        <f>ROUND(BN658/AW652,2)</f>
        <v>0</v>
      </c>
      <c r="BO659" s="11">
        <f>ROUND(BO658/AW652,2)</f>
        <v>0</v>
      </c>
      <c r="BP659" s="11">
        <f>ROUND(BP658/AW652,2)</f>
        <v>0</v>
      </c>
      <c r="BQ659" s="11">
        <f>ROUND(BQ658/AW652,2)</f>
        <v>0</v>
      </c>
      <c r="BR659" s="11">
        <f>ROUND(BR658/AW652,2)</f>
        <v>0</v>
      </c>
      <c r="BS659" s="11">
        <f>ROUND(BS658/AW652,2)</f>
        <v>0</v>
      </c>
      <c r="BT659" s="11">
        <f>ROUND(BT658/AW652,2)</f>
        <v>0</v>
      </c>
      <c r="BU659" s="17">
        <v>8</v>
      </c>
      <c r="BX659" s="52" t="b">
        <f>IF(AND(BA659&gt;947.15,BA659&lt;949),3,IF(AND(BA659&gt;623.59,BA659&lt;625),4,IF(AND(BA659&gt;237.38,BA659&lt;239),5,IF(AND(BA659&gt;1986,BA659&lt;1988),6,IF(AND(BA659&gt;739.75,BA659&lt;741),7,IF(AND(BA659&gt;282.91,BA659&lt;284),8,IF(AND(BA659&gt;2681.35,BA659&lt;2683),9,IF(AND(BA659&gt;828.59,BA659&lt;830),10,IF(AND(BA659&gt;585.15,BA659&lt;587),11,IF(AND(BA659&gt;991.71,BA659&lt;993),12,IF(AND(BA659&gt;652.95,BA659&lt;654),13,IF(AND(BA659&gt;248.59,BA659&lt;250),14,IF(AND(BA659&gt;2079.39,BA659&lt;2081),15,IF(AND(BA659&gt;774.57,BA659&lt;776),16,IF(AND(BA659&gt;296.25,BA659&lt;298),17,IF(AND(BA659&gt;2807.42,BA659&lt;2809),18,IF(AND(BA659&gt;867.59,BA659&lt;869),19,IF(AND(BA659&gt;612.7,BA659&lt;614),20))))))))))))))))))</f>
        <v>0</v>
      </c>
      <c r="BY659" s="52" t="b">
        <f>IF(AND(BC659&gt;1204.78,BC659&lt;1206),5,IF(AND(BC659&gt;1407.63,BC659&lt;1409),8,IF(AND(BC659&gt;1427.91,BC659&lt;1429),11,IF(AND(BC659&gt;1261.45,BC659&lt;1263),14,IF(AND(BC659&gt;1473.83,BC659&lt;1475),17,IF(AND(BC659&gt;1495.07,BC659&lt;1497),20))))))</f>
        <v>0</v>
      </c>
      <c r="BZ659" s="52" t="b">
        <f>IF(AND(BD659&gt;486.32,BD659&lt;488),3,IF(AND(BD659&gt;324.64,BD659&lt;326),4,IF(AND(BD659&gt;286.99,BD659&lt;288.5),5,IF(AND(BD659&gt;617.7,BD659&lt;618),6,IF(AND(BD659&gt;411.3,BD659&lt;413),7,IF(AND(BD659&gt;365.04,BD659&lt;367),8,IF(AND(BD659&gt;797.54,BD659&lt;799),9,IF(AND(BD659&gt;533.49,BD659&lt;535),10,IF(AND(BD659&gt;475.86,BD659&lt;477),11,IF(AND(BD659&gt;509.22,BD659&lt;511),12,IF(AND(BD659&gt;339.94,BD659&lt;341.2),13,IF(AND(BD659&gt;300.53,BD659&lt;302),14,IF(AND(BD659&gt;646.78,BD659&lt;648),15,IF(AND(BD659&gt;430.68,BD659&lt;432),16,IF(AND(BD659&gt;382.24,BD659&lt;384),17,IF(AND(BD659&gt;835.07,BD659&lt;837),18,IF(AND(BD659&gt;558.61,BD659&lt;560),19,IF(AND(BD659&gt;498.27,BD659&lt;500),20))))))))))))))))))</f>
        <v>0</v>
      </c>
      <c r="CA659" s="52" t="b">
        <f>IF(AND(BF659&gt;497.89,BF659&lt;499),3,IF(AND(BF659&gt;360.29,BF659&lt;362),4,IF(AND(BF659&gt;249.38,BF659&lt;251),5,IF(AND(BF659&gt;628.22,BF659&lt;630),6,IF(AND(BF659&gt;455.21,BF659&lt;457),7,IF(AND(BF659&gt;315.16,BF659&lt;317),8,IF(AND(BF659&gt;814.35,BF659&lt;816),9,IF(AND(BF659&gt;571.19,BF659&lt;573),10,IF(AND(BF659&gt;401.59,BF659&lt;403),11,IF(AND(BF659&gt;521.33,BF659&lt;523),12,IF(AND(BF659&gt;377.28,BF659&lt;379),13,IF(AND(BF659&gt;261.15,BF659&lt;263),14,IF(AND(BF659&gt;657.8,BF659&lt;659),15,IF(AND(BF659&gt;476.66,BF659&lt;478),16,IF(AND(BF659&gt;330.01,BF659&lt;332),17,IF(AND(BF659&gt;852.67,BF659&lt;854),18,IF(AND(BF659&gt;598.08,BF659&lt;600),19,IF(AND(BF659&gt;420.51,BF659&lt;422),20))))))))))))))))))</f>
        <v>0</v>
      </c>
      <c r="CB659" s="52" t="b">
        <f>IF(AND(BK659&gt;358.85,BK659&lt;360),3,IF(AND(BK659&gt;129.83,BK659&lt;131),4,IF(AND(BK659&gt;77.61,BK659&lt;79),5,IF(AND(BK659&gt;426.19,BK659&lt;428),6,IF(AND(BK659&gt;159.77,BK659&lt;161),7,IF(AND(BK659&gt;94.38,BK659&lt;96),8,IF(AND(BK659&gt;567.37,BK659&lt;569),9,IF(AND(BK659&gt;203.4,BK659&lt;205),10,IF(AND(BK659&gt;131.96,BK659&lt;133),11,IF(AND(BK659&gt;375.76,BK659&lt;377),12,IF(AND(BK659&gt;135.98,BK659&lt;137),13,IF(AND(BK659&gt;81.31,BK659&lt;83),14,IF(AND(BK659&gt;446.27,BK659&lt;448),15,IF(AND(BK659&gt;167.32,BK659&lt;169),16,IF(AND(BK659&gt;98.86,BK659&lt;100),17,IF(AND(BK659&gt;594.08,BK659&lt;596),18,IF(AND(BK659&gt;213.01,BK659&lt;215),19,IF(AND(BK659&gt;138.21,BK659&lt;140),20))))))))))))))))))</f>
        <v>0</v>
      </c>
      <c r="CC659" s="52" t="b">
        <f>IF(AND(BM659&gt;195.17,BM659&lt;197),3,IF(AND(BM659&gt;88.93,BM659&lt;90),4,IF(AND(BM659&gt;47.88,BM659&lt;49),5,IF(AND(BM659&gt;245.08,BM659&lt;247),6,IF(AND(BM659&gt;111.07,BM659&lt;113),7,IF(AND(BM659&gt;60.92,BM659&lt;62),8,IF(AND(BM659&gt;296.11,BM659&lt;298),9,IF(AND(BM659&gt;139.41,BM659&lt;141),10,IF(AND(BM659&gt;78.67,BM659&lt;80),11,IF(AND(BM659&gt;204.39,BM659&lt;206),12,IF(AND(BM659&gt;93.16,BM659&lt;95),13,IF(AND(BM659&gt;50.17,BM659&lt;52),14,IF(AND(BM659&gt;256.64,BM659&lt;258),15,IF(AND(BM659&gt;116.33,BM659&lt;118),16,IF(AND(BM659&gt;63.83,BM659&lt;65),17,IF(AND(BM659&gt;310.07,BM659&lt;312),18,IF(AND(BM659&gt;146.01,BM659&lt;148),19,IF(AND(BM659&gt;82.42,BM659&lt;84),20))))))))))))))))))</f>
        <v>0</v>
      </c>
      <c r="CD659" s="52" t="b">
        <f>IF(AND(BO659&gt;107.35,BO659&lt;109),3,IF(AND(BO659&gt;63.65,BO659&lt;65),4,IF(AND(BO659&gt;44.75,BO659&lt;46),5,IF(AND(BO659&gt;143.27,BO659&lt;145),6,IF(AND(BO659&gt;85.58,BO659&lt;87),7,IF(AND(BO659&gt;60.46,BO659&lt;62),8,IF(AND(BO659&gt;194.16,BO659&lt;196),9,IF(AND(BO659&gt;117.24,BO659&lt;119),10,IF(AND(BO659&gt;82.88,BO659&lt;84),11,IF(AND(BO659&gt;112.44,BO659&lt;114),12,IF(AND(BO659&gt;66.69,BO659&lt;68),13,IF(AND(BO659&gt;46.9,BO659&lt;48),14,IF(AND(BO659&gt;150.05,BO659&lt;152),15,IF(AND(BO659&gt;90.65,BO659&lt;91),16,IF(AND(BO659&gt;63.34,BO659&lt;65),17,IF(AND(BO659&gt;203.34,BO659&lt;205),18,IF(AND(BO659&gt;122.8,BO659&lt;124),19,IF(AND(BO659&gt;86.83,BO659&lt;88),20))))))))))))))))))</f>
        <v>0</v>
      </c>
      <c r="CE659" s="52" t="b">
        <f>IF(AND(BP659&gt;139.85,BP659&lt;141),3,IF(AND(BP659&gt;103.84,BP659&lt;105),4,IF(AND(BP659&gt;52.32,BP659&lt;54),5,IF(AND(BP659&gt;285.46,BP659&lt;287),6,IF(AND(BP659&gt;118.42,BP659&lt;120),7,IF(AND(BP659&gt;62.42,BP659&lt;64),8,IF(AND(BP659&gt;412.27,BP659&lt;414),9,IF(AND(BP659&gt;140.33,BP659&lt;142),10,IF(AND(BP659&gt;145,BP659&lt;147),11,IF(AND(BP659&gt;146.47,BP659&lt;148),12,IF(AND(BP659&gt;108.77,BP659&lt;110),13,IF(AND(BP659&gt;54.82,BP659&lt;56),14,IF(AND(BP659&gt;298.92,BP659&lt;300),15,IF(AND(BP659&gt;124.03,BP659&lt;126),16,IF(AND(BP659&gt;65.4,BP659&lt;67),17,IF(AND(BP659&gt;431.69,BP659&lt;433),18,IF(AND(BP659&gt;146.97,BP659&lt;148),19,IF(AND(BP659&gt;151.86,BP659&lt;153),20))))))))))))))))))</f>
        <v>0</v>
      </c>
      <c r="CF659" s="52" t="b">
        <f>IF(AND(BQ659&gt;350.42,BQ659&lt;352),3,IF(AND(BQ659&gt;546.22,BQ659&lt;548),4,IF(AND(BQ659&gt;155.33,BQ659&lt;157),5,IF(AND(BQ659&gt;721.99,BQ659&lt;723),6,IF(AND(BQ659&gt;638.96,BQ659&lt;639),7,IF(AND(BQ659&gt;187.79,BQ659&lt;189),8,IF(AND(BQ659&gt;945.4,BQ659&lt;947),9,IF(AND(BQ659&gt;698.46,BQ659&lt;670),10,IF(AND(BQ659&gt;360.7,BQ659&lt;362),11,IF(AND(BQ659&gt;366.94,BQ659&lt;368),12,IF(AND(BQ659&gt;571.94,BQ659&lt;573),13,IF(AND(BQ659&gt;162.68,BQ659&lt;164),14,IF(AND(BQ659&gt;755.97,BQ659&lt;757),15,IF(AND(BQ659&gt;667.99,BQ659&lt;669),16,IF(AND(BQ659&gt;196.66,BQ659&lt;198),17,IF(AND(BQ659&gt;989.88,BQ659&lt;991),18,IF(AND(BQ659&gt;731.33,BQ659&lt;733),19,IF(AND(BQ659&gt;377.7,BQ659&lt;379),20))))))))))))))))))</f>
        <v>0</v>
      </c>
      <c r="CG659" s="52" t="b">
        <f>IF(AND(BS659&gt;46.2,BS659&lt;46.5),3,IF(AND(BS659&gt;18.8,BS659&lt;19.1),4,IF(AND(BS659&gt;15.8,BS659&lt;16),5,IF(AND(BS659&gt;78.7,BS659&lt;79),6,IF(AND(BS659&gt;32.1,BS659&lt;32.4),7,IF(AND(BS659&gt;26.9,BS659&lt;27.3),8,IF(AND(BS659&gt;125,BS659&lt;125.5),9,IF(AND(BS659&gt;48.2,BS659&lt;48.52),10,IF(AND(BS659&gt;43.1,BS659&lt;43.6),11,IF(AND(BS659&gt;48.53,BS659&lt;48.7),12,IF(AND(BS659&gt;19.6,BS659&lt;20.1),13,IF(AND(BS659&gt;16.5,BS659&lt;16.9),14,IF(AND(BS659&gt;82.4,BS659&lt;82.8),15,IF(AND(BS659&gt;33.6,BS659&lt;34),16,IF(AND(BS659&gt;28,BS659&lt;28.6),17,IF(AND(BS659&gt;130.8,BS659&lt;131.4),18,IF(AND(BS659&gt;50.5,BS659&lt;50.9),19,IF(AND(BS659&gt;45.2,BS659&lt;45.8),20))))))))))))))))))</f>
        <v>0</v>
      </c>
    </row>
    <row r="660" spans="1:88" ht="90" customHeight="1">
      <c r="A660" s="300"/>
      <c r="B660" s="300"/>
      <c r="C660" s="300"/>
      <c r="D660" s="292" t="s">
        <v>54</v>
      </c>
      <c r="E660" s="293"/>
      <c r="F660" s="10" t="s">
        <v>36</v>
      </c>
      <c r="G660" s="12">
        <f>IF(AD660=FALSE,0,AD660)</f>
        <v>624.59</v>
      </c>
      <c r="H660" s="12" t="s">
        <v>36</v>
      </c>
      <c r="I660" s="12">
        <f>IF(AE660=FALSE,0,AE660)</f>
        <v>0</v>
      </c>
      <c r="J660" s="12">
        <f>IF(AF660=FALSE,0,AF660)</f>
        <v>0</v>
      </c>
      <c r="K660" s="12" t="s">
        <v>36</v>
      </c>
      <c r="L660" s="12">
        <f>IF(AG660=FALSE,0,AG660)</f>
        <v>0</v>
      </c>
      <c r="M660" s="12" t="s">
        <v>36</v>
      </c>
      <c r="N660" s="12" t="s">
        <v>36</v>
      </c>
      <c r="O660" s="12" t="s">
        <v>36</v>
      </c>
      <c r="P660" s="12" t="s">
        <v>36</v>
      </c>
      <c r="Q660" s="12">
        <f>IF(AH660=FALSE,0,AH660)</f>
        <v>0</v>
      </c>
      <c r="R660" s="12" t="s">
        <v>36</v>
      </c>
      <c r="S660" s="12">
        <f>IF(AI660=FALSE,0,AI660)</f>
        <v>0</v>
      </c>
      <c r="T660" s="12" t="s">
        <v>36</v>
      </c>
      <c r="U660" s="12">
        <f>IF(AJ660=FALSE,0,AJ660)</f>
        <v>0</v>
      </c>
      <c r="V660" s="12">
        <f>IF(AK660=FALSE,0,AK660)</f>
        <v>0</v>
      </c>
      <c r="W660" s="12">
        <f>IF(AL660=FALSE,0,AL660)</f>
        <v>0</v>
      </c>
      <c r="X660" s="12" t="s">
        <v>36</v>
      </c>
      <c r="Y660" s="12">
        <f>IF(AM660=FALSE,0,AM660)</f>
        <v>0</v>
      </c>
      <c r="Z660" s="12" t="s">
        <v>36</v>
      </c>
      <c r="AA660" s="18">
        <v>9</v>
      </c>
      <c r="AD660" s="52">
        <f>IF(AD659=3,948.15,IF(AD659=4,624.59,IF(AD659=5,238.38,IF(AD659=6,1987,IF(AD659=7,740.75,IF(AD659=8,283.91,IF(AD659=9,2682.35,IF(AD659=10,829.59,IF(AD659=11,586.15,IF(AD659=12,992.71,IF(AD659=13,653.95,IF(AD659=14,249.59,IF(AD659=15,2080.39,IF(AD659=16,775.57,IF(AD659=17,297.25,IF(AD659=18,2808.42,IF(AD659=19,868.59,IF(AD659=20,613.7))))))))))))))))))</f>
        <v>624.59</v>
      </c>
      <c r="AE660" s="52" t="b">
        <f>IF(AE659=5,1205.78,IF(AE659=8,1408.63,IF(AE659=11,1428.91,IF(AE659=14,1262.45,IF(AE659=17,1474.83,IF(AE659=20,1496.07))))))</f>
        <v>0</v>
      </c>
      <c r="AF660" s="52" t="b">
        <f>IF(AF659=3,487.32,IF(AF659=4,325.64,IF(AF659=5,287.99,IF(AF659=6,618.7,IF(AF659=7,412.3,IF(AF659=8,366.04,IF(AF659=9,798.54,IF(AF659=10,534.49,IF(AF659=11,476.86,IF(AF659=12,510.22,IF(AF659=13,340.94,IF(AF659=14,301.53,IF(AF659=15,647.78,IF(AF659=16,431.68,IF(AF659=17,383.24,IF(AF659=18,836.07,IF(AF659=19,559.61,IF(AF659=20,499.27))))))))))))))))))</f>
        <v>0</v>
      </c>
      <c r="AG660" s="52" t="b">
        <f>IF(AG659=3,498.89,IF(AG659=4,361.29,IF(AG659=5,250.38,IF(AG659=6,629.22,IF(AG659=7,456.21,IF(AG659=8,316.16,IF(AG659=9,815.35,IF(AG659=10,572.19,IF(AG659=11,402.59,IF(AG659=12,522.33,IF(AG659=13,378.28,IF(AG659=14,262.15,IF(AG659=15,658.8,IF(AG659=16,477.66,IF(AG659=17,331.01,IF(AG659=18,853.67,IF(AG659=19,599.08,IF(AG659=20,421.51))))))))))))))))))</f>
        <v>0</v>
      </c>
      <c r="AH660" s="52" t="b">
        <f>IF(AH659=3,359.85,IF(AH659=4,130.83,IF(AH659=5,78.61,IF(AH659=6,427.19,IF(AH659=7,160.77,IF(AH659=8,95.38,IF(AH659=9,568.37,IF(AH659=10,204.4,IF(AH659=11,132.96,IF(AH659=12,376.76,IF(AH659=13,136.98,IF(AH659=14,82.31,IF(AH659=15,447.27,IF(AH659=16,168.32,IF(AH659=17,99.86,IF(AH659=18,595.08,IF(AH659=19,214.01,IF(AH659=20,139.21))))))))))))))))))</f>
        <v>0</v>
      </c>
      <c r="AI660" s="52" t="b">
        <f>IF(AI659=3,196.17,IF(AI659=4,89.93,IF(AI659=5,48.88,IF(AI659=6,246.08,IF(AI659=7,112.07,IF(AI659=8,61.92,IF(AI659=9,297.11,IF(AI659=10,140.41,IF(AI659=11,79.67,IF(AI659=12,205.39,IF(AI659=13,94.16,IF(AI659=14,51.17,IF(AI659=15,257.64,IF(AI659=16,117.33,IF(AI659=17,64.83,IF(AI659=18,311.07,IF(AI659=19,147.01,IF(AI659=20,83.42))))))))))))))))))</f>
        <v>0</v>
      </c>
      <c r="AJ660" s="52" t="b">
        <f>IF(AJ659=3,108.35,IF(AJ659=4,64.65,IF(AJ659=5,45.75,IF(AJ659=6,144.27,IF(AJ659=7,86.58,IF(AJ659=8,61.46,IF(AJ659=9,195.16,IF(AJ659=10,118.24,IF(AJ659=11,83.88,IF(AJ659=12,113.44,IF(AJ659=13,67.69,IF(AJ659=14,47.9,IF(AJ659=15,151.05,IF(AJ659=16,90.65,IF(AJ659=17,64.34,IF(AJ659=18,204.34,IF(AJ659=19,123.8,IF(AJ659=20,87.83))))))))))))))))))</f>
        <v>0</v>
      </c>
      <c r="AK660" s="52" t="b">
        <f>IF(AK659=3,140.85,IF(AK659=4,104.84,IF(AK659=5,53.32,IF(AK659=6,286.46,IF(AK659=7,119.42,IF(AK659=8,63.42,IF(AK659=9,413.27,IF(AK659=10,141.33,IF(AK659=11,146,IF(AK659=12,147.47,IF(AK659=13,109.77,IF(AK659=14,55.82,IF(AK659=15,299.92,IF(AK659=16,125.03,IF(AK659=17,66.4,IF(AK659=18,432.69,IF(AK659=19,147.97,IF(AK659=20,152.86))))))))))))))))))</f>
        <v>0</v>
      </c>
      <c r="AL660" s="52" t="b">
        <f>IF(AL659=3,351.42,IF(AL659=4,547.22,IF(AL659=5,156.33,IF(AL659=6,722.99,IF(AL659=7,638.96,IF(AL659=8,188.79,IF(AL659=9,946.4,IF(AL659=10,699.46,IF(AL659=11,361.7,IF(AL659=12,367.94,IF(AL659=13,572.94,IF(AL659=14,163.68,IF(AL659=15,756.97,IF(AL659=16,668.99,IF(AL659=17,197.66,IF(AL659=18,990.88,IF(AL659=19,732.33,IF(AL659=20,378.7))))))))))))))))))</f>
        <v>0</v>
      </c>
      <c r="AM660" s="52" t="b">
        <f>IF(AM659=3,46.41,IF(AM659=4,19.01,IF(AM659=5,15.96,IF(AM659=6,78.9,IF(AM659=7,32.34,IF(AM659=8,27.09,IF(AM659=9,125.27,IF(AM659=10,48.48,IF(AM659=11,43.47,IF(AM659=12,48.59,IF(AM659=13,19.9,IF(AM659=14,16.71,IF(AM659=15,82.61,IF(AM659=16,33.86,IF(AM659=17,28.36,IF(AM659=18,131.15,IF(AM659=19,50.76,IF(AM659=20,45.51))))))))))))))))))</f>
        <v>0</v>
      </c>
      <c r="AO660" s="4">
        <f t="shared" si="1760"/>
        <v>0</v>
      </c>
      <c r="AP660" s="4">
        <f t="shared" si="1761"/>
        <v>0</v>
      </c>
      <c r="AQ660" s="4">
        <f t="shared" si="1679"/>
        <v>0</v>
      </c>
      <c r="AU660" s="298"/>
      <c r="AV660" s="298"/>
      <c r="AW660" s="298"/>
      <c r="AX660" s="322" t="s">
        <v>54</v>
      </c>
      <c r="AY660" s="293"/>
      <c r="AZ660" s="10" t="s">
        <v>36</v>
      </c>
      <c r="BA660" s="12">
        <f>IF(BX660=FALSE,0,BX660)</f>
        <v>1249.18</v>
      </c>
      <c r="BB660" s="12" t="s">
        <v>36</v>
      </c>
      <c r="BC660" s="12">
        <f>IF(BY660=FALSE,0,BY660)</f>
        <v>0</v>
      </c>
      <c r="BD660" s="12">
        <f>IF(BZ660=FALSE,0,BZ660)</f>
        <v>0</v>
      </c>
      <c r="BE660" s="12" t="s">
        <v>36</v>
      </c>
      <c r="BF660" s="12">
        <f>IF(CA660=FALSE,0,CA660)</f>
        <v>0</v>
      </c>
      <c r="BG660" s="12" t="s">
        <v>36</v>
      </c>
      <c r="BH660" s="12" t="s">
        <v>36</v>
      </c>
      <c r="BI660" s="12" t="s">
        <v>36</v>
      </c>
      <c r="BJ660" s="12" t="s">
        <v>36</v>
      </c>
      <c r="BK660" s="12">
        <f>IF(CB660=FALSE,0,CB660)</f>
        <v>0</v>
      </c>
      <c r="BL660" s="12" t="s">
        <v>36</v>
      </c>
      <c r="BM660" s="12">
        <f>IF(CC660=FALSE,0,CC660)</f>
        <v>0</v>
      </c>
      <c r="BN660" s="12" t="s">
        <v>36</v>
      </c>
      <c r="BO660" s="12">
        <f>IF(CD660=FALSE,0,CD660)</f>
        <v>0</v>
      </c>
      <c r="BP660" s="12">
        <f>IF(CE660=FALSE,0,CE660)</f>
        <v>0</v>
      </c>
      <c r="BQ660" s="12">
        <f>IF(CF660=FALSE,0,CF660)</f>
        <v>0</v>
      </c>
      <c r="BR660" s="12" t="s">
        <v>36</v>
      </c>
      <c r="BS660" s="12">
        <f>IF(CG660=FALSE,0,CG660)</f>
        <v>0</v>
      </c>
      <c r="BT660" s="12" t="s">
        <v>36</v>
      </c>
      <c r="BU660" s="18">
        <v>9</v>
      </c>
      <c r="BX660" s="52">
        <f>IF(AD659=3,1896.3,IF(AD659=4,1249.18,IF(AD659=5,476.76,IF(AD659=6,3974,IF(AD659=7,1481.5,IF(AD659=8,567.82,IF(AD659=9,5364.7,IF(AD659=10,1659.18,IF(AD659=11,1172.3)))))))))</f>
        <v>1249.18</v>
      </c>
      <c r="BY660" s="52" t="b">
        <f>IF(AE659=5,2411.56,IF(AE659=8,2817.26,IF(AE659=11,2857.82)))</f>
        <v>0</v>
      </c>
      <c r="BZ660" s="52" t="b">
        <f>IF(AF659=3,974.64,IF(AF659=4,651.28,IF(AF659=5,575.98,IF(AF659=6,1237.4,IF(AF659=7,824.6,IF(AF659=8,732.08,IF(AF659=9,1597.08,IF(AF659=10,1068.98,IF(AF659=11,953.72)))))))))</f>
        <v>0</v>
      </c>
      <c r="CA660" s="52" t="b">
        <f>IF(AG659=3,997.78,IF(AG659=4,722.58,IF(AG659=5,500.76,IF(AG659=6,1258.44,IF(AG659=7,912.42,IF(AG659=8,632.32,IF(AG659=9,1630.7,IF(AG659=10,1144.38,IF(AG659=11,805.18)))))))))</f>
        <v>0</v>
      </c>
      <c r="CB660" s="52" t="b">
        <f>IF(AH659=3,719.7,IF(AH659=4,261.66,IF(AH659=5,157.22,IF(AH659=6,854.38,IF(AH659=7,321.54,IF(AH659=8,190.76,IF(AH659=9,1136.74,IF(AH659=10,408.8,IF(AH659=11,265.92)))))))))</f>
        <v>0</v>
      </c>
      <c r="CC660" s="52" t="b">
        <f>IF(AI659=3,392.34,IF(AI659=4,179.86,IF(AI659=5,97.76,IF(AI659=6,492.16,IF(AI659=7,224.14,IF(AI659=8,123.84,IF(AI659=9,594.22,IF(AI659=10,280.82,IF(AI659=11,159.34)))))))))</f>
        <v>0</v>
      </c>
      <c r="CD660" s="52" t="b">
        <f>IF(AJ659=3,216.7,IF(AJ659=4,129.3,IF(AJ659=5,91.5,IF(AJ659=6,288.54,IF(AJ659=7,173.16,IF(AJ659=8,122.92,IF(AJ659=9,390.32,IF(AJ659=10,236.48,IF(AJ659=11,167.76)))))))))</f>
        <v>0</v>
      </c>
      <c r="CE660" s="52" t="b">
        <f>IF(AK659=3,281.7,IF(AK659=4,209.68,IF(AK659=5,106.64,IF(AK659=6,572.92,IF(AK659=7,238.84,IF(AK659=8,126.84,IF(AK659=9,826.54,IF(AK659=10,282.66,IF(AK659=11,292)))))))))</f>
        <v>0</v>
      </c>
      <c r="CF660" s="52" t="b">
        <f>IF(AL659=3,702.84,IF(AL659=4,1094.44,IF(AL659=5,312.66,IF(AL659=6,1445.98,IF(AL659=7,1277.92,IF(AL659=8,377.58,IF(AL659=9,1892.8,IF(AL659=10,1398.92,IF(AL659=11,723.4)))))))))</f>
        <v>0</v>
      </c>
      <c r="CG660" s="52" t="b">
        <f>IF(AM659=3,92.82,IF(AM659=4,38.02,IF(AM659=5,31.92,IF(AM659=6,157.8,IF(AM659=7,64.68,IF(AM659=8,54.18,IF(AM659=9,250.54,IF(AM659=10,96.96,IF(AM659=11,86.94)))))))))</f>
        <v>0</v>
      </c>
    </row>
    <row r="661" spans="1:88" ht="15" customHeight="1">
      <c r="A661" s="77" t="s">
        <v>312</v>
      </c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87"/>
      <c r="AA661" s="72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>
        <f t="shared" si="1760"/>
        <v>2015</v>
      </c>
      <c r="AP661" s="8">
        <f t="shared" si="1761"/>
        <v>0</v>
      </c>
      <c r="AQ661" s="8">
        <f t="shared" ref="AQ661:AQ680" si="1792">MAX(AO661:AP661)</f>
        <v>2015</v>
      </c>
      <c r="AU661" s="311" t="s">
        <v>312</v>
      </c>
      <c r="AV661" s="341"/>
      <c r="AW661" s="341"/>
      <c r="AX661" s="341"/>
      <c r="AY661" s="341"/>
      <c r="AZ661" s="341"/>
      <c r="BA661" s="341"/>
      <c r="BB661" s="341"/>
      <c r="BC661" s="341"/>
      <c r="BD661" s="341"/>
      <c r="BE661" s="341"/>
      <c r="BF661" s="341"/>
      <c r="BG661" s="341"/>
      <c r="BH661" s="341"/>
      <c r="BI661" s="341"/>
      <c r="BJ661" s="341"/>
      <c r="BK661" s="341"/>
      <c r="BL661" s="341"/>
      <c r="BM661" s="341"/>
      <c r="BN661" s="341"/>
      <c r="BO661" s="341"/>
      <c r="BP661" s="341"/>
      <c r="BQ661" s="341"/>
      <c r="BR661" s="341"/>
      <c r="BS661" s="341"/>
      <c r="BT661" s="312"/>
      <c r="BU661" s="72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</row>
    <row r="662" spans="1:88" ht="15" customHeight="1">
      <c r="A662" s="88" t="s">
        <v>185</v>
      </c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90"/>
      <c r="AA662" s="24"/>
      <c r="AO662" s="4">
        <f t="shared" si="1760"/>
        <v>0</v>
      </c>
      <c r="AP662" s="4">
        <f t="shared" si="1761"/>
        <v>0</v>
      </c>
      <c r="AQ662" s="4">
        <f t="shared" si="1792"/>
        <v>0</v>
      </c>
      <c r="AU662" s="304" t="s">
        <v>185</v>
      </c>
      <c r="AV662" s="305"/>
      <c r="AW662" s="305"/>
      <c r="AX662" s="305"/>
      <c r="AY662" s="305"/>
      <c r="AZ662" s="305"/>
      <c r="BA662" s="305"/>
      <c r="BB662" s="305"/>
      <c r="BC662" s="305"/>
      <c r="BD662" s="305"/>
      <c r="BE662" s="305"/>
      <c r="BF662" s="305"/>
      <c r="BG662" s="305"/>
      <c r="BH662" s="305"/>
      <c r="BI662" s="305"/>
      <c r="BJ662" s="305"/>
      <c r="BK662" s="305"/>
      <c r="BL662" s="305"/>
      <c r="BM662" s="305"/>
      <c r="BN662" s="305"/>
      <c r="BO662" s="305"/>
      <c r="BP662" s="305"/>
      <c r="BQ662" s="305"/>
      <c r="BR662" s="305"/>
      <c r="BS662" s="305"/>
      <c r="BT662" s="306"/>
      <c r="BU662" s="24"/>
    </row>
    <row r="663" spans="1:88" ht="30" customHeight="1">
      <c r="A663" s="295" t="s">
        <v>25</v>
      </c>
      <c r="B663" s="286" t="s">
        <v>138</v>
      </c>
      <c r="C663" s="307">
        <v>542.20000000000005</v>
      </c>
      <c r="D663" s="286" t="s">
        <v>27</v>
      </c>
      <c r="E663" s="3" t="s">
        <v>28</v>
      </c>
      <c r="F663" s="10">
        <f>G663+I663+J663+L663+Q663+S663+U663+V663+W663+Y663+Z663</f>
        <v>264224.90000000002</v>
      </c>
      <c r="G663" s="44">
        <v>0</v>
      </c>
      <c r="H663" s="10">
        <v>0</v>
      </c>
      <c r="I663" s="10">
        <v>0</v>
      </c>
      <c r="J663" s="10">
        <v>264224.90000000002</v>
      </c>
      <c r="K663" s="10">
        <v>0</v>
      </c>
      <c r="L663" s="10">
        <f>M663+O663</f>
        <v>0</v>
      </c>
      <c r="M663" s="13">
        <v>0</v>
      </c>
      <c r="N663" s="10">
        <v>0</v>
      </c>
      <c r="O663" s="13">
        <v>0</v>
      </c>
      <c r="P663" s="10">
        <v>0</v>
      </c>
      <c r="Q663" s="46">
        <v>0</v>
      </c>
      <c r="R663" s="10">
        <v>0</v>
      </c>
      <c r="S663" s="46">
        <v>0</v>
      </c>
      <c r="T663" s="10">
        <v>0</v>
      </c>
      <c r="U663" s="46">
        <v>0</v>
      </c>
      <c r="V663" s="46">
        <v>0</v>
      </c>
      <c r="W663" s="46">
        <v>0</v>
      </c>
      <c r="X663" s="10">
        <v>0</v>
      </c>
      <c r="Y663" s="10">
        <v>0</v>
      </c>
      <c r="Z663" s="10">
        <v>0</v>
      </c>
      <c r="AA663" s="16">
        <v>1</v>
      </c>
      <c r="AO663" s="4">
        <f t="shared" si="1760"/>
        <v>0</v>
      </c>
      <c r="AP663" s="4">
        <f t="shared" si="1761"/>
        <v>0</v>
      </c>
      <c r="AQ663" s="4">
        <f t="shared" si="1792"/>
        <v>0</v>
      </c>
      <c r="AU663" s="310" t="s">
        <v>25</v>
      </c>
      <c r="AV663" s="286" t="s">
        <v>138</v>
      </c>
      <c r="AW663" s="317">
        <v>542.20000000000005</v>
      </c>
      <c r="AX663" s="290" t="s">
        <v>27</v>
      </c>
      <c r="AY663" s="3" t="s">
        <v>28</v>
      </c>
      <c r="AZ663" s="10">
        <f>BA663+BC663+BD663+BF663+BK663+BM663+BO663+BP663+BQ663+BS663+BT663</f>
        <v>528449.81000000006</v>
      </c>
      <c r="BA663" s="44">
        <f>ROUND($C663*BA671,2)</f>
        <v>0</v>
      </c>
      <c r="BB663" s="10">
        <f>ROUND(H663*2,2)</f>
        <v>0</v>
      </c>
      <c r="BC663" s="44">
        <f>ROUND($C663*BC671,2)</f>
        <v>0</v>
      </c>
      <c r="BD663" s="44">
        <f>ROUND($C663*BD671,2)</f>
        <v>528449.81000000006</v>
      </c>
      <c r="BE663" s="10">
        <f>ROUND(K663*2,2)</f>
        <v>0</v>
      </c>
      <c r="BF663" s="44">
        <f>ROUND($C663*BF671,2)</f>
        <v>0</v>
      </c>
      <c r="BG663" s="10">
        <f>ROUND(M663*2,2)</f>
        <v>0</v>
      </c>
      <c r="BH663" s="10">
        <f>ROUND(N663*2,2)</f>
        <v>0</v>
      </c>
      <c r="BI663" s="10">
        <f>ROUND(O663*2,2)</f>
        <v>0</v>
      </c>
      <c r="BJ663" s="10">
        <f>ROUND(P663*2,2)</f>
        <v>0</v>
      </c>
      <c r="BK663" s="44">
        <f>ROUND($C663*BK671,2)</f>
        <v>0</v>
      </c>
      <c r="BL663" s="10">
        <f>ROUND(R663*2,2)</f>
        <v>0</v>
      </c>
      <c r="BM663" s="44">
        <f>ROUND($C663*BM671,2)</f>
        <v>0</v>
      </c>
      <c r="BN663" s="10">
        <f>ROUND(T663*2,2)</f>
        <v>0</v>
      </c>
      <c r="BO663" s="44">
        <f>ROUND($C663*BO671,2)</f>
        <v>0</v>
      </c>
      <c r="BP663" s="44">
        <f>ROUND(V663*2,2)</f>
        <v>0</v>
      </c>
      <c r="BQ663" s="44">
        <f>ROUND($C663*BQ671,2)</f>
        <v>0</v>
      </c>
      <c r="BR663" s="10">
        <f>ROUND(X663*2,2)</f>
        <v>0</v>
      </c>
      <c r="BS663" s="44">
        <f>ROUND(Y663*2,2)</f>
        <v>0</v>
      </c>
      <c r="BT663" s="10">
        <f>ROUND(Z663*2,2)</f>
        <v>0</v>
      </c>
      <c r="BU663" s="16">
        <v>1</v>
      </c>
      <c r="CI663" s="32">
        <f>BF663-BG663</f>
        <v>0</v>
      </c>
    </row>
    <row r="664" spans="1:88" ht="60" customHeight="1">
      <c r="A664" s="296"/>
      <c r="B664" s="291"/>
      <c r="C664" s="308"/>
      <c r="D664" s="287"/>
      <c r="E664" s="3" t="s">
        <v>29</v>
      </c>
      <c r="F664" s="10">
        <f t="shared" ref="F664:F668" si="1793">G664+I664+J664+L664+Q664+S664+U664+V664+W664+Y664+Z664</f>
        <v>0</v>
      </c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6">
        <v>2</v>
      </c>
      <c r="AO664" s="4">
        <f t="shared" si="1760"/>
        <v>0</v>
      </c>
      <c r="AP664" s="4">
        <f t="shared" si="1761"/>
        <v>0</v>
      </c>
      <c r="AQ664" s="4">
        <f t="shared" si="1792"/>
        <v>0</v>
      </c>
      <c r="AU664" s="310"/>
      <c r="AV664" s="291"/>
      <c r="AW664" s="317"/>
      <c r="AX664" s="290"/>
      <c r="AY664" s="3" t="s">
        <v>29</v>
      </c>
      <c r="AZ664" s="10">
        <f t="shared" ref="AZ664:AZ668" si="1794">BA664+BC664+BD664+BF664+BK664+BM664+BO664+BP664+BQ664+BS664+BT664</f>
        <v>0</v>
      </c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6">
        <v>2</v>
      </c>
    </row>
    <row r="665" spans="1:88" ht="120" customHeight="1">
      <c r="A665" s="296"/>
      <c r="B665" s="291"/>
      <c r="C665" s="308"/>
      <c r="D665" s="286" t="s">
        <v>30</v>
      </c>
      <c r="E665" s="3" t="s">
        <v>31</v>
      </c>
      <c r="F665" s="10">
        <f t="shared" si="1793"/>
        <v>0</v>
      </c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6">
        <v>3</v>
      </c>
      <c r="AO665" s="4">
        <f t="shared" si="1760"/>
        <v>0</v>
      </c>
      <c r="AP665" s="4">
        <f t="shared" si="1761"/>
        <v>0</v>
      </c>
      <c r="AQ665" s="4">
        <f t="shared" si="1792"/>
        <v>0</v>
      </c>
      <c r="AT665" s="32">
        <f>AZ665-BC665</f>
        <v>0</v>
      </c>
      <c r="AU665" s="310"/>
      <c r="AV665" s="291"/>
      <c r="AW665" s="317"/>
      <c r="AX665" s="290" t="s">
        <v>30</v>
      </c>
      <c r="AY665" s="3" t="s">
        <v>31</v>
      </c>
      <c r="AZ665" s="10">
        <f t="shared" si="1794"/>
        <v>0</v>
      </c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6">
        <v>3</v>
      </c>
    </row>
    <row r="666" spans="1:88" ht="30" customHeight="1">
      <c r="A666" s="296"/>
      <c r="B666" s="291"/>
      <c r="C666" s="308"/>
      <c r="D666" s="291"/>
      <c r="E666" s="3" t="s">
        <v>32</v>
      </c>
      <c r="F666" s="10">
        <f t="shared" si="1793"/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6">
        <v>4</v>
      </c>
      <c r="AO666" s="4">
        <f t="shared" si="1760"/>
        <v>0</v>
      </c>
      <c r="AP666" s="4">
        <f t="shared" si="1761"/>
        <v>0</v>
      </c>
      <c r="AQ666" s="4">
        <f t="shared" si="1792"/>
        <v>0</v>
      </c>
      <c r="AU666" s="310"/>
      <c r="AV666" s="291"/>
      <c r="AW666" s="317"/>
      <c r="AX666" s="290"/>
      <c r="AY666" s="3" t="s">
        <v>32</v>
      </c>
      <c r="AZ666" s="10">
        <f t="shared" si="1794"/>
        <v>0</v>
      </c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6">
        <v>4</v>
      </c>
    </row>
    <row r="667" spans="1:88" ht="30" customHeight="1">
      <c r="A667" s="296"/>
      <c r="B667" s="291"/>
      <c r="C667" s="308"/>
      <c r="D667" s="291"/>
      <c r="E667" s="3" t="s">
        <v>33</v>
      </c>
      <c r="F667" s="10">
        <f t="shared" si="1793"/>
        <v>0</v>
      </c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6">
        <v>5</v>
      </c>
      <c r="AO667" s="4">
        <f t="shared" si="1760"/>
        <v>0</v>
      </c>
      <c r="AP667" s="4">
        <f t="shared" si="1761"/>
        <v>0</v>
      </c>
      <c r="AQ667" s="4">
        <f t="shared" si="1792"/>
        <v>0</v>
      </c>
      <c r="AU667" s="310"/>
      <c r="AV667" s="291"/>
      <c r="AW667" s="317"/>
      <c r="AX667" s="290"/>
      <c r="AY667" s="3" t="s">
        <v>33</v>
      </c>
      <c r="AZ667" s="10">
        <f t="shared" si="1794"/>
        <v>0</v>
      </c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6">
        <v>5</v>
      </c>
    </row>
    <row r="668" spans="1:88" ht="30" customHeight="1">
      <c r="A668" s="296"/>
      <c r="B668" s="291"/>
      <c r="C668" s="308"/>
      <c r="D668" s="287"/>
      <c r="E668" s="3" t="s">
        <v>34</v>
      </c>
      <c r="F668" s="10">
        <f t="shared" si="1793"/>
        <v>0</v>
      </c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6">
        <v>6</v>
      </c>
      <c r="AO668" s="4">
        <f t="shared" si="1760"/>
        <v>0</v>
      </c>
      <c r="AP668" s="4">
        <f t="shared" si="1761"/>
        <v>0</v>
      </c>
      <c r="AQ668" s="4">
        <f t="shared" si="1792"/>
        <v>0</v>
      </c>
      <c r="AU668" s="310"/>
      <c r="AV668" s="291"/>
      <c r="AW668" s="317"/>
      <c r="AX668" s="290"/>
      <c r="AY668" s="3" t="s">
        <v>34</v>
      </c>
      <c r="AZ668" s="10">
        <f t="shared" si="1794"/>
        <v>0</v>
      </c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6">
        <v>6</v>
      </c>
    </row>
    <row r="669" spans="1:88" ht="30" customHeight="1">
      <c r="A669" s="296"/>
      <c r="B669" s="291"/>
      <c r="C669" s="308"/>
      <c r="D669" s="292" t="s">
        <v>35</v>
      </c>
      <c r="E669" s="293"/>
      <c r="F669" s="10">
        <f>F663+F664+F665+F666+F667+F668</f>
        <v>264224.90000000002</v>
      </c>
      <c r="G669" s="10">
        <f t="shared" ref="G669" si="1795">G663+G664+G665+G666+G667+G668</f>
        <v>0</v>
      </c>
      <c r="H669" s="10">
        <f t="shared" ref="H669" si="1796">H663+H664+H665+H666+H667+H668</f>
        <v>0</v>
      </c>
      <c r="I669" s="10">
        <f t="shared" ref="I669" si="1797">I663+I664+I665+I666+I667+I668</f>
        <v>0</v>
      </c>
      <c r="J669" s="10">
        <f t="shared" ref="J669" si="1798">J663+J664+J665+J666+J667+J668</f>
        <v>264224.90000000002</v>
      </c>
      <c r="K669" s="10">
        <f t="shared" ref="K669" si="1799">K663+K664+K665+K666+K667+K668</f>
        <v>0</v>
      </c>
      <c r="L669" s="10">
        <f t="shared" ref="L669" si="1800">L663+L664+L665+L666+L667+L668</f>
        <v>0</v>
      </c>
      <c r="M669" s="10">
        <f t="shared" ref="M669" si="1801">M663+M664+M665+M666+M667+M668</f>
        <v>0</v>
      </c>
      <c r="N669" s="10">
        <f t="shared" ref="N669" si="1802">N663+N664+N665+N666+N667+N668</f>
        <v>0</v>
      </c>
      <c r="O669" s="10">
        <f t="shared" ref="O669" si="1803">O663+O664+O665+O666+O667+O668</f>
        <v>0</v>
      </c>
      <c r="P669" s="10">
        <f t="shared" ref="P669" si="1804">P663+P664+P665+P666+P667+P668</f>
        <v>0</v>
      </c>
      <c r="Q669" s="10">
        <f t="shared" ref="Q669" si="1805">Q663+Q664+Q665+Q666+Q667+Q668</f>
        <v>0</v>
      </c>
      <c r="R669" s="10">
        <f t="shared" ref="R669" si="1806">R663+R664+R665+R666+R667+R668</f>
        <v>0</v>
      </c>
      <c r="S669" s="10">
        <f t="shared" ref="S669" si="1807">S663+S664+S665+S666+S667+S668</f>
        <v>0</v>
      </c>
      <c r="T669" s="10">
        <f t="shared" ref="T669" si="1808">T663+T664+T665+T666+T667+T668</f>
        <v>0</v>
      </c>
      <c r="U669" s="10">
        <f t="shared" ref="U669" si="1809">U663+U664+U665+U666+U667+U668</f>
        <v>0</v>
      </c>
      <c r="V669" s="10">
        <f t="shared" ref="V669" si="1810">V663+V664+V665+V666+V667+V668</f>
        <v>0</v>
      </c>
      <c r="W669" s="10">
        <f t="shared" ref="W669" si="1811">W663+W664+W665+W666+W667+W668</f>
        <v>0</v>
      </c>
      <c r="X669" s="10">
        <f t="shared" ref="X669" si="1812">X663+X664+X665+X666+X667+X668</f>
        <v>0</v>
      </c>
      <c r="Y669" s="10">
        <f t="shared" ref="Y669" si="1813">Y663+Y664+Y665+Y666+Y667+Y668</f>
        <v>0</v>
      </c>
      <c r="Z669" s="10">
        <f t="shared" ref="Z669" si="1814">Z663+Z664+Z665+Z666+Z667+Z668</f>
        <v>0</v>
      </c>
      <c r="AA669" s="16">
        <v>7</v>
      </c>
      <c r="AO669" s="4">
        <f t="shared" si="1760"/>
        <v>0</v>
      </c>
      <c r="AP669" s="4">
        <f t="shared" si="1761"/>
        <v>0</v>
      </c>
      <c r="AQ669" s="4">
        <f t="shared" si="1792"/>
        <v>0</v>
      </c>
      <c r="AU669" s="310"/>
      <c r="AV669" s="291"/>
      <c r="AW669" s="317"/>
      <c r="AX669" s="294" t="s">
        <v>35</v>
      </c>
      <c r="AY669" s="294"/>
      <c r="AZ669" s="10">
        <f>AZ663+AZ664+AZ665+AZ666+AZ667+AZ668</f>
        <v>528449.81000000006</v>
      </c>
      <c r="BA669" s="10">
        <f t="shared" ref="BA669:BT669" si="1815">BA663+BA664+BA665+BA666+BA667+BA668</f>
        <v>0</v>
      </c>
      <c r="BB669" s="10">
        <f t="shared" si="1815"/>
        <v>0</v>
      </c>
      <c r="BC669" s="10">
        <f t="shared" si="1815"/>
        <v>0</v>
      </c>
      <c r="BD669" s="10">
        <f t="shared" si="1815"/>
        <v>528449.81000000006</v>
      </c>
      <c r="BE669" s="10">
        <f t="shared" si="1815"/>
        <v>0</v>
      </c>
      <c r="BF669" s="10">
        <f t="shared" si="1815"/>
        <v>0</v>
      </c>
      <c r="BG669" s="10">
        <f t="shared" si="1815"/>
        <v>0</v>
      </c>
      <c r="BH669" s="10">
        <f t="shared" si="1815"/>
        <v>0</v>
      </c>
      <c r="BI669" s="10">
        <f t="shared" si="1815"/>
        <v>0</v>
      </c>
      <c r="BJ669" s="10">
        <f t="shared" si="1815"/>
        <v>0</v>
      </c>
      <c r="BK669" s="10">
        <f t="shared" si="1815"/>
        <v>0</v>
      </c>
      <c r="BL669" s="10">
        <f t="shared" si="1815"/>
        <v>0</v>
      </c>
      <c r="BM669" s="10">
        <f t="shared" si="1815"/>
        <v>0</v>
      </c>
      <c r="BN669" s="10">
        <f t="shared" si="1815"/>
        <v>0</v>
      </c>
      <c r="BO669" s="10">
        <f t="shared" si="1815"/>
        <v>0</v>
      </c>
      <c r="BP669" s="10">
        <f t="shared" si="1815"/>
        <v>0</v>
      </c>
      <c r="BQ669" s="10">
        <f t="shared" si="1815"/>
        <v>0</v>
      </c>
      <c r="BR669" s="10">
        <f t="shared" si="1815"/>
        <v>0</v>
      </c>
      <c r="BS669" s="10">
        <f t="shared" si="1815"/>
        <v>0</v>
      </c>
      <c r="BT669" s="10">
        <f t="shared" si="1815"/>
        <v>0</v>
      </c>
      <c r="BU669" s="16">
        <v>7</v>
      </c>
      <c r="CI669" s="32">
        <f>BF669-BG669</f>
        <v>0</v>
      </c>
      <c r="CJ669" s="123"/>
    </row>
    <row r="670" spans="1:88" ht="75" customHeight="1">
      <c r="A670" s="296"/>
      <c r="B670" s="291"/>
      <c r="C670" s="308"/>
      <c r="D670" s="292" t="s">
        <v>53</v>
      </c>
      <c r="E670" s="293"/>
      <c r="F670" s="11">
        <f>ROUND(F669/C663,2)</f>
        <v>487.32</v>
      </c>
      <c r="G670" s="11">
        <f>ROUND(G669/C663,2)</f>
        <v>0</v>
      </c>
      <c r="H670" s="11">
        <f>ROUND(H669/C663,2)</f>
        <v>0</v>
      </c>
      <c r="I670" s="11">
        <f>ROUND(I669/C663,2)</f>
        <v>0</v>
      </c>
      <c r="J670" s="11">
        <f>ROUND(J669/C663,2)</f>
        <v>487.32</v>
      </c>
      <c r="K670" s="11">
        <f>ROUND(K669/C663,2)</f>
        <v>0</v>
      </c>
      <c r="L670" s="11">
        <f>ROUND(L669/C663,2)</f>
        <v>0</v>
      </c>
      <c r="M670" s="11">
        <f>ROUND(M669/C663,2)</f>
        <v>0</v>
      </c>
      <c r="N670" s="11">
        <f>ROUND(N669/C663,2)</f>
        <v>0</v>
      </c>
      <c r="O670" s="11">
        <f>ROUND(O669/C663,2)</f>
        <v>0</v>
      </c>
      <c r="P670" s="11">
        <f>ROUND(P669/C663,2)</f>
        <v>0</v>
      </c>
      <c r="Q670" s="11">
        <f>ROUND(Q669/C663,2)</f>
        <v>0</v>
      </c>
      <c r="R670" s="11">
        <f>ROUND(R669/C663,2)</f>
        <v>0</v>
      </c>
      <c r="S670" s="11">
        <f>ROUND(S669/C663,2)</f>
        <v>0</v>
      </c>
      <c r="T670" s="11">
        <f>ROUND(T669/C663,2)</f>
        <v>0</v>
      </c>
      <c r="U670" s="11">
        <f>ROUND(U669/C663,2)</f>
        <v>0</v>
      </c>
      <c r="V670" s="11">
        <f>ROUND(V669/C663,2)</f>
        <v>0</v>
      </c>
      <c r="W670" s="11">
        <f>ROUND(W669/C663,2)</f>
        <v>0</v>
      </c>
      <c r="X670" s="11">
        <f>ROUND(X669/C663,2)</f>
        <v>0</v>
      </c>
      <c r="Y670" s="11">
        <f>ROUND(Y669/C663,2)</f>
        <v>0</v>
      </c>
      <c r="Z670" s="11">
        <f>ROUND(Z669/C663,2)</f>
        <v>0</v>
      </c>
      <c r="AA670" s="17">
        <v>8</v>
      </c>
      <c r="AD670" s="52" t="b">
        <f>IF(AND(G670&gt;947.15,G670&lt;949),3,IF(AND(G670&gt;623.59,G670&lt;625),4,IF(AND(G670&gt;237.38,G670&lt;239),5,IF(AND(G670&gt;1986,G670&lt;1988),6,IF(AND(G670&gt;739.75,G670&lt;741),7,IF(AND(G670&gt;282.91,G670&lt;284),8,IF(AND(G670&gt;2681.35,G670&lt;2683),9,IF(AND(G670&gt;828.59,G670&lt;830),10,IF(AND(G670&gt;585.15,G670&lt;587),11,IF(AND(G670&gt;991.71,G670&lt;993),12,IF(AND(G670&gt;652.95,G670&lt;654),13,IF(AND(G670&gt;248.59,G670&lt;250),14,IF(AND(G670&gt;2079.39,G670&lt;2081),15,IF(AND(G670&gt;774.57,G670&lt;776),16,IF(AND(G670&gt;296.25,G670&lt;298),17,IF(AND(G670&gt;2807.42,G670&lt;2809),18,IF(AND(G670&gt;867.59,G670&lt;869),19,IF(AND(G670&gt;612.7,G670&lt;614),20))))))))))))))))))</f>
        <v>0</v>
      </c>
      <c r="AE670" s="52" t="b">
        <f>IF(AND(I670&gt;1204.78,I670&lt;1206),5,IF(AND(I670&gt;1407.63,I670&lt;1409),8,IF(AND(I670&gt;1427.91,I670&lt;1429),11,IF(AND(I670&gt;1261.45,I670&lt;1263),14,IF(AND(I670&gt;1473.83,I670&lt;1475),17,IF(AND(I670&gt;1495.07,I670&lt;1497),20))))))</f>
        <v>0</v>
      </c>
      <c r="AF670" s="52">
        <f>IF(AND(J670&gt;486.32,J670&lt;488),3,IF(AND(J670&gt;324.64,J670&lt;326),4,IF(AND(J670&gt;286.99,J670&lt;288.5),5,IF(AND(J670&gt;617.7,J670&lt;618),6,IF(AND(J670&gt;411.3,J670&lt;413),7,IF(AND(J670&gt;365.04,J670&lt;367),8,IF(AND(J670&gt;797.54,J670&lt;799),9,IF(AND(J670&gt;533.49,J670&lt;535),10,IF(AND(J670&gt;475.86,J670&lt;477),11,IF(AND(J670&gt;509.22,J670&lt;511),12,IF(AND(J670&gt;339.94,J670&lt;341.2),13,IF(AND(J670&gt;300.53,J670&lt;302),14,IF(AND(J670&gt;646.78,J670&lt;648),15,IF(AND(J670&gt;430.68,J670&lt;432),16,IF(AND(J670&gt;382.24,J670&lt;384),17,IF(AND(J670&gt;835.07,J670&lt;837),18,IF(AND(J670&gt;558.61,J670&lt;560),19,IF(AND(J670&gt;498.27,J670&lt;500),20))))))))))))))))))</f>
        <v>3</v>
      </c>
      <c r="AG670" s="52" t="b">
        <f>IF(AND(L670&gt;497.89,L670&lt;499),3,IF(AND(L670&gt;360.29,L670&lt;362),4,IF(AND(L670&gt;249.38,L670&lt;251),5,IF(AND(L670&gt;628.22,L670&lt;630),6,IF(AND(L670&gt;455.21,L670&lt;457),7,IF(AND(L670&gt;315.16,L670&lt;317),8,IF(AND(L670&gt;814.35,L670&lt;816),9,IF(AND(L670&gt;571.19,L670&lt;573),10,IF(AND(L670&gt;401.59,L670&lt;403),11,IF(AND(L670&gt;521.33,L670&lt;523),12,IF(AND(L670&gt;377.28,L670&lt;379),13,IF(AND(L670&gt;261.15,L670&lt;263),14,IF(AND(L670&gt;657.8,L670&lt;659),15,IF(AND(L670&gt;476.66,L670&lt;478),16,IF(AND(L670&gt;330.01,L670&lt;332),17,IF(AND(L670&gt;852.67,L670&lt;854),18,IF(AND(L670&gt;598.08,L670&lt;600),19,IF(AND(L670&gt;420.51,L670&lt;422),20))))))))))))))))))</f>
        <v>0</v>
      </c>
      <c r="AH670" s="52" t="b">
        <f>IF(AND(Q670&gt;358.85,Q670&lt;360),3,IF(AND(Q670&gt;129.83,Q670&lt;131),4,IF(AND(Q670&gt;77.61,Q670&lt;79),5,IF(AND(Q670&gt;426.19,Q670&lt;428),6,IF(AND(Q670&gt;159.77,Q670&lt;161),7,IF(AND(Q670&gt;94.38,Q670&lt;96),8,IF(AND(Q670&gt;567.37,Q670&lt;569),9,IF(AND(Q670&gt;203.4,Q670&lt;205),10,IF(AND(Q670&gt;131.96,Q670&lt;133),11,IF(AND(Q670&gt;375.76,Q670&lt;377),12,IF(AND(Q670&gt;135.98,Q670&lt;137),13,IF(AND(Q670&gt;81.31,Q670&lt;83),14,IF(AND(Q670&gt;446.27,Q670&lt;448),15,IF(AND(Q670&gt;167.32,Q670&lt;169),16,IF(AND(Q670&gt;98.86,Q670&lt;100),17,IF(AND(Q670&gt;594.08,Q670&lt;596),18,IF(AND(Q670&gt;213.01,Q670&lt;215),19,IF(AND(Q670&gt;138.21,Q670&lt;140),20))))))))))))))))))</f>
        <v>0</v>
      </c>
      <c r="AI670" s="52" t="b">
        <f>IF(AND(S670&gt;195.17,S670&lt;197),3,IF(AND(S670&gt;88.93,S670&lt;90),4,IF(AND(S670&gt;47.88,S670&lt;49),5,IF(AND(S670&gt;245.08,S670&lt;247),6,IF(AND(S670&gt;111.07,S670&lt;113),7,IF(AND(S670&gt;60.92,S670&lt;62),8,IF(AND(S670&gt;296.11,S670&lt;298),9,IF(AND(S670&gt;139.41,S670&lt;141),10,IF(AND(S670&gt;78.67,S670&lt;80),11,IF(AND(S670&gt;204.39,S670&lt;206),12,IF(AND(S670&gt;93.16,S670&lt;95),13,IF(AND(S670&gt;50.17,S670&lt;52),14,IF(AND(S670&gt;256.64,S670&lt;258),15,IF(AND(S670&gt;116.33,S670&lt;118),16,IF(AND(S670&gt;63.83,S670&lt;65),17,IF(AND(S670&gt;310.07,S670&lt;312),18,IF(AND(S670&gt;146.01,S670&lt;148),19,IF(AND(S670&gt;82.42,S670&lt;84),20))))))))))))))))))</f>
        <v>0</v>
      </c>
      <c r="AJ670" s="52" t="b">
        <f>IF(AND(U670&gt;107.35,U670&lt;109),3,IF(AND(U670&gt;63.65,U670&lt;65),4,IF(AND(U670&gt;44.75,U670&lt;46),5,IF(AND(U670&gt;143.27,U670&lt;145),6,IF(AND(U670&gt;85.58,U670&lt;87),7,IF(AND(U670&gt;60.46,U670&lt;62),8,IF(AND(U670&gt;194.16,U670&lt;196),9,IF(AND(U670&gt;117.24,U670&lt;119),10,IF(AND(U670&gt;82.88,U670&lt;84),11,IF(AND(U670&gt;112.44,U670&lt;114),12,IF(AND(U670&gt;66.69,U670&lt;68),13,IF(AND(U670&gt;46.9,U670&lt;48),14,IF(AND(U670&gt;150.05,U670&lt;152),15,IF(AND(U670&gt;90.65,U670&lt;91),16,IF(AND(U670&gt;63.34,U670&lt;65),17,IF(AND(U670&gt;203.34,U670&lt;205),18,IF(AND(U670&gt;122.8,U670&lt;124),19,IF(AND(U670&gt;86.83,U670&lt;88),20))))))))))))))))))</f>
        <v>0</v>
      </c>
      <c r="AK670" s="52" t="b">
        <f>IF(AND(V670&gt;139.85,V670&lt;141),3,IF(AND(V670&gt;103.84,V670&lt;105),4,IF(AND(V670&gt;52.32,V670&lt;54),5,IF(AND(V670&gt;285.46,V670&lt;287),6,IF(AND(V670&gt;118.42,V670&lt;120),7,IF(AND(V670&gt;62.42,V670&lt;64),8,IF(AND(V670&gt;412.27,V670&lt;414),9,IF(AND(V670&gt;140.33,V670&lt;142),10,IF(AND(V670&gt;145,V670&lt;147),11,IF(AND(V670&gt;146.47,V670&lt;148),12,IF(AND(V670&gt;108.77,V670&lt;110),13,IF(AND(V670&gt;54.82,V670&lt;56),14,IF(AND(V670&gt;298.92,V670&lt;300),15,IF(AND(V670&gt;124.03,V670&lt;126),16,IF(AND(V670&gt;65.4,V670&lt;67),17,IF(AND(V670&gt;431.69,V670&lt;433),18,IF(AND(V670&gt;146.97,V670&lt;148),19,IF(AND(V670&gt;151.86,V670&lt;153),20))))))))))))))))))</f>
        <v>0</v>
      </c>
      <c r="AL670" s="52" t="b">
        <f>IF(AND(W670&gt;350.42,W670&lt;352),3,IF(AND(W670&gt;546.22,W670&lt;548),4,IF(AND(W670&gt;155.33,W670&lt;157),5,IF(AND(W670&gt;721.99,W670&lt;723),6,IF(AND(W670&gt;638.96,W670&lt;639),7,IF(AND(W670&gt;187.79,W670&lt;189),8,IF(AND(W670&gt;945.4,W670&lt;947),9,IF(AND(W670&gt;698.46,W670&lt;670),10,IF(AND(W670&gt;360.7,W670&lt;362),11,IF(AND(W670&gt;366.94,W670&lt;368),12,IF(AND(W670&gt;571.94,W670&lt;573),13,IF(AND(W670&gt;162.68,W670&lt;164),14,IF(AND(W670&gt;755.97,W670&lt;757),15,IF(AND(W670&gt;667.99,W670&lt;669),16,IF(AND(W670&gt;196.66,W670&lt;198),17,IF(AND(W670&gt;989.88,W670&lt;991),18,IF(AND(W670&gt;731.33,W670&lt;733),19,IF(AND(W670&gt;377.7,W670&lt;379),20))))))))))))))))))</f>
        <v>0</v>
      </c>
      <c r="AM670" s="52" t="b">
        <f>IF(AND(Y670&gt;46.2,Y670&lt;46.5),3,IF(AND(Y670&gt;18.8,Y670&lt;19.1),4,IF(AND(Y670&gt;15.8,Y670&lt;16),5,IF(AND(Y670&gt;78.7,Y670&lt;79),6,IF(AND(Y670&gt;32.1,Y670&lt;32.4),7,IF(AND(Y670&gt;26.9,Y670&lt;27.3),8,IF(AND(Y670&gt;125,Y670&lt;125.5),9,IF(AND(Y670&gt;48.2,Y670&lt;48.52),10,IF(AND(Y670&gt;43.1,Y670&lt;43.6),11,IF(AND(Y670&gt;48.53,Y670&lt;48.7),12,IF(AND(Y670&gt;19.6,Y670&lt;20.1),13,IF(AND(Y670&gt;16.5,Y670&lt;16.9),14,IF(AND(Y670&gt;82.4,Y670&lt;82.8),15,IF(AND(Y670&gt;33.6,Y670&lt;34),16,IF(AND(Y670&gt;28,Y670&lt;28.6),17,IF(AND(Y670&gt;130.8,Y670&lt;131.4),18,IF(AND(Y670&gt;50.5,Y670&lt;50.9),19,IF(AND(Y670&gt;45.2,Y670&lt;45.8),20))))))))))))))))))</f>
        <v>0</v>
      </c>
      <c r="AO670" s="4">
        <f t="shared" si="1760"/>
        <v>0</v>
      </c>
      <c r="AP670" s="4">
        <f t="shared" si="1761"/>
        <v>0</v>
      </c>
      <c r="AQ670" s="4">
        <f t="shared" si="1792"/>
        <v>0</v>
      </c>
      <c r="AU670" s="310"/>
      <c r="AV670" s="291"/>
      <c r="AW670" s="317"/>
      <c r="AX670" s="322" t="s">
        <v>53</v>
      </c>
      <c r="AY670" s="293"/>
      <c r="AZ670" s="11">
        <f>ROUND(AZ669/AW663,2)</f>
        <v>974.64</v>
      </c>
      <c r="BA670" s="11">
        <f>ROUND(BA669/AW663,2)</f>
        <v>0</v>
      </c>
      <c r="BB670" s="11">
        <f>ROUND(BB669/AW663,2)</f>
        <v>0</v>
      </c>
      <c r="BC670" s="11">
        <f>ROUND(BC669/AW663,2)</f>
        <v>0</v>
      </c>
      <c r="BD670" s="11">
        <f>ROUND(BD669/AW663,2)</f>
        <v>974.64</v>
      </c>
      <c r="BE670" s="11">
        <f>ROUND(BE669/AW663,2)</f>
        <v>0</v>
      </c>
      <c r="BF670" s="11">
        <f>ROUND(BF669/AW663,2)</f>
        <v>0</v>
      </c>
      <c r="BG670" s="11">
        <f>ROUND(BG669/AW663,2)</f>
        <v>0</v>
      </c>
      <c r="BH670" s="11">
        <f>ROUND(BH669/AW663,2)</f>
        <v>0</v>
      </c>
      <c r="BI670" s="11">
        <f>ROUND(BI669/AW663,2)</f>
        <v>0</v>
      </c>
      <c r="BJ670" s="11">
        <f>ROUND(BJ669/AW663,2)</f>
        <v>0</v>
      </c>
      <c r="BK670" s="11">
        <f>ROUND(BK669/AW663,2)</f>
        <v>0</v>
      </c>
      <c r="BL670" s="11">
        <f>ROUND(BL669/AW663,2)</f>
        <v>0</v>
      </c>
      <c r="BM670" s="11">
        <f>ROUND(BM669/AW663,2)</f>
        <v>0</v>
      </c>
      <c r="BN670" s="11">
        <f>ROUND(BN669/AW663,2)</f>
        <v>0</v>
      </c>
      <c r="BO670" s="11">
        <f>ROUND(BO669/AW663,2)</f>
        <v>0</v>
      </c>
      <c r="BP670" s="11">
        <f>ROUND(BP669/AW663,2)</f>
        <v>0</v>
      </c>
      <c r="BQ670" s="11">
        <f>ROUND(BQ669/AW663,2)</f>
        <v>0</v>
      </c>
      <c r="BR670" s="11">
        <f>ROUND(BR669/AW663,2)</f>
        <v>0</v>
      </c>
      <c r="BS670" s="11">
        <f>ROUND(BS669/AW663,2)</f>
        <v>0</v>
      </c>
      <c r="BT670" s="11">
        <f>ROUND(BT669/AW663,2)</f>
        <v>0</v>
      </c>
      <c r="BU670" s="17">
        <v>8</v>
      </c>
      <c r="BX670" s="52" t="b">
        <f>IF(AND(BA670&gt;947.15,BA670&lt;949),3,IF(AND(BA670&gt;623.59,BA670&lt;625),4,IF(AND(BA670&gt;237.38,BA670&lt;239),5,IF(AND(BA670&gt;1986,BA670&lt;1988),6,IF(AND(BA670&gt;739.75,BA670&lt;741),7,IF(AND(BA670&gt;282.91,BA670&lt;284),8,IF(AND(BA670&gt;2681.35,BA670&lt;2683),9,IF(AND(BA670&gt;828.59,BA670&lt;830),10,IF(AND(BA670&gt;585.15,BA670&lt;587),11,IF(AND(BA670&gt;991.71,BA670&lt;993),12,IF(AND(BA670&gt;652.95,BA670&lt;654),13,IF(AND(BA670&gt;248.59,BA670&lt;250),14,IF(AND(BA670&gt;2079.39,BA670&lt;2081),15,IF(AND(BA670&gt;774.57,BA670&lt;776),16,IF(AND(BA670&gt;296.25,BA670&lt;298),17,IF(AND(BA670&gt;2807.42,BA670&lt;2809),18,IF(AND(BA670&gt;867.59,BA670&lt;869),19,IF(AND(BA670&gt;612.7,BA670&lt;614),20))))))))))))))))))</f>
        <v>0</v>
      </c>
      <c r="BY670" s="52" t="b">
        <f>IF(AND(BC670&gt;1204.78,BC670&lt;1206),5,IF(AND(BC670&gt;1407.63,BC670&lt;1409),8,IF(AND(BC670&gt;1427.91,BC670&lt;1429),11,IF(AND(BC670&gt;1261.45,BC670&lt;1263),14,IF(AND(BC670&gt;1473.83,BC670&lt;1475),17,IF(AND(BC670&gt;1495.07,BC670&lt;1497),20))))))</f>
        <v>0</v>
      </c>
      <c r="BZ670" s="52" t="b">
        <f>IF(AND(BD670&gt;486.32,BD670&lt;488),3,IF(AND(BD670&gt;324.64,BD670&lt;326),4,IF(AND(BD670&gt;286.99,BD670&lt;288.5),5,IF(AND(BD670&gt;617.7,BD670&lt;618),6,IF(AND(BD670&gt;411.3,BD670&lt;413),7,IF(AND(BD670&gt;365.04,BD670&lt;367),8,IF(AND(BD670&gt;797.54,BD670&lt;799),9,IF(AND(BD670&gt;533.49,BD670&lt;535),10,IF(AND(BD670&gt;475.86,BD670&lt;477),11,IF(AND(BD670&gt;509.22,BD670&lt;511),12,IF(AND(BD670&gt;339.94,BD670&lt;341.2),13,IF(AND(BD670&gt;300.53,BD670&lt;302),14,IF(AND(BD670&gt;646.78,BD670&lt;648),15,IF(AND(BD670&gt;430.68,BD670&lt;432),16,IF(AND(BD670&gt;382.24,BD670&lt;384),17,IF(AND(BD670&gt;835.07,BD670&lt;837),18,IF(AND(BD670&gt;558.61,BD670&lt;560),19,IF(AND(BD670&gt;498.27,BD670&lt;500),20))))))))))))))))))</f>
        <v>0</v>
      </c>
      <c r="CA670" s="52" t="b">
        <f>IF(AND(BF670&gt;497.89,BF670&lt;499),3,IF(AND(BF670&gt;360.29,BF670&lt;362),4,IF(AND(BF670&gt;249.38,BF670&lt;251),5,IF(AND(BF670&gt;628.22,BF670&lt;630),6,IF(AND(BF670&gt;455.21,BF670&lt;457),7,IF(AND(BF670&gt;315.16,BF670&lt;317),8,IF(AND(BF670&gt;814.35,BF670&lt;816),9,IF(AND(BF670&gt;571.19,BF670&lt;573),10,IF(AND(BF670&gt;401.59,BF670&lt;403),11,IF(AND(BF670&gt;521.33,BF670&lt;523),12,IF(AND(BF670&gt;377.28,BF670&lt;379),13,IF(AND(BF670&gt;261.15,BF670&lt;263),14,IF(AND(BF670&gt;657.8,BF670&lt;659),15,IF(AND(BF670&gt;476.66,BF670&lt;478),16,IF(AND(BF670&gt;330.01,BF670&lt;332),17,IF(AND(BF670&gt;852.67,BF670&lt;854),18,IF(AND(BF670&gt;598.08,BF670&lt;600),19,IF(AND(BF670&gt;420.51,BF670&lt;422),20))))))))))))))))))</f>
        <v>0</v>
      </c>
      <c r="CB670" s="52" t="b">
        <f>IF(AND(BK670&gt;358.85,BK670&lt;360),3,IF(AND(BK670&gt;129.83,BK670&lt;131),4,IF(AND(BK670&gt;77.61,BK670&lt;79),5,IF(AND(BK670&gt;426.19,BK670&lt;428),6,IF(AND(BK670&gt;159.77,BK670&lt;161),7,IF(AND(BK670&gt;94.38,BK670&lt;96),8,IF(AND(BK670&gt;567.37,BK670&lt;569),9,IF(AND(BK670&gt;203.4,BK670&lt;205),10,IF(AND(BK670&gt;131.96,BK670&lt;133),11,IF(AND(BK670&gt;375.76,BK670&lt;377),12,IF(AND(BK670&gt;135.98,BK670&lt;137),13,IF(AND(BK670&gt;81.31,BK670&lt;83),14,IF(AND(BK670&gt;446.27,BK670&lt;448),15,IF(AND(BK670&gt;167.32,BK670&lt;169),16,IF(AND(BK670&gt;98.86,BK670&lt;100),17,IF(AND(BK670&gt;594.08,BK670&lt;596),18,IF(AND(BK670&gt;213.01,BK670&lt;215),19,IF(AND(BK670&gt;138.21,BK670&lt;140),20))))))))))))))))))</f>
        <v>0</v>
      </c>
      <c r="CC670" s="52" t="b">
        <f>IF(AND(BM670&gt;195.17,BM670&lt;197),3,IF(AND(BM670&gt;88.93,BM670&lt;90),4,IF(AND(BM670&gt;47.88,BM670&lt;49),5,IF(AND(BM670&gt;245.08,BM670&lt;247),6,IF(AND(BM670&gt;111.07,BM670&lt;113),7,IF(AND(BM670&gt;60.92,BM670&lt;62),8,IF(AND(BM670&gt;296.11,BM670&lt;298),9,IF(AND(BM670&gt;139.41,BM670&lt;141),10,IF(AND(BM670&gt;78.67,BM670&lt;80),11,IF(AND(BM670&gt;204.39,BM670&lt;206),12,IF(AND(BM670&gt;93.16,BM670&lt;95),13,IF(AND(BM670&gt;50.17,BM670&lt;52),14,IF(AND(BM670&gt;256.64,BM670&lt;258),15,IF(AND(BM670&gt;116.33,BM670&lt;118),16,IF(AND(BM670&gt;63.83,BM670&lt;65),17,IF(AND(BM670&gt;310.07,BM670&lt;312),18,IF(AND(BM670&gt;146.01,BM670&lt;148),19,IF(AND(BM670&gt;82.42,BM670&lt;84),20))))))))))))))))))</f>
        <v>0</v>
      </c>
      <c r="CD670" s="52" t="b">
        <f>IF(AND(BO670&gt;107.35,BO670&lt;109),3,IF(AND(BO670&gt;63.65,BO670&lt;65),4,IF(AND(BO670&gt;44.75,BO670&lt;46),5,IF(AND(BO670&gt;143.27,BO670&lt;145),6,IF(AND(BO670&gt;85.58,BO670&lt;87),7,IF(AND(BO670&gt;60.46,BO670&lt;62),8,IF(AND(BO670&gt;194.16,BO670&lt;196),9,IF(AND(BO670&gt;117.24,BO670&lt;119),10,IF(AND(BO670&gt;82.88,BO670&lt;84),11,IF(AND(BO670&gt;112.44,BO670&lt;114),12,IF(AND(BO670&gt;66.69,BO670&lt;68),13,IF(AND(BO670&gt;46.9,BO670&lt;48),14,IF(AND(BO670&gt;150.05,BO670&lt;152),15,IF(AND(BO670&gt;90.65,BO670&lt;91),16,IF(AND(BO670&gt;63.34,BO670&lt;65),17,IF(AND(BO670&gt;203.34,BO670&lt;205),18,IF(AND(BO670&gt;122.8,BO670&lt;124),19,IF(AND(BO670&gt;86.83,BO670&lt;88),20))))))))))))))))))</f>
        <v>0</v>
      </c>
      <c r="CE670" s="52" t="b">
        <f>IF(AND(BP670&gt;139.85,BP670&lt;141),3,IF(AND(BP670&gt;103.84,BP670&lt;105),4,IF(AND(BP670&gt;52.32,BP670&lt;54),5,IF(AND(BP670&gt;285.46,BP670&lt;287),6,IF(AND(BP670&gt;118.42,BP670&lt;120),7,IF(AND(BP670&gt;62.42,BP670&lt;64),8,IF(AND(BP670&gt;412.27,BP670&lt;414),9,IF(AND(BP670&gt;140.33,BP670&lt;142),10,IF(AND(BP670&gt;145,BP670&lt;147),11,IF(AND(BP670&gt;146.47,BP670&lt;148),12,IF(AND(BP670&gt;108.77,BP670&lt;110),13,IF(AND(BP670&gt;54.82,BP670&lt;56),14,IF(AND(BP670&gt;298.92,BP670&lt;300),15,IF(AND(BP670&gt;124.03,BP670&lt;126),16,IF(AND(BP670&gt;65.4,BP670&lt;67),17,IF(AND(BP670&gt;431.69,BP670&lt;433),18,IF(AND(BP670&gt;146.97,BP670&lt;148),19,IF(AND(BP670&gt;151.86,BP670&lt;153),20))))))))))))))))))</f>
        <v>0</v>
      </c>
      <c r="CF670" s="52" t="b">
        <f>IF(AND(BQ670&gt;350.42,BQ670&lt;352),3,IF(AND(BQ670&gt;546.22,BQ670&lt;548),4,IF(AND(BQ670&gt;155.33,BQ670&lt;157),5,IF(AND(BQ670&gt;721.99,BQ670&lt;723),6,IF(AND(BQ670&gt;638.96,BQ670&lt;639),7,IF(AND(BQ670&gt;187.79,BQ670&lt;189),8,IF(AND(BQ670&gt;945.4,BQ670&lt;947),9,IF(AND(BQ670&gt;698.46,BQ670&lt;670),10,IF(AND(BQ670&gt;360.7,BQ670&lt;362),11,IF(AND(BQ670&gt;366.94,BQ670&lt;368),12,IF(AND(BQ670&gt;571.94,BQ670&lt;573),13,IF(AND(BQ670&gt;162.68,BQ670&lt;164),14,IF(AND(BQ670&gt;755.97,BQ670&lt;757),15,IF(AND(BQ670&gt;667.99,BQ670&lt;669),16,IF(AND(BQ670&gt;196.66,BQ670&lt;198),17,IF(AND(BQ670&gt;989.88,BQ670&lt;991),18,IF(AND(BQ670&gt;731.33,BQ670&lt;733),19,IF(AND(BQ670&gt;377.7,BQ670&lt;379),20))))))))))))))))))</f>
        <v>0</v>
      </c>
      <c r="CG670" s="52" t="b">
        <f>IF(AND(BS670&gt;46.2,BS670&lt;46.5),3,IF(AND(BS670&gt;18.8,BS670&lt;19.1),4,IF(AND(BS670&gt;15.8,BS670&lt;16),5,IF(AND(BS670&gt;78.7,BS670&lt;79),6,IF(AND(BS670&gt;32.1,BS670&lt;32.4),7,IF(AND(BS670&gt;26.9,BS670&lt;27.3),8,IF(AND(BS670&gt;125,BS670&lt;125.5),9,IF(AND(BS670&gt;48.2,BS670&lt;48.52),10,IF(AND(BS670&gt;43.1,BS670&lt;43.6),11,IF(AND(BS670&gt;48.53,BS670&lt;48.7),12,IF(AND(BS670&gt;19.6,BS670&lt;20.1),13,IF(AND(BS670&gt;16.5,BS670&lt;16.9),14,IF(AND(BS670&gt;82.4,BS670&lt;82.8),15,IF(AND(BS670&gt;33.6,BS670&lt;34),16,IF(AND(BS670&gt;28,BS670&lt;28.6),17,IF(AND(BS670&gt;130.8,BS670&lt;131.4),18,IF(AND(BS670&gt;50.5,BS670&lt;50.9),19,IF(AND(BS670&gt;45.2,BS670&lt;45.8),20))))))))))))))))))</f>
        <v>0</v>
      </c>
    </row>
    <row r="671" spans="1:88" ht="90" customHeight="1">
      <c r="A671" s="297"/>
      <c r="B671" s="287"/>
      <c r="C671" s="309"/>
      <c r="D671" s="292" t="s">
        <v>54</v>
      </c>
      <c r="E671" s="293"/>
      <c r="F671" s="10" t="s">
        <v>36</v>
      </c>
      <c r="G671" s="12">
        <f>IF(AD671=FALSE,0,AD671)</f>
        <v>0</v>
      </c>
      <c r="H671" s="12" t="s">
        <v>36</v>
      </c>
      <c r="I671" s="12">
        <f>IF(AE671=FALSE,0,AE671)</f>
        <v>0</v>
      </c>
      <c r="J671" s="12">
        <f>IF(AF671=FALSE,0,AF671)</f>
        <v>487.32</v>
      </c>
      <c r="K671" s="12" t="s">
        <v>36</v>
      </c>
      <c r="L671" s="12">
        <f>IF(AG671=FALSE,0,AG671)</f>
        <v>0</v>
      </c>
      <c r="M671" s="12" t="s">
        <v>36</v>
      </c>
      <c r="N671" s="12" t="s">
        <v>36</v>
      </c>
      <c r="O671" s="12" t="s">
        <v>36</v>
      </c>
      <c r="P671" s="12" t="s">
        <v>36</v>
      </c>
      <c r="Q671" s="12">
        <f>IF(AH671=FALSE,0,AH671)</f>
        <v>0</v>
      </c>
      <c r="R671" s="12" t="s">
        <v>36</v>
      </c>
      <c r="S671" s="12">
        <f>IF(AI671=FALSE,0,AI671)</f>
        <v>0</v>
      </c>
      <c r="T671" s="12" t="s">
        <v>36</v>
      </c>
      <c r="U671" s="12">
        <f>IF(AJ671=FALSE,0,AJ671)</f>
        <v>0</v>
      </c>
      <c r="V671" s="12">
        <f>IF(AK671=FALSE,0,AK671)</f>
        <v>0</v>
      </c>
      <c r="W671" s="12">
        <f>IF(AL671=FALSE,0,AL671)</f>
        <v>0</v>
      </c>
      <c r="X671" s="12" t="s">
        <v>36</v>
      </c>
      <c r="Y671" s="12">
        <f>IF(AM671=FALSE,0,AM671)</f>
        <v>0</v>
      </c>
      <c r="Z671" s="12" t="s">
        <v>36</v>
      </c>
      <c r="AA671" s="18">
        <v>9</v>
      </c>
      <c r="AD671" s="52" t="b">
        <f>IF(AD670=3,948.15,IF(AD670=4,624.59,IF(AD670=5,238.38,IF(AD670=6,1987,IF(AD670=7,740.75,IF(AD670=8,283.91,IF(AD670=9,2682.35,IF(AD670=10,829.59,IF(AD670=11,586.15,IF(AD670=12,992.71,IF(AD670=13,653.95,IF(AD670=14,249.59,IF(AD670=15,2080.39,IF(AD670=16,775.57,IF(AD670=17,297.25,IF(AD670=18,2808.42,IF(AD670=19,868.59,IF(AD670=20,613.7))))))))))))))))))</f>
        <v>0</v>
      </c>
      <c r="AE671" s="52" t="b">
        <f>IF(AE670=5,1205.78,IF(AE670=8,1408.63,IF(AE670=11,1428.91,IF(AE670=14,1262.45,IF(AE670=17,1474.83,IF(AE670=20,1496.07))))))</f>
        <v>0</v>
      </c>
      <c r="AF671" s="52">
        <f>IF(AF670=3,487.32,IF(AF670=4,325.64,IF(AF670=5,287.99,IF(AF670=6,618.7,IF(AF670=7,412.3,IF(AF670=8,366.04,IF(AF670=9,798.54,IF(AF670=10,534.49,IF(AF670=11,476.86,IF(AF670=12,510.22,IF(AF670=13,340.94,IF(AF670=14,301.53,IF(AF670=15,647.78,IF(AF670=16,431.68,IF(AF670=17,383.24,IF(AF670=18,836.07,IF(AF670=19,559.61,IF(AF670=20,499.27))))))))))))))))))</f>
        <v>487.32</v>
      </c>
      <c r="AG671" s="52" t="b">
        <f>IF(AG670=3,498.89,IF(AG670=4,361.29,IF(AG670=5,250.38,IF(AG670=6,629.22,IF(AG670=7,456.21,IF(AG670=8,316.16,IF(AG670=9,815.35,IF(AG670=10,572.19,IF(AG670=11,402.59,IF(AG670=12,522.33,IF(AG670=13,378.28,IF(AG670=14,262.15,IF(AG670=15,658.8,IF(AG670=16,477.66,IF(AG670=17,331.01,IF(AG670=18,853.67,IF(AG670=19,599.08,IF(AG670=20,421.51))))))))))))))))))</f>
        <v>0</v>
      </c>
      <c r="AH671" s="52" t="b">
        <f>IF(AH670=3,359.85,IF(AH670=4,130.83,IF(AH670=5,78.61,IF(AH670=6,427.19,IF(AH670=7,160.77,IF(AH670=8,95.38,IF(AH670=9,568.37,IF(AH670=10,204.4,IF(AH670=11,132.96,IF(AH670=12,376.76,IF(AH670=13,136.98,IF(AH670=14,82.31,IF(AH670=15,447.27,IF(AH670=16,168.32,IF(AH670=17,99.86,IF(AH670=18,595.08,IF(AH670=19,214.01,IF(AH670=20,139.21))))))))))))))))))</f>
        <v>0</v>
      </c>
      <c r="AI671" s="52" t="b">
        <f>IF(AI670=3,196.17,IF(AI670=4,89.93,IF(AI670=5,48.88,IF(AI670=6,246.08,IF(AI670=7,112.07,IF(AI670=8,61.92,IF(AI670=9,297.11,IF(AI670=10,140.41,IF(AI670=11,79.67,IF(AI670=12,205.39,IF(AI670=13,94.16,IF(AI670=14,51.17,IF(AI670=15,257.64,IF(AI670=16,117.33,IF(AI670=17,64.83,IF(AI670=18,311.07,IF(AI670=19,147.01,IF(AI670=20,83.42))))))))))))))))))</f>
        <v>0</v>
      </c>
      <c r="AJ671" s="52" t="b">
        <f>IF(AJ670=3,108.35,IF(AJ670=4,64.65,IF(AJ670=5,45.75,IF(AJ670=6,144.27,IF(AJ670=7,86.58,IF(AJ670=8,61.46,IF(AJ670=9,195.16,IF(AJ670=10,118.24,IF(AJ670=11,83.88,IF(AJ670=12,113.44,IF(AJ670=13,67.69,IF(AJ670=14,47.9,IF(AJ670=15,151.05,IF(AJ670=16,90.65,IF(AJ670=17,64.34,IF(AJ670=18,204.34,IF(AJ670=19,123.8,IF(AJ670=20,87.83))))))))))))))))))</f>
        <v>0</v>
      </c>
      <c r="AK671" s="52" t="b">
        <f>IF(AK670=3,140.85,IF(AK670=4,104.84,IF(AK670=5,53.32,IF(AK670=6,286.46,IF(AK670=7,119.42,IF(AK670=8,63.42,IF(AK670=9,413.27,IF(AK670=10,141.33,IF(AK670=11,146,IF(AK670=12,147.47,IF(AK670=13,109.77,IF(AK670=14,55.82,IF(AK670=15,299.92,IF(AK670=16,125.03,IF(AK670=17,66.4,IF(AK670=18,432.69,IF(AK670=19,147.97,IF(AK670=20,152.86))))))))))))))))))</f>
        <v>0</v>
      </c>
      <c r="AL671" s="52" t="b">
        <f>IF(AL670=3,351.42,IF(AL670=4,547.22,IF(AL670=5,156.33,IF(AL670=6,722.99,IF(AL670=7,638.96,IF(AL670=8,188.79,IF(AL670=9,946.4,IF(AL670=10,699.46,IF(AL670=11,361.7,IF(AL670=12,367.94,IF(AL670=13,572.94,IF(AL670=14,163.68,IF(AL670=15,756.97,IF(AL670=16,668.99,IF(AL670=17,197.66,IF(AL670=18,990.88,IF(AL670=19,732.33,IF(AL670=20,378.7))))))))))))))))))</f>
        <v>0</v>
      </c>
      <c r="AM671" s="52" t="b">
        <f>IF(AM670=3,46.41,IF(AM670=4,19.01,IF(AM670=5,15.96,IF(AM670=6,78.9,IF(AM670=7,32.34,IF(AM670=8,27.09,IF(AM670=9,125.27,IF(AM670=10,48.48,IF(AM670=11,43.47,IF(AM670=12,48.59,IF(AM670=13,19.9,IF(AM670=14,16.71,IF(AM670=15,82.61,IF(AM670=16,33.86,IF(AM670=17,28.36,IF(AM670=18,131.15,IF(AM670=19,50.76,IF(AM670=20,45.51))))))))))))))))))</f>
        <v>0</v>
      </c>
      <c r="AO671" s="4">
        <f t="shared" si="1760"/>
        <v>0</v>
      </c>
      <c r="AP671" s="4">
        <f t="shared" si="1761"/>
        <v>0</v>
      </c>
      <c r="AQ671" s="4">
        <f t="shared" si="1792"/>
        <v>0</v>
      </c>
      <c r="AU671" s="310"/>
      <c r="AV671" s="287"/>
      <c r="AW671" s="317"/>
      <c r="AX671" s="322" t="s">
        <v>54</v>
      </c>
      <c r="AY671" s="293"/>
      <c r="AZ671" s="10" t="s">
        <v>36</v>
      </c>
      <c r="BA671" s="12">
        <f>IF(BX671=FALSE,0,BX671)</f>
        <v>0</v>
      </c>
      <c r="BB671" s="12" t="s">
        <v>36</v>
      </c>
      <c r="BC671" s="12">
        <f>IF(BY671=FALSE,0,BY671)</f>
        <v>0</v>
      </c>
      <c r="BD671" s="12">
        <f>IF(BZ671=FALSE,0,BZ671)</f>
        <v>974.64</v>
      </c>
      <c r="BE671" s="12" t="s">
        <v>36</v>
      </c>
      <c r="BF671" s="12">
        <f>IF(CA671=FALSE,0,CA671)</f>
        <v>0</v>
      </c>
      <c r="BG671" s="12" t="s">
        <v>36</v>
      </c>
      <c r="BH671" s="12" t="s">
        <v>36</v>
      </c>
      <c r="BI671" s="12" t="s">
        <v>36</v>
      </c>
      <c r="BJ671" s="12" t="s">
        <v>36</v>
      </c>
      <c r="BK671" s="12">
        <f>IF(CB671=FALSE,0,CB671)</f>
        <v>0</v>
      </c>
      <c r="BL671" s="12" t="s">
        <v>36</v>
      </c>
      <c r="BM671" s="12">
        <f>IF(CC671=FALSE,0,CC671)</f>
        <v>0</v>
      </c>
      <c r="BN671" s="12" t="s">
        <v>36</v>
      </c>
      <c r="BO671" s="12">
        <f>IF(CD671=FALSE,0,CD671)</f>
        <v>0</v>
      </c>
      <c r="BP671" s="12">
        <f>IF(CE671=FALSE,0,CE671)</f>
        <v>0</v>
      </c>
      <c r="BQ671" s="12">
        <f>IF(CF671=FALSE,0,CF671)</f>
        <v>0</v>
      </c>
      <c r="BR671" s="12" t="s">
        <v>36</v>
      </c>
      <c r="BS671" s="12">
        <f>IF(CG671=FALSE,0,CG671)</f>
        <v>0</v>
      </c>
      <c r="BT671" s="12" t="s">
        <v>36</v>
      </c>
      <c r="BU671" s="18">
        <v>9</v>
      </c>
      <c r="BX671" s="52" t="b">
        <f>IF(AD670=3,1896.3,IF(AD670=4,1249.18,IF(AD670=5,476.76,IF(AD670=6,3974,IF(AD670=7,1481.5,IF(AD670=8,567.82,IF(AD670=9,5364.7,IF(AD670=10,1659.18,IF(AD670=11,1172.3)))))))))</f>
        <v>0</v>
      </c>
      <c r="BY671" s="52" t="b">
        <f>IF(AE670=5,2411.56,IF(AE670=8,2817.26,IF(AE670=11,2857.82)))</f>
        <v>0</v>
      </c>
      <c r="BZ671" s="52">
        <f>IF(AF670=3,974.64,IF(AF670=4,651.28,IF(AF670=5,575.98,IF(AF670=6,1237.4,IF(AF670=7,824.6,IF(AF670=8,732.08,IF(AF670=9,1597.08,IF(AF670=10,1068.98,IF(AF670=11,953.72)))))))))</f>
        <v>974.64</v>
      </c>
      <c r="CA671" s="52" t="b">
        <f>IF(AG670=3,997.78,IF(AG670=4,722.58,IF(AG670=5,500.76,IF(AG670=6,1258.44,IF(AG670=7,912.42,IF(AG670=8,632.32,IF(AG670=9,1630.7,IF(AG670=10,1144.38,IF(AG670=11,805.18)))))))))</f>
        <v>0</v>
      </c>
      <c r="CB671" s="52" t="b">
        <f>IF(AH670=3,719.7,IF(AH670=4,261.66,IF(AH670=5,157.22,IF(AH670=6,854.38,IF(AH670=7,321.54,IF(AH670=8,190.76,IF(AH670=9,1136.74,IF(AH670=10,408.8,IF(AH670=11,265.92)))))))))</f>
        <v>0</v>
      </c>
      <c r="CC671" s="52" t="b">
        <f>IF(AI670=3,392.34,IF(AI670=4,179.86,IF(AI670=5,97.76,IF(AI670=6,492.16,IF(AI670=7,224.14,IF(AI670=8,123.84,IF(AI670=9,594.22,IF(AI670=10,280.82,IF(AI670=11,159.34)))))))))</f>
        <v>0</v>
      </c>
      <c r="CD671" s="52" t="b">
        <f>IF(AJ670=3,216.7,IF(AJ670=4,129.3,IF(AJ670=5,91.5,IF(AJ670=6,288.54,IF(AJ670=7,173.16,IF(AJ670=8,122.92,IF(AJ670=9,390.32,IF(AJ670=10,236.48,IF(AJ670=11,167.76)))))))))</f>
        <v>0</v>
      </c>
      <c r="CE671" s="52" t="b">
        <f>IF(AK670=3,281.7,IF(AK670=4,209.68,IF(AK670=5,106.64,IF(AK670=6,572.92,IF(AK670=7,238.84,IF(AK670=8,126.84,IF(AK670=9,826.54,IF(AK670=10,282.66,IF(AK670=11,292)))))))))</f>
        <v>0</v>
      </c>
      <c r="CF671" s="52" t="b">
        <f>IF(AL670=3,702.84,IF(AL670=4,1094.44,IF(AL670=5,312.66,IF(AL670=6,1445.98,IF(AL670=7,1277.92,IF(AL670=8,377.58,IF(AL670=9,1892.8,IF(AL670=10,1398.92,IF(AL670=11,723.4)))))))))</f>
        <v>0</v>
      </c>
      <c r="CG671" s="52" t="b">
        <f>IF(AM670=3,92.82,IF(AM670=4,38.02,IF(AM670=5,31.92,IF(AM670=6,157.8,IF(AM670=7,64.68,IF(AM670=8,54.18,IF(AM670=9,250.54,IF(AM670=10,96.96,IF(AM670=11,86.94)))))))))</f>
        <v>0</v>
      </c>
    </row>
    <row r="672" spans="1:88" ht="30" customHeight="1">
      <c r="A672" s="295" t="s">
        <v>38</v>
      </c>
      <c r="B672" s="286" t="s">
        <v>139</v>
      </c>
      <c r="C672" s="307">
        <v>541.4</v>
      </c>
      <c r="D672" s="286" t="s">
        <v>27</v>
      </c>
      <c r="E672" s="3" t="s">
        <v>28</v>
      </c>
      <c r="F672" s="10">
        <f>G672+I672+J672+L672+Q672+S672+U672+V672+W672+Y672+Z672</f>
        <v>263835.05</v>
      </c>
      <c r="G672" s="44">
        <v>0</v>
      </c>
      <c r="H672" s="10">
        <v>0</v>
      </c>
      <c r="I672" s="10">
        <v>0</v>
      </c>
      <c r="J672" s="10">
        <v>263835.05</v>
      </c>
      <c r="K672" s="10">
        <v>0</v>
      </c>
      <c r="L672" s="10">
        <f>M672+O672</f>
        <v>0</v>
      </c>
      <c r="M672" s="13">
        <v>0</v>
      </c>
      <c r="N672" s="10">
        <v>0</v>
      </c>
      <c r="O672" s="13">
        <v>0</v>
      </c>
      <c r="P672" s="10">
        <v>0</v>
      </c>
      <c r="Q672" s="46">
        <v>0</v>
      </c>
      <c r="R672" s="10">
        <v>0</v>
      </c>
      <c r="S672" s="46">
        <v>0</v>
      </c>
      <c r="T672" s="10">
        <v>0</v>
      </c>
      <c r="U672" s="46">
        <v>0</v>
      </c>
      <c r="V672" s="46">
        <v>0</v>
      </c>
      <c r="W672" s="46">
        <v>0</v>
      </c>
      <c r="X672" s="10">
        <v>0</v>
      </c>
      <c r="Y672" s="10">
        <v>0</v>
      </c>
      <c r="Z672" s="10">
        <v>0</v>
      </c>
      <c r="AA672" s="16">
        <v>1</v>
      </c>
      <c r="AO672" s="4">
        <f t="shared" si="1760"/>
        <v>0</v>
      </c>
      <c r="AP672" s="4">
        <f t="shared" si="1761"/>
        <v>0</v>
      </c>
      <c r="AQ672" s="4">
        <f t="shared" si="1792"/>
        <v>0</v>
      </c>
      <c r="AU672" s="310" t="s">
        <v>38</v>
      </c>
      <c r="AV672" s="286" t="s">
        <v>139</v>
      </c>
      <c r="AW672" s="317">
        <v>541.4</v>
      </c>
      <c r="AX672" s="290" t="s">
        <v>27</v>
      </c>
      <c r="AY672" s="3" t="s">
        <v>28</v>
      </c>
      <c r="AZ672" s="10">
        <f>BA672+BC672+BD672+BF672+BK672+BM672+BO672+BP672+BQ672+BS672+BT672</f>
        <v>527670.1</v>
      </c>
      <c r="BA672" s="44">
        <f>ROUND($C672*BA680,2)</f>
        <v>0</v>
      </c>
      <c r="BB672" s="10">
        <f>ROUND(H672*2,2)</f>
        <v>0</v>
      </c>
      <c r="BC672" s="44">
        <f>ROUND($C672*BC680,2)</f>
        <v>0</v>
      </c>
      <c r="BD672" s="44">
        <f>ROUND($C672*BD680,2)</f>
        <v>527670.1</v>
      </c>
      <c r="BE672" s="10">
        <f>ROUND(K672*2,2)</f>
        <v>0</v>
      </c>
      <c r="BF672" s="44">
        <f>ROUND($C672*BF680,2)</f>
        <v>0</v>
      </c>
      <c r="BG672" s="10">
        <f>ROUND(M672*2,2)</f>
        <v>0</v>
      </c>
      <c r="BH672" s="10">
        <f>ROUND(N672*2,2)</f>
        <v>0</v>
      </c>
      <c r="BI672" s="10">
        <f>ROUND(O672*2,2)</f>
        <v>0</v>
      </c>
      <c r="BJ672" s="10">
        <f>ROUND(P672*2,2)</f>
        <v>0</v>
      </c>
      <c r="BK672" s="44">
        <f>ROUND($C672*BK680,2)</f>
        <v>0</v>
      </c>
      <c r="BL672" s="10">
        <f>ROUND(R672*2,2)</f>
        <v>0</v>
      </c>
      <c r="BM672" s="44">
        <f>ROUND($C672*BM680,2)</f>
        <v>0</v>
      </c>
      <c r="BN672" s="10">
        <f>ROUND(T672*2,2)</f>
        <v>0</v>
      </c>
      <c r="BO672" s="44">
        <f>ROUND($C672*BO680,2)</f>
        <v>0</v>
      </c>
      <c r="BP672" s="44">
        <f>ROUND(V672*2,2)</f>
        <v>0</v>
      </c>
      <c r="BQ672" s="44">
        <f>ROUND($C672*BQ680,2)</f>
        <v>0</v>
      </c>
      <c r="BR672" s="10">
        <f>ROUND(X672*2,2)</f>
        <v>0</v>
      </c>
      <c r="BS672" s="44">
        <f>ROUND(Y672*2,2)</f>
        <v>0</v>
      </c>
      <c r="BT672" s="10">
        <f>ROUND(Z672*2,2)</f>
        <v>0</v>
      </c>
      <c r="BU672" s="16">
        <v>1</v>
      </c>
      <c r="CI672" s="32">
        <f>BF672-BG672</f>
        <v>0</v>
      </c>
    </row>
    <row r="673" spans="1:88" ht="60" customHeight="1">
      <c r="A673" s="296"/>
      <c r="B673" s="291"/>
      <c r="C673" s="308"/>
      <c r="D673" s="287"/>
      <c r="E673" s="3" t="s">
        <v>29</v>
      </c>
      <c r="F673" s="10">
        <f t="shared" ref="F673:F677" si="1816">G673+I673+J673+L673+Q673+S673+U673+V673+W673+Y673+Z673</f>
        <v>0</v>
      </c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6">
        <v>2</v>
      </c>
      <c r="AO673" s="4">
        <f t="shared" si="1760"/>
        <v>0</v>
      </c>
      <c r="AP673" s="4">
        <f t="shared" si="1761"/>
        <v>0</v>
      </c>
      <c r="AQ673" s="4">
        <f t="shared" si="1792"/>
        <v>0</v>
      </c>
      <c r="AU673" s="310"/>
      <c r="AV673" s="291"/>
      <c r="AW673" s="317"/>
      <c r="AX673" s="290"/>
      <c r="AY673" s="3" t="s">
        <v>29</v>
      </c>
      <c r="AZ673" s="10">
        <f t="shared" ref="AZ673:AZ677" si="1817">BA673+BC673+BD673+BF673+BK673+BM673+BO673+BP673+BQ673+BS673+BT673</f>
        <v>0</v>
      </c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6">
        <v>2</v>
      </c>
    </row>
    <row r="674" spans="1:88" ht="120" customHeight="1">
      <c r="A674" s="296"/>
      <c r="B674" s="291"/>
      <c r="C674" s="308"/>
      <c r="D674" s="286" t="s">
        <v>30</v>
      </c>
      <c r="E674" s="3" t="s">
        <v>31</v>
      </c>
      <c r="F674" s="10">
        <f t="shared" si="1816"/>
        <v>0</v>
      </c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6">
        <v>3</v>
      </c>
      <c r="AO674" s="4">
        <f t="shared" si="1760"/>
        <v>0</v>
      </c>
      <c r="AP674" s="4">
        <f t="shared" si="1761"/>
        <v>0</v>
      </c>
      <c r="AQ674" s="4">
        <f t="shared" si="1792"/>
        <v>0</v>
      </c>
      <c r="AT674" s="32">
        <f>AZ674-BC674</f>
        <v>0</v>
      </c>
      <c r="AU674" s="310"/>
      <c r="AV674" s="291"/>
      <c r="AW674" s="317"/>
      <c r="AX674" s="290" t="s">
        <v>30</v>
      </c>
      <c r="AY674" s="3" t="s">
        <v>31</v>
      </c>
      <c r="AZ674" s="10">
        <f t="shared" si="1817"/>
        <v>0</v>
      </c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6">
        <v>3</v>
      </c>
    </row>
    <row r="675" spans="1:88" ht="30" customHeight="1">
      <c r="A675" s="296"/>
      <c r="B675" s="291"/>
      <c r="C675" s="308"/>
      <c r="D675" s="291"/>
      <c r="E675" s="3" t="s">
        <v>32</v>
      </c>
      <c r="F675" s="10">
        <f t="shared" si="1816"/>
        <v>0</v>
      </c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6">
        <v>4</v>
      </c>
      <c r="AO675" s="4">
        <f t="shared" si="1760"/>
        <v>0</v>
      </c>
      <c r="AP675" s="4">
        <f t="shared" si="1761"/>
        <v>0</v>
      </c>
      <c r="AQ675" s="4">
        <f t="shared" si="1792"/>
        <v>0</v>
      </c>
      <c r="AU675" s="310"/>
      <c r="AV675" s="291"/>
      <c r="AW675" s="317"/>
      <c r="AX675" s="290"/>
      <c r="AY675" s="3" t="s">
        <v>32</v>
      </c>
      <c r="AZ675" s="10">
        <f t="shared" si="1817"/>
        <v>0</v>
      </c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6">
        <v>4</v>
      </c>
    </row>
    <row r="676" spans="1:88" ht="30" customHeight="1">
      <c r="A676" s="296"/>
      <c r="B676" s="291"/>
      <c r="C676" s="308"/>
      <c r="D676" s="291"/>
      <c r="E676" s="3" t="s">
        <v>33</v>
      </c>
      <c r="F676" s="10">
        <f t="shared" si="1816"/>
        <v>0</v>
      </c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6">
        <v>5</v>
      </c>
      <c r="AO676" s="4">
        <f t="shared" si="1760"/>
        <v>0</v>
      </c>
      <c r="AP676" s="4">
        <f t="shared" si="1761"/>
        <v>0</v>
      </c>
      <c r="AQ676" s="4">
        <f t="shared" si="1792"/>
        <v>0</v>
      </c>
      <c r="AU676" s="310"/>
      <c r="AV676" s="291"/>
      <c r="AW676" s="317"/>
      <c r="AX676" s="290"/>
      <c r="AY676" s="3" t="s">
        <v>33</v>
      </c>
      <c r="AZ676" s="10">
        <f t="shared" si="1817"/>
        <v>0</v>
      </c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6">
        <v>5</v>
      </c>
    </row>
    <row r="677" spans="1:88" ht="30" customHeight="1">
      <c r="A677" s="296"/>
      <c r="B677" s="291"/>
      <c r="C677" s="308"/>
      <c r="D677" s="287"/>
      <c r="E677" s="3" t="s">
        <v>34</v>
      </c>
      <c r="F677" s="10">
        <f t="shared" si="1816"/>
        <v>0</v>
      </c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6">
        <v>6</v>
      </c>
      <c r="AO677" s="4">
        <f t="shared" si="1760"/>
        <v>0</v>
      </c>
      <c r="AP677" s="4">
        <f t="shared" si="1761"/>
        <v>0</v>
      </c>
      <c r="AQ677" s="4">
        <f t="shared" si="1792"/>
        <v>0</v>
      </c>
      <c r="AU677" s="310"/>
      <c r="AV677" s="291"/>
      <c r="AW677" s="317"/>
      <c r="AX677" s="290"/>
      <c r="AY677" s="3" t="s">
        <v>34</v>
      </c>
      <c r="AZ677" s="10">
        <f t="shared" si="1817"/>
        <v>0</v>
      </c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6">
        <v>6</v>
      </c>
    </row>
    <row r="678" spans="1:88" ht="30" customHeight="1">
      <c r="A678" s="296"/>
      <c r="B678" s="291"/>
      <c r="C678" s="308"/>
      <c r="D678" s="292" t="s">
        <v>35</v>
      </c>
      <c r="E678" s="293"/>
      <c r="F678" s="10">
        <f>F672+F673+F674+F675+F676+F677</f>
        <v>263835.05</v>
      </c>
      <c r="G678" s="10">
        <f t="shared" ref="G678" si="1818">G672+G673+G674+G675+G676+G677</f>
        <v>0</v>
      </c>
      <c r="H678" s="10">
        <f t="shared" ref="H678" si="1819">H672+H673+H674+H675+H676+H677</f>
        <v>0</v>
      </c>
      <c r="I678" s="10">
        <f t="shared" ref="I678" si="1820">I672+I673+I674+I675+I676+I677</f>
        <v>0</v>
      </c>
      <c r="J678" s="10">
        <f t="shared" ref="J678" si="1821">J672+J673+J674+J675+J676+J677</f>
        <v>263835.05</v>
      </c>
      <c r="K678" s="10">
        <f t="shared" ref="K678" si="1822">K672+K673+K674+K675+K676+K677</f>
        <v>0</v>
      </c>
      <c r="L678" s="10">
        <f t="shared" ref="L678" si="1823">L672+L673+L674+L675+L676+L677</f>
        <v>0</v>
      </c>
      <c r="M678" s="10">
        <f t="shared" ref="M678" si="1824">M672+M673+M674+M675+M676+M677</f>
        <v>0</v>
      </c>
      <c r="N678" s="10">
        <f t="shared" ref="N678" si="1825">N672+N673+N674+N675+N676+N677</f>
        <v>0</v>
      </c>
      <c r="O678" s="10">
        <f t="shared" ref="O678" si="1826">O672+O673+O674+O675+O676+O677</f>
        <v>0</v>
      </c>
      <c r="P678" s="10">
        <f t="shared" ref="P678" si="1827">P672+P673+P674+P675+P676+P677</f>
        <v>0</v>
      </c>
      <c r="Q678" s="10">
        <f t="shared" ref="Q678" si="1828">Q672+Q673+Q674+Q675+Q676+Q677</f>
        <v>0</v>
      </c>
      <c r="R678" s="10">
        <f t="shared" ref="R678" si="1829">R672+R673+R674+R675+R676+R677</f>
        <v>0</v>
      </c>
      <c r="S678" s="10">
        <f t="shared" ref="S678" si="1830">S672+S673+S674+S675+S676+S677</f>
        <v>0</v>
      </c>
      <c r="T678" s="10">
        <f t="shared" ref="T678" si="1831">T672+T673+T674+T675+T676+T677</f>
        <v>0</v>
      </c>
      <c r="U678" s="10">
        <f t="shared" ref="U678" si="1832">U672+U673+U674+U675+U676+U677</f>
        <v>0</v>
      </c>
      <c r="V678" s="10">
        <f t="shared" ref="V678" si="1833">V672+V673+V674+V675+V676+V677</f>
        <v>0</v>
      </c>
      <c r="W678" s="10">
        <f t="shared" ref="W678" si="1834">W672+W673+W674+W675+W676+W677</f>
        <v>0</v>
      </c>
      <c r="X678" s="10">
        <f t="shared" ref="X678" si="1835">X672+X673+X674+X675+X676+X677</f>
        <v>0</v>
      </c>
      <c r="Y678" s="10">
        <f t="shared" ref="Y678" si="1836">Y672+Y673+Y674+Y675+Y676+Y677</f>
        <v>0</v>
      </c>
      <c r="Z678" s="10">
        <f t="shared" ref="Z678" si="1837">Z672+Z673+Z674+Z675+Z676+Z677</f>
        <v>0</v>
      </c>
      <c r="AA678" s="16">
        <v>7</v>
      </c>
      <c r="AO678" s="4">
        <f t="shared" si="1760"/>
        <v>0</v>
      </c>
      <c r="AP678" s="4">
        <f t="shared" si="1761"/>
        <v>0</v>
      </c>
      <c r="AQ678" s="4">
        <f t="shared" si="1792"/>
        <v>0</v>
      </c>
      <c r="AU678" s="310"/>
      <c r="AV678" s="291"/>
      <c r="AW678" s="317"/>
      <c r="AX678" s="294" t="s">
        <v>35</v>
      </c>
      <c r="AY678" s="294"/>
      <c r="AZ678" s="10">
        <f>AZ672+AZ673+AZ674+AZ675+AZ676+AZ677</f>
        <v>527670.1</v>
      </c>
      <c r="BA678" s="10">
        <f t="shared" ref="BA678:BT678" si="1838">BA672+BA673+BA674+BA675+BA676+BA677</f>
        <v>0</v>
      </c>
      <c r="BB678" s="10">
        <f t="shared" si="1838"/>
        <v>0</v>
      </c>
      <c r="BC678" s="10">
        <f t="shared" si="1838"/>
        <v>0</v>
      </c>
      <c r="BD678" s="10">
        <f t="shared" si="1838"/>
        <v>527670.1</v>
      </c>
      <c r="BE678" s="10">
        <f t="shared" si="1838"/>
        <v>0</v>
      </c>
      <c r="BF678" s="10">
        <f t="shared" si="1838"/>
        <v>0</v>
      </c>
      <c r="BG678" s="10">
        <f t="shared" si="1838"/>
        <v>0</v>
      </c>
      <c r="BH678" s="10">
        <f t="shared" si="1838"/>
        <v>0</v>
      </c>
      <c r="BI678" s="10">
        <f t="shared" si="1838"/>
        <v>0</v>
      </c>
      <c r="BJ678" s="10">
        <f t="shared" si="1838"/>
        <v>0</v>
      </c>
      <c r="BK678" s="10">
        <f t="shared" si="1838"/>
        <v>0</v>
      </c>
      <c r="BL678" s="10">
        <f t="shared" si="1838"/>
        <v>0</v>
      </c>
      <c r="BM678" s="10">
        <f t="shared" si="1838"/>
        <v>0</v>
      </c>
      <c r="BN678" s="10">
        <f t="shared" si="1838"/>
        <v>0</v>
      </c>
      <c r="BO678" s="10">
        <f t="shared" si="1838"/>
        <v>0</v>
      </c>
      <c r="BP678" s="10">
        <f t="shared" si="1838"/>
        <v>0</v>
      </c>
      <c r="BQ678" s="10">
        <f t="shared" si="1838"/>
        <v>0</v>
      </c>
      <c r="BR678" s="10">
        <f t="shared" si="1838"/>
        <v>0</v>
      </c>
      <c r="BS678" s="10">
        <f t="shared" si="1838"/>
        <v>0</v>
      </c>
      <c r="BT678" s="10">
        <f t="shared" si="1838"/>
        <v>0</v>
      </c>
      <c r="BU678" s="16">
        <v>7</v>
      </c>
      <c r="CI678" s="32">
        <f>BF678-BG678</f>
        <v>0</v>
      </c>
      <c r="CJ678" s="123"/>
    </row>
    <row r="679" spans="1:88" ht="75" customHeight="1">
      <c r="A679" s="296"/>
      <c r="B679" s="291"/>
      <c r="C679" s="308"/>
      <c r="D679" s="292" t="s">
        <v>53</v>
      </c>
      <c r="E679" s="293"/>
      <c r="F679" s="11">
        <f>ROUND(F678/C672,2)</f>
        <v>487.32</v>
      </c>
      <c r="G679" s="11">
        <f>ROUND(G678/C672,2)</f>
        <v>0</v>
      </c>
      <c r="H679" s="11">
        <f>ROUND(H678/C672,2)</f>
        <v>0</v>
      </c>
      <c r="I679" s="11">
        <f>ROUND(I678/C672,2)</f>
        <v>0</v>
      </c>
      <c r="J679" s="11">
        <f>ROUND(J678/C672,2)</f>
        <v>487.32</v>
      </c>
      <c r="K679" s="11">
        <f>ROUND(K678/C672,2)</f>
        <v>0</v>
      </c>
      <c r="L679" s="11">
        <f>ROUND(L678/C672,2)</f>
        <v>0</v>
      </c>
      <c r="M679" s="11">
        <f>ROUND(M678/C672,2)</f>
        <v>0</v>
      </c>
      <c r="N679" s="11">
        <f>ROUND(N678/C672,2)</f>
        <v>0</v>
      </c>
      <c r="O679" s="11">
        <f>ROUND(O678/C672,2)</f>
        <v>0</v>
      </c>
      <c r="P679" s="11">
        <f>ROUND(P678/C672,2)</f>
        <v>0</v>
      </c>
      <c r="Q679" s="11">
        <f>ROUND(Q678/C672,2)</f>
        <v>0</v>
      </c>
      <c r="R679" s="11">
        <f>ROUND(R678/C672,2)</f>
        <v>0</v>
      </c>
      <c r="S679" s="11">
        <f>ROUND(S678/C672,2)</f>
        <v>0</v>
      </c>
      <c r="T679" s="11">
        <f>ROUND(T678/C672,2)</f>
        <v>0</v>
      </c>
      <c r="U679" s="11">
        <f>ROUND(U678/C672,2)</f>
        <v>0</v>
      </c>
      <c r="V679" s="11">
        <f>ROUND(V678/C672,2)</f>
        <v>0</v>
      </c>
      <c r="W679" s="11">
        <f>ROUND(W678/C672,2)</f>
        <v>0</v>
      </c>
      <c r="X679" s="11">
        <f>ROUND(X678/C672,2)</f>
        <v>0</v>
      </c>
      <c r="Y679" s="11">
        <f>ROUND(Y678/C672,2)</f>
        <v>0</v>
      </c>
      <c r="Z679" s="11">
        <f>ROUND(Z678/C672,2)</f>
        <v>0</v>
      </c>
      <c r="AA679" s="17">
        <v>8</v>
      </c>
      <c r="AD679" s="52" t="b">
        <f>IF(AND(G679&gt;947.15,G679&lt;949),3,IF(AND(G679&gt;623.59,G679&lt;625),4,IF(AND(G679&gt;237.38,G679&lt;239),5,IF(AND(G679&gt;1986,G679&lt;1988),6,IF(AND(G679&gt;739.75,G679&lt;741),7,IF(AND(G679&gt;282.91,G679&lt;284),8,IF(AND(G679&gt;2681.35,G679&lt;2683),9,IF(AND(G679&gt;828.59,G679&lt;830),10,IF(AND(G679&gt;585.15,G679&lt;587),11,IF(AND(G679&gt;991.71,G679&lt;993),12,IF(AND(G679&gt;652.95,G679&lt;654),13,IF(AND(G679&gt;248.59,G679&lt;250),14,IF(AND(G679&gt;2079.39,G679&lt;2081),15,IF(AND(G679&gt;774.57,G679&lt;776),16,IF(AND(G679&gt;296.25,G679&lt;298),17,IF(AND(G679&gt;2807.42,G679&lt;2809),18,IF(AND(G679&gt;867.59,G679&lt;869),19,IF(AND(G679&gt;612.7,G679&lt;614),20))))))))))))))))))</f>
        <v>0</v>
      </c>
      <c r="AE679" s="52" t="b">
        <f>IF(AND(I679&gt;1204.78,I679&lt;1206),5,IF(AND(I679&gt;1407.63,I679&lt;1409),8,IF(AND(I679&gt;1427.91,I679&lt;1429),11,IF(AND(I679&gt;1261.45,I679&lt;1263),14,IF(AND(I679&gt;1473.83,I679&lt;1475),17,IF(AND(I679&gt;1495.07,I679&lt;1497),20))))))</f>
        <v>0</v>
      </c>
      <c r="AF679" s="52">
        <f>IF(AND(J679&gt;486.32,J679&lt;488),3,IF(AND(J679&gt;324.64,J679&lt;326),4,IF(AND(J679&gt;286.99,J679&lt;288.5),5,IF(AND(J679&gt;617.7,J679&lt;618),6,IF(AND(J679&gt;411.3,J679&lt;413),7,IF(AND(J679&gt;365.04,J679&lt;367),8,IF(AND(J679&gt;797.54,J679&lt;799),9,IF(AND(J679&gt;533.49,J679&lt;535),10,IF(AND(J679&gt;475.86,J679&lt;477),11,IF(AND(J679&gt;509.22,J679&lt;511),12,IF(AND(J679&gt;339.94,J679&lt;341.2),13,IF(AND(J679&gt;300.53,J679&lt;302),14,IF(AND(J679&gt;646.78,J679&lt;648),15,IF(AND(J679&gt;430.68,J679&lt;432),16,IF(AND(J679&gt;382.24,J679&lt;384),17,IF(AND(J679&gt;835.07,J679&lt;837),18,IF(AND(J679&gt;558.61,J679&lt;560),19,IF(AND(J679&gt;498.27,J679&lt;500),20))))))))))))))))))</f>
        <v>3</v>
      </c>
      <c r="AG679" s="52" t="b">
        <f>IF(AND(L679&gt;497.89,L679&lt;499),3,IF(AND(L679&gt;360.29,L679&lt;362),4,IF(AND(L679&gt;249.38,L679&lt;251),5,IF(AND(L679&gt;628.22,L679&lt;630),6,IF(AND(L679&gt;455.21,L679&lt;457),7,IF(AND(L679&gt;315.16,L679&lt;317),8,IF(AND(L679&gt;814.35,L679&lt;816),9,IF(AND(L679&gt;571.19,L679&lt;573),10,IF(AND(L679&gt;401.59,L679&lt;403),11,IF(AND(L679&gt;521.33,L679&lt;523),12,IF(AND(L679&gt;377.28,L679&lt;379),13,IF(AND(L679&gt;261.15,L679&lt;263),14,IF(AND(L679&gt;657.8,L679&lt;659),15,IF(AND(L679&gt;476.66,L679&lt;478),16,IF(AND(L679&gt;330.01,L679&lt;332),17,IF(AND(L679&gt;852.67,L679&lt;854),18,IF(AND(L679&gt;598.08,L679&lt;600),19,IF(AND(L679&gt;420.51,L679&lt;422),20))))))))))))))))))</f>
        <v>0</v>
      </c>
      <c r="AH679" s="52" t="b">
        <f>IF(AND(Q679&gt;358.85,Q679&lt;360),3,IF(AND(Q679&gt;129.83,Q679&lt;131),4,IF(AND(Q679&gt;77.61,Q679&lt;79),5,IF(AND(Q679&gt;426.19,Q679&lt;428),6,IF(AND(Q679&gt;159.77,Q679&lt;161),7,IF(AND(Q679&gt;94.38,Q679&lt;96),8,IF(AND(Q679&gt;567.37,Q679&lt;569),9,IF(AND(Q679&gt;203.4,Q679&lt;205),10,IF(AND(Q679&gt;131.96,Q679&lt;133),11,IF(AND(Q679&gt;375.76,Q679&lt;377),12,IF(AND(Q679&gt;135.98,Q679&lt;137),13,IF(AND(Q679&gt;81.31,Q679&lt;83),14,IF(AND(Q679&gt;446.27,Q679&lt;448),15,IF(AND(Q679&gt;167.32,Q679&lt;169),16,IF(AND(Q679&gt;98.86,Q679&lt;100),17,IF(AND(Q679&gt;594.08,Q679&lt;596),18,IF(AND(Q679&gt;213.01,Q679&lt;215),19,IF(AND(Q679&gt;138.21,Q679&lt;140),20))))))))))))))))))</f>
        <v>0</v>
      </c>
      <c r="AI679" s="52" t="b">
        <f>IF(AND(S679&gt;195.17,S679&lt;197),3,IF(AND(S679&gt;88.93,S679&lt;90),4,IF(AND(S679&gt;47.88,S679&lt;49),5,IF(AND(S679&gt;245.08,S679&lt;247),6,IF(AND(S679&gt;111.07,S679&lt;113),7,IF(AND(S679&gt;60.92,S679&lt;62),8,IF(AND(S679&gt;296.11,S679&lt;298),9,IF(AND(S679&gt;139.41,S679&lt;141),10,IF(AND(S679&gt;78.67,S679&lt;80),11,IF(AND(S679&gt;204.39,S679&lt;206),12,IF(AND(S679&gt;93.16,S679&lt;95),13,IF(AND(S679&gt;50.17,S679&lt;52),14,IF(AND(S679&gt;256.64,S679&lt;258),15,IF(AND(S679&gt;116.33,S679&lt;118),16,IF(AND(S679&gt;63.83,S679&lt;65),17,IF(AND(S679&gt;310.07,S679&lt;312),18,IF(AND(S679&gt;146.01,S679&lt;148),19,IF(AND(S679&gt;82.42,S679&lt;84),20))))))))))))))))))</f>
        <v>0</v>
      </c>
      <c r="AJ679" s="52" t="b">
        <f>IF(AND(U679&gt;107.35,U679&lt;109),3,IF(AND(U679&gt;63.65,U679&lt;65),4,IF(AND(U679&gt;44.75,U679&lt;46),5,IF(AND(U679&gt;143.27,U679&lt;145),6,IF(AND(U679&gt;85.58,U679&lt;87),7,IF(AND(U679&gt;60.46,U679&lt;62),8,IF(AND(U679&gt;194.16,U679&lt;196),9,IF(AND(U679&gt;117.24,U679&lt;119),10,IF(AND(U679&gt;82.88,U679&lt;84),11,IF(AND(U679&gt;112.44,U679&lt;114),12,IF(AND(U679&gt;66.69,U679&lt;68),13,IF(AND(U679&gt;46.9,U679&lt;48),14,IF(AND(U679&gt;150.05,U679&lt;152),15,IF(AND(U679&gt;90.65,U679&lt;91),16,IF(AND(U679&gt;63.34,U679&lt;65),17,IF(AND(U679&gt;203.34,U679&lt;205),18,IF(AND(U679&gt;122.8,U679&lt;124),19,IF(AND(U679&gt;86.83,U679&lt;88),20))))))))))))))))))</f>
        <v>0</v>
      </c>
      <c r="AK679" s="52" t="b">
        <f>IF(AND(V679&gt;139.85,V679&lt;141),3,IF(AND(V679&gt;103.84,V679&lt;105),4,IF(AND(V679&gt;52.32,V679&lt;54),5,IF(AND(V679&gt;285.46,V679&lt;287),6,IF(AND(V679&gt;118.42,V679&lt;120),7,IF(AND(V679&gt;62.42,V679&lt;64),8,IF(AND(V679&gt;412.27,V679&lt;414),9,IF(AND(V679&gt;140.33,V679&lt;142),10,IF(AND(V679&gt;145,V679&lt;147),11,IF(AND(V679&gt;146.47,V679&lt;148),12,IF(AND(V679&gt;108.77,V679&lt;110),13,IF(AND(V679&gt;54.82,V679&lt;56),14,IF(AND(V679&gt;298.92,V679&lt;300),15,IF(AND(V679&gt;124.03,V679&lt;126),16,IF(AND(V679&gt;65.4,V679&lt;67),17,IF(AND(V679&gt;431.69,V679&lt;433),18,IF(AND(V679&gt;146.97,V679&lt;148),19,IF(AND(V679&gt;151.86,V679&lt;153),20))))))))))))))))))</f>
        <v>0</v>
      </c>
      <c r="AL679" s="52" t="b">
        <f>IF(AND(W679&gt;350.42,W679&lt;352),3,IF(AND(W679&gt;546.22,W679&lt;548),4,IF(AND(W679&gt;155.33,W679&lt;157),5,IF(AND(W679&gt;721.99,W679&lt;723),6,IF(AND(W679&gt;638.96,W679&lt;639),7,IF(AND(W679&gt;187.79,W679&lt;189),8,IF(AND(W679&gt;945.4,W679&lt;947),9,IF(AND(W679&gt;698.46,W679&lt;670),10,IF(AND(W679&gt;360.7,W679&lt;362),11,IF(AND(W679&gt;366.94,W679&lt;368),12,IF(AND(W679&gt;571.94,W679&lt;573),13,IF(AND(W679&gt;162.68,W679&lt;164),14,IF(AND(W679&gt;755.97,W679&lt;757),15,IF(AND(W679&gt;667.99,W679&lt;669),16,IF(AND(W679&gt;196.66,W679&lt;198),17,IF(AND(W679&gt;989.88,W679&lt;991),18,IF(AND(W679&gt;731.33,W679&lt;733),19,IF(AND(W679&gt;377.7,W679&lt;379),20))))))))))))))))))</f>
        <v>0</v>
      </c>
      <c r="AM679" s="52" t="b">
        <f>IF(AND(Y679&gt;46.2,Y679&lt;46.5),3,IF(AND(Y679&gt;18.8,Y679&lt;19.1),4,IF(AND(Y679&gt;15.8,Y679&lt;16),5,IF(AND(Y679&gt;78.7,Y679&lt;79),6,IF(AND(Y679&gt;32.1,Y679&lt;32.4),7,IF(AND(Y679&gt;26.9,Y679&lt;27.3),8,IF(AND(Y679&gt;125,Y679&lt;125.5),9,IF(AND(Y679&gt;48.2,Y679&lt;48.52),10,IF(AND(Y679&gt;43.1,Y679&lt;43.6),11,IF(AND(Y679&gt;48.53,Y679&lt;48.7),12,IF(AND(Y679&gt;19.6,Y679&lt;20.1),13,IF(AND(Y679&gt;16.5,Y679&lt;16.9),14,IF(AND(Y679&gt;82.4,Y679&lt;82.8),15,IF(AND(Y679&gt;33.6,Y679&lt;34),16,IF(AND(Y679&gt;28,Y679&lt;28.6),17,IF(AND(Y679&gt;130.8,Y679&lt;131.4),18,IF(AND(Y679&gt;50.5,Y679&lt;50.9),19,IF(AND(Y679&gt;45.2,Y679&lt;45.8),20))))))))))))))))))</f>
        <v>0</v>
      </c>
      <c r="AO679" s="4">
        <f t="shared" si="1760"/>
        <v>0</v>
      </c>
      <c r="AP679" s="4">
        <f t="shared" si="1761"/>
        <v>0</v>
      </c>
      <c r="AQ679" s="4">
        <f t="shared" si="1792"/>
        <v>0</v>
      </c>
      <c r="AU679" s="310"/>
      <c r="AV679" s="291"/>
      <c r="AW679" s="317"/>
      <c r="AX679" s="322" t="s">
        <v>53</v>
      </c>
      <c r="AY679" s="293"/>
      <c r="AZ679" s="11">
        <f>ROUND(AZ678/AW672,2)</f>
        <v>974.64</v>
      </c>
      <c r="BA679" s="11">
        <f>ROUND(BA678/AW672,2)</f>
        <v>0</v>
      </c>
      <c r="BB679" s="11">
        <f>ROUND(BB678/AW672,2)</f>
        <v>0</v>
      </c>
      <c r="BC679" s="11">
        <f>ROUND(BC678/AW672,2)</f>
        <v>0</v>
      </c>
      <c r="BD679" s="11">
        <f>ROUND(BD678/AW672,2)</f>
        <v>974.64</v>
      </c>
      <c r="BE679" s="11">
        <f>ROUND(BE678/AW672,2)</f>
        <v>0</v>
      </c>
      <c r="BF679" s="11">
        <f>ROUND(BF678/AW672,2)</f>
        <v>0</v>
      </c>
      <c r="BG679" s="11">
        <f>ROUND(BG678/AW672,2)</f>
        <v>0</v>
      </c>
      <c r="BH679" s="11">
        <f>ROUND(BH678/AW672,2)</f>
        <v>0</v>
      </c>
      <c r="BI679" s="11">
        <f>ROUND(BI678/AW672,2)</f>
        <v>0</v>
      </c>
      <c r="BJ679" s="11">
        <f>ROUND(BJ678/AW672,2)</f>
        <v>0</v>
      </c>
      <c r="BK679" s="11">
        <f>ROUND(BK678/AW672,2)</f>
        <v>0</v>
      </c>
      <c r="BL679" s="11">
        <f>ROUND(BL678/AW672,2)</f>
        <v>0</v>
      </c>
      <c r="BM679" s="11">
        <f>ROUND(BM678/AW672,2)</f>
        <v>0</v>
      </c>
      <c r="BN679" s="11">
        <f>ROUND(BN678/AW672,2)</f>
        <v>0</v>
      </c>
      <c r="BO679" s="11">
        <f>ROUND(BO678/AW672,2)</f>
        <v>0</v>
      </c>
      <c r="BP679" s="11">
        <f>ROUND(BP678/AW672,2)</f>
        <v>0</v>
      </c>
      <c r="BQ679" s="11">
        <f>ROUND(BQ678/AW672,2)</f>
        <v>0</v>
      </c>
      <c r="BR679" s="11">
        <f>ROUND(BR678/AW672,2)</f>
        <v>0</v>
      </c>
      <c r="BS679" s="11">
        <f>ROUND(BS678/AW672,2)</f>
        <v>0</v>
      </c>
      <c r="BT679" s="11">
        <f>ROUND(BT678/AW672,2)</f>
        <v>0</v>
      </c>
      <c r="BU679" s="17">
        <v>8</v>
      </c>
      <c r="BX679" s="52" t="b">
        <f>IF(AND(BA679&gt;947.15,BA679&lt;949),3,IF(AND(BA679&gt;623.59,BA679&lt;625),4,IF(AND(BA679&gt;237.38,BA679&lt;239),5,IF(AND(BA679&gt;1986,BA679&lt;1988),6,IF(AND(BA679&gt;739.75,BA679&lt;741),7,IF(AND(BA679&gt;282.91,BA679&lt;284),8,IF(AND(BA679&gt;2681.35,BA679&lt;2683),9,IF(AND(BA679&gt;828.59,BA679&lt;830),10,IF(AND(BA679&gt;585.15,BA679&lt;587),11,IF(AND(BA679&gt;991.71,BA679&lt;993),12,IF(AND(BA679&gt;652.95,BA679&lt;654),13,IF(AND(BA679&gt;248.59,BA679&lt;250),14,IF(AND(BA679&gt;2079.39,BA679&lt;2081),15,IF(AND(BA679&gt;774.57,BA679&lt;776),16,IF(AND(BA679&gt;296.25,BA679&lt;298),17,IF(AND(BA679&gt;2807.42,BA679&lt;2809),18,IF(AND(BA679&gt;867.59,BA679&lt;869),19,IF(AND(BA679&gt;612.7,BA679&lt;614),20))))))))))))))))))</f>
        <v>0</v>
      </c>
      <c r="BY679" s="52" t="b">
        <f>IF(AND(BC679&gt;1204.78,BC679&lt;1206),5,IF(AND(BC679&gt;1407.63,BC679&lt;1409),8,IF(AND(BC679&gt;1427.91,BC679&lt;1429),11,IF(AND(BC679&gt;1261.45,BC679&lt;1263),14,IF(AND(BC679&gt;1473.83,BC679&lt;1475),17,IF(AND(BC679&gt;1495.07,BC679&lt;1497),20))))))</f>
        <v>0</v>
      </c>
      <c r="BZ679" s="52" t="b">
        <f>IF(AND(BD679&gt;486.32,BD679&lt;488),3,IF(AND(BD679&gt;324.64,BD679&lt;326),4,IF(AND(BD679&gt;286.99,BD679&lt;288.5),5,IF(AND(BD679&gt;617.7,BD679&lt;618),6,IF(AND(BD679&gt;411.3,BD679&lt;413),7,IF(AND(BD679&gt;365.04,BD679&lt;367),8,IF(AND(BD679&gt;797.54,BD679&lt;799),9,IF(AND(BD679&gt;533.49,BD679&lt;535),10,IF(AND(BD679&gt;475.86,BD679&lt;477),11,IF(AND(BD679&gt;509.22,BD679&lt;511),12,IF(AND(BD679&gt;339.94,BD679&lt;341.2),13,IF(AND(BD679&gt;300.53,BD679&lt;302),14,IF(AND(BD679&gt;646.78,BD679&lt;648),15,IF(AND(BD679&gt;430.68,BD679&lt;432),16,IF(AND(BD679&gt;382.24,BD679&lt;384),17,IF(AND(BD679&gt;835.07,BD679&lt;837),18,IF(AND(BD679&gt;558.61,BD679&lt;560),19,IF(AND(BD679&gt;498.27,BD679&lt;500),20))))))))))))))))))</f>
        <v>0</v>
      </c>
      <c r="CA679" s="52" t="b">
        <f>IF(AND(BF679&gt;497.89,BF679&lt;499),3,IF(AND(BF679&gt;360.29,BF679&lt;362),4,IF(AND(BF679&gt;249.38,BF679&lt;251),5,IF(AND(BF679&gt;628.22,BF679&lt;630),6,IF(AND(BF679&gt;455.21,BF679&lt;457),7,IF(AND(BF679&gt;315.16,BF679&lt;317),8,IF(AND(BF679&gt;814.35,BF679&lt;816),9,IF(AND(BF679&gt;571.19,BF679&lt;573),10,IF(AND(BF679&gt;401.59,BF679&lt;403),11,IF(AND(BF679&gt;521.33,BF679&lt;523),12,IF(AND(BF679&gt;377.28,BF679&lt;379),13,IF(AND(BF679&gt;261.15,BF679&lt;263),14,IF(AND(BF679&gt;657.8,BF679&lt;659),15,IF(AND(BF679&gt;476.66,BF679&lt;478),16,IF(AND(BF679&gt;330.01,BF679&lt;332),17,IF(AND(BF679&gt;852.67,BF679&lt;854),18,IF(AND(BF679&gt;598.08,BF679&lt;600),19,IF(AND(BF679&gt;420.51,BF679&lt;422),20))))))))))))))))))</f>
        <v>0</v>
      </c>
      <c r="CB679" s="52" t="b">
        <f>IF(AND(BK679&gt;358.85,BK679&lt;360),3,IF(AND(BK679&gt;129.83,BK679&lt;131),4,IF(AND(BK679&gt;77.61,BK679&lt;79),5,IF(AND(BK679&gt;426.19,BK679&lt;428),6,IF(AND(BK679&gt;159.77,BK679&lt;161),7,IF(AND(BK679&gt;94.38,BK679&lt;96),8,IF(AND(BK679&gt;567.37,BK679&lt;569),9,IF(AND(BK679&gt;203.4,BK679&lt;205),10,IF(AND(BK679&gt;131.96,BK679&lt;133),11,IF(AND(BK679&gt;375.76,BK679&lt;377),12,IF(AND(BK679&gt;135.98,BK679&lt;137),13,IF(AND(BK679&gt;81.31,BK679&lt;83),14,IF(AND(BK679&gt;446.27,BK679&lt;448),15,IF(AND(BK679&gt;167.32,BK679&lt;169),16,IF(AND(BK679&gt;98.86,BK679&lt;100),17,IF(AND(BK679&gt;594.08,BK679&lt;596),18,IF(AND(BK679&gt;213.01,BK679&lt;215),19,IF(AND(BK679&gt;138.21,BK679&lt;140),20))))))))))))))))))</f>
        <v>0</v>
      </c>
      <c r="CC679" s="52" t="b">
        <f>IF(AND(BM679&gt;195.17,BM679&lt;197),3,IF(AND(BM679&gt;88.93,BM679&lt;90),4,IF(AND(BM679&gt;47.88,BM679&lt;49),5,IF(AND(BM679&gt;245.08,BM679&lt;247),6,IF(AND(BM679&gt;111.07,BM679&lt;113),7,IF(AND(BM679&gt;60.92,BM679&lt;62),8,IF(AND(BM679&gt;296.11,BM679&lt;298),9,IF(AND(BM679&gt;139.41,BM679&lt;141),10,IF(AND(BM679&gt;78.67,BM679&lt;80),11,IF(AND(BM679&gt;204.39,BM679&lt;206),12,IF(AND(BM679&gt;93.16,BM679&lt;95),13,IF(AND(BM679&gt;50.17,BM679&lt;52),14,IF(AND(BM679&gt;256.64,BM679&lt;258),15,IF(AND(BM679&gt;116.33,BM679&lt;118),16,IF(AND(BM679&gt;63.83,BM679&lt;65),17,IF(AND(BM679&gt;310.07,BM679&lt;312),18,IF(AND(BM679&gt;146.01,BM679&lt;148),19,IF(AND(BM679&gt;82.42,BM679&lt;84),20))))))))))))))))))</f>
        <v>0</v>
      </c>
      <c r="CD679" s="52" t="b">
        <f>IF(AND(BO679&gt;107.35,BO679&lt;109),3,IF(AND(BO679&gt;63.65,BO679&lt;65),4,IF(AND(BO679&gt;44.75,BO679&lt;46),5,IF(AND(BO679&gt;143.27,BO679&lt;145),6,IF(AND(BO679&gt;85.58,BO679&lt;87),7,IF(AND(BO679&gt;60.46,BO679&lt;62),8,IF(AND(BO679&gt;194.16,BO679&lt;196),9,IF(AND(BO679&gt;117.24,BO679&lt;119),10,IF(AND(BO679&gt;82.88,BO679&lt;84),11,IF(AND(BO679&gt;112.44,BO679&lt;114),12,IF(AND(BO679&gt;66.69,BO679&lt;68),13,IF(AND(BO679&gt;46.9,BO679&lt;48),14,IF(AND(BO679&gt;150.05,BO679&lt;152),15,IF(AND(BO679&gt;90.65,BO679&lt;91),16,IF(AND(BO679&gt;63.34,BO679&lt;65),17,IF(AND(BO679&gt;203.34,BO679&lt;205),18,IF(AND(BO679&gt;122.8,BO679&lt;124),19,IF(AND(BO679&gt;86.83,BO679&lt;88),20))))))))))))))))))</f>
        <v>0</v>
      </c>
      <c r="CE679" s="52" t="b">
        <f>IF(AND(BP679&gt;139.85,BP679&lt;141),3,IF(AND(BP679&gt;103.84,BP679&lt;105),4,IF(AND(BP679&gt;52.32,BP679&lt;54),5,IF(AND(BP679&gt;285.46,BP679&lt;287),6,IF(AND(BP679&gt;118.42,BP679&lt;120),7,IF(AND(BP679&gt;62.42,BP679&lt;64),8,IF(AND(BP679&gt;412.27,BP679&lt;414),9,IF(AND(BP679&gt;140.33,BP679&lt;142),10,IF(AND(BP679&gt;145,BP679&lt;147),11,IF(AND(BP679&gt;146.47,BP679&lt;148),12,IF(AND(BP679&gt;108.77,BP679&lt;110),13,IF(AND(BP679&gt;54.82,BP679&lt;56),14,IF(AND(BP679&gt;298.92,BP679&lt;300),15,IF(AND(BP679&gt;124.03,BP679&lt;126),16,IF(AND(BP679&gt;65.4,BP679&lt;67),17,IF(AND(BP679&gt;431.69,BP679&lt;433),18,IF(AND(BP679&gt;146.97,BP679&lt;148),19,IF(AND(BP679&gt;151.86,BP679&lt;153),20))))))))))))))))))</f>
        <v>0</v>
      </c>
      <c r="CF679" s="52" t="b">
        <f>IF(AND(BQ679&gt;350.42,BQ679&lt;352),3,IF(AND(BQ679&gt;546.22,BQ679&lt;548),4,IF(AND(BQ679&gt;155.33,BQ679&lt;157),5,IF(AND(BQ679&gt;721.99,BQ679&lt;723),6,IF(AND(BQ679&gt;638.96,BQ679&lt;639),7,IF(AND(BQ679&gt;187.79,BQ679&lt;189),8,IF(AND(BQ679&gt;945.4,BQ679&lt;947),9,IF(AND(BQ679&gt;698.46,BQ679&lt;670),10,IF(AND(BQ679&gt;360.7,BQ679&lt;362),11,IF(AND(BQ679&gt;366.94,BQ679&lt;368),12,IF(AND(BQ679&gt;571.94,BQ679&lt;573),13,IF(AND(BQ679&gt;162.68,BQ679&lt;164),14,IF(AND(BQ679&gt;755.97,BQ679&lt;757),15,IF(AND(BQ679&gt;667.99,BQ679&lt;669),16,IF(AND(BQ679&gt;196.66,BQ679&lt;198),17,IF(AND(BQ679&gt;989.88,BQ679&lt;991),18,IF(AND(BQ679&gt;731.33,BQ679&lt;733),19,IF(AND(BQ679&gt;377.7,BQ679&lt;379),20))))))))))))))))))</f>
        <v>0</v>
      </c>
      <c r="CG679" s="52" t="b">
        <f>IF(AND(BS679&gt;46.2,BS679&lt;46.5),3,IF(AND(BS679&gt;18.8,BS679&lt;19.1),4,IF(AND(BS679&gt;15.8,BS679&lt;16),5,IF(AND(BS679&gt;78.7,BS679&lt;79),6,IF(AND(BS679&gt;32.1,BS679&lt;32.4),7,IF(AND(BS679&gt;26.9,BS679&lt;27.3),8,IF(AND(BS679&gt;125,BS679&lt;125.5),9,IF(AND(BS679&gt;48.2,BS679&lt;48.52),10,IF(AND(BS679&gt;43.1,BS679&lt;43.6),11,IF(AND(BS679&gt;48.53,BS679&lt;48.7),12,IF(AND(BS679&gt;19.6,BS679&lt;20.1),13,IF(AND(BS679&gt;16.5,BS679&lt;16.9),14,IF(AND(BS679&gt;82.4,BS679&lt;82.8),15,IF(AND(BS679&gt;33.6,BS679&lt;34),16,IF(AND(BS679&gt;28,BS679&lt;28.6),17,IF(AND(BS679&gt;130.8,BS679&lt;131.4),18,IF(AND(BS679&gt;50.5,BS679&lt;50.9),19,IF(AND(BS679&gt;45.2,BS679&lt;45.8),20))))))))))))))))))</f>
        <v>0</v>
      </c>
    </row>
    <row r="680" spans="1:88" ht="90" customHeight="1">
      <c r="A680" s="297"/>
      <c r="B680" s="287"/>
      <c r="C680" s="309"/>
      <c r="D680" s="292" t="s">
        <v>54</v>
      </c>
      <c r="E680" s="293"/>
      <c r="F680" s="10" t="s">
        <v>36</v>
      </c>
      <c r="G680" s="12">
        <f>IF(AD680=FALSE,0,AD680)</f>
        <v>0</v>
      </c>
      <c r="H680" s="12" t="s">
        <v>36</v>
      </c>
      <c r="I680" s="12">
        <f>IF(AE680=FALSE,0,AE680)</f>
        <v>0</v>
      </c>
      <c r="J680" s="12">
        <f>IF(AF680=FALSE,0,AF680)</f>
        <v>487.32</v>
      </c>
      <c r="K680" s="12" t="s">
        <v>36</v>
      </c>
      <c r="L680" s="12">
        <f>IF(AG680=FALSE,0,AG680)</f>
        <v>0</v>
      </c>
      <c r="M680" s="12" t="s">
        <v>36</v>
      </c>
      <c r="N680" s="12" t="s">
        <v>36</v>
      </c>
      <c r="O680" s="12" t="s">
        <v>36</v>
      </c>
      <c r="P680" s="12" t="s">
        <v>36</v>
      </c>
      <c r="Q680" s="12">
        <f>IF(AH680=FALSE,0,AH680)</f>
        <v>0</v>
      </c>
      <c r="R680" s="12" t="s">
        <v>36</v>
      </c>
      <c r="S680" s="12">
        <f>IF(AI680=FALSE,0,AI680)</f>
        <v>0</v>
      </c>
      <c r="T680" s="12" t="s">
        <v>36</v>
      </c>
      <c r="U680" s="12">
        <f>IF(AJ680=FALSE,0,AJ680)</f>
        <v>0</v>
      </c>
      <c r="V680" s="12">
        <f>IF(AK680=FALSE,0,AK680)</f>
        <v>0</v>
      </c>
      <c r="W680" s="12">
        <f>IF(AL680=FALSE,0,AL680)</f>
        <v>0</v>
      </c>
      <c r="X680" s="12" t="s">
        <v>36</v>
      </c>
      <c r="Y680" s="12">
        <f>IF(AM680=FALSE,0,AM680)</f>
        <v>0</v>
      </c>
      <c r="Z680" s="12" t="s">
        <v>36</v>
      </c>
      <c r="AA680" s="18">
        <v>9</v>
      </c>
      <c r="AD680" s="52" t="b">
        <f>IF(AD679=3,948.15,IF(AD679=4,624.59,IF(AD679=5,238.38,IF(AD679=6,1987,IF(AD679=7,740.75,IF(AD679=8,283.91,IF(AD679=9,2682.35,IF(AD679=10,829.59,IF(AD679=11,586.15,IF(AD679=12,992.71,IF(AD679=13,653.95,IF(AD679=14,249.59,IF(AD679=15,2080.39,IF(AD679=16,775.57,IF(AD679=17,297.25,IF(AD679=18,2808.42,IF(AD679=19,868.59,IF(AD679=20,613.7))))))))))))))))))</f>
        <v>0</v>
      </c>
      <c r="AE680" s="52" t="b">
        <f>IF(AE679=5,1205.78,IF(AE679=8,1408.63,IF(AE679=11,1428.91,IF(AE679=14,1262.45,IF(AE679=17,1474.83,IF(AE679=20,1496.07))))))</f>
        <v>0</v>
      </c>
      <c r="AF680" s="52">
        <f>IF(AF679=3,487.32,IF(AF679=4,325.64,IF(AF679=5,287.99,IF(AF679=6,618.7,IF(AF679=7,412.3,IF(AF679=8,366.04,IF(AF679=9,798.54,IF(AF679=10,534.49,IF(AF679=11,476.86,IF(AF679=12,510.22,IF(AF679=13,340.94,IF(AF679=14,301.53,IF(AF679=15,647.78,IF(AF679=16,431.68,IF(AF679=17,383.24,IF(AF679=18,836.07,IF(AF679=19,559.61,IF(AF679=20,499.27))))))))))))))))))</f>
        <v>487.32</v>
      </c>
      <c r="AG680" s="52" t="b">
        <f>IF(AG679=3,498.89,IF(AG679=4,361.29,IF(AG679=5,250.38,IF(AG679=6,629.22,IF(AG679=7,456.21,IF(AG679=8,316.16,IF(AG679=9,815.35,IF(AG679=10,572.19,IF(AG679=11,402.59,IF(AG679=12,522.33,IF(AG679=13,378.28,IF(AG679=14,262.15,IF(AG679=15,658.8,IF(AG679=16,477.66,IF(AG679=17,331.01,IF(AG679=18,853.67,IF(AG679=19,599.08,IF(AG679=20,421.51))))))))))))))))))</f>
        <v>0</v>
      </c>
      <c r="AH680" s="52" t="b">
        <f>IF(AH679=3,359.85,IF(AH679=4,130.83,IF(AH679=5,78.61,IF(AH679=6,427.19,IF(AH679=7,160.77,IF(AH679=8,95.38,IF(AH679=9,568.37,IF(AH679=10,204.4,IF(AH679=11,132.96,IF(AH679=12,376.76,IF(AH679=13,136.98,IF(AH679=14,82.31,IF(AH679=15,447.27,IF(AH679=16,168.32,IF(AH679=17,99.86,IF(AH679=18,595.08,IF(AH679=19,214.01,IF(AH679=20,139.21))))))))))))))))))</f>
        <v>0</v>
      </c>
      <c r="AI680" s="52" t="b">
        <f>IF(AI679=3,196.17,IF(AI679=4,89.93,IF(AI679=5,48.88,IF(AI679=6,246.08,IF(AI679=7,112.07,IF(AI679=8,61.92,IF(AI679=9,297.11,IF(AI679=10,140.41,IF(AI679=11,79.67,IF(AI679=12,205.39,IF(AI679=13,94.16,IF(AI679=14,51.17,IF(AI679=15,257.64,IF(AI679=16,117.33,IF(AI679=17,64.83,IF(AI679=18,311.07,IF(AI679=19,147.01,IF(AI679=20,83.42))))))))))))))))))</f>
        <v>0</v>
      </c>
      <c r="AJ680" s="52" t="b">
        <f>IF(AJ679=3,108.35,IF(AJ679=4,64.65,IF(AJ679=5,45.75,IF(AJ679=6,144.27,IF(AJ679=7,86.58,IF(AJ679=8,61.46,IF(AJ679=9,195.16,IF(AJ679=10,118.24,IF(AJ679=11,83.88,IF(AJ679=12,113.44,IF(AJ679=13,67.69,IF(AJ679=14,47.9,IF(AJ679=15,151.05,IF(AJ679=16,90.65,IF(AJ679=17,64.34,IF(AJ679=18,204.34,IF(AJ679=19,123.8,IF(AJ679=20,87.83))))))))))))))))))</f>
        <v>0</v>
      </c>
      <c r="AK680" s="52" t="b">
        <f>IF(AK679=3,140.85,IF(AK679=4,104.84,IF(AK679=5,53.32,IF(AK679=6,286.46,IF(AK679=7,119.42,IF(AK679=8,63.42,IF(AK679=9,413.27,IF(AK679=10,141.33,IF(AK679=11,146,IF(AK679=12,147.47,IF(AK679=13,109.77,IF(AK679=14,55.82,IF(AK679=15,299.92,IF(AK679=16,125.03,IF(AK679=17,66.4,IF(AK679=18,432.69,IF(AK679=19,147.97,IF(AK679=20,152.86))))))))))))))))))</f>
        <v>0</v>
      </c>
      <c r="AL680" s="52" t="b">
        <f>IF(AL679=3,351.42,IF(AL679=4,547.22,IF(AL679=5,156.33,IF(AL679=6,722.99,IF(AL679=7,638.96,IF(AL679=8,188.79,IF(AL679=9,946.4,IF(AL679=10,699.46,IF(AL679=11,361.7,IF(AL679=12,367.94,IF(AL679=13,572.94,IF(AL679=14,163.68,IF(AL679=15,756.97,IF(AL679=16,668.99,IF(AL679=17,197.66,IF(AL679=18,990.88,IF(AL679=19,732.33,IF(AL679=20,378.7))))))))))))))))))</f>
        <v>0</v>
      </c>
      <c r="AM680" s="52" t="b">
        <f>IF(AM679=3,46.41,IF(AM679=4,19.01,IF(AM679=5,15.96,IF(AM679=6,78.9,IF(AM679=7,32.34,IF(AM679=8,27.09,IF(AM679=9,125.27,IF(AM679=10,48.48,IF(AM679=11,43.47,IF(AM679=12,48.59,IF(AM679=13,19.9,IF(AM679=14,16.71,IF(AM679=15,82.61,IF(AM679=16,33.86,IF(AM679=17,28.36,IF(AM679=18,131.15,IF(AM679=19,50.76,IF(AM679=20,45.51))))))))))))))))))</f>
        <v>0</v>
      </c>
      <c r="AO680" s="4">
        <f t="shared" si="1760"/>
        <v>0</v>
      </c>
      <c r="AP680" s="4">
        <f t="shared" si="1761"/>
        <v>0</v>
      </c>
      <c r="AQ680" s="4">
        <f t="shared" si="1792"/>
        <v>0</v>
      </c>
      <c r="AU680" s="310"/>
      <c r="AV680" s="287"/>
      <c r="AW680" s="317"/>
      <c r="AX680" s="322" t="s">
        <v>54</v>
      </c>
      <c r="AY680" s="293"/>
      <c r="AZ680" s="10" t="s">
        <v>36</v>
      </c>
      <c r="BA680" s="12">
        <f>IF(BX680=FALSE,0,BX680)</f>
        <v>0</v>
      </c>
      <c r="BB680" s="12" t="s">
        <v>36</v>
      </c>
      <c r="BC680" s="12">
        <f>IF(BY680=FALSE,0,BY680)</f>
        <v>0</v>
      </c>
      <c r="BD680" s="12">
        <f>IF(BZ680=FALSE,0,BZ680)</f>
        <v>974.64</v>
      </c>
      <c r="BE680" s="12" t="s">
        <v>36</v>
      </c>
      <c r="BF680" s="12">
        <f>IF(CA680=FALSE,0,CA680)</f>
        <v>0</v>
      </c>
      <c r="BG680" s="12" t="s">
        <v>36</v>
      </c>
      <c r="BH680" s="12" t="s">
        <v>36</v>
      </c>
      <c r="BI680" s="12" t="s">
        <v>36</v>
      </c>
      <c r="BJ680" s="12" t="s">
        <v>36</v>
      </c>
      <c r="BK680" s="12">
        <f>IF(CB680=FALSE,0,CB680)</f>
        <v>0</v>
      </c>
      <c r="BL680" s="12" t="s">
        <v>36</v>
      </c>
      <c r="BM680" s="12">
        <f>IF(CC680=FALSE,0,CC680)</f>
        <v>0</v>
      </c>
      <c r="BN680" s="12" t="s">
        <v>36</v>
      </c>
      <c r="BO680" s="12">
        <f>IF(CD680=FALSE,0,CD680)</f>
        <v>0</v>
      </c>
      <c r="BP680" s="12">
        <f>IF(CE680=FALSE,0,CE680)</f>
        <v>0</v>
      </c>
      <c r="BQ680" s="12">
        <f>IF(CF680=FALSE,0,CF680)</f>
        <v>0</v>
      </c>
      <c r="BR680" s="12" t="s">
        <v>36</v>
      </c>
      <c r="BS680" s="12">
        <f>IF(CG680=FALSE,0,CG680)</f>
        <v>0</v>
      </c>
      <c r="BT680" s="12" t="s">
        <v>36</v>
      </c>
      <c r="BU680" s="18">
        <v>9</v>
      </c>
      <c r="BX680" s="52" t="b">
        <f>IF(AD679=3,1896.3,IF(AD679=4,1249.18,IF(AD679=5,476.76,IF(AD679=6,3974,IF(AD679=7,1481.5,IF(AD679=8,567.82,IF(AD679=9,5364.7,IF(AD679=10,1659.18,IF(AD679=11,1172.3)))))))))</f>
        <v>0</v>
      </c>
      <c r="BY680" s="52" t="b">
        <f>IF(AE679=5,2411.56,IF(AE679=8,2817.26,IF(AE679=11,2857.82)))</f>
        <v>0</v>
      </c>
      <c r="BZ680" s="52">
        <f>IF(AF679=3,974.64,IF(AF679=4,651.28,IF(AF679=5,575.98,IF(AF679=6,1237.4,IF(AF679=7,824.6,IF(AF679=8,732.08,IF(AF679=9,1597.08,IF(AF679=10,1068.98,IF(AF679=11,953.72)))))))))</f>
        <v>974.64</v>
      </c>
      <c r="CA680" s="52" t="b">
        <f>IF(AG679=3,997.78,IF(AG679=4,722.58,IF(AG679=5,500.76,IF(AG679=6,1258.44,IF(AG679=7,912.42,IF(AG679=8,632.32,IF(AG679=9,1630.7,IF(AG679=10,1144.38,IF(AG679=11,805.18)))))))))</f>
        <v>0</v>
      </c>
      <c r="CB680" s="52" t="b">
        <f>IF(AH679=3,719.7,IF(AH679=4,261.66,IF(AH679=5,157.22,IF(AH679=6,854.38,IF(AH679=7,321.54,IF(AH679=8,190.76,IF(AH679=9,1136.74,IF(AH679=10,408.8,IF(AH679=11,265.92)))))))))</f>
        <v>0</v>
      </c>
      <c r="CC680" s="52" t="b">
        <f>IF(AI679=3,392.34,IF(AI679=4,179.86,IF(AI679=5,97.76,IF(AI679=6,492.16,IF(AI679=7,224.14,IF(AI679=8,123.84,IF(AI679=9,594.22,IF(AI679=10,280.82,IF(AI679=11,159.34)))))))))</f>
        <v>0</v>
      </c>
      <c r="CD680" s="52" t="b">
        <f>IF(AJ679=3,216.7,IF(AJ679=4,129.3,IF(AJ679=5,91.5,IF(AJ679=6,288.54,IF(AJ679=7,173.16,IF(AJ679=8,122.92,IF(AJ679=9,390.32,IF(AJ679=10,236.48,IF(AJ679=11,167.76)))))))))</f>
        <v>0</v>
      </c>
      <c r="CE680" s="52" t="b">
        <f>IF(AK679=3,281.7,IF(AK679=4,209.68,IF(AK679=5,106.64,IF(AK679=6,572.92,IF(AK679=7,238.84,IF(AK679=8,126.84,IF(AK679=9,826.54,IF(AK679=10,282.66,IF(AK679=11,292)))))))))</f>
        <v>0</v>
      </c>
      <c r="CF680" s="52" t="b">
        <f>IF(AL679=3,702.84,IF(AL679=4,1094.44,IF(AL679=5,312.66,IF(AL679=6,1445.98,IF(AL679=7,1277.92,IF(AL679=8,377.58,IF(AL679=9,1892.8,IF(AL679=10,1398.92,IF(AL679=11,723.4)))))))))</f>
        <v>0</v>
      </c>
      <c r="CG680" s="52" t="b">
        <f>IF(AM679=3,92.82,IF(AM679=4,38.02,IF(AM679=5,31.92,IF(AM679=6,157.8,IF(AM679=7,64.68,IF(AM679=8,54.18,IF(AM679=9,250.54,IF(AM679=10,96.96,IF(AM679=11,86.94)))))))))</f>
        <v>0</v>
      </c>
    </row>
    <row r="681" spans="1:88" ht="30" customHeight="1">
      <c r="A681" s="295" t="s">
        <v>39</v>
      </c>
      <c r="B681" s="286" t="s">
        <v>140</v>
      </c>
      <c r="C681" s="307">
        <v>2676.62</v>
      </c>
      <c r="D681" s="286" t="s">
        <v>27</v>
      </c>
      <c r="E681" s="3" t="s">
        <v>28</v>
      </c>
      <c r="F681" s="10">
        <f>G681+I681+J681+L681+Q681+S681+U681+V681+W681+Y681+Z681</f>
        <v>2537837.25</v>
      </c>
      <c r="G681" s="44">
        <v>2537837.25</v>
      </c>
      <c r="H681" s="10">
        <v>0</v>
      </c>
      <c r="I681" s="10">
        <v>0</v>
      </c>
      <c r="J681" s="10">
        <v>0</v>
      </c>
      <c r="K681" s="10">
        <v>0</v>
      </c>
      <c r="L681" s="10">
        <f>M681+O681</f>
        <v>0</v>
      </c>
      <c r="M681" s="13">
        <v>0</v>
      </c>
      <c r="N681" s="10">
        <v>0</v>
      </c>
      <c r="O681" s="13">
        <v>0</v>
      </c>
      <c r="P681" s="10">
        <v>0</v>
      </c>
      <c r="Q681" s="46">
        <v>0</v>
      </c>
      <c r="R681" s="10">
        <v>0</v>
      </c>
      <c r="S681" s="46">
        <v>0</v>
      </c>
      <c r="T681" s="10">
        <v>0</v>
      </c>
      <c r="U681" s="46">
        <v>0</v>
      </c>
      <c r="V681" s="46">
        <v>0</v>
      </c>
      <c r="W681" s="46">
        <v>0</v>
      </c>
      <c r="X681" s="10">
        <v>0</v>
      </c>
      <c r="Y681" s="10">
        <v>0</v>
      </c>
      <c r="Z681" s="10">
        <v>0</v>
      </c>
      <c r="AA681" s="16">
        <v>1</v>
      </c>
      <c r="AO681" s="4">
        <f t="shared" si="1760"/>
        <v>0</v>
      </c>
      <c r="AP681" s="4">
        <f t="shared" si="1761"/>
        <v>0</v>
      </c>
      <c r="AQ681" s="4">
        <f t="shared" ref="AQ681:AQ744" si="1839">MAX(AO681:AP681)</f>
        <v>0</v>
      </c>
      <c r="AU681" s="310" t="s">
        <v>39</v>
      </c>
      <c r="AV681" s="286" t="s">
        <v>140</v>
      </c>
      <c r="AW681" s="317">
        <v>2676.62</v>
      </c>
      <c r="AX681" s="290" t="s">
        <v>27</v>
      </c>
      <c r="AY681" s="3" t="s">
        <v>28</v>
      </c>
      <c r="AZ681" s="10">
        <f>BA681+BC681+BD681+BF681+BK681+BM681+BO681+BP681+BQ681+BS681+BT681</f>
        <v>5075674.51</v>
      </c>
      <c r="BA681" s="44">
        <f>ROUND($C681*BA689,2)</f>
        <v>5075674.51</v>
      </c>
      <c r="BB681" s="10">
        <f>ROUND(H681*2,2)</f>
        <v>0</v>
      </c>
      <c r="BC681" s="44">
        <f>ROUND($C681*BC689,2)</f>
        <v>0</v>
      </c>
      <c r="BD681" s="44">
        <f>ROUND($C681*BD689,2)</f>
        <v>0</v>
      </c>
      <c r="BE681" s="10">
        <f>ROUND(K681*2,2)</f>
        <v>0</v>
      </c>
      <c r="BF681" s="44">
        <f>ROUND($C681*BF689,2)</f>
        <v>0</v>
      </c>
      <c r="BG681" s="10">
        <f>ROUND(M681*2,2)</f>
        <v>0</v>
      </c>
      <c r="BH681" s="10">
        <f>ROUND(N681*2,2)</f>
        <v>0</v>
      </c>
      <c r="BI681" s="10">
        <f>ROUND(O681*2,2)</f>
        <v>0</v>
      </c>
      <c r="BJ681" s="10">
        <f>ROUND(P681*2,2)</f>
        <v>0</v>
      </c>
      <c r="BK681" s="44">
        <f>ROUND($C681*BK689,2)</f>
        <v>0</v>
      </c>
      <c r="BL681" s="10">
        <f>ROUND(R681*2,2)</f>
        <v>0</v>
      </c>
      <c r="BM681" s="44">
        <f>ROUND($C681*BM689,2)</f>
        <v>0</v>
      </c>
      <c r="BN681" s="10">
        <f>ROUND(T681*2,2)</f>
        <v>0</v>
      </c>
      <c r="BO681" s="44">
        <f>ROUND($C681*BO689,2)</f>
        <v>0</v>
      </c>
      <c r="BP681" s="44">
        <f>ROUND(V681*2,2)</f>
        <v>0</v>
      </c>
      <c r="BQ681" s="44">
        <f>ROUND($C681*BQ689,2)</f>
        <v>0</v>
      </c>
      <c r="BR681" s="10">
        <f>ROUND(X681*2,2)</f>
        <v>0</v>
      </c>
      <c r="BS681" s="44">
        <f>ROUND(Y681*2,2)</f>
        <v>0</v>
      </c>
      <c r="BT681" s="10">
        <f>ROUND(Z681*2,2)</f>
        <v>0</v>
      </c>
      <c r="BU681" s="16">
        <v>1</v>
      </c>
      <c r="CI681" s="32">
        <f>BF681-BG681</f>
        <v>0</v>
      </c>
    </row>
    <row r="682" spans="1:88" ht="60" customHeight="1">
      <c r="A682" s="296"/>
      <c r="B682" s="291"/>
      <c r="C682" s="308"/>
      <c r="D682" s="287"/>
      <c r="E682" s="3" t="s">
        <v>29</v>
      </c>
      <c r="F682" s="10">
        <f t="shared" ref="F682:F686" si="1840">G682+I682+J682+L682+Q682+S682+U682+V682+W682+Y682+Z682</f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6">
        <v>2</v>
      </c>
      <c r="AO682" s="4">
        <f t="shared" si="1760"/>
        <v>0</v>
      </c>
      <c r="AP682" s="4">
        <f t="shared" si="1761"/>
        <v>0</v>
      </c>
      <c r="AQ682" s="4">
        <f t="shared" si="1839"/>
        <v>0</v>
      </c>
      <c r="AU682" s="310"/>
      <c r="AV682" s="291"/>
      <c r="AW682" s="317"/>
      <c r="AX682" s="290"/>
      <c r="AY682" s="3" t="s">
        <v>29</v>
      </c>
      <c r="AZ682" s="10">
        <f t="shared" ref="AZ682:AZ686" si="1841">BA682+BC682+BD682+BF682+BK682+BM682+BO682+BP682+BQ682+BS682+BT682</f>
        <v>0</v>
      </c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6">
        <v>2</v>
      </c>
    </row>
    <row r="683" spans="1:88" ht="120" customHeight="1">
      <c r="A683" s="296"/>
      <c r="B683" s="291"/>
      <c r="C683" s="308"/>
      <c r="D683" s="286" t="s">
        <v>30</v>
      </c>
      <c r="E683" s="3" t="s">
        <v>31</v>
      </c>
      <c r="F683" s="10">
        <f t="shared" si="1840"/>
        <v>0</v>
      </c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6">
        <v>3</v>
      </c>
      <c r="AO683" s="4">
        <f t="shared" si="1760"/>
        <v>0</v>
      </c>
      <c r="AP683" s="4">
        <f t="shared" si="1761"/>
        <v>0</v>
      </c>
      <c r="AQ683" s="4">
        <f t="shared" si="1839"/>
        <v>0</v>
      </c>
      <c r="AT683" s="32">
        <f>AZ683-BC683</f>
        <v>0</v>
      </c>
      <c r="AU683" s="310"/>
      <c r="AV683" s="291"/>
      <c r="AW683" s="317"/>
      <c r="AX683" s="290" t="s">
        <v>30</v>
      </c>
      <c r="AY683" s="3" t="s">
        <v>31</v>
      </c>
      <c r="AZ683" s="10">
        <f t="shared" si="1841"/>
        <v>0</v>
      </c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6">
        <v>3</v>
      </c>
    </row>
    <row r="684" spans="1:88" ht="30" customHeight="1">
      <c r="A684" s="296"/>
      <c r="B684" s="291"/>
      <c r="C684" s="308"/>
      <c r="D684" s="291"/>
      <c r="E684" s="3" t="s">
        <v>32</v>
      </c>
      <c r="F684" s="10">
        <f t="shared" si="1840"/>
        <v>0</v>
      </c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6">
        <v>4</v>
      </c>
      <c r="AO684" s="4">
        <f t="shared" ref="AO684:AO715" si="1842">IF(ISERROR(FIND(2015,A684,1)),0,2015)</f>
        <v>0</v>
      </c>
      <c r="AP684" s="4">
        <f t="shared" ref="AP684:AP715" si="1843">IF(ISERROR(FIND(2016,A684,1)),0,2016)</f>
        <v>0</v>
      </c>
      <c r="AQ684" s="4">
        <f t="shared" si="1839"/>
        <v>0</v>
      </c>
      <c r="AU684" s="310"/>
      <c r="AV684" s="291"/>
      <c r="AW684" s="317"/>
      <c r="AX684" s="290"/>
      <c r="AY684" s="3" t="s">
        <v>32</v>
      </c>
      <c r="AZ684" s="10">
        <f t="shared" si="1841"/>
        <v>0</v>
      </c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6">
        <v>4</v>
      </c>
    </row>
    <row r="685" spans="1:88" ht="30" customHeight="1">
      <c r="A685" s="296"/>
      <c r="B685" s="291"/>
      <c r="C685" s="308"/>
      <c r="D685" s="291"/>
      <c r="E685" s="3" t="s">
        <v>33</v>
      </c>
      <c r="F685" s="10">
        <f t="shared" si="1840"/>
        <v>0</v>
      </c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6">
        <v>5</v>
      </c>
      <c r="AO685" s="4">
        <f t="shared" si="1842"/>
        <v>0</v>
      </c>
      <c r="AP685" s="4">
        <f t="shared" si="1843"/>
        <v>0</v>
      </c>
      <c r="AQ685" s="4">
        <f t="shared" si="1839"/>
        <v>0</v>
      </c>
      <c r="AU685" s="310"/>
      <c r="AV685" s="291"/>
      <c r="AW685" s="317"/>
      <c r="AX685" s="290"/>
      <c r="AY685" s="3" t="s">
        <v>33</v>
      </c>
      <c r="AZ685" s="10">
        <f t="shared" si="1841"/>
        <v>0</v>
      </c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6">
        <v>5</v>
      </c>
    </row>
    <row r="686" spans="1:88" ht="30" customHeight="1">
      <c r="A686" s="296"/>
      <c r="B686" s="291"/>
      <c r="C686" s="308"/>
      <c r="D686" s="287"/>
      <c r="E686" s="3" t="s">
        <v>34</v>
      </c>
      <c r="F686" s="10">
        <f t="shared" si="1840"/>
        <v>0</v>
      </c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6">
        <v>6</v>
      </c>
      <c r="AO686" s="4">
        <f t="shared" si="1842"/>
        <v>0</v>
      </c>
      <c r="AP686" s="4">
        <f t="shared" si="1843"/>
        <v>0</v>
      </c>
      <c r="AQ686" s="4">
        <f t="shared" si="1839"/>
        <v>0</v>
      </c>
      <c r="AU686" s="310"/>
      <c r="AV686" s="291"/>
      <c r="AW686" s="317"/>
      <c r="AX686" s="290"/>
      <c r="AY686" s="3" t="s">
        <v>34</v>
      </c>
      <c r="AZ686" s="10">
        <f t="shared" si="1841"/>
        <v>0</v>
      </c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6">
        <v>6</v>
      </c>
    </row>
    <row r="687" spans="1:88" ht="30" customHeight="1">
      <c r="A687" s="296"/>
      <c r="B687" s="291"/>
      <c r="C687" s="308"/>
      <c r="D687" s="292" t="s">
        <v>35</v>
      </c>
      <c r="E687" s="293"/>
      <c r="F687" s="10">
        <f>F681+F682+F683+F684+F685+F686</f>
        <v>2537837.25</v>
      </c>
      <c r="G687" s="10">
        <f t="shared" ref="G687" si="1844">G681+G682+G683+G684+G685+G686</f>
        <v>2537837.25</v>
      </c>
      <c r="H687" s="10">
        <f t="shared" ref="H687" si="1845">H681+H682+H683+H684+H685+H686</f>
        <v>0</v>
      </c>
      <c r="I687" s="10">
        <f t="shared" ref="I687" si="1846">I681+I682+I683+I684+I685+I686</f>
        <v>0</v>
      </c>
      <c r="J687" s="10">
        <f t="shared" ref="J687" si="1847">J681+J682+J683+J684+J685+J686</f>
        <v>0</v>
      </c>
      <c r="K687" s="10">
        <f t="shared" ref="K687" si="1848">K681+K682+K683+K684+K685+K686</f>
        <v>0</v>
      </c>
      <c r="L687" s="10">
        <f t="shared" ref="L687" si="1849">L681+L682+L683+L684+L685+L686</f>
        <v>0</v>
      </c>
      <c r="M687" s="10">
        <f t="shared" ref="M687" si="1850">M681+M682+M683+M684+M685+M686</f>
        <v>0</v>
      </c>
      <c r="N687" s="10">
        <f t="shared" ref="N687" si="1851">N681+N682+N683+N684+N685+N686</f>
        <v>0</v>
      </c>
      <c r="O687" s="10">
        <f t="shared" ref="O687" si="1852">O681+O682+O683+O684+O685+O686</f>
        <v>0</v>
      </c>
      <c r="P687" s="10">
        <f t="shared" ref="P687" si="1853">P681+P682+P683+P684+P685+P686</f>
        <v>0</v>
      </c>
      <c r="Q687" s="10">
        <f t="shared" ref="Q687" si="1854">Q681+Q682+Q683+Q684+Q685+Q686</f>
        <v>0</v>
      </c>
      <c r="R687" s="10">
        <f t="shared" ref="R687" si="1855">R681+R682+R683+R684+R685+R686</f>
        <v>0</v>
      </c>
      <c r="S687" s="10">
        <f t="shared" ref="S687" si="1856">S681+S682+S683+S684+S685+S686</f>
        <v>0</v>
      </c>
      <c r="T687" s="10">
        <f t="shared" ref="T687" si="1857">T681+T682+T683+T684+T685+T686</f>
        <v>0</v>
      </c>
      <c r="U687" s="10">
        <f t="shared" ref="U687" si="1858">U681+U682+U683+U684+U685+U686</f>
        <v>0</v>
      </c>
      <c r="V687" s="10">
        <f t="shared" ref="V687" si="1859">V681+V682+V683+V684+V685+V686</f>
        <v>0</v>
      </c>
      <c r="W687" s="10">
        <f t="shared" ref="W687" si="1860">W681+W682+W683+W684+W685+W686</f>
        <v>0</v>
      </c>
      <c r="X687" s="10">
        <f t="shared" ref="X687" si="1861">X681+X682+X683+X684+X685+X686</f>
        <v>0</v>
      </c>
      <c r="Y687" s="10">
        <f t="shared" ref="Y687" si="1862">Y681+Y682+Y683+Y684+Y685+Y686</f>
        <v>0</v>
      </c>
      <c r="Z687" s="10">
        <f t="shared" ref="Z687" si="1863">Z681+Z682+Z683+Z684+Z685+Z686</f>
        <v>0</v>
      </c>
      <c r="AA687" s="16">
        <v>7</v>
      </c>
      <c r="AO687" s="4">
        <f t="shared" si="1842"/>
        <v>0</v>
      </c>
      <c r="AP687" s="4">
        <f t="shared" si="1843"/>
        <v>0</v>
      </c>
      <c r="AQ687" s="4">
        <f t="shared" si="1839"/>
        <v>0</v>
      </c>
      <c r="AU687" s="310"/>
      <c r="AV687" s="291"/>
      <c r="AW687" s="317"/>
      <c r="AX687" s="294" t="s">
        <v>35</v>
      </c>
      <c r="AY687" s="294"/>
      <c r="AZ687" s="10">
        <f>AZ681+AZ682+AZ683+AZ684+AZ685+AZ686</f>
        <v>5075674.51</v>
      </c>
      <c r="BA687" s="10">
        <f t="shared" ref="BA687:BT687" si="1864">BA681+BA682+BA683+BA684+BA685+BA686</f>
        <v>5075674.51</v>
      </c>
      <c r="BB687" s="10">
        <f t="shared" si="1864"/>
        <v>0</v>
      </c>
      <c r="BC687" s="10">
        <f t="shared" si="1864"/>
        <v>0</v>
      </c>
      <c r="BD687" s="10">
        <f t="shared" si="1864"/>
        <v>0</v>
      </c>
      <c r="BE687" s="10">
        <f t="shared" si="1864"/>
        <v>0</v>
      </c>
      <c r="BF687" s="10">
        <f t="shared" si="1864"/>
        <v>0</v>
      </c>
      <c r="BG687" s="10">
        <f t="shared" si="1864"/>
        <v>0</v>
      </c>
      <c r="BH687" s="10">
        <f t="shared" si="1864"/>
        <v>0</v>
      </c>
      <c r="BI687" s="10">
        <f t="shared" si="1864"/>
        <v>0</v>
      </c>
      <c r="BJ687" s="10">
        <f t="shared" si="1864"/>
        <v>0</v>
      </c>
      <c r="BK687" s="10">
        <f t="shared" si="1864"/>
        <v>0</v>
      </c>
      <c r="BL687" s="10">
        <f t="shared" si="1864"/>
        <v>0</v>
      </c>
      <c r="BM687" s="10">
        <f t="shared" si="1864"/>
        <v>0</v>
      </c>
      <c r="BN687" s="10">
        <f t="shared" si="1864"/>
        <v>0</v>
      </c>
      <c r="BO687" s="10">
        <f t="shared" si="1864"/>
        <v>0</v>
      </c>
      <c r="BP687" s="10">
        <f t="shared" si="1864"/>
        <v>0</v>
      </c>
      <c r="BQ687" s="10">
        <f t="shared" si="1864"/>
        <v>0</v>
      </c>
      <c r="BR687" s="10">
        <f t="shared" si="1864"/>
        <v>0</v>
      </c>
      <c r="BS687" s="10">
        <f t="shared" si="1864"/>
        <v>0</v>
      </c>
      <c r="BT687" s="10">
        <f t="shared" si="1864"/>
        <v>0</v>
      </c>
      <c r="BU687" s="16">
        <v>7</v>
      </c>
      <c r="CI687" s="32">
        <f>BF687-BG687</f>
        <v>0</v>
      </c>
      <c r="CJ687" s="123"/>
    </row>
    <row r="688" spans="1:88" ht="75" customHeight="1">
      <c r="A688" s="296"/>
      <c r="B688" s="291"/>
      <c r="C688" s="308"/>
      <c r="D688" s="292" t="s">
        <v>53</v>
      </c>
      <c r="E688" s="293"/>
      <c r="F688" s="11">
        <f>ROUND(F687/C681,2)</f>
        <v>948.15</v>
      </c>
      <c r="G688" s="11">
        <f>ROUND(G687/C681,2)</f>
        <v>948.15</v>
      </c>
      <c r="H688" s="11">
        <f>ROUND(H687/C681,2)</f>
        <v>0</v>
      </c>
      <c r="I688" s="11">
        <f>ROUND(I687/C681,2)</f>
        <v>0</v>
      </c>
      <c r="J688" s="11">
        <f>ROUND(J687/C681,2)</f>
        <v>0</v>
      </c>
      <c r="K688" s="11">
        <f>ROUND(K687/C681,2)</f>
        <v>0</v>
      </c>
      <c r="L688" s="11">
        <f>ROUND(L687/C681,2)</f>
        <v>0</v>
      </c>
      <c r="M688" s="11">
        <f>ROUND(M687/C681,2)</f>
        <v>0</v>
      </c>
      <c r="N688" s="11">
        <f>ROUND(N687/C681,2)</f>
        <v>0</v>
      </c>
      <c r="O688" s="11">
        <f>ROUND(O687/C681,2)</f>
        <v>0</v>
      </c>
      <c r="P688" s="11">
        <f>ROUND(P687/C681,2)</f>
        <v>0</v>
      </c>
      <c r="Q688" s="11">
        <f>ROUND(Q687/C681,2)</f>
        <v>0</v>
      </c>
      <c r="R688" s="11">
        <f>ROUND(R687/C681,2)</f>
        <v>0</v>
      </c>
      <c r="S688" s="11">
        <f>ROUND(S687/C681,2)</f>
        <v>0</v>
      </c>
      <c r="T688" s="11">
        <f>ROUND(T687/C681,2)</f>
        <v>0</v>
      </c>
      <c r="U688" s="11">
        <f>ROUND(U687/C681,2)</f>
        <v>0</v>
      </c>
      <c r="V688" s="11">
        <f>ROUND(V687/C681,2)</f>
        <v>0</v>
      </c>
      <c r="W688" s="11">
        <f>ROUND(W687/C681,2)</f>
        <v>0</v>
      </c>
      <c r="X688" s="11">
        <f>ROUND(X687/C681,2)</f>
        <v>0</v>
      </c>
      <c r="Y688" s="11">
        <f>ROUND(Y687/C681,2)</f>
        <v>0</v>
      </c>
      <c r="Z688" s="11">
        <f>ROUND(Z687/C681,2)</f>
        <v>0</v>
      </c>
      <c r="AA688" s="17">
        <v>8</v>
      </c>
      <c r="AD688" s="52">
        <f>IF(AND(G688&gt;947.15,G688&lt;949),3,IF(AND(G688&gt;623.59,G688&lt;625),4,IF(AND(G688&gt;237.38,G688&lt;239),5,IF(AND(G688&gt;1986,G688&lt;1988),6,IF(AND(G688&gt;739.75,G688&lt;741),7,IF(AND(G688&gt;282.91,G688&lt;284),8,IF(AND(G688&gt;2681.35,G688&lt;2683),9,IF(AND(G688&gt;828.59,G688&lt;830),10,IF(AND(G688&gt;585.15,G688&lt;587),11,IF(AND(G688&gt;991.71,G688&lt;993),12,IF(AND(G688&gt;652.95,G688&lt;654),13,IF(AND(G688&gt;248.59,G688&lt;250),14,IF(AND(G688&gt;2079.39,G688&lt;2081),15,IF(AND(G688&gt;774.57,G688&lt;776),16,IF(AND(G688&gt;296.25,G688&lt;298),17,IF(AND(G688&gt;2807.42,G688&lt;2809),18,IF(AND(G688&gt;867.59,G688&lt;869),19,IF(AND(G688&gt;612.7,G688&lt;614),20))))))))))))))))))</f>
        <v>3</v>
      </c>
      <c r="AE688" s="52" t="b">
        <f>IF(AND(I688&gt;1204.78,I688&lt;1206),5,IF(AND(I688&gt;1407.63,I688&lt;1409),8,IF(AND(I688&gt;1427.91,I688&lt;1429),11,IF(AND(I688&gt;1261.45,I688&lt;1263),14,IF(AND(I688&gt;1473.83,I688&lt;1475),17,IF(AND(I688&gt;1495.07,I688&lt;1497),20))))))</f>
        <v>0</v>
      </c>
      <c r="AF688" s="52" t="b">
        <f>IF(AND(J688&gt;486.32,J688&lt;488),3,IF(AND(J688&gt;324.64,J688&lt;326),4,IF(AND(J688&gt;286.99,J688&lt;288.5),5,IF(AND(J688&gt;617.7,J688&lt;618),6,IF(AND(J688&gt;411.3,J688&lt;413),7,IF(AND(J688&gt;365.04,J688&lt;367),8,IF(AND(J688&gt;797.54,J688&lt;799),9,IF(AND(J688&gt;533.49,J688&lt;535),10,IF(AND(J688&gt;475.86,J688&lt;477),11,IF(AND(J688&gt;509.22,J688&lt;511),12,IF(AND(J688&gt;339.94,J688&lt;341.2),13,IF(AND(J688&gt;300.53,J688&lt;302),14,IF(AND(J688&gt;646.78,J688&lt;648),15,IF(AND(J688&gt;430.68,J688&lt;432),16,IF(AND(J688&gt;382.24,J688&lt;384),17,IF(AND(J688&gt;835.07,J688&lt;837),18,IF(AND(J688&gt;558.61,J688&lt;560),19,IF(AND(J688&gt;498.27,J688&lt;500),20))))))))))))))))))</f>
        <v>0</v>
      </c>
      <c r="AG688" s="52" t="b">
        <f>IF(AND(L688&gt;497.89,L688&lt;499),3,IF(AND(L688&gt;360.29,L688&lt;362),4,IF(AND(L688&gt;249.38,L688&lt;251),5,IF(AND(L688&gt;628.22,L688&lt;630),6,IF(AND(L688&gt;455.21,L688&lt;457),7,IF(AND(L688&gt;315.16,L688&lt;317),8,IF(AND(L688&gt;814.35,L688&lt;816),9,IF(AND(L688&gt;571.19,L688&lt;573),10,IF(AND(L688&gt;401.59,L688&lt;403),11,IF(AND(L688&gt;521.33,L688&lt;523),12,IF(AND(L688&gt;377.28,L688&lt;379),13,IF(AND(L688&gt;261.15,L688&lt;263),14,IF(AND(L688&gt;657.8,L688&lt;659),15,IF(AND(L688&gt;476.66,L688&lt;478),16,IF(AND(L688&gt;330.01,L688&lt;332),17,IF(AND(L688&gt;852.67,L688&lt;854),18,IF(AND(L688&gt;598.08,L688&lt;600),19,IF(AND(L688&gt;420.51,L688&lt;422),20))))))))))))))))))</f>
        <v>0</v>
      </c>
      <c r="AH688" s="52" t="b">
        <f>IF(AND(Q688&gt;358.85,Q688&lt;360),3,IF(AND(Q688&gt;129.83,Q688&lt;131),4,IF(AND(Q688&gt;77.61,Q688&lt;79),5,IF(AND(Q688&gt;426.19,Q688&lt;428),6,IF(AND(Q688&gt;159.77,Q688&lt;161),7,IF(AND(Q688&gt;94.38,Q688&lt;96),8,IF(AND(Q688&gt;567.37,Q688&lt;569),9,IF(AND(Q688&gt;203.4,Q688&lt;205),10,IF(AND(Q688&gt;131.96,Q688&lt;133),11,IF(AND(Q688&gt;375.76,Q688&lt;377),12,IF(AND(Q688&gt;135.98,Q688&lt;137),13,IF(AND(Q688&gt;81.31,Q688&lt;83),14,IF(AND(Q688&gt;446.27,Q688&lt;448),15,IF(AND(Q688&gt;167.32,Q688&lt;169),16,IF(AND(Q688&gt;98.86,Q688&lt;100),17,IF(AND(Q688&gt;594.08,Q688&lt;596),18,IF(AND(Q688&gt;213.01,Q688&lt;215),19,IF(AND(Q688&gt;138.21,Q688&lt;140),20))))))))))))))))))</f>
        <v>0</v>
      </c>
      <c r="AI688" s="52" t="b">
        <f>IF(AND(S688&gt;195.17,S688&lt;197),3,IF(AND(S688&gt;88.93,S688&lt;90),4,IF(AND(S688&gt;47.88,S688&lt;49),5,IF(AND(S688&gt;245.08,S688&lt;247),6,IF(AND(S688&gt;111.07,S688&lt;113),7,IF(AND(S688&gt;60.92,S688&lt;62),8,IF(AND(S688&gt;296.11,S688&lt;298),9,IF(AND(S688&gt;139.41,S688&lt;141),10,IF(AND(S688&gt;78.67,S688&lt;80),11,IF(AND(S688&gt;204.39,S688&lt;206),12,IF(AND(S688&gt;93.16,S688&lt;95),13,IF(AND(S688&gt;50.17,S688&lt;52),14,IF(AND(S688&gt;256.64,S688&lt;258),15,IF(AND(S688&gt;116.33,S688&lt;118),16,IF(AND(S688&gt;63.83,S688&lt;65),17,IF(AND(S688&gt;310.07,S688&lt;312),18,IF(AND(S688&gt;146.01,S688&lt;148),19,IF(AND(S688&gt;82.42,S688&lt;84),20))))))))))))))))))</f>
        <v>0</v>
      </c>
      <c r="AJ688" s="52" t="b">
        <f>IF(AND(U688&gt;107.35,U688&lt;109),3,IF(AND(U688&gt;63.65,U688&lt;65),4,IF(AND(U688&gt;44.75,U688&lt;46),5,IF(AND(U688&gt;143.27,U688&lt;145),6,IF(AND(U688&gt;85.58,U688&lt;87),7,IF(AND(U688&gt;60.46,U688&lt;62),8,IF(AND(U688&gt;194.16,U688&lt;196),9,IF(AND(U688&gt;117.24,U688&lt;119),10,IF(AND(U688&gt;82.88,U688&lt;84),11,IF(AND(U688&gt;112.44,U688&lt;114),12,IF(AND(U688&gt;66.69,U688&lt;68),13,IF(AND(U688&gt;46.9,U688&lt;48),14,IF(AND(U688&gt;150.05,U688&lt;152),15,IF(AND(U688&gt;90.65,U688&lt;91),16,IF(AND(U688&gt;63.34,U688&lt;65),17,IF(AND(U688&gt;203.34,U688&lt;205),18,IF(AND(U688&gt;122.8,U688&lt;124),19,IF(AND(U688&gt;86.83,U688&lt;88),20))))))))))))))))))</f>
        <v>0</v>
      </c>
      <c r="AK688" s="52" t="b">
        <f>IF(AND(V688&gt;139.85,V688&lt;141),3,IF(AND(V688&gt;103.84,V688&lt;105),4,IF(AND(V688&gt;52.32,V688&lt;54),5,IF(AND(V688&gt;285.46,V688&lt;287),6,IF(AND(V688&gt;118.42,V688&lt;120),7,IF(AND(V688&gt;62.42,V688&lt;64),8,IF(AND(V688&gt;412.27,V688&lt;414),9,IF(AND(V688&gt;140.33,V688&lt;142),10,IF(AND(V688&gt;145,V688&lt;147),11,IF(AND(V688&gt;146.47,V688&lt;148),12,IF(AND(V688&gt;108.77,V688&lt;110),13,IF(AND(V688&gt;54.82,V688&lt;56),14,IF(AND(V688&gt;298.92,V688&lt;300),15,IF(AND(V688&gt;124.03,V688&lt;126),16,IF(AND(V688&gt;65.4,V688&lt;67),17,IF(AND(V688&gt;431.69,V688&lt;433),18,IF(AND(V688&gt;146.97,V688&lt;148),19,IF(AND(V688&gt;151.86,V688&lt;153),20))))))))))))))))))</f>
        <v>0</v>
      </c>
      <c r="AL688" s="52" t="b">
        <f>IF(AND(W688&gt;350.42,W688&lt;352),3,IF(AND(W688&gt;546.22,W688&lt;548),4,IF(AND(W688&gt;155.33,W688&lt;157),5,IF(AND(W688&gt;721.99,W688&lt;723),6,IF(AND(W688&gt;638.96,W688&lt;639),7,IF(AND(W688&gt;187.79,W688&lt;189),8,IF(AND(W688&gt;945.4,W688&lt;947),9,IF(AND(W688&gt;698.46,W688&lt;670),10,IF(AND(W688&gt;360.7,W688&lt;362),11,IF(AND(W688&gt;366.94,W688&lt;368),12,IF(AND(W688&gt;571.94,W688&lt;573),13,IF(AND(W688&gt;162.68,W688&lt;164),14,IF(AND(W688&gt;755.97,W688&lt;757),15,IF(AND(W688&gt;667.99,W688&lt;669),16,IF(AND(W688&gt;196.66,W688&lt;198),17,IF(AND(W688&gt;989.88,W688&lt;991),18,IF(AND(W688&gt;731.33,W688&lt;733),19,IF(AND(W688&gt;377.7,W688&lt;379),20))))))))))))))))))</f>
        <v>0</v>
      </c>
      <c r="AM688" s="52" t="b">
        <f>IF(AND(Y688&gt;46.2,Y688&lt;46.5),3,IF(AND(Y688&gt;18.8,Y688&lt;19.1),4,IF(AND(Y688&gt;15.8,Y688&lt;16),5,IF(AND(Y688&gt;78.7,Y688&lt;79),6,IF(AND(Y688&gt;32.1,Y688&lt;32.4),7,IF(AND(Y688&gt;26.9,Y688&lt;27.3),8,IF(AND(Y688&gt;125,Y688&lt;125.5),9,IF(AND(Y688&gt;48.2,Y688&lt;48.52),10,IF(AND(Y688&gt;43.1,Y688&lt;43.6),11,IF(AND(Y688&gt;48.53,Y688&lt;48.7),12,IF(AND(Y688&gt;19.6,Y688&lt;20.1),13,IF(AND(Y688&gt;16.5,Y688&lt;16.9),14,IF(AND(Y688&gt;82.4,Y688&lt;82.8),15,IF(AND(Y688&gt;33.6,Y688&lt;34),16,IF(AND(Y688&gt;28,Y688&lt;28.6),17,IF(AND(Y688&gt;130.8,Y688&lt;131.4),18,IF(AND(Y688&gt;50.5,Y688&lt;50.9),19,IF(AND(Y688&gt;45.2,Y688&lt;45.8),20))))))))))))))))))</f>
        <v>0</v>
      </c>
      <c r="AO688" s="4">
        <f t="shared" si="1842"/>
        <v>0</v>
      </c>
      <c r="AP688" s="4">
        <f t="shared" si="1843"/>
        <v>0</v>
      </c>
      <c r="AQ688" s="4">
        <f t="shared" si="1839"/>
        <v>0</v>
      </c>
      <c r="AU688" s="310"/>
      <c r="AV688" s="291"/>
      <c r="AW688" s="317"/>
      <c r="AX688" s="322" t="s">
        <v>53</v>
      </c>
      <c r="AY688" s="293"/>
      <c r="AZ688" s="11">
        <f>ROUND(AZ687/AW681,2)</f>
        <v>1896.3</v>
      </c>
      <c r="BA688" s="11">
        <f>ROUND(BA687/AW681,2)</f>
        <v>1896.3</v>
      </c>
      <c r="BB688" s="11">
        <f>ROUND(BB687/AW681,2)</f>
        <v>0</v>
      </c>
      <c r="BC688" s="11">
        <f>ROUND(BC687/AW681,2)</f>
        <v>0</v>
      </c>
      <c r="BD688" s="11">
        <f>ROUND(BD687/AW681,2)</f>
        <v>0</v>
      </c>
      <c r="BE688" s="11">
        <f>ROUND(BE687/AW681,2)</f>
        <v>0</v>
      </c>
      <c r="BF688" s="11">
        <f>ROUND(BF687/AW681,2)</f>
        <v>0</v>
      </c>
      <c r="BG688" s="11">
        <f>ROUND(BG687/AW681,2)</f>
        <v>0</v>
      </c>
      <c r="BH688" s="11">
        <f>ROUND(BH687/AW681,2)</f>
        <v>0</v>
      </c>
      <c r="BI688" s="11">
        <f>ROUND(BI687/AW681,2)</f>
        <v>0</v>
      </c>
      <c r="BJ688" s="11">
        <f>ROUND(BJ687/AW681,2)</f>
        <v>0</v>
      </c>
      <c r="BK688" s="11">
        <f>ROUND(BK687/AW681,2)</f>
        <v>0</v>
      </c>
      <c r="BL688" s="11">
        <f>ROUND(BL687/AW681,2)</f>
        <v>0</v>
      </c>
      <c r="BM688" s="11">
        <f>ROUND(BM687/AW681,2)</f>
        <v>0</v>
      </c>
      <c r="BN688" s="11">
        <f>ROUND(BN687/AW681,2)</f>
        <v>0</v>
      </c>
      <c r="BO688" s="11">
        <f>ROUND(BO687/AW681,2)</f>
        <v>0</v>
      </c>
      <c r="BP688" s="11">
        <f>ROUND(BP687/AW681,2)</f>
        <v>0</v>
      </c>
      <c r="BQ688" s="11">
        <f>ROUND(BQ687/AW681,2)</f>
        <v>0</v>
      </c>
      <c r="BR688" s="11">
        <f>ROUND(BR687/AW681,2)</f>
        <v>0</v>
      </c>
      <c r="BS688" s="11">
        <f>ROUND(BS687/AW681,2)</f>
        <v>0</v>
      </c>
      <c r="BT688" s="11">
        <f>ROUND(BT687/AW681,2)</f>
        <v>0</v>
      </c>
      <c r="BU688" s="17">
        <v>8</v>
      </c>
      <c r="BX688" s="52" t="b">
        <f>IF(AND(BA688&gt;947.15,BA688&lt;949),3,IF(AND(BA688&gt;623.59,BA688&lt;625),4,IF(AND(BA688&gt;237.38,BA688&lt;239),5,IF(AND(BA688&gt;1986,BA688&lt;1988),6,IF(AND(BA688&gt;739.75,BA688&lt;741),7,IF(AND(BA688&gt;282.91,BA688&lt;284),8,IF(AND(BA688&gt;2681.35,BA688&lt;2683),9,IF(AND(BA688&gt;828.59,BA688&lt;830),10,IF(AND(BA688&gt;585.15,BA688&lt;587),11,IF(AND(BA688&gt;991.71,BA688&lt;993),12,IF(AND(BA688&gt;652.95,BA688&lt;654),13,IF(AND(BA688&gt;248.59,BA688&lt;250),14,IF(AND(BA688&gt;2079.39,BA688&lt;2081),15,IF(AND(BA688&gt;774.57,BA688&lt;776),16,IF(AND(BA688&gt;296.25,BA688&lt;298),17,IF(AND(BA688&gt;2807.42,BA688&lt;2809),18,IF(AND(BA688&gt;867.59,BA688&lt;869),19,IF(AND(BA688&gt;612.7,BA688&lt;614),20))))))))))))))))))</f>
        <v>0</v>
      </c>
      <c r="BY688" s="52" t="b">
        <f>IF(AND(BC688&gt;1204.78,BC688&lt;1206),5,IF(AND(BC688&gt;1407.63,BC688&lt;1409),8,IF(AND(BC688&gt;1427.91,BC688&lt;1429),11,IF(AND(BC688&gt;1261.45,BC688&lt;1263),14,IF(AND(BC688&gt;1473.83,BC688&lt;1475),17,IF(AND(BC688&gt;1495.07,BC688&lt;1497),20))))))</f>
        <v>0</v>
      </c>
      <c r="BZ688" s="52" t="b">
        <f>IF(AND(BD688&gt;486.32,BD688&lt;488),3,IF(AND(BD688&gt;324.64,BD688&lt;326),4,IF(AND(BD688&gt;286.99,BD688&lt;288.5),5,IF(AND(BD688&gt;617.7,BD688&lt;618),6,IF(AND(BD688&gt;411.3,BD688&lt;413),7,IF(AND(BD688&gt;365.04,BD688&lt;367),8,IF(AND(BD688&gt;797.54,BD688&lt;799),9,IF(AND(BD688&gt;533.49,BD688&lt;535),10,IF(AND(BD688&gt;475.86,BD688&lt;477),11,IF(AND(BD688&gt;509.22,BD688&lt;511),12,IF(AND(BD688&gt;339.94,BD688&lt;341.2),13,IF(AND(BD688&gt;300.53,BD688&lt;302),14,IF(AND(BD688&gt;646.78,BD688&lt;648),15,IF(AND(BD688&gt;430.68,BD688&lt;432),16,IF(AND(BD688&gt;382.24,BD688&lt;384),17,IF(AND(BD688&gt;835.07,BD688&lt;837),18,IF(AND(BD688&gt;558.61,BD688&lt;560),19,IF(AND(BD688&gt;498.27,BD688&lt;500),20))))))))))))))))))</f>
        <v>0</v>
      </c>
      <c r="CA688" s="52" t="b">
        <f>IF(AND(BF688&gt;497.89,BF688&lt;499),3,IF(AND(BF688&gt;360.29,BF688&lt;362),4,IF(AND(BF688&gt;249.38,BF688&lt;251),5,IF(AND(BF688&gt;628.22,BF688&lt;630),6,IF(AND(BF688&gt;455.21,BF688&lt;457),7,IF(AND(BF688&gt;315.16,BF688&lt;317),8,IF(AND(BF688&gt;814.35,BF688&lt;816),9,IF(AND(BF688&gt;571.19,BF688&lt;573),10,IF(AND(BF688&gt;401.59,BF688&lt;403),11,IF(AND(BF688&gt;521.33,BF688&lt;523),12,IF(AND(BF688&gt;377.28,BF688&lt;379),13,IF(AND(BF688&gt;261.15,BF688&lt;263),14,IF(AND(BF688&gt;657.8,BF688&lt;659),15,IF(AND(BF688&gt;476.66,BF688&lt;478),16,IF(AND(BF688&gt;330.01,BF688&lt;332),17,IF(AND(BF688&gt;852.67,BF688&lt;854),18,IF(AND(BF688&gt;598.08,BF688&lt;600),19,IF(AND(BF688&gt;420.51,BF688&lt;422),20))))))))))))))))))</f>
        <v>0</v>
      </c>
      <c r="CB688" s="52" t="b">
        <f>IF(AND(BK688&gt;358.85,BK688&lt;360),3,IF(AND(BK688&gt;129.83,BK688&lt;131),4,IF(AND(BK688&gt;77.61,BK688&lt;79),5,IF(AND(BK688&gt;426.19,BK688&lt;428),6,IF(AND(BK688&gt;159.77,BK688&lt;161),7,IF(AND(BK688&gt;94.38,BK688&lt;96),8,IF(AND(BK688&gt;567.37,BK688&lt;569),9,IF(AND(BK688&gt;203.4,BK688&lt;205),10,IF(AND(BK688&gt;131.96,BK688&lt;133),11,IF(AND(BK688&gt;375.76,BK688&lt;377),12,IF(AND(BK688&gt;135.98,BK688&lt;137),13,IF(AND(BK688&gt;81.31,BK688&lt;83),14,IF(AND(BK688&gt;446.27,BK688&lt;448),15,IF(AND(BK688&gt;167.32,BK688&lt;169),16,IF(AND(BK688&gt;98.86,BK688&lt;100),17,IF(AND(BK688&gt;594.08,BK688&lt;596),18,IF(AND(BK688&gt;213.01,BK688&lt;215),19,IF(AND(BK688&gt;138.21,BK688&lt;140),20))))))))))))))))))</f>
        <v>0</v>
      </c>
      <c r="CC688" s="52" t="b">
        <f>IF(AND(BM688&gt;195.17,BM688&lt;197),3,IF(AND(BM688&gt;88.93,BM688&lt;90),4,IF(AND(BM688&gt;47.88,BM688&lt;49),5,IF(AND(BM688&gt;245.08,BM688&lt;247),6,IF(AND(BM688&gt;111.07,BM688&lt;113),7,IF(AND(BM688&gt;60.92,BM688&lt;62),8,IF(AND(BM688&gt;296.11,BM688&lt;298),9,IF(AND(BM688&gt;139.41,BM688&lt;141),10,IF(AND(BM688&gt;78.67,BM688&lt;80),11,IF(AND(BM688&gt;204.39,BM688&lt;206),12,IF(AND(BM688&gt;93.16,BM688&lt;95),13,IF(AND(BM688&gt;50.17,BM688&lt;52),14,IF(AND(BM688&gt;256.64,BM688&lt;258),15,IF(AND(BM688&gt;116.33,BM688&lt;118),16,IF(AND(BM688&gt;63.83,BM688&lt;65),17,IF(AND(BM688&gt;310.07,BM688&lt;312),18,IF(AND(BM688&gt;146.01,BM688&lt;148),19,IF(AND(BM688&gt;82.42,BM688&lt;84),20))))))))))))))))))</f>
        <v>0</v>
      </c>
      <c r="CD688" s="52" t="b">
        <f>IF(AND(BO688&gt;107.35,BO688&lt;109),3,IF(AND(BO688&gt;63.65,BO688&lt;65),4,IF(AND(BO688&gt;44.75,BO688&lt;46),5,IF(AND(BO688&gt;143.27,BO688&lt;145),6,IF(AND(BO688&gt;85.58,BO688&lt;87),7,IF(AND(BO688&gt;60.46,BO688&lt;62),8,IF(AND(BO688&gt;194.16,BO688&lt;196),9,IF(AND(BO688&gt;117.24,BO688&lt;119),10,IF(AND(BO688&gt;82.88,BO688&lt;84),11,IF(AND(BO688&gt;112.44,BO688&lt;114),12,IF(AND(BO688&gt;66.69,BO688&lt;68),13,IF(AND(BO688&gt;46.9,BO688&lt;48),14,IF(AND(BO688&gt;150.05,BO688&lt;152),15,IF(AND(BO688&gt;90.65,BO688&lt;91),16,IF(AND(BO688&gt;63.34,BO688&lt;65),17,IF(AND(BO688&gt;203.34,BO688&lt;205),18,IF(AND(BO688&gt;122.8,BO688&lt;124),19,IF(AND(BO688&gt;86.83,BO688&lt;88),20))))))))))))))))))</f>
        <v>0</v>
      </c>
      <c r="CE688" s="52" t="b">
        <f>IF(AND(BP688&gt;139.85,BP688&lt;141),3,IF(AND(BP688&gt;103.84,BP688&lt;105),4,IF(AND(BP688&gt;52.32,BP688&lt;54),5,IF(AND(BP688&gt;285.46,BP688&lt;287),6,IF(AND(BP688&gt;118.42,BP688&lt;120),7,IF(AND(BP688&gt;62.42,BP688&lt;64),8,IF(AND(BP688&gt;412.27,BP688&lt;414),9,IF(AND(BP688&gt;140.33,BP688&lt;142),10,IF(AND(BP688&gt;145,BP688&lt;147),11,IF(AND(BP688&gt;146.47,BP688&lt;148),12,IF(AND(BP688&gt;108.77,BP688&lt;110),13,IF(AND(BP688&gt;54.82,BP688&lt;56),14,IF(AND(BP688&gt;298.92,BP688&lt;300),15,IF(AND(BP688&gt;124.03,BP688&lt;126),16,IF(AND(BP688&gt;65.4,BP688&lt;67),17,IF(AND(BP688&gt;431.69,BP688&lt;433),18,IF(AND(BP688&gt;146.97,BP688&lt;148),19,IF(AND(BP688&gt;151.86,BP688&lt;153),20))))))))))))))))))</f>
        <v>0</v>
      </c>
      <c r="CF688" s="52" t="b">
        <f>IF(AND(BQ688&gt;350.42,BQ688&lt;352),3,IF(AND(BQ688&gt;546.22,BQ688&lt;548),4,IF(AND(BQ688&gt;155.33,BQ688&lt;157),5,IF(AND(BQ688&gt;721.99,BQ688&lt;723),6,IF(AND(BQ688&gt;638.96,BQ688&lt;639),7,IF(AND(BQ688&gt;187.79,BQ688&lt;189),8,IF(AND(BQ688&gt;945.4,BQ688&lt;947),9,IF(AND(BQ688&gt;698.46,BQ688&lt;670),10,IF(AND(BQ688&gt;360.7,BQ688&lt;362),11,IF(AND(BQ688&gt;366.94,BQ688&lt;368),12,IF(AND(BQ688&gt;571.94,BQ688&lt;573),13,IF(AND(BQ688&gt;162.68,BQ688&lt;164),14,IF(AND(BQ688&gt;755.97,BQ688&lt;757),15,IF(AND(BQ688&gt;667.99,BQ688&lt;669),16,IF(AND(BQ688&gt;196.66,BQ688&lt;198),17,IF(AND(BQ688&gt;989.88,BQ688&lt;991),18,IF(AND(BQ688&gt;731.33,BQ688&lt;733),19,IF(AND(BQ688&gt;377.7,BQ688&lt;379),20))))))))))))))))))</f>
        <v>0</v>
      </c>
      <c r="CG688" s="52" t="b">
        <f>IF(AND(BS688&gt;46.2,BS688&lt;46.5),3,IF(AND(BS688&gt;18.8,BS688&lt;19.1),4,IF(AND(BS688&gt;15.8,BS688&lt;16),5,IF(AND(BS688&gt;78.7,BS688&lt;79),6,IF(AND(BS688&gt;32.1,BS688&lt;32.4),7,IF(AND(BS688&gt;26.9,BS688&lt;27.3),8,IF(AND(BS688&gt;125,BS688&lt;125.5),9,IF(AND(BS688&gt;48.2,BS688&lt;48.52),10,IF(AND(BS688&gt;43.1,BS688&lt;43.6),11,IF(AND(BS688&gt;48.53,BS688&lt;48.7),12,IF(AND(BS688&gt;19.6,BS688&lt;20.1),13,IF(AND(BS688&gt;16.5,BS688&lt;16.9),14,IF(AND(BS688&gt;82.4,BS688&lt;82.8),15,IF(AND(BS688&gt;33.6,BS688&lt;34),16,IF(AND(BS688&gt;28,BS688&lt;28.6),17,IF(AND(BS688&gt;130.8,BS688&lt;131.4),18,IF(AND(BS688&gt;50.5,BS688&lt;50.9),19,IF(AND(BS688&gt;45.2,BS688&lt;45.8),20))))))))))))))))))</f>
        <v>0</v>
      </c>
    </row>
    <row r="689" spans="1:88" ht="90" customHeight="1">
      <c r="A689" s="297"/>
      <c r="B689" s="287"/>
      <c r="C689" s="309"/>
      <c r="D689" s="292" t="s">
        <v>54</v>
      </c>
      <c r="E689" s="293"/>
      <c r="F689" s="10" t="s">
        <v>36</v>
      </c>
      <c r="G689" s="12">
        <f>IF(AD689=FALSE,0,AD689)</f>
        <v>948.15</v>
      </c>
      <c r="H689" s="12" t="s">
        <v>36</v>
      </c>
      <c r="I689" s="12">
        <f>IF(AE689=FALSE,0,AE689)</f>
        <v>0</v>
      </c>
      <c r="J689" s="12">
        <f>IF(AF689=FALSE,0,AF689)</f>
        <v>0</v>
      </c>
      <c r="K689" s="12" t="s">
        <v>36</v>
      </c>
      <c r="L689" s="12">
        <f>IF(AG689=FALSE,0,AG689)</f>
        <v>0</v>
      </c>
      <c r="M689" s="12" t="s">
        <v>36</v>
      </c>
      <c r="N689" s="12" t="s">
        <v>36</v>
      </c>
      <c r="O689" s="12" t="s">
        <v>36</v>
      </c>
      <c r="P689" s="12" t="s">
        <v>36</v>
      </c>
      <c r="Q689" s="12">
        <f>IF(AH689=FALSE,0,AH689)</f>
        <v>0</v>
      </c>
      <c r="R689" s="12" t="s">
        <v>36</v>
      </c>
      <c r="S689" s="12">
        <f>IF(AI689=FALSE,0,AI689)</f>
        <v>0</v>
      </c>
      <c r="T689" s="12" t="s">
        <v>36</v>
      </c>
      <c r="U689" s="12">
        <f>IF(AJ689=FALSE,0,AJ689)</f>
        <v>0</v>
      </c>
      <c r="V689" s="12">
        <f>IF(AK689=FALSE,0,AK689)</f>
        <v>0</v>
      </c>
      <c r="W689" s="12">
        <f>IF(AL689=FALSE,0,AL689)</f>
        <v>0</v>
      </c>
      <c r="X689" s="12" t="s">
        <v>36</v>
      </c>
      <c r="Y689" s="12">
        <f>IF(AM689=FALSE,0,AM689)</f>
        <v>0</v>
      </c>
      <c r="Z689" s="12" t="s">
        <v>36</v>
      </c>
      <c r="AA689" s="18">
        <v>9</v>
      </c>
      <c r="AD689" s="52">
        <f>IF(AD688=3,948.15,IF(AD688=4,624.59,IF(AD688=5,238.38,IF(AD688=6,1987,IF(AD688=7,740.75,IF(AD688=8,283.91,IF(AD688=9,2682.35,IF(AD688=10,829.59,IF(AD688=11,586.15,IF(AD688=12,992.71,IF(AD688=13,653.95,IF(AD688=14,249.59,IF(AD688=15,2080.39,IF(AD688=16,775.57,IF(AD688=17,297.25,IF(AD688=18,2808.42,IF(AD688=19,868.59,IF(AD688=20,613.7))))))))))))))))))</f>
        <v>948.15</v>
      </c>
      <c r="AE689" s="52" t="b">
        <f>IF(AE688=5,1205.78,IF(AE688=8,1408.63,IF(AE688=11,1428.91,IF(AE688=14,1262.45,IF(AE688=17,1474.83,IF(AE688=20,1496.07))))))</f>
        <v>0</v>
      </c>
      <c r="AF689" s="52" t="b">
        <f>IF(AF688=3,487.32,IF(AF688=4,325.64,IF(AF688=5,287.99,IF(AF688=6,618.7,IF(AF688=7,412.3,IF(AF688=8,366.04,IF(AF688=9,798.54,IF(AF688=10,534.49,IF(AF688=11,476.86,IF(AF688=12,510.22,IF(AF688=13,340.94,IF(AF688=14,301.53,IF(AF688=15,647.78,IF(AF688=16,431.68,IF(AF688=17,383.24,IF(AF688=18,836.07,IF(AF688=19,559.61,IF(AF688=20,499.27))))))))))))))))))</f>
        <v>0</v>
      </c>
      <c r="AG689" s="52" t="b">
        <f>IF(AG688=3,498.89,IF(AG688=4,361.29,IF(AG688=5,250.38,IF(AG688=6,629.22,IF(AG688=7,456.21,IF(AG688=8,316.16,IF(AG688=9,815.35,IF(AG688=10,572.19,IF(AG688=11,402.59,IF(AG688=12,522.33,IF(AG688=13,378.28,IF(AG688=14,262.15,IF(AG688=15,658.8,IF(AG688=16,477.66,IF(AG688=17,331.01,IF(AG688=18,853.67,IF(AG688=19,599.08,IF(AG688=20,421.51))))))))))))))))))</f>
        <v>0</v>
      </c>
      <c r="AH689" s="52" t="b">
        <f>IF(AH688=3,359.85,IF(AH688=4,130.83,IF(AH688=5,78.61,IF(AH688=6,427.19,IF(AH688=7,160.77,IF(AH688=8,95.38,IF(AH688=9,568.37,IF(AH688=10,204.4,IF(AH688=11,132.96,IF(AH688=12,376.76,IF(AH688=13,136.98,IF(AH688=14,82.31,IF(AH688=15,447.27,IF(AH688=16,168.32,IF(AH688=17,99.86,IF(AH688=18,595.08,IF(AH688=19,214.01,IF(AH688=20,139.21))))))))))))))))))</f>
        <v>0</v>
      </c>
      <c r="AI689" s="52" t="b">
        <f>IF(AI688=3,196.17,IF(AI688=4,89.93,IF(AI688=5,48.88,IF(AI688=6,246.08,IF(AI688=7,112.07,IF(AI688=8,61.92,IF(AI688=9,297.11,IF(AI688=10,140.41,IF(AI688=11,79.67,IF(AI688=12,205.39,IF(AI688=13,94.16,IF(AI688=14,51.17,IF(AI688=15,257.64,IF(AI688=16,117.33,IF(AI688=17,64.83,IF(AI688=18,311.07,IF(AI688=19,147.01,IF(AI688=20,83.42))))))))))))))))))</f>
        <v>0</v>
      </c>
      <c r="AJ689" s="52" t="b">
        <f>IF(AJ688=3,108.35,IF(AJ688=4,64.65,IF(AJ688=5,45.75,IF(AJ688=6,144.27,IF(AJ688=7,86.58,IF(AJ688=8,61.46,IF(AJ688=9,195.16,IF(AJ688=10,118.24,IF(AJ688=11,83.88,IF(AJ688=12,113.44,IF(AJ688=13,67.69,IF(AJ688=14,47.9,IF(AJ688=15,151.05,IF(AJ688=16,90.65,IF(AJ688=17,64.34,IF(AJ688=18,204.34,IF(AJ688=19,123.8,IF(AJ688=20,87.83))))))))))))))))))</f>
        <v>0</v>
      </c>
      <c r="AK689" s="52" t="b">
        <f>IF(AK688=3,140.85,IF(AK688=4,104.84,IF(AK688=5,53.32,IF(AK688=6,286.46,IF(AK688=7,119.42,IF(AK688=8,63.42,IF(AK688=9,413.27,IF(AK688=10,141.33,IF(AK688=11,146,IF(AK688=12,147.47,IF(AK688=13,109.77,IF(AK688=14,55.82,IF(AK688=15,299.92,IF(AK688=16,125.03,IF(AK688=17,66.4,IF(AK688=18,432.69,IF(AK688=19,147.97,IF(AK688=20,152.86))))))))))))))))))</f>
        <v>0</v>
      </c>
      <c r="AL689" s="52" t="b">
        <f>IF(AL688=3,351.42,IF(AL688=4,547.22,IF(AL688=5,156.33,IF(AL688=6,722.99,IF(AL688=7,638.96,IF(AL688=8,188.79,IF(AL688=9,946.4,IF(AL688=10,699.46,IF(AL688=11,361.7,IF(AL688=12,367.94,IF(AL688=13,572.94,IF(AL688=14,163.68,IF(AL688=15,756.97,IF(AL688=16,668.99,IF(AL688=17,197.66,IF(AL688=18,990.88,IF(AL688=19,732.33,IF(AL688=20,378.7))))))))))))))))))</f>
        <v>0</v>
      </c>
      <c r="AM689" s="52" t="b">
        <f>IF(AM688=3,46.41,IF(AM688=4,19.01,IF(AM688=5,15.96,IF(AM688=6,78.9,IF(AM688=7,32.34,IF(AM688=8,27.09,IF(AM688=9,125.27,IF(AM688=10,48.48,IF(AM688=11,43.47,IF(AM688=12,48.59,IF(AM688=13,19.9,IF(AM688=14,16.71,IF(AM688=15,82.61,IF(AM688=16,33.86,IF(AM688=17,28.36,IF(AM688=18,131.15,IF(AM688=19,50.76,IF(AM688=20,45.51))))))))))))))))))</f>
        <v>0</v>
      </c>
      <c r="AO689" s="4">
        <f t="shared" si="1842"/>
        <v>0</v>
      </c>
      <c r="AP689" s="4">
        <f t="shared" si="1843"/>
        <v>0</v>
      </c>
      <c r="AQ689" s="4">
        <f t="shared" si="1839"/>
        <v>0</v>
      </c>
      <c r="AU689" s="310"/>
      <c r="AV689" s="287"/>
      <c r="AW689" s="317"/>
      <c r="AX689" s="322" t="s">
        <v>54</v>
      </c>
      <c r="AY689" s="293"/>
      <c r="AZ689" s="10" t="s">
        <v>36</v>
      </c>
      <c r="BA689" s="12">
        <f>IF(BX689=FALSE,0,BX689)</f>
        <v>1896.3</v>
      </c>
      <c r="BB689" s="12" t="s">
        <v>36</v>
      </c>
      <c r="BC689" s="12">
        <f>IF(BY689=FALSE,0,BY689)</f>
        <v>0</v>
      </c>
      <c r="BD689" s="12">
        <f>IF(BZ689=FALSE,0,BZ689)</f>
        <v>0</v>
      </c>
      <c r="BE689" s="12" t="s">
        <v>36</v>
      </c>
      <c r="BF689" s="12">
        <f>IF(CA689=FALSE,0,CA689)</f>
        <v>0</v>
      </c>
      <c r="BG689" s="12" t="s">
        <v>36</v>
      </c>
      <c r="BH689" s="12" t="s">
        <v>36</v>
      </c>
      <c r="BI689" s="12" t="s">
        <v>36</v>
      </c>
      <c r="BJ689" s="12" t="s">
        <v>36</v>
      </c>
      <c r="BK689" s="12">
        <f>IF(CB689=FALSE,0,CB689)</f>
        <v>0</v>
      </c>
      <c r="BL689" s="12" t="s">
        <v>36</v>
      </c>
      <c r="BM689" s="12">
        <f>IF(CC689=FALSE,0,CC689)</f>
        <v>0</v>
      </c>
      <c r="BN689" s="12" t="s">
        <v>36</v>
      </c>
      <c r="BO689" s="12">
        <f>IF(CD689=FALSE,0,CD689)</f>
        <v>0</v>
      </c>
      <c r="BP689" s="12">
        <f>IF(CE689=FALSE,0,CE689)</f>
        <v>0</v>
      </c>
      <c r="BQ689" s="12">
        <f>IF(CF689=FALSE,0,CF689)</f>
        <v>0</v>
      </c>
      <c r="BR689" s="12" t="s">
        <v>36</v>
      </c>
      <c r="BS689" s="12">
        <f>IF(CG689=FALSE,0,CG689)</f>
        <v>0</v>
      </c>
      <c r="BT689" s="12" t="s">
        <v>36</v>
      </c>
      <c r="BU689" s="18">
        <v>9</v>
      </c>
      <c r="BX689" s="52">
        <f>IF(AD688=3,1896.3,IF(AD688=4,1249.18,IF(AD688=5,476.76,IF(AD688=6,3974,IF(AD688=7,1481.5,IF(AD688=8,567.82,IF(AD688=9,5364.7,IF(AD688=10,1659.18,IF(AD688=11,1172.3)))))))))</f>
        <v>1896.3</v>
      </c>
      <c r="BY689" s="52" t="b">
        <f>IF(AE688=5,2411.56,IF(AE688=8,2817.26,IF(AE688=11,2857.82)))</f>
        <v>0</v>
      </c>
      <c r="BZ689" s="52" t="b">
        <f>IF(AF688=3,974.64,IF(AF688=4,651.28,IF(AF688=5,575.98,IF(AF688=6,1237.4,IF(AF688=7,824.6,IF(AF688=8,732.08,IF(AF688=9,1597.08,IF(AF688=10,1068.98,IF(AF688=11,953.72)))))))))</f>
        <v>0</v>
      </c>
      <c r="CA689" s="52" t="b">
        <f>IF(AG688=3,997.78,IF(AG688=4,722.58,IF(AG688=5,500.76,IF(AG688=6,1258.44,IF(AG688=7,912.42,IF(AG688=8,632.32,IF(AG688=9,1630.7,IF(AG688=10,1144.38,IF(AG688=11,805.18)))))))))</f>
        <v>0</v>
      </c>
      <c r="CB689" s="52" t="b">
        <f>IF(AH688=3,719.7,IF(AH688=4,261.66,IF(AH688=5,157.22,IF(AH688=6,854.38,IF(AH688=7,321.54,IF(AH688=8,190.76,IF(AH688=9,1136.74,IF(AH688=10,408.8,IF(AH688=11,265.92)))))))))</f>
        <v>0</v>
      </c>
      <c r="CC689" s="52" t="b">
        <f>IF(AI688=3,392.34,IF(AI688=4,179.86,IF(AI688=5,97.76,IF(AI688=6,492.16,IF(AI688=7,224.14,IF(AI688=8,123.84,IF(AI688=9,594.22,IF(AI688=10,280.82,IF(AI688=11,159.34)))))))))</f>
        <v>0</v>
      </c>
      <c r="CD689" s="52" t="b">
        <f>IF(AJ688=3,216.7,IF(AJ688=4,129.3,IF(AJ688=5,91.5,IF(AJ688=6,288.54,IF(AJ688=7,173.16,IF(AJ688=8,122.92,IF(AJ688=9,390.32,IF(AJ688=10,236.48,IF(AJ688=11,167.76)))))))))</f>
        <v>0</v>
      </c>
      <c r="CE689" s="52" t="b">
        <f>IF(AK688=3,281.7,IF(AK688=4,209.68,IF(AK688=5,106.64,IF(AK688=6,572.92,IF(AK688=7,238.84,IF(AK688=8,126.84,IF(AK688=9,826.54,IF(AK688=10,282.66,IF(AK688=11,292)))))))))</f>
        <v>0</v>
      </c>
      <c r="CF689" s="52" t="b">
        <f>IF(AL688=3,702.84,IF(AL688=4,1094.44,IF(AL688=5,312.66,IF(AL688=6,1445.98,IF(AL688=7,1277.92,IF(AL688=8,377.58,IF(AL688=9,1892.8,IF(AL688=10,1398.92,IF(AL688=11,723.4)))))))))</f>
        <v>0</v>
      </c>
      <c r="CG689" s="52" t="b">
        <f>IF(AM688=3,92.82,IF(AM688=4,38.02,IF(AM688=5,31.92,IF(AM688=6,157.8,IF(AM688=7,64.68,IF(AM688=8,54.18,IF(AM688=9,250.54,IF(AM688=10,96.96,IF(AM688=11,86.94)))))))))</f>
        <v>0</v>
      </c>
    </row>
    <row r="690" spans="1:88" ht="30" customHeight="1">
      <c r="A690" s="295" t="s">
        <v>40</v>
      </c>
      <c r="B690" s="286" t="s">
        <v>141</v>
      </c>
      <c r="C690" s="307">
        <v>2555.37</v>
      </c>
      <c r="D690" s="286" t="s">
        <v>27</v>
      </c>
      <c r="E690" s="3" t="s">
        <v>28</v>
      </c>
      <c r="F690" s="10">
        <f>G690+I690+J690+L690+Q690+S690+U690+V690+W690+Y690+Z690</f>
        <v>2422874.0699999998</v>
      </c>
      <c r="G690" s="44">
        <v>2422874.0699999998</v>
      </c>
      <c r="H690" s="10">
        <v>0</v>
      </c>
      <c r="I690" s="10">
        <v>0</v>
      </c>
      <c r="J690" s="10">
        <v>0</v>
      </c>
      <c r="K690" s="10">
        <v>0</v>
      </c>
      <c r="L690" s="10">
        <f>M690+O690</f>
        <v>0</v>
      </c>
      <c r="M690" s="13">
        <v>0</v>
      </c>
      <c r="N690" s="10">
        <v>0</v>
      </c>
      <c r="O690" s="13">
        <v>0</v>
      </c>
      <c r="P690" s="10">
        <v>0</v>
      </c>
      <c r="Q690" s="46">
        <v>0</v>
      </c>
      <c r="R690" s="10">
        <v>0</v>
      </c>
      <c r="S690" s="46">
        <v>0</v>
      </c>
      <c r="T690" s="10">
        <v>0</v>
      </c>
      <c r="U690" s="46">
        <v>0</v>
      </c>
      <c r="V690" s="46">
        <v>0</v>
      </c>
      <c r="W690" s="46">
        <v>0</v>
      </c>
      <c r="X690" s="10">
        <v>0</v>
      </c>
      <c r="Y690" s="10">
        <v>0</v>
      </c>
      <c r="Z690" s="10">
        <v>0</v>
      </c>
      <c r="AA690" s="16">
        <v>1</v>
      </c>
      <c r="AO690" s="4">
        <f t="shared" si="1842"/>
        <v>0</v>
      </c>
      <c r="AP690" s="4">
        <f t="shared" si="1843"/>
        <v>0</v>
      </c>
      <c r="AQ690" s="4">
        <f t="shared" si="1839"/>
        <v>0</v>
      </c>
      <c r="AU690" s="310" t="s">
        <v>40</v>
      </c>
      <c r="AV690" s="286" t="s">
        <v>141</v>
      </c>
      <c r="AW690" s="317">
        <v>2555.37</v>
      </c>
      <c r="AX690" s="290" t="s">
        <v>27</v>
      </c>
      <c r="AY690" s="3" t="s">
        <v>28</v>
      </c>
      <c r="AZ690" s="10">
        <f>BA690+BC690+BD690+BF690+BK690+BM690+BO690+BP690+BQ690+BS690+BT690</f>
        <v>4845748.13</v>
      </c>
      <c r="BA690" s="44">
        <f>ROUND($C690*BA698,2)</f>
        <v>4845748.13</v>
      </c>
      <c r="BB690" s="10">
        <f>ROUND(H690*2,2)</f>
        <v>0</v>
      </c>
      <c r="BC690" s="44">
        <f>ROUND($C690*BC698,2)</f>
        <v>0</v>
      </c>
      <c r="BD690" s="44">
        <f>ROUND($C690*BD698,2)</f>
        <v>0</v>
      </c>
      <c r="BE690" s="10">
        <f>ROUND(K690*2,2)</f>
        <v>0</v>
      </c>
      <c r="BF690" s="44">
        <f>ROUND($C690*BF698,2)</f>
        <v>0</v>
      </c>
      <c r="BG690" s="10">
        <f>ROUND(M690*2,2)</f>
        <v>0</v>
      </c>
      <c r="BH690" s="10">
        <f>ROUND(N690*2,2)</f>
        <v>0</v>
      </c>
      <c r="BI690" s="10">
        <f>ROUND(O690*2,2)</f>
        <v>0</v>
      </c>
      <c r="BJ690" s="10">
        <f>ROUND(P690*2,2)</f>
        <v>0</v>
      </c>
      <c r="BK690" s="44">
        <f>ROUND($C690*BK698,2)</f>
        <v>0</v>
      </c>
      <c r="BL690" s="10">
        <f>ROUND(R690*2,2)</f>
        <v>0</v>
      </c>
      <c r="BM690" s="44">
        <f>ROUND($C690*BM698,2)</f>
        <v>0</v>
      </c>
      <c r="BN690" s="10">
        <f>ROUND(T690*2,2)</f>
        <v>0</v>
      </c>
      <c r="BO690" s="44">
        <f>ROUND($C690*BO698,2)</f>
        <v>0</v>
      </c>
      <c r="BP690" s="44">
        <f>ROUND(V690*2,2)</f>
        <v>0</v>
      </c>
      <c r="BQ690" s="44">
        <f>ROUND($C690*BQ698,2)</f>
        <v>0</v>
      </c>
      <c r="BR690" s="10">
        <f>ROUND(X690*2,2)</f>
        <v>0</v>
      </c>
      <c r="BS690" s="44">
        <f>ROUND(Y690*2,2)</f>
        <v>0</v>
      </c>
      <c r="BT690" s="10">
        <f>ROUND(Z690*2,2)</f>
        <v>0</v>
      </c>
      <c r="BU690" s="16">
        <v>1</v>
      </c>
      <c r="CI690" s="32">
        <f>BF690-BG690</f>
        <v>0</v>
      </c>
    </row>
    <row r="691" spans="1:88" ht="60" customHeight="1">
      <c r="A691" s="296"/>
      <c r="B691" s="291"/>
      <c r="C691" s="308"/>
      <c r="D691" s="287"/>
      <c r="E691" s="3" t="s">
        <v>29</v>
      </c>
      <c r="F691" s="10">
        <f t="shared" ref="F691:F695" si="1865">G691+I691+J691+L691+Q691+S691+U691+V691+W691+Y691+Z691</f>
        <v>0</v>
      </c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6">
        <v>2</v>
      </c>
      <c r="AO691" s="4">
        <f t="shared" si="1842"/>
        <v>0</v>
      </c>
      <c r="AP691" s="4">
        <f t="shared" si="1843"/>
        <v>0</v>
      </c>
      <c r="AQ691" s="4">
        <f t="shared" si="1839"/>
        <v>0</v>
      </c>
      <c r="AU691" s="310"/>
      <c r="AV691" s="291"/>
      <c r="AW691" s="317"/>
      <c r="AX691" s="290"/>
      <c r="AY691" s="3" t="s">
        <v>29</v>
      </c>
      <c r="AZ691" s="10">
        <f t="shared" ref="AZ691:AZ695" si="1866">BA691+BC691+BD691+BF691+BK691+BM691+BO691+BP691+BQ691+BS691+BT691</f>
        <v>0</v>
      </c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6">
        <v>2</v>
      </c>
    </row>
    <row r="692" spans="1:88" ht="120" customHeight="1">
      <c r="A692" s="296"/>
      <c r="B692" s="291"/>
      <c r="C692" s="308"/>
      <c r="D692" s="286" t="s">
        <v>30</v>
      </c>
      <c r="E692" s="3" t="s">
        <v>31</v>
      </c>
      <c r="F692" s="10">
        <f t="shared" si="1865"/>
        <v>0</v>
      </c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6">
        <v>3</v>
      </c>
      <c r="AO692" s="4">
        <f t="shared" si="1842"/>
        <v>0</v>
      </c>
      <c r="AP692" s="4">
        <f t="shared" si="1843"/>
        <v>0</v>
      </c>
      <c r="AQ692" s="4">
        <f t="shared" si="1839"/>
        <v>0</v>
      </c>
      <c r="AT692" s="32">
        <f>AZ692-BC692</f>
        <v>0</v>
      </c>
      <c r="AU692" s="310"/>
      <c r="AV692" s="291"/>
      <c r="AW692" s="317"/>
      <c r="AX692" s="290" t="s">
        <v>30</v>
      </c>
      <c r="AY692" s="3" t="s">
        <v>31</v>
      </c>
      <c r="AZ692" s="10">
        <f t="shared" si="1866"/>
        <v>0</v>
      </c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6">
        <v>3</v>
      </c>
    </row>
    <row r="693" spans="1:88" ht="30" customHeight="1">
      <c r="A693" s="296"/>
      <c r="B693" s="291"/>
      <c r="C693" s="308"/>
      <c r="D693" s="291"/>
      <c r="E693" s="3" t="s">
        <v>32</v>
      </c>
      <c r="F693" s="10">
        <f t="shared" si="1865"/>
        <v>0</v>
      </c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6">
        <v>4</v>
      </c>
      <c r="AO693" s="4">
        <f t="shared" si="1842"/>
        <v>0</v>
      </c>
      <c r="AP693" s="4">
        <f t="shared" si="1843"/>
        <v>0</v>
      </c>
      <c r="AQ693" s="4">
        <f t="shared" si="1839"/>
        <v>0</v>
      </c>
      <c r="AU693" s="310"/>
      <c r="AV693" s="291"/>
      <c r="AW693" s="317"/>
      <c r="AX693" s="290"/>
      <c r="AY693" s="3" t="s">
        <v>32</v>
      </c>
      <c r="AZ693" s="10">
        <f t="shared" si="1866"/>
        <v>0</v>
      </c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6">
        <v>4</v>
      </c>
    </row>
    <row r="694" spans="1:88" ht="30" customHeight="1">
      <c r="A694" s="296"/>
      <c r="B694" s="291"/>
      <c r="C694" s="308"/>
      <c r="D694" s="291"/>
      <c r="E694" s="3" t="s">
        <v>33</v>
      </c>
      <c r="F694" s="10">
        <f t="shared" si="1865"/>
        <v>0</v>
      </c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6">
        <v>5</v>
      </c>
      <c r="AO694" s="4">
        <f t="shared" si="1842"/>
        <v>0</v>
      </c>
      <c r="AP694" s="4">
        <f t="shared" si="1843"/>
        <v>0</v>
      </c>
      <c r="AQ694" s="4">
        <f t="shared" si="1839"/>
        <v>0</v>
      </c>
      <c r="AU694" s="310"/>
      <c r="AV694" s="291"/>
      <c r="AW694" s="317"/>
      <c r="AX694" s="290"/>
      <c r="AY694" s="3" t="s">
        <v>33</v>
      </c>
      <c r="AZ694" s="10">
        <f t="shared" si="1866"/>
        <v>0</v>
      </c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6">
        <v>5</v>
      </c>
    </row>
    <row r="695" spans="1:88" ht="30" customHeight="1">
      <c r="A695" s="296"/>
      <c r="B695" s="291"/>
      <c r="C695" s="308"/>
      <c r="D695" s="287"/>
      <c r="E695" s="3" t="s">
        <v>34</v>
      </c>
      <c r="F695" s="10">
        <f t="shared" si="1865"/>
        <v>0</v>
      </c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6">
        <v>6</v>
      </c>
      <c r="AO695" s="4">
        <f t="shared" si="1842"/>
        <v>0</v>
      </c>
      <c r="AP695" s="4">
        <f t="shared" si="1843"/>
        <v>0</v>
      </c>
      <c r="AQ695" s="4">
        <f t="shared" si="1839"/>
        <v>0</v>
      </c>
      <c r="AU695" s="310"/>
      <c r="AV695" s="291"/>
      <c r="AW695" s="317"/>
      <c r="AX695" s="290"/>
      <c r="AY695" s="3" t="s">
        <v>34</v>
      </c>
      <c r="AZ695" s="10">
        <f t="shared" si="1866"/>
        <v>0</v>
      </c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6">
        <v>6</v>
      </c>
    </row>
    <row r="696" spans="1:88" ht="30" customHeight="1">
      <c r="A696" s="296"/>
      <c r="B696" s="291"/>
      <c r="C696" s="308"/>
      <c r="D696" s="292" t="s">
        <v>35</v>
      </c>
      <c r="E696" s="293"/>
      <c r="F696" s="10">
        <f>F690+F691+F692+F693+F694+F695</f>
        <v>2422874.0699999998</v>
      </c>
      <c r="G696" s="10">
        <f t="shared" ref="G696" si="1867">G690+G691+G692+G693+G694+G695</f>
        <v>2422874.0699999998</v>
      </c>
      <c r="H696" s="10">
        <f t="shared" ref="H696" si="1868">H690+H691+H692+H693+H694+H695</f>
        <v>0</v>
      </c>
      <c r="I696" s="10">
        <f t="shared" ref="I696" si="1869">I690+I691+I692+I693+I694+I695</f>
        <v>0</v>
      </c>
      <c r="J696" s="10">
        <f t="shared" ref="J696" si="1870">J690+J691+J692+J693+J694+J695</f>
        <v>0</v>
      </c>
      <c r="K696" s="10">
        <f t="shared" ref="K696" si="1871">K690+K691+K692+K693+K694+K695</f>
        <v>0</v>
      </c>
      <c r="L696" s="10">
        <f t="shared" ref="L696" si="1872">L690+L691+L692+L693+L694+L695</f>
        <v>0</v>
      </c>
      <c r="M696" s="10">
        <f t="shared" ref="M696" si="1873">M690+M691+M692+M693+M694+M695</f>
        <v>0</v>
      </c>
      <c r="N696" s="10">
        <f t="shared" ref="N696" si="1874">N690+N691+N692+N693+N694+N695</f>
        <v>0</v>
      </c>
      <c r="O696" s="10">
        <f t="shared" ref="O696" si="1875">O690+O691+O692+O693+O694+O695</f>
        <v>0</v>
      </c>
      <c r="P696" s="10">
        <f t="shared" ref="P696" si="1876">P690+P691+P692+P693+P694+P695</f>
        <v>0</v>
      </c>
      <c r="Q696" s="10">
        <f t="shared" ref="Q696" si="1877">Q690+Q691+Q692+Q693+Q694+Q695</f>
        <v>0</v>
      </c>
      <c r="R696" s="10">
        <f t="shared" ref="R696" si="1878">R690+R691+R692+R693+R694+R695</f>
        <v>0</v>
      </c>
      <c r="S696" s="10">
        <f t="shared" ref="S696" si="1879">S690+S691+S692+S693+S694+S695</f>
        <v>0</v>
      </c>
      <c r="T696" s="10">
        <f t="shared" ref="T696" si="1880">T690+T691+T692+T693+T694+T695</f>
        <v>0</v>
      </c>
      <c r="U696" s="10">
        <f t="shared" ref="U696" si="1881">U690+U691+U692+U693+U694+U695</f>
        <v>0</v>
      </c>
      <c r="V696" s="10">
        <f t="shared" ref="V696" si="1882">V690+V691+V692+V693+V694+V695</f>
        <v>0</v>
      </c>
      <c r="W696" s="10">
        <f t="shared" ref="W696" si="1883">W690+W691+W692+W693+W694+W695</f>
        <v>0</v>
      </c>
      <c r="X696" s="10">
        <f t="shared" ref="X696" si="1884">X690+X691+X692+X693+X694+X695</f>
        <v>0</v>
      </c>
      <c r="Y696" s="10">
        <f t="shared" ref="Y696" si="1885">Y690+Y691+Y692+Y693+Y694+Y695</f>
        <v>0</v>
      </c>
      <c r="Z696" s="10">
        <f t="shared" ref="Z696" si="1886">Z690+Z691+Z692+Z693+Z694+Z695</f>
        <v>0</v>
      </c>
      <c r="AA696" s="16">
        <v>7</v>
      </c>
      <c r="AO696" s="4">
        <f t="shared" si="1842"/>
        <v>0</v>
      </c>
      <c r="AP696" s="4">
        <f t="shared" si="1843"/>
        <v>0</v>
      </c>
      <c r="AQ696" s="4">
        <f t="shared" si="1839"/>
        <v>0</v>
      </c>
      <c r="AU696" s="310"/>
      <c r="AV696" s="291"/>
      <c r="AW696" s="317"/>
      <c r="AX696" s="294" t="s">
        <v>35</v>
      </c>
      <c r="AY696" s="294"/>
      <c r="AZ696" s="10">
        <f>AZ690+AZ691+AZ692+AZ693+AZ694+AZ695</f>
        <v>4845748.13</v>
      </c>
      <c r="BA696" s="10">
        <f t="shared" ref="BA696:BT696" si="1887">BA690+BA691+BA692+BA693+BA694+BA695</f>
        <v>4845748.13</v>
      </c>
      <c r="BB696" s="10">
        <f t="shared" si="1887"/>
        <v>0</v>
      </c>
      <c r="BC696" s="10">
        <f t="shared" si="1887"/>
        <v>0</v>
      </c>
      <c r="BD696" s="10">
        <f t="shared" si="1887"/>
        <v>0</v>
      </c>
      <c r="BE696" s="10">
        <f t="shared" si="1887"/>
        <v>0</v>
      </c>
      <c r="BF696" s="10">
        <f t="shared" si="1887"/>
        <v>0</v>
      </c>
      <c r="BG696" s="10">
        <f t="shared" si="1887"/>
        <v>0</v>
      </c>
      <c r="BH696" s="10">
        <f t="shared" si="1887"/>
        <v>0</v>
      </c>
      <c r="BI696" s="10">
        <f t="shared" si="1887"/>
        <v>0</v>
      </c>
      <c r="BJ696" s="10">
        <f t="shared" si="1887"/>
        <v>0</v>
      </c>
      <c r="BK696" s="10">
        <f t="shared" si="1887"/>
        <v>0</v>
      </c>
      <c r="BL696" s="10">
        <f t="shared" si="1887"/>
        <v>0</v>
      </c>
      <c r="BM696" s="10">
        <f t="shared" si="1887"/>
        <v>0</v>
      </c>
      <c r="BN696" s="10">
        <f t="shared" si="1887"/>
        <v>0</v>
      </c>
      <c r="BO696" s="10">
        <f t="shared" si="1887"/>
        <v>0</v>
      </c>
      <c r="BP696" s="10">
        <f t="shared" si="1887"/>
        <v>0</v>
      </c>
      <c r="BQ696" s="10">
        <f t="shared" si="1887"/>
        <v>0</v>
      </c>
      <c r="BR696" s="10">
        <f t="shared" si="1887"/>
        <v>0</v>
      </c>
      <c r="BS696" s="10">
        <f t="shared" si="1887"/>
        <v>0</v>
      </c>
      <c r="BT696" s="10">
        <f t="shared" si="1887"/>
        <v>0</v>
      </c>
      <c r="BU696" s="16">
        <v>7</v>
      </c>
      <c r="CI696" s="32">
        <f>BF696-BG696</f>
        <v>0</v>
      </c>
      <c r="CJ696" s="123"/>
    </row>
    <row r="697" spans="1:88" ht="75" customHeight="1">
      <c r="A697" s="296"/>
      <c r="B697" s="291"/>
      <c r="C697" s="308"/>
      <c r="D697" s="292" t="s">
        <v>53</v>
      </c>
      <c r="E697" s="293"/>
      <c r="F697" s="11">
        <f>ROUND(F696/C690,2)</f>
        <v>948.15</v>
      </c>
      <c r="G697" s="11">
        <f>ROUND(G696/C690,2)</f>
        <v>948.15</v>
      </c>
      <c r="H697" s="11">
        <f>ROUND(H696/C690,2)</f>
        <v>0</v>
      </c>
      <c r="I697" s="11">
        <f>ROUND(I696/C690,2)</f>
        <v>0</v>
      </c>
      <c r="J697" s="11">
        <f>ROUND(J696/C690,2)</f>
        <v>0</v>
      </c>
      <c r="K697" s="11">
        <f>ROUND(K696/C690,2)</f>
        <v>0</v>
      </c>
      <c r="L697" s="11">
        <f>ROUND(L696/C690,2)</f>
        <v>0</v>
      </c>
      <c r="M697" s="11">
        <f>ROUND(M696/C690,2)</f>
        <v>0</v>
      </c>
      <c r="N697" s="11">
        <f>ROUND(N696/C690,2)</f>
        <v>0</v>
      </c>
      <c r="O697" s="11">
        <f>ROUND(O696/C690,2)</f>
        <v>0</v>
      </c>
      <c r="P697" s="11">
        <f>ROUND(P696/C690,2)</f>
        <v>0</v>
      </c>
      <c r="Q697" s="11">
        <f>ROUND(Q696/C690,2)</f>
        <v>0</v>
      </c>
      <c r="R697" s="11">
        <f>ROUND(R696/C690,2)</f>
        <v>0</v>
      </c>
      <c r="S697" s="11">
        <f>ROUND(S696/C690,2)</f>
        <v>0</v>
      </c>
      <c r="T697" s="11">
        <f>ROUND(T696/C690,2)</f>
        <v>0</v>
      </c>
      <c r="U697" s="11">
        <f>ROUND(U696/C690,2)</f>
        <v>0</v>
      </c>
      <c r="V697" s="11">
        <f>ROUND(V696/C690,2)</f>
        <v>0</v>
      </c>
      <c r="W697" s="11">
        <f>ROUND(W696/C690,2)</f>
        <v>0</v>
      </c>
      <c r="X697" s="11">
        <f>ROUND(X696/C690,2)</f>
        <v>0</v>
      </c>
      <c r="Y697" s="11">
        <f>ROUND(Y696/C690,2)</f>
        <v>0</v>
      </c>
      <c r="Z697" s="11">
        <f>ROUND(Z696/C690,2)</f>
        <v>0</v>
      </c>
      <c r="AA697" s="17">
        <v>8</v>
      </c>
      <c r="AD697" s="52">
        <f>IF(AND(G697&gt;947.15,G697&lt;949),3,IF(AND(G697&gt;623.59,G697&lt;625),4,IF(AND(G697&gt;237.38,G697&lt;239),5,IF(AND(G697&gt;1986,G697&lt;1988),6,IF(AND(G697&gt;739.75,G697&lt;741),7,IF(AND(G697&gt;282.91,G697&lt;284),8,IF(AND(G697&gt;2681.35,G697&lt;2683),9,IF(AND(G697&gt;828.59,G697&lt;830),10,IF(AND(G697&gt;585.15,G697&lt;587),11,IF(AND(G697&gt;991.71,G697&lt;993),12,IF(AND(G697&gt;652.95,G697&lt;654),13,IF(AND(G697&gt;248.59,G697&lt;250),14,IF(AND(G697&gt;2079.39,G697&lt;2081),15,IF(AND(G697&gt;774.57,G697&lt;776),16,IF(AND(G697&gt;296.25,G697&lt;298),17,IF(AND(G697&gt;2807.42,G697&lt;2809),18,IF(AND(G697&gt;867.59,G697&lt;869),19,IF(AND(G697&gt;612.7,G697&lt;614),20))))))))))))))))))</f>
        <v>3</v>
      </c>
      <c r="AE697" s="52" t="b">
        <f>IF(AND(I697&gt;1204.78,I697&lt;1206),5,IF(AND(I697&gt;1407.63,I697&lt;1409),8,IF(AND(I697&gt;1427.91,I697&lt;1429),11,IF(AND(I697&gt;1261.45,I697&lt;1263),14,IF(AND(I697&gt;1473.83,I697&lt;1475),17,IF(AND(I697&gt;1495.07,I697&lt;1497),20))))))</f>
        <v>0</v>
      </c>
      <c r="AF697" s="52" t="b">
        <f>IF(AND(J697&gt;486.32,J697&lt;488),3,IF(AND(J697&gt;324.64,J697&lt;326),4,IF(AND(J697&gt;286.99,J697&lt;288.5),5,IF(AND(J697&gt;617.7,J697&lt;618),6,IF(AND(J697&gt;411.3,J697&lt;413),7,IF(AND(J697&gt;365.04,J697&lt;367),8,IF(AND(J697&gt;797.54,J697&lt;799),9,IF(AND(J697&gt;533.49,J697&lt;535),10,IF(AND(J697&gt;475.86,J697&lt;477),11,IF(AND(J697&gt;509.22,J697&lt;511),12,IF(AND(J697&gt;339.94,J697&lt;341.2),13,IF(AND(J697&gt;300.53,J697&lt;302),14,IF(AND(J697&gt;646.78,J697&lt;648),15,IF(AND(J697&gt;430.68,J697&lt;432),16,IF(AND(J697&gt;382.24,J697&lt;384),17,IF(AND(J697&gt;835.07,J697&lt;837),18,IF(AND(J697&gt;558.61,J697&lt;560),19,IF(AND(J697&gt;498.27,J697&lt;500),20))))))))))))))))))</f>
        <v>0</v>
      </c>
      <c r="AG697" s="52" t="b">
        <f>IF(AND(L697&gt;497.89,L697&lt;499),3,IF(AND(L697&gt;360.29,L697&lt;362),4,IF(AND(L697&gt;249.38,L697&lt;251),5,IF(AND(L697&gt;628.22,L697&lt;630),6,IF(AND(L697&gt;455.21,L697&lt;457),7,IF(AND(L697&gt;315.16,L697&lt;317),8,IF(AND(L697&gt;814.35,L697&lt;816),9,IF(AND(L697&gt;571.19,L697&lt;573),10,IF(AND(L697&gt;401.59,L697&lt;403),11,IF(AND(L697&gt;521.33,L697&lt;523),12,IF(AND(L697&gt;377.28,L697&lt;379),13,IF(AND(L697&gt;261.15,L697&lt;263),14,IF(AND(L697&gt;657.8,L697&lt;659),15,IF(AND(L697&gt;476.66,L697&lt;478),16,IF(AND(L697&gt;330.01,L697&lt;332),17,IF(AND(L697&gt;852.67,L697&lt;854),18,IF(AND(L697&gt;598.08,L697&lt;600),19,IF(AND(L697&gt;420.51,L697&lt;422),20))))))))))))))))))</f>
        <v>0</v>
      </c>
      <c r="AH697" s="52" t="b">
        <f>IF(AND(Q697&gt;358.85,Q697&lt;360),3,IF(AND(Q697&gt;129.83,Q697&lt;131),4,IF(AND(Q697&gt;77.61,Q697&lt;79),5,IF(AND(Q697&gt;426.19,Q697&lt;428),6,IF(AND(Q697&gt;159.77,Q697&lt;161),7,IF(AND(Q697&gt;94.38,Q697&lt;96),8,IF(AND(Q697&gt;567.37,Q697&lt;569),9,IF(AND(Q697&gt;203.4,Q697&lt;205),10,IF(AND(Q697&gt;131.96,Q697&lt;133),11,IF(AND(Q697&gt;375.76,Q697&lt;377),12,IF(AND(Q697&gt;135.98,Q697&lt;137),13,IF(AND(Q697&gt;81.31,Q697&lt;83),14,IF(AND(Q697&gt;446.27,Q697&lt;448),15,IF(AND(Q697&gt;167.32,Q697&lt;169),16,IF(AND(Q697&gt;98.86,Q697&lt;100),17,IF(AND(Q697&gt;594.08,Q697&lt;596),18,IF(AND(Q697&gt;213.01,Q697&lt;215),19,IF(AND(Q697&gt;138.21,Q697&lt;140),20))))))))))))))))))</f>
        <v>0</v>
      </c>
      <c r="AI697" s="52" t="b">
        <f>IF(AND(S697&gt;195.17,S697&lt;197),3,IF(AND(S697&gt;88.93,S697&lt;90),4,IF(AND(S697&gt;47.88,S697&lt;49),5,IF(AND(S697&gt;245.08,S697&lt;247),6,IF(AND(S697&gt;111.07,S697&lt;113),7,IF(AND(S697&gt;60.92,S697&lt;62),8,IF(AND(S697&gt;296.11,S697&lt;298),9,IF(AND(S697&gt;139.41,S697&lt;141),10,IF(AND(S697&gt;78.67,S697&lt;80),11,IF(AND(S697&gt;204.39,S697&lt;206),12,IF(AND(S697&gt;93.16,S697&lt;95),13,IF(AND(S697&gt;50.17,S697&lt;52),14,IF(AND(S697&gt;256.64,S697&lt;258),15,IF(AND(S697&gt;116.33,S697&lt;118),16,IF(AND(S697&gt;63.83,S697&lt;65),17,IF(AND(S697&gt;310.07,S697&lt;312),18,IF(AND(S697&gt;146.01,S697&lt;148),19,IF(AND(S697&gt;82.42,S697&lt;84),20))))))))))))))))))</f>
        <v>0</v>
      </c>
      <c r="AJ697" s="52" t="b">
        <f>IF(AND(U697&gt;107.35,U697&lt;109),3,IF(AND(U697&gt;63.65,U697&lt;65),4,IF(AND(U697&gt;44.75,U697&lt;46),5,IF(AND(U697&gt;143.27,U697&lt;145),6,IF(AND(U697&gt;85.58,U697&lt;87),7,IF(AND(U697&gt;60.46,U697&lt;62),8,IF(AND(U697&gt;194.16,U697&lt;196),9,IF(AND(U697&gt;117.24,U697&lt;119),10,IF(AND(U697&gt;82.88,U697&lt;84),11,IF(AND(U697&gt;112.44,U697&lt;114),12,IF(AND(U697&gt;66.69,U697&lt;68),13,IF(AND(U697&gt;46.9,U697&lt;48),14,IF(AND(U697&gt;150.05,U697&lt;152),15,IF(AND(U697&gt;90.65,U697&lt;91),16,IF(AND(U697&gt;63.34,U697&lt;65),17,IF(AND(U697&gt;203.34,U697&lt;205),18,IF(AND(U697&gt;122.8,U697&lt;124),19,IF(AND(U697&gt;86.83,U697&lt;88),20))))))))))))))))))</f>
        <v>0</v>
      </c>
      <c r="AK697" s="52" t="b">
        <f>IF(AND(V697&gt;139.85,V697&lt;141),3,IF(AND(V697&gt;103.84,V697&lt;105),4,IF(AND(V697&gt;52.32,V697&lt;54),5,IF(AND(V697&gt;285.46,V697&lt;287),6,IF(AND(V697&gt;118.42,V697&lt;120),7,IF(AND(V697&gt;62.42,V697&lt;64),8,IF(AND(V697&gt;412.27,V697&lt;414),9,IF(AND(V697&gt;140.33,V697&lt;142),10,IF(AND(V697&gt;145,V697&lt;147),11,IF(AND(V697&gt;146.47,V697&lt;148),12,IF(AND(V697&gt;108.77,V697&lt;110),13,IF(AND(V697&gt;54.82,V697&lt;56),14,IF(AND(V697&gt;298.92,V697&lt;300),15,IF(AND(V697&gt;124.03,V697&lt;126),16,IF(AND(V697&gt;65.4,V697&lt;67),17,IF(AND(V697&gt;431.69,V697&lt;433),18,IF(AND(V697&gt;146.97,V697&lt;148),19,IF(AND(V697&gt;151.86,V697&lt;153),20))))))))))))))))))</f>
        <v>0</v>
      </c>
      <c r="AL697" s="52" t="b">
        <f>IF(AND(W697&gt;350.42,W697&lt;352),3,IF(AND(W697&gt;546.22,W697&lt;548),4,IF(AND(W697&gt;155.33,W697&lt;157),5,IF(AND(W697&gt;721.99,W697&lt;723),6,IF(AND(W697&gt;638.96,W697&lt;639),7,IF(AND(W697&gt;187.79,W697&lt;189),8,IF(AND(W697&gt;945.4,W697&lt;947),9,IF(AND(W697&gt;698.46,W697&lt;670),10,IF(AND(W697&gt;360.7,W697&lt;362),11,IF(AND(W697&gt;366.94,W697&lt;368),12,IF(AND(W697&gt;571.94,W697&lt;573),13,IF(AND(W697&gt;162.68,W697&lt;164),14,IF(AND(W697&gt;755.97,W697&lt;757),15,IF(AND(W697&gt;667.99,W697&lt;669),16,IF(AND(W697&gt;196.66,W697&lt;198),17,IF(AND(W697&gt;989.88,W697&lt;991),18,IF(AND(W697&gt;731.33,W697&lt;733),19,IF(AND(W697&gt;377.7,W697&lt;379),20))))))))))))))))))</f>
        <v>0</v>
      </c>
      <c r="AM697" s="52" t="b">
        <f>IF(AND(Y697&gt;46.2,Y697&lt;46.5),3,IF(AND(Y697&gt;18.8,Y697&lt;19.1),4,IF(AND(Y697&gt;15.8,Y697&lt;16),5,IF(AND(Y697&gt;78.7,Y697&lt;79),6,IF(AND(Y697&gt;32.1,Y697&lt;32.4),7,IF(AND(Y697&gt;26.9,Y697&lt;27.3),8,IF(AND(Y697&gt;125,Y697&lt;125.5),9,IF(AND(Y697&gt;48.2,Y697&lt;48.52),10,IF(AND(Y697&gt;43.1,Y697&lt;43.6),11,IF(AND(Y697&gt;48.53,Y697&lt;48.7),12,IF(AND(Y697&gt;19.6,Y697&lt;20.1),13,IF(AND(Y697&gt;16.5,Y697&lt;16.9),14,IF(AND(Y697&gt;82.4,Y697&lt;82.8),15,IF(AND(Y697&gt;33.6,Y697&lt;34),16,IF(AND(Y697&gt;28,Y697&lt;28.6),17,IF(AND(Y697&gt;130.8,Y697&lt;131.4),18,IF(AND(Y697&gt;50.5,Y697&lt;50.9),19,IF(AND(Y697&gt;45.2,Y697&lt;45.8),20))))))))))))))))))</f>
        <v>0</v>
      </c>
      <c r="AO697" s="4">
        <f t="shared" si="1842"/>
        <v>0</v>
      </c>
      <c r="AP697" s="4">
        <f t="shared" si="1843"/>
        <v>0</v>
      </c>
      <c r="AQ697" s="4">
        <f t="shared" si="1839"/>
        <v>0</v>
      </c>
      <c r="AU697" s="310"/>
      <c r="AV697" s="291"/>
      <c r="AW697" s="317"/>
      <c r="AX697" s="322" t="s">
        <v>53</v>
      </c>
      <c r="AY697" s="293"/>
      <c r="AZ697" s="11">
        <f>ROUND(AZ696/AW690,2)</f>
        <v>1896.3</v>
      </c>
      <c r="BA697" s="11">
        <f>ROUND(BA696/AW690,2)</f>
        <v>1896.3</v>
      </c>
      <c r="BB697" s="11">
        <f>ROUND(BB696/AW690,2)</f>
        <v>0</v>
      </c>
      <c r="BC697" s="11">
        <f>ROUND(BC696/AW690,2)</f>
        <v>0</v>
      </c>
      <c r="BD697" s="11">
        <f>ROUND(BD696/AW690,2)</f>
        <v>0</v>
      </c>
      <c r="BE697" s="11">
        <f>ROUND(BE696/AW690,2)</f>
        <v>0</v>
      </c>
      <c r="BF697" s="11">
        <f>ROUND(BF696/AW690,2)</f>
        <v>0</v>
      </c>
      <c r="BG697" s="11">
        <f>ROUND(BG696/AW690,2)</f>
        <v>0</v>
      </c>
      <c r="BH697" s="11">
        <f>ROUND(BH696/AW690,2)</f>
        <v>0</v>
      </c>
      <c r="BI697" s="11">
        <f>ROUND(BI696/AW690,2)</f>
        <v>0</v>
      </c>
      <c r="BJ697" s="11">
        <f>ROUND(BJ696/AW690,2)</f>
        <v>0</v>
      </c>
      <c r="BK697" s="11">
        <f>ROUND(BK696/AW690,2)</f>
        <v>0</v>
      </c>
      <c r="BL697" s="11">
        <f>ROUND(BL696/AW690,2)</f>
        <v>0</v>
      </c>
      <c r="BM697" s="11">
        <f>ROUND(BM696/AW690,2)</f>
        <v>0</v>
      </c>
      <c r="BN697" s="11">
        <f>ROUND(BN696/AW690,2)</f>
        <v>0</v>
      </c>
      <c r="BO697" s="11">
        <f>ROUND(BO696/AW690,2)</f>
        <v>0</v>
      </c>
      <c r="BP697" s="11">
        <f>ROUND(BP696/AW690,2)</f>
        <v>0</v>
      </c>
      <c r="BQ697" s="11">
        <f>ROUND(BQ696/AW690,2)</f>
        <v>0</v>
      </c>
      <c r="BR697" s="11">
        <f>ROUND(BR696/AW690,2)</f>
        <v>0</v>
      </c>
      <c r="BS697" s="11">
        <f>ROUND(BS696/AW690,2)</f>
        <v>0</v>
      </c>
      <c r="BT697" s="11">
        <f>ROUND(BT696/AW690,2)</f>
        <v>0</v>
      </c>
      <c r="BU697" s="17">
        <v>8</v>
      </c>
      <c r="BX697" s="52" t="b">
        <f>IF(AND(BA697&gt;947.15,BA697&lt;949),3,IF(AND(BA697&gt;623.59,BA697&lt;625),4,IF(AND(BA697&gt;237.38,BA697&lt;239),5,IF(AND(BA697&gt;1986,BA697&lt;1988),6,IF(AND(BA697&gt;739.75,BA697&lt;741),7,IF(AND(BA697&gt;282.91,BA697&lt;284),8,IF(AND(BA697&gt;2681.35,BA697&lt;2683),9,IF(AND(BA697&gt;828.59,BA697&lt;830),10,IF(AND(BA697&gt;585.15,BA697&lt;587),11,IF(AND(BA697&gt;991.71,BA697&lt;993),12,IF(AND(BA697&gt;652.95,BA697&lt;654),13,IF(AND(BA697&gt;248.59,BA697&lt;250),14,IF(AND(BA697&gt;2079.39,BA697&lt;2081),15,IF(AND(BA697&gt;774.57,BA697&lt;776),16,IF(AND(BA697&gt;296.25,BA697&lt;298),17,IF(AND(BA697&gt;2807.42,BA697&lt;2809),18,IF(AND(BA697&gt;867.59,BA697&lt;869),19,IF(AND(BA697&gt;612.7,BA697&lt;614),20))))))))))))))))))</f>
        <v>0</v>
      </c>
      <c r="BY697" s="52" t="b">
        <f>IF(AND(BC697&gt;1204.78,BC697&lt;1206),5,IF(AND(BC697&gt;1407.63,BC697&lt;1409),8,IF(AND(BC697&gt;1427.91,BC697&lt;1429),11,IF(AND(BC697&gt;1261.45,BC697&lt;1263),14,IF(AND(BC697&gt;1473.83,BC697&lt;1475),17,IF(AND(BC697&gt;1495.07,BC697&lt;1497),20))))))</f>
        <v>0</v>
      </c>
      <c r="BZ697" s="52" t="b">
        <f>IF(AND(BD697&gt;486.32,BD697&lt;488),3,IF(AND(BD697&gt;324.64,BD697&lt;326),4,IF(AND(BD697&gt;286.99,BD697&lt;288.5),5,IF(AND(BD697&gt;617.7,BD697&lt;618),6,IF(AND(BD697&gt;411.3,BD697&lt;413),7,IF(AND(BD697&gt;365.04,BD697&lt;367),8,IF(AND(BD697&gt;797.54,BD697&lt;799),9,IF(AND(BD697&gt;533.49,BD697&lt;535),10,IF(AND(BD697&gt;475.86,BD697&lt;477),11,IF(AND(BD697&gt;509.22,BD697&lt;511),12,IF(AND(BD697&gt;339.94,BD697&lt;341.2),13,IF(AND(BD697&gt;300.53,BD697&lt;302),14,IF(AND(BD697&gt;646.78,BD697&lt;648),15,IF(AND(BD697&gt;430.68,BD697&lt;432),16,IF(AND(BD697&gt;382.24,BD697&lt;384),17,IF(AND(BD697&gt;835.07,BD697&lt;837),18,IF(AND(BD697&gt;558.61,BD697&lt;560),19,IF(AND(BD697&gt;498.27,BD697&lt;500),20))))))))))))))))))</f>
        <v>0</v>
      </c>
      <c r="CA697" s="52" t="b">
        <f>IF(AND(BF697&gt;497.89,BF697&lt;499),3,IF(AND(BF697&gt;360.29,BF697&lt;362),4,IF(AND(BF697&gt;249.38,BF697&lt;251),5,IF(AND(BF697&gt;628.22,BF697&lt;630),6,IF(AND(BF697&gt;455.21,BF697&lt;457),7,IF(AND(BF697&gt;315.16,BF697&lt;317),8,IF(AND(BF697&gt;814.35,BF697&lt;816),9,IF(AND(BF697&gt;571.19,BF697&lt;573),10,IF(AND(BF697&gt;401.59,BF697&lt;403),11,IF(AND(BF697&gt;521.33,BF697&lt;523),12,IF(AND(BF697&gt;377.28,BF697&lt;379),13,IF(AND(BF697&gt;261.15,BF697&lt;263),14,IF(AND(BF697&gt;657.8,BF697&lt;659),15,IF(AND(BF697&gt;476.66,BF697&lt;478),16,IF(AND(BF697&gt;330.01,BF697&lt;332),17,IF(AND(BF697&gt;852.67,BF697&lt;854),18,IF(AND(BF697&gt;598.08,BF697&lt;600),19,IF(AND(BF697&gt;420.51,BF697&lt;422),20))))))))))))))))))</f>
        <v>0</v>
      </c>
      <c r="CB697" s="52" t="b">
        <f>IF(AND(BK697&gt;358.85,BK697&lt;360),3,IF(AND(BK697&gt;129.83,BK697&lt;131),4,IF(AND(BK697&gt;77.61,BK697&lt;79),5,IF(AND(BK697&gt;426.19,BK697&lt;428),6,IF(AND(BK697&gt;159.77,BK697&lt;161),7,IF(AND(BK697&gt;94.38,BK697&lt;96),8,IF(AND(BK697&gt;567.37,BK697&lt;569),9,IF(AND(BK697&gt;203.4,BK697&lt;205),10,IF(AND(BK697&gt;131.96,BK697&lt;133),11,IF(AND(BK697&gt;375.76,BK697&lt;377),12,IF(AND(BK697&gt;135.98,BK697&lt;137),13,IF(AND(BK697&gt;81.31,BK697&lt;83),14,IF(AND(BK697&gt;446.27,BK697&lt;448),15,IF(AND(BK697&gt;167.32,BK697&lt;169),16,IF(AND(BK697&gt;98.86,BK697&lt;100),17,IF(AND(BK697&gt;594.08,BK697&lt;596),18,IF(AND(BK697&gt;213.01,BK697&lt;215),19,IF(AND(BK697&gt;138.21,BK697&lt;140),20))))))))))))))))))</f>
        <v>0</v>
      </c>
      <c r="CC697" s="52" t="b">
        <f>IF(AND(BM697&gt;195.17,BM697&lt;197),3,IF(AND(BM697&gt;88.93,BM697&lt;90),4,IF(AND(BM697&gt;47.88,BM697&lt;49),5,IF(AND(BM697&gt;245.08,BM697&lt;247),6,IF(AND(BM697&gt;111.07,BM697&lt;113),7,IF(AND(BM697&gt;60.92,BM697&lt;62),8,IF(AND(BM697&gt;296.11,BM697&lt;298),9,IF(AND(BM697&gt;139.41,BM697&lt;141),10,IF(AND(BM697&gt;78.67,BM697&lt;80),11,IF(AND(BM697&gt;204.39,BM697&lt;206),12,IF(AND(BM697&gt;93.16,BM697&lt;95),13,IF(AND(BM697&gt;50.17,BM697&lt;52),14,IF(AND(BM697&gt;256.64,BM697&lt;258),15,IF(AND(BM697&gt;116.33,BM697&lt;118),16,IF(AND(BM697&gt;63.83,BM697&lt;65),17,IF(AND(BM697&gt;310.07,BM697&lt;312),18,IF(AND(BM697&gt;146.01,BM697&lt;148),19,IF(AND(BM697&gt;82.42,BM697&lt;84),20))))))))))))))))))</f>
        <v>0</v>
      </c>
      <c r="CD697" s="52" t="b">
        <f>IF(AND(BO697&gt;107.35,BO697&lt;109),3,IF(AND(BO697&gt;63.65,BO697&lt;65),4,IF(AND(BO697&gt;44.75,BO697&lt;46),5,IF(AND(BO697&gt;143.27,BO697&lt;145),6,IF(AND(BO697&gt;85.58,BO697&lt;87),7,IF(AND(BO697&gt;60.46,BO697&lt;62),8,IF(AND(BO697&gt;194.16,BO697&lt;196),9,IF(AND(BO697&gt;117.24,BO697&lt;119),10,IF(AND(BO697&gt;82.88,BO697&lt;84),11,IF(AND(BO697&gt;112.44,BO697&lt;114),12,IF(AND(BO697&gt;66.69,BO697&lt;68),13,IF(AND(BO697&gt;46.9,BO697&lt;48),14,IF(AND(BO697&gt;150.05,BO697&lt;152),15,IF(AND(BO697&gt;90.65,BO697&lt;91),16,IF(AND(BO697&gt;63.34,BO697&lt;65),17,IF(AND(BO697&gt;203.34,BO697&lt;205),18,IF(AND(BO697&gt;122.8,BO697&lt;124),19,IF(AND(BO697&gt;86.83,BO697&lt;88),20))))))))))))))))))</f>
        <v>0</v>
      </c>
      <c r="CE697" s="52" t="b">
        <f>IF(AND(BP697&gt;139.85,BP697&lt;141),3,IF(AND(BP697&gt;103.84,BP697&lt;105),4,IF(AND(BP697&gt;52.32,BP697&lt;54),5,IF(AND(BP697&gt;285.46,BP697&lt;287),6,IF(AND(BP697&gt;118.42,BP697&lt;120),7,IF(AND(BP697&gt;62.42,BP697&lt;64),8,IF(AND(BP697&gt;412.27,BP697&lt;414),9,IF(AND(BP697&gt;140.33,BP697&lt;142),10,IF(AND(BP697&gt;145,BP697&lt;147),11,IF(AND(BP697&gt;146.47,BP697&lt;148),12,IF(AND(BP697&gt;108.77,BP697&lt;110),13,IF(AND(BP697&gt;54.82,BP697&lt;56),14,IF(AND(BP697&gt;298.92,BP697&lt;300),15,IF(AND(BP697&gt;124.03,BP697&lt;126),16,IF(AND(BP697&gt;65.4,BP697&lt;67),17,IF(AND(BP697&gt;431.69,BP697&lt;433),18,IF(AND(BP697&gt;146.97,BP697&lt;148),19,IF(AND(BP697&gt;151.86,BP697&lt;153),20))))))))))))))))))</f>
        <v>0</v>
      </c>
      <c r="CF697" s="52" t="b">
        <f>IF(AND(BQ697&gt;350.42,BQ697&lt;352),3,IF(AND(BQ697&gt;546.22,BQ697&lt;548),4,IF(AND(BQ697&gt;155.33,BQ697&lt;157),5,IF(AND(BQ697&gt;721.99,BQ697&lt;723),6,IF(AND(BQ697&gt;638.96,BQ697&lt;639),7,IF(AND(BQ697&gt;187.79,BQ697&lt;189),8,IF(AND(BQ697&gt;945.4,BQ697&lt;947),9,IF(AND(BQ697&gt;698.46,BQ697&lt;670),10,IF(AND(BQ697&gt;360.7,BQ697&lt;362),11,IF(AND(BQ697&gt;366.94,BQ697&lt;368),12,IF(AND(BQ697&gt;571.94,BQ697&lt;573),13,IF(AND(BQ697&gt;162.68,BQ697&lt;164),14,IF(AND(BQ697&gt;755.97,BQ697&lt;757),15,IF(AND(BQ697&gt;667.99,BQ697&lt;669),16,IF(AND(BQ697&gt;196.66,BQ697&lt;198),17,IF(AND(BQ697&gt;989.88,BQ697&lt;991),18,IF(AND(BQ697&gt;731.33,BQ697&lt;733),19,IF(AND(BQ697&gt;377.7,BQ697&lt;379),20))))))))))))))))))</f>
        <v>0</v>
      </c>
      <c r="CG697" s="52" t="b">
        <f>IF(AND(BS697&gt;46.2,BS697&lt;46.5),3,IF(AND(BS697&gt;18.8,BS697&lt;19.1),4,IF(AND(BS697&gt;15.8,BS697&lt;16),5,IF(AND(BS697&gt;78.7,BS697&lt;79),6,IF(AND(BS697&gt;32.1,BS697&lt;32.4),7,IF(AND(BS697&gt;26.9,BS697&lt;27.3),8,IF(AND(BS697&gt;125,BS697&lt;125.5),9,IF(AND(BS697&gt;48.2,BS697&lt;48.52),10,IF(AND(BS697&gt;43.1,BS697&lt;43.6),11,IF(AND(BS697&gt;48.53,BS697&lt;48.7),12,IF(AND(BS697&gt;19.6,BS697&lt;20.1),13,IF(AND(BS697&gt;16.5,BS697&lt;16.9),14,IF(AND(BS697&gt;82.4,BS697&lt;82.8),15,IF(AND(BS697&gt;33.6,BS697&lt;34),16,IF(AND(BS697&gt;28,BS697&lt;28.6),17,IF(AND(BS697&gt;130.8,BS697&lt;131.4),18,IF(AND(BS697&gt;50.5,BS697&lt;50.9),19,IF(AND(BS697&gt;45.2,BS697&lt;45.8),20))))))))))))))))))</f>
        <v>0</v>
      </c>
    </row>
    <row r="698" spans="1:88" ht="90" customHeight="1">
      <c r="A698" s="297"/>
      <c r="B698" s="287"/>
      <c r="C698" s="309"/>
      <c r="D698" s="292" t="s">
        <v>54</v>
      </c>
      <c r="E698" s="293"/>
      <c r="F698" s="10" t="s">
        <v>36</v>
      </c>
      <c r="G698" s="12">
        <f>IF(AD698=FALSE,0,AD698)</f>
        <v>948.15</v>
      </c>
      <c r="H698" s="12" t="s">
        <v>36</v>
      </c>
      <c r="I698" s="12">
        <f>IF(AE698=FALSE,0,AE698)</f>
        <v>0</v>
      </c>
      <c r="J698" s="12">
        <f>IF(AF698=FALSE,0,AF698)</f>
        <v>0</v>
      </c>
      <c r="K698" s="12" t="s">
        <v>36</v>
      </c>
      <c r="L698" s="12">
        <f>IF(AG698=FALSE,0,AG698)</f>
        <v>0</v>
      </c>
      <c r="M698" s="12" t="s">
        <v>36</v>
      </c>
      <c r="N698" s="12" t="s">
        <v>36</v>
      </c>
      <c r="O698" s="12" t="s">
        <v>36</v>
      </c>
      <c r="P698" s="12" t="s">
        <v>36</v>
      </c>
      <c r="Q698" s="12">
        <f>IF(AH698=FALSE,0,AH698)</f>
        <v>0</v>
      </c>
      <c r="R698" s="12" t="s">
        <v>36</v>
      </c>
      <c r="S698" s="12">
        <f>IF(AI698=FALSE,0,AI698)</f>
        <v>0</v>
      </c>
      <c r="T698" s="12" t="s">
        <v>36</v>
      </c>
      <c r="U698" s="12">
        <f>IF(AJ698=FALSE,0,AJ698)</f>
        <v>0</v>
      </c>
      <c r="V698" s="12">
        <f>IF(AK698=FALSE,0,AK698)</f>
        <v>0</v>
      </c>
      <c r="W698" s="12">
        <f>IF(AL698=FALSE,0,AL698)</f>
        <v>0</v>
      </c>
      <c r="X698" s="12" t="s">
        <v>36</v>
      </c>
      <c r="Y698" s="12">
        <f>IF(AM698=FALSE,0,AM698)</f>
        <v>0</v>
      </c>
      <c r="Z698" s="12" t="s">
        <v>36</v>
      </c>
      <c r="AA698" s="18">
        <v>9</v>
      </c>
      <c r="AD698" s="52">
        <f>IF(AD697=3,948.15,IF(AD697=4,624.59,IF(AD697=5,238.38,IF(AD697=6,1987,IF(AD697=7,740.75,IF(AD697=8,283.91,IF(AD697=9,2682.35,IF(AD697=10,829.59,IF(AD697=11,586.15,IF(AD697=12,992.71,IF(AD697=13,653.95,IF(AD697=14,249.59,IF(AD697=15,2080.39,IF(AD697=16,775.57,IF(AD697=17,297.25,IF(AD697=18,2808.42,IF(AD697=19,868.59,IF(AD697=20,613.7))))))))))))))))))</f>
        <v>948.15</v>
      </c>
      <c r="AE698" s="52" t="b">
        <f>IF(AE697=5,1205.78,IF(AE697=8,1408.63,IF(AE697=11,1428.91,IF(AE697=14,1262.45,IF(AE697=17,1474.83,IF(AE697=20,1496.07))))))</f>
        <v>0</v>
      </c>
      <c r="AF698" s="52" t="b">
        <f>IF(AF697=3,487.32,IF(AF697=4,325.64,IF(AF697=5,287.99,IF(AF697=6,618.7,IF(AF697=7,412.3,IF(AF697=8,366.04,IF(AF697=9,798.54,IF(AF697=10,534.49,IF(AF697=11,476.86,IF(AF697=12,510.22,IF(AF697=13,340.94,IF(AF697=14,301.53,IF(AF697=15,647.78,IF(AF697=16,431.68,IF(AF697=17,383.24,IF(AF697=18,836.07,IF(AF697=19,559.61,IF(AF697=20,499.27))))))))))))))))))</f>
        <v>0</v>
      </c>
      <c r="AG698" s="52" t="b">
        <f>IF(AG697=3,498.89,IF(AG697=4,361.29,IF(AG697=5,250.38,IF(AG697=6,629.22,IF(AG697=7,456.21,IF(AG697=8,316.16,IF(AG697=9,815.35,IF(AG697=10,572.19,IF(AG697=11,402.59,IF(AG697=12,522.33,IF(AG697=13,378.28,IF(AG697=14,262.15,IF(AG697=15,658.8,IF(AG697=16,477.66,IF(AG697=17,331.01,IF(AG697=18,853.67,IF(AG697=19,599.08,IF(AG697=20,421.51))))))))))))))))))</f>
        <v>0</v>
      </c>
      <c r="AH698" s="52" t="b">
        <f>IF(AH697=3,359.85,IF(AH697=4,130.83,IF(AH697=5,78.61,IF(AH697=6,427.19,IF(AH697=7,160.77,IF(AH697=8,95.38,IF(AH697=9,568.37,IF(AH697=10,204.4,IF(AH697=11,132.96,IF(AH697=12,376.76,IF(AH697=13,136.98,IF(AH697=14,82.31,IF(AH697=15,447.27,IF(AH697=16,168.32,IF(AH697=17,99.86,IF(AH697=18,595.08,IF(AH697=19,214.01,IF(AH697=20,139.21))))))))))))))))))</f>
        <v>0</v>
      </c>
      <c r="AI698" s="52" t="b">
        <f>IF(AI697=3,196.17,IF(AI697=4,89.93,IF(AI697=5,48.88,IF(AI697=6,246.08,IF(AI697=7,112.07,IF(AI697=8,61.92,IF(AI697=9,297.11,IF(AI697=10,140.41,IF(AI697=11,79.67,IF(AI697=12,205.39,IF(AI697=13,94.16,IF(AI697=14,51.17,IF(AI697=15,257.64,IF(AI697=16,117.33,IF(AI697=17,64.83,IF(AI697=18,311.07,IF(AI697=19,147.01,IF(AI697=20,83.42))))))))))))))))))</f>
        <v>0</v>
      </c>
      <c r="AJ698" s="52" t="b">
        <f>IF(AJ697=3,108.35,IF(AJ697=4,64.65,IF(AJ697=5,45.75,IF(AJ697=6,144.27,IF(AJ697=7,86.58,IF(AJ697=8,61.46,IF(AJ697=9,195.16,IF(AJ697=10,118.24,IF(AJ697=11,83.88,IF(AJ697=12,113.44,IF(AJ697=13,67.69,IF(AJ697=14,47.9,IF(AJ697=15,151.05,IF(AJ697=16,90.65,IF(AJ697=17,64.34,IF(AJ697=18,204.34,IF(AJ697=19,123.8,IF(AJ697=20,87.83))))))))))))))))))</f>
        <v>0</v>
      </c>
      <c r="AK698" s="52" t="b">
        <f>IF(AK697=3,140.85,IF(AK697=4,104.84,IF(AK697=5,53.32,IF(AK697=6,286.46,IF(AK697=7,119.42,IF(AK697=8,63.42,IF(AK697=9,413.27,IF(AK697=10,141.33,IF(AK697=11,146,IF(AK697=12,147.47,IF(AK697=13,109.77,IF(AK697=14,55.82,IF(AK697=15,299.92,IF(AK697=16,125.03,IF(AK697=17,66.4,IF(AK697=18,432.69,IF(AK697=19,147.97,IF(AK697=20,152.86))))))))))))))))))</f>
        <v>0</v>
      </c>
      <c r="AL698" s="52" t="b">
        <f>IF(AL697=3,351.42,IF(AL697=4,547.22,IF(AL697=5,156.33,IF(AL697=6,722.99,IF(AL697=7,638.96,IF(AL697=8,188.79,IF(AL697=9,946.4,IF(AL697=10,699.46,IF(AL697=11,361.7,IF(AL697=12,367.94,IF(AL697=13,572.94,IF(AL697=14,163.68,IF(AL697=15,756.97,IF(AL697=16,668.99,IF(AL697=17,197.66,IF(AL697=18,990.88,IF(AL697=19,732.33,IF(AL697=20,378.7))))))))))))))))))</f>
        <v>0</v>
      </c>
      <c r="AM698" s="52" t="b">
        <f>IF(AM697=3,46.41,IF(AM697=4,19.01,IF(AM697=5,15.96,IF(AM697=6,78.9,IF(AM697=7,32.34,IF(AM697=8,27.09,IF(AM697=9,125.27,IF(AM697=10,48.48,IF(AM697=11,43.47,IF(AM697=12,48.59,IF(AM697=13,19.9,IF(AM697=14,16.71,IF(AM697=15,82.61,IF(AM697=16,33.86,IF(AM697=17,28.36,IF(AM697=18,131.15,IF(AM697=19,50.76,IF(AM697=20,45.51))))))))))))))))))</f>
        <v>0</v>
      </c>
      <c r="AO698" s="4">
        <f t="shared" si="1842"/>
        <v>0</v>
      </c>
      <c r="AP698" s="4">
        <f t="shared" si="1843"/>
        <v>0</v>
      </c>
      <c r="AQ698" s="4">
        <f t="shared" si="1839"/>
        <v>0</v>
      </c>
      <c r="AU698" s="310"/>
      <c r="AV698" s="287"/>
      <c r="AW698" s="317"/>
      <c r="AX698" s="322" t="s">
        <v>54</v>
      </c>
      <c r="AY698" s="293"/>
      <c r="AZ698" s="10" t="s">
        <v>36</v>
      </c>
      <c r="BA698" s="12">
        <f>IF(BX698=FALSE,0,BX698)</f>
        <v>1896.3</v>
      </c>
      <c r="BB698" s="12" t="s">
        <v>36</v>
      </c>
      <c r="BC698" s="12">
        <f>IF(BY698=FALSE,0,BY698)</f>
        <v>0</v>
      </c>
      <c r="BD698" s="12">
        <f>IF(BZ698=FALSE,0,BZ698)</f>
        <v>0</v>
      </c>
      <c r="BE698" s="12" t="s">
        <v>36</v>
      </c>
      <c r="BF698" s="12">
        <f>IF(CA698=FALSE,0,CA698)</f>
        <v>0</v>
      </c>
      <c r="BG698" s="12" t="s">
        <v>36</v>
      </c>
      <c r="BH698" s="12" t="s">
        <v>36</v>
      </c>
      <c r="BI698" s="12" t="s">
        <v>36</v>
      </c>
      <c r="BJ698" s="12" t="s">
        <v>36</v>
      </c>
      <c r="BK698" s="12">
        <f>IF(CB698=FALSE,0,CB698)</f>
        <v>0</v>
      </c>
      <c r="BL698" s="12" t="s">
        <v>36</v>
      </c>
      <c r="BM698" s="12">
        <f>IF(CC698=FALSE,0,CC698)</f>
        <v>0</v>
      </c>
      <c r="BN698" s="12" t="s">
        <v>36</v>
      </c>
      <c r="BO698" s="12">
        <f>IF(CD698=FALSE,0,CD698)</f>
        <v>0</v>
      </c>
      <c r="BP698" s="12">
        <f>IF(CE698=FALSE,0,CE698)</f>
        <v>0</v>
      </c>
      <c r="BQ698" s="12">
        <f>IF(CF698=FALSE,0,CF698)</f>
        <v>0</v>
      </c>
      <c r="BR698" s="12" t="s">
        <v>36</v>
      </c>
      <c r="BS698" s="12">
        <f>IF(CG698=FALSE,0,CG698)</f>
        <v>0</v>
      </c>
      <c r="BT698" s="12" t="s">
        <v>36</v>
      </c>
      <c r="BU698" s="18">
        <v>9</v>
      </c>
      <c r="BX698" s="52">
        <f>IF(AD697=3,1896.3,IF(AD697=4,1249.18,IF(AD697=5,476.76,IF(AD697=6,3974,IF(AD697=7,1481.5,IF(AD697=8,567.82,IF(AD697=9,5364.7,IF(AD697=10,1659.18,IF(AD697=11,1172.3)))))))))</f>
        <v>1896.3</v>
      </c>
      <c r="BY698" s="52" t="b">
        <f>IF(AE697=5,2411.56,IF(AE697=8,2817.26,IF(AE697=11,2857.82)))</f>
        <v>0</v>
      </c>
      <c r="BZ698" s="52" t="b">
        <f>IF(AF697=3,974.64,IF(AF697=4,651.28,IF(AF697=5,575.98,IF(AF697=6,1237.4,IF(AF697=7,824.6,IF(AF697=8,732.08,IF(AF697=9,1597.08,IF(AF697=10,1068.98,IF(AF697=11,953.72)))))))))</f>
        <v>0</v>
      </c>
      <c r="CA698" s="52" t="b">
        <f>IF(AG697=3,997.78,IF(AG697=4,722.58,IF(AG697=5,500.76,IF(AG697=6,1258.44,IF(AG697=7,912.42,IF(AG697=8,632.32,IF(AG697=9,1630.7,IF(AG697=10,1144.38,IF(AG697=11,805.18)))))))))</f>
        <v>0</v>
      </c>
      <c r="CB698" s="52" t="b">
        <f>IF(AH697=3,719.7,IF(AH697=4,261.66,IF(AH697=5,157.22,IF(AH697=6,854.38,IF(AH697=7,321.54,IF(AH697=8,190.76,IF(AH697=9,1136.74,IF(AH697=10,408.8,IF(AH697=11,265.92)))))))))</f>
        <v>0</v>
      </c>
      <c r="CC698" s="52" t="b">
        <f>IF(AI697=3,392.34,IF(AI697=4,179.86,IF(AI697=5,97.76,IF(AI697=6,492.16,IF(AI697=7,224.14,IF(AI697=8,123.84,IF(AI697=9,594.22,IF(AI697=10,280.82,IF(AI697=11,159.34)))))))))</f>
        <v>0</v>
      </c>
      <c r="CD698" s="52" t="b">
        <f>IF(AJ697=3,216.7,IF(AJ697=4,129.3,IF(AJ697=5,91.5,IF(AJ697=6,288.54,IF(AJ697=7,173.16,IF(AJ697=8,122.92,IF(AJ697=9,390.32,IF(AJ697=10,236.48,IF(AJ697=11,167.76)))))))))</f>
        <v>0</v>
      </c>
      <c r="CE698" s="52" t="b">
        <f>IF(AK697=3,281.7,IF(AK697=4,209.68,IF(AK697=5,106.64,IF(AK697=6,572.92,IF(AK697=7,238.84,IF(AK697=8,126.84,IF(AK697=9,826.54,IF(AK697=10,282.66,IF(AK697=11,292)))))))))</f>
        <v>0</v>
      </c>
      <c r="CF698" s="52" t="b">
        <f>IF(AL697=3,702.84,IF(AL697=4,1094.44,IF(AL697=5,312.66,IF(AL697=6,1445.98,IF(AL697=7,1277.92,IF(AL697=8,377.58,IF(AL697=9,1892.8,IF(AL697=10,1398.92,IF(AL697=11,723.4)))))))))</f>
        <v>0</v>
      </c>
      <c r="CG698" s="52" t="b">
        <f>IF(AM697=3,92.82,IF(AM697=4,38.02,IF(AM697=5,31.92,IF(AM697=6,157.8,IF(AM697=7,64.68,IF(AM697=8,54.18,IF(AM697=9,250.54,IF(AM697=10,96.96,IF(AM697=11,86.94)))))))))</f>
        <v>0</v>
      </c>
    </row>
    <row r="699" spans="1:88" ht="30" customHeight="1">
      <c r="A699" s="295" t="s">
        <v>41</v>
      </c>
      <c r="B699" s="286" t="s">
        <v>142</v>
      </c>
      <c r="C699" s="307">
        <v>1541.1</v>
      </c>
      <c r="D699" s="286" t="s">
        <v>27</v>
      </c>
      <c r="E699" s="3" t="s">
        <v>28</v>
      </c>
      <c r="F699" s="10">
        <f>G699+I699+J699+L699+Q699+S699+U699+V699+W699+Y699+Z699</f>
        <v>1461193.97</v>
      </c>
      <c r="G699" s="44">
        <v>1461193.97</v>
      </c>
      <c r="H699" s="10">
        <v>0</v>
      </c>
      <c r="I699" s="10">
        <v>0</v>
      </c>
      <c r="J699" s="10">
        <v>0</v>
      </c>
      <c r="K699" s="10">
        <v>0</v>
      </c>
      <c r="L699" s="10">
        <f>M699+O699</f>
        <v>0</v>
      </c>
      <c r="M699" s="13">
        <v>0</v>
      </c>
      <c r="N699" s="10">
        <v>0</v>
      </c>
      <c r="O699" s="13">
        <v>0</v>
      </c>
      <c r="P699" s="10">
        <v>0</v>
      </c>
      <c r="Q699" s="46">
        <v>0</v>
      </c>
      <c r="R699" s="10">
        <v>0</v>
      </c>
      <c r="S699" s="46">
        <v>0</v>
      </c>
      <c r="T699" s="10">
        <v>0</v>
      </c>
      <c r="U699" s="46">
        <v>0</v>
      </c>
      <c r="V699" s="46">
        <v>0</v>
      </c>
      <c r="W699" s="46">
        <v>0</v>
      </c>
      <c r="X699" s="10">
        <v>0</v>
      </c>
      <c r="Y699" s="10">
        <v>0</v>
      </c>
      <c r="Z699" s="10">
        <v>0</v>
      </c>
      <c r="AA699" s="16">
        <v>1</v>
      </c>
      <c r="AO699" s="4">
        <f t="shared" si="1842"/>
        <v>0</v>
      </c>
      <c r="AP699" s="4">
        <f t="shared" si="1843"/>
        <v>0</v>
      </c>
      <c r="AQ699" s="4">
        <f t="shared" si="1839"/>
        <v>0</v>
      </c>
      <c r="AU699" s="310" t="s">
        <v>41</v>
      </c>
      <c r="AV699" s="286" t="s">
        <v>142</v>
      </c>
      <c r="AW699" s="317">
        <v>1541.1</v>
      </c>
      <c r="AX699" s="290" t="s">
        <v>27</v>
      </c>
      <c r="AY699" s="3" t="s">
        <v>28</v>
      </c>
      <c r="AZ699" s="10">
        <f>BA699+BC699+BD699+BF699+BK699+BM699+BO699+BP699+BQ699+BS699+BT699</f>
        <v>2922387.93</v>
      </c>
      <c r="BA699" s="44">
        <f>ROUND($C699*BA707,2)</f>
        <v>2922387.93</v>
      </c>
      <c r="BB699" s="10">
        <f>ROUND(H699*2,2)</f>
        <v>0</v>
      </c>
      <c r="BC699" s="44">
        <f>ROUND($C699*BC707,2)</f>
        <v>0</v>
      </c>
      <c r="BD699" s="44">
        <f>ROUND($C699*BD707,2)</f>
        <v>0</v>
      </c>
      <c r="BE699" s="10">
        <f>ROUND(K699*2,2)</f>
        <v>0</v>
      </c>
      <c r="BF699" s="44">
        <f>ROUND($C699*BF707,2)</f>
        <v>0</v>
      </c>
      <c r="BG699" s="10">
        <f>ROUND(M699*2,2)</f>
        <v>0</v>
      </c>
      <c r="BH699" s="10">
        <f>ROUND(N699*2,2)</f>
        <v>0</v>
      </c>
      <c r="BI699" s="10">
        <f>ROUND(O699*2,2)</f>
        <v>0</v>
      </c>
      <c r="BJ699" s="10">
        <f>ROUND(P699*2,2)</f>
        <v>0</v>
      </c>
      <c r="BK699" s="44">
        <f>ROUND($C699*BK707,2)</f>
        <v>0</v>
      </c>
      <c r="BL699" s="10">
        <f>ROUND(R699*2,2)</f>
        <v>0</v>
      </c>
      <c r="BM699" s="44">
        <f>ROUND($C699*BM707,2)</f>
        <v>0</v>
      </c>
      <c r="BN699" s="10">
        <f>ROUND(T699*2,2)</f>
        <v>0</v>
      </c>
      <c r="BO699" s="44">
        <f>ROUND($C699*BO707,2)</f>
        <v>0</v>
      </c>
      <c r="BP699" s="44">
        <f>ROUND(V699*2,2)</f>
        <v>0</v>
      </c>
      <c r="BQ699" s="44">
        <f>ROUND($C699*BQ707,2)</f>
        <v>0</v>
      </c>
      <c r="BR699" s="10">
        <f>ROUND(X699*2,2)</f>
        <v>0</v>
      </c>
      <c r="BS699" s="44">
        <f>ROUND(Y699*2,2)</f>
        <v>0</v>
      </c>
      <c r="BT699" s="10">
        <f>ROUND(Z699*2,2)</f>
        <v>0</v>
      </c>
      <c r="BU699" s="16">
        <v>1</v>
      </c>
      <c r="CI699" s="32">
        <f>BF699-BG699</f>
        <v>0</v>
      </c>
    </row>
    <row r="700" spans="1:88" ht="60" customHeight="1">
      <c r="A700" s="296"/>
      <c r="B700" s="291"/>
      <c r="C700" s="308"/>
      <c r="D700" s="287"/>
      <c r="E700" s="3" t="s">
        <v>29</v>
      </c>
      <c r="F700" s="10">
        <f t="shared" ref="F700:F704" si="1888">G700+I700+J700+L700+Q700+S700+U700+V700+W700+Y700+Z700</f>
        <v>0</v>
      </c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6">
        <v>2</v>
      </c>
      <c r="AO700" s="4">
        <f t="shared" si="1842"/>
        <v>0</v>
      </c>
      <c r="AP700" s="4">
        <f t="shared" si="1843"/>
        <v>0</v>
      </c>
      <c r="AQ700" s="4">
        <f t="shared" si="1839"/>
        <v>0</v>
      </c>
      <c r="AU700" s="310"/>
      <c r="AV700" s="291"/>
      <c r="AW700" s="317"/>
      <c r="AX700" s="290"/>
      <c r="AY700" s="3" t="s">
        <v>29</v>
      </c>
      <c r="AZ700" s="10">
        <f t="shared" ref="AZ700:AZ704" si="1889">BA700+BC700+BD700+BF700+BK700+BM700+BO700+BP700+BQ700+BS700+BT700</f>
        <v>0</v>
      </c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6">
        <v>2</v>
      </c>
    </row>
    <row r="701" spans="1:88" ht="120" customHeight="1">
      <c r="A701" s="296"/>
      <c r="B701" s="291"/>
      <c r="C701" s="308"/>
      <c r="D701" s="286" t="s">
        <v>30</v>
      </c>
      <c r="E701" s="3" t="s">
        <v>31</v>
      </c>
      <c r="F701" s="10">
        <f t="shared" si="1888"/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6">
        <v>3</v>
      </c>
      <c r="AO701" s="4">
        <f t="shared" si="1842"/>
        <v>0</v>
      </c>
      <c r="AP701" s="4">
        <f t="shared" si="1843"/>
        <v>0</v>
      </c>
      <c r="AQ701" s="4">
        <f t="shared" si="1839"/>
        <v>0</v>
      </c>
      <c r="AT701" s="32">
        <f>AZ701-BC701</f>
        <v>0</v>
      </c>
      <c r="AU701" s="310"/>
      <c r="AV701" s="291"/>
      <c r="AW701" s="317"/>
      <c r="AX701" s="290" t="s">
        <v>30</v>
      </c>
      <c r="AY701" s="3" t="s">
        <v>31</v>
      </c>
      <c r="AZ701" s="10">
        <f t="shared" si="1889"/>
        <v>0</v>
      </c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6">
        <v>3</v>
      </c>
    </row>
    <row r="702" spans="1:88" ht="30" customHeight="1">
      <c r="A702" s="296"/>
      <c r="B702" s="291"/>
      <c r="C702" s="308"/>
      <c r="D702" s="291"/>
      <c r="E702" s="3" t="s">
        <v>32</v>
      </c>
      <c r="F702" s="10">
        <f t="shared" si="1888"/>
        <v>0</v>
      </c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6">
        <v>4</v>
      </c>
      <c r="AO702" s="4">
        <f t="shared" si="1842"/>
        <v>0</v>
      </c>
      <c r="AP702" s="4">
        <f t="shared" si="1843"/>
        <v>0</v>
      </c>
      <c r="AQ702" s="4">
        <f t="shared" si="1839"/>
        <v>0</v>
      </c>
      <c r="AU702" s="310"/>
      <c r="AV702" s="291"/>
      <c r="AW702" s="317"/>
      <c r="AX702" s="290"/>
      <c r="AY702" s="3" t="s">
        <v>32</v>
      </c>
      <c r="AZ702" s="10">
        <f t="shared" si="1889"/>
        <v>0</v>
      </c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6">
        <v>4</v>
      </c>
    </row>
    <row r="703" spans="1:88" ht="30" customHeight="1">
      <c r="A703" s="296"/>
      <c r="B703" s="291"/>
      <c r="C703" s="308"/>
      <c r="D703" s="291"/>
      <c r="E703" s="3" t="s">
        <v>33</v>
      </c>
      <c r="F703" s="10">
        <f t="shared" si="1888"/>
        <v>0</v>
      </c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6">
        <v>5</v>
      </c>
      <c r="AO703" s="4">
        <f t="shared" si="1842"/>
        <v>0</v>
      </c>
      <c r="AP703" s="4">
        <f t="shared" si="1843"/>
        <v>0</v>
      </c>
      <c r="AQ703" s="4">
        <f t="shared" si="1839"/>
        <v>0</v>
      </c>
      <c r="AU703" s="310"/>
      <c r="AV703" s="291"/>
      <c r="AW703" s="317"/>
      <c r="AX703" s="290"/>
      <c r="AY703" s="3" t="s">
        <v>33</v>
      </c>
      <c r="AZ703" s="10">
        <f t="shared" si="1889"/>
        <v>0</v>
      </c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6">
        <v>5</v>
      </c>
    </row>
    <row r="704" spans="1:88" ht="30" customHeight="1">
      <c r="A704" s="296"/>
      <c r="B704" s="291"/>
      <c r="C704" s="308"/>
      <c r="D704" s="287"/>
      <c r="E704" s="3" t="s">
        <v>34</v>
      </c>
      <c r="F704" s="10">
        <f t="shared" si="1888"/>
        <v>0</v>
      </c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6">
        <v>6</v>
      </c>
      <c r="AO704" s="4">
        <f t="shared" si="1842"/>
        <v>0</v>
      </c>
      <c r="AP704" s="4">
        <f t="shared" si="1843"/>
        <v>0</v>
      </c>
      <c r="AQ704" s="4">
        <f t="shared" si="1839"/>
        <v>0</v>
      </c>
      <c r="AU704" s="310"/>
      <c r="AV704" s="291"/>
      <c r="AW704" s="317"/>
      <c r="AX704" s="290"/>
      <c r="AY704" s="3" t="s">
        <v>34</v>
      </c>
      <c r="AZ704" s="10">
        <f t="shared" si="1889"/>
        <v>0</v>
      </c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6">
        <v>6</v>
      </c>
    </row>
    <row r="705" spans="1:88" ht="30" customHeight="1">
      <c r="A705" s="296"/>
      <c r="B705" s="291"/>
      <c r="C705" s="308"/>
      <c r="D705" s="292" t="s">
        <v>35</v>
      </c>
      <c r="E705" s="293"/>
      <c r="F705" s="10">
        <f>F699+F700+F701+F702+F703+F704</f>
        <v>1461193.97</v>
      </c>
      <c r="G705" s="10">
        <f t="shared" ref="G705" si="1890">G699+G700+G701+G702+G703+G704</f>
        <v>1461193.97</v>
      </c>
      <c r="H705" s="10">
        <f t="shared" ref="H705" si="1891">H699+H700+H701+H702+H703+H704</f>
        <v>0</v>
      </c>
      <c r="I705" s="10">
        <f t="shared" ref="I705" si="1892">I699+I700+I701+I702+I703+I704</f>
        <v>0</v>
      </c>
      <c r="J705" s="10">
        <f t="shared" ref="J705" si="1893">J699+J700+J701+J702+J703+J704</f>
        <v>0</v>
      </c>
      <c r="K705" s="10">
        <f t="shared" ref="K705" si="1894">K699+K700+K701+K702+K703+K704</f>
        <v>0</v>
      </c>
      <c r="L705" s="10">
        <f t="shared" ref="L705" si="1895">L699+L700+L701+L702+L703+L704</f>
        <v>0</v>
      </c>
      <c r="M705" s="10">
        <f t="shared" ref="M705" si="1896">M699+M700+M701+M702+M703+M704</f>
        <v>0</v>
      </c>
      <c r="N705" s="10">
        <f t="shared" ref="N705" si="1897">N699+N700+N701+N702+N703+N704</f>
        <v>0</v>
      </c>
      <c r="O705" s="10">
        <f t="shared" ref="O705" si="1898">O699+O700+O701+O702+O703+O704</f>
        <v>0</v>
      </c>
      <c r="P705" s="10">
        <f t="shared" ref="P705" si="1899">P699+P700+P701+P702+P703+P704</f>
        <v>0</v>
      </c>
      <c r="Q705" s="10">
        <f t="shared" ref="Q705" si="1900">Q699+Q700+Q701+Q702+Q703+Q704</f>
        <v>0</v>
      </c>
      <c r="R705" s="10">
        <f t="shared" ref="R705" si="1901">R699+R700+R701+R702+R703+R704</f>
        <v>0</v>
      </c>
      <c r="S705" s="10">
        <f t="shared" ref="S705" si="1902">S699+S700+S701+S702+S703+S704</f>
        <v>0</v>
      </c>
      <c r="T705" s="10">
        <f t="shared" ref="T705" si="1903">T699+T700+T701+T702+T703+T704</f>
        <v>0</v>
      </c>
      <c r="U705" s="10">
        <f t="shared" ref="U705" si="1904">U699+U700+U701+U702+U703+U704</f>
        <v>0</v>
      </c>
      <c r="V705" s="10">
        <f t="shared" ref="V705" si="1905">V699+V700+V701+V702+V703+V704</f>
        <v>0</v>
      </c>
      <c r="W705" s="10">
        <f t="shared" ref="W705" si="1906">W699+W700+W701+W702+W703+W704</f>
        <v>0</v>
      </c>
      <c r="X705" s="10">
        <f t="shared" ref="X705" si="1907">X699+X700+X701+X702+X703+X704</f>
        <v>0</v>
      </c>
      <c r="Y705" s="10">
        <f t="shared" ref="Y705" si="1908">Y699+Y700+Y701+Y702+Y703+Y704</f>
        <v>0</v>
      </c>
      <c r="Z705" s="10">
        <f t="shared" ref="Z705" si="1909">Z699+Z700+Z701+Z702+Z703+Z704</f>
        <v>0</v>
      </c>
      <c r="AA705" s="16">
        <v>7</v>
      </c>
      <c r="AO705" s="4">
        <f t="shared" si="1842"/>
        <v>0</v>
      </c>
      <c r="AP705" s="4">
        <f t="shared" si="1843"/>
        <v>0</v>
      </c>
      <c r="AQ705" s="4">
        <f t="shared" si="1839"/>
        <v>0</v>
      </c>
      <c r="AU705" s="310"/>
      <c r="AV705" s="291"/>
      <c r="AW705" s="317"/>
      <c r="AX705" s="294" t="s">
        <v>35</v>
      </c>
      <c r="AY705" s="294"/>
      <c r="AZ705" s="10">
        <f>AZ699+AZ700+AZ701+AZ702+AZ703+AZ704</f>
        <v>2922387.93</v>
      </c>
      <c r="BA705" s="10">
        <f t="shared" ref="BA705:BT705" si="1910">BA699+BA700+BA701+BA702+BA703+BA704</f>
        <v>2922387.93</v>
      </c>
      <c r="BB705" s="10">
        <f t="shared" si="1910"/>
        <v>0</v>
      </c>
      <c r="BC705" s="10">
        <f t="shared" si="1910"/>
        <v>0</v>
      </c>
      <c r="BD705" s="10">
        <f t="shared" si="1910"/>
        <v>0</v>
      </c>
      <c r="BE705" s="10">
        <f t="shared" si="1910"/>
        <v>0</v>
      </c>
      <c r="BF705" s="10">
        <f t="shared" si="1910"/>
        <v>0</v>
      </c>
      <c r="BG705" s="10">
        <f t="shared" si="1910"/>
        <v>0</v>
      </c>
      <c r="BH705" s="10">
        <f t="shared" si="1910"/>
        <v>0</v>
      </c>
      <c r="BI705" s="10">
        <f t="shared" si="1910"/>
        <v>0</v>
      </c>
      <c r="BJ705" s="10">
        <f t="shared" si="1910"/>
        <v>0</v>
      </c>
      <c r="BK705" s="10">
        <f t="shared" si="1910"/>
        <v>0</v>
      </c>
      <c r="BL705" s="10">
        <f t="shared" si="1910"/>
        <v>0</v>
      </c>
      <c r="BM705" s="10">
        <f t="shared" si="1910"/>
        <v>0</v>
      </c>
      <c r="BN705" s="10">
        <f t="shared" si="1910"/>
        <v>0</v>
      </c>
      <c r="BO705" s="10">
        <f t="shared" si="1910"/>
        <v>0</v>
      </c>
      <c r="BP705" s="10">
        <f t="shared" si="1910"/>
        <v>0</v>
      </c>
      <c r="BQ705" s="10">
        <f t="shared" si="1910"/>
        <v>0</v>
      </c>
      <c r="BR705" s="10">
        <f t="shared" si="1910"/>
        <v>0</v>
      </c>
      <c r="BS705" s="10">
        <f t="shared" si="1910"/>
        <v>0</v>
      </c>
      <c r="BT705" s="10">
        <f t="shared" si="1910"/>
        <v>0</v>
      </c>
      <c r="BU705" s="16">
        <v>7</v>
      </c>
      <c r="CI705" s="32">
        <f>BF705-BG705</f>
        <v>0</v>
      </c>
      <c r="CJ705" s="123"/>
    </row>
    <row r="706" spans="1:88" ht="75" customHeight="1">
      <c r="A706" s="296"/>
      <c r="B706" s="291"/>
      <c r="C706" s="308"/>
      <c r="D706" s="292" t="s">
        <v>53</v>
      </c>
      <c r="E706" s="293"/>
      <c r="F706" s="11">
        <f>ROUND(F705/C699,2)</f>
        <v>948.15</v>
      </c>
      <c r="G706" s="11">
        <f>ROUND(G705/C699,2)</f>
        <v>948.15</v>
      </c>
      <c r="H706" s="11">
        <f>ROUND(H705/C699,2)</f>
        <v>0</v>
      </c>
      <c r="I706" s="11">
        <f>ROUND(I705/C699,2)</f>
        <v>0</v>
      </c>
      <c r="J706" s="11">
        <f>ROUND(J705/C699,2)</f>
        <v>0</v>
      </c>
      <c r="K706" s="11">
        <f>ROUND(K705/C699,2)</f>
        <v>0</v>
      </c>
      <c r="L706" s="11">
        <f>ROUND(L705/C699,2)</f>
        <v>0</v>
      </c>
      <c r="M706" s="11">
        <f>ROUND(M705/C699,2)</f>
        <v>0</v>
      </c>
      <c r="N706" s="11">
        <f>ROUND(N705/C699,2)</f>
        <v>0</v>
      </c>
      <c r="O706" s="11">
        <f>ROUND(O705/C699,2)</f>
        <v>0</v>
      </c>
      <c r="P706" s="11">
        <f>ROUND(P705/C699,2)</f>
        <v>0</v>
      </c>
      <c r="Q706" s="11">
        <f>ROUND(Q705/C699,2)</f>
        <v>0</v>
      </c>
      <c r="R706" s="11">
        <f>ROUND(R705/C699,2)</f>
        <v>0</v>
      </c>
      <c r="S706" s="11">
        <f>ROUND(S705/C699,2)</f>
        <v>0</v>
      </c>
      <c r="T706" s="11">
        <f>ROUND(T705/C699,2)</f>
        <v>0</v>
      </c>
      <c r="U706" s="11">
        <f>ROUND(U705/C699,2)</f>
        <v>0</v>
      </c>
      <c r="V706" s="11">
        <f>ROUND(V705/C699,2)</f>
        <v>0</v>
      </c>
      <c r="W706" s="11">
        <f>ROUND(W705/C699,2)</f>
        <v>0</v>
      </c>
      <c r="X706" s="11">
        <f>ROUND(X705/C699,2)</f>
        <v>0</v>
      </c>
      <c r="Y706" s="11">
        <f>ROUND(Y705/C699,2)</f>
        <v>0</v>
      </c>
      <c r="Z706" s="11">
        <f>ROUND(Z705/C699,2)</f>
        <v>0</v>
      </c>
      <c r="AA706" s="17">
        <v>8</v>
      </c>
      <c r="AD706" s="52">
        <f>IF(AND(G706&gt;947.15,G706&lt;949),3,IF(AND(G706&gt;623.59,G706&lt;625),4,IF(AND(G706&gt;237.38,G706&lt;239),5,IF(AND(G706&gt;1986,G706&lt;1988),6,IF(AND(G706&gt;739.75,G706&lt;741),7,IF(AND(G706&gt;282.91,G706&lt;284),8,IF(AND(G706&gt;2681.35,G706&lt;2683),9,IF(AND(G706&gt;828.59,G706&lt;830),10,IF(AND(G706&gt;585.15,G706&lt;587),11,IF(AND(G706&gt;991.71,G706&lt;993),12,IF(AND(G706&gt;652.95,G706&lt;654),13,IF(AND(G706&gt;248.59,G706&lt;250),14,IF(AND(G706&gt;2079.39,G706&lt;2081),15,IF(AND(G706&gt;774.57,G706&lt;776),16,IF(AND(G706&gt;296.25,G706&lt;298),17,IF(AND(G706&gt;2807.42,G706&lt;2809),18,IF(AND(G706&gt;867.59,G706&lt;869),19,IF(AND(G706&gt;612.7,G706&lt;614),20))))))))))))))))))</f>
        <v>3</v>
      </c>
      <c r="AE706" s="52" t="b">
        <f>IF(AND(I706&gt;1204.78,I706&lt;1206),5,IF(AND(I706&gt;1407.63,I706&lt;1409),8,IF(AND(I706&gt;1427.91,I706&lt;1429),11,IF(AND(I706&gt;1261.45,I706&lt;1263),14,IF(AND(I706&gt;1473.83,I706&lt;1475),17,IF(AND(I706&gt;1495.07,I706&lt;1497),20))))))</f>
        <v>0</v>
      </c>
      <c r="AF706" s="52" t="b">
        <f>IF(AND(J706&gt;486.32,J706&lt;488),3,IF(AND(J706&gt;324.64,J706&lt;326),4,IF(AND(J706&gt;286.99,J706&lt;288.5),5,IF(AND(J706&gt;617.7,J706&lt;618),6,IF(AND(J706&gt;411.3,J706&lt;413),7,IF(AND(J706&gt;365.04,J706&lt;367),8,IF(AND(J706&gt;797.54,J706&lt;799),9,IF(AND(J706&gt;533.49,J706&lt;535),10,IF(AND(J706&gt;475.86,J706&lt;477),11,IF(AND(J706&gt;509.22,J706&lt;511),12,IF(AND(J706&gt;339.94,J706&lt;341.2),13,IF(AND(J706&gt;300.53,J706&lt;302),14,IF(AND(J706&gt;646.78,J706&lt;648),15,IF(AND(J706&gt;430.68,J706&lt;432),16,IF(AND(J706&gt;382.24,J706&lt;384),17,IF(AND(J706&gt;835.07,J706&lt;837),18,IF(AND(J706&gt;558.61,J706&lt;560),19,IF(AND(J706&gt;498.27,J706&lt;500),20))))))))))))))))))</f>
        <v>0</v>
      </c>
      <c r="AG706" s="52" t="b">
        <f>IF(AND(L706&gt;497.89,L706&lt;499),3,IF(AND(L706&gt;360.29,L706&lt;362),4,IF(AND(L706&gt;249.38,L706&lt;251),5,IF(AND(L706&gt;628.22,L706&lt;630),6,IF(AND(L706&gt;455.21,L706&lt;457),7,IF(AND(L706&gt;315.16,L706&lt;317),8,IF(AND(L706&gt;814.35,L706&lt;816),9,IF(AND(L706&gt;571.19,L706&lt;573),10,IF(AND(L706&gt;401.59,L706&lt;403),11,IF(AND(L706&gt;521.33,L706&lt;523),12,IF(AND(L706&gt;377.28,L706&lt;379),13,IF(AND(L706&gt;261.15,L706&lt;263),14,IF(AND(L706&gt;657.8,L706&lt;659),15,IF(AND(L706&gt;476.66,L706&lt;478),16,IF(AND(L706&gt;330.01,L706&lt;332),17,IF(AND(L706&gt;852.67,L706&lt;854),18,IF(AND(L706&gt;598.08,L706&lt;600),19,IF(AND(L706&gt;420.51,L706&lt;422),20))))))))))))))))))</f>
        <v>0</v>
      </c>
      <c r="AH706" s="52" t="b">
        <f>IF(AND(Q706&gt;358.85,Q706&lt;360),3,IF(AND(Q706&gt;129.83,Q706&lt;131),4,IF(AND(Q706&gt;77.61,Q706&lt;79),5,IF(AND(Q706&gt;426.19,Q706&lt;428),6,IF(AND(Q706&gt;159.77,Q706&lt;161),7,IF(AND(Q706&gt;94.38,Q706&lt;96),8,IF(AND(Q706&gt;567.37,Q706&lt;569),9,IF(AND(Q706&gt;203.4,Q706&lt;205),10,IF(AND(Q706&gt;131.96,Q706&lt;133),11,IF(AND(Q706&gt;375.76,Q706&lt;377),12,IF(AND(Q706&gt;135.98,Q706&lt;137),13,IF(AND(Q706&gt;81.31,Q706&lt;83),14,IF(AND(Q706&gt;446.27,Q706&lt;448),15,IF(AND(Q706&gt;167.32,Q706&lt;169),16,IF(AND(Q706&gt;98.86,Q706&lt;100),17,IF(AND(Q706&gt;594.08,Q706&lt;596),18,IF(AND(Q706&gt;213.01,Q706&lt;215),19,IF(AND(Q706&gt;138.21,Q706&lt;140),20))))))))))))))))))</f>
        <v>0</v>
      </c>
      <c r="AI706" s="52" t="b">
        <f>IF(AND(S706&gt;195.17,S706&lt;197),3,IF(AND(S706&gt;88.93,S706&lt;90),4,IF(AND(S706&gt;47.88,S706&lt;49),5,IF(AND(S706&gt;245.08,S706&lt;247),6,IF(AND(S706&gt;111.07,S706&lt;113),7,IF(AND(S706&gt;60.92,S706&lt;62),8,IF(AND(S706&gt;296.11,S706&lt;298),9,IF(AND(S706&gt;139.41,S706&lt;141),10,IF(AND(S706&gt;78.67,S706&lt;80),11,IF(AND(S706&gt;204.39,S706&lt;206),12,IF(AND(S706&gt;93.16,S706&lt;95),13,IF(AND(S706&gt;50.17,S706&lt;52),14,IF(AND(S706&gt;256.64,S706&lt;258),15,IF(AND(S706&gt;116.33,S706&lt;118),16,IF(AND(S706&gt;63.83,S706&lt;65),17,IF(AND(S706&gt;310.07,S706&lt;312),18,IF(AND(S706&gt;146.01,S706&lt;148),19,IF(AND(S706&gt;82.42,S706&lt;84),20))))))))))))))))))</f>
        <v>0</v>
      </c>
      <c r="AJ706" s="52" t="b">
        <f>IF(AND(U706&gt;107.35,U706&lt;109),3,IF(AND(U706&gt;63.65,U706&lt;65),4,IF(AND(U706&gt;44.75,U706&lt;46),5,IF(AND(U706&gt;143.27,U706&lt;145),6,IF(AND(U706&gt;85.58,U706&lt;87),7,IF(AND(U706&gt;60.46,U706&lt;62),8,IF(AND(U706&gt;194.16,U706&lt;196),9,IF(AND(U706&gt;117.24,U706&lt;119),10,IF(AND(U706&gt;82.88,U706&lt;84),11,IF(AND(U706&gt;112.44,U706&lt;114),12,IF(AND(U706&gt;66.69,U706&lt;68),13,IF(AND(U706&gt;46.9,U706&lt;48),14,IF(AND(U706&gt;150.05,U706&lt;152),15,IF(AND(U706&gt;90.65,U706&lt;91),16,IF(AND(U706&gt;63.34,U706&lt;65),17,IF(AND(U706&gt;203.34,U706&lt;205),18,IF(AND(U706&gt;122.8,U706&lt;124),19,IF(AND(U706&gt;86.83,U706&lt;88),20))))))))))))))))))</f>
        <v>0</v>
      </c>
      <c r="AK706" s="52" t="b">
        <f>IF(AND(V706&gt;139.85,V706&lt;141),3,IF(AND(V706&gt;103.84,V706&lt;105),4,IF(AND(V706&gt;52.32,V706&lt;54),5,IF(AND(V706&gt;285.46,V706&lt;287),6,IF(AND(V706&gt;118.42,V706&lt;120),7,IF(AND(V706&gt;62.42,V706&lt;64),8,IF(AND(V706&gt;412.27,V706&lt;414),9,IF(AND(V706&gt;140.33,V706&lt;142),10,IF(AND(V706&gt;145,V706&lt;147),11,IF(AND(V706&gt;146.47,V706&lt;148),12,IF(AND(V706&gt;108.77,V706&lt;110),13,IF(AND(V706&gt;54.82,V706&lt;56),14,IF(AND(V706&gt;298.92,V706&lt;300),15,IF(AND(V706&gt;124.03,V706&lt;126),16,IF(AND(V706&gt;65.4,V706&lt;67),17,IF(AND(V706&gt;431.69,V706&lt;433),18,IF(AND(V706&gt;146.97,V706&lt;148),19,IF(AND(V706&gt;151.86,V706&lt;153),20))))))))))))))))))</f>
        <v>0</v>
      </c>
      <c r="AL706" s="52" t="b">
        <f>IF(AND(W706&gt;350.42,W706&lt;352),3,IF(AND(W706&gt;546.22,W706&lt;548),4,IF(AND(W706&gt;155.33,W706&lt;157),5,IF(AND(W706&gt;721.99,W706&lt;723),6,IF(AND(W706&gt;638.96,W706&lt;639),7,IF(AND(W706&gt;187.79,W706&lt;189),8,IF(AND(W706&gt;945.4,W706&lt;947),9,IF(AND(W706&gt;698.46,W706&lt;670),10,IF(AND(W706&gt;360.7,W706&lt;362),11,IF(AND(W706&gt;366.94,W706&lt;368),12,IF(AND(W706&gt;571.94,W706&lt;573),13,IF(AND(W706&gt;162.68,W706&lt;164),14,IF(AND(W706&gt;755.97,W706&lt;757),15,IF(AND(W706&gt;667.99,W706&lt;669),16,IF(AND(W706&gt;196.66,W706&lt;198),17,IF(AND(W706&gt;989.88,W706&lt;991),18,IF(AND(W706&gt;731.33,W706&lt;733),19,IF(AND(W706&gt;377.7,W706&lt;379),20))))))))))))))))))</f>
        <v>0</v>
      </c>
      <c r="AM706" s="52" t="b">
        <f>IF(AND(Y706&gt;46.2,Y706&lt;46.5),3,IF(AND(Y706&gt;18.8,Y706&lt;19.1),4,IF(AND(Y706&gt;15.8,Y706&lt;16),5,IF(AND(Y706&gt;78.7,Y706&lt;79),6,IF(AND(Y706&gt;32.1,Y706&lt;32.4),7,IF(AND(Y706&gt;26.9,Y706&lt;27.3),8,IF(AND(Y706&gt;125,Y706&lt;125.5),9,IF(AND(Y706&gt;48.2,Y706&lt;48.52),10,IF(AND(Y706&gt;43.1,Y706&lt;43.6),11,IF(AND(Y706&gt;48.53,Y706&lt;48.7),12,IF(AND(Y706&gt;19.6,Y706&lt;20.1),13,IF(AND(Y706&gt;16.5,Y706&lt;16.9),14,IF(AND(Y706&gt;82.4,Y706&lt;82.8),15,IF(AND(Y706&gt;33.6,Y706&lt;34),16,IF(AND(Y706&gt;28,Y706&lt;28.6),17,IF(AND(Y706&gt;130.8,Y706&lt;131.4),18,IF(AND(Y706&gt;50.5,Y706&lt;50.9),19,IF(AND(Y706&gt;45.2,Y706&lt;45.8),20))))))))))))))))))</f>
        <v>0</v>
      </c>
      <c r="AO706" s="4">
        <f t="shared" si="1842"/>
        <v>0</v>
      </c>
      <c r="AP706" s="4">
        <f t="shared" si="1843"/>
        <v>0</v>
      </c>
      <c r="AQ706" s="4">
        <f t="shared" si="1839"/>
        <v>0</v>
      </c>
      <c r="AU706" s="310"/>
      <c r="AV706" s="291"/>
      <c r="AW706" s="317"/>
      <c r="AX706" s="322" t="s">
        <v>53</v>
      </c>
      <c r="AY706" s="293"/>
      <c r="AZ706" s="11">
        <f>ROUND(AZ705/AW699,2)</f>
        <v>1896.3</v>
      </c>
      <c r="BA706" s="11">
        <f>ROUND(BA705/AW699,2)</f>
        <v>1896.3</v>
      </c>
      <c r="BB706" s="11">
        <f>ROUND(BB705/AW699,2)</f>
        <v>0</v>
      </c>
      <c r="BC706" s="11">
        <f>ROUND(BC705/AW699,2)</f>
        <v>0</v>
      </c>
      <c r="BD706" s="11">
        <f>ROUND(BD705/AW699,2)</f>
        <v>0</v>
      </c>
      <c r="BE706" s="11">
        <f>ROUND(BE705/AW699,2)</f>
        <v>0</v>
      </c>
      <c r="BF706" s="11">
        <f>ROUND(BF705/AW699,2)</f>
        <v>0</v>
      </c>
      <c r="BG706" s="11">
        <f>ROUND(BG705/AW699,2)</f>
        <v>0</v>
      </c>
      <c r="BH706" s="11">
        <f>ROUND(BH705/AW699,2)</f>
        <v>0</v>
      </c>
      <c r="BI706" s="11">
        <f>ROUND(BI705/AW699,2)</f>
        <v>0</v>
      </c>
      <c r="BJ706" s="11">
        <f>ROUND(BJ705/AW699,2)</f>
        <v>0</v>
      </c>
      <c r="BK706" s="11">
        <f>ROUND(BK705/AW699,2)</f>
        <v>0</v>
      </c>
      <c r="BL706" s="11">
        <f>ROUND(BL705/AW699,2)</f>
        <v>0</v>
      </c>
      <c r="BM706" s="11">
        <f>ROUND(BM705/AW699,2)</f>
        <v>0</v>
      </c>
      <c r="BN706" s="11">
        <f>ROUND(BN705/AW699,2)</f>
        <v>0</v>
      </c>
      <c r="BO706" s="11">
        <f>ROUND(BO705/AW699,2)</f>
        <v>0</v>
      </c>
      <c r="BP706" s="11">
        <f>ROUND(BP705/AW699,2)</f>
        <v>0</v>
      </c>
      <c r="BQ706" s="11">
        <f>ROUND(BQ705/AW699,2)</f>
        <v>0</v>
      </c>
      <c r="BR706" s="11">
        <f>ROUND(BR705/AW699,2)</f>
        <v>0</v>
      </c>
      <c r="BS706" s="11">
        <f>ROUND(BS705/AW699,2)</f>
        <v>0</v>
      </c>
      <c r="BT706" s="11">
        <f>ROUND(BT705/AW699,2)</f>
        <v>0</v>
      </c>
      <c r="BU706" s="17">
        <v>8</v>
      </c>
      <c r="BX706" s="52" t="b">
        <f>IF(AND(BA706&gt;947.15,BA706&lt;949),3,IF(AND(BA706&gt;623.59,BA706&lt;625),4,IF(AND(BA706&gt;237.38,BA706&lt;239),5,IF(AND(BA706&gt;1986,BA706&lt;1988),6,IF(AND(BA706&gt;739.75,BA706&lt;741),7,IF(AND(BA706&gt;282.91,BA706&lt;284),8,IF(AND(BA706&gt;2681.35,BA706&lt;2683),9,IF(AND(BA706&gt;828.59,BA706&lt;830),10,IF(AND(BA706&gt;585.15,BA706&lt;587),11,IF(AND(BA706&gt;991.71,BA706&lt;993),12,IF(AND(BA706&gt;652.95,BA706&lt;654),13,IF(AND(BA706&gt;248.59,BA706&lt;250),14,IF(AND(BA706&gt;2079.39,BA706&lt;2081),15,IF(AND(BA706&gt;774.57,BA706&lt;776),16,IF(AND(BA706&gt;296.25,BA706&lt;298),17,IF(AND(BA706&gt;2807.42,BA706&lt;2809),18,IF(AND(BA706&gt;867.59,BA706&lt;869),19,IF(AND(BA706&gt;612.7,BA706&lt;614),20))))))))))))))))))</f>
        <v>0</v>
      </c>
      <c r="BY706" s="52" t="b">
        <f>IF(AND(BC706&gt;1204.78,BC706&lt;1206),5,IF(AND(BC706&gt;1407.63,BC706&lt;1409),8,IF(AND(BC706&gt;1427.91,BC706&lt;1429),11,IF(AND(BC706&gt;1261.45,BC706&lt;1263),14,IF(AND(BC706&gt;1473.83,BC706&lt;1475),17,IF(AND(BC706&gt;1495.07,BC706&lt;1497),20))))))</f>
        <v>0</v>
      </c>
      <c r="BZ706" s="52" t="b">
        <f>IF(AND(BD706&gt;486.32,BD706&lt;488),3,IF(AND(BD706&gt;324.64,BD706&lt;326),4,IF(AND(BD706&gt;286.99,BD706&lt;288.5),5,IF(AND(BD706&gt;617.7,BD706&lt;618),6,IF(AND(BD706&gt;411.3,BD706&lt;413),7,IF(AND(BD706&gt;365.04,BD706&lt;367),8,IF(AND(BD706&gt;797.54,BD706&lt;799),9,IF(AND(BD706&gt;533.49,BD706&lt;535),10,IF(AND(BD706&gt;475.86,BD706&lt;477),11,IF(AND(BD706&gt;509.22,BD706&lt;511),12,IF(AND(BD706&gt;339.94,BD706&lt;341.2),13,IF(AND(BD706&gt;300.53,BD706&lt;302),14,IF(AND(BD706&gt;646.78,BD706&lt;648),15,IF(AND(BD706&gt;430.68,BD706&lt;432),16,IF(AND(BD706&gt;382.24,BD706&lt;384),17,IF(AND(BD706&gt;835.07,BD706&lt;837),18,IF(AND(BD706&gt;558.61,BD706&lt;560),19,IF(AND(BD706&gt;498.27,BD706&lt;500),20))))))))))))))))))</f>
        <v>0</v>
      </c>
      <c r="CA706" s="52" t="b">
        <f>IF(AND(BF706&gt;497.89,BF706&lt;499),3,IF(AND(BF706&gt;360.29,BF706&lt;362),4,IF(AND(BF706&gt;249.38,BF706&lt;251),5,IF(AND(BF706&gt;628.22,BF706&lt;630),6,IF(AND(BF706&gt;455.21,BF706&lt;457),7,IF(AND(BF706&gt;315.16,BF706&lt;317),8,IF(AND(BF706&gt;814.35,BF706&lt;816),9,IF(AND(BF706&gt;571.19,BF706&lt;573),10,IF(AND(BF706&gt;401.59,BF706&lt;403),11,IF(AND(BF706&gt;521.33,BF706&lt;523),12,IF(AND(BF706&gt;377.28,BF706&lt;379),13,IF(AND(BF706&gt;261.15,BF706&lt;263),14,IF(AND(BF706&gt;657.8,BF706&lt;659),15,IF(AND(BF706&gt;476.66,BF706&lt;478),16,IF(AND(BF706&gt;330.01,BF706&lt;332),17,IF(AND(BF706&gt;852.67,BF706&lt;854),18,IF(AND(BF706&gt;598.08,BF706&lt;600),19,IF(AND(BF706&gt;420.51,BF706&lt;422),20))))))))))))))))))</f>
        <v>0</v>
      </c>
      <c r="CB706" s="52" t="b">
        <f>IF(AND(BK706&gt;358.85,BK706&lt;360),3,IF(AND(BK706&gt;129.83,BK706&lt;131),4,IF(AND(BK706&gt;77.61,BK706&lt;79),5,IF(AND(BK706&gt;426.19,BK706&lt;428),6,IF(AND(BK706&gt;159.77,BK706&lt;161),7,IF(AND(BK706&gt;94.38,BK706&lt;96),8,IF(AND(BK706&gt;567.37,BK706&lt;569),9,IF(AND(BK706&gt;203.4,BK706&lt;205),10,IF(AND(BK706&gt;131.96,BK706&lt;133),11,IF(AND(BK706&gt;375.76,BK706&lt;377),12,IF(AND(BK706&gt;135.98,BK706&lt;137),13,IF(AND(BK706&gt;81.31,BK706&lt;83),14,IF(AND(BK706&gt;446.27,BK706&lt;448),15,IF(AND(BK706&gt;167.32,BK706&lt;169),16,IF(AND(BK706&gt;98.86,BK706&lt;100),17,IF(AND(BK706&gt;594.08,BK706&lt;596),18,IF(AND(BK706&gt;213.01,BK706&lt;215),19,IF(AND(BK706&gt;138.21,BK706&lt;140),20))))))))))))))))))</f>
        <v>0</v>
      </c>
      <c r="CC706" s="52" t="b">
        <f>IF(AND(BM706&gt;195.17,BM706&lt;197),3,IF(AND(BM706&gt;88.93,BM706&lt;90),4,IF(AND(BM706&gt;47.88,BM706&lt;49),5,IF(AND(BM706&gt;245.08,BM706&lt;247),6,IF(AND(BM706&gt;111.07,BM706&lt;113),7,IF(AND(BM706&gt;60.92,BM706&lt;62),8,IF(AND(BM706&gt;296.11,BM706&lt;298),9,IF(AND(BM706&gt;139.41,BM706&lt;141),10,IF(AND(BM706&gt;78.67,BM706&lt;80),11,IF(AND(BM706&gt;204.39,BM706&lt;206),12,IF(AND(BM706&gt;93.16,BM706&lt;95),13,IF(AND(BM706&gt;50.17,BM706&lt;52),14,IF(AND(BM706&gt;256.64,BM706&lt;258),15,IF(AND(BM706&gt;116.33,BM706&lt;118),16,IF(AND(BM706&gt;63.83,BM706&lt;65),17,IF(AND(BM706&gt;310.07,BM706&lt;312),18,IF(AND(BM706&gt;146.01,BM706&lt;148),19,IF(AND(BM706&gt;82.42,BM706&lt;84),20))))))))))))))))))</f>
        <v>0</v>
      </c>
      <c r="CD706" s="52" t="b">
        <f>IF(AND(BO706&gt;107.35,BO706&lt;109),3,IF(AND(BO706&gt;63.65,BO706&lt;65),4,IF(AND(BO706&gt;44.75,BO706&lt;46),5,IF(AND(BO706&gt;143.27,BO706&lt;145),6,IF(AND(BO706&gt;85.58,BO706&lt;87),7,IF(AND(BO706&gt;60.46,BO706&lt;62),8,IF(AND(BO706&gt;194.16,BO706&lt;196),9,IF(AND(BO706&gt;117.24,BO706&lt;119),10,IF(AND(BO706&gt;82.88,BO706&lt;84),11,IF(AND(BO706&gt;112.44,BO706&lt;114),12,IF(AND(BO706&gt;66.69,BO706&lt;68),13,IF(AND(BO706&gt;46.9,BO706&lt;48),14,IF(AND(BO706&gt;150.05,BO706&lt;152),15,IF(AND(BO706&gt;90.65,BO706&lt;91),16,IF(AND(BO706&gt;63.34,BO706&lt;65),17,IF(AND(BO706&gt;203.34,BO706&lt;205),18,IF(AND(BO706&gt;122.8,BO706&lt;124),19,IF(AND(BO706&gt;86.83,BO706&lt;88),20))))))))))))))))))</f>
        <v>0</v>
      </c>
      <c r="CE706" s="52" t="b">
        <f>IF(AND(BP706&gt;139.85,BP706&lt;141),3,IF(AND(BP706&gt;103.84,BP706&lt;105),4,IF(AND(BP706&gt;52.32,BP706&lt;54),5,IF(AND(BP706&gt;285.46,BP706&lt;287),6,IF(AND(BP706&gt;118.42,BP706&lt;120),7,IF(AND(BP706&gt;62.42,BP706&lt;64),8,IF(AND(BP706&gt;412.27,BP706&lt;414),9,IF(AND(BP706&gt;140.33,BP706&lt;142),10,IF(AND(BP706&gt;145,BP706&lt;147),11,IF(AND(BP706&gt;146.47,BP706&lt;148),12,IF(AND(BP706&gt;108.77,BP706&lt;110),13,IF(AND(BP706&gt;54.82,BP706&lt;56),14,IF(AND(BP706&gt;298.92,BP706&lt;300),15,IF(AND(BP706&gt;124.03,BP706&lt;126),16,IF(AND(BP706&gt;65.4,BP706&lt;67),17,IF(AND(BP706&gt;431.69,BP706&lt;433),18,IF(AND(BP706&gt;146.97,BP706&lt;148),19,IF(AND(BP706&gt;151.86,BP706&lt;153),20))))))))))))))))))</f>
        <v>0</v>
      </c>
      <c r="CF706" s="52" t="b">
        <f>IF(AND(BQ706&gt;350.42,BQ706&lt;352),3,IF(AND(BQ706&gt;546.22,BQ706&lt;548),4,IF(AND(BQ706&gt;155.33,BQ706&lt;157),5,IF(AND(BQ706&gt;721.99,BQ706&lt;723),6,IF(AND(BQ706&gt;638.96,BQ706&lt;639),7,IF(AND(BQ706&gt;187.79,BQ706&lt;189),8,IF(AND(BQ706&gt;945.4,BQ706&lt;947),9,IF(AND(BQ706&gt;698.46,BQ706&lt;670),10,IF(AND(BQ706&gt;360.7,BQ706&lt;362),11,IF(AND(BQ706&gt;366.94,BQ706&lt;368),12,IF(AND(BQ706&gt;571.94,BQ706&lt;573),13,IF(AND(BQ706&gt;162.68,BQ706&lt;164),14,IF(AND(BQ706&gt;755.97,BQ706&lt;757),15,IF(AND(BQ706&gt;667.99,BQ706&lt;669),16,IF(AND(BQ706&gt;196.66,BQ706&lt;198),17,IF(AND(BQ706&gt;989.88,BQ706&lt;991),18,IF(AND(BQ706&gt;731.33,BQ706&lt;733),19,IF(AND(BQ706&gt;377.7,BQ706&lt;379),20))))))))))))))))))</f>
        <v>0</v>
      </c>
      <c r="CG706" s="52" t="b">
        <f>IF(AND(BS706&gt;46.2,BS706&lt;46.5),3,IF(AND(BS706&gt;18.8,BS706&lt;19.1),4,IF(AND(BS706&gt;15.8,BS706&lt;16),5,IF(AND(BS706&gt;78.7,BS706&lt;79),6,IF(AND(BS706&gt;32.1,BS706&lt;32.4),7,IF(AND(BS706&gt;26.9,BS706&lt;27.3),8,IF(AND(BS706&gt;125,BS706&lt;125.5),9,IF(AND(BS706&gt;48.2,BS706&lt;48.52),10,IF(AND(BS706&gt;43.1,BS706&lt;43.6),11,IF(AND(BS706&gt;48.53,BS706&lt;48.7),12,IF(AND(BS706&gt;19.6,BS706&lt;20.1),13,IF(AND(BS706&gt;16.5,BS706&lt;16.9),14,IF(AND(BS706&gt;82.4,BS706&lt;82.8),15,IF(AND(BS706&gt;33.6,BS706&lt;34),16,IF(AND(BS706&gt;28,BS706&lt;28.6),17,IF(AND(BS706&gt;130.8,BS706&lt;131.4),18,IF(AND(BS706&gt;50.5,BS706&lt;50.9),19,IF(AND(BS706&gt;45.2,BS706&lt;45.8),20))))))))))))))))))</f>
        <v>0</v>
      </c>
    </row>
    <row r="707" spans="1:88" ht="90" customHeight="1">
      <c r="A707" s="297"/>
      <c r="B707" s="287"/>
      <c r="C707" s="309"/>
      <c r="D707" s="292" t="s">
        <v>54</v>
      </c>
      <c r="E707" s="293"/>
      <c r="F707" s="10" t="s">
        <v>36</v>
      </c>
      <c r="G707" s="12">
        <f>IF(AD707=FALSE,0,AD707)</f>
        <v>948.15</v>
      </c>
      <c r="H707" s="12" t="s">
        <v>36</v>
      </c>
      <c r="I707" s="12">
        <f>IF(AE707=FALSE,0,AE707)</f>
        <v>0</v>
      </c>
      <c r="J707" s="12">
        <f>IF(AF707=FALSE,0,AF707)</f>
        <v>0</v>
      </c>
      <c r="K707" s="12" t="s">
        <v>36</v>
      </c>
      <c r="L707" s="12">
        <f>IF(AG707=FALSE,0,AG707)</f>
        <v>0</v>
      </c>
      <c r="M707" s="12" t="s">
        <v>36</v>
      </c>
      <c r="N707" s="12" t="s">
        <v>36</v>
      </c>
      <c r="O707" s="12" t="s">
        <v>36</v>
      </c>
      <c r="P707" s="12" t="s">
        <v>36</v>
      </c>
      <c r="Q707" s="12">
        <f>IF(AH707=FALSE,0,AH707)</f>
        <v>0</v>
      </c>
      <c r="R707" s="12" t="s">
        <v>36</v>
      </c>
      <c r="S707" s="12">
        <f>IF(AI707=FALSE,0,AI707)</f>
        <v>0</v>
      </c>
      <c r="T707" s="12" t="s">
        <v>36</v>
      </c>
      <c r="U707" s="12">
        <f>IF(AJ707=FALSE,0,AJ707)</f>
        <v>0</v>
      </c>
      <c r="V707" s="12">
        <f>IF(AK707=FALSE,0,AK707)</f>
        <v>0</v>
      </c>
      <c r="W707" s="12">
        <f>IF(AL707=FALSE,0,AL707)</f>
        <v>0</v>
      </c>
      <c r="X707" s="12" t="s">
        <v>36</v>
      </c>
      <c r="Y707" s="12">
        <f>IF(AM707=FALSE,0,AM707)</f>
        <v>0</v>
      </c>
      <c r="Z707" s="12" t="s">
        <v>36</v>
      </c>
      <c r="AA707" s="18">
        <v>9</v>
      </c>
      <c r="AD707" s="52">
        <f>IF(AD706=3,948.15,IF(AD706=4,624.59,IF(AD706=5,238.38,IF(AD706=6,1987,IF(AD706=7,740.75,IF(AD706=8,283.91,IF(AD706=9,2682.35,IF(AD706=10,829.59,IF(AD706=11,586.15,IF(AD706=12,992.71,IF(AD706=13,653.95,IF(AD706=14,249.59,IF(AD706=15,2080.39,IF(AD706=16,775.57,IF(AD706=17,297.25,IF(AD706=18,2808.42,IF(AD706=19,868.59,IF(AD706=20,613.7))))))))))))))))))</f>
        <v>948.15</v>
      </c>
      <c r="AE707" s="52" t="b">
        <f>IF(AE706=5,1205.78,IF(AE706=8,1408.63,IF(AE706=11,1428.91,IF(AE706=14,1262.45,IF(AE706=17,1474.83,IF(AE706=20,1496.07))))))</f>
        <v>0</v>
      </c>
      <c r="AF707" s="52" t="b">
        <f>IF(AF706=3,487.32,IF(AF706=4,325.64,IF(AF706=5,287.99,IF(AF706=6,618.7,IF(AF706=7,412.3,IF(AF706=8,366.04,IF(AF706=9,798.54,IF(AF706=10,534.49,IF(AF706=11,476.86,IF(AF706=12,510.22,IF(AF706=13,340.94,IF(AF706=14,301.53,IF(AF706=15,647.78,IF(AF706=16,431.68,IF(AF706=17,383.24,IF(AF706=18,836.07,IF(AF706=19,559.61,IF(AF706=20,499.27))))))))))))))))))</f>
        <v>0</v>
      </c>
      <c r="AG707" s="52" t="b">
        <f>IF(AG706=3,498.89,IF(AG706=4,361.29,IF(AG706=5,250.38,IF(AG706=6,629.22,IF(AG706=7,456.21,IF(AG706=8,316.16,IF(AG706=9,815.35,IF(AG706=10,572.19,IF(AG706=11,402.59,IF(AG706=12,522.33,IF(AG706=13,378.28,IF(AG706=14,262.15,IF(AG706=15,658.8,IF(AG706=16,477.66,IF(AG706=17,331.01,IF(AG706=18,853.67,IF(AG706=19,599.08,IF(AG706=20,421.51))))))))))))))))))</f>
        <v>0</v>
      </c>
      <c r="AH707" s="52" t="b">
        <f>IF(AH706=3,359.85,IF(AH706=4,130.83,IF(AH706=5,78.61,IF(AH706=6,427.19,IF(AH706=7,160.77,IF(AH706=8,95.38,IF(AH706=9,568.37,IF(AH706=10,204.4,IF(AH706=11,132.96,IF(AH706=12,376.76,IF(AH706=13,136.98,IF(AH706=14,82.31,IF(AH706=15,447.27,IF(AH706=16,168.32,IF(AH706=17,99.86,IF(AH706=18,595.08,IF(AH706=19,214.01,IF(AH706=20,139.21))))))))))))))))))</f>
        <v>0</v>
      </c>
      <c r="AI707" s="52" t="b">
        <f>IF(AI706=3,196.17,IF(AI706=4,89.93,IF(AI706=5,48.88,IF(AI706=6,246.08,IF(AI706=7,112.07,IF(AI706=8,61.92,IF(AI706=9,297.11,IF(AI706=10,140.41,IF(AI706=11,79.67,IF(AI706=12,205.39,IF(AI706=13,94.16,IF(AI706=14,51.17,IF(AI706=15,257.64,IF(AI706=16,117.33,IF(AI706=17,64.83,IF(AI706=18,311.07,IF(AI706=19,147.01,IF(AI706=20,83.42))))))))))))))))))</f>
        <v>0</v>
      </c>
      <c r="AJ707" s="52" t="b">
        <f>IF(AJ706=3,108.35,IF(AJ706=4,64.65,IF(AJ706=5,45.75,IF(AJ706=6,144.27,IF(AJ706=7,86.58,IF(AJ706=8,61.46,IF(AJ706=9,195.16,IF(AJ706=10,118.24,IF(AJ706=11,83.88,IF(AJ706=12,113.44,IF(AJ706=13,67.69,IF(AJ706=14,47.9,IF(AJ706=15,151.05,IF(AJ706=16,90.65,IF(AJ706=17,64.34,IF(AJ706=18,204.34,IF(AJ706=19,123.8,IF(AJ706=20,87.83))))))))))))))))))</f>
        <v>0</v>
      </c>
      <c r="AK707" s="52" t="b">
        <f>IF(AK706=3,140.85,IF(AK706=4,104.84,IF(AK706=5,53.32,IF(AK706=6,286.46,IF(AK706=7,119.42,IF(AK706=8,63.42,IF(AK706=9,413.27,IF(AK706=10,141.33,IF(AK706=11,146,IF(AK706=12,147.47,IF(AK706=13,109.77,IF(AK706=14,55.82,IF(AK706=15,299.92,IF(AK706=16,125.03,IF(AK706=17,66.4,IF(AK706=18,432.69,IF(AK706=19,147.97,IF(AK706=20,152.86))))))))))))))))))</f>
        <v>0</v>
      </c>
      <c r="AL707" s="52" t="b">
        <f>IF(AL706=3,351.42,IF(AL706=4,547.22,IF(AL706=5,156.33,IF(AL706=6,722.99,IF(AL706=7,638.96,IF(AL706=8,188.79,IF(AL706=9,946.4,IF(AL706=10,699.46,IF(AL706=11,361.7,IF(AL706=12,367.94,IF(AL706=13,572.94,IF(AL706=14,163.68,IF(AL706=15,756.97,IF(AL706=16,668.99,IF(AL706=17,197.66,IF(AL706=18,990.88,IF(AL706=19,732.33,IF(AL706=20,378.7))))))))))))))))))</f>
        <v>0</v>
      </c>
      <c r="AM707" s="52" t="b">
        <f>IF(AM706=3,46.41,IF(AM706=4,19.01,IF(AM706=5,15.96,IF(AM706=6,78.9,IF(AM706=7,32.34,IF(AM706=8,27.09,IF(AM706=9,125.27,IF(AM706=10,48.48,IF(AM706=11,43.47,IF(AM706=12,48.59,IF(AM706=13,19.9,IF(AM706=14,16.71,IF(AM706=15,82.61,IF(AM706=16,33.86,IF(AM706=17,28.36,IF(AM706=18,131.15,IF(AM706=19,50.76,IF(AM706=20,45.51))))))))))))))))))</f>
        <v>0</v>
      </c>
      <c r="AO707" s="4">
        <f t="shared" si="1842"/>
        <v>0</v>
      </c>
      <c r="AP707" s="4">
        <f t="shared" si="1843"/>
        <v>0</v>
      </c>
      <c r="AQ707" s="4">
        <f t="shared" si="1839"/>
        <v>0</v>
      </c>
      <c r="AU707" s="310"/>
      <c r="AV707" s="287"/>
      <c r="AW707" s="317"/>
      <c r="AX707" s="322" t="s">
        <v>54</v>
      </c>
      <c r="AY707" s="293"/>
      <c r="AZ707" s="10" t="s">
        <v>36</v>
      </c>
      <c r="BA707" s="12">
        <f>IF(BX707=FALSE,0,BX707)</f>
        <v>1896.3</v>
      </c>
      <c r="BB707" s="12" t="s">
        <v>36</v>
      </c>
      <c r="BC707" s="12">
        <f>IF(BY707=FALSE,0,BY707)</f>
        <v>0</v>
      </c>
      <c r="BD707" s="12">
        <f>IF(BZ707=FALSE,0,BZ707)</f>
        <v>0</v>
      </c>
      <c r="BE707" s="12" t="s">
        <v>36</v>
      </c>
      <c r="BF707" s="12">
        <f>IF(CA707=FALSE,0,CA707)</f>
        <v>0</v>
      </c>
      <c r="BG707" s="12" t="s">
        <v>36</v>
      </c>
      <c r="BH707" s="12" t="s">
        <v>36</v>
      </c>
      <c r="BI707" s="12" t="s">
        <v>36</v>
      </c>
      <c r="BJ707" s="12" t="s">
        <v>36</v>
      </c>
      <c r="BK707" s="12">
        <f>IF(CB707=FALSE,0,CB707)</f>
        <v>0</v>
      </c>
      <c r="BL707" s="12" t="s">
        <v>36</v>
      </c>
      <c r="BM707" s="12">
        <f>IF(CC707=FALSE,0,CC707)</f>
        <v>0</v>
      </c>
      <c r="BN707" s="12" t="s">
        <v>36</v>
      </c>
      <c r="BO707" s="12">
        <f>IF(CD707=FALSE,0,CD707)</f>
        <v>0</v>
      </c>
      <c r="BP707" s="12">
        <f>IF(CE707=FALSE,0,CE707)</f>
        <v>0</v>
      </c>
      <c r="BQ707" s="12">
        <f>IF(CF707=FALSE,0,CF707)</f>
        <v>0</v>
      </c>
      <c r="BR707" s="12" t="s">
        <v>36</v>
      </c>
      <c r="BS707" s="12">
        <f>IF(CG707=FALSE,0,CG707)</f>
        <v>0</v>
      </c>
      <c r="BT707" s="12" t="s">
        <v>36</v>
      </c>
      <c r="BU707" s="18">
        <v>9</v>
      </c>
      <c r="BX707" s="52">
        <f>IF(AD706=3,1896.3,IF(AD706=4,1249.18,IF(AD706=5,476.76,IF(AD706=6,3974,IF(AD706=7,1481.5,IF(AD706=8,567.82,IF(AD706=9,5364.7,IF(AD706=10,1659.18,IF(AD706=11,1172.3)))))))))</f>
        <v>1896.3</v>
      </c>
      <c r="BY707" s="52" t="b">
        <f>IF(AE706=5,2411.56,IF(AE706=8,2817.26,IF(AE706=11,2857.82)))</f>
        <v>0</v>
      </c>
      <c r="BZ707" s="52" t="b">
        <f>IF(AF706=3,974.64,IF(AF706=4,651.28,IF(AF706=5,575.98,IF(AF706=6,1237.4,IF(AF706=7,824.6,IF(AF706=8,732.08,IF(AF706=9,1597.08,IF(AF706=10,1068.98,IF(AF706=11,953.72)))))))))</f>
        <v>0</v>
      </c>
      <c r="CA707" s="52" t="b">
        <f>IF(AG706=3,997.78,IF(AG706=4,722.58,IF(AG706=5,500.76,IF(AG706=6,1258.44,IF(AG706=7,912.42,IF(AG706=8,632.32,IF(AG706=9,1630.7,IF(AG706=10,1144.38,IF(AG706=11,805.18)))))))))</f>
        <v>0</v>
      </c>
      <c r="CB707" s="52" t="b">
        <f>IF(AH706=3,719.7,IF(AH706=4,261.66,IF(AH706=5,157.22,IF(AH706=6,854.38,IF(AH706=7,321.54,IF(AH706=8,190.76,IF(AH706=9,1136.74,IF(AH706=10,408.8,IF(AH706=11,265.92)))))))))</f>
        <v>0</v>
      </c>
      <c r="CC707" s="52" t="b">
        <f>IF(AI706=3,392.34,IF(AI706=4,179.86,IF(AI706=5,97.76,IF(AI706=6,492.16,IF(AI706=7,224.14,IF(AI706=8,123.84,IF(AI706=9,594.22,IF(AI706=10,280.82,IF(AI706=11,159.34)))))))))</f>
        <v>0</v>
      </c>
      <c r="CD707" s="52" t="b">
        <f>IF(AJ706=3,216.7,IF(AJ706=4,129.3,IF(AJ706=5,91.5,IF(AJ706=6,288.54,IF(AJ706=7,173.16,IF(AJ706=8,122.92,IF(AJ706=9,390.32,IF(AJ706=10,236.48,IF(AJ706=11,167.76)))))))))</f>
        <v>0</v>
      </c>
      <c r="CE707" s="52" t="b">
        <f>IF(AK706=3,281.7,IF(AK706=4,209.68,IF(AK706=5,106.64,IF(AK706=6,572.92,IF(AK706=7,238.84,IF(AK706=8,126.84,IF(AK706=9,826.54,IF(AK706=10,282.66,IF(AK706=11,292)))))))))</f>
        <v>0</v>
      </c>
      <c r="CF707" s="52" t="b">
        <f>IF(AL706=3,702.84,IF(AL706=4,1094.44,IF(AL706=5,312.66,IF(AL706=6,1445.98,IF(AL706=7,1277.92,IF(AL706=8,377.58,IF(AL706=9,1892.8,IF(AL706=10,1398.92,IF(AL706=11,723.4)))))))))</f>
        <v>0</v>
      </c>
      <c r="CG707" s="52" t="b">
        <f>IF(AM706=3,92.82,IF(AM706=4,38.02,IF(AM706=5,31.92,IF(AM706=6,157.8,IF(AM706=7,64.68,IF(AM706=8,54.18,IF(AM706=9,250.54,IF(AM706=10,96.96,IF(AM706=11,86.94)))))))))</f>
        <v>0</v>
      </c>
    </row>
    <row r="708" spans="1:88" ht="30" customHeight="1">
      <c r="A708" s="295" t="s">
        <v>42</v>
      </c>
      <c r="B708" s="286" t="s">
        <v>143</v>
      </c>
      <c r="C708" s="307">
        <v>382.65</v>
      </c>
      <c r="D708" s="286" t="s">
        <v>27</v>
      </c>
      <c r="E708" s="3" t="s">
        <v>28</v>
      </c>
      <c r="F708" s="10">
        <f>G708+I708+J708+L708+Q708+S708+U708+V708+W708+Y708+Z708</f>
        <v>186473</v>
      </c>
      <c r="G708" s="44">
        <v>0</v>
      </c>
      <c r="H708" s="10">
        <v>0</v>
      </c>
      <c r="I708" s="10">
        <v>0</v>
      </c>
      <c r="J708" s="10">
        <v>186473</v>
      </c>
      <c r="K708" s="10">
        <v>0</v>
      </c>
      <c r="L708" s="10">
        <f>M708+O708</f>
        <v>0</v>
      </c>
      <c r="M708" s="13">
        <v>0</v>
      </c>
      <c r="N708" s="10">
        <v>0</v>
      </c>
      <c r="O708" s="13">
        <v>0</v>
      </c>
      <c r="P708" s="10">
        <v>0</v>
      </c>
      <c r="Q708" s="46">
        <v>0</v>
      </c>
      <c r="R708" s="10">
        <v>0</v>
      </c>
      <c r="S708" s="46">
        <v>0</v>
      </c>
      <c r="T708" s="10">
        <v>0</v>
      </c>
      <c r="U708" s="46">
        <v>0</v>
      </c>
      <c r="V708" s="46">
        <v>0</v>
      </c>
      <c r="W708" s="46">
        <v>0</v>
      </c>
      <c r="X708" s="10">
        <v>0</v>
      </c>
      <c r="Y708" s="10">
        <v>0</v>
      </c>
      <c r="Z708" s="10">
        <v>0</v>
      </c>
      <c r="AA708" s="16">
        <v>1</v>
      </c>
      <c r="AO708" s="4">
        <f t="shared" si="1842"/>
        <v>0</v>
      </c>
      <c r="AP708" s="4">
        <f t="shared" si="1843"/>
        <v>0</v>
      </c>
      <c r="AQ708" s="4">
        <f t="shared" si="1839"/>
        <v>0</v>
      </c>
      <c r="AU708" s="310" t="s">
        <v>42</v>
      </c>
      <c r="AV708" s="286" t="s">
        <v>143</v>
      </c>
      <c r="AW708" s="317">
        <v>382.65</v>
      </c>
      <c r="AX708" s="290" t="s">
        <v>27</v>
      </c>
      <c r="AY708" s="3" t="s">
        <v>28</v>
      </c>
      <c r="AZ708" s="10">
        <f>BA708+BC708+BD708+BF708+BK708+BM708+BO708+BP708+BQ708+BS708+BT708</f>
        <v>372946</v>
      </c>
      <c r="BA708" s="44">
        <f>ROUND($C708*BA716,2)</f>
        <v>0</v>
      </c>
      <c r="BB708" s="10">
        <f>ROUND(H708*2,2)</f>
        <v>0</v>
      </c>
      <c r="BC708" s="44">
        <f>ROUND($C708*BC716,2)</f>
        <v>0</v>
      </c>
      <c r="BD708" s="44">
        <f>ROUND($C708*BD716,2)</f>
        <v>372946</v>
      </c>
      <c r="BE708" s="10">
        <f>ROUND(K708*2,2)</f>
        <v>0</v>
      </c>
      <c r="BF708" s="44">
        <f>ROUND($C708*BF716,2)</f>
        <v>0</v>
      </c>
      <c r="BG708" s="10">
        <f>ROUND(M708*2,2)</f>
        <v>0</v>
      </c>
      <c r="BH708" s="10">
        <f>ROUND(N708*2,2)</f>
        <v>0</v>
      </c>
      <c r="BI708" s="10">
        <f>ROUND(O708*2,2)</f>
        <v>0</v>
      </c>
      <c r="BJ708" s="10">
        <f>ROUND(P708*2,2)</f>
        <v>0</v>
      </c>
      <c r="BK708" s="44">
        <f>ROUND($C708*BK716,2)</f>
        <v>0</v>
      </c>
      <c r="BL708" s="10">
        <f>ROUND(R708*2,2)</f>
        <v>0</v>
      </c>
      <c r="BM708" s="44">
        <f>ROUND($C708*BM716,2)</f>
        <v>0</v>
      </c>
      <c r="BN708" s="10">
        <f>ROUND(T708*2,2)</f>
        <v>0</v>
      </c>
      <c r="BO708" s="44">
        <f>ROUND($C708*BO716,2)</f>
        <v>0</v>
      </c>
      <c r="BP708" s="44">
        <f>ROUND(V708*2,2)</f>
        <v>0</v>
      </c>
      <c r="BQ708" s="44">
        <f>ROUND($C708*BQ716,2)</f>
        <v>0</v>
      </c>
      <c r="BR708" s="10">
        <f>ROUND(X708*2,2)</f>
        <v>0</v>
      </c>
      <c r="BS708" s="44">
        <f>ROUND(Y708*2,2)</f>
        <v>0</v>
      </c>
      <c r="BT708" s="10">
        <f>ROUND(Z708*2,2)</f>
        <v>0</v>
      </c>
      <c r="BU708" s="16">
        <v>1</v>
      </c>
      <c r="CI708" s="32">
        <f>BF708-BG708</f>
        <v>0</v>
      </c>
    </row>
    <row r="709" spans="1:88" ht="60" customHeight="1">
      <c r="A709" s="296"/>
      <c r="B709" s="291"/>
      <c r="C709" s="308"/>
      <c r="D709" s="287"/>
      <c r="E709" s="3" t="s">
        <v>29</v>
      </c>
      <c r="F709" s="10">
        <f t="shared" ref="F709:F713" si="1911">G709+I709+J709+L709+Q709+S709+U709+V709+W709+Y709+Z709</f>
        <v>0</v>
      </c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6">
        <v>2</v>
      </c>
      <c r="AO709" s="4">
        <f t="shared" si="1842"/>
        <v>0</v>
      </c>
      <c r="AP709" s="4">
        <f t="shared" si="1843"/>
        <v>0</v>
      </c>
      <c r="AQ709" s="4">
        <f t="shared" si="1839"/>
        <v>0</v>
      </c>
      <c r="AU709" s="310"/>
      <c r="AV709" s="291"/>
      <c r="AW709" s="317"/>
      <c r="AX709" s="290"/>
      <c r="AY709" s="3" t="s">
        <v>29</v>
      </c>
      <c r="AZ709" s="10">
        <f t="shared" ref="AZ709:AZ713" si="1912">BA709+BC709+BD709+BF709+BK709+BM709+BO709+BP709+BQ709+BS709+BT709</f>
        <v>0</v>
      </c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6">
        <v>2</v>
      </c>
    </row>
    <row r="710" spans="1:88" ht="120" customHeight="1">
      <c r="A710" s="296"/>
      <c r="B710" s="291"/>
      <c r="C710" s="308"/>
      <c r="D710" s="286" t="s">
        <v>30</v>
      </c>
      <c r="E710" s="3" t="s">
        <v>31</v>
      </c>
      <c r="F710" s="10">
        <f t="shared" si="1911"/>
        <v>0</v>
      </c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6">
        <v>3</v>
      </c>
      <c r="AO710" s="4">
        <f t="shared" si="1842"/>
        <v>0</v>
      </c>
      <c r="AP710" s="4">
        <f t="shared" si="1843"/>
        <v>0</v>
      </c>
      <c r="AQ710" s="4">
        <f t="shared" si="1839"/>
        <v>0</v>
      </c>
      <c r="AT710" s="32">
        <f>AZ710-BC710</f>
        <v>0</v>
      </c>
      <c r="AU710" s="310"/>
      <c r="AV710" s="291"/>
      <c r="AW710" s="317"/>
      <c r="AX710" s="290" t="s">
        <v>30</v>
      </c>
      <c r="AY710" s="3" t="s">
        <v>31</v>
      </c>
      <c r="AZ710" s="10">
        <f t="shared" si="1912"/>
        <v>0</v>
      </c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6">
        <v>3</v>
      </c>
    </row>
    <row r="711" spans="1:88" ht="30" customHeight="1">
      <c r="A711" s="296"/>
      <c r="B711" s="291"/>
      <c r="C711" s="308"/>
      <c r="D711" s="291"/>
      <c r="E711" s="3" t="s">
        <v>32</v>
      </c>
      <c r="F711" s="10">
        <f t="shared" si="1911"/>
        <v>0</v>
      </c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6">
        <v>4</v>
      </c>
      <c r="AO711" s="4">
        <f t="shared" si="1842"/>
        <v>0</v>
      </c>
      <c r="AP711" s="4">
        <f t="shared" si="1843"/>
        <v>0</v>
      </c>
      <c r="AQ711" s="4">
        <f t="shared" si="1839"/>
        <v>0</v>
      </c>
      <c r="AU711" s="310"/>
      <c r="AV711" s="291"/>
      <c r="AW711" s="317"/>
      <c r="AX711" s="290"/>
      <c r="AY711" s="3" t="s">
        <v>32</v>
      </c>
      <c r="AZ711" s="10">
        <f t="shared" si="1912"/>
        <v>0</v>
      </c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6">
        <v>4</v>
      </c>
    </row>
    <row r="712" spans="1:88" ht="30" customHeight="1">
      <c r="A712" s="296"/>
      <c r="B712" s="291"/>
      <c r="C712" s="308"/>
      <c r="D712" s="291"/>
      <c r="E712" s="3" t="s">
        <v>33</v>
      </c>
      <c r="F712" s="10">
        <f t="shared" si="1911"/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6">
        <v>5</v>
      </c>
      <c r="AO712" s="4">
        <f t="shared" si="1842"/>
        <v>0</v>
      </c>
      <c r="AP712" s="4">
        <f t="shared" si="1843"/>
        <v>0</v>
      </c>
      <c r="AQ712" s="4">
        <f t="shared" si="1839"/>
        <v>0</v>
      </c>
      <c r="AU712" s="310"/>
      <c r="AV712" s="291"/>
      <c r="AW712" s="317"/>
      <c r="AX712" s="290"/>
      <c r="AY712" s="3" t="s">
        <v>33</v>
      </c>
      <c r="AZ712" s="10">
        <f t="shared" si="1912"/>
        <v>0</v>
      </c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6">
        <v>5</v>
      </c>
    </row>
    <row r="713" spans="1:88" ht="30" customHeight="1">
      <c r="A713" s="296"/>
      <c r="B713" s="291"/>
      <c r="C713" s="308"/>
      <c r="D713" s="287"/>
      <c r="E713" s="3" t="s">
        <v>34</v>
      </c>
      <c r="F713" s="10">
        <f t="shared" si="1911"/>
        <v>0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6">
        <v>6</v>
      </c>
      <c r="AO713" s="4">
        <f t="shared" si="1842"/>
        <v>0</v>
      </c>
      <c r="AP713" s="4">
        <f t="shared" si="1843"/>
        <v>0</v>
      </c>
      <c r="AQ713" s="4">
        <f t="shared" si="1839"/>
        <v>0</v>
      </c>
      <c r="AU713" s="310"/>
      <c r="AV713" s="291"/>
      <c r="AW713" s="317"/>
      <c r="AX713" s="290"/>
      <c r="AY713" s="3" t="s">
        <v>34</v>
      </c>
      <c r="AZ713" s="10">
        <f t="shared" si="1912"/>
        <v>0</v>
      </c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6">
        <v>6</v>
      </c>
    </row>
    <row r="714" spans="1:88" ht="30" customHeight="1">
      <c r="A714" s="296"/>
      <c r="B714" s="291"/>
      <c r="C714" s="308"/>
      <c r="D714" s="292" t="s">
        <v>35</v>
      </c>
      <c r="E714" s="293"/>
      <c r="F714" s="10">
        <f>F708+F709+F710+F711+F712+F713</f>
        <v>186473</v>
      </c>
      <c r="G714" s="10">
        <f t="shared" ref="G714" si="1913">G708+G709+G710+G711+G712+G713</f>
        <v>0</v>
      </c>
      <c r="H714" s="10">
        <f t="shared" ref="H714" si="1914">H708+H709+H710+H711+H712+H713</f>
        <v>0</v>
      </c>
      <c r="I714" s="10">
        <f t="shared" ref="I714" si="1915">I708+I709+I710+I711+I712+I713</f>
        <v>0</v>
      </c>
      <c r="J714" s="10">
        <f t="shared" ref="J714" si="1916">J708+J709+J710+J711+J712+J713</f>
        <v>186473</v>
      </c>
      <c r="K714" s="10">
        <f t="shared" ref="K714" si="1917">K708+K709+K710+K711+K712+K713</f>
        <v>0</v>
      </c>
      <c r="L714" s="10">
        <f t="shared" ref="L714" si="1918">L708+L709+L710+L711+L712+L713</f>
        <v>0</v>
      </c>
      <c r="M714" s="10">
        <f t="shared" ref="M714" si="1919">M708+M709+M710+M711+M712+M713</f>
        <v>0</v>
      </c>
      <c r="N714" s="10">
        <f t="shared" ref="N714" si="1920">N708+N709+N710+N711+N712+N713</f>
        <v>0</v>
      </c>
      <c r="O714" s="10">
        <f t="shared" ref="O714" si="1921">O708+O709+O710+O711+O712+O713</f>
        <v>0</v>
      </c>
      <c r="P714" s="10">
        <f t="shared" ref="P714" si="1922">P708+P709+P710+P711+P712+P713</f>
        <v>0</v>
      </c>
      <c r="Q714" s="10">
        <f t="shared" ref="Q714" si="1923">Q708+Q709+Q710+Q711+Q712+Q713</f>
        <v>0</v>
      </c>
      <c r="R714" s="10">
        <f t="shared" ref="R714" si="1924">R708+R709+R710+R711+R712+R713</f>
        <v>0</v>
      </c>
      <c r="S714" s="10">
        <f t="shared" ref="S714" si="1925">S708+S709+S710+S711+S712+S713</f>
        <v>0</v>
      </c>
      <c r="T714" s="10">
        <f t="shared" ref="T714" si="1926">T708+T709+T710+T711+T712+T713</f>
        <v>0</v>
      </c>
      <c r="U714" s="10">
        <f t="shared" ref="U714" si="1927">U708+U709+U710+U711+U712+U713</f>
        <v>0</v>
      </c>
      <c r="V714" s="10">
        <f t="shared" ref="V714" si="1928">V708+V709+V710+V711+V712+V713</f>
        <v>0</v>
      </c>
      <c r="W714" s="10">
        <f t="shared" ref="W714" si="1929">W708+W709+W710+W711+W712+W713</f>
        <v>0</v>
      </c>
      <c r="X714" s="10">
        <f t="shared" ref="X714" si="1930">X708+X709+X710+X711+X712+X713</f>
        <v>0</v>
      </c>
      <c r="Y714" s="10">
        <f t="shared" ref="Y714" si="1931">Y708+Y709+Y710+Y711+Y712+Y713</f>
        <v>0</v>
      </c>
      <c r="Z714" s="10">
        <f t="shared" ref="Z714" si="1932">Z708+Z709+Z710+Z711+Z712+Z713</f>
        <v>0</v>
      </c>
      <c r="AA714" s="16">
        <v>7</v>
      </c>
      <c r="AO714" s="4">
        <f t="shared" si="1842"/>
        <v>0</v>
      </c>
      <c r="AP714" s="4">
        <f t="shared" si="1843"/>
        <v>0</v>
      </c>
      <c r="AQ714" s="4">
        <f t="shared" si="1839"/>
        <v>0</v>
      </c>
      <c r="AU714" s="310"/>
      <c r="AV714" s="291"/>
      <c r="AW714" s="317"/>
      <c r="AX714" s="294" t="s">
        <v>35</v>
      </c>
      <c r="AY714" s="294"/>
      <c r="AZ714" s="10">
        <f>AZ708+AZ709+AZ710+AZ711+AZ712+AZ713</f>
        <v>372946</v>
      </c>
      <c r="BA714" s="10">
        <f t="shared" ref="BA714:BT714" si="1933">BA708+BA709+BA710+BA711+BA712+BA713</f>
        <v>0</v>
      </c>
      <c r="BB714" s="10">
        <f t="shared" si="1933"/>
        <v>0</v>
      </c>
      <c r="BC714" s="10">
        <f t="shared" si="1933"/>
        <v>0</v>
      </c>
      <c r="BD714" s="10">
        <f t="shared" si="1933"/>
        <v>372946</v>
      </c>
      <c r="BE714" s="10">
        <f t="shared" si="1933"/>
        <v>0</v>
      </c>
      <c r="BF714" s="10">
        <f t="shared" si="1933"/>
        <v>0</v>
      </c>
      <c r="BG714" s="10">
        <f t="shared" si="1933"/>
        <v>0</v>
      </c>
      <c r="BH714" s="10">
        <f t="shared" si="1933"/>
        <v>0</v>
      </c>
      <c r="BI714" s="10">
        <f t="shared" si="1933"/>
        <v>0</v>
      </c>
      <c r="BJ714" s="10">
        <f t="shared" si="1933"/>
        <v>0</v>
      </c>
      <c r="BK714" s="10">
        <f t="shared" si="1933"/>
        <v>0</v>
      </c>
      <c r="BL714" s="10">
        <f t="shared" si="1933"/>
        <v>0</v>
      </c>
      <c r="BM714" s="10">
        <f t="shared" si="1933"/>
        <v>0</v>
      </c>
      <c r="BN714" s="10">
        <f t="shared" si="1933"/>
        <v>0</v>
      </c>
      <c r="BO714" s="10">
        <f t="shared" si="1933"/>
        <v>0</v>
      </c>
      <c r="BP714" s="10">
        <f t="shared" si="1933"/>
        <v>0</v>
      </c>
      <c r="BQ714" s="10">
        <f t="shared" si="1933"/>
        <v>0</v>
      </c>
      <c r="BR714" s="10">
        <f t="shared" si="1933"/>
        <v>0</v>
      </c>
      <c r="BS714" s="10">
        <f t="shared" si="1933"/>
        <v>0</v>
      </c>
      <c r="BT714" s="10">
        <f t="shared" si="1933"/>
        <v>0</v>
      </c>
      <c r="BU714" s="16">
        <v>7</v>
      </c>
      <c r="CI714" s="32">
        <f>BF714-BG714</f>
        <v>0</v>
      </c>
      <c r="CJ714" s="123"/>
    </row>
    <row r="715" spans="1:88" ht="75" customHeight="1">
      <c r="A715" s="296"/>
      <c r="B715" s="291"/>
      <c r="C715" s="308"/>
      <c r="D715" s="292" t="s">
        <v>53</v>
      </c>
      <c r="E715" s="293"/>
      <c r="F715" s="11">
        <f>ROUND(F714/C708,2)</f>
        <v>487.32</v>
      </c>
      <c r="G715" s="11">
        <f>ROUND(G714/C708,2)</f>
        <v>0</v>
      </c>
      <c r="H715" s="11">
        <f>ROUND(H714/C708,2)</f>
        <v>0</v>
      </c>
      <c r="I715" s="11">
        <f>ROUND(I714/C708,2)</f>
        <v>0</v>
      </c>
      <c r="J715" s="11">
        <f>ROUND(J714/C708,2)</f>
        <v>487.32</v>
      </c>
      <c r="K715" s="11">
        <f>ROUND(K714/C708,2)</f>
        <v>0</v>
      </c>
      <c r="L715" s="11">
        <f>ROUND(L714/C708,2)</f>
        <v>0</v>
      </c>
      <c r="M715" s="11">
        <f>ROUND(M714/C708,2)</f>
        <v>0</v>
      </c>
      <c r="N715" s="11">
        <f>ROUND(N714/C708,2)</f>
        <v>0</v>
      </c>
      <c r="O715" s="11">
        <f>ROUND(O714/C708,2)</f>
        <v>0</v>
      </c>
      <c r="P715" s="11">
        <f>ROUND(P714/C708,2)</f>
        <v>0</v>
      </c>
      <c r="Q715" s="11">
        <f>ROUND(Q714/C708,2)</f>
        <v>0</v>
      </c>
      <c r="R715" s="11">
        <f>ROUND(R714/C708,2)</f>
        <v>0</v>
      </c>
      <c r="S715" s="11">
        <f>ROUND(S714/C708,2)</f>
        <v>0</v>
      </c>
      <c r="T715" s="11">
        <f>ROUND(T714/C708,2)</f>
        <v>0</v>
      </c>
      <c r="U715" s="11">
        <f>ROUND(U714/C708,2)</f>
        <v>0</v>
      </c>
      <c r="V715" s="11">
        <f>ROUND(V714/C708,2)</f>
        <v>0</v>
      </c>
      <c r="W715" s="11">
        <f>ROUND(W714/C708,2)</f>
        <v>0</v>
      </c>
      <c r="X715" s="11">
        <f>ROUND(X714/C708,2)</f>
        <v>0</v>
      </c>
      <c r="Y715" s="11">
        <f>ROUND(Y714/C708,2)</f>
        <v>0</v>
      </c>
      <c r="Z715" s="11">
        <f>ROUND(Z714/C708,2)</f>
        <v>0</v>
      </c>
      <c r="AA715" s="17">
        <v>8</v>
      </c>
      <c r="AD715" s="52" t="b">
        <f>IF(AND(G715&gt;947.15,G715&lt;949),3,IF(AND(G715&gt;623.59,G715&lt;625),4,IF(AND(G715&gt;237.38,G715&lt;239),5,IF(AND(G715&gt;1986,G715&lt;1988),6,IF(AND(G715&gt;739.75,G715&lt;741),7,IF(AND(G715&gt;282.91,G715&lt;284),8,IF(AND(G715&gt;2681.35,G715&lt;2683),9,IF(AND(G715&gt;828.59,G715&lt;830),10,IF(AND(G715&gt;585.15,G715&lt;587),11,IF(AND(G715&gt;991.71,G715&lt;993),12,IF(AND(G715&gt;652.95,G715&lt;654),13,IF(AND(G715&gt;248.59,G715&lt;250),14,IF(AND(G715&gt;2079.39,G715&lt;2081),15,IF(AND(G715&gt;774.57,G715&lt;776),16,IF(AND(G715&gt;296.25,G715&lt;298),17,IF(AND(G715&gt;2807.42,G715&lt;2809),18,IF(AND(G715&gt;867.59,G715&lt;869),19,IF(AND(G715&gt;612.7,G715&lt;614),20))))))))))))))))))</f>
        <v>0</v>
      </c>
      <c r="AE715" s="52" t="b">
        <f>IF(AND(I715&gt;1204.78,I715&lt;1206),5,IF(AND(I715&gt;1407.63,I715&lt;1409),8,IF(AND(I715&gt;1427.91,I715&lt;1429),11,IF(AND(I715&gt;1261.45,I715&lt;1263),14,IF(AND(I715&gt;1473.83,I715&lt;1475),17,IF(AND(I715&gt;1495.07,I715&lt;1497),20))))))</f>
        <v>0</v>
      </c>
      <c r="AF715" s="52">
        <f>IF(AND(J715&gt;486.32,J715&lt;488),3,IF(AND(J715&gt;324.64,J715&lt;326),4,IF(AND(J715&gt;286.99,J715&lt;288.5),5,IF(AND(J715&gt;617.7,J715&lt;618),6,IF(AND(J715&gt;411.3,J715&lt;413),7,IF(AND(J715&gt;365.04,J715&lt;367),8,IF(AND(J715&gt;797.54,J715&lt;799),9,IF(AND(J715&gt;533.49,J715&lt;535),10,IF(AND(J715&gt;475.86,J715&lt;477),11,IF(AND(J715&gt;509.22,J715&lt;511),12,IF(AND(J715&gt;339.94,J715&lt;341.2),13,IF(AND(J715&gt;300.53,J715&lt;302),14,IF(AND(J715&gt;646.78,J715&lt;648),15,IF(AND(J715&gt;430.68,J715&lt;432),16,IF(AND(J715&gt;382.24,J715&lt;384),17,IF(AND(J715&gt;835.07,J715&lt;837),18,IF(AND(J715&gt;558.61,J715&lt;560),19,IF(AND(J715&gt;498.27,J715&lt;500),20))))))))))))))))))</f>
        <v>3</v>
      </c>
      <c r="AG715" s="52" t="b">
        <f>IF(AND(L715&gt;497.89,L715&lt;499),3,IF(AND(L715&gt;360.29,L715&lt;362),4,IF(AND(L715&gt;249.38,L715&lt;251),5,IF(AND(L715&gt;628.22,L715&lt;630),6,IF(AND(L715&gt;455.21,L715&lt;457),7,IF(AND(L715&gt;315.16,L715&lt;317),8,IF(AND(L715&gt;814.35,L715&lt;816),9,IF(AND(L715&gt;571.19,L715&lt;573),10,IF(AND(L715&gt;401.59,L715&lt;403),11,IF(AND(L715&gt;521.33,L715&lt;523),12,IF(AND(L715&gt;377.28,L715&lt;379),13,IF(AND(L715&gt;261.15,L715&lt;263),14,IF(AND(L715&gt;657.8,L715&lt;659),15,IF(AND(L715&gt;476.66,L715&lt;478),16,IF(AND(L715&gt;330.01,L715&lt;332),17,IF(AND(L715&gt;852.67,L715&lt;854),18,IF(AND(L715&gt;598.08,L715&lt;600),19,IF(AND(L715&gt;420.51,L715&lt;422),20))))))))))))))))))</f>
        <v>0</v>
      </c>
      <c r="AH715" s="52" t="b">
        <f>IF(AND(Q715&gt;358.85,Q715&lt;360),3,IF(AND(Q715&gt;129.83,Q715&lt;131),4,IF(AND(Q715&gt;77.61,Q715&lt;79),5,IF(AND(Q715&gt;426.19,Q715&lt;428),6,IF(AND(Q715&gt;159.77,Q715&lt;161),7,IF(AND(Q715&gt;94.38,Q715&lt;96),8,IF(AND(Q715&gt;567.37,Q715&lt;569),9,IF(AND(Q715&gt;203.4,Q715&lt;205),10,IF(AND(Q715&gt;131.96,Q715&lt;133),11,IF(AND(Q715&gt;375.76,Q715&lt;377),12,IF(AND(Q715&gt;135.98,Q715&lt;137),13,IF(AND(Q715&gt;81.31,Q715&lt;83),14,IF(AND(Q715&gt;446.27,Q715&lt;448),15,IF(AND(Q715&gt;167.32,Q715&lt;169),16,IF(AND(Q715&gt;98.86,Q715&lt;100),17,IF(AND(Q715&gt;594.08,Q715&lt;596),18,IF(AND(Q715&gt;213.01,Q715&lt;215),19,IF(AND(Q715&gt;138.21,Q715&lt;140),20))))))))))))))))))</f>
        <v>0</v>
      </c>
      <c r="AI715" s="52" t="b">
        <f>IF(AND(S715&gt;195.17,S715&lt;197),3,IF(AND(S715&gt;88.93,S715&lt;90),4,IF(AND(S715&gt;47.88,S715&lt;49),5,IF(AND(S715&gt;245.08,S715&lt;247),6,IF(AND(S715&gt;111.07,S715&lt;113),7,IF(AND(S715&gt;60.92,S715&lt;62),8,IF(AND(S715&gt;296.11,S715&lt;298),9,IF(AND(S715&gt;139.41,S715&lt;141),10,IF(AND(S715&gt;78.67,S715&lt;80),11,IF(AND(S715&gt;204.39,S715&lt;206),12,IF(AND(S715&gt;93.16,S715&lt;95),13,IF(AND(S715&gt;50.17,S715&lt;52),14,IF(AND(S715&gt;256.64,S715&lt;258),15,IF(AND(S715&gt;116.33,S715&lt;118),16,IF(AND(S715&gt;63.83,S715&lt;65),17,IF(AND(S715&gt;310.07,S715&lt;312),18,IF(AND(S715&gt;146.01,S715&lt;148),19,IF(AND(S715&gt;82.42,S715&lt;84),20))))))))))))))))))</f>
        <v>0</v>
      </c>
      <c r="AJ715" s="52" t="b">
        <f>IF(AND(U715&gt;107.35,U715&lt;109),3,IF(AND(U715&gt;63.65,U715&lt;65),4,IF(AND(U715&gt;44.75,U715&lt;46),5,IF(AND(U715&gt;143.27,U715&lt;145),6,IF(AND(U715&gt;85.58,U715&lt;87),7,IF(AND(U715&gt;60.46,U715&lt;62),8,IF(AND(U715&gt;194.16,U715&lt;196),9,IF(AND(U715&gt;117.24,U715&lt;119),10,IF(AND(U715&gt;82.88,U715&lt;84),11,IF(AND(U715&gt;112.44,U715&lt;114),12,IF(AND(U715&gt;66.69,U715&lt;68),13,IF(AND(U715&gt;46.9,U715&lt;48),14,IF(AND(U715&gt;150.05,U715&lt;152),15,IF(AND(U715&gt;90.65,U715&lt;91),16,IF(AND(U715&gt;63.34,U715&lt;65),17,IF(AND(U715&gt;203.34,U715&lt;205),18,IF(AND(U715&gt;122.8,U715&lt;124),19,IF(AND(U715&gt;86.83,U715&lt;88),20))))))))))))))))))</f>
        <v>0</v>
      </c>
      <c r="AK715" s="52" t="b">
        <f>IF(AND(V715&gt;139.85,V715&lt;141),3,IF(AND(V715&gt;103.84,V715&lt;105),4,IF(AND(V715&gt;52.32,V715&lt;54),5,IF(AND(V715&gt;285.46,V715&lt;287),6,IF(AND(V715&gt;118.42,V715&lt;120),7,IF(AND(V715&gt;62.42,V715&lt;64),8,IF(AND(V715&gt;412.27,V715&lt;414),9,IF(AND(V715&gt;140.33,V715&lt;142),10,IF(AND(V715&gt;145,V715&lt;147),11,IF(AND(V715&gt;146.47,V715&lt;148),12,IF(AND(V715&gt;108.77,V715&lt;110),13,IF(AND(V715&gt;54.82,V715&lt;56),14,IF(AND(V715&gt;298.92,V715&lt;300),15,IF(AND(V715&gt;124.03,V715&lt;126),16,IF(AND(V715&gt;65.4,V715&lt;67),17,IF(AND(V715&gt;431.69,V715&lt;433),18,IF(AND(V715&gt;146.97,V715&lt;148),19,IF(AND(V715&gt;151.86,V715&lt;153),20))))))))))))))))))</f>
        <v>0</v>
      </c>
      <c r="AL715" s="52" t="b">
        <f>IF(AND(W715&gt;350.42,W715&lt;352),3,IF(AND(W715&gt;546.22,W715&lt;548),4,IF(AND(W715&gt;155.33,W715&lt;157),5,IF(AND(W715&gt;721.99,W715&lt;723),6,IF(AND(W715&gt;638.96,W715&lt;639),7,IF(AND(W715&gt;187.79,W715&lt;189),8,IF(AND(W715&gt;945.4,W715&lt;947),9,IF(AND(W715&gt;698.46,W715&lt;670),10,IF(AND(W715&gt;360.7,W715&lt;362),11,IF(AND(W715&gt;366.94,W715&lt;368),12,IF(AND(W715&gt;571.94,W715&lt;573),13,IF(AND(W715&gt;162.68,W715&lt;164),14,IF(AND(W715&gt;755.97,W715&lt;757),15,IF(AND(W715&gt;667.99,W715&lt;669),16,IF(AND(W715&gt;196.66,W715&lt;198),17,IF(AND(W715&gt;989.88,W715&lt;991),18,IF(AND(W715&gt;731.33,W715&lt;733),19,IF(AND(W715&gt;377.7,W715&lt;379),20))))))))))))))))))</f>
        <v>0</v>
      </c>
      <c r="AM715" s="52" t="b">
        <f>IF(AND(Y715&gt;46.2,Y715&lt;46.5),3,IF(AND(Y715&gt;18.8,Y715&lt;19.1),4,IF(AND(Y715&gt;15.8,Y715&lt;16),5,IF(AND(Y715&gt;78.7,Y715&lt;79),6,IF(AND(Y715&gt;32.1,Y715&lt;32.4),7,IF(AND(Y715&gt;26.9,Y715&lt;27.3),8,IF(AND(Y715&gt;125,Y715&lt;125.5),9,IF(AND(Y715&gt;48.2,Y715&lt;48.52),10,IF(AND(Y715&gt;43.1,Y715&lt;43.6),11,IF(AND(Y715&gt;48.53,Y715&lt;48.7),12,IF(AND(Y715&gt;19.6,Y715&lt;20.1),13,IF(AND(Y715&gt;16.5,Y715&lt;16.9),14,IF(AND(Y715&gt;82.4,Y715&lt;82.8),15,IF(AND(Y715&gt;33.6,Y715&lt;34),16,IF(AND(Y715&gt;28,Y715&lt;28.6),17,IF(AND(Y715&gt;130.8,Y715&lt;131.4),18,IF(AND(Y715&gt;50.5,Y715&lt;50.9),19,IF(AND(Y715&gt;45.2,Y715&lt;45.8),20))))))))))))))))))</f>
        <v>0</v>
      </c>
      <c r="AO715" s="4">
        <f t="shared" si="1842"/>
        <v>0</v>
      </c>
      <c r="AP715" s="4">
        <f t="shared" si="1843"/>
        <v>0</v>
      </c>
      <c r="AQ715" s="4">
        <f t="shared" si="1839"/>
        <v>0</v>
      </c>
      <c r="AU715" s="310"/>
      <c r="AV715" s="291"/>
      <c r="AW715" s="317"/>
      <c r="AX715" s="322" t="s">
        <v>53</v>
      </c>
      <c r="AY715" s="293"/>
      <c r="AZ715" s="11">
        <f>ROUND(AZ714/AW708,2)</f>
        <v>974.64</v>
      </c>
      <c r="BA715" s="11">
        <f>ROUND(BA714/AW708,2)</f>
        <v>0</v>
      </c>
      <c r="BB715" s="11">
        <f>ROUND(BB714/AW708,2)</f>
        <v>0</v>
      </c>
      <c r="BC715" s="11">
        <f>ROUND(BC714/AW708,2)</f>
        <v>0</v>
      </c>
      <c r="BD715" s="11">
        <f>ROUND(BD714/AW708,2)</f>
        <v>974.64</v>
      </c>
      <c r="BE715" s="11">
        <f>ROUND(BE714/AW708,2)</f>
        <v>0</v>
      </c>
      <c r="BF715" s="11">
        <f>ROUND(BF714/AW708,2)</f>
        <v>0</v>
      </c>
      <c r="BG715" s="11">
        <f>ROUND(BG714/AW708,2)</f>
        <v>0</v>
      </c>
      <c r="BH715" s="11">
        <f>ROUND(BH714/AW708,2)</f>
        <v>0</v>
      </c>
      <c r="BI715" s="11">
        <f>ROUND(BI714/AW708,2)</f>
        <v>0</v>
      </c>
      <c r="BJ715" s="11">
        <f>ROUND(BJ714/AW708,2)</f>
        <v>0</v>
      </c>
      <c r="BK715" s="11">
        <f>ROUND(BK714/AW708,2)</f>
        <v>0</v>
      </c>
      <c r="BL715" s="11">
        <f>ROUND(BL714/AW708,2)</f>
        <v>0</v>
      </c>
      <c r="BM715" s="11">
        <f>ROUND(BM714/AW708,2)</f>
        <v>0</v>
      </c>
      <c r="BN715" s="11">
        <f>ROUND(BN714/AW708,2)</f>
        <v>0</v>
      </c>
      <c r="BO715" s="11">
        <f>ROUND(BO714/AW708,2)</f>
        <v>0</v>
      </c>
      <c r="BP715" s="11">
        <f>ROUND(BP714/AW708,2)</f>
        <v>0</v>
      </c>
      <c r="BQ715" s="11">
        <f>ROUND(BQ714/AW708,2)</f>
        <v>0</v>
      </c>
      <c r="BR715" s="11">
        <f>ROUND(BR714/AW708,2)</f>
        <v>0</v>
      </c>
      <c r="BS715" s="11">
        <f>ROUND(BS714/AW708,2)</f>
        <v>0</v>
      </c>
      <c r="BT715" s="11">
        <f>ROUND(BT714/AW708,2)</f>
        <v>0</v>
      </c>
      <c r="BU715" s="17">
        <v>8</v>
      </c>
      <c r="BX715" s="52" t="b">
        <f>IF(AND(BA715&gt;947.15,BA715&lt;949),3,IF(AND(BA715&gt;623.59,BA715&lt;625),4,IF(AND(BA715&gt;237.38,BA715&lt;239),5,IF(AND(BA715&gt;1986,BA715&lt;1988),6,IF(AND(BA715&gt;739.75,BA715&lt;741),7,IF(AND(BA715&gt;282.91,BA715&lt;284),8,IF(AND(BA715&gt;2681.35,BA715&lt;2683),9,IF(AND(BA715&gt;828.59,BA715&lt;830),10,IF(AND(BA715&gt;585.15,BA715&lt;587),11,IF(AND(BA715&gt;991.71,BA715&lt;993),12,IF(AND(BA715&gt;652.95,BA715&lt;654),13,IF(AND(BA715&gt;248.59,BA715&lt;250),14,IF(AND(BA715&gt;2079.39,BA715&lt;2081),15,IF(AND(BA715&gt;774.57,BA715&lt;776),16,IF(AND(BA715&gt;296.25,BA715&lt;298),17,IF(AND(BA715&gt;2807.42,BA715&lt;2809),18,IF(AND(BA715&gt;867.59,BA715&lt;869),19,IF(AND(BA715&gt;612.7,BA715&lt;614),20))))))))))))))))))</f>
        <v>0</v>
      </c>
      <c r="BY715" s="52" t="b">
        <f>IF(AND(BC715&gt;1204.78,BC715&lt;1206),5,IF(AND(BC715&gt;1407.63,BC715&lt;1409),8,IF(AND(BC715&gt;1427.91,BC715&lt;1429),11,IF(AND(BC715&gt;1261.45,BC715&lt;1263),14,IF(AND(BC715&gt;1473.83,BC715&lt;1475),17,IF(AND(BC715&gt;1495.07,BC715&lt;1497),20))))))</f>
        <v>0</v>
      </c>
      <c r="BZ715" s="52" t="b">
        <f>IF(AND(BD715&gt;486.32,BD715&lt;488),3,IF(AND(BD715&gt;324.64,BD715&lt;326),4,IF(AND(BD715&gt;286.99,BD715&lt;288.5),5,IF(AND(BD715&gt;617.7,BD715&lt;618),6,IF(AND(BD715&gt;411.3,BD715&lt;413),7,IF(AND(BD715&gt;365.04,BD715&lt;367),8,IF(AND(BD715&gt;797.54,BD715&lt;799),9,IF(AND(BD715&gt;533.49,BD715&lt;535),10,IF(AND(BD715&gt;475.86,BD715&lt;477),11,IF(AND(BD715&gt;509.22,BD715&lt;511),12,IF(AND(BD715&gt;339.94,BD715&lt;341.2),13,IF(AND(BD715&gt;300.53,BD715&lt;302),14,IF(AND(BD715&gt;646.78,BD715&lt;648),15,IF(AND(BD715&gt;430.68,BD715&lt;432),16,IF(AND(BD715&gt;382.24,BD715&lt;384),17,IF(AND(BD715&gt;835.07,BD715&lt;837),18,IF(AND(BD715&gt;558.61,BD715&lt;560),19,IF(AND(BD715&gt;498.27,BD715&lt;500),20))))))))))))))))))</f>
        <v>0</v>
      </c>
      <c r="CA715" s="52" t="b">
        <f>IF(AND(BF715&gt;497.89,BF715&lt;499),3,IF(AND(BF715&gt;360.29,BF715&lt;362),4,IF(AND(BF715&gt;249.38,BF715&lt;251),5,IF(AND(BF715&gt;628.22,BF715&lt;630),6,IF(AND(BF715&gt;455.21,BF715&lt;457),7,IF(AND(BF715&gt;315.16,BF715&lt;317),8,IF(AND(BF715&gt;814.35,BF715&lt;816),9,IF(AND(BF715&gt;571.19,BF715&lt;573),10,IF(AND(BF715&gt;401.59,BF715&lt;403),11,IF(AND(BF715&gt;521.33,BF715&lt;523),12,IF(AND(BF715&gt;377.28,BF715&lt;379),13,IF(AND(BF715&gt;261.15,BF715&lt;263),14,IF(AND(BF715&gt;657.8,BF715&lt;659),15,IF(AND(BF715&gt;476.66,BF715&lt;478),16,IF(AND(BF715&gt;330.01,BF715&lt;332),17,IF(AND(BF715&gt;852.67,BF715&lt;854),18,IF(AND(BF715&gt;598.08,BF715&lt;600),19,IF(AND(BF715&gt;420.51,BF715&lt;422),20))))))))))))))))))</f>
        <v>0</v>
      </c>
      <c r="CB715" s="52" t="b">
        <f>IF(AND(BK715&gt;358.85,BK715&lt;360),3,IF(AND(BK715&gt;129.83,BK715&lt;131),4,IF(AND(BK715&gt;77.61,BK715&lt;79),5,IF(AND(BK715&gt;426.19,BK715&lt;428),6,IF(AND(BK715&gt;159.77,BK715&lt;161),7,IF(AND(BK715&gt;94.38,BK715&lt;96),8,IF(AND(BK715&gt;567.37,BK715&lt;569),9,IF(AND(BK715&gt;203.4,BK715&lt;205),10,IF(AND(BK715&gt;131.96,BK715&lt;133),11,IF(AND(BK715&gt;375.76,BK715&lt;377),12,IF(AND(BK715&gt;135.98,BK715&lt;137),13,IF(AND(BK715&gt;81.31,BK715&lt;83),14,IF(AND(BK715&gt;446.27,BK715&lt;448),15,IF(AND(BK715&gt;167.32,BK715&lt;169),16,IF(AND(BK715&gt;98.86,BK715&lt;100),17,IF(AND(BK715&gt;594.08,BK715&lt;596),18,IF(AND(BK715&gt;213.01,BK715&lt;215),19,IF(AND(BK715&gt;138.21,BK715&lt;140),20))))))))))))))))))</f>
        <v>0</v>
      </c>
      <c r="CC715" s="52" t="b">
        <f>IF(AND(BM715&gt;195.17,BM715&lt;197),3,IF(AND(BM715&gt;88.93,BM715&lt;90),4,IF(AND(BM715&gt;47.88,BM715&lt;49),5,IF(AND(BM715&gt;245.08,BM715&lt;247),6,IF(AND(BM715&gt;111.07,BM715&lt;113),7,IF(AND(BM715&gt;60.92,BM715&lt;62),8,IF(AND(BM715&gt;296.11,BM715&lt;298),9,IF(AND(BM715&gt;139.41,BM715&lt;141),10,IF(AND(BM715&gt;78.67,BM715&lt;80),11,IF(AND(BM715&gt;204.39,BM715&lt;206),12,IF(AND(BM715&gt;93.16,BM715&lt;95),13,IF(AND(BM715&gt;50.17,BM715&lt;52),14,IF(AND(BM715&gt;256.64,BM715&lt;258),15,IF(AND(BM715&gt;116.33,BM715&lt;118),16,IF(AND(BM715&gt;63.83,BM715&lt;65),17,IF(AND(BM715&gt;310.07,BM715&lt;312),18,IF(AND(BM715&gt;146.01,BM715&lt;148),19,IF(AND(BM715&gt;82.42,BM715&lt;84),20))))))))))))))))))</f>
        <v>0</v>
      </c>
      <c r="CD715" s="52" t="b">
        <f>IF(AND(BO715&gt;107.35,BO715&lt;109),3,IF(AND(BO715&gt;63.65,BO715&lt;65),4,IF(AND(BO715&gt;44.75,BO715&lt;46),5,IF(AND(BO715&gt;143.27,BO715&lt;145),6,IF(AND(BO715&gt;85.58,BO715&lt;87),7,IF(AND(BO715&gt;60.46,BO715&lt;62),8,IF(AND(BO715&gt;194.16,BO715&lt;196),9,IF(AND(BO715&gt;117.24,BO715&lt;119),10,IF(AND(BO715&gt;82.88,BO715&lt;84),11,IF(AND(BO715&gt;112.44,BO715&lt;114),12,IF(AND(BO715&gt;66.69,BO715&lt;68),13,IF(AND(BO715&gt;46.9,BO715&lt;48),14,IF(AND(BO715&gt;150.05,BO715&lt;152),15,IF(AND(BO715&gt;90.65,BO715&lt;91),16,IF(AND(BO715&gt;63.34,BO715&lt;65),17,IF(AND(BO715&gt;203.34,BO715&lt;205),18,IF(AND(BO715&gt;122.8,BO715&lt;124),19,IF(AND(BO715&gt;86.83,BO715&lt;88),20))))))))))))))))))</f>
        <v>0</v>
      </c>
      <c r="CE715" s="52" t="b">
        <f>IF(AND(BP715&gt;139.85,BP715&lt;141),3,IF(AND(BP715&gt;103.84,BP715&lt;105),4,IF(AND(BP715&gt;52.32,BP715&lt;54),5,IF(AND(BP715&gt;285.46,BP715&lt;287),6,IF(AND(BP715&gt;118.42,BP715&lt;120),7,IF(AND(BP715&gt;62.42,BP715&lt;64),8,IF(AND(BP715&gt;412.27,BP715&lt;414),9,IF(AND(BP715&gt;140.33,BP715&lt;142),10,IF(AND(BP715&gt;145,BP715&lt;147),11,IF(AND(BP715&gt;146.47,BP715&lt;148),12,IF(AND(BP715&gt;108.77,BP715&lt;110),13,IF(AND(BP715&gt;54.82,BP715&lt;56),14,IF(AND(BP715&gt;298.92,BP715&lt;300),15,IF(AND(BP715&gt;124.03,BP715&lt;126),16,IF(AND(BP715&gt;65.4,BP715&lt;67),17,IF(AND(BP715&gt;431.69,BP715&lt;433),18,IF(AND(BP715&gt;146.97,BP715&lt;148),19,IF(AND(BP715&gt;151.86,BP715&lt;153),20))))))))))))))))))</f>
        <v>0</v>
      </c>
      <c r="CF715" s="52" t="b">
        <f>IF(AND(BQ715&gt;350.42,BQ715&lt;352),3,IF(AND(BQ715&gt;546.22,BQ715&lt;548),4,IF(AND(BQ715&gt;155.33,BQ715&lt;157),5,IF(AND(BQ715&gt;721.99,BQ715&lt;723),6,IF(AND(BQ715&gt;638.96,BQ715&lt;639),7,IF(AND(BQ715&gt;187.79,BQ715&lt;189),8,IF(AND(BQ715&gt;945.4,BQ715&lt;947),9,IF(AND(BQ715&gt;698.46,BQ715&lt;670),10,IF(AND(BQ715&gt;360.7,BQ715&lt;362),11,IF(AND(BQ715&gt;366.94,BQ715&lt;368),12,IF(AND(BQ715&gt;571.94,BQ715&lt;573),13,IF(AND(BQ715&gt;162.68,BQ715&lt;164),14,IF(AND(BQ715&gt;755.97,BQ715&lt;757),15,IF(AND(BQ715&gt;667.99,BQ715&lt;669),16,IF(AND(BQ715&gt;196.66,BQ715&lt;198),17,IF(AND(BQ715&gt;989.88,BQ715&lt;991),18,IF(AND(BQ715&gt;731.33,BQ715&lt;733),19,IF(AND(BQ715&gt;377.7,BQ715&lt;379),20))))))))))))))))))</f>
        <v>0</v>
      </c>
      <c r="CG715" s="52" t="b">
        <f>IF(AND(BS715&gt;46.2,BS715&lt;46.5),3,IF(AND(BS715&gt;18.8,BS715&lt;19.1),4,IF(AND(BS715&gt;15.8,BS715&lt;16),5,IF(AND(BS715&gt;78.7,BS715&lt;79),6,IF(AND(BS715&gt;32.1,BS715&lt;32.4),7,IF(AND(BS715&gt;26.9,BS715&lt;27.3),8,IF(AND(BS715&gt;125,BS715&lt;125.5),9,IF(AND(BS715&gt;48.2,BS715&lt;48.52),10,IF(AND(BS715&gt;43.1,BS715&lt;43.6),11,IF(AND(BS715&gt;48.53,BS715&lt;48.7),12,IF(AND(BS715&gt;19.6,BS715&lt;20.1),13,IF(AND(BS715&gt;16.5,BS715&lt;16.9),14,IF(AND(BS715&gt;82.4,BS715&lt;82.8),15,IF(AND(BS715&gt;33.6,BS715&lt;34),16,IF(AND(BS715&gt;28,BS715&lt;28.6),17,IF(AND(BS715&gt;130.8,BS715&lt;131.4),18,IF(AND(BS715&gt;50.5,BS715&lt;50.9),19,IF(AND(BS715&gt;45.2,BS715&lt;45.8),20))))))))))))))))))</f>
        <v>0</v>
      </c>
    </row>
    <row r="716" spans="1:88" ht="90" customHeight="1">
      <c r="A716" s="297"/>
      <c r="B716" s="287"/>
      <c r="C716" s="309"/>
      <c r="D716" s="292" t="s">
        <v>54</v>
      </c>
      <c r="E716" s="293"/>
      <c r="F716" s="10" t="s">
        <v>36</v>
      </c>
      <c r="G716" s="12">
        <f>IF(AD716=FALSE,0,AD716)</f>
        <v>0</v>
      </c>
      <c r="H716" s="12" t="s">
        <v>36</v>
      </c>
      <c r="I716" s="12">
        <f>IF(AE716=FALSE,0,AE716)</f>
        <v>0</v>
      </c>
      <c r="J716" s="12">
        <f>IF(AF716=FALSE,0,AF716)</f>
        <v>487.32</v>
      </c>
      <c r="K716" s="12" t="s">
        <v>36</v>
      </c>
      <c r="L716" s="12">
        <f>IF(AG716=FALSE,0,AG716)</f>
        <v>0</v>
      </c>
      <c r="M716" s="12" t="s">
        <v>36</v>
      </c>
      <c r="N716" s="12" t="s">
        <v>36</v>
      </c>
      <c r="O716" s="12" t="s">
        <v>36</v>
      </c>
      <c r="P716" s="12" t="s">
        <v>36</v>
      </c>
      <c r="Q716" s="12">
        <f>IF(AH716=FALSE,0,AH716)</f>
        <v>0</v>
      </c>
      <c r="R716" s="12" t="s">
        <v>36</v>
      </c>
      <c r="S716" s="12">
        <f>IF(AI716=FALSE,0,AI716)</f>
        <v>0</v>
      </c>
      <c r="T716" s="12" t="s">
        <v>36</v>
      </c>
      <c r="U716" s="12">
        <f>IF(AJ716=FALSE,0,AJ716)</f>
        <v>0</v>
      </c>
      <c r="V716" s="12">
        <f>IF(AK716=FALSE,0,AK716)</f>
        <v>0</v>
      </c>
      <c r="W716" s="12">
        <f>IF(AL716=FALSE,0,AL716)</f>
        <v>0</v>
      </c>
      <c r="X716" s="12" t="s">
        <v>36</v>
      </c>
      <c r="Y716" s="12">
        <f>IF(AM716=FALSE,0,AM716)</f>
        <v>0</v>
      </c>
      <c r="Z716" s="12" t="s">
        <v>36</v>
      </c>
      <c r="AA716" s="18">
        <v>9</v>
      </c>
      <c r="AD716" s="52" t="b">
        <f>IF(AD715=3,948.15,IF(AD715=4,624.59,IF(AD715=5,238.38,IF(AD715=6,1987,IF(AD715=7,740.75,IF(AD715=8,283.91,IF(AD715=9,2682.35,IF(AD715=10,829.59,IF(AD715=11,586.15,IF(AD715=12,992.71,IF(AD715=13,653.95,IF(AD715=14,249.59,IF(AD715=15,2080.39,IF(AD715=16,775.57,IF(AD715=17,297.25,IF(AD715=18,2808.42,IF(AD715=19,868.59,IF(AD715=20,613.7))))))))))))))))))</f>
        <v>0</v>
      </c>
      <c r="AE716" s="52" t="b">
        <f>IF(AE715=5,1205.78,IF(AE715=8,1408.63,IF(AE715=11,1428.91,IF(AE715=14,1262.45,IF(AE715=17,1474.83,IF(AE715=20,1496.07))))))</f>
        <v>0</v>
      </c>
      <c r="AF716" s="52">
        <f>IF(AF715=3,487.32,IF(AF715=4,325.64,IF(AF715=5,287.99,IF(AF715=6,618.7,IF(AF715=7,412.3,IF(AF715=8,366.04,IF(AF715=9,798.54,IF(AF715=10,534.49,IF(AF715=11,476.86,IF(AF715=12,510.22,IF(AF715=13,340.94,IF(AF715=14,301.53,IF(AF715=15,647.78,IF(AF715=16,431.68,IF(AF715=17,383.24,IF(AF715=18,836.07,IF(AF715=19,559.61,IF(AF715=20,499.27))))))))))))))))))</f>
        <v>487.32</v>
      </c>
      <c r="AG716" s="52" t="b">
        <f>IF(AG715=3,498.89,IF(AG715=4,361.29,IF(AG715=5,250.38,IF(AG715=6,629.22,IF(AG715=7,456.21,IF(AG715=8,316.16,IF(AG715=9,815.35,IF(AG715=10,572.19,IF(AG715=11,402.59,IF(AG715=12,522.33,IF(AG715=13,378.28,IF(AG715=14,262.15,IF(AG715=15,658.8,IF(AG715=16,477.66,IF(AG715=17,331.01,IF(AG715=18,853.67,IF(AG715=19,599.08,IF(AG715=20,421.51))))))))))))))))))</f>
        <v>0</v>
      </c>
      <c r="AH716" s="52" t="b">
        <f>IF(AH715=3,359.85,IF(AH715=4,130.83,IF(AH715=5,78.61,IF(AH715=6,427.19,IF(AH715=7,160.77,IF(AH715=8,95.38,IF(AH715=9,568.37,IF(AH715=10,204.4,IF(AH715=11,132.96,IF(AH715=12,376.76,IF(AH715=13,136.98,IF(AH715=14,82.31,IF(AH715=15,447.27,IF(AH715=16,168.32,IF(AH715=17,99.86,IF(AH715=18,595.08,IF(AH715=19,214.01,IF(AH715=20,139.21))))))))))))))))))</f>
        <v>0</v>
      </c>
      <c r="AI716" s="52" t="b">
        <f>IF(AI715=3,196.17,IF(AI715=4,89.93,IF(AI715=5,48.88,IF(AI715=6,246.08,IF(AI715=7,112.07,IF(AI715=8,61.92,IF(AI715=9,297.11,IF(AI715=10,140.41,IF(AI715=11,79.67,IF(AI715=12,205.39,IF(AI715=13,94.16,IF(AI715=14,51.17,IF(AI715=15,257.64,IF(AI715=16,117.33,IF(AI715=17,64.83,IF(AI715=18,311.07,IF(AI715=19,147.01,IF(AI715=20,83.42))))))))))))))))))</f>
        <v>0</v>
      </c>
      <c r="AJ716" s="52" t="b">
        <f>IF(AJ715=3,108.35,IF(AJ715=4,64.65,IF(AJ715=5,45.75,IF(AJ715=6,144.27,IF(AJ715=7,86.58,IF(AJ715=8,61.46,IF(AJ715=9,195.16,IF(AJ715=10,118.24,IF(AJ715=11,83.88,IF(AJ715=12,113.44,IF(AJ715=13,67.69,IF(AJ715=14,47.9,IF(AJ715=15,151.05,IF(AJ715=16,90.65,IF(AJ715=17,64.34,IF(AJ715=18,204.34,IF(AJ715=19,123.8,IF(AJ715=20,87.83))))))))))))))))))</f>
        <v>0</v>
      </c>
      <c r="AK716" s="52" t="b">
        <f>IF(AK715=3,140.85,IF(AK715=4,104.84,IF(AK715=5,53.32,IF(AK715=6,286.46,IF(AK715=7,119.42,IF(AK715=8,63.42,IF(AK715=9,413.27,IF(AK715=10,141.33,IF(AK715=11,146,IF(AK715=12,147.47,IF(AK715=13,109.77,IF(AK715=14,55.82,IF(AK715=15,299.92,IF(AK715=16,125.03,IF(AK715=17,66.4,IF(AK715=18,432.69,IF(AK715=19,147.97,IF(AK715=20,152.86))))))))))))))))))</f>
        <v>0</v>
      </c>
      <c r="AL716" s="52" t="b">
        <f>IF(AL715=3,351.42,IF(AL715=4,547.22,IF(AL715=5,156.33,IF(AL715=6,722.99,IF(AL715=7,638.96,IF(AL715=8,188.79,IF(AL715=9,946.4,IF(AL715=10,699.46,IF(AL715=11,361.7,IF(AL715=12,367.94,IF(AL715=13,572.94,IF(AL715=14,163.68,IF(AL715=15,756.97,IF(AL715=16,668.99,IF(AL715=17,197.66,IF(AL715=18,990.88,IF(AL715=19,732.33,IF(AL715=20,378.7))))))))))))))))))</f>
        <v>0</v>
      </c>
      <c r="AM716" s="52" t="b">
        <f>IF(AM715=3,46.41,IF(AM715=4,19.01,IF(AM715=5,15.96,IF(AM715=6,78.9,IF(AM715=7,32.34,IF(AM715=8,27.09,IF(AM715=9,125.27,IF(AM715=10,48.48,IF(AM715=11,43.47,IF(AM715=12,48.59,IF(AM715=13,19.9,IF(AM715=14,16.71,IF(AM715=15,82.61,IF(AM715=16,33.86,IF(AM715=17,28.36,IF(AM715=18,131.15,IF(AM715=19,50.76,IF(AM715=20,45.51))))))))))))))))))</f>
        <v>0</v>
      </c>
      <c r="AO716" s="4">
        <f t="shared" ref="AO716:AO747" si="1934">IF(ISERROR(FIND(2015,A716,1)),0,2015)</f>
        <v>0</v>
      </c>
      <c r="AP716" s="4">
        <f t="shared" ref="AP716:AP747" si="1935">IF(ISERROR(FIND(2016,A716,1)),0,2016)</f>
        <v>0</v>
      </c>
      <c r="AQ716" s="4">
        <f t="shared" si="1839"/>
        <v>0</v>
      </c>
      <c r="AU716" s="310"/>
      <c r="AV716" s="287"/>
      <c r="AW716" s="317"/>
      <c r="AX716" s="322" t="s">
        <v>54</v>
      </c>
      <c r="AY716" s="293"/>
      <c r="AZ716" s="10" t="s">
        <v>36</v>
      </c>
      <c r="BA716" s="12">
        <f>IF(BX716=FALSE,0,BX716)</f>
        <v>0</v>
      </c>
      <c r="BB716" s="12" t="s">
        <v>36</v>
      </c>
      <c r="BC716" s="12">
        <f>IF(BY716=FALSE,0,BY716)</f>
        <v>0</v>
      </c>
      <c r="BD716" s="12">
        <f>IF(BZ716=FALSE,0,BZ716)</f>
        <v>974.64</v>
      </c>
      <c r="BE716" s="12" t="s">
        <v>36</v>
      </c>
      <c r="BF716" s="12">
        <f>IF(CA716=FALSE,0,CA716)</f>
        <v>0</v>
      </c>
      <c r="BG716" s="12" t="s">
        <v>36</v>
      </c>
      <c r="BH716" s="12" t="s">
        <v>36</v>
      </c>
      <c r="BI716" s="12" t="s">
        <v>36</v>
      </c>
      <c r="BJ716" s="12" t="s">
        <v>36</v>
      </c>
      <c r="BK716" s="12">
        <f>IF(CB716=FALSE,0,CB716)</f>
        <v>0</v>
      </c>
      <c r="BL716" s="12" t="s">
        <v>36</v>
      </c>
      <c r="BM716" s="12">
        <f>IF(CC716=FALSE,0,CC716)</f>
        <v>0</v>
      </c>
      <c r="BN716" s="12" t="s">
        <v>36</v>
      </c>
      <c r="BO716" s="12">
        <f>IF(CD716=FALSE,0,CD716)</f>
        <v>0</v>
      </c>
      <c r="BP716" s="12">
        <f>IF(CE716=FALSE,0,CE716)</f>
        <v>0</v>
      </c>
      <c r="BQ716" s="12">
        <f>IF(CF716=FALSE,0,CF716)</f>
        <v>0</v>
      </c>
      <c r="BR716" s="12" t="s">
        <v>36</v>
      </c>
      <c r="BS716" s="12">
        <f>IF(CG716=FALSE,0,CG716)</f>
        <v>0</v>
      </c>
      <c r="BT716" s="12" t="s">
        <v>36</v>
      </c>
      <c r="BU716" s="18">
        <v>9</v>
      </c>
      <c r="BX716" s="52" t="b">
        <f>IF(AD715=3,1896.3,IF(AD715=4,1249.18,IF(AD715=5,476.76,IF(AD715=6,3974,IF(AD715=7,1481.5,IF(AD715=8,567.82,IF(AD715=9,5364.7,IF(AD715=10,1659.18,IF(AD715=11,1172.3)))))))))</f>
        <v>0</v>
      </c>
      <c r="BY716" s="52" t="b">
        <f>IF(AE715=5,2411.56,IF(AE715=8,2817.26,IF(AE715=11,2857.82)))</f>
        <v>0</v>
      </c>
      <c r="BZ716" s="52">
        <f>IF(AF715=3,974.64,IF(AF715=4,651.28,IF(AF715=5,575.98,IF(AF715=6,1237.4,IF(AF715=7,824.6,IF(AF715=8,732.08,IF(AF715=9,1597.08,IF(AF715=10,1068.98,IF(AF715=11,953.72)))))))))</f>
        <v>974.64</v>
      </c>
      <c r="CA716" s="52" t="b">
        <f>IF(AG715=3,997.78,IF(AG715=4,722.58,IF(AG715=5,500.76,IF(AG715=6,1258.44,IF(AG715=7,912.42,IF(AG715=8,632.32,IF(AG715=9,1630.7,IF(AG715=10,1144.38,IF(AG715=11,805.18)))))))))</f>
        <v>0</v>
      </c>
      <c r="CB716" s="52" t="b">
        <f>IF(AH715=3,719.7,IF(AH715=4,261.66,IF(AH715=5,157.22,IF(AH715=6,854.38,IF(AH715=7,321.54,IF(AH715=8,190.76,IF(AH715=9,1136.74,IF(AH715=10,408.8,IF(AH715=11,265.92)))))))))</f>
        <v>0</v>
      </c>
      <c r="CC716" s="52" t="b">
        <f>IF(AI715=3,392.34,IF(AI715=4,179.86,IF(AI715=5,97.76,IF(AI715=6,492.16,IF(AI715=7,224.14,IF(AI715=8,123.84,IF(AI715=9,594.22,IF(AI715=10,280.82,IF(AI715=11,159.34)))))))))</f>
        <v>0</v>
      </c>
      <c r="CD716" s="52" t="b">
        <f>IF(AJ715=3,216.7,IF(AJ715=4,129.3,IF(AJ715=5,91.5,IF(AJ715=6,288.54,IF(AJ715=7,173.16,IF(AJ715=8,122.92,IF(AJ715=9,390.32,IF(AJ715=10,236.48,IF(AJ715=11,167.76)))))))))</f>
        <v>0</v>
      </c>
      <c r="CE716" s="52" t="b">
        <f>IF(AK715=3,281.7,IF(AK715=4,209.68,IF(AK715=5,106.64,IF(AK715=6,572.92,IF(AK715=7,238.84,IF(AK715=8,126.84,IF(AK715=9,826.54,IF(AK715=10,282.66,IF(AK715=11,292)))))))))</f>
        <v>0</v>
      </c>
      <c r="CF716" s="52" t="b">
        <f>IF(AL715=3,702.84,IF(AL715=4,1094.44,IF(AL715=5,312.66,IF(AL715=6,1445.98,IF(AL715=7,1277.92,IF(AL715=8,377.58,IF(AL715=9,1892.8,IF(AL715=10,1398.92,IF(AL715=11,723.4)))))))))</f>
        <v>0</v>
      </c>
      <c r="CG716" s="52" t="b">
        <f>IF(AM715=3,92.82,IF(AM715=4,38.02,IF(AM715=5,31.92,IF(AM715=6,157.8,IF(AM715=7,64.68,IF(AM715=8,54.18,IF(AM715=9,250.54,IF(AM715=10,96.96,IF(AM715=11,86.94)))))))))</f>
        <v>0</v>
      </c>
    </row>
    <row r="717" spans="1:88" ht="30" customHeight="1">
      <c r="A717" s="295" t="s">
        <v>43</v>
      </c>
      <c r="B717" s="286" t="s">
        <v>144</v>
      </c>
      <c r="C717" s="307">
        <v>530.66</v>
      </c>
      <c r="D717" s="286" t="s">
        <v>27</v>
      </c>
      <c r="E717" s="3" t="s">
        <v>28</v>
      </c>
      <c r="F717" s="10">
        <f>G717+I717+J717+L717+Q717+S717+U717+V717+W717+Y717+Z717</f>
        <v>172804.12</v>
      </c>
      <c r="G717" s="44">
        <v>0</v>
      </c>
      <c r="H717" s="10">
        <v>0</v>
      </c>
      <c r="I717" s="10">
        <v>0</v>
      </c>
      <c r="J717" s="10">
        <v>172804.12</v>
      </c>
      <c r="K717" s="10">
        <v>0</v>
      </c>
      <c r="L717" s="10">
        <f>M717+O717</f>
        <v>0</v>
      </c>
      <c r="M717" s="13">
        <v>0</v>
      </c>
      <c r="N717" s="10">
        <v>0</v>
      </c>
      <c r="O717" s="13">
        <v>0</v>
      </c>
      <c r="P717" s="10">
        <v>0</v>
      </c>
      <c r="Q717" s="46">
        <v>0</v>
      </c>
      <c r="R717" s="10">
        <v>0</v>
      </c>
      <c r="S717" s="46">
        <v>0</v>
      </c>
      <c r="T717" s="10">
        <v>0</v>
      </c>
      <c r="U717" s="46">
        <v>0</v>
      </c>
      <c r="V717" s="46">
        <v>0</v>
      </c>
      <c r="W717" s="46">
        <v>0</v>
      </c>
      <c r="X717" s="10">
        <v>0</v>
      </c>
      <c r="Y717" s="10">
        <v>0</v>
      </c>
      <c r="Z717" s="10">
        <v>0</v>
      </c>
      <c r="AA717" s="16">
        <v>1</v>
      </c>
      <c r="AO717" s="4">
        <f t="shared" si="1934"/>
        <v>0</v>
      </c>
      <c r="AP717" s="4">
        <f t="shared" si="1935"/>
        <v>0</v>
      </c>
      <c r="AQ717" s="4">
        <f t="shared" si="1839"/>
        <v>0</v>
      </c>
      <c r="AU717" s="310" t="s">
        <v>43</v>
      </c>
      <c r="AV717" s="286" t="s">
        <v>144</v>
      </c>
      <c r="AW717" s="317">
        <v>530.66</v>
      </c>
      <c r="AX717" s="290" t="s">
        <v>27</v>
      </c>
      <c r="AY717" s="3" t="s">
        <v>28</v>
      </c>
      <c r="AZ717" s="10">
        <f>BA717+BC717+BD717+BF717+BK717+BM717+BO717+BP717+BQ717+BS717+BT717</f>
        <v>345608.24</v>
      </c>
      <c r="BA717" s="44">
        <f>ROUND($C717*BA725,2)</f>
        <v>0</v>
      </c>
      <c r="BB717" s="10">
        <f>ROUND(H717*2,2)</f>
        <v>0</v>
      </c>
      <c r="BC717" s="44">
        <f>ROUND($C717*BC725,2)</f>
        <v>0</v>
      </c>
      <c r="BD717" s="44">
        <f>ROUND($C717*BD725,2)</f>
        <v>345608.24</v>
      </c>
      <c r="BE717" s="10">
        <f>ROUND(K717*2,2)</f>
        <v>0</v>
      </c>
      <c r="BF717" s="44">
        <f>ROUND($C717*BF725,2)</f>
        <v>0</v>
      </c>
      <c r="BG717" s="10">
        <f>ROUND(M717*2,2)</f>
        <v>0</v>
      </c>
      <c r="BH717" s="10">
        <f>ROUND(N717*2,2)</f>
        <v>0</v>
      </c>
      <c r="BI717" s="10">
        <f>ROUND(O717*2,2)</f>
        <v>0</v>
      </c>
      <c r="BJ717" s="10">
        <f>ROUND(P717*2,2)</f>
        <v>0</v>
      </c>
      <c r="BK717" s="44">
        <f>ROUND($C717*BK725,2)</f>
        <v>0</v>
      </c>
      <c r="BL717" s="10">
        <f>ROUND(R717*2,2)</f>
        <v>0</v>
      </c>
      <c r="BM717" s="44">
        <f>ROUND($C717*BM725,2)</f>
        <v>0</v>
      </c>
      <c r="BN717" s="10">
        <f>ROUND(T717*2,2)</f>
        <v>0</v>
      </c>
      <c r="BO717" s="44">
        <f>ROUND($C717*BO725,2)</f>
        <v>0</v>
      </c>
      <c r="BP717" s="44">
        <f>ROUND(V717*2,2)</f>
        <v>0</v>
      </c>
      <c r="BQ717" s="44">
        <f>ROUND($C717*BQ725,2)</f>
        <v>0</v>
      </c>
      <c r="BR717" s="10">
        <f>ROUND(X717*2,2)</f>
        <v>0</v>
      </c>
      <c r="BS717" s="44">
        <f>ROUND(Y717*2,2)</f>
        <v>0</v>
      </c>
      <c r="BT717" s="10">
        <f>ROUND(Z717*2,2)</f>
        <v>0</v>
      </c>
      <c r="BU717" s="16">
        <v>1</v>
      </c>
      <c r="CI717" s="32">
        <f>BF717-BG717</f>
        <v>0</v>
      </c>
    </row>
    <row r="718" spans="1:88" ht="60" customHeight="1">
      <c r="A718" s="296"/>
      <c r="B718" s="291"/>
      <c r="C718" s="308"/>
      <c r="D718" s="287"/>
      <c r="E718" s="3" t="s">
        <v>29</v>
      </c>
      <c r="F718" s="10">
        <f t="shared" ref="F718:F722" si="1936">G718+I718+J718+L718+Q718+S718+U718+V718+W718+Y718+Z718</f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6">
        <v>2</v>
      </c>
      <c r="AO718" s="4">
        <f t="shared" si="1934"/>
        <v>0</v>
      </c>
      <c r="AP718" s="4">
        <f t="shared" si="1935"/>
        <v>0</v>
      </c>
      <c r="AQ718" s="4">
        <f t="shared" si="1839"/>
        <v>0</v>
      </c>
      <c r="AU718" s="310"/>
      <c r="AV718" s="291"/>
      <c r="AW718" s="317"/>
      <c r="AX718" s="290"/>
      <c r="AY718" s="3" t="s">
        <v>29</v>
      </c>
      <c r="AZ718" s="10">
        <f t="shared" ref="AZ718:AZ722" si="1937">BA718+BC718+BD718+BF718+BK718+BM718+BO718+BP718+BQ718+BS718+BT718</f>
        <v>0</v>
      </c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6">
        <v>2</v>
      </c>
    </row>
    <row r="719" spans="1:88" ht="120" customHeight="1">
      <c r="A719" s="296"/>
      <c r="B719" s="291"/>
      <c r="C719" s="308"/>
      <c r="D719" s="286" t="s">
        <v>30</v>
      </c>
      <c r="E719" s="3" t="s">
        <v>31</v>
      </c>
      <c r="F719" s="10">
        <f t="shared" si="1936"/>
        <v>0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6">
        <v>3</v>
      </c>
      <c r="AO719" s="4">
        <f t="shared" si="1934"/>
        <v>0</v>
      </c>
      <c r="AP719" s="4">
        <f t="shared" si="1935"/>
        <v>0</v>
      </c>
      <c r="AQ719" s="4">
        <f t="shared" si="1839"/>
        <v>0</v>
      </c>
      <c r="AT719" s="32">
        <f>AZ719-BC719</f>
        <v>0</v>
      </c>
      <c r="AU719" s="310"/>
      <c r="AV719" s="291"/>
      <c r="AW719" s="317"/>
      <c r="AX719" s="290" t="s">
        <v>30</v>
      </c>
      <c r="AY719" s="3" t="s">
        <v>31</v>
      </c>
      <c r="AZ719" s="10">
        <f t="shared" si="1937"/>
        <v>0</v>
      </c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6">
        <v>3</v>
      </c>
    </row>
    <row r="720" spans="1:88" ht="30" customHeight="1">
      <c r="A720" s="296"/>
      <c r="B720" s="291"/>
      <c r="C720" s="308"/>
      <c r="D720" s="291"/>
      <c r="E720" s="3" t="s">
        <v>32</v>
      </c>
      <c r="F720" s="10">
        <f t="shared" si="1936"/>
        <v>0</v>
      </c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6">
        <v>4</v>
      </c>
      <c r="AO720" s="4">
        <f t="shared" si="1934"/>
        <v>0</v>
      </c>
      <c r="AP720" s="4">
        <f t="shared" si="1935"/>
        <v>0</v>
      </c>
      <c r="AQ720" s="4">
        <f t="shared" si="1839"/>
        <v>0</v>
      </c>
      <c r="AU720" s="310"/>
      <c r="AV720" s="291"/>
      <c r="AW720" s="317"/>
      <c r="AX720" s="290"/>
      <c r="AY720" s="3" t="s">
        <v>32</v>
      </c>
      <c r="AZ720" s="10">
        <f t="shared" si="1937"/>
        <v>0</v>
      </c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6">
        <v>4</v>
      </c>
    </row>
    <row r="721" spans="1:88" ht="30" customHeight="1">
      <c r="A721" s="296"/>
      <c r="B721" s="291"/>
      <c r="C721" s="308"/>
      <c r="D721" s="291"/>
      <c r="E721" s="3" t="s">
        <v>33</v>
      </c>
      <c r="F721" s="10">
        <f t="shared" si="1936"/>
        <v>0</v>
      </c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6">
        <v>5</v>
      </c>
      <c r="AO721" s="4">
        <f t="shared" si="1934"/>
        <v>0</v>
      </c>
      <c r="AP721" s="4">
        <f t="shared" si="1935"/>
        <v>0</v>
      </c>
      <c r="AQ721" s="4">
        <f t="shared" si="1839"/>
        <v>0</v>
      </c>
      <c r="AU721" s="310"/>
      <c r="AV721" s="291"/>
      <c r="AW721" s="317"/>
      <c r="AX721" s="290"/>
      <c r="AY721" s="3" t="s">
        <v>33</v>
      </c>
      <c r="AZ721" s="10">
        <f t="shared" si="1937"/>
        <v>0</v>
      </c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6">
        <v>5</v>
      </c>
    </row>
    <row r="722" spans="1:88" ht="30" customHeight="1">
      <c r="A722" s="296"/>
      <c r="B722" s="291"/>
      <c r="C722" s="308"/>
      <c r="D722" s="287"/>
      <c r="E722" s="3" t="s">
        <v>34</v>
      </c>
      <c r="F722" s="10">
        <f t="shared" si="1936"/>
        <v>0</v>
      </c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6">
        <v>6</v>
      </c>
      <c r="AO722" s="4">
        <f t="shared" si="1934"/>
        <v>0</v>
      </c>
      <c r="AP722" s="4">
        <f t="shared" si="1935"/>
        <v>0</v>
      </c>
      <c r="AQ722" s="4">
        <f t="shared" si="1839"/>
        <v>0</v>
      </c>
      <c r="AU722" s="310"/>
      <c r="AV722" s="291"/>
      <c r="AW722" s="317"/>
      <c r="AX722" s="290"/>
      <c r="AY722" s="3" t="s">
        <v>34</v>
      </c>
      <c r="AZ722" s="10">
        <f t="shared" si="1937"/>
        <v>0</v>
      </c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6">
        <v>6</v>
      </c>
    </row>
    <row r="723" spans="1:88" ht="30" customHeight="1">
      <c r="A723" s="296"/>
      <c r="B723" s="291"/>
      <c r="C723" s="308"/>
      <c r="D723" s="292" t="s">
        <v>35</v>
      </c>
      <c r="E723" s="293"/>
      <c r="F723" s="10">
        <f>F717+F718+F719+F720+F721+F722</f>
        <v>172804.12</v>
      </c>
      <c r="G723" s="10">
        <f t="shared" ref="G723" si="1938">G717+G718+G719+G720+G721+G722</f>
        <v>0</v>
      </c>
      <c r="H723" s="10">
        <f t="shared" ref="H723" si="1939">H717+H718+H719+H720+H721+H722</f>
        <v>0</v>
      </c>
      <c r="I723" s="10">
        <f t="shared" ref="I723" si="1940">I717+I718+I719+I720+I721+I722</f>
        <v>0</v>
      </c>
      <c r="J723" s="10">
        <f t="shared" ref="J723" si="1941">J717+J718+J719+J720+J721+J722</f>
        <v>172804.12</v>
      </c>
      <c r="K723" s="10">
        <f t="shared" ref="K723" si="1942">K717+K718+K719+K720+K721+K722</f>
        <v>0</v>
      </c>
      <c r="L723" s="10">
        <f t="shared" ref="L723" si="1943">L717+L718+L719+L720+L721+L722</f>
        <v>0</v>
      </c>
      <c r="M723" s="10">
        <f t="shared" ref="M723" si="1944">M717+M718+M719+M720+M721+M722</f>
        <v>0</v>
      </c>
      <c r="N723" s="10">
        <f t="shared" ref="N723" si="1945">N717+N718+N719+N720+N721+N722</f>
        <v>0</v>
      </c>
      <c r="O723" s="10">
        <f t="shared" ref="O723" si="1946">O717+O718+O719+O720+O721+O722</f>
        <v>0</v>
      </c>
      <c r="P723" s="10">
        <f t="shared" ref="P723" si="1947">P717+P718+P719+P720+P721+P722</f>
        <v>0</v>
      </c>
      <c r="Q723" s="10">
        <f t="shared" ref="Q723" si="1948">Q717+Q718+Q719+Q720+Q721+Q722</f>
        <v>0</v>
      </c>
      <c r="R723" s="10">
        <f t="shared" ref="R723" si="1949">R717+R718+R719+R720+R721+R722</f>
        <v>0</v>
      </c>
      <c r="S723" s="10">
        <f t="shared" ref="S723" si="1950">S717+S718+S719+S720+S721+S722</f>
        <v>0</v>
      </c>
      <c r="T723" s="10">
        <f t="shared" ref="T723" si="1951">T717+T718+T719+T720+T721+T722</f>
        <v>0</v>
      </c>
      <c r="U723" s="10">
        <f t="shared" ref="U723" si="1952">U717+U718+U719+U720+U721+U722</f>
        <v>0</v>
      </c>
      <c r="V723" s="10">
        <f t="shared" ref="V723" si="1953">V717+V718+V719+V720+V721+V722</f>
        <v>0</v>
      </c>
      <c r="W723" s="10">
        <f t="shared" ref="W723" si="1954">W717+W718+W719+W720+W721+W722</f>
        <v>0</v>
      </c>
      <c r="X723" s="10">
        <f t="shared" ref="X723" si="1955">X717+X718+X719+X720+X721+X722</f>
        <v>0</v>
      </c>
      <c r="Y723" s="10">
        <f t="shared" ref="Y723" si="1956">Y717+Y718+Y719+Y720+Y721+Y722</f>
        <v>0</v>
      </c>
      <c r="Z723" s="10">
        <f t="shared" ref="Z723" si="1957">Z717+Z718+Z719+Z720+Z721+Z722</f>
        <v>0</v>
      </c>
      <c r="AA723" s="16">
        <v>7</v>
      </c>
      <c r="AO723" s="4">
        <f t="shared" si="1934"/>
        <v>0</v>
      </c>
      <c r="AP723" s="4">
        <f t="shared" si="1935"/>
        <v>0</v>
      </c>
      <c r="AQ723" s="4">
        <f t="shared" si="1839"/>
        <v>0</v>
      </c>
      <c r="AU723" s="310"/>
      <c r="AV723" s="291"/>
      <c r="AW723" s="317"/>
      <c r="AX723" s="294" t="s">
        <v>35</v>
      </c>
      <c r="AY723" s="294"/>
      <c r="AZ723" s="10">
        <f>AZ717+AZ718+AZ719+AZ720+AZ721+AZ722</f>
        <v>345608.24</v>
      </c>
      <c r="BA723" s="10">
        <f t="shared" ref="BA723:BT723" si="1958">BA717+BA718+BA719+BA720+BA721+BA722</f>
        <v>0</v>
      </c>
      <c r="BB723" s="10">
        <f t="shared" si="1958"/>
        <v>0</v>
      </c>
      <c r="BC723" s="10">
        <f t="shared" si="1958"/>
        <v>0</v>
      </c>
      <c r="BD723" s="10">
        <f t="shared" si="1958"/>
        <v>345608.24</v>
      </c>
      <c r="BE723" s="10">
        <f t="shared" si="1958"/>
        <v>0</v>
      </c>
      <c r="BF723" s="10">
        <f t="shared" si="1958"/>
        <v>0</v>
      </c>
      <c r="BG723" s="10">
        <f t="shared" si="1958"/>
        <v>0</v>
      </c>
      <c r="BH723" s="10">
        <f t="shared" si="1958"/>
        <v>0</v>
      </c>
      <c r="BI723" s="10">
        <f t="shared" si="1958"/>
        <v>0</v>
      </c>
      <c r="BJ723" s="10">
        <f t="shared" si="1958"/>
        <v>0</v>
      </c>
      <c r="BK723" s="10">
        <f t="shared" si="1958"/>
        <v>0</v>
      </c>
      <c r="BL723" s="10">
        <f t="shared" si="1958"/>
        <v>0</v>
      </c>
      <c r="BM723" s="10">
        <f t="shared" si="1958"/>
        <v>0</v>
      </c>
      <c r="BN723" s="10">
        <f t="shared" si="1958"/>
        <v>0</v>
      </c>
      <c r="BO723" s="10">
        <f t="shared" si="1958"/>
        <v>0</v>
      </c>
      <c r="BP723" s="10">
        <f t="shared" si="1958"/>
        <v>0</v>
      </c>
      <c r="BQ723" s="10">
        <f t="shared" si="1958"/>
        <v>0</v>
      </c>
      <c r="BR723" s="10">
        <f t="shared" si="1958"/>
        <v>0</v>
      </c>
      <c r="BS723" s="10">
        <f t="shared" si="1958"/>
        <v>0</v>
      </c>
      <c r="BT723" s="10">
        <f t="shared" si="1958"/>
        <v>0</v>
      </c>
      <c r="BU723" s="16">
        <v>7</v>
      </c>
      <c r="CI723" s="32">
        <f>BF723-BG723</f>
        <v>0</v>
      </c>
      <c r="CJ723" s="123"/>
    </row>
    <row r="724" spans="1:88" ht="75" customHeight="1">
      <c r="A724" s="296"/>
      <c r="B724" s="291"/>
      <c r="C724" s="308"/>
      <c r="D724" s="292" t="s">
        <v>53</v>
      </c>
      <c r="E724" s="293"/>
      <c r="F724" s="11">
        <f>ROUND(F723/C717,2)</f>
        <v>325.64</v>
      </c>
      <c r="G724" s="11">
        <f>ROUND(G723/C717,2)</f>
        <v>0</v>
      </c>
      <c r="H724" s="11">
        <f>ROUND(H723/C717,2)</f>
        <v>0</v>
      </c>
      <c r="I724" s="11">
        <f>ROUND(I723/C717,2)</f>
        <v>0</v>
      </c>
      <c r="J724" s="11">
        <f>ROUND(J723/C717,2)</f>
        <v>325.64</v>
      </c>
      <c r="K724" s="11">
        <f>ROUND(K723/C717,2)</f>
        <v>0</v>
      </c>
      <c r="L724" s="11">
        <f>ROUND(L723/C717,2)</f>
        <v>0</v>
      </c>
      <c r="M724" s="11">
        <f>ROUND(M723/C717,2)</f>
        <v>0</v>
      </c>
      <c r="N724" s="11">
        <f>ROUND(N723/C717,2)</f>
        <v>0</v>
      </c>
      <c r="O724" s="11">
        <f>ROUND(O723/C717,2)</f>
        <v>0</v>
      </c>
      <c r="P724" s="11">
        <f>ROUND(P723/C717,2)</f>
        <v>0</v>
      </c>
      <c r="Q724" s="11">
        <f>ROUND(Q723/C717,2)</f>
        <v>0</v>
      </c>
      <c r="R724" s="11">
        <f>ROUND(R723/C717,2)</f>
        <v>0</v>
      </c>
      <c r="S724" s="11">
        <f>ROUND(S723/C717,2)</f>
        <v>0</v>
      </c>
      <c r="T724" s="11">
        <f>ROUND(T723/C717,2)</f>
        <v>0</v>
      </c>
      <c r="U724" s="11">
        <f>ROUND(U723/C717,2)</f>
        <v>0</v>
      </c>
      <c r="V724" s="11">
        <f>ROUND(V723/C717,2)</f>
        <v>0</v>
      </c>
      <c r="W724" s="11">
        <f>ROUND(W723/C717,2)</f>
        <v>0</v>
      </c>
      <c r="X724" s="11">
        <f>ROUND(X723/C717,2)</f>
        <v>0</v>
      </c>
      <c r="Y724" s="11">
        <f>ROUND(Y723/C717,2)</f>
        <v>0</v>
      </c>
      <c r="Z724" s="11">
        <f>ROUND(Z723/C717,2)</f>
        <v>0</v>
      </c>
      <c r="AA724" s="17">
        <v>8</v>
      </c>
      <c r="AD724" s="52" t="b">
        <f>IF(AND(G724&gt;947.15,G724&lt;949),3,IF(AND(G724&gt;623.59,G724&lt;625),4,IF(AND(G724&gt;237.38,G724&lt;239),5,IF(AND(G724&gt;1986,G724&lt;1988),6,IF(AND(G724&gt;739.75,G724&lt;741),7,IF(AND(G724&gt;282.91,G724&lt;284),8,IF(AND(G724&gt;2681.35,G724&lt;2683),9,IF(AND(G724&gt;828.59,G724&lt;830),10,IF(AND(G724&gt;585.15,G724&lt;587),11,IF(AND(G724&gt;991.71,G724&lt;993),12,IF(AND(G724&gt;652.95,G724&lt;654),13,IF(AND(G724&gt;248.59,G724&lt;250),14,IF(AND(G724&gt;2079.39,G724&lt;2081),15,IF(AND(G724&gt;774.57,G724&lt;776),16,IF(AND(G724&gt;296.25,G724&lt;298),17,IF(AND(G724&gt;2807.42,G724&lt;2809),18,IF(AND(G724&gt;867.59,G724&lt;869),19,IF(AND(G724&gt;612.7,G724&lt;614),20))))))))))))))))))</f>
        <v>0</v>
      </c>
      <c r="AE724" s="52" t="b">
        <f>IF(AND(I724&gt;1204.78,I724&lt;1206),5,IF(AND(I724&gt;1407.63,I724&lt;1409),8,IF(AND(I724&gt;1427.91,I724&lt;1429),11,IF(AND(I724&gt;1261.45,I724&lt;1263),14,IF(AND(I724&gt;1473.83,I724&lt;1475),17,IF(AND(I724&gt;1495.07,I724&lt;1497),20))))))</f>
        <v>0</v>
      </c>
      <c r="AF724" s="52">
        <f>IF(AND(J724&gt;486.32,J724&lt;488),3,IF(AND(J724&gt;324.64,J724&lt;326),4,IF(AND(J724&gt;286.99,J724&lt;288.5),5,IF(AND(J724&gt;617.7,J724&lt;618),6,IF(AND(J724&gt;411.3,J724&lt;413),7,IF(AND(J724&gt;365.04,J724&lt;367),8,IF(AND(J724&gt;797.54,J724&lt;799),9,IF(AND(J724&gt;533.49,J724&lt;535),10,IF(AND(J724&gt;475.86,J724&lt;477),11,IF(AND(J724&gt;509.22,J724&lt;511),12,IF(AND(J724&gt;339.94,J724&lt;341.2),13,IF(AND(J724&gt;300.53,J724&lt;302),14,IF(AND(J724&gt;646.78,J724&lt;648),15,IF(AND(J724&gt;430.68,J724&lt;432),16,IF(AND(J724&gt;382.24,J724&lt;384),17,IF(AND(J724&gt;835.07,J724&lt;837),18,IF(AND(J724&gt;558.61,J724&lt;560),19,IF(AND(J724&gt;498.27,J724&lt;500),20))))))))))))))))))</f>
        <v>4</v>
      </c>
      <c r="AG724" s="52" t="b">
        <f>IF(AND(L724&gt;497.89,L724&lt;499),3,IF(AND(L724&gt;360.29,L724&lt;362),4,IF(AND(L724&gt;249.38,L724&lt;251),5,IF(AND(L724&gt;628.22,L724&lt;630),6,IF(AND(L724&gt;455.21,L724&lt;457),7,IF(AND(L724&gt;315.16,L724&lt;317),8,IF(AND(L724&gt;814.35,L724&lt;816),9,IF(AND(L724&gt;571.19,L724&lt;573),10,IF(AND(L724&gt;401.59,L724&lt;403),11,IF(AND(L724&gt;521.33,L724&lt;523),12,IF(AND(L724&gt;377.28,L724&lt;379),13,IF(AND(L724&gt;261.15,L724&lt;263),14,IF(AND(L724&gt;657.8,L724&lt;659),15,IF(AND(L724&gt;476.66,L724&lt;478),16,IF(AND(L724&gt;330.01,L724&lt;332),17,IF(AND(L724&gt;852.67,L724&lt;854),18,IF(AND(L724&gt;598.08,L724&lt;600),19,IF(AND(L724&gt;420.51,L724&lt;422),20))))))))))))))))))</f>
        <v>0</v>
      </c>
      <c r="AH724" s="52" t="b">
        <f>IF(AND(Q724&gt;358.85,Q724&lt;360),3,IF(AND(Q724&gt;129.83,Q724&lt;131),4,IF(AND(Q724&gt;77.61,Q724&lt;79),5,IF(AND(Q724&gt;426.19,Q724&lt;428),6,IF(AND(Q724&gt;159.77,Q724&lt;161),7,IF(AND(Q724&gt;94.38,Q724&lt;96),8,IF(AND(Q724&gt;567.37,Q724&lt;569),9,IF(AND(Q724&gt;203.4,Q724&lt;205),10,IF(AND(Q724&gt;131.96,Q724&lt;133),11,IF(AND(Q724&gt;375.76,Q724&lt;377),12,IF(AND(Q724&gt;135.98,Q724&lt;137),13,IF(AND(Q724&gt;81.31,Q724&lt;83),14,IF(AND(Q724&gt;446.27,Q724&lt;448),15,IF(AND(Q724&gt;167.32,Q724&lt;169),16,IF(AND(Q724&gt;98.86,Q724&lt;100),17,IF(AND(Q724&gt;594.08,Q724&lt;596),18,IF(AND(Q724&gt;213.01,Q724&lt;215),19,IF(AND(Q724&gt;138.21,Q724&lt;140),20))))))))))))))))))</f>
        <v>0</v>
      </c>
      <c r="AI724" s="52" t="b">
        <f>IF(AND(S724&gt;195.17,S724&lt;197),3,IF(AND(S724&gt;88.93,S724&lt;90),4,IF(AND(S724&gt;47.88,S724&lt;49),5,IF(AND(S724&gt;245.08,S724&lt;247),6,IF(AND(S724&gt;111.07,S724&lt;113),7,IF(AND(S724&gt;60.92,S724&lt;62),8,IF(AND(S724&gt;296.11,S724&lt;298),9,IF(AND(S724&gt;139.41,S724&lt;141),10,IF(AND(S724&gt;78.67,S724&lt;80),11,IF(AND(S724&gt;204.39,S724&lt;206),12,IF(AND(S724&gt;93.16,S724&lt;95),13,IF(AND(S724&gt;50.17,S724&lt;52),14,IF(AND(S724&gt;256.64,S724&lt;258),15,IF(AND(S724&gt;116.33,S724&lt;118),16,IF(AND(S724&gt;63.83,S724&lt;65),17,IF(AND(S724&gt;310.07,S724&lt;312),18,IF(AND(S724&gt;146.01,S724&lt;148),19,IF(AND(S724&gt;82.42,S724&lt;84),20))))))))))))))))))</f>
        <v>0</v>
      </c>
      <c r="AJ724" s="52" t="b">
        <f>IF(AND(U724&gt;107.35,U724&lt;109),3,IF(AND(U724&gt;63.65,U724&lt;65),4,IF(AND(U724&gt;44.75,U724&lt;46),5,IF(AND(U724&gt;143.27,U724&lt;145),6,IF(AND(U724&gt;85.58,U724&lt;87),7,IF(AND(U724&gt;60.46,U724&lt;62),8,IF(AND(U724&gt;194.16,U724&lt;196),9,IF(AND(U724&gt;117.24,U724&lt;119),10,IF(AND(U724&gt;82.88,U724&lt;84),11,IF(AND(U724&gt;112.44,U724&lt;114),12,IF(AND(U724&gt;66.69,U724&lt;68),13,IF(AND(U724&gt;46.9,U724&lt;48),14,IF(AND(U724&gt;150.05,U724&lt;152),15,IF(AND(U724&gt;90.65,U724&lt;91),16,IF(AND(U724&gt;63.34,U724&lt;65),17,IF(AND(U724&gt;203.34,U724&lt;205),18,IF(AND(U724&gt;122.8,U724&lt;124),19,IF(AND(U724&gt;86.83,U724&lt;88),20))))))))))))))))))</f>
        <v>0</v>
      </c>
      <c r="AK724" s="52" t="b">
        <f>IF(AND(V724&gt;139.85,V724&lt;141),3,IF(AND(V724&gt;103.84,V724&lt;105),4,IF(AND(V724&gt;52.32,V724&lt;54),5,IF(AND(V724&gt;285.46,V724&lt;287),6,IF(AND(V724&gt;118.42,V724&lt;120),7,IF(AND(V724&gt;62.42,V724&lt;64),8,IF(AND(V724&gt;412.27,V724&lt;414),9,IF(AND(V724&gt;140.33,V724&lt;142),10,IF(AND(V724&gt;145,V724&lt;147),11,IF(AND(V724&gt;146.47,V724&lt;148),12,IF(AND(V724&gt;108.77,V724&lt;110),13,IF(AND(V724&gt;54.82,V724&lt;56),14,IF(AND(V724&gt;298.92,V724&lt;300),15,IF(AND(V724&gt;124.03,V724&lt;126),16,IF(AND(V724&gt;65.4,V724&lt;67),17,IF(AND(V724&gt;431.69,V724&lt;433),18,IF(AND(V724&gt;146.97,V724&lt;148),19,IF(AND(V724&gt;151.86,V724&lt;153),20))))))))))))))))))</f>
        <v>0</v>
      </c>
      <c r="AL724" s="52" t="b">
        <f>IF(AND(W724&gt;350.42,W724&lt;352),3,IF(AND(W724&gt;546.22,W724&lt;548),4,IF(AND(W724&gt;155.33,W724&lt;157),5,IF(AND(W724&gt;721.99,W724&lt;723),6,IF(AND(W724&gt;638.96,W724&lt;639),7,IF(AND(W724&gt;187.79,W724&lt;189),8,IF(AND(W724&gt;945.4,W724&lt;947),9,IF(AND(W724&gt;698.46,W724&lt;670),10,IF(AND(W724&gt;360.7,W724&lt;362),11,IF(AND(W724&gt;366.94,W724&lt;368),12,IF(AND(W724&gt;571.94,W724&lt;573),13,IF(AND(W724&gt;162.68,W724&lt;164),14,IF(AND(W724&gt;755.97,W724&lt;757),15,IF(AND(W724&gt;667.99,W724&lt;669),16,IF(AND(W724&gt;196.66,W724&lt;198),17,IF(AND(W724&gt;989.88,W724&lt;991),18,IF(AND(W724&gt;731.33,W724&lt;733),19,IF(AND(W724&gt;377.7,W724&lt;379),20))))))))))))))))))</f>
        <v>0</v>
      </c>
      <c r="AM724" s="52" t="b">
        <f>IF(AND(Y724&gt;46.2,Y724&lt;46.5),3,IF(AND(Y724&gt;18.8,Y724&lt;19.1),4,IF(AND(Y724&gt;15.8,Y724&lt;16),5,IF(AND(Y724&gt;78.7,Y724&lt;79),6,IF(AND(Y724&gt;32.1,Y724&lt;32.4),7,IF(AND(Y724&gt;26.9,Y724&lt;27.3),8,IF(AND(Y724&gt;125,Y724&lt;125.5),9,IF(AND(Y724&gt;48.2,Y724&lt;48.52),10,IF(AND(Y724&gt;43.1,Y724&lt;43.6),11,IF(AND(Y724&gt;48.53,Y724&lt;48.7),12,IF(AND(Y724&gt;19.6,Y724&lt;20.1),13,IF(AND(Y724&gt;16.5,Y724&lt;16.9),14,IF(AND(Y724&gt;82.4,Y724&lt;82.8),15,IF(AND(Y724&gt;33.6,Y724&lt;34),16,IF(AND(Y724&gt;28,Y724&lt;28.6),17,IF(AND(Y724&gt;130.8,Y724&lt;131.4),18,IF(AND(Y724&gt;50.5,Y724&lt;50.9),19,IF(AND(Y724&gt;45.2,Y724&lt;45.8),20))))))))))))))))))</f>
        <v>0</v>
      </c>
      <c r="AO724" s="4">
        <f t="shared" si="1934"/>
        <v>0</v>
      </c>
      <c r="AP724" s="4">
        <f t="shared" si="1935"/>
        <v>0</v>
      </c>
      <c r="AQ724" s="4">
        <f t="shared" si="1839"/>
        <v>0</v>
      </c>
      <c r="AU724" s="310"/>
      <c r="AV724" s="291"/>
      <c r="AW724" s="317"/>
      <c r="AX724" s="322" t="s">
        <v>53</v>
      </c>
      <c r="AY724" s="293"/>
      <c r="AZ724" s="11">
        <f>ROUND(AZ723/AW717,2)</f>
        <v>651.28</v>
      </c>
      <c r="BA724" s="11">
        <f>ROUND(BA723/AW717,2)</f>
        <v>0</v>
      </c>
      <c r="BB724" s="11">
        <f>ROUND(BB723/AW717,2)</f>
        <v>0</v>
      </c>
      <c r="BC724" s="11">
        <f>ROUND(BC723/AW717,2)</f>
        <v>0</v>
      </c>
      <c r="BD724" s="11">
        <f>ROUND(BD723/AW717,2)</f>
        <v>651.28</v>
      </c>
      <c r="BE724" s="11">
        <f>ROUND(BE723/AW717,2)</f>
        <v>0</v>
      </c>
      <c r="BF724" s="11">
        <f>ROUND(BF723/AW717,2)</f>
        <v>0</v>
      </c>
      <c r="BG724" s="11">
        <f>ROUND(BG723/AW717,2)</f>
        <v>0</v>
      </c>
      <c r="BH724" s="11">
        <f>ROUND(BH723/AW717,2)</f>
        <v>0</v>
      </c>
      <c r="BI724" s="11">
        <f>ROUND(BI723/AW717,2)</f>
        <v>0</v>
      </c>
      <c r="BJ724" s="11">
        <f>ROUND(BJ723/AW717,2)</f>
        <v>0</v>
      </c>
      <c r="BK724" s="11">
        <f>ROUND(BK723/AW717,2)</f>
        <v>0</v>
      </c>
      <c r="BL724" s="11">
        <f>ROUND(BL723/AW717,2)</f>
        <v>0</v>
      </c>
      <c r="BM724" s="11">
        <f>ROUND(BM723/AW717,2)</f>
        <v>0</v>
      </c>
      <c r="BN724" s="11">
        <f>ROUND(BN723/AW717,2)</f>
        <v>0</v>
      </c>
      <c r="BO724" s="11">
        <f>ROUND(BO723/AW717,2)</f>
        <v>0</v>
      </c>
      <c r="BP724" s="11">
        <f>ROUND(BP723/AW717,2)</f>
        <v>0</v>
      </c>
      <c r="BQ724" s="11">
        <f>ROUND(BQ723/AW717,2)</f>
        <v>0</v>
      </c>
      <c r="BR724" s="11">
        <f>ROUND(BR723/AW717,2)</f>
        <v>0</v>
      </c>
      <c r="BS724" s="11">
        <f>ROUND(BS723/AW717,2)</f>
        <v>0</v>
      </c>
      <c r="BT724" s="11">
        <f>ROUND(BT723/AW717,2)</f>
        <v>0</v>
      </c>
      <c r="BU724" s="17">
        <v>8</v>
      </c>
      <c r="BX724" s="52" t="b">
        <f>IF(AND(BA724&gt;947.15,BA724&lt;949),3,IF(AND(BA724&gt;623.59,BA724&lt;625),4,IF(AND(BA724&gt;237.38,BA724&lt;239),5,IF(AND(BA724&gt;1986,BA724&lt;1988),6,IF(AND(BA724&gt;739.75,BA724&lt;741),7,IF(AND(BA724&gt;282.91,BA724&lt;284),8,IF(AND(BA724&gt;2681.35,BA724&lt;2683),9,IF(AND(BA724&gt;828.59,BA724&lt;830),10,IF(AND(BA724&gt;585.15,BA724&lt;587),11,IF(AND(BA724&gt;991.71,BA724&lt;993),12,IF(AND(BA724&gt;652.95,BA724&lt;654),13,IF(AND(BA724&gt;248.59,BA724&lt;250),14,IF(AND(BA724&gt;2079.39,BA724&lt;2081),15,IF(AND(BA724&gt;774.57,BA724&lt;776),16,IF(AND(BA724&gt;296.25,BA724&lt;298),17,IF(AND(BA724&gt;2807.42,BA724&lt;2809),18,IF(AND(BA724&gt;867.59,BA724&lt;869),19,IF(AND(BA724&gt;612.7,BA724&lt;614),20))))))))))))))))))</f>
        <v>0</v>
      </c>
      <c r="BY724" s="52" t="b">
        <f>IF(AND(BC724&gt;1204.78,BC724&lt;1206),5,IF(AND(BC724&gt;1407.63,BC724&lt;1409),8,IF(AND(BC724&gt;1427.91,BC724&lt;1429),11,IF(AND(BC724&gt;1261.45,BC724&lt;1263),14,IF(AND(BC724&gt;1473.83,BC724&lt;1475),17,IF(AND(BC724&gt;1495.07,BC724&lt;1497),20))))))</f>
        <v>0</v>
      </c>
      <c r="BZ724" s="52" t="b">
        <f>IF(AND(BD724&gt;486.32,BD724&lt;488),3,IF(AND(BD724&gt;324.64,BD724&lt;326),4,IF(AND(BD724&gt;286.99,BD724&lt;288.5),5,IF(AND(BD724&gt;617.7,BD724&lt;618),6,IF(AND(BD724&gt;411.3,BD724&lt;413),7,IF(AND(BD724&gt;365.04,BD724&lt;367),8,IF(AND(BD724&gt;797.54,BD724&lt;799),9,IF(AND(BD724&gt;533.49,BD724&lt;535),10,IF(AND(BD724&gt;475.86,BD724&lt;477),11,IF(AND(BD724&gt;509.22,BD724&lt;511),12,IF(AND(BD724&gt;339.94,BD724&lt;341.2),13,IF(AND(BD724&gt;300.53,BD724&lt;302),14,IF(AND(BD724&gt;646.78,BD724&lt;648),15,IF(AND(BD724&gt;430.68,BD724&lt;432),16,IF(AND(BD724&gt;382.24,BD724&lt;384),17,IF(AND(BD724&gt;835.07,BD724&lt;837),18,IF(AND(BD724&gt;558.61,BD724&lt;560),19,IF(AND(BD724&gt;498.27,BD724&lt;500),20))))))))))))))))))</f>
        <v>0</v>
      </c>
      <c r="CA724" s="52" t="b">
        <f>IF(AND(BF724&gt;497.89,BF724&lt;499),3,IF(AND(BF724&gt;360.29,BF724&lt;362),4,IF(AND(BF724&gt;249.38,BF724&lt;251),5,IF(AND(BF724&gt;628.22,BF724&lt;630),6,IF(AND(BF724&gt;455.21,BF724&lt;457),7,IF(AND(BF724&gt;315.16,BF724&lt;317),8,IF(AND(BF724&gt;814.35,BF724&lt;816),9,IF(AND(BF724&gt;571.19,BF724&lt;573),10,IF(AND(BF724&gt;401.59,BF724&lt;403),11,IF(AND(BF724&gt;521.33,BF724&lt;523),12,IF(AND(BF724&gt;377.28,BF724&lt;379),13,IF(AND(BF724&gt;261.15,BF724&lt;263),14,IF(AND(BF724&gt;657.8,BF724&lt;659),15,IF(AND(BF724&gt;476.66,BF724&lt;478),16,IF(AND(BF724&gt;330.01,BF724&lt;332),17,IF(AND(BF724&gt;852.67,BF724&lt;854),18,IF(AND(BF724&gt;598.08,BF724&lt;600),19,IF(AND(BF724&gt;420.51,BF724&lt;422),20))))))))))))))))))</f>
        <v>0</v>
      </c>
      <c r="CB724" s="52" t="b">
        <f>IF(AND(BK724&gt;358.85,BK724&lt;360),3,IF(AND(BK724&gt;129.83,BK724&lt;131),4,IF(AND(BK724&gt;77.61,BK724&lt;79),5,IF(AND(BK724&gt;426.19,BK724&lt;428),6,IF(AND(BK724&gt;159.77,BK724&lt;161),7,IF(AND(BK724&gt;94.38,BK724&lt;96),8,IF(AND(BK724&gt;567.37,BK724&lt;569),9,IF(AND(BK724&gt;203.4,BK724&lt;205),10,IF(AND(BK724&gt;131.96,BK724&lt;133),11,IF(AND(BK724&gt;375.76,BK724&lt;377),12,IF(AND(BK724&gt;135.98,BK724&lt;137),13,IF(AND(BK724&gt;81.31,BK724&lt;83),14,IF(AND(BK724&gt;446.27,BK724&lt;448),15,IF(AND(BK724&gt;167.32,BK724&lt;169),16,IF(AND(BK724&gt;98.86,BK724&lt;100),17,IF(AND(BK724&gt;594.08,BK724&lt;596),18,IF(AND(BK724&gt;213.01,BK724&lt;215),19,IF(AND(BK724&gt;138.21,BK724&lt;140),20))))))))))))))))))</f>
        <v>0</v>
      </c>
      <c r="CC724" s="52" t="b">
        <f>IF(AND(BM724&gt;195.17,BM724&lt;197),3,IF(AND(BM724&gt;88.93,BM724&lt;90),4,IF(AND(BM724&gt;47.88,BM724&lt;49),5,IF(AND(BM724&gt;245.08,BM724&lt;247),6,IF(AND(BM724&gt;111.07,BM724&lt;113),7,IF(AND(BM724&gt;60.92,BM724&lt;62),8,IF(AND(BM724&gt;296.11,BM724&lt;298),9,IF(AND(BM724&gt;139.41,BM724&lt;141),10,IF(AND(BM724&gt;78.67,BM724&lt;80),11,IF(AND(BM724&gt;204.39,BM724&lt;206),12,IF(AND(BM724&gt;93.16,BM724&lt;95),13,IF(AND(BM724&gt;50.17,BM724&lt;52),14,IF(AND(BM724&gt;256.64,BM724&lt;258),15,IF(AND(BM724&gt;116.33,BM724&lt;118),16,IF(AND(BM724&gt;63.83,BM724&lt;65),17,IF(AND(BM724&gt;310.07,BM724&lt;312),18,IF(AND(BM724&gt;146.01,BM724&lt;148),19,IF(AND(BM724&gt;82.42,BM724&lt;84),20))))))))))))))))))</f>
        <v>0</v>
      </c>
      <c r="CD724" s="52" t="b">
        <f>IF(AND(BO724&gt;107.35,BO724&lt;109),3,IF(AND(BO724&gt;63.65,BO724&lt;65),4,IF(AND(BO724&gt;44.75,BO724&lt;46),5,IF(AND(BO724&gt;143.27,BO724&lt;145),6,IF(AND(BO724&gt;85.58,BO724&lt;87),7,IF(AND(BO724&gt;60.46,BO724&lt;62),8,IF(AND(BO724&gt;194.16,BO724&lt;196),9,IF(AND(BO724&gt;117.24,BO724&lt;119),10,IF(AND(BO724&gt;82.88,BO724&lt;84),11,IF(AND(BO724&gt;112.44,BO724&lt;114),12,IF(AND(BO724&gt;66.69,BO724&lt;68),13,IF(AND(BO724&gt;46.9,BO724&lt;48),14,IF(AND(BO724&gt;150.05,BO724&lt;152),15,IF(AND(BO724&gt;90.65,BO724&lt;91),16,IF(AND(BO724&gt;63.34,BO724&lt;65),17,IF(AND(BO724&gt;203.34,BO724&lt;205),18,IF(AND(BO724&gt;122.8,BO724&lt;124),19,IF(AND(BO724&gt;86.83,BO724&lt;88),20))))))))))))))))))</f>
        <v>0</v>
      </c>
      <c r="CE724" s="52" t="b">
        <f>IF(AND(BP724&gt;139.85,BP724&lt;141),3,IF(AND(BP724&gt;103.84,BP724&lt;105),4,IF(AND(BP724&gt;52.32,BP724&lt;54),5,IF(AND(BP724&gt;285.46,BP724&lt;287),6,IF(AND(BP724&gt;118.42,BP724&lt;120),7,IF(AND(BP724&gt;62.42,BP724&lt;64),8,IF(AND(BP724&gt;412.27,BP724&lt;414),9,IF(AND(BP724&gt;140.33,BP724&lt;142),10,IF(AND(BP724&gt;145,BP724&lt;147),11,IF(AND(BP724&gt;146.47,BP724&lt;148),12,IF(AND(BP724&gt;108.77,BP724&lt;110),13,IF(AND(BP724&gt;54.82,BP724&lt;56),14,IF(AND(BP724&gt;298.92,BP724&lt;300),15,IF(AND(BP724&gt;124.03,BP724&lt;126),16,IF(AND(BP724&gt;65.4,BP724&lt;67),17,IF(AND(BP724&gt;431.69,BP724&lt;433),18,IF(AND(BP724&gt;146.97,BP724&lt;148),19,IF(AND(BP724&gt;151.86,BP724&lt;153),20))))))))))))))))))</f>
        <v>0</v>
      </c>
      <c r="CF724" s="52" t="b">
        <f>IF(AND(BQ724&gt;350.42,BQ724&lt;352),3,IF(AND(BQ724&gt;546.22,BQ724&lt;548),4,IF(AND(BQ724&gt;155.33,BQ724&lt;157),5,IF(AND(BQ724&gt;721.99,BQ724&lt;723),6,IF(AND(BQ724&gt;638.96,BQ724&lt;639),7,IF(AND(BQ724&gt;187.79,BQ724&lt;189),8,IF(AND(BQ724&gt;945.4,BQ724&lt;947),9,IF(AND(BQ724&gt;698.46,BQ724&lt;670),10,IF(AND(BQ724&gt;360.7,BQ724&lt;362),11,IF(AND(BQ724&gt;366.94,BQ724&lt;368),12,IF(AND(BQ724&gt;571.94,BQ724&lt;573),13,IF(AND(BQ724&gt;162.68,BQ724&lt;164),14,IF(AND(BQ724&gt;755.97,BQ724&lt;757),15,IF(AND(BQ724&gt;667.99,BQ724&lt;669),16,IF(AND(BQ724&gt;196.66,BQ724&lt;198),17,IF(AND(BQ724&gt;989.88,BQ724&lt;991),18,IF(AND(BQ724&gt;731.33,BQ724&lt;733),19,IF(AND(BQ724&gt;377.7,BQ724&lt;379),20))))))))))))))))))</f>
        <v>0</v>
      </c>
      <c r="CG724" s="52" t="b">
        <f>IF(AND(BS724&gt;46.2,BS724&lt;46.5),3,IF(AND(BS724&gt;18.8,BS724&lt;19.1),4,IF(AND(BS724&gt;15.8,BS724&lt;16),5,IF(AND(BS724&gt;78.7,BS724&lt;79),6,IF(AND(BS724&gt;32.1,BS724&lt;32.4),7,IF(AND(BS724&gt;26.9,BS724&lt;27.3),8,IF(AND(BS724&gt;125,BS724&lt;125.5),9,IF(AND(BS724&gt;48.2,BS724&lt;48.52),10,IF(AND(BS724&gt;43.1,BS724&lt;43.6),11,IF(AND(BS724&gt;48.53,BS724&lt;48.7),12,IF(AND(BS724&gt;19.6,BS724&lt;20.1),13,IF(AND(BS724&gt;16.5,BS724&lt;16.9),14,IF(AND(BS724&gt;82.4,BS724&lt;82.8),15,IF(AND(BS724&gt;33.6,BS724&lt;34),16,IF(AND(BS724&gt;28,BS724&lt;28.6),17,IF(AND(BS724&gt;130.8,BS724&lt;131.4),18,IF(AND(BS724&gt;50.5,BS724&lt;50.9),19,IF(AND(BS724&gt;45.2,BS724&lt;45.8),20))))))))))))))))))</f>
        <v>0</v>
      </c>
    </row>
    <row r="725" spans="1:88" ht="90" customHeight="1">
      <c r="A725" s="297"/>
      <c r="B725" s="287"/>
      <c r="C725" s="309"/>
      <c r="D725" s="292" t="s">
        <v>54</v>
      </c>
      <c r="E725" s="293"/>
      <c r="F725" s="10" t="s">
        <v>36</v>
      </c>
      <c r="G725" s="12">
        <f>IF(AD725=FALSE,0,AD725)</f>
        <v>0</v>
      </c>
      <c r="H725" s="12" t="s">
        <v>36</v>
      </c>
      <c r="I725" s="12">
        <f>IF(AE725=FALSE,0,AE725)</f>
        <v>0</v>
      </c>
      <c r="J725" s="12">
        <f>IF(AF725=FALSE,0,AF725)</f>
        <v>325.64</v>
      </c>
      <c r="K725" s="12" t="s">
        <v>36</v>
      </c>
      <c r="L725" s="12">
        <f>IF(AG725=FALSE,0,AG725)</f>
        <v>0</v>
      </c>
      <c r="M725" s="12" t="s">
        <v>36</v>
      </c>
      <c r="N725" s="12" t="s">
        <v>36</v>
      </c>
      <c r="O725" s="12" t="s">
        <v>36</v>
      </c>
      <c r="P725" s="12" t="s">
        <v>36</v>
      </c>
      <c r="Q725" s="12">
        <f>IF(AH725=FALSE,0,AH725)</f>
        <v>0</v>
      </c>
      <c r="R725" s="12" t="s">
        <v>36</v>
      </c>
      <c r="S725" s="12">
        <f>IF(AI725=FALSE,0,AI725)</f>
        <v>0</v>
      </c>
      <c r="T725" s="12" t="s">
        <v>36</v>
      </c>
      <c r="U725" s="12">
        <f>IF(AJ725=FALSE,0,AJ725)</f>
        <v>0</v>
      </c>
      <c r="V725" s="12">
        <f>IF(AK725=FALSE,0,AK725)</f>
        <v>0</v>
      </c>
      <c r="W725" s="12">
        <f>IF(AL725=FALSE,0,AL725)</f>
        <v>0</v>
      </c>
      <c r="X725" s="12" t="s">
        <v>36</v>
      </c>
      <c r="Y725" s="12">
        <f>IF(AM725=FALSE,0,AM725)</f>
        <v>0</v>
      </c>
      <c r="Z725" s="12" t="s">
        <v>36</v>
      </c>
      <c r="AA725" s="18">
        <v>9</v>
      </c>
      <c r="AD725" s="52" t="b">
        <f>IF(AD724=3,948.15,IF(AD724=4,624.59,IF(AD724=5,238.38,IF(AD724=6,1987,IF(AD724=7,740.75,IF(AD724=8,283.91,IF(AD724=9,2682.35,IF(AD724=10,829.59,IF(AD724=11,586.15,IF(AD724=12,992.71,IF(AD724=13,653.95,IF(AD724=14,249.59,IF(AD724=15,2080.39,IF(AD724=16,775.57,IF(AD724=17,297.25,IF(AD724=18,2808.42,IF(AD724=19,868.59,IF(AD724=20,613.7))))))))))))))))))</f>
        <v>0</v>
      </c>
      <c r="AE725" s="52" t="b">
        <f>IF(AE724=5,1205.78,IF(AE724=8,1408.63,IF(AE724=11,1428.91,IF(AE724=14,1262.45,IF(AE724=17,1474.83,IF(AE724=20,1496.07))))))</f>
        <v>0</v>
      </c>
      <c r="AF725" s="52">
        <f>IF(AF724=3,487.32,IF(AF724=4,325.64,IF(AF724=5,287.99,IF(AF724=6,618.7,IF(AF724=7,412.3,IF(AF724=8,366.04,IF(AF724=9,798.54,IF(AF724=10,534.49,IF(AF724=11,476.86,IF(AF724=12,510.22,IF(AF724=13,340.94,IF(AF724=14,301.53,IF(AF724=15,647.78,IF(AF724=16,431.68,IF(AF724=17,383.24,IF(AF724=18,836.07,IF(AF724=19,559.61,IF(AF724=20,499.27))))))))))))))))))</f>
        <v>325.64</v>
      </c>
      <c r="AG725" s="52" t="b">
        <f>IF(AG724=3,498.89,IF(AG724=4,361.29,IF(AG724=5,250.38,IF(AG724=6,629.22,IF(AG724=7,456.21,IF(AG724=8,316.16,IF(AG724=9,815.35,IF(AG724=10,572.19,IF(AG724=11,402.59,IF(AG724=12,522.33,IF(AG724=13,378.28,IF(AG724=14,262.15,IF(AG724=15,658.8,IF(AG724=16,477.66,IF(AG724=17,331.01,IF(AG724=18,853.67,IF(AG724=19,599.08,IF(AG724=20,421.51))))))))))))))))))</f>
        <v>0</v>
      </c>
      <c r="AH725" s="52" t="b">
        <f>IF(AH724=3,359.85,IF(AH724=4,130.83,IF(AH724=5,78.61,IF(AH724=6,427.19,IF(AH724=7,160.77,IF(AH724=8,95.38,IF(AH724=9,568.37,IF(AH724=10,204.4,IF(AH724=11,132.96,IF(AH724=12,376.76,IF(AH724=13,136.98,IF(AH724=14,82.31,IF(AH724=15,447.27,IF(AH724=16,168.32,IF(AH724=17,99.86,IF(AH724=18,595.08,IF(AH724=19,214.01,IF(AH724=20,139.21))))))))))))))))))</f>
        <v>0</v>
      </c>
      <c r="AI725" s="52" t="b">
        <f>IF(AI724=3,196.17,IF(AI724=4,89.93,IF(AI724=5,48.88,IF(AI724=6,246.08,IF(AI724=7,112.07,IF(AI724=8,61.92,IF(AI724=9,297.11,IF(AI724=10,140.41,IF(AI724=11,79.67,IF(AI724=12,205.39,IF(AI724=13,94.16,IF(AI724=14,51.17,IF(AI724=15,257.64,IF(AI724=16,117.33,IF(AI724=17,64.83,IF(AI724=18,311.07,IF(AI724=19,147.01,IF(AI724=20,83.42))))))))))))))))))</f>
        <v>0</v>
      </c>
      <c r="AJ725" s="52" t="b">
        <f>IF(AJ724=3,108.35,IF(AJ724=4,64.65,IF(AJ724=5,45.75,IF(AJ724=6,144.27,IF(AJ724=7,86.58,IF(AJ724=8,61.46,IF(AJ724=9,195.16,IF(AJ724=10,118.24,IF(AJ724=11,83.88,IF(AJ724=12,113.44,IF(AJ724=13,67.69,IF(AJ724=14,47.9,IF(AJ724=15,151.05,IF(AJ724=16,90.65,IF(AJ724=17,64.34,IF(AJ724=18,204.34,IF(AJ724=19,123.8,IF(AJ724=20,87.83))))))))))))))))))</f>
        <v>0</v>
      </c>
      <c r="AK725" s="52" t="b">
        <f>IF(AK724=3,140.85,IF(AK724=4,104.84,IF(AK724=5,53.32,IF(AK724=6,286.46,IF(AK724=7,119.42,IF(AK724=8,63.42,IF(AK724=9,413.27,IF(AK724=10,141.33,IF(AK724=11,146,IF(AK724=12,147.47,IF(AK724=13,109.77,IF(AK724=14,55.82,IF(AK724=15,299.92,IF(AK724=16,125.03,IF(AK724=17,66.4,IF(AK724=18,432.69,IF(AK724=19,147.97,IF(AK724=20,152.86))))))))))))))))))</f>
        <v>0</v>
      </c>
      <c r="AL725" s="52" t="b">
        <f>IF(AL724=3,351.42,IF(AL724=4,547.22,IF(AL724=5,156.33,IF(AL724=6,722.99,IF(AL724=7,638.96,IF(AL724=8,188.79,IF(AL724=9,946.4,IF(AL724=10,699.46,IF(AL724=11,361.7,IF(AL724=12,367.94,IF(AL724=13,572.94,IF(AL724=14,163.68,IF(AL724=15,756.97,IF(AL724=16,668.99,IF(AL724=17,197.66,IF(AL724=18,990.88,IF(AL724=19,732.33,IF(AL724=20,378.7))))))))))))))))))</f>
        <v>0</v>
      </c>
      <c r="AM725" s="52" t="b">
        <f>IF(AM724=3,46.41,IF(AM724=4,19.01,IF(AM724=5,15.96,IF(AM724=6,78.9,IF(AM724=7,32.34,IF(AM724=8,27.09,IF(AM724=9,125.27,IF(AM724=10,48.48,IF(AM724=11,43.47,IF(AM724=12,48.59,IF(AM724=13,19.9,IF(AM724=14,16.71,IF(AM724=15,82.61,IF(AM724=16,33.86,IF(AM724=17,28.36,IF(AM724=18,131.15,IF(AM724=19,50.76,IF(AM724=20,45.51))))))))))))))))))</f>
        <v>0</v>
      </c>
      <c r="AO725" s="4">
        <f t="shared" si="1934"/>
        <v>0</v>
      </c>
      <c r="AP725" s="4">
        <f t="shared" si="1935"/>
        <v>0</v>
      </c>
      <c r="AQ725" s="4">
        <f t="shared" si="1839"/>
        <v>0</v>
      </c>
      <c r="AU725" s="310"/>
      <c r="AV725" s="287"/>
      <c r="AW725" s="317"/>
      <c r="AX725" s="322" t="s">
        <v>54</v>
      </c>
      <c r="AY725" s="293"/>
      <c r="AZ725" s="10" t="s">
        <v>36</v>
      </c>
      <c r="BA725" s="12">
        <f>IF(BX725=FALSE,0,BX725)</f>
        <v>0</v>
      </c>
      <c r="BB725" s="12" t="s">
        <v>36</v>
      </c>
      <c r="BC725" s="12">
        <f>IF(BY725=FALSE,0,BY725)</f>
        <v>0</v>
      </c>
      <c r="BD725" s="12">
        <f>IF(BZ725=FALSE,0,BZ725)</f>
        <v>651.28</v>
      </c>
      <c r="BE725" s="12" t="s">
        <v>36</v>
      </c>
      <c r="BF725" s="12">
        <f>IF(CA725=FALSE,0,CA725)</f>
        <v>0</v>
      </c>
      <c r="BG725" s="12" t="s">
        <v>36</v>
      </c>
      <c r="BH725" s="12" t="s">
        <v>36</v>
      </c>
      <c r="BI725" s="12" t="s">
        <v>36</v>
      </c>
      <c r="BJ725" s="12" t="s">
        <v>36</v>
      </c>
      <c r="BK725" s="12">
        <f>IF(CB725=FALSE,0,CB725)</f>
        <v>0</v>
      </c>
      <c r="BL725" s="12" t="s">
        <v>36</v>
      </c>
      <c r="BM725" s="12">
        <f>IF(CC725=FALSE,0,CC725)</f>
        <v>0</v>
      </c>
      <c r="BN725" s="12" t="s">
        <v>36</v>
      </c>
      <c r="BO725" s="12">
        <f>IF(CD725=FALSE,0,CD725)</f>
        <v>0</v>
      </c>
      <c r="BP725" s="12">
        <f>IF(CE725=FALSE,0,CE725)</f>
        <v>0</v>
      </c>
      <c r="BQ725" s="12">
        <f>IF(CF725=FALSE,0,CF725)</f>
        <v>0</v>
      </c>
      <c r="BR725" s="12" t="s">
        <v>36</v>
      </c>
      <c r="BS725" s="12">
        <f>IF(CG725=FALSE,0,CG725)</f>
        <v>0</v>
      </c>
      <c r="BT725" s="12" t="s">
        <v>36</v>
      </c>
      <c r="BU725" s="18">
        <v>9</v>
      </c>
      <c r="BX725" s="52" t="b">
        <f>IF(AD724=3,1896.3,IF(AD724=4,1249.18,IF(AD724=5,476.76,IF(AD724=6,3974,IF(AD724=7,1481.5,IF(AD724=8,567.82,IF(AD724=9,5364.7,IF(AD724=10,1659.18,IF(AD724=11,1172.3)))))))))</f>
        <v>0</v>
      </c>
      <c r="BY725" s="52" t="b">
        <f>IF(AE724=5,2411.56,IF(AE724=8,2817.26,IF(AE724=11,2857.82)))</f>
        <v>0</v>
      </c>
      <c r="BZ725" s="52">
        <f>IF(AF724=3,974.64,IF(AF724=4,651.28,IF(AF724=5,575.98,IF(AF724=6,1237.4,IF(AF724=7,824.6,IF(AF724=8,732.08,IF(AF724=9,1597.08,IF(AF724=10,1068.98,IF(AF724=11,953.72)))))))))</f>
        <v>651.28</v>
      </c>
      <c r="CA725" s="52" t="b">
        <f>IF(AG724=3,997.78,IF(AG724=4,722.58,IF(AG724=5,500.76,IF(AG724=6,1258.44,IF(AG724=7,912.42,IF(AG724=8,632.32,IF(AG724=9,1630.7,IF(AG724=10,1144.38,IF(AG724=11,805.18)))))))))</f>
        <v>0</v>
      </c>
      <c r="CB725" s="52" t="b">
        <f>IF(AH724=3,719.7,IF(AH724=4,261.66,IF(AH724=5,157.22,IF(AH724=6,854.38,IF(AH724=7,321.54,IF(AH724=8,190.76,IF(AH724=9,1136.74,IF(AH724=10,408.8,IF(AH724=11,265.92)))))))))</f>
        <v>0</v>
      </c>
      <c r="CC725" s="52" t="b">
        <f>IF(AI724=3,392.34,IF(AI724=4,179.86,IF(AI724=5,97.76,IF(AI724=6,492.16,IF(AI724=7,224.14,IF(AI724=8,123.84,IF(AI724=9,594.22,IF(AI724=10,280.82,IF(AI724=11,159.34)))))))))</f>
        <v>0</v>
      </c>
      <c r="CD725" s="52" t="b">
        <f>IF(AJ724=3,216.7,IF(AJ724=4,129.3,IF(AJ724=5,91.5,IF(AJ724=6,288.54,IF(AJ724=7,173.16,IF(AJ724=8,122.92,IF(AJ724=9,390.32,IF(AJ724=10,236.48,IF(AJ724=11,167.76)))))))))</f>
        <v>0</v>
      </c>
      <c r="CE725" s="52" t="b">
        <f>IF(AK724=3,281.7,IF(AK724=4,209.68,IF(AK724=5,106.64,IF(AK724=6,572.92,IF(AK724=7,238.84,IF(AK724=8,126.84,IF(AK724=9,826.54,IF(AK724=10,282.66,IF(AK724=11,292)))))))))</f>
        <v>0</v>
      </c>
      <c r="CF725" s="52" t="b">
        <f>IF(AL724=3,702.84,IF(AL724=4,1094.44,IF(AL724=5,312.66,IF(AL724=6,1445.98,IF(AL724=7,1277.92,IF(AL724=8,377.58,IF(AL724=9,1892.8,IF(AL724=10,1398.92,IF(AL724=11,723.4)))))))))</f>
        <v>0</v>
      </c>
      <c r="CG725" s="52" t="b">
        <f>IF(AM724=3,92.82,IF(AM724=4,38.02,IF(AM724=5,31.92,IF(AM724=6,157.8,IF(AM724=7,64.68,IF(AM724=8,54.18,IF(AM724=9,250.54,IF(AM724=10,96.96,IF(AM724=11,86.94)))))))))</f>
        <v>0</v>
      </c>
    </row>
    <row r="726" spans="1:88" ht="30" customHeight="1">
      <c r="A726" s="295" t="s">
        <v>44</v>
      </c>
      <c r="B726" s="286" t="s">
        <v>145</v>
      </c>
      <c r="C726" s="307">
        <v>533.39</v>
      </c>
      <c r="D726" s="286" t="s">
        <v>27</v>
      </c>
      <c r="E726" s="3" t="s">
        <v>28</v>
      </c>
      <c r="F726" s="10">
        <f>G726+I726+J726+L726+Q726+S726+U726+V726+W726+Y726+Z726</f>
        <v>505733.73</v>
      </c>
      <c r="G726" s="44">
        <v>505733.73</v>
      </c>
      <c r="H726" s="10">
        <v>0</v>
      </c>
      <c r="I726" s="10">
        <v>0</v>
      </c>
      <c r="J726" s="10">
        <v>0</v>
      </c>
      <c r="K726" s="10">
        <v>0</v>
      </c>
      <c r="L726" s="10">
        <f>M726+O726</f>
        <v>0</v>
      </c>
      <c r="M726" s="13">
        <v>0</v>
      </c>
      <c r="N726" s="10">
        <v>0</v>
      </c>
      <c r="O726" s="13">
        <v>0</v>
      </c>
      <c r="P726" s="10">
        <v>0</v>
      </c>
      <c r="Q726" s="46">
        <v>0</v>
      </c>
      <c r="R726" s="10">
        <v>0</v>
      </c>
      <c r="S726" s="46">
        <v>0</v>
      </c>
      <c r="T726" s="10">
        <v>0</v>
      </c>
      <c r="U726" s="46">
        <v>0</v>
      </c>
      <c r="V726" s="46">
        <v>0</v>
      </c>
      <c r="W726" s="46">
        <v>0</v>
      </c>
      <c r="X726" s="10">
        <v>0</v>
      </c>
      <c r="Y726" s="10">
        <v>0</v>
      </c>
      <c r="Z726" s="10">
        <v>0</v>
      </c>
      <c r="AA726" s="16">
        <v>1</v>
      </c>
      <c r="AO726" s="4">
        <f t="shared" si="1934"/>
        <v>0</v>
      </c>
      <c r="AP726" s="4">
        <f t="shared" si="1935"/>
        <v>0</v>
      </c>
      <c r="AQ726" s="4">
        <f t="shared" si="1839"/>
        <v>0</v>
      </c>
      <c r="AU726" s="310" t="s">
        <v>44</v>
      </c>
      <c r="AV726" s="286" t="s">
        <v>145</v>
      </c>
      <c r="AW726" s="317">
        <v>533.39</v>
      </c>
      <c r="AX726" s="290" t="s">
        <v>27</v>
      </c>
      <c r="AY726" s="3" t="s">
        <v>28</v>
      </c>
      <c r="AZ726" s="10">
        <f>BA726+BC726+BD726+BF726+BK726+BM726+BO726+BP726+BQ726+BS726+BT726</f>
        <v>1011467.46</v>
      </c>
      <c r="BA726" s="44">
        <f>ROUND($C726*BA734,2)</f>
        <v>1011467.46</v>
      </c>
      <c r="BB726" s="10">
        <f>ROUND(H726*2,2)</f>
        <v>0</v>
      </c>
      <c r="BC726" s="44">
        <f>ROUND($C726*BC734,2)</f>
        <v>0</v>
      </c>
      <c r="BD726" s="44">
        <f>ROUND($C726*BD734,2)</f>
        <v>0</v>
      </c>
      <c r="BE726" s="10">
        <f>ROUND(K726*2,2)</f>
        <v>0</v>
      </c>
      <c r="BF726" s="44">
        <f>ROUND($C726*BF734,2)</f>
        <v>0</v>
      </c>
      <c r="BG726" s="10">
        <f>ROUND(M726*2,2)</f>
        <v>0</v>
      </c>
      <c r="BH726" s="10">
        <f>ROUND(N726*2,2)</f>
        <v>0</v>
      </c>
      <c r="BI726" s="10">
        <f>ROUND(O726*2,2)</f>
        <v>0</v>
      </c>
      <c r="BJ726" s="10">
        <f>ROUND(P726*2,2)</f>
        <v>0</v>
      </c>
      <c r="BK726" s="44">
        <f>ROUND($C726*BK734,2)</f>
        <v>0</v>
      </c>
      <c r="BL726" s="10">
        <f>ROUND(R726*2,2)</f>
        <v>0</v>
      </c>
      <c r="BM726" s="44">
        <f>ROUND($C726*BM734,2)</f>
        <v>0</v>
      </c>
      <c r="BN726" s="10">
        <f>ROUND(T726*2,2)</f>
        <v>0</v>
      </c>
      <c r="BO726" s="44">
        <f>ROUND($C726*BO734,2)</f>
        <v>0</v>
      </c>
      <c r="BP726" s="44">
        <f>ROUND(V726*2,2)</f>
        <v>0</v>
      </c>
      <c r="BQ726" s="44">
        <f>ROUND($C726*BQ734,2)</f>
        <v>0</v>
      </c>
      <c r="BR726" s="10">
        <f>ROUND(X726*2,2)</f>
        <v>0</v>
      </c>
      <c r="BS726" s="44">
        <f>ROUND(Y726*2,2)</f>
        <v>0</v>
      </c>
      <c r="BT726" s="10">
        <f>ROUND(Z726*2,2)</f>
        <v>0</v>
      </c>
      <c r="BU726" s="16">
        <v>1</v>
      </c>
      <c r="CI726" s="32">
        <f>BF726-BG726</f>
        <v>0</v>
      </c>
    </row>
    <row r="727" spans="1:88" ht="60" customHeight="1">
      <c r="A727" s="296"/>
      <c r="B727" s="291"/>
      <c r="C727" s="308"/>
      <c r="D727" s="287"/>
      <c r="E727" s="3" t="s">
        <v>29</v>
      </c>
      <c r="F727" s="10">
        <f t="shared" ref="F727:F731" si="1959">G727+I727+J727+L727+Q727+S727+U727+V727+W727+Y727+Z727</f>
        <v>0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6">
        <v>2</v>
      </c>
      <c r="AO727" s="4">
        <f t="shared" si="1934"/>
        <v>0</v>
      </c>
      <c r="AP727" s="4">
        <f t="shared" si="1935"/>
        <v>0</v>
      </c>
      <c r="AQ727" s="4">
        <f t="shared" si="1839"/>
        <v>0</v>
      </c>
      <c r="AU727" s="310"/>
      <c r="AV727" s="291"/>
      <c r="AW727" s="317"/>
      <c r="AX727" s="290"/>
      <c r="AY727" s="3" t="s">
        <v>29</v>
      </c>
      <c r="AZ727" s="10">
        <f t="shared" ref="AZ727:AZ731" si="1960">BA727+BC727+BD727+BF727+BK727+BM727+BO727+BP727+BQ727+BS727+BT727</f>
        <v>0</v>
      </c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6">
        <v>2</v>
      </c>
    </row>
    <row r="728" spans="1:88" ht="120" customHeight="1">
      <c r="A728" s="296"/>
      <c r="B728" s="291"/>
      <c r="C728" s="308"/>
      <c r="D728" s="286" t="s">
        <v>30</v>
      </c>
      <c r="E728" s="3" t="s">
        <v>31</v>
      </c>
      <c r="F728" s="10">
        <f t="shared" si="1959"/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6">
        <v>3</v>
      </c>
      <c r="AO728" s="4">
        <f t="shared" si="1934"/>
        <v>0</v>
      </c>
      <c r="AP728" s="4">
        <f t="shared" si="1935"/>
        <v>0</v>
      </c>
      <c r="AQ728" s="4">
        <f t="shared" si="1839"/>
        <v>0</v>
      </c>
      <c r="AT728" s="32">
        <f>AZ728-BC728</f>
        <v>0</v>
      </c>
      <c r="AU728" s="310"/>
      <c r="AV728" s="291"/>
      <c r="AW728" s="317"/>
      <c r="AX728" s="290" t="s">
        <v>30</v>
      </c>
      <c r="AY728" s="3" t="s">
        <v>31</v>
      </c>
      <c r="AZ728" s="10">
        <f t="shared" si="1960"/>
        <v>0</v>
      </c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6">
        <v>3</v>
      </c>
    </row>
    <row r="729" spans="1:88" ht="30" customHeight="1">
      <c r="A729" s="296"/>
      <c r="B729" s="291"/>
      <c r="C729" s="308"/>
      <c r="D729" s="291"/>
      <c r="E729" s="3" t="s">
        <v>32</v>
      </c>
      <c r="F729" s="10">
        <f t="shared" si="1959"/>
        <v>0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6">
        <v>4</v>
      </c>
      <c r="AO729" s="4">
        <f t="shared" si="1934"/>
        <v>0</v>
      </c>
      <c r="AP729" s="4">
        <f t="shared" si="1935"/>
        <v>0</v>
      </c>
      <c r="AQ729" s="4">
        <f t="shared" si="1839"/>
        <v>0</v>
      </c>
      <c r="AU729" s="310"/>
      <c r="AV729" s="291"/>
      <c r="AW729" s="317"/>
      <c r="AX729" s="290"/>
      <c r="AY729" s="3" t="s">
        <v>32</v>
      </c>
      <c r="AZ729" s="10">
        <f t="shared" si="1960"/>
        <v>0</v>
      </c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6">
        <v>4</v>
      </c>
    </row>
    <row r="730" spans="1:88" ht="30" customHeight="1">
      <c r="A730" s="296"/>
      <c r="B730" s="291"/>
      <c r="C730" s="308"/>
      <c r="D730" s="291"/>
      <c r="E730" s="3" t="s">
        <v>33</v>
      </c>
      <c r="F730" s="10">
        <f t="shared" si="1959"/>
        <v>0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6">
        <v>5</v>
      </c>
      <c r="AO730" s="4">
        <f t="shared" si="1934"/>
        <v>0</v>
      </c>
      <c r="AP730" s="4">
        <f t="shared" si="1935"/>
        <v>0</v>
      </c>
      <c r="AQ730" s="4">
        <f t="shared" si="1839"/>
        <v>0</v>
      </c>
      <c r="AU730" s="310"/>
      <c r="AV730" s="291"/>
      <c r="AW730" s="317"/>
      <c r="AX730" s="290"/>
      <c r="AY730" s="3" t="s">
        <v>33</v>
      </c>
      <c r="AZ730" s="10">
        <f t="shared" si="1960"/>
        <v>0</v>
      </c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6">
        <v>5</v>
      </c>
    </row>
    <row r="731" spans="1:88" ht="30" customHeight="1">
      <c r="A731" s="296"/>
      <c r="B731" s="291"/>
      <c r="C731" s="308"/>
      <c r="D731" s="287"/>
      <c r="E731" s="3" t="s">
        <v>34</v>
      </c>
      <c r="F731" s="10">
        <f t="shared" si="1959"/>
        <v>0</v>
      </c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6">
        <v>6</v>
      </c>
      <c r="AO731" s="4">
        <f t="shared" si="1934"/>
        <v>0</v>
      </c>
      <c r="AP731" s="4">
        <f t="shared" si="1935"/>
        <v>0</v>
      </c>
      <c r="AQ731" s="4">
        <f t="shared" si="1839"/>
        <v>0</v>
      </c>
      <c r="AU731" s="310"/>
      <c r="AV731" s="291"/>
      <c r="AW731" s="317"/>
      <c r="AX731" s="290"/>
      <c r="AY731" s="3" t="s">
        <v>34</v>
      </c>
      <c r="AZ731" s="10">
        <f t="shared" si="1960"/>
        <v>0</v>
      </c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6">
        <v>6</v>
      </c>
    </row>
    <row r="732" spans="1:88" ht="30" customHeight="1">
      <c r="A732" s="296"/>
      <c r="B732" s="291"/>
      <c r="C732" s="308"/>
      <c r="D732" s="292" t="s">
        <v>35</v>
      </c>
      <c r="E732" s="293"/>
      <c r="F732" s="10">
        <f>F726+F727+F728+F729+F730+F731</f>
        <v>505733.73</v>
      </c>
      <c r="G732" s="10">
        <f t="shared" ref="G732" si="1961">G726+G727+G728+G729+G730+G731</f>
        <v>505733.73</v>
      </c>
      <c r="H732" s="10">
        <f t="shared" ref="H732" si="1962">H726+H727+H728+H729+H730+H731</f>
        <v>0</v>
      </c>
      <c r="I732" s="10">
        <f t="shared" ref="I732" si="1963">I726+I727+I728+I729+I730+I731</f>
        <v>0</v>
      </c>
      <c r="J732" s="10">
        <f t="shared" ref="J732" si="1964">J726+J727+J728+J729+J730+J731</f>
        <v>0</v>
      </c>
      <c r="K732" s="10">
        <f t="shared" ref="K732" si="1965">K726+K727+K728+K729+K730+K731</f>
        <v>0</v>
      </c>
      <c r="L732" s="10">
        <f t="shared" ref="L732" si="1966">L726+L727+L728+L729+L730+L731</f>
        <v>0</v>
      </c>
      <c r="M732" s="10">
        <f t="shared" ref="M732" si="1967">M726+M727+M728+M729+M730+M731</f>
        <v>0</v>
      </c>
      <c r="N732" s="10">
        <f t="shared" ref="N732" si="1968">N726+N727+N728+N729+N730+N731</f>
        <v>0</v>
      </c>
      <c r="O732" s="10">
        <f t="shared" ref="O732" si="1969">O726+O727+O728+O729+O730+O731</f>
        <v>0</v>
      </c>
      <c r="P732" s="10">
        <f t="shared" ref="P732" si="1970">P726+P727+P728+P729+P730+P731</f>
        <v>0</v>
      </c>
      <c r="Q732" s="10">
        <f t="shared" ref="Q732" si="1971">Q726+Q727+Q728+Q729+Q730+Q731</f>
        <v>0</v>
      </c>
      <c r="R732" s="10">
        <f t="shared" ref="R732" si="1972">R726+R727+R728+R729+R730+R731</f>
        <v>0</v>
      </c>
      <c r="S732" s="10">
        <f t="shared" ref="S732" si="1973">S726+S727+S728+S729+S730+S731</f>
        <v>0</v>
      </c>
      <c r="T732" s="10">
        <f t="shared" ref="T732" si="1974">T726+T727+T728+T729+T730+T731</f>
        <v>0</v>
      </c>
      <c r="U732" s="10">
        <f t="shared" ref="U732" si="1975">U726+U727+U728+U729+U730+U731</f>
        <v>0</v>
      </c>
      <c r="V732" s="10">
        <f t="shared" ref="V732" si="1976">V726+V727+V728+V729+V730+V731</f>
        <v>0</v>
      </c>
      <c r="W732" s="10">
        <f t="shared" ref="W732" si="1977">W726+W727+W728+W729+W730+W731</f>
        <v>0</v>
      </c>
      <c r="X732" s="10">
        <f t="shared" ref="X732" si="1978">X726+X727+X728+X729+X730+X731</f>
        <v>0</v>
      </c>
      <c r="Y732" s="10">
        <f t="shared" ref="Y732" si="1979">Y726+Y727+Y728+Y729+Y730+Y731</f>
        <v>0</v>
      </c>
      <c r="Z732" s="10">
        <f t="shared" ref="Z732" si="1980">Z726+Z727+Z728+Z729+Z730+Z731</f>
        <v>0</v>
      </c>
      <c r="AA732" s="16">
        <v>7</v>
      </c>
      <c r="AO732" s="4">
        <f t="shared" si="1934"/>
        <v>0</v>
      </c>
      <c r="AP732" s="4">
        <f t="shared" si="1935"/>
        <v>0</v>
      </c>
      <c r="AQ732" s="4">
        <f t="shared" si="1839"/>
        <v>0</v>
      </c>
      <c r="AU732" s="310"/>
      <c r="AV732" s="291"/>
      <c r="AW732" s="317"/>
      <c r="AX732" s="294" t="s">
        <v>35</v>
      </c>
      <c r="AY732" s="294"/>
      <c r="AZ732" s="10">
        <f>AZ726+AZ727+AZ728+AZ729+AZ730+AZ731</f>
        <v>1011467.46</v>
      </c>
      <c r="BA732" s="10">
        <f t="shared" ref="BA732:BT732" si="1981">BA726+BA727+BA728+BA729+BA730+BA731</f>
        <v>1011467.46</v>
      </c>
      <c r="BB732" s="10">
        <f t="shared" si="1981"/>
        <v>0</v>
      </c>
      <c r="BC732" s="10">
        <f t="shared" si="1981"/>
        <v>0</v>
      </c>
      <c r="BD732" s="10">
        <f t="shared" si="1981"/>
        <v>0</v>
      </c>
      <c r="BE732" s="10">
        <f t="shared" si="1981"/>
        <v>0</v>
      </c>
      <c r="BF732" s="10">
        <f t="shared" si="1981"/>
        <v>0</v>
      </c>
      <c r="BG732" s="10">
        <f t="shared" si="1981"/>
        <v>0</v>
      </c>
      <c r="BH732" s="10">
        <f t="shared" si="1981"/>
        <v>0</v>
      </c>
      <c r="BI732" s="10">
        <f t="shared" si="1981"/>
        <v>0</v>
      </c>
      <c r="BJ732" s="10">
        <f t="shared" si="1981"/>
        <v>0</v>
      </c>
      <c r="BK732" s="10">
        <f t="shared" si="1981"/>
        <v>0</v>
      </c>
      <c r="BL732" s="10">
        <f t="shared" si="1981"/>
        <v>0</v>
      </c>
      <c r="BM732" s="10">
        <f t="shared" si="1981"/>
        <v>0</v>
      </c>
      <c r="BN732" s="10">
        <f t="shared" si="1981"/>
        <v>0</v>
      </c>
      <c r="BO732" s="10">
        <f t="shared" si="1981"/>
        <v>0</v>
      </c>
      <c r="BP732" s="10">
        <f t="shared" si="1981"/>
        <v>0</v>
      </c>
      <c r="BQ732" s="10">
        <f t="shared" si="1981"/>
        <v>0</v>
      </c>
      <c r="BR732" s="10">
        <f t="shared" si="1981"/>
        <v>0</v>
      </c>
      <c r="BS732" s="10">
        <f t="shared" si="1981"/>
        <v>0</v>
      </c>
      <c r="BT732" s="10">
        <f t="shared" si="1981"/>
        <v>0</v>
      </c>
      <c r="BU732" s="16">
        <v>7</v>
      </c>
      <c r="CI732" s="32">
        <f>BF732-BG732</f>
        <v>0</v>
      </c>
      <c r="CJ732" s="123"/>
    </row>
    <row r="733" spans="1:88" ht="75" customHeight="1">
      <c r="A733" s="296"/>
      <c r="B733" s="291"/>
      <c r="C733" s="308"/>
      <c r="D733" s="292" t="s">
        <v>53</v>
      </c>
      <c r="E733" s="293"/>
      <c r="F733" s="11">
        <f>ROUND(F732/C726,2)</f>
        <v>948.15</v>
      </c>
      <c r="G733" s="11">
        <f>ROUND(G732/C726,2)</f>
        <v>948.15</v>
      </c>
      <c r="H733" s="11">
        <f>ROUND(H732/C726,2)</f>
        <v>0</v>
      </c>
      <c r="I733" s="11">
        <f>ROUND(I732/C726,2)</f>
        <v>0</v>
      </c>
      <c r="J733" s="11">
        <f>ROUND(J732/C726,2)</f>
        <v>0</v>
      </c>
      <c r="K733" s="11">
        <f>ROUND(K732/C726,2)</f>
        <v>0</v>
      </c>
      <c r="L733" s="11">
        <f>ROUND(L732/C726,2)</f>
        <v>0</v>
      </c>
      <c r="M733" s="11">
        <f>ROUND(M732/C726,2)</f>
        <v>0</v>
      </c>
      <c r="N733" s="11">
        <f>ROUND(N732/C726,2)</f>
        <v>0</v>
      </c>
      <c r="O733" s="11">
        <f>ROUND(O732/C726,2)</f>
        <v>0</v>
      </c>
      <c r="P733" s="11">
        <f>ROUND(P732/C726,2)</f>
        <v>0</v>
      </c>
      <c r="Q733" s="11">
        <f>ROUND(Q732/C726,2)</f>
        <v>0</v>
      </c>
      <c r="R733" s="11">
        <f>ROUND(R732/C726,2)</f>
        <v>0</v>
      </c>
      <c r="S733" s="11">
        <f>ROUND(S732/C726,2)</f>
        <v>0</v>
      </c>
      <c r="T733" s="11">
        <f>ROUND(T732/C726,2)</f>
        <v>0</v>
      </c>
      <c r="U733" s="11">
        <f>ROUND(U732/C726,2)</f>
        <v>0</v>
      </c>
      <c r="V733" s="11">
        <f>ROUND(V732/C726,2)</f>
        <v>0</v>
      </c>
      <c r="W733" s="11">
        <f>ROUND(W732/C726,2)</f>
        <v>0</v>
      </c>
      <c r="X733" s="11">
        <f>ROUND(X732/C726,2)</f>
        <v>0</v>
      </c>
      <c r="Y733" s="11">
        <f>ROUND(Y732/C726,2)</f>
        <v>0</v>
      </c>
      <c r="Z733" s="11">
        <f>ROUND(Z732/C726,2)</f>
        <v>0</v>
      </c>
      <c r="AA733" s="17">
        <v>8</v>
      </c>
      <c r="AD733" s="52">
        <f>IF(AND(G733&gt;947.15,G733&lt;949),3,IF(AND(G733&gt;623.59,G733&lt;625),4,IF(AND(G733&gt;237.38,G733&lt;239),5,IF(AND(G733&gt;1986,G733&lt;1988),6,IF(AND(G733&gt;739.75,G733&lt;741),7,IF(AND(G733&gt;282.91,G733&lt;284),8,IF(AND(G733&gt;2681.35,G733&lt;2683),9,IF(AND(G733&gt;828.59,G733&lt;830),10,IF(AND(G733&gt;585.15,G733&lt;587),11,IF(AND(G733&gt;991.71,G733&lt;993),12,IF(AND(G733&gt;652.95,G733&lt;654),13,IF(AND(G733&gt;248.59,G733&lt;250),14,IF(AND(G733&gt;2079.39,G733&lt;2081),15,IF(AND(G733&gt;774.57,G733&lt;776),16,IF(AND(G733&gt;296.25,G733&lt;298),17,IF(AND(G733&gt;2807.42,G733&lt;2809),18,IF(AND(G733&gt;867.59,G733&lt;869),19,IF(AND(G733&gt;612.7,G733&lt;614),20))))))))))))))))))</f>
        <v>3</v>
      </c>
      <c r="AE733" s="52" t="b">
        <f>IF(AND(I733&gt;1204.78,I733&lt;1206),5,IF(AND(I733&gt;1407.63,I733&lt;1409),8,IF(AND(I733&gt;1427.91,I733&lt;1429),11,IF(AND(I733&gt;1261.45,I733&lt;1263),14,IF(AND(I733&gt;1473.83,I733&lt;1475),17,IF(AND(I733&gt;1495.07,I733&lt;1497),20))))))</f>
        <v>0</v>
      </c>
      <c r="AF733" s="52" t="b">
        <f>IF(AND(J733&gt;486.32,J733&lt;488),3,IF(AND(J733&gt;324.64,J733&lt;326),4,IF(AND(J733&gt;286.99,J733&lt;288.5),5,IF(AND(J733&gt;617.7,J733&lt;618),6,IF(AND(J733&gt;411.3,J733&lt;413),7,IF(AND(J733&gt;365.04,J733&lt;367),8,IF(AND(J733&gt;797.54,J733&lt;799),9,IF(AND(J733&gt;533.49,J733&lt;535),10,IF(AND(J733&gt;475.86,J733&lt;477),11,IF(AND(J733&gt;509.22,J733&lt;511),12,IF(AND(J733&gt;339.94,J733&lt;341.2),13,IF(AND(J733&gt;300.53,J733&lt;302),14,IF(AND(J733&gt;646.78,J733&lt;648),15,IF(AND(J733&gt;430.68,J733&lt;432),16,IF(AND(J733&gt;382.24,J733&lt;384),17,IF(AND(J733&gt;835.07,J733&lt;837),18,IF(AND(J733&gt;558.61,J733&lt;560),19,IF(AND(J733&gt;498.27,J733&lt;500),20))))))))))))))))))</f>
        <v>0</v>
      </c>
      <c r="AG733" s="52" t="b">
        <f>IF(AND(L733&gt;497.89,L733&lt;499),3,IF(AND(L733&gt;360.29,L733&lt;362),4,IF(AND(L733&gt;249.38,L733&lt;251),5,IF(AND(L733&gt;628.22,L733&lt;630),6,IF(AND(L733&gt;455.21,L733&lt;457),7,IF(AND(L733&gt;315.16,L733&lt;317),8,IF(AND(L733&gt;814.35,L733&lt;816),9,IF(AND(L733&gt;571.19,L733&lt;573),10,IF(AND(L733&gt;401.59,L733&lt;403),11,IF(AND(L733&gt;521.33,L733&lt;523),12,IF(AND(L733&gt;377.28,L733&lt;379),13,IF(AND(L733&gt;261.15,L733&lt;263),14,IF(AND(L733&gt;657.8,L733&lt;659),15,IF(AND(L733&gt;476.66,L733&lt;478),16,IF(AND(L733&gt;330.01,L733&lt;332),17,IF(AND(L733&gt;852.67,L733&lt;854),18,IF(AND(L733&gt;598.08,L733&lt;600),19,IF(AND(L733&gt;420.51,L733&lt;422),20))))))))))))))))))</f>
        <v>0</v>
      </c>
      <c r="AH733" s="52" t="b">
        <f>IF(AND(Q733&gt;358.85,Q733&lt;360),3,IF(AND(Q733&gt;129.83,Q733&lt;131),4,IF(AND(Q733&gt;77.61,Q733&lt;79),5,IF(AND(Q733&gt;426.19,Q733&lt;428),6,IF(AND(Q733&gt;159.77,Q733&lt;161),7,IF(AND(Q733&gt;94.38,Q733&lt;96),8,IF(AND(Q733&gt;567.37,Q733&lt;569),9,IF(AND(Q733&gt;203.4,Q733&lt;205),10,IF(AND(Q733&gt;131.96,Q733&lt;133),11,IF(AND(Q733&gt;375.76,Q733&lt;377),12,IF(AND(Q733&gt;135.98,Q733&lt;137),13,IF(AND(Q733&gt;81.31,Q733&lt;83),14,IF(AND(Q733&gt;446.27,Q733&lt;448),15,IF(AND(Q733&gt;167.32,Q733&lt;169),16,IF(AND(Q733&gt;98.86,Q733&lt;100),17,IF(AND(Q733&gt;594.08,Q733&lt;596),18,IF(AND(Q733&gt;213.01,Q733&lt;215),19,IF(AND(Q733&gt;138.21,Q733&lt;140),20))))))))))))))))))</f>
        <v>0</v>
      </c>
      <c r="AI733" s="52" t="b">
        <f>IF(AND(S733&gt;195.17,S733&lt;197),3,IF(AND(S733&gt;88.93,S733&lt;90),4,IF(AND(S733&gt;47.88,S733&lt;49),5,IF(AND(S733&gt;245.08,S733&lt;247),6,IF(AND(S733&gt;111.07,S733&lt;113),7,IF(AND(S733&gt;60.92,S733&lt;62),8,IF(AND(S733&gt;296.11,S733&lt;298),9,IF(AND(S733&gt;139.41,S733&lt;141),10,IF(AND(S733&gt;78.67,S733&lt;80),11,IF(AND(S733&gt;204.39,S733&lt;206),12,IF(AND(S733&gt;93.16,S733&lt;95),13,IF(AND(S733&gt;50.17,S733&lt;52),14,IF(AND(S733&gt;256.64,S733&lt;258),15,IF(AND(S733&gt;116.33,S733&lt;118),16,IF(AND(S733&gt;63.83,S733&lt;65),17,IF(AND(S733&gt;310.07,S733&lt;312),18,IF(AND(S733&gt;146.01,S733&lt;148),19,IF(AND(S733&gt;82.42,S733&lt;84),20))))))))))))))))))</f>
        <v>0</v>
      </c>
      <c r="AJ733" s="52" t="b">
        <f>IF(AND(U733&gt;107.35,U733&lt;109),3,IF(AND(U733&gt;63.65,U733&lt;65),4,IF(AND(U733&gt;44.75,U733&lt;46),5,IF(AND(U733&gt;143.27,U733&lt;145),6,IF(AND(U733&gt;85.58,U733&lt;87),7,IF(AND(U733&gt;60.46,U733&lt;62),8,IF(AND(U733&gt;194.16,U733&lt;196),9,IF(AND(U733&gt;117.24,U733&lt;119),10,IF(AND(U733&gt;82.88,U733&lt;84),11,IF(AND(U733&gt;112.44,U733&lt;114),12,IF(AND(U733&gt;66.69,U733&lt;68),13,IF(AND(U733&gt;46.9,U733&lt;48),14,IF(AND(U733&gt;150.05,U733&lt;152),15,IF(AND(U733&gt;90.65,U733&lt;91),16,IF(AND(U733&gt;63.34,U733&lt;65),17,IF(AND(U733&gt;203.34,U733&lt;205),18,IF(AND(U733&gt;122.8,U733&lt;124),19,IF(AND(U733&gt;86.83,U733&lt;88),20))))))))))))))))))</f>
        <v>0</v>
      </c>
      <c r="AK733" s="52" t="b">
        <f>IF(AND(V733&gt;139.85,V733&lt;141),3,IF(AND(V733&gt;103.84,V733&lt;105),4,IF(AND(V733&gt;52.32,V733&lt;54),5,IF(AND(V733&gt;285.46,V733&lt;287),6,IF(AND(V733&gt;118.42,V733&lt;120),7,IF(AND(V733&gt;62.42,V733&lt;64),8,IF(AND(V733&gt;412.27,V733&lt;414),9,IF(AND(V733&gt;140.33,V733&lt;142),10,IF(AND(V733&gt;145,V733&lt;147),11,IF(AND(V733&gt;146.47,V733&lt;148),12,IF(AND(V733&gt;108.77,V733&lt;110),13,IF(AND(V733&gt;54.82,V733&lt;56),14,IF(AND(V733&gt;298.92,V733&lt;300),15,IF(AND(V733&gt;124.03,V733&lt;126),16,IF(AND(V733&gt;65.4,V733&lt;67),17,IF(AND(V733&gt;431.69,V733&lt;433),18,IF(AND(V733&gt;146.97,V733&lt;148),19,IF(AND(V733&gt;151.86,V733&lt;153),20))))))))))))))))))</f>
        <v>0</v>
      </c>
      <c r="AL733" s="52" t="b">
        <f>IF(AND(W733&gt;350.42,W733&lt;352),3,IF(AND(W733&gt;546.22,W733&lt;548),4,IF(AND(W733&gt;155.33,W733&lt;157),5,IF(AND(W733&gt;721.99,W733&lt;723),6,IF(AND(W733&gt;638.96,W733&lt;639),7,IF(AND(W733&gt;187.79,W733&lt;189),8,IF(AND(W733&gt;945.4,W733&lt;947),9,IF(AND(W733&gt;698.46,W733&lt;670),10,IF(AND(W733&gt;360.7,W733&lt;362),11,IF(AND(W733&gt;366.94,W733&lt;368),12,IF(AND(W733&gt;571.94,W733&lt;573),13,IF(AND(W733&gt;162.68,W733&lt;164),14,IF(AND(W733&gt;755.97,W733&lt;757),15,IF(AND(W733&gt;667.99,W733&lt;669),16,IF(AND(W733&gt;196.66,W733&lt;198),17,IF(AND(W733&gt;989.88,W733&lt;991),18,IF(AND(W733&gt;731.33,W733&lt;733),19,IF(AND(W733&gt;377.7,W733&lt;379),20))))))))))))))))))</f>
        <v>0</v>
      </c>
      <c r="AM733" s="52" t="b">
        <f>IF(AND(Y733&gt;46.2,Y733&lt;46.5),3,IF(AND(Y733&gt;18.8,Y733&lt;19.1),4,IF(AND(Y733&gt;15.8,Y733&lt;16),5,IF(AND(Y733&gt;78.7,Y733&lt;79),6,IF(AND(Y733&gt;32.1,Y733&lt;32.4),7,IF(AND(Y733&gt;26.9,Y733&lt;27.3),8,IF(AND(Y733&gt;125,Y733&lt;125.5),9,IF(AND(Y733&gt;48.2,Y733&lt;48.52),10,IF(AND(Y733&gt;43.1,Y733&lt;43.6),11,IF(AND(Y733&gt;48.53,Y733&lt;48.7),12,IF(AND(Y733&gt;19.6,Y733&lt;20.1),13,IF(AND(Y733&gt;16.5,Y733&lt;16.9),14,IF(AND(Y733&gt;82.4,Y733&lt;82.8),15,IF(AND(Y733&gt;33.6,Y733&lt;34),16,IF(AND(Y733&gt;28,Y733&lt;28.6),17,IF(AND(Y733&gt;130.8,Y733&lt;131.4),18,IF(AND(Y733&gt;50.5,Y733&lt;50.9),19,IF(AND(Y733&gt;45.2,Y733&lt;45.8),20))))))))))))))))))</f>
        <v>0</v>
      </c>
      <c r="AO733" s="4">
        <f t="shared" si="1934"/>
        <v>0</v>
      </c>
      <c r="AP733" s="4">
        <f t="shared" si="1935"/>
        <v>0</v>
      </c>
      <c r="AQ733" s="4">
        <f t="shared" si="1839"/>
        <v>0</v>
      </c>
      <c r="AU733" s="310"/>
      <c r="AV733" s="291"/>
      <c r="AW733" s="317"/>
      <c r="AX733" s="322" t="s">
        <v>53</v>
      </c>
      <c r="AY733" s="293"/>
      <c r="AZ733" s="11">
        <f>ROUND(AZ732/AW726,2)</f>
        <v>1896.3</v>
      </c>
      <c r="BA733" s="11">
        <f>ROUND(BA732/AW726,2)</f>
        <v>1896.3</v>
      </c>
      <c r="BB733" s="11">
        <f>ROUND(BB732/AW726,2)</f>
        <v>0</v>
      </c>
      <c r="BC733" s="11">
        <f>ROUND(BC732/AW726,2)</f>
        <v>0</v>
      </c>
      <c r="BD733" s="11">
        <f>ROUND(BD732/AW726,2)</f>
        <v>0</v>
      </c>
      <c r="BE733" s="11">
        <f>ROUND(BE732/AW726,2)</f>
        <v>0</v>
      </c>
      <c r="BF733" s="11">
        <f>ROUND(BF732/AW726,2)</f>
        <v>0</v>
      </c>
      <c r="BG733" s="11">
        <f>ROUND(BG732/AW726,2)</f>
        <v>0</v>
      </c>
      <c r="BH733" s="11">
        <f>ROUND(BH732/AW726,2)</f>
        <v>0</v>
      </c>
      <c r="BI733" s="11">
        <f>ROUND(BI732/AW726,2)</f>
        <v>0</v>
      </c>
      <c r="BJ733" s="11">
        <f>ROUND(BJ732/AW726,2)</f>
        <v>0</v>
      </c>
      <c r="BK733" s="11">
        <f>ROUND(BK732/AW726,2)</f>
        <v>0</v>
      </c>
      <c r="BL733" s="11">
        <f>ROUND(BL732/AW726,2)</f>
        <v>0</v>
      </c>
      <c r="BM733" s="11">
        <f>ROUND(BM732/AW726,2)</f>
        <v>0</v>
      </c>
      <c r="BN733" s="11">
        <f>ROUND(BN732/AW726,2)</f>
        <v>0</v>
      </c>
      <c r="BO733" s="11">
        <f>ROUND(BO732/AW726,2)</f>
        <v>0</v>
      </c>
      <c r="BP733" s="11">
        <f>ROUND(BP732/AW726,2)</f>
        <v>0</v>
      </c>
      <c r="BQ733" s="11">
        <f>ROUND(BQ732/AW726,2)</f>
        <v>0</v>
      </c>
      <c r="BR733" s="11">
        <f>ROUND(BR732/AW726,2)</f>
        <v>0</v>
      </c>
      <c r="BS733" s="11">
        <f>ROUND(BS732/AW726,2)</f>
        <v>0</v>
      </c>
      <c r="BT733" s="11">
        <f>ROUND(BT732/AW726,2)</f>
        <v>0</v>
      </c>
      <c r="BU733" s="17">
        <v>8</v>
      </c>
      <c r="BX733" s="52" t="b">
        <f>IF(AND(BA733&gt;947.15,BA733&lt;949),3,IF(AND(BA733&gt;623.59,BA733&lt;625),4,IF(AND(BA733&gt;237.38,BA733&lt;239),5,IF(AND(BA733&gt;1986,BA733&lt;1988),6,IF(AND(BA733&gt;739.75,BA733&lt;741),7,IF(AND(BA733&gt;282.91,BA733&lt;284),8,IF(AND(BA733&gt;2681.35,BA733&lt;2683),9,IF(AND(BA733&gt;828.59,BA733&lt;830),10,IF(AND(BA733&gt;585.15,BA733&lt;587),11,IF(AND(BA733&gt;991.71,BA733&lt;993),12,IF(AND(BA733&gt;652.95,BA733&lt;654),13,IF(AND(BA733&gt;248.59,BA733&lt;250),14,IF(AND(BA733&gt;2079.39,BA733&lt;2081),15,IF(AND(BA733&gt;774.57,BA733&lt;776),16,IF(AND(BA733&gt;296.25,BA733&lt;298),17,IF(AND(BA733&gt;2807.42,BA733&lt;2809),18,IF(AND(BA733&gt;867.59,BA733&lt;869),19,IF(AND(BA733&gt;612.7,BA733&lt;614),20))))))))))))))))))</f>
        <v>0</v>
      </c>
      <c r="BY733" s="52" t="b">
        <f>IF(AND(BC733&gt;1204.78,BC733&lt;1206),5,IF(AND(BC733&gt;1407.63,BC733&lt;1409),8,IF(AND(BC733&gt;1427.91,BC733&lt;1429),11,IF(AND(BC733&gt;1261.45,BC733&lt;1263),14,IF(AND(BC733&gt;1473.83,BC733&lt;1475),17,IF(AND(BC733&gt;1495.07,BC733&lt;1497),20))))))</f>
        <v>0</v>
      </c>
      <c r="BZ733" s="52" t="b">
        <f>IF(AND(BD733&gt;486.32,BD733&lt;488),3,IF(AND(BD733&gt;324.64,BD733&lt;326),4,IF(AND(BD733&gt;286.99,BD733&lt;288.5),5,IF(AND(BD733&gt;617.7,BD733&lt;618),6,IF(AND(BD733&gt;411.3,BD733&lt;413),7,IF(AND(BD733&gt;365.04,BD733&lt;367),8,IF(AND(BD733&gt;797.54,BD733&lt;799),9,IF(AND(BD733&gt;533.49,BD733&lt;535),10,IF(AND(BD733&gt;475.86,BD733&lt;477),11,IF(AND(BD733&gt;509.22,BD733&lt;511),12,IF(AND(BD733&gt;339.94,BD733&lt;341.2),13,IF(AND(BD733&gt;300.53,BD733&lt;302),14,IF(AND(BD733&gt;646.78,BD733&lt;648),15,IF(AND(BD733&gt;430.68,BD733&lt;432),16,IF(AND(BD733&gt;382.24,BD733&lt;384),17,IF(AND(BD733&gt;835.07,BD733&lt;837),18,IF(AND(BD733&gt;558.61,BD733&lt;560),19,IF(AND(BD733&gt;498.27,BD733&lt;500),20))))))))))))))))))</f>
        <v>0</v>
      </c>
      <c r="CA733" s="52" t="b">
        <f>IF(AND(BF733&gt;497.89,BF733&lt;499),3,IF(AND(BF733&gt;360.29,BF733&lt;362),4,IF(AND(BF733&gt;249.38,BF733&lt;251),5,IF(AND(BF733&gt;628.22,BF733&lt;630),6,IF(AND(BF733&gt;455.21,BF733&lt;457),7,IF(AND(BF733&gt;315.16,BF733&lt;317),8,IF(AND(BF733&gt;814.35,BF733&lt;816),9,IF(AND(BF733&gt;571.19,BF733&lt;573),10,IF(AND(BF733&gt;401.59,BF733&lt;403),11,IF(AND(BF733&gt;521.33,BF733&lt;523),12,IF(AND(BF733&gt;377.28,BF733&lt;379),13,IF(AND(BF733&gt;261.15,BF733&lt;263),14,IF(AND(BF733&gt;657.8,BF733&lt;659),15,IF(AND(BF733&gt;476.66,BF733&lt;478),16,IF(AND(BF733&gt;330.01,BF733&lt;332),17,IF(AND(BF733&gt;852.67,BF733&lt;854),18,IF(AND(BF733&gt;598.08,BF733&lt;600),19,IF(AND(BF733&gt;420.51,BF733&lt;422),20))))))))))))))))))</f>
        <v>0</v>
      </c>
      <c r="CB733" s="52" t="b">
        <f>IF(AND(BK733&gt;358.85,BK733&lt;360),3,IF(AND(BK733&gt;129.83,BK733&lt;131),4,IF(AND(BK733&gt;77.61,BK733&lt;79),5,IF(AND(BK733&gt;426.19,BK733&lt;428),6,IF(AND(BK733&gt;159.77,BK733&lt;161),7,IF(AND(BK733&gt;94.38,BK733&lt;96),8,IF(AND(BK733&gt;567.37,BK733&lt;569),9,IF(AND(BK733&gt;203.4,BK733&lt;205),10,IF(AND(BK733&gt;131.96,BK733&lt;133),11,IF(AND(BK733&gt;375.76,BK733&lt;377),12,IF(AND(BK733&gt;135.98,BK733&lt;137),13,IF(AND(BK733&gt;81.31,BK733&lt;83),14,IF(AND(BK733&gt;446.27,BK733&lt;448),15,IF(AND(BK733&gt;167.32,BK733&lt;169),16,IF(AND(BK733&gt;98.86,BK733&lt;100),17,IF(AND(BK733&gt;594.08,BK733&lt;596),18,IF(AND(BK733&gt;213.01,BK733&lt;215),19,IF(AND(BK733&gt;138.21,BK733&lt;140),20))))))))))))))))))</f>
        <v>0</v>
      </c>
      <c r="CC733" s="52" t="b">
        <f>IF(AND(BM733&gt;195.17,BM733&lt;197),3,IF(AND(BM733&gt;88.93,BM733&lt;90),4,IF(AND(BM733&gt;47.88,BM733&lt;49),5,IF(AND(BM733&gt;245.08,BM733&lt;247),6,IF(AND(BM733&gt;111.07,BM733&lt;113),7,IF(AND(BM733&gt;60.92,BM733&lt;62),8,IF(AND(BM733&gt;296.11,BM733&lt;298),9,IF(AND(BM733&gt;139.41,BM733&lt;141),10,IF(AND(BM733&gt;78.67,BM733&lt;80),11,IF(AND(BM733&gt;204.39,BM733&lt;206),12,IF(AND(BM733&gt;93.16,BM733&lt;95),13,IF(AND(BM733&gt;50.17,BM733&lt;52),14,IF(AND(BM733&gt;256.64,BM733&lt;258),15,IF(AND(BM733&gt;116.33,BM733&lt;118),16,IF(AND(BM733&gt;63.83,BM733&lt;65),17,IF(AND(BM733&gt;310.07,BM733&lt;312),18,IF(AND(BM733&gt;146.01,BM733&lt;148),19,IF(AND(BM733&gt;82.42,BM733&lt;84),20))))))))))))))))))</f>
        <v>0</v>
      </c>
      <c r="CD733" s="52" t="b">
        <f>IF(AND(BO733&gt;107.35,BO733&lt;109),3,IF(AND(BO733&gt;63.65,BO733&lt;65),4,IF(AND(BO733&gt;44.75,BO733&lt;46),5,IF(AND(BO733&gt;143.27,BO733&lt;145),6,IF(AND(BO733&gt;85.58,BO733&lt;87),7,IF(AND(BO733&gt;60.46,BO733&lt;62),8,IF(AND(BO733&gt;194.16,BO733&lt;196),9,IF(AND(BO733&gt;117.24,BO733&lt;119),10,IF(AND(BO733&gt;82.88,BO733&lt;84),11,IF(AND(BO733&gt;112.44,BO733&lt;114),12,IF(AND(BO733&gt;66.69,BO733&lt;68),13,IF(AND(BO733&gt;46.9,BO733&lt;48),14,IF(AND(BO733&gt;150.05,BO733&lt;152),15,IF(AND(BO733&gt;90.65,BO733&lt;91),16,IF(AND(BO733&gt;63.34,BO733&lt;65),17,IF(AND(BO733&gt;203.34,BO733&lt;205),18,IF(AND(BO733&gt;122.8,BO733&lt;124),19,IF(AND(BO733&gt;86.83,BO733&lt;88),20))))))))))))))))))</f>
        <v>0</v>
      </c>
      <c r="CE733" s="52" t="b">
        <f>IF(AND(BP733&gt;139.85,BP733&lt;141),3,IF(AND(BP733&gt;103.84,BP733&lt;105),4,IF(AND(BP733&gt;52.32,BP733&lt;54),5,IF(AND(BP733&gt;285.46,BP733&lt;287),6,IF(AND(BP733&gt;118.42,BP733&lt;120),7,IF(AND(BP733&gt;62.42,BP733&lt;64),8,IF(AND(BP733&gt;412.27,BP733&lt;414),9,IF(AND(BP733&gt;140.33,BP733&lt;142),10,IF(AND(BP733&gt;145,BP733&lt;147),11,IF(AND(BP733&gt;146.47,BP733&lt;148),12,IF(AND(BP733&gt;108.77,BP733&lt;110),13,IF(AND(BP733&gt;54.82,BP733&lt;56),14,IF(AND(BP733&gt;298.92,BP733&lt;300),15,IF(AND(BP733&gt;124.03,BP733&lt;126),16,IF(AND(BP733&gt;65.4,BP733&lt;67),17,IF(AND(BP733&gt;431.69,BP733&lt;433),18,IF(AND(BP733&gt;146.97,BP733&lt;148),19,IF(AND(BP733&gt;151.86,BP733&lt;153),20))))))))))))))))))</f>
        <v>0</v>
      </c>
      <c r="CF733" s="52" t="b">
        <f>IF(AND(BQ733&gt;350.42,BQ733&lt;352),3,IF(AND(BQ733&gt;546.22,BQ733&lt;548),4,IF(AND(BQ733&gt;155.33,BQ733&lt;157),5,IF(AND(BQ733&gt;721.99,BQ733&lt;723),6,IF(AND(BQ733&gt;638.96,BQ733&lt;639),7,IF(AND(BQ733&gt;187.79,BQ733&lt;189),8,IF(AND(BQ733&gt;945.4,BQ733&lt;947),9,IF(AND(BQ733&gt;698.46,BQ733&lt;670),10,IF(AND(BQ733&gt;360.7,BQ733&lt;362),11,IF(AND(BQ733&gt;366.94,BQ733&lt;368),12,IF(AND(BQ733&gt;571.94,BQ733&lt;573),13,IF(AND(BQ733&gt;162.68,BQ733&lt;164),14,IF(AND(BQ733&gt;755.97,BQ733&lt;757),15,IF(AND(BQ733&gt;667.99,BQ733&lt;669),16,IF(AND(BQ733&gt;196.66,BQ733&lt;198),17,IF(AND(BQ733&gt;989.88,BQ733&lt;991),18,IF(AND(BQ733&gt;731.33,BQ733&lt;733),19,IF(AND(BQ733&gt;377.7,BQ733&lt;379),20))))))))))))))))))</f>
        <v>0</v>
      </c>
      <c r="CG733" s="52" t="b">
        <f>IF(AND(BS733&gt;46.2,BS733&lt;46.5),3,IF(AND(BS733&gt;18.8,BS733&lt;19.1),4,IF(AND(BS733&gt;15.8,BS733&lt;16),5,IF(AND(BS733&gt;78.7,BS733&lt;79),6,IF(AND(BS733&gt;32.1,BS733&lt;32.4),7,IF(AND(BS733&gt;26.9,BS733&lt;27.3),8,IF(AND(BS733&gt;125,BS733&lt;125.5),9,IF(AND(BS733&gt;48.2,BS733&lt;48.52),10,IF(AND(BS733&gt;43.1,BS733&lt;43.6),11,IF(AND(BS733&gt;48.53,BS733&lt;48.7),12,IF(AND(BS733&gt;19.6,BS733&lt;20.1),13,IF(AND(BS733&gt;16.5,BS733&lt;16.9),14,IF(AND(BS733&gt;82.4,BS733&lt;82.8),15,IF(AND(BS733&gt;33.6,BS733&lt;34),16,IF(AND(BS733&gt;28,BS733&lt;28.6),17,IF(AND(BS733&gt;130.8,BS733&lt;131.4),18,IF(AND(BS733&gt;50.5,BS733&lt;50.9),19,IF(AND(BS733&gt;45.2,BS733&lt;45.8),20))))))))))))))))))</f>
        <v>0</v>
      </c>
    </row>
    <row r="734" spans="1:88" ht="90" customHeight="1">
      <c r="A734" s="297"/>
      <c r="B734" s="287"/>
      <c r="C734" s="309"/>
      <c r="D734" s="292" t="s">
        <v>54</v>
      </c>
      <c r="E734" s="293"/>
      <c r="F734" s="10" t="s">
        <v>36</v>
      </c>
      <c r="G734" s="12">
        <f>IF(AD734=FALSE,0,AD734)</f>
        <v>948.15</v>
      </c>
      <c r="H734" s="12" t="s">
        <v>36</v>
      </c>
      <c r="I734" s="12">
        <f>IF(AE734=FALSE,0,AE734)</f>
        <v>0</v>
      </c>
      <c r="J734" s="12">
        <f>IF(AF734=FALSE,0,AF734)</f>
        <v>0</v>
      </c>
      <c r="K734" s="12" t="s">
        <v>36</v>
      </c>
      <c r="L734" s="12">
        <f>IF(AG734=FALSE,0,AG734)</f>
        <v>0</v>
      </c>
      <c r="M734" s="12" t="s">
        <v>36</v>
      </c>
      <c r="N734" s="12" t="s">
        <v>36</v>
      </c>
      <c r="O734" s="12" t="s">
        <v>36</v>
      </c>
      <c r="P734" s="12" t="s">
        <v>36</v>
      </c>
      <c r="Q734" s="12">
        <f>IF(AH734=FALSE,0,AH734)</f>
        <v>0</v>
      </c>
      <c r="R734" s="12" t="s">
        <v>36</v>
      </c>
      <c r="S734" s="12">
        <f>IF(AI734=FALSE,0,AI734)</f>
        <v>0</v>
      </c>
      <c r="T734" s="12" t="s">
        <v>36</v>
      </c>
      <c r="U734" s="12">
        <f>IF(AJ734=FALSE,0,AJ734)</f>
        <v>0</v>
      </c>
      <c r="V734" s="12">
        <f>IF(AK734=FALSE,0,AK734)</f>
        <v>0</v>
      </c>
      <c r="W734" s="12">
        <f>IF(AL734=FALSE,0,AL734)</f>
        <v>0</v>
      </c>
      <c r="X734" s="12" t="s">
        <v>36</v>
      </c>
      <c r="Y734" s="12">
        <f>IF(AM734=FALSE,0,AM734)</f>
        <v>0</v>
      </c>
      <c r="Z734" s="12" t="s">
        <v>36</v>
      </c>
      <c r="AA734" s="18">
        <v>9</v>
      </c>
      <c r="AD734" s="52">
        <f>IF(AD733=3,948.15,IF(AD733=4,624.59,IF(AD733=5,238.38,IF(AD733=6,1987,IF(AD733=7,740.75,IF(AD733=8,283.91,IF(AD733=9,2682.35,IF(AD733=10,829.59,IF(AD733=11,586.15,IF(AD733=12,992.71,IF(AD733=13,653.95,IF(AD733=14,249.59,IF(AD733=15,2080.39,IF(AD733=16,775.57,IF(AD733=17,297.25,IF(AD733=18,2808.42,IF(AD733=19,868.59,IF(AD733=20,613.7))))))))))))))))))</f>
        <v>948.15</v>
      </c>
      <c r="AE734" s="52" t="b">
        <f>IF(AE733=5,1205.78,IF(AE733=8,1408.63,IF(AE733=11,1428.91,IF(AE733=14,1262.45,IF(AE733=17,1474.83,IF(AE733=20,1496.07))))))</f>
        <v>0</v>
      </c>
      <c r="AF734" s="52" t="b">
        <f>IF(AF733=3,487.32,IF(AF733=4,325.64,IF(AF733=5,287.99,IF(AF733=6,618.7,IF(AF733=7,412.3,IF(AF733=8,366.04,IF(AF733=9,798.54,IF(AF733=10,534.49,IF(AF733=11,476.86,IF(AF733=12,510.22,IF(AF733=13,340.94,IF(AF733=14,301.53,IF(AF733=15,647.78,IF(AF733=16,431.68,IF(AF733=17,383.24,IF(AF733=18,836.07,IF(AF733=19,559.61,IF(AF733=20,499.27))))))))))))))))))</f>
        <v>0</v>
      </c>
      <c r="AG734" s="52" t="b">
        <f>IF(AG733=3,498.89,IF(AG733=4,361.29,IF(AG733=5,250.38,IF(AG733=6,629.22,IF(AG733=7,456.21,IF(AG733=8,316.16,IF(AG733=9,815.35,IF(AG733=10,572.19,IF(AG733=11,402.59,IF(AG733=12,522.33,IF(AG733=13,378.28,IF(AG733=14,262.15,IF(AG733=15,658.8,IF(AG733=16,477.66,IF(AG733=17,331.01,IF(AG733=18,853.67,IF(AG733=19,599.08,IF(AG733=20,421.51))))))))))))))))))</f>
        <v>0</v>
      </c>
      <c r="AH734" s="52" t="b">
        <f>IF(AH733=3,359.85,IF(AH733=4,130.83,IF(AH733=5,78.61,IF(AH733=6,427.19,IF(AH733=7,160.77,IF(AH733=8,95.38,IF(AH733=9,568.37,IF(AH733=10,204.4,IF(AH733=11,132.96,IF(AH733=12,376.76,IF(AH733=13,136.98,IF(AH733=14,82.31,IF(AH733=15,447.27,IF(AH733=16,168.32,IF(AH733=17,99.86,IF(AH733=18,595.08,IF(AH733=19,214.01,IF(AH733=20,139.21))))))))))))))))))</f>
        <v>0</v>
      </c>
      <c r="AI734" s="52" t="b">
        <f>IF(AI733=3,196.17,IF(AI733=4,89.93,IF(AI733=5,48.88,IF(AI733=6,246.08,IF(AI733=7,112.07,IF(AI733=8,61.92,IF(AI733=9,297.11,IF(AI733=10,140.41,IF(AI733=11,79.67,IF(AI733=12,205.39,IF(AI733=13,94.16,IF(AI733=14,51.17,IF(AI733=15,257.64,IF(AI733=16,117.33,IF(AI733=17,64.83,IF(AI733=18,311.07,IF(AI733=19,147.01,IF(AI733=20,83.42))))))))))))))))))</f>
        <v>0</v>
      </c>
      <c r="AJ734" s="52" t="b">
        <f>IF(AJ733=3,108.35,IF(AJ733=4,64.65,IF(AJ733=5,45.75,IF(AJ733=6,144.27,IF(AJ733=7,86.58,IF(AJ733=8,61.46,IF(AJ733=9,195.16,IF(AJ733=10,118.24,IF(AJ733=11,83.88,IF(AJ733=12,113.44,IF(AJ733=13,67.69,IF(AJ733=14,47.9,IF(AJ733=15,151.05,IF(AJ733=16,90.65,IF(AJ733=17,64.34,IF(AJ733=18,204.34,IF(AJ733=19,123.8,IF(AJ733=20,87.83))))))))))))))))))</f>
        <v>0</v>
      </c>
      <c r="AK734" s="52" t="b">
        <f>IF(AK733=3,140.85,IF(AK733=4,104.84,IF(AK733=5,53.32,IF(AK733=6,286.46,IF(AK733=7,119.42,IF(AK733=8,63.42,IF(AK733=9,413.27,IF(AK733=10,141.33,IF(AK733=11,146,IF(AK733=12,147.47,IF(AK733=13,109.77,IF(AK733=14,55.82,IF(AK733=15,299.92,IF(AK733=16,125.03,IF(AK733=17,66.4,IF(AK733=18,432.69,IF(AK733=19,147.97,IF(AK733=20,152.86))))))))))))))))))</f>
        <v>0</v>
      </c>
      <c r="AL734" s="52" t="b">
        <f>IF(AL733=3,351.42,IF(AL733=4,547.22,IF(AL733=5,156.33,IF(AL733=6,722.99,IF(AL733=7,638.96,IF(AL733=8,188.79,IF(AL733=9,946.4,IF(AL733=10,699.46,IF(AL733=11,361.7,IF(AL733=12,367.94,IF(AL733=13,572.94,IF(AL733=14,163.68,IF(AL733=15,756.97,IF(AL733=16,668.99,IF(AL733=17,197.66,IF(AL733=18,990.88,IF(AL733=19,732.33,IF(AL733=20,378.7))))))))))))))))))</f>
        <v>0</v>
      </c>
      <c r="AM734" s="52" t="b">
        <f>IF(AM733=3,46.41,IF(AM733=4,19.01,IF(AM733=5,15.96,IF(AM733=6,78.9,IF(AM733=7,32.34,IF(AM733=8,27.09,IF(AM733=9,125.27,IF(AM733=10,48.48,IF(AM733=11,43.47,IF(AM733=12,48.59,IF(AM733=13,19.9,IF(AM733=14,16.71,IF(AM733=15,82.61,IF(AM733=16,33.86,IF(AM733=17,28.36,IF(AM733=18,131.15,IF(AM733=19,50.76,IF(AM733=20,45.51))))))))))))))))))</f>
        <v>0</v>
      </c>
      <c r="AO734" s="4">
        <f t="shared" si="1934"/>
        <v>0</v>
      </c>
      <c r="AP734" s="4">
        <f t="shared" si="1935"/>
        <v>0</v>
      </c>
      <c r="AQ734" s="4">
        <f t="shared" si="1839"/>
        <v>0</v>
      </c>
      <c r="AU734" s="310"/>
      <c r="AV734" s="287"/>
      <c r="AW734" s="317"/>
      <c r="AX734" s="322" t="s">
        <v>54</v>
      </c>
      <c r="AY734" s="293"/>
      <c r="AZ734" s="10" t="s">
        <v>36</v>
      </c>
      <c r="BA734" s="12">
        <f>IF(BX734=FALSE,0,BX734)</f>
        <v>1896.3</v>
      </c>
      <c r="BB734" s="12" t="s">
        <v>36</v>
      </c>
      <c r="BC734" s="12">
        <f>IF(BY734=FALSE,0,BY734)</f>
        <v>0</v>
      </c>
      <c r="BD734" s="12">
        <f>IF(BZ734=FALSE,0,BZ734)</f>
        <v>0</v>
      </c>
      <c r="BE734" s="12" t="s">
        <v>36</v>
      </c>
      <c r="BF734" s="12">
        <f>IF(CA734=FALSE,0,CA734)</f>
        <v>0</v>
      </c>
      <c r="BG734" s="12" t="s">
        <v>36</v>
      </c>
      <c r="BH734" s="12" t="s">
        <v>36</v>
      </c>
      <c r="BI734" s="12" t="s">
        <v>36</v>
      </c>
      <c r="BJ734" s="12" t="s">
        <v>36</v>
      </c>
      <c r="BK734" s="12">
        <f>IF(CB734=FALSE,0,CB734)</f>
        <v>0</v>
      </c>
      <c r="BL734" s="12" t="s">
        <v>36</v>
      </c>
      <c r="BM734" s="12">
        <f>IF(CC734=FALSE,0,CC734)</f>
        <v>0</v>
      </c>
      <c r="BN734" s="12" t="s">
        <v>36</v>
      </c>
      <c r="BO734" s="12">
        <f>IF(CD734=FALSE,0,CD734)</f>
        <v>0</v>
      </c>
      <c r="BP734" s="12">
        <f>IF(CE734=FALSE,0,CE734)</f>
        <v>0</v>
      </c>
      <c r="BQ734" s="12">
        <f>IF(CF734=FALSE,0,CF734)</f>
        <v>0</v>
      </c>
      <c r="BR734" s="12" t="s">
        <v>36</v>
      </c>
      <c r="BS734" s="12">
        <f>IF(CG734=FALSE,0,CG734)</f>
        <v>0</v>
      </c>
      <c r="BT734" s="12" t="s">
        <v>36</v>
      </c>
      <c r="BU734" s="18">
        <v>9</v>
      </c>
      <c r="BX734" s="52">
        <f>IF(AD733=3,1896.3,IF(AD733=4,1249.18,IF(AD733=5,476.76,IF(AD733=6,3974,IF(AD733=7,1481.5,IF(AD733=8,567.82,IF(AD733=9,5364.7,IF(AD733=10,1659.18,IF(AD733=11,1172.3)))))))))</f>
        <v>1896.3</v>
      </c>
      <c r="BY734" s="52" t="b">
        <f>IF(AE733=5,2411.56,IF(AE733=8,2817.26,IF(AE733=11,2857.82)))</f>
        <v>0</v>
      </c>
      <c r="BZ734" s="52" t="b">
        <f>IF(AF733=3,974.64,IF(AF733=4,651.28,IF(AF733=5,575.98,IF(AF733=6,1237.4,IF(AF733=7,824.6,IF(AF733=8,732.08,IF(AF733=9,1597.08,IF(AF733=10,1068.98,IF(AF733=11,953.72)))))))))</f>
        <v>0</v>
      </c>
      <c r="CA734" s="52" t="b">
        <f>IF(AG733=3,997.78,IF(AG733=4,722.58,IF(AG733=5,500.76,IF(AG733=6,1258.44,IF(AG733=7,912.42,IF(AG733=8,632.32,IF(AG733=9,1630.7,IF(AG733=10,1144.38,IF(AG733=11,805.18)))))))))</f>
        <v>0</v>
      </c>
      <c r="CB734" s="52" t="b">
        <f>IF(AH733=3,719.7,IF(AH733=4,261.66,IF(AH733=5,157.22,IF(AH733=6,854.38,IF(AH733=7,321.54,IF(AH733=8,190.76,IF(AH733=9,1136.74,IF(AH733=10,408.8,IF(AH733=11,265.92)))))))))</f>
        <v>0</v>
      </c>
      <c r="CC734" s="52" t="b">
        <f>IF(AI733=3,392.34,IF(AI733=4,179.86,IF(AI733=5,97.76,IF(AI733=6,492.16,IF(AI733=7,224.14,IF(AI733=8,123.84,IF(AI733=9,594.22,IF(AI733=10,280.82,IF(AI733=11,159.34)))))))))</f>
        <v>0</v>
      </c>
      <c r="CD734" s="52" t="b">
        <f>IF(AJ733=3,216.7,IF(AJ733=4,129.3,IF(AJ733=5,91.5,IF(AJ733=6,288.54,IF(AJ733=7,173.16,IF(AJ733=8,122.92,IF(AJ733=9,390.32,IF(AJ733=10,236.48,IF(AJ733=11,167.76)))))))))</f>
        <v>0</v>
      </c>
      <c r="CE734" s="52" t="b">
        <f>IF(AK733=3,281.7,IF(AK733=4,209.68,IF(AK733=5,106.64,IF(AK733=6,572.92,IF(AK733=7,238.84,IF(AK733=8,126.84,IF(AK733=9,826.54,IF(AK733=10,282.66,IF(AK733=11,292)))))))))</f>
        <v>0</v>
      </c>
      <c r="CF734" s="52" t="b">
        <f>IF(AL733=3,702.84,IF(AL733=4,1094.44,IF(AL733=5,312.66,IF(AL733=6,1445.98,IF(AL733=7,1277.92,IF(AL733=8,377.58,IF(AL733=9,1892.8,IF(AL733=10,1398.92,IF(AL733=11,723.4)))))))))</f>
        <v>0</v>
      </c>
      <c r="CG734" s="52" t="b">
        <f>IF(AM733=3,92.82,IF(AM733=4,38.02,IF(AM733=5,31.92,IF(AM733=6,157.8,IF(AM733=7,64.68,IF(AM733=8,54.18,IF(AM733=9,250.54,IF(AM733=10,96.96,IF(AM733=11,86.94)))))))))</f>
        <v>0</v>
      </c>
    </row>
    <row r="735" spans="1:88" ht="30" customHeight="1">
      <c r="A735" s="295" t="s">
        <v>45</v>
      </c>
      <c r="B735" s="286" t="s">
        <v>146</v>
      </c>
      <c r="C735" s="307">
        <v>531.47</v>
      </c>
      <c r="D735" s="286" t="s">
        <v>27</v>
      </c>
      <c r="E735" s="3" t="s">
        <v>28</v>
      </c>
      <c r="F735" s="10">
        <f>G735+I735+J735+L735+Q735+S735+U735+V735+W735+Y735+Z735</f>
        <v>258995.96</v>
      </c>
      <c r="G735" s="44">
        <v>0</v>
      </c>
      <c r="H735" s="10">
        <v>0</v>
      </c>
      <c r="I735" s="10">
        <v>0</v>
      </c>
      <c r="J735" s="10">
        <v>258995.96</v>
      </c>
      <c r="K735" s="10">
        <v>0</v>
      </c>
      <c r="L735" s="10">
        <f>M735+O735</f>
        <v>0</v>
      </c>
      <c r="M735" s="13">
        <v>0</v>
      </c>
      <c r="N735" s="10">
        <v>0</v>
      </c>
      <c r="O735" s="13">
        <v>0</v>
      </c>
      <c r="P735" s="10">
        <v>0</v>
      </c>
      <c r="Q735" s="46">
        <v>0</v>
      </c>
      <c r="R735" s="10">
        <v>0</v>
      </c>
      <c r="S735" s="46">
        <v>0</v>
      </c>
      <c r="T735" s="10">
        <v>0</v>
      </c>
      <c r="U735" s="46">
        <v>0</v>
      </c>
      <c r="V735" s="46">
        <v>0</v>
      </c>
      <c r="W735" s="46">
        <v>0</v>
      </c>
      <c r="X735" s="10">
        <v>0</v>
      </c>
      <c r="Y735" s="10">
        <v>0</v>
      </c>
      <c r="Z735" s="10">
        <v>0</v>
      </c>
      <c r="AA735" s="16">
        <v>1</v>
      </c>
      <c r="AO735" s="4">
        <f t="shared" si="1934"/>
        <v>0</v>
      </c>
      <c r="AP735" s="4">
        <f t="shared" si="1935"/>
        <v>0</v>
      </c>
      <c r="AQ735" s="4">
        <f t="shared" si="1839"/>
        <v>0</v>
      </c>
      <c r="AU735" s="310" t="s">
        <v>45</v>
      </c>
      <c r="AV735" s="286" t="s">
        <v>146</v>
      </c>
      <c r="AW735" s="317">
        <v>531.47</v>
      </c>
      <c r="AX735" s="290" t="s">
        <v>27</v>
      </c>
      <c r="AY735" s="3" t="s">
        <v>28</v>
      </c>
      <c r="AZ735" s="10">
        <f>BA735+BC735+BD735+BF735+BK735+BM735+BO735+BP735+BQ735+BS735+BT735</f>
        <v>517991.92</v>
      </c>
      <c r="BA735" s="44">
        <f>ROUND($C735*BA743,2)</f>
        <v>0</v>
      </c>
      <c r="BB735" s="10">
        <f>ROUND(H735*2,2)</f>
        <v>0</v>
      </c>
      <c r="BC735" s="44">
        <f>ROUND($C735*BC743,2)</f>
        <v>0</v>
      </c>
      <c r="BD735" s="44">
        <f>ROUND($C735*BD743,2)</f>
        <v>517991.92</v>
      </c>
      <c r="BE735" s="10">
        <f>ROUND(K735*2,2)</f>
        <v>0</v>
      </c>
      <c r="BF735" s="44">
        <f>ROUND($C735*BF743,2)</f>
        <v>0</v>
      </c>
      <c r="BG735" s="10">
        <f>ROUND(M735*2,2)</f>
        <v>0</v>
      </c>
      <c r="BH735" s="10">
        <f>ROUND(N735*2,2)</f>
        <v>0</v>
      </c>
      <c r="BI735" s="10">
        <f>ROUND(O735*2,2)</f>
        <v>0</v>
      </c>
      <c r="BJ735" s="10">
        <f>ROUND(P735*2,2)</f>
        <v>0</v>
      </c>
      <c r="BK735" s="44">
        <f>ROUND($C735*BK743,2)</f>
        <v>0</v>
      </c>
      <c r="BL735" s="10">
        <f>ROUND(R735*2,2)</f>
        <v>0</v>
      </c>
      <c r="BM735" s="44">
        <f>ROUND($C735*BM743,2)</f>
        <v>0</v>
      </c>
      <c r="BN735" s="10">
        <f>ROUND(T735*2,2)</f>
        <v>0</v>
      </c>
      <c r="BO735" s="44">
        <f>ROUND($C735*BO743,2)</f>
        <v>0</v>
      </c>
      <c r="BP735" s="44">
        <f>ROUND(V735*2,2)</f>
        <v>0</v>
      </c>
      <c r="BQ735" s="44">
        <f>ROUND($C735*BQ743,2)</f>
        <v>0</v>
      </c>
      <c r="BR735" s="10">
        <f>ROUND(X735*2,2)</f>
        <v>0</v>
      </c>
      <c r="BS735" s="44">
        <f>ROUND(Y735*2,2)</f>
        <v>0</v>
      </c>
      <c r="BT735" s="10">
        <f>ROUND(Z735*2,2)</f>
        <v>0</v>
      </c>
      <c r="BU735" s="16">
        <v>1</v>
      </c>
      <c r="CI735" s="32">
        <f>BF735-BG735</f>
        <v>0</v>
      </c>
    </row>
    <row r="736" spans="1:88" ht="60" customHeight="1">
      <c r="A736" s="296"/>
      <c r="B736" s="291"/>
      <c r="C736" s="308"/>
      <c r="D736" s="287"/>
      <c r="E736" s="3" t="s">
        <v>29</v>
      </c>
      <c r="F736" s="10">
        <f t="shared" ref="F736:F740" si="1982">G736+I736+J736+L736+Q736+S736+U736+V736+W736+Y736+Z736</f>
        <v>0</v>
      </c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6">
        <v>2</v>
      </c>
      <c r="AO736" s="4">
        <f t="shared" si="1934"/>
        <v>0</v>
      </c>
      <c r="AP736" s="4">
        <f t="shared" si="1935"/>
        <v>0</v>
      </c>
      <c r="AQ736" s="4">
        <f t="shared" si="1839"/>
        <v>0</v>
      </c>
      <c r="AU736" s="310"/>
      <c r="AV736" s="291"/>
      <c r="AW736" s="317"/>
      <c r="AX736" s="290"/>
      <c r="AY736" s="3" t="s">
        <v>29</v>
      </c>
      <c r="AZ736" s="10">
        <f t="shared" ref="AZ736:AZ740" si="1983">BA736+BC736+BD736+BF736+BK736+BM736+BO736+BP736+BQ736+BS736+BT736</f>
        <v>0</v>
      </c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6">
        <v>2</v>
      </c>
    </row>
    <row r="737" spans="1:88" ht="120" customHeight="1">
      <c r="A737" s="296"/>
      <c r="B737" s="291"/>
      <c r="C737" s="308"/>
      <c r="D737" s="286" t="s">
        <v>30</v>
      </c>
      <c r="E737" s="3" t="s">
        <v>31</v>
      </c>
      <c r="F737" s="10">
        <f t="shared" si="1982"/>
        <v>0</v>
      </c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6">
        <v>3</v>
      </c>
      <c r="AO737" s="4">
        <f t="shared" si="1934"/>
        <v>0</v>
      </c>
      <c r="AP737" s="4">
        <f t="shared" si="1935"/>
        <v>0</v>
      </c>
      <c r="AQ737" s="4">
        <f t="shared" si="1839"/>
        <v>0</v>
      </c>
      <c r="AT737" s="32">
        <f>AZ737-BC737</f>
        <v>0</v>
      </c>
      <c r="AU737" s="310"/>
      <c r="AV737" s="291"/>
      <c r="AW737" s="317"/>
      <c r="AX737" s="290" t="s">
        <v>30</v>
      </c>
      <c r="AY737" s="3" t="s">
        <v>31</v>
      </c>
      <c r="AZ737" s="10">
        <f t="shared" si="1983"/>
        <v>0</v>
      </c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6">
        <v>3</v>
      </c>
    </row>
    <row r="738" spans="1:88" ht="30" customHeight="1">
      <c r="A738" s="296"/>
      <c r="B738" s="291"/>
      <c r="C738" s="308"/>
      <c r="D738" s="291"/>
      <c r="E738" s="3" t="s">
        <v>32</v>
      </c>
      <c r="F738" s="10">
        <f t="shared" si="1982"/>
        <v>0</v>
      </c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6">
        <v>4</v>
      </c>
      <c r="AO738" s="4">
        <f t="shared" si="1934"/>
        <v>0</v>
      </c>
      <c r="AP738" s="4">
        <f t="shared" si="1935"/>
        <v>0</v>
      </c>
      <c r="AQ738" s="4">
        <f t="shared" si="1839"/>
        <v>0</v>
      </c>
      <c r="AU738" s="310"/>
      <c r="AV738" s="291"/>
      <c r="AW738" s="317"/>
      <c r="AX738" s="290"/>
      <c r="AY738" s="3" t="s">
        <v>32</v>
      </c>
      <c r="AZ738" s="10">
        <f t="shared" si="1983"/>
        <v>0</v>
      </c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6">
        <v>4</v>
      </c>
    </row>
    <row r="739" spans="1:88" ht="30" customHeight="1">
      <c r="A739" s="296"/>
      <c r="B739" s="291"/>
      <c r="C739" s="308"/>
      <c r="D739" s="291"/>
      <c r="E739" s="3" t="s">
        <v>33</v>
      </c>
      <c r="F739" s="10">
        <f t="shared" si="1982"/>
        <v>0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6">
        <v>5</v>
      </c>
      <c r="AO739" s="4">
        <f t="shared" si="1934"/>
        <v>0</v>
      </c>
      <c r="AP739" s="4">
        <f t="shared" si="1935"/>
        <v>0</v>
      </c>
      <c r="AQ739" s="4">
        <f t="shared" si="1839"/>
        <v>0</v>
      </c>
      <c r="AU739" s="310"/>
      <c r="AV739" s="291"/>
      <c r="AW739" s="317"/>
      <c r="AX739" s="290"/>
      <c r="AY739" s="3" t="s">
        <v>33</v>
      </c>
      <c r="AZ739" s="10">
        <f t="shared" si="1983"/>
        <v>0</v>
      </c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6">
        <v>5</v>
      </c>
    </row>
    <row r="740" spans="1:88" ht="30" customHeight="1">
      <c r="A740" s="296"/>
      <c r="B740" s="291"/>
      <c r="C740" s="308"/>
      <c r="D740" s="287"/>
      <c r="E740" s="3" t="s">
        <v>34</v>
      </c>
      <c r="F740" s="10">
        <f t="shared" si="1982"/>
        <v>0</v>
      </c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6">
        <v>6</v>
      </c>
      <c r="AO740" s="4">
        <f t="shared" si="1934"/>
        <v>0</v>
      </c>
      <c r="AP740" s="4">
        <f t="shared" si="1935"/>
        <v>0</v>
      </c>
      <c r="AQ740" s="4">
        <f t="shared" si="1839"/>
        <v>0</v>
      </c>
      <c r="AU740" s="310"/>
      <c r="AV740" s="291"/>
      <c r="AW740" s="317"/>
      <c r="AX740" s="290"/>
      <c r="AY740" s="3" t="s">
        <v>34</v>
      </c>
      <c r="AZ740" s="10">
        <f t="shared" si="1983"/>
        <v>0</v>
      </c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6">
        <v>6</v>
      </c>
    </row>
    <row r="741" spans="1:88" ht="30" customHeight="1">
      <c r="A741" s="296"/>
      <c r="B741" s="291"/>
      <c r="C741" s="308"/>
      <c r="D741" s="292" t="s">
        <v>35</v>
      </c>
      <c r="E741" s="293"/>
      <c r="F741" s="10">
        <f>F735+F736+F737+F738+F739+F740</f>
        <v>258995.96</v>
      </c>
      <c r="G741" s="10">
        <f t="shared" ref="G741" si="1984">G735+G736+G737+G738+G739+G740</f>
        <v>0</v>
      </c>
      <c r="H741" s="10">
        <f t="shared" ref="H741" si="1985">H735+H736+H737+H738+H739+H740</f>
        <v>0</v>
      </c>
      <c r="I741" s="10">
        <f t="shared" ref="I741" si="1986">I735+I736+I737+I738+I739+I740</f>
        <v>0</v>
      </c>
      <c r="J741" s="10">
        <f t="shared" ref="J741" si="1987">J735+J736+J737+J738+J739+J740</f>
        <v>258995.96</v>
      </c>
      <c r="K741" s="10">
        <f t="shared" ref="K741" si="1988">K735+K736+K737+K738+K739+K740</f>
        <v>0</v>
      </c>
      <c r="L741" s="10">
        <f t="shared" ref="L741" si="1989">L735+L736+L737+L738+L739+L740</f>
        <v>0</v>
      </c>
      <c r="M741" s="10">
        <f t="shared" ref="M741" si="1990">M735+M736+M737+M738+M739+M740</f>
        <v>0</v>
      </c>
      <c r="N741" s="10">
        <f t="shared" ref="N741" si="1991">N735+N736+N737+N738+N739+N740</f>
        <v>0</v>
      </c>
      <c r="O741" s="10">
        <f t="shared" ref="O741" si="1992">O735+O736+O737+O738+O739+O740</f>
        <v>0</v>
      </c>
      <c r="P741" s="10">
        <f t="shared" ref="P741" si="1993">P735+P736+P737+P738+P739+P740</f>
        <v>0</v>
      </c>
      <c r="Q741" s="10">
        <f t="shared" ref="Q741" si="1994">Q735+Q736+Q737+Q738+Q739+Q740</f>
        <v>0</v>
      </c>
      <c r="R741" s="10">
        <f t="shared" ref="R741" si="1995">R735+R736+R737+R738+R739+R740</f>
        <v>0</v>
      </c>
      <c r="S741" s="10">
        <f t="shared" ref="S741" si="1996">S735+S736+S737+S738+S739+S740</f>
        <v>0</v>
      </c>
      <c r="T741" s="10">
        <f t="shared" ref="T741" si="1997">T735+T736+T737+T738+T739+T740</f>
        <v>0</v>
      </c>
      <c r="U741" s="10">
        <f t="shared" ref="U741" si="1998">U735+U736+U737+U738+U739+U740</f>
        <v>0</v>
      </c>
      <c r="V741" s="10">
        <f t="shared" ref="V741" si="1999">V735+V736+V737+V738+V739+V740</f>
        <v>0</v>
      </c>
      <c r="W741" s="10">
        <f t="shared" ref="W741" si="2000">W735+W736+W737+W738+W739+W740</f>
        <v>0</v>
      </c>
      <c r="X741" s="10">
        <f t="shared" ref="X741" si="2001">X735+X736+X737+X738+X739+X740</f>
        <v>0</v>
      </c>
      <c r="Y741" s="10">
        <f t="shared" ref="Y741" si="2002">Y735+Y736+Y737+Y738+Y739+Y740</f>
        <v>0</v>
      </c>
      <c r="Z741" s="10">
        <f t="shared" ref="Z741" si="2003">Z735+Z736+Z737+Z738+Z739+Z740</f>
        <v>0</v>
      </c>
      <c r="AA741" s="16">
        <v>7</v>
      </c>
      <c r="AO741" s="4">
        <f t="shared" si="1934"/>
        <v>0</v>
      </c>
      <c r="AP741" s="4">
        <f t="shared" si="1935"/>
        <v>0</v>
      </c>
      <c r="AQ741" s="4">
        <f t="shared" si="1839"/>
        <v>0</v>
      </c>
      <c r="AU741" s="310"/>
      <c r="AV741" s="291"/>
      <c r="AW741" s="317"/>
      <c r="AX741" s="294" t="s">
        <v>35</v>
      </c>
      <c r="AY741" s="294"/>
      <c r="AZ741" s="10">
        <f>AZ735+AZ736+AZ737+AZ738+AZ739+AZ740</f>
        <v>517991.92</v>
      </c>
      <c r="BA741" s="10">
        <f t="shared" ref="BA741:BT741" si="2004">BA735+BA736+BA737+BA738+BA739+BA740</f>
        <v>0</v>
      </c>
      <c r="BB741" s="10">
        <f t="shared" si="2004"/>
        <v>0</v>
      </c>
      <c r="BC741" s="10">
        <f t="shared" si="2004"/>
        <v>0</v>
      </c>
      <c r="BD741" s="10">
        <f t="shared" si="2004"/>
        <v>517991.92</v>
      </c>
      <c r="BE741" s="10">
        <f t="shared" si="2004"/>
        <v>0</v>
      </c>
      <c r="BF741" s="10">
        <f t="shared" si="2004"/>
        <v>0</v>
      </c>
      <c r="BG741" s="10">
        <f t="shared" si="2004"/>
        <v>0</v>
      </c>
      <c r="BH741" s="10">
        <f t="shared" si="2004"/>
        <v>0</v>
      </c>
      <c r="BI741" s="10">
        <f t="shared" si="2004"/>
        <v>0</v>
      </c>
      <c r="BJ741" s="10">
        <f t="shared" si="2004"/>
        <v>0</v>
      </c>
      <c r="BK741" s="10">
        <f t="shared" si="2004"/>
        <v>0</v>
      </c>
      <c r="BL741" s="10">
        <f t="shared" si="2004"/>
        <v>0</v>
      </c>
      <c r="BM741" s="10">
        <f t="shared" si="2004"/>
        <v>0</v>
      </c>
      <c r="BN741" s="10">
        <f t="shared" si="2004"/>
        <v>0</v>
      </c>
      <c r="BO741" s="10">
        <f t="shared" si="2004"/>
        <v>0</v>
      </c>
      <c r="BP741" s="10">
        <f t="shared" si="2004"/>
        <v>0</v>
      </c>
      <c r="BQ741" s="10">
        <f t="shared" si="2004"/>
        <v>0</v>
      </c>
      <c r="BR741" s="10">
        <f t="shared" si="2004"/>
        <v>0</v>
      </c>
      <c r="BS741" s="10">
        <f t="shared" si="2004"/>
        <v>0</v>
      </c>
      <c r="BT741" s="10">
        <f t="shared" si="2004"/>
        <v>0</v>
      </c>
      <c r="BU741" s="16">
        <v>7</v>
      </c>
      <c r="CI741" s="32">
        <f>BF741-BG741</f>
        <v>0</v>
      </c>
      <c r="CJ741" s="123"/>
    </row>
    <row r="742" spans="1:88" ht="75" customHeight="1">
      <c r="A742" s="296"/>
      <c r="B742" s="291"/>
      <c r="C742" s="308"/>
      <c r="D742" s="292" t="s">
        <v>53</v>
      </c>
      <c r="E742" s="293"/>
      <c r="F742" s="11">
        <f>ROUND(F741/C735,2)</f>
        <v>487.32</v>
      </c>
      <c r="G742" s="11">
        <f>ROUND(G741/C735,2)</f>
        <v>0</v>
      </c>
      <c r="H742" s="11">
        <f>ROUND(H741/C735,2)</f>
        <v>0</v>
      </c>
      <c r="I742" s="11">
        <f>ROUND(I741/C735,2)</f>
        <v>0</v>
      </c>
      <c r="J742" s="11">
        <f>ROUND(J741/C735,2)</f>
        <v>487.32</v>
      </c>
      <c r="K742" s="11">
        <f>ROUND(K741/C735,2)</f>
        <v>0</v>
      </c>
      <c r="L742" s="11">
        <f>ROUND(L741/C735,2)</f>
        <v>0</v>
      </c>
      <c r="M742" s="11">
        <f>ROUND(M741/C735,2)</f>
        <v>0</v>
      </c>
      <c r="N742" s="11">
        <f>ROUND(N741/C735,2)</f>
        <v>0</v>
      </c>
      <c r="O742" s="11">
        <f>ROUND(O741/C735,2)</f>
        <v>0</v>
      </c>
      <c r="P742" s="11">
        <f>ROUND(P741/C735,2)</f>
        <v>0</v>
      </c>
      <c r="Q742" s="11">
        <f>ROUND(Q741/C735,2)</f>
        <v>0</v>
      </c>
      <c r="R742" s="11">
        <f>ROUND(R741/C735,2)</f>
        <v>0</v>
      </c>
      <c r="S742" s="11">
        <f>ROUND(S741/C735,2)</f>
        <v>0</v>
      </c>
      <c r="T742" s="11">
        <f>ROUND(T741/C735,2)</f>
        <v>0</v>
      </c>
      <c r="U742" s="11">
        <f>ROUND(U741/C735,2)</f>
        <v>0</v>
      </c>
      <c r="V742" s="11">
        <f>ROUND(V741/C735,2)</f>
        <v>0</v>
      </c>
      <c r="W742" s="11">
        <f>ROUND(W741/C735,2)</f>
        <v>0</v>
      </c>
      <c r="X742" s="11">
        <f>ROUND(X741/C735,2)</f>
        <v>0</v>
      </c>
      <c r="Y742" s="11">
        <f>ROUND(Y741/C735,2)</f>
        <v>0</v>
      </c>
      <c r="Z742" s="11">
        <f>ROUND(Z741/C735,2)</f>
        <v>0</v>
      </c>
      <c r="AA742" s="17">
        <v>8</v>
      </c>
      <c r="AD742" s="52" t="b">
        <f>IF(AND(G742&gt;947.15,G742&lt;949),3,IF(AND(G742&gt;623.59,G742&lt;625),4,IF(AND(G742&gt;237.38,G742&lt;239),5,IF(AND(G742&gt;1986,G742&lt;1988),6,IF(AND(G742&gt;739.75,G742&lt;741),7,IF(AND(G742&gt;282.91,G742&lt;284),8,IF(AND(G742&gt;2681.35,G742&lt;2683),9,IF(AND(G742&gt;828.59,G742&lt;830),10,IF(AND(G742&gt;585.15,G742&lt;587),11,IF(AND(G742&gt;991.71,G742&lt;993),12,IF(AND(G742&gt;652.95,G742&lt;654),13,IF(AND(G742&gt;248.59,G742&lt;250),14,IF(AND(G742&gt;2079.39,G742&lt;2081),15,IF(AND(G742&gt;774.57,G742&lt;776),16,IF(AND(G742&gt;296.25,G742&lt;298),17,IF(AND(G742&gt;2807.42,G742&lt;2809),18,IF(AND(G742&gt;867.59,G742&lt;869),19,IF(AND(G742&gt;612.7,G742&lt;614),20))))))))))))))))))</f>
        <v>0</v>
      </c>
      <c r="AE742" s="52" t="b">
        <f>IF(AND(I742&gt;1204.78,I742&lt;1206),5,IF(AND(I742&gt;1407.63,I742&lt;1409),8,IF(AND(I742&gt;1427.91,I742&lt;1429),11,IF(AND(I742&gt;1261.45,I742&lt;1263),14,IF(AND(I742&gt;1473.83,I742&lt;1475),17,IF(AND(I742&gt;1495.07,I742&lt;1497),20))))))</f>
        <v>0</v>
      </c>
      <c r="AF742" s="52">
        <f>IF(AND(J742&gt;486.32,J742&lt;488),3,IF(AND(J742&gt;324.64,J742&lt;326),4,IF(AND(J742&gt;286.99,J742&lt;288.5),5,IF(AND(J742&gt;617.7,J742&lt;618),6,IF(AND(J742&gt;411.3,J742&lt;413),7,IF(AND(J742&gt;365.04,J742&lt;367),8,IF(AND(J742&gt;797.54,J742&lt;799),9,IF(AND(J742&gt;533.49,J742&lt;535),10,IF(AND(J742&gt;475.86,J742&lt;477),11,IF(AND(J742&gt;509.22,J742&lt;511),12,IF(AND(J742&gt;339.94,J742&lt;341.2),13,IF(AND(J742&gt;300.53,J742&lt;302),14,IF(AND(J742&gt;646.78,J742&lt;648),15,IF(AND(J742&gt;430.68,J742&lt;432),16,IF(AND(J742&gt;382.24,J742&lt;384),17,IF(AND(J742&gt;835.07,J742&lt;837),18,IF(AND(J742&gt;558.61,J742&lt;560),19,IF(AND(J742&gt;498.27,J742&lt;500),20))))))))))))))))))</f>
        <v>3</v>
      </c>
      <c r="AG742" s="52" t="b">
        <f>IF(AND(L742&gt;497.89,L742&lt;499),3,IF(AND(L742&gt;360.29,L742&lt;362),4,IF(AND(L742&gt;249.38,L742&lt;251),5,IF(AND(L742&gt;628.22,L742&lt;630),6,IF(AND(L742&gt;455.21,L742&lt;457),7,IF(AND(L742&gt;315.16,L742&lt;317),8,IF(AND(L742&gt;814.35,L742&lt;816),9,IF(AND(L742&gt;571.19,L742&lt;573),10,IF(AND(L742&gt;401.59,L742&lt;403),11,IF(AND(L742&gt;521.33,L742&lt;523),12,IF(AND(L742&gt;377.28,L742&lt;379),13,IF(AND(L742&gt;261.15,L742&lt;263),14,IF(AND(L742&gt;657.8,L742&lt;659),15,IF(AND(L742&gt;476.66,L742&lt;478),16,IF(AND(L742&gt;330.01,L742&lt;332),17,IF(AND(L742&gt;852.67,L742&lt;854),18,IF(AND(L742&gt;598.08,L742&lt;600),19,IF(AND(L742&gt;420.51,L742&lt;422),20))))))))))))))))))</f>
        <v>0</v>
      </c>
      <c r="AH742" s="52" t="b">
        <f>IF(AND(Q742&gt;358.85,Q742&lt;360),3,IF(AND(Q742&gt;129.83,Q742&lt;131),4,IF(AND(Q742&gt;77.61,Q742&lt;79),5,IF(AND(Q742&gt;426.19,Q742&lt;428),6,IF(AND(Q742&gt;159.77,Q742&lt;161),7,IF(AND(Q742&gt;94.38,Q742&lt;96),8,IF(AND(Q742&gt;567.37,Q742&lt;569),9,IF(AND(Q742&gt;203.4,Q742&lt;205),10,IF(AND(Q742&gt;131.96,Q742&lt;133),11,IF(AND(Q742&gt;375.76,Q742&lt;377),12,IF(AND(Q742&gt;135.98,Q742&lt;137),13,IF(AND(Q742&gt;81.31,Q742&lt;83),14,IF(AND(Q742&gt;446.27,Q742&lt;448),15,IF(AND(Q742&gt;167.32,Q742&lt;169),16,IF(AND(Q742&gt;98.86,Q742&lt;100),17,IF(AND(Q742&gt;594.08,Q742&lt;596),18,IF(AND(Q742&gt;213.01,Q742&lt;215),19,IF(AND(Q742&gt;138.21,Q742&lt;140),20))))))))))))))))))</f>
        <v>0</v>
      </c>
      <c r="AI742" s="52" t="b">
        <f>IF(AND(S742&gt;195.17,S742&lt;197),3,IF(AND(S742&gt;88.93,S742&lt;90),4,IF(AND(S742&gt;47.88,S742&lt;49),5,IF(AND(S742&gt;245.08,S742&lt;247),6,IF(AND(S742&gt;111.07,S742&lt;113),7,IF(AND(S742&gt;60.92,S742&lt;62),8,IF(AND(S742&gt;296.11,S742&lt;298),9,IF(AND(S742&gt;139.41,S742&lt;141),10,IF(AND(S742&gt;78.67,S742&lt;80),11,IF(AND(S742&gt;204.39,S742&lt;206),12,IF(AND(S742&gt;93.16,S742&lt;95),13,IF(AND(S742&gt;50.17,S742&lt;52),14,IF(AND(S742&gt;256.64,S742&lt;258),15,IF(AND(S742&gt;116.33,S742&lt;118),16,IF(AND(S742&gt;63.83,S742&lt;65),17,IF(AND(S742&gt;310.07,S742&lt;312),18,IF(AND(S742&gt;146.01,S742&lt;148),19,IF(AND(S742&gt;82.42,S742&lt;84),20))))))))))))))))))</f>
        <v>0</v>
      </c>
      <c r="AJ742" s="52" t="b">
        <f>IF(AND(U742&gt;107.35,U742&lt;109),3,IF(AND(U742&gt;63.65,U742&lt;65),4,IF(AND(U742&gt;44.75,U742&lt;46),5,IF(AND(U742&gt;143.27,U742&lt;145),6,IF(AND(U742&gt;85.58,U742&lt;87),7,IF(AND(U742&gt;60.46,U742&lt;62),8,IF(AND(U742&gt;194.16,U742&lt;196),9,IF(AND(U742&gt;117.24,U742&lt;119),10,IF(AND(U742&gt;82.88,U742&lt;84),11,IF(AND(U742&gt;112.44,U742&lt;114),12,IF(AND(U742&gt;66.69,U742&lt;68),13,IF(AND(U742&gt;46.9,U742&lt;48),14,IF(AND(U742&gt;150.05,U742&lt;152),15,IF(AND(U742&gt;90.65,U742&lt;91),16,IF(AND(U742&gt;63.34,U742&lt;65),17,IF(AND(U742&gt;203.34,U742&lt;205),18,IF(AND(U742&gt;122.8,U742&lt;124),19,IF(AND(U742&gt;86.83,U742&lt;88),20))))))))))))))))))</f>
        <v>0</v>
      </c>
      <c r="AK742" s="52" t="b">
        <f>IF(AND(V742&gt;139.85,V742&lt;141),3,IF(AND(V742&gt;103.84,V742&lt;105),4,IF(AND(V742&gt;52.32,V742&lt;54),5,IF(AND(V742&gt;285.46,V742&lt;287),6,IF(AND(V742&gt;118.42,V742&lt;120),7,IF(AND(V742&gt;62.42,V742&lt;64),8,IF(AND(V742&gt;412.27,V742&lt;414),9,IF(AND(V742&gt;140.33,V742&lt;142),10,IF(AND(V742&gt;145,V742&lt;147),11,IF(AND(V742&gt;146.47,V742&lt;148),12,IF(AND(V742&gt;108.77,V742&lt;110),13,IF(AND(V742&gt;54.82,V742&lt;56),14,IF(AND(V742&gt;298.92,V742&lt;300),15,IF(AND(V742&gt;124.03,V742&lt;126),16,IF(AND(V742&gt;65.4,V742&lt;67),17,IF(AND(V742&gt;431.69,V742&lt;433),18,IF(AND(V742&gt;146.97,V742&lt;148),19,IF(AND(V742&gt;151.86,V742&lt;153),20))))))))))))))))))</f>
        <v>0</v>
      </c>
      <c r="AL742" s="52" t="b">
        <f>IF(AND(W742&gt;350.42,W742&lt;352),3,IF(AND(W742&gt;546.22,W742&lt;548),4,IF(AND(W742&gt;155.33,W742&lt;157),5,IF(AND(W742&gt;721.99,W742&lt;723),6,IF(AND(W742&gt;638.96,W742&lt;639),7,IF(AND(W742&gt;187.79,W742&lt;189),8,IF(AND(W742&gt;945.4,W742&lt;947),9,IF(AND(W742&gt;698.46,W742&lt;670),10,IF(AND(W742&gt;360.7,W742&lt;362),11,IF(AND(W742&gt;366.94,W742&lt;368),12,IF(AND(W742&gt;571.94,W742&lt;573),13,IF(AND(W742&gt;162.68,W742&lt;164),14,IF(AND(W742&gt;755.97,W742&lt;757),15,IF(AND(W742&gt;667.99,W742&lt;669),16,IF(AND(W742&gt;196.66,W742&lt;198),17,IF(AND(W742&gt;989.88,W742&lt;991),18,IF(AND(W742&gt;731.33,W742&lt;733),19,IF(AND(W742&gt;377.7,W742&lt;379),20))))))))))))))))))</f>
        <v>0</v>
      </c>
      <c r="AM742" s="52" t="b">
        <f>IF(AND(Y742&gt;46.2,Y742&lt;46.5),3,IF(AND(Y742&gt;18.8,Y742&lt;19.1),4,IF(AND(Y742&gt;15.8,Y742&lt;16),5,IF(AND(Y742&gt;78.7,Y742&lt;79),6,IF(AND(Y742&gt;32.1,Y742&lt;32.4),7,IF(AND(Y742&gt;26.9,Y742&lt;27.3),8,IF(AND(Y742&gt;125,Y742&lt;125.5),9,IF(AND(Y742&gt;48.2,Y742&lt;48.52),10,IF(AND(Y742&gt;43.1,Y742&lt;43.6),11,IF(AND(Y742&gt;48.53,Y742&lt;48.7),12,IF(AND(Y742&gt;19.6,Y742&lt;20.1),13,IF(AND(Y742&gt;16.5,Y742&lt;16.9),14,IF(AND(Y742&gt;82.4,Y742&lt;82.8),15,IF(AND(Y742&gt;33.6,Y742&lt;34),16,IF(AND(Y742&gt;28,Y742&lt;28.6),17,IF(AND(Y742&gt;130.8,Y742&lt;131.4),18,IF(AND(Y742&gt;50.5,Y742&lt;50.9),19,IF(AND(Y742&gt;45.2,Y742&lt;45.8),20))))))))))))))))))</f>
        <v>0</v>
      </c>
      <c r="AO742" s="4">
        <f t="shared" si="1934"/>
        <v>0</v>
      </c>
      <c r="AP742" s="4">
        <f t="shared" si="1935"/>
        <v>0</v>
      </c>
      <c r="AQ742" s="4">
        <f t="shared" si="1839"/>
        <v>0</v>
      </c>
      <c r="AU742" s="310"/>
      <c r="AV742" s="291"/>
      <c r="AW742" s="317"/>
      <c r="AX742" s="322" t="s">
        <v>53</v>
      </c>
      <c r="AY742" s="293"/>
      <c r="AZ742" s="11">
        <f>ROUND(AZ741/AW735,2)</f>
        <v>974.64</v>
      </c>
      <c r="BA742" s="11">
        <f>ROUND(BA741/AW735,2)</f>
        <v>0</v>
      </c>
      <c r="BB742" s="11">
        <f>ROUND(BB741/AW735,2)</f>
        <v>0</v>
      </c>
      <c r="BC742" s="11">
        <f>ROUND(BC741/AW735,2)</f>
        <v>0</v>
      </c>
      <c r="BD742" s="11">
        <f>ROUND(BD741/AW735,2)</f>
        <v>974.64</v>
      </c>
      <c r="BE742" s="11">
        <f>ROUND(BE741/AW735,2)</f>
        <v>0</v>
      </c>
      <c r="BF742" s="11">
        <f>ROUND(BF741/AW735,2)</f>
        <v>0</v>
      </c>
      <c r="BG742" s="11">
        <f>ROUND(BG741/AW735,2)</f>
        <v>0</v>
      </c>
      <c r="BH742" s="11">
        <f>ROUND(BH741/AW735,2)</f>
        <v>0</v>
      </c>
      <c r="BI742" s="11">
        <f>ROUND(BI741/AW735,2)</f>
        <v>0</v>
      </c>
      <c r="BJ742" s="11">
        <f>ROUND(BJ741/AW735,2)</f>
        <v>0</v>
      </c>
      <c r="BK742" s="11">
        <f>ROUND(BK741/AW735,2)</f>
        <v>0</v>
      </c>
      <c r="BL742" s="11">
        <f>ROUND(BL741/AW735,2)</f>
        <v>0</v>
      </c>
      <c r="BM742" s="11">
        <f>ROUND(BM741/AW735,2)</f>
        <v>0</v>
      </c>
      <c r="BN742" s="11">
        <f>ROUND(BN741/AW735,2)</f>
        <v>0</v>
      </c>
      <c r="BO742" s="11">
        <f>ROUND(BO741/AW735,2)</f>
        <v>0</v>
      </c>
      <c r="BP742" s="11">
        <f>ROUND(BP741/AW735,2)</f>
        <v>0</v>
      </c>
      <c r="BQ742" s="11">
        <f>ROUND(BQ741/AW735,2)</f>
        <v>0</v>
      </c>
      <c r="BR742" s="11">
        <f>ROUND(BR741/AW735,2)</f>
        <v>0</v>
      </c>
      <c r="BS742" s="11">
        <f>ROUND(BS741/AW735,2)</f>
        <v>0</v>
      </c>
      <c r="BT742" s="11">
        <f>ROUND(BT741/AW735,2)</f>
        <v>0</v>
      </c>
      <c r="BU742" s="17">
        <v>8</v>
      </c>
      <c r="BX742" s="52" t="b">
        <f>IF(AND(BA742&gt;947.15,BA742&lt;949),3,IF(AND(BA742&gt;623.59,BA742&lt;625),4,IF(AND(BA742&gt;237.38,BA742&lt;239),5,IF(AND(BA742&gt;1986,BA742&lt;1988),6,IF(AND(BA742&gt;739.75,BA742&lt;741),7,IF(AND(BA742&gt;282.91,BA742&lt;284),8,IF(AND(BA742&gt;2681.35,BA742&lt;2683),9,IF(AND(BA742&gt;828.59,BA742&lt;830),10,IF(AND(BA742&gt;585.15,BA742&lt;587),11,IF(AND(BA742&gt;991.71,BA742&lt;993),12,IF(AND(BA742&gt;652.95,BA742&lt;654),13,IF(AND(BA742&gt;248.59,BA742&lt;250),14,IF(AND(BA742&gt;2079.39,BA742&lt;2081),15,IF(AND(BA742&gt;774.57,BA742&lt;776),16,IF(AND(BA742&gt;296.25,BA742&lt;298),17,IF(AND(BA742&gt;2807.42,BA742&lt;2809),18,IF(AND(BA742&gt;867.59,BA742&lt;869),19,IF(AND(BA742&gt;612.7,BA742&lt;614),20))))))))))))))))))</f>
        <v>0</v>
      </c>
      <c r="BY742" s="52" t="b">
        <f>IF(AND(BC742&gt;1204.78,BC742&lt;1206),5,IF(AND(BC742&gt;1407.63,BC742&lt;1409),8,IF(AND(BC742&gt;1427.91,BC742&lt;1429),11,IF(AND(BC742&gt;1261.45,BC742&lt;1263),14,IF(AND(BC742&gt;1473.83,BC742&lt;1475),17,IF(AND(BC742&gt;1495.07,BC742&lt;1497),20))))))</f>
        <v>0</v>
      </c>
      <c r="BZ742" s="52" t="b">
        <f>IF(AND(BD742&gt;486.32,BD742&lt;488),3,IF(AND(BD742&gt;324.64,BD742&lt;326),4,IF(AND(BD742&gt;286.99,BD742&lt;288.5),5,IF(AND(BD742&gt;617.7,BD742&lt;618),6,IF(AND(BD742&gt;411.3,BD742&lt;413),7,IF(AND(BD742&gt;365.04,BD742&lt;367),8,IF(AND(BD742&gt;797.54,BD742&lt;799),9,IF(AND(BD742&gt;533.49,BD742&lt;535),10,IF(AND(BD742&gt;475.86,BD742&lt;477),11,IF(AND(BD742&gt;509.22,BD742&lt;511),12,IF(AND(BD742&gt;339.94,BD742&lt;341.2),13,IF(AND(BD742&gt;300.53,BD742&lt;302),14,IF(AND(BD742&gt;646.78,BD742&lt;648),15,IF(AND(BD742&gt;430.68,BD742&lt;432),16,IF(AND(BD742&gt;382.24,BD742&lt;384),17,IF(AND(BD742&gt;835.07,BD742&lt;837),18,IF(AND(BD742&gt;558.61,BD742&lt;560),19,IF(AND(BD742&gt;498.27,BD742&lt;500),20))))))))))))))))))</f>
        <v>0</v>
      </c>
      <c r="CA742" s="52" t="b">
        <f>IF(AND(BF742&gt;497.89,BF742&lt;499),3,IF(AND(BF742&gt;360.29,BF742&lt;362),4,IF(AND(BF742&gt;249.38,BF742&lt;251),5,IF(AND(BF742&gt;628.22,BF742&lt;630),6,IF(AND(BF742&gt;455.21,BF742&lt;457),7,IF(AND(BF742&gt;315.16,BF742&lt;317),8,IF(AND(BF742&gt;814.35,BF742&lt;816),9,IF(AND(BF742&gt;571.19,BF742&lt;573),10,IF(AND(BF742&gt;401.59,BF742&lt;403),11,IF(AND(BF742&gt;521.33,BF742&lt;523),12,IF(AND(BF742&gt;377.28,BF742&lt;379),13,IF(AND(BF742&gt;261.15,BF742&lt;263),14,IF(AND(BF742&gt;657.8,BF742&lt;659),15,IF(AND(BF742&gt;476.66,BF742&lt;478),16,IF(AND(BF742&gt;330.01,BF742&lt;332),17,IF(AND(BF742&gt;852.67,BF742&lt;854),18,IF(AND(BF742&gt;598.08,BF742&lt;600),19,IF(AND(BF742&gt;420.51,BF742&lt;422),20))))))))))))))))))</f>
        <v>0</v>
      </c>
      <c r="CB742" s="52" t="b">
        <f>IF(AND(BK742&gt;358.85,BK742&lt;360),3,IF(AND(BK742&gt;129.83,BK742&lt;131),4,IF(AND(BK742&gt;77.61,BK742&lt;79),5,IF(AND(BK742&gt;426.19,BK742&lt;428),6,IF(AND(BK742&gt;159.77,BK742&lt;161),7,IF(AND(BK742&gt;94.38,BK742&lt;96),8,IF(AND(BK742&gt;567.37,BK742&lt;569),9,IF(AND(BK742&gt;203.4,BK742&lt;205),10,IF(AND(BK742&gt;131.96,BK742&lt;133),11,IF(AND(BK742&gt;375.76,BK742&lt;377),12,IF(AND(BK742&gt;135.98,BK742&lt;137),13,IF(AND(BK742&gt;81.31,BK742&lt;83),14,IF(AND(BK742&gt;446.27,BK742&lt;448),15,IF(AND(BK742&gt;167.32,BK742&lt;169),16,IF(AND(BK742&gt;98.86,BK742&lt;100),17,IF(AND(BK742&gt;594.08,BK742&lt;596),18,IF(AND(BK742&gt;213.01,BK742&lt;215),19,IF(AND(BK742&gt;138.21,BK742&lt;140),20))))))))))))))))))</f>
        <v>0</v>
      </c>
      <c r="CC742" s="52" t="b">
        <f>IF(AND(BM742&gt;195.17,BM742&lt;197),3,IF(AND(BM742&gt;88.93,BM742&lt;90),4,IF(AND(BM742&gt;47.88,BM742&lt;49),5,IF(AND(BM742&gt;245.08,BM742&lt;247),6,IF(AND(BM742&gt;111.07,BM742&lt;113),7,IF(AND(BM742&gt;60.92,BM742&lt;62),8,IF(AND(BM742&gt;296.11,BM742&lt;298),9,IF(AND(BM742&gt;139.41,BM742&lt;141),10,IF(AND(BM742&gt;78.67,BM742&lt;80),11,IF(AND(BM742&gt;204.39,BM742&lt;206),12,IF(AND(BM742&gt;93.16,BM742&lt;95),13,IF(AND(BM742&gt;50.17,BM742&lt;52),14,IF(AND(BM742&gt;256.64,BM742&lt;258),15,IF(AND(BM742&gt;116.33,BM742&lt;118),16,IF(AND(BM742&gt;63.83,BM742&lt;65),17,IF(AND(BM742&gt;310.07,BM742&lt;312),18,IF(AND(BM742&gt;146.01,BM742&lt;148),19,IF(AND(BM742&gt;82.42,BM742&lt;84),20))))))))))))))))))</f>
        <v>0</v>
      </c>
      <c r="CD742" s="52" t="b">
        <f>IF(AND(BO742&gt;107.35,BO742&lt;109),3,IF(AND(BO742&gt;63.65,BO742&lt;65),4,IF(AND(BO742&gt;44.75,BO742&lt;46),5,IF(AND(BO742&gt;143.27,BO742&lt;145),6,IF(AND(BO742&gt;85.58,BO742&lt;87),7,IF(AND(BO742&gt;60.46,BO742&lt;62),8,IF(AND(BO742&gt;194.16,BO742&lt;196),9,IF(AND(BO742&gt;117.24,BO742&lt;119),10,IF(AND(BO742&gt;82.88,BO742&lt;84),11,IF(AND(BO742&gt;112.44,BO742&lt;114),12,IF(AND(BO742&gt;66.69,BO742&lt;68),13,IF(AND(BO742&gt;46.9,BO742&lt;48),14,IF(AND(BO742&gt;150.05,BO742&lt;152),15,IF(AND(BO742&gt;90.65,BO742&lt;91),16,IF(AND(BO742&gt;63.34,BO742&lt;65),17,IF(AND(BO742&gt;203.34,BO742&lt;205),18,IF(AND(BO742&gt;122.8,BO742&lt;124),19,IF(AND(BO742&gt;86.83,BO742&lt;88),20))))))))))))))))))</f>
        <v>0</v>
      </c>
      <c r="CE742" s="52" t="b">
        <f>IF(AND(BP742&gt;139.85,BP742&lt;141),3,IF(AND(BP742&gt;103.84,BP742&lt;105),4,IF(AND(BP742&gt;52.32,BP742&lt;54),5,IF(AND(BP742&gt;285.46,BP742&lt;287),6,IF(AND(BP742&gt;118.42,BP742&lt;120),7,IF(AND(BP742&gt;62.42,BP742&lt;64),8,IF(AND(BP742&gt;412.27,BP742&lt;414),9,IF(AND(BP742&gt;140.33,BP742&lt;142),10,IF(AND(BP742&gt;145,BP742&lt;147),11,IF(AND(BP742&gt;146.47,BP742&lt;148),12,IF(AND(BP742&gt;108.77,BP742&lt;110),13,IF(AND(BP742&gt;54.82,BP742&lt;56),14,IF(AND(BP742&gt;298.92,BP742&lt;300),15,IF(AND(BP742&gt;124.03,BP742&lt;126),16,IF(AND(BP742&gt;65.4,BP742&lt;67),17,IF(AND(BP742&gt;431.69,BP742&lt;433),18,IF(AND(BP742&gt;146.97,BP742&lt;148),19,IF(AND(BP742&gt;151.86,BP742&lt;153),20))))))))))))))))))</f>
        <v>0</v>
      </c>
      <c r="CF742" s="52" t="b">
        <f>IF(AND(BQ742&gt;350.42,BQ742&lt;352),3,IF(AND(BQ742&gt;546.22,BQ742&lt;548),4,IF(AND(BQ742&gt;155.33,BQ742&lt;157),5,IF(AND(BQ742&gt;721.99,BQ742&lt;723),6,IF(AND(BQ742&gt;638.96,BQ742&lt;639),7,IF(AND(BQ742&gt;187.79,BQ742&lt;189),8,IF(AND(BQ742&gt;945.4,BQ742&lt;947),9,IF(AND(BQ742&gt;698.46,BQ742&lt;670),10,IF(AND(BQ742&gt;360.7,BQ742&lt;362),11,IF(AND(BQ742&gt;366.94,BQ742&lt;368),12,IF(AND(BQ742&gt;571.94,BQ742&lt;573),13,IF(AND(BQ742&gt;162.68,BQ742&lt;164),14,IF(AND(BQ742&gt;755.97,BQ742&lt;757),15,IF(AND(BQ742&gt;667.99,BQ742&lt;669),16,IF(AND(BQ742&gt;196.66,BQ742&lt;198),17,IF(AND(BQ742&gt;989.88,BQ742&lt;991),18,IF(AND(BQ742&gt;731.33,BQ742&lt;733),19,IF(AND(BQ742&gt;377.7,BQ742&lt;379),20))))))))))))))))))</f>
        <v>0</v>
      </c>
      <c r="CG742" s="52" t="b">
        <f>IF(AND(BS742&gt;46.2,BS742&lt;46.5),3,IF(AND(BS742&gt;18.8,BS742&lt;19.1),4,IF(AND(BS742&gt;15.8,BS742&lt;16),5,IF(AND(BS742&gt;78.7,BS742&lt;79),6,IF(AND(BS742&gt;32.1,BS742&lt;32.4),7,IF(AND(BS742&gt;26.9,BS742&lt;27.3),8,IF(AND(BS742&gt;125,BS742&lt;125.5),9,IF(AND(BS742&gt;48.2,BS742&lt;48.52),10,IF(AND(BS742&gt;43.1,BS742&lt;43.6),11,IF(AND(BS742&gt;48.53,BS742&lt;48.7),12,IF(AND(BS742&gt;19.6,BS742&lt;20.1),13,IF(AND(BS742&gt;16.5,BS742&lt;16.9),14,IF(AND(BS742&gt;82.4,BS742&lt;82.8),15,IF(AND(BS742&gt;33.6,BS742&lt;34),16,IF(AND(BS742&gt;28,BS742&lt;28.6),17,IF(AND(BS742&gt;130.8,BS742&lt;131.4),18,IF(AND(BS742&gt;50.5,BS742&lt;50.9),19,IF(AND(BS742&gt;45.2,BS742&lt;45.8),20))))))))))))))))))</f>
        <v>0</v>
      </c>
    </row>
    <row r="743" spans="1:88" ht="90" customHeight="1">
      <c r="A743" s="297"/>
      <c r="B743" s="287"/>
      <c r="C743" s="309"/>
      <c r="D743" s="292" t="s">
        <v>54</v>
      </c>
      <c r="E743" s="293"/>
      <c r="F743" s="10" t="s">
        <v>36</v>
      </c>
      <c r="G743" s="12">
        <f>IF(AD743=FALSE,0,AD743)</f>
        <v>0</v>
      </c>
      <c r="H743" s="12" t="s">
        <v>36</v>
      </c>
      <c r="I743" s="12">
        <f>IF(AE743=FALSE,0,AE743)</f>
        <v>0</v>
      </c>
      <c r="J743" s="12">
        <f>IF(AF743=FALSE,0,AF743)</f>
        <v>487.32</v>
      </c>
      <c r="K743" s="12" t="s">
        <v>36</v>
      </c>
      <c r="L743" s="12">
        <f>IF(AG743=FALSE,0,AG743)</f>
        <v>0</v>
      </c>
      <c r="M743" s="12" t="s">
        <v>36</v>
      </c>
      <c r="N743" s="12" t="s">
        <v>36</v>
      </c>
      <c r="O743" s="12" t="s">
        <v>36</v>
      </c>
      <c r="P743" s="12" t="s">
        <v>36</v>
      </c>
      <c r="Q743" s="12">
        <f>IF(AH743=FALSE,0,AH743)</f>
        <v>0</v>
      </c>
      <c r="R743" s="12" t="s">
        <v>36</v>
      </c>
      <c r="S743" s="12">
        <f>IF(AI743=FALSE,0,AI743)</f>
        <v>0</v>
      </c>
      <c r="T743" s="12" t="s">
        <v>36</v>
      </c>
      <c r="U743" s="12">
        <f>IF(AJ743=FALSE,0,AJ743)</f>
        <v>0</v>
      </c>
      <c r="V743" s="12">
        <f>IF(AK743=FALSE,0,AK743)</f>
        <v>0</v>
      </c>
      <c r="W743" s="12">
        <f>IF(AL743=FALSE,0,AL743)</f>
        <v>0</v>
      </c>
      <c r="X743" s="12" t="s">
        <v>36</v>
      </c>
      <c r="Y743" s="12">
        <f>IF(AM743=FALSE,0,AM743)</f>
        <v>0</v>
      </c>
      <c r="Z743" s="12" t="s">
        <v>36</v>
      </c>
      <c r="AA743" s="18">
        <v>9</v>
      </c>
      <c r="AD743" s="52" t="b">
        <f>IF(AD742=3,948.15,IF(AD742=4,624.59,IF(AD742=5,238.38,IF(AD742=6,1987,IF(AD742=7,740.75,IF(AD742=8,283.91,IF(AD742=9,2682.35,IF(AD742=10,829.59,IF(AD742=11,586.15,IF(AD742=12,992.71,IF(AD742=13,653.95,IF(AD742=14,249.59,IF(AD742=15,2080.39,IF(AD742=16,775.57,IF(AD742=17,297.25,IF(AD742=18,2808.42,IF(AD742=19,868.59,IF(AD742=20,613.7))))))))))))))))))</f>
        <v>0</v>
      </c>
      <c r="AE743" s="52" t="b">
        <f>IF(AE742=5,1205.78,IF(AE742=8,1408.63,IF(AE742=11,1428.91,IF(AE742=14,1262.45,IF(AE742=17,1474.83,IF(AE742=20,1496.07))))))</f>
        <v>0</v>
      </c>
      <c r="AF743" s="52">
        <f>IF(AF742=3,487.32,IF(AF742=4,325.64,IF(AF742=5,287.99,IF(AF742=6,618.7,IF(AF742=7,412.3,IF(AF742=8,366.04,IF(AF742=9,798.54,IF(AF742=10,534.49,IF(AF742=11,476.86,IF(AF742=12,510.22,IF(AF742=13,340.94,IF(AF742=14,301.53,IF(AF742=15,647.78,IF(AF742=16,431.68,IF(AF742=17,383.24,IF(AF742=18,836.07,IF(AF742=19,559.61,IF(AF742=20,499.27))))))))))))))))))</f>
        <v>487.32</v>
      </c>
      <c r="AG743" s="52" t="b">
        <f>IF(AG742=3,498.89,IF(AG742=4,361.29,IF(AG742=5,250.38,IF(AG742=6,629.22,IF(AG742=7,456.21,IF(AG742=8,316.16,IF(AG742=9,815.35,IF(AG742=10,572.19,IF(AG742=11,402.59,IF(AG742=12,522.33,IF(AG742=13,378.28,IF(AG742=14,262.15,IF(AG742=15,658.8,IF(AG742=16,477.66,IF(AG742=17,331.01,IF(AG742=18,853.67,IF(AG742=19,599.08,IF(AG742=20,421.51))))))))))))))))))</f>
        <v>0</v>
      </c>
      <c r="AH743" s="52" t="b">
        <f>IF(AH742=3,359.85,IF(AH742=4,130.83,IF(AH742=5,78.61,IF(AH742=6,427.19,IF(AH742=7,160.77,IF(AH742=8,95.38,IF(AH742=9,568.37,IF(AH742=10,204.4,IF(AH742=11,132.96,IF(AH742=12,376.76,IF(AH742=13,136.98,IF(AH742=14,82.31,IF(AH742=15,447.27,IF(AH742=16,168.32,IF(AH742=17,99.86,IF(AH742=18,595.08,IF(AH742=19,214.01,IF(AH742=20,139.21))))))))))))))))))</f>
        <v>0</v>
      </c>
      <c r="AI743" s="52" t="b">
        <f>IF(AI742=3,196.17,IF(AI742=4,89.93,IF(AI742=5,48.88,IF(AI742=6,246.08,IF(AI742=7,112.07,IF(AI742=8,61.92,IF(AI742=9,297.11,IF(AI742=10,140.41,IF(AI742=11,79.67,IF(AI742=12,205.39,IF(AI742=13,94.16,IF(AI742=14,51.17,IF(AI742=15,257.64,IF(AI742=16,117.33,IF(AI742=17,64.83,IF(AI742=18,311.07,IF(AI742=19,147.01,IF(AI742=20,83.42))))))))))))))))))</f>
        <v>0</v>
      </c>
      <c r="AJ743" s="52" t="b">
        <f>IF(AJ742=3,108.35,IF(AJ742=4,64.65,IF(AJ742=5,45.75,IF(AJ742=6,144.27,IF(AJ742=7,86.58,IF(AJ742=8,61.46,IF(AJ742=9,195.16,IF(AJ742=10,118.24,IF(AJ742=11,83.88,IF(AJ742=12,113.44,IF(AJ742=13,67.69,IF(AJ742=14,47.9,IF(AJ742=15,151.05,IF(AJ742=16,90.65,IF(AJ742=17,64.34,IF(AJ742=18,204.34,IF(AJ742=19,123.8,IF(AJ742=20,87.83))))))))))))))))))</f>
        <v>0</v>
      </c>
      <c r="AK743" s="52" t="b">
        <f>IF(AK742=3,140.85,IF(AK742=4,104.84,IF(AK742=5,53.32,IF(AK742=6,286.46,IF(AK742=7,119.42,IF(AK742=8,63.42,IF(AK742=9,413.27,IF(AK742=10,141.33,IF(AK742=11,146,IF(AK742=12,147.47,IF(AK742=13,109.77,IF(AK742=14,55.82,IF(AK742=15,299.92,IF(AK742=16,125.03,IF(AK742=17,66.4,IF(AK742=18,432.69,IF(AK742=19,147.97,IF(AK742=20,152.86))))))))))))))))))</f>
        <v>0</v>
      </c>
      <c r="AL743" s="52" t="b">
        <f>IF(AL742=3,351.42,IF(AL742=4,547.22,IF(AL742=5,156.33,IF(AL742=6,722.99,IF(AL742=7,638.96,IF(AL742=8,188.79,IF(AL742=9,946.4,IF(AL742=10,699.46,IF(AL742=11,361.7,IF(AL742=12,367.94,IF(AL742=13,572.94,IF(AL742=14,163.68,IF(AL742=15,756.97,IF(AL742=16,668.99,IF(AL742=17,197.66,IF(AL742=18,990.88,IF(AL742=19,732.33,IF(AL742=20,378.7))))))))))))))))))</f>
        <v>0</v>
      </c>
      <c r="AM743" s="52" t="b">
        <f>IF(AM742=3,46.41,IF(AM742=4,19.01,IF(AM742=5,15.96,IF(AM742=6,78.9,IF(AM742=7,32.34,IF(AM742=8,27.09,IF(AM742=9,125.27,IF(AM742=10,48.48,IF(AM742=11,43.47,IF(AM742=12,48.59,IF(AM742=13,19.9,IF(AM742=14,16.71,IF(AM742=15,82.61,IF(AM742=16,33.86,IF(AM742=17,28.36,IF(AM742=18,131.15,IF(AM742=19,50.76,IF(AM742=20,45.51))))))))))))))))))</f>
        <v>0</v>
      </c>
      <c r="AO743" s="4">
        <f t="shared" si="1934"/>
        <v>0</v>
      </c>
      <c r="AP743" s="4">
        <f t="shared" si="1935"/>
        <v>0</v>
      </c>
      <c r="AQ743" s="4">
        <f t="shared" si="1839"/>
        <v>0</v>
      </c>
      <c r="AU743" s="310"/>
      <c r="AV743" s="287"/>
      <c r="AW743" s="317"/>
      <c r="AX743" s="322" t="s">
        <v>54</v>
      </c>
      <c r="AY743" s="293"/>
      <c r="AZ743" s="10" t="s">
        <v>36</v>
      </c>
      <c r="BA743" s="12">
        <f>IF(BX743=FALSE,0,BX743)</f>
        <v>0</v>
      </c>
      <c r="BB743" s="12" t="s">
        <v>36</v>
      </c>
      <c r="BC743" s="12">
        <f>IF(BY743=FALSE,0,BY743)</f>
        <v>0</v>
      </c>
      <c r="BD743" s="12">
        <f>IF(BZ743=FALSE,0,BZ743)</f>
        <v>974.64</v>
      </c>
      <c r="BE743" s="12" t="s">
        <v>36</v>
      </c>
      <c r="BF743" s="12">
        <f>IF(CA743=FALSE,0,CA743)</f>
        <v>0</v>
      </c>
      <c r="BG743" s="12" t="s">
        <v>36</v>
      </c>
      <c r="BH743" s="12" t="s">
        <v>36</v>
      </c>
      <c r="BI743" s="12" t="s">
        <v>36</v>
      </c>
      <c r="BJ743" s="12" t="s">
        <v>36</v>
      </c>
      <c r="BK743" s="12">
        <f>IF(CB743=FALSE,0,CB743)</f>
        <v>0</v>
      </c>
      <c r="BL743" s="12" t="s">
        <v>36</v>
      </c>
      <c r="BM743" s="12">
        <f>IF(CC743=FALSE,0,CC743)</f>
        <v>0</v>
      </c>
      <c r="BN743" s="12" t="s">
        <v>36</v>
      </c>
      <c r="BO743" s="12">
        <f>IF(CD743=FALSE,0,CD743)</f>
        <v>0</v>
      </c>
      <c r="BP743" s="12">
        <f>IF(CE743=FALSE,0,CE743)</f>
        <v>0</v>
      </c>
      <c r="BQ743" s="12">
        <f>IF(CF743=FALSE,0,CF743)</f>
        <v>0</v>
      </c>
      <c r="BR743" s="12" t="s">
        <v>36</v>
      </c>
      <c r="BS743" s="12">
        <f>IF(CG743=FALSE,0,CG743)</f>
        <v>0</v>
      </c>
      <c r="BT743" s="12" t="s">
        <v>36</v>
      </c>
      <c r="BU743" s="18">
        <v>9</v>
      </c>
      <c r="BX743" s="52" t="b">
        <f>IF(AD742=3,1896.3,IF(AD742=4,1249.18,IF(AD742=5,476.76,IF(AD742=6,3974,IF(AD742=7,1481.5,IF(AD742=8,567.82,IF(AD742=9,5364.7,IF(AD742=10,1659.18,IF(AD742=11,1172.3)))))))))</f>
        <v>0</v>
      </c>
      <c r="BY743" s="52" t="b">
        <f>IF(AE742=5,2411.56,IF(AE742=8,2817.26,IF(AE742=11,2857.82)))</f>
        <v>0</v>
      </c>
      <c r="BZ743" s="52">
        <f>IF(AF742=3,974.64,IF(AF742=4,651.28,IF(AF742=5,575.98,IF(AF742=6,1237.4,IF(AF742=7,824.6,IF(AF742=8,732.08,IF(AF742=9,1597.08,IF(AF742=10,1068.98,IF(AF742=11,953.72)))))))))</f>
        <v>974.64</v>
      </c>
      <c r="CA743" s="52" t="b">
        <f>IF(AG742=3,997.78,IF(AG742=4,722.58,IF(AG742=5,500.76,IF(AG742=6,1258.44,IF(AG742=7,912.42,IF(AG742=8,632.32,IF(AG742=9,1630.7,IF(AG742=10,1144.38,IF(AG742=11,805.18)))))))))</f>
        <v>0</v>
      </c>
      <c r="CB743" s="52" t="b">
        <f>IF(AH742=3,719.7,IF(AH742=4,261.66,IF(AH742=5,157.22,IF(AH742=6,854.38,IF(AH742=7,321.54,IF(AH742=8,190.76,IF(AH742=9,1136.74,IF(AH742=10,408.8,IF(AH742=11,265.92)))))))))</f>
        <v>0</v>
      </c>
      <c r="CC743" s="52" t="b">
        <f>IF(AI742=3,392.34,IF(AI742=4,179.86,IF(AI742=5,97.76,IF(AI742=6,492.16,IF(AI742=7,224.14,IF(AI742=8,123.84,IF(AI742=9,594.22,IF(AI742=10,280.82,IF(AI742=11,159.34)))))))))</f>
        <v>0</v>
      </c>
      <c r="CD743" s="52" t="b">
        <f>IF(AJ742=3,216.7,IF(AJ742=4,129.3,IF(AJ742=5,91.5,IF(AJ742=6,288.54,IF(AJ742=7,173.16,IF(AJ742=8,122.92,IF(AJ742=9,390.32,IF(AJ742=10,236.48,IF(AJ742=11,167.76)))))))))</f>
        <v>0</v>
      </c>
      <c r="CE743" s="52" t="b">
        <f>IF(AK742=3,281.7,IF(AK742=4,209.68,IF(AK742=5,106.64,IF(AK742=6,572.92,IF(AK742=7,238.84,IF(AK742=8,126.84,IF(AK742=9,826.54,IF(AK742=10,282.66,IF(AK742=11,292)))))))))</f>
        <v>0</v>
      </c>
      <c r="CF743" s="52" t="b">
        <f>IF(AL742=3,702.84,IF(AL742=4,1094.44,IF(AL742=5,312.66,IF(AL742=6,1445.98,IF(AL742=7,1277.92,IF(AL742=8,377.58,IF(AL742=9,1892.8,IF(AL742=10,1398.92,IF(AL742=11,723.4)))))))))</f>
        <v>0</v>
      </c>
      <c r="CG743" s="52" t="b">
        <f>IF(AM742=3,92.82,IF(AM742=4,38.02,IF(AM742=5,31.92,IF(AM742=6,157.8,IF(AM742=7,64.68,IF(AM742=8,54.18,IF(AM742=9,250.54,IF(AM742=10,96.96,IF(AM742=11,86.94)))))))))</f>
        <v>0</v>
      </c>
    </row>
    <row r="744" spans="1:88" ht="30" customHeight="1">
      <c r="A744" s="295" t="s">
        <v>50</v>
      </c>
      <c r="B744" s="286" t="s">
        <v>147</v>
      </c>
      <c r="C744" s="307">
        <v>532.28</v>
      </c>
      <c r="D744" s="286" t="s">
        <v>27</v>
      </c>
      <c r="E744" s="3" t="s">
        <v>28</v>
      </c>
      <c r="F744" s="10">
        <f>G744+I744+J744+L744+Q744+S744+U744+V744+W744+Y744+Z744</f>
        <v>259390.69</v>
      </c>
      <c r="G744" s="44">
        <v>0</v>
      </c>
      <c r="H744" s="10">
        <v>0</v>
      </c>
      <c r="I744" s="10">
        <v>0</v>
      </c>
      <c r="J744" s="10">
        <v>259390.69</v>
      </c>
      <c r="K744" s="10">
        <v>0</v>
      </c>
      <c r="L744" s="10">
        <f>M744+O744</f>
        <v>0</v>
      </c>
      <c r="M744" s="13">
        <v>0</v>
      </c>
      <c r="N744" s="10">
        <v>0</v>
      </c>
      <c r="O744" s="13">
        <v>0</v>
      </c>
      <c r="P744" s="10">
        <v>0</v>
      </c>
      <c r="Q744" s="46">
        <v>0</v>
      </c>
      <c r="R744" s="10">
        <v>0</v>
      </c>
      <c r="S744" s="46">
        <v>0</v>
      </c>
      <c r="T744" s="10">
        <v>0</v>
      </c>
      <c r="U744" s="46">
        <v>0</v>
      </c>
      <c r="V744" s="46">
        <v>0</v>
      </c>
      <c r="W744" s="46">
        <v>0</v>
      </c>
      <c r="X744" s="10">
        <v>0</v>
      </c>
      <c r="Y744" s="10">
        <v>0</v>
      </c>
      <c r="Z744" s="10">
        <v>0</v>
      </c>
      <c r="AA744" s="16">
        <v>1</v>
      </c>
      <c r="AB744" s="57"/>
      <c r="AO744" s="4">
        <f t="shared" si="1934"/>
        <v>0</v>
      </c>
      <c r="AP744" s="4">
        <f t="shared" si="1935"/>
        <v>0</v>
      </c>
      <c r="AQ744" s="4">
        <f t="shared" si="1839"/>
        <v>0</v>
      </c>
      <c r="AU744" s="310" t="s">
        <v>50</v>
      </c>
      <c r="AV744" s="286" t="s">
        <v>147</v>
      </c>
      <c r="AW744" s="317">
        <v>532.28</v>
      </c>
      <c r="AX744" s="290" t="s">
        <v>27</v>
      </c>
      <c r="AY744" s="3" t="s">
        <v>28</v>
      </c>
      <c r="AZ744" s="10">
        <f>BA744+BC744+BD744+BF744+BK744+BM744+BO744+BP744+BQ744+BS744+BT744</f>
        <v>518781.38</v>
      </c>
      <c r="BA744" s="44">
        <f>ROUND($C744*BA752,2)</f>
        <v>0</v>
      </c>
      <c r="BB744" s="10">
        <f>ROUND(H744*2,2)</f>
        <v>0</v>
      </c>
      <c r="BC744" s="44">
        <f>ROUND($C744*BC752,2)</f>
        <v>0</v>
      </c>
      <c r="BD744" s="44">
        <f>ROUND($C744*BD752,2)</f>
        <v>518781.38</v>
      </c>
      <c r="BE744" s="10">
        <f>ROUND(K744*2,2)</f>
        <v>0</v>
      </c>
      <c r="BF744" s="44">
        <f>ROUND($C744*BF752,2)</f>
        <v>0</v>
      </c>
      <c r="BG744" s="10">
        <f>ROUND(M744*2,2)</f>
        <v>0</v>
      </c>
      <c r="BH744" s="10">
        <f>ROUND(N744*2,2)</f>
        <v>0</v>
      </c>
      <c r="BI744" s="10">
        <f>ROUND(O744*2,2)</f>
        <v>0</v>
      </c>
      <c r="BJ744" s="10">
        <f>ROUND(P744*2,2)</f>
        <v>0</v>
      </c>
      <c r="BK744" s="44">
        <f>ROUND($C744*BK752,2)</f>
        <v>0</v>
      </c>
      <c r="BL744" s="10">
        <f>ROUND(R744*2,2)</f>
        <v>0</v>
      </c>
      <c r="BM744" s="44">
        <f>ROUND($C744*BM752,2)</f>
        <v>0</v>
      </c>
      <c r="BN744" s="10">
        <f>ROUND(T744*2,2)</f>
        <v>0</v>
      </c>
      <c r="BO744" s="44">
        <f>ROUND($C744*BO752,2)</f>
        <v>0</v>
      </c>
      <c r="BP744" s="44">
        <f>ROUND(V744*2,2)</f>
        <v>0</v>
      </c>
      <c r="BQ744" s="44">
        <f>ROUND($C744*BQ752,2)</f>
        <v>0</v>
      </c>
      <c r="BR744" s="10">
        <f>ROUND(X744*2,2)</f>
        <v>0</v>
      </c>
      <c r="BS744" s="44">
        <f>ROUND(Y744*2,2)</f>
        <v>0</v>
      </c>
      <c r="BT744" s="10">
        <f>ROUND(Z744*2,2)</f>
        <v>0</v>
      </c>
      <c r="BU744" s="16">
        <v>1</v>
      </c>
      <c r="BV744" s="57"/>
      <c r="CI744" s="32">
        <f>BF744-BG744</f>
        <v>0</v>
      </c>
    </row>
    <row r="745" spans="1:88" ht="60" customHeight="1">
      <c r="A745" s="296"/>
      <c r="B745" s="291"/>
      <c r="C745" s="308"/>
      <c r="D745" s="287"/>
      <c r="E745" s="3" t="s">
        <v>29</v>
      </c>
      <c r="F745" s="10">
        <f t="shared" ref="F745:F749" si="2005">G745+I745+J745+L745+Q745+S745+U745+V745+W745+Y745+Z745</f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6">
        <v>2</v>
      </c>
      <c r="AO745" s="4">
        <f t="shared" si="1934"/>
        <v>0</v>
      </c>
      <c r="AP745" s="4">
        <f t="shared" si="1935"/>
        <v>0</v>
      </c>
      <c r="AQ745" s="4">
        <f t="shared" ref="AQ745:AQ806" si="2006">MAX(AO745:AP745)</f>
        <v>0</v>
      </c>
      <c r="AU745" s="310"/>
      <c r="AV745" s="291"/>
      <c r="AW745" s="317"/>
      <c r="AX745" s="290"/>
      <c r="AY745" s="3" t="s">
        <v>29</v>
      </c>
      <c r="AZ745" s="10">
        <f t="shared" ref="AZ745:AZ749" si="2007">BA745+BC745+BD745+BF745+BK745+BM745+BO745+BP745+BQ745+BS745+BT745</f>
        <v>0</v>
      </c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6">
        <v>2</v>
      </c>
    </row>
    <row r="746" spans="1:88" ht="120" customHeight="1">
      <c r="A746" s="296"/>
      <c r="B746" s="291"/>
      <c r="C746" s="308"/>
      <c r="D746" s="286" t="s">
        <v>30</v>
      </c>
      <c r="E746" s="3" t="s">
        <v>31</v>
      </c>
      <c r="F746" s="10">
        <f t="shared" si="2005"/>
        <v>0</v>
      </c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6">
        <v>3</v>
      </c>
      <c r="AO746" s="4">
        <f t="shared" si="1934"/>
        <v>0</v>
      </c>
      <c r="AP746" s="4">
        <f t="shared" si="1935"/>
        <v>0</v>
      </c>
      <c r="AQ746" s="4">
        <f t="shared" si="2006"/>
        <v>0</v>
      </c>
      <c r="AT746" s="32">
        <f>AZ746-BC746</f>
        <v>0</v>
      </c>
      <c r="AU746" s="310"/>
      <c r="AV746" s="291"/>
      <c r="AW746" s="317"/>
      <c r="AX746" s="290" t="s">
        <v>30</v>
      </c>
      <c r="AY746" s="3" t="s">
        <v>31</v>
      </c>
      <c r="AZ746" s="10">
        <f t="shared" si="2007"/>
        <v>0</v>
      </c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6">
        <v>3</v>
      </c>
    </row>
    <row r="747" spans="1:88" ht="30" customHeight="1">
      <c r="A747" s="296"/>
      <c r="B747" s="291"/>
      <c r="C747" s="308"/>
      <c r="D747" s="291"/>
      <c r="E747" s="3" t="s">
        <v>32</v>
      </c>
      <c r="F747" s="10">
        <f t="shared" si="2005"/>
        <v>0</v>
      </c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6">
        <v>4</v>
      </c>
      <c r="AO747" s="4">
        <f t="shared" si="1934"/>
        <v>0</v>
      </c>
      <c r="AP747" s="4">
        <f t="shared" si="1935"/>
        <v>0</v>
      </c>
      <c r="AQ747" s="4">
        <f t="shared" si="2006"/>
        <v>0</v>
      </c>
      <c r="AU747" s="310"/>
      <c r="AV747" s="291"/>
      <c r="AW747" s="317"/>
      <c r="AX747" s="290"/>
      <c r="AY747" s="3" t="s">
        <v>32</v>
      </c>
      <c r="AZ747" s="10">
        <f t="shared" si="2007"/>
        <v>0</v>
      </c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6">
        <v>4</v>
      </c>
    </row>
    <row r="748" spans="1:88" ht="30" customHeight="1">
      <c r="A748" s="296"/>
      <c r="B748" s="291"/>
      <c r="C748" s="308"/>
      <c r="D748" s="291"/>
      <c r="E748" s="3" t="s">
        <v>33</v>
      </c>
      <c r="F748" s="10">
        <f t="shared" si="2005"/>
        <v>0</v>
      </c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6">
        <v>5</v>
      </c>
      <c r="AO748" s="4">
        <f t="shared" ref="AO748:AO761" si="2008">IF(ISERROR(FIND(2015,A748,1)),0,2015)</f>
        <v>0</v>
      </c>
      <c r="AP748" s="4">
        <f t="shared" ref="AP748:AP761" si="2009">IF(ISERROR(FIND(2016,A748,1)),0,2016)</f>
        <v>0</v>
      </c>
      <c r="AQ748" s="4">
        <f t="shared" si="2006"/>
        <v>0</v>
      </c>
      <c r="AU748" s="310"/>
      <c r="AV748" s="291"/>
      <c r="AW748" s="317"/>
      <c r="AX748" s="290"/>
      <c r="AY748" s="3" t="s">
        <v>33</v>
      </c>
      <c r="AZ748" s="10">
        <f t="shared" si="2007"/>
        <v>0</v>
      </c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6">
        <v>5</v>
      </c>
    </row>
    <row r="749" spans="1:88" ht="30" customHeight="1">
      <c r="A749" s="296"/>
      <c r="B749" s="291"/>
      <c r="C749" s="308"/>
      <c r="D749" s="287"/>
      <c r="E749" s="3" t="s">
        <v>34</v>
      </c>
      <c r="F749" s="10">
        <f t="shared" si="2005"/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6">
        <v>6</v>
      </c>
      <c r="AO749" s="4">
        <f t="shared" si="2008"/>
        <v>0</v>
      </c>
      <c r="AP749" s="4">
        <f t="shared" si="2009"/>
        <v>0</v>
      </c>
      <c r="AQ749" s="4">
        <f t="shared" si="2006"/>
        <v>0</v>
      </c>
      <c r="AU749" s="310"/>
      <c r="AV749" s="291"/>
      <c r="AW749" s="317"/>
      <c r="AX749" s="290"/>
      <c r="AY749" s="3" t="s">
        <v>34</v>
      </c>
      <c r="AZ749" s="10">
        <f t="shared" si="2007"/>
        <v>0</v>
      </c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6">
        <v>6</v>
      </c>
    </row>
    <row r="750" spans="1:88" ht="30" customHeight="1">
      <c r="A750" s="296"/>
      <c r="B750" s="291"/>
      <c r="C750" s="308"/>
      <c r="D750" s="292" t="s">
        <v>35</v>
      </c>
      <c r="E750" s="293"/>
      <c r="F750" s="10">
        <f>F744+F745+F746+F747+F748+F749</f>
        <v>259390.69</v>
      </c>
      <c r="G750" s="10">
        <f t="shared" ref="G750" si="2010">G744+G745+G746+G747+G748+G749</f>
        <v>0</v>
      </c>
      <c r="H750" s="10">
        <f t="shared" ref="H750" si="2011">H744+H745+H746+H747+H748+H749</f>
        <v>0</v>
      </c>
      <c r="I750" s="10">
        <f t="shared" ref="I750" si="2012">I744+I745+I746+I747+I748+I749</f>
        <v>0</v>
      </c>
      <c r="J750" s="10">
        <f t="shared" ref="J750" si="2013">J744+J745+J746+J747+J748+J749</f>
        <v>259390.69</v>
      </c>
      <c r="K750" s="10">
        <f t="shared" ref="K750" si="2014">K744+K745+K746+K747+K748+K749</f>
        <v>0</v>
      </c>
      <c r="L750" s="10">
        <f t="shared" ref="L750" si="2015">L744+L745+L746+L747+L748+L749</f>
        <v>0</v>
      </c>
      <c r="M750" s="10">
        <f t="shared" ref="M750" si="2016">M744+M745+M746+M747+M748+M749</f>
        <v>0</v>
      </c>
      <c r="N750" s="10">
        <f t="shared" ref="N750" si="2017">N744+N745+N746+N747+N748+N749</f>
        <v>0</v>
      </c>
      <c r="O750" s="10">
        <f t="shared" ref="O750" si="2018">O744+O745+O746+O747+O748+O749</f>
        <v>0</v>
      </c>
      <c r="P750" s="10">
        <f t="shared" ref="P750" si="2019">P744+P745+P746+P747+P748+P749</f>
        <v>0</v>
      </c>
      <c r="Q750" s="10">
        <f t="shared" ref="Q750" si="2020">Q744+Q745+Q746+Q747+Q748+Q749</f>
        <v>0</v>
      </c>
      <c r="R750" s="10">
        <f t="shared" ref="R750" si="2021">R744+R745+R746+R747+R748+R749</f>
        <v>0</v>
      </c>
      <c r="S750" s="10">
        <f t="shared" ref="S750" si="2022">S744+S745+S746+S747+S748+S749</f>
        <v>0</v>
      </c>
      <c r="T750" s="10">
        <f t="shared" ref="T750" si="2023">T744+T745+T746+T747+T748+T749</f>
        <v>0</v>
      </c>
      <c r="U750" s="10">
        <f t="shared" ref="U750" si="2024">U744+U745+U746+U747+U748+U749</f>
        <v>0</v>
      </c>
      <c r="V750" s="10">
        <f t="shared" ref="V750" si="2025">V744+V745+V746+V747+V748+V749</f>
        <v>0</v>
      </c>
      <c r="W750" s="10">
        <f t="shared" ref="W750" si="2026">W744+W745+W746+W747+W748+W749</f>
        <v>0</v>
      </c>
      <c r="X750" s="10">
        <f t="shared" ref="X750" si="2027">X744+X745+X746+X747+X748+X749</f>
        <v>0</v>
      </c>
      <c r="Y750" s="10">
        <f t="shared" ref="Y750" si="2028">Y744+Y745+Y746+Y747+Y748+Y749</f>
        <v>0</v>
      </c>
      <c r="Z750" s="10">
        <f t="shared" ref="Z750" si="2029">Z744+Z745+Z746+Z747+Z748+Z749</f>
        <v>0</v>
      </c>
      <c r="AA750" s="16">
        <v>7</v>
      </c>
      <c r="AO750" s="4">
        <f t="shared" si="2008"/>
        <v>0</v>
      </c>
      <c r="AP750" s="4">
        <f t="shared" si="2009"/>
        <v>0</v>
      </c>
      <c r="AQ750" s="4">
        <f t="shared" si="2006"/>
        <v>0</v>
      </c>
      <c r="AU750" s="310"/>
      <c r="AV750" s="291"/>
      <c r="AW750" s="317"/>
      <c r="AX750" s="294" t="s">
        <v>35</v>
      </c>
      <c r="AY750" s="294"/>
      <c r="AZ750" s="10">
        <f>AZ744+AZ745+AZ746+AZ747+AZ748+AZ749</f>
        <v>518781.38</v>
      </c>
      <c r="BA750" s="10">
        <f t="shared" ref="BA750:BT750" si="2030">BA744+BA745+BA746+BA747+BA748+BA749</f>
        <v>0</v>
      </c>
      <c r="BB750" s="10">
        <f t="shared" si="2030"/>
        <v>0</v>
      </c>
      <c r="BC750" s="10">
        <f t="shared" si="2030"/>
        <v>0</v>
      </c>
      <c r="BD750" s="10">
        <f t="shared" si="2030"/>
        <v>518781.38</v>
      </c>
      <c r="BE750" s="10">
        <f t="shared" si="2030"/>
        <v>0</v>
      </c>
      <c r="BF750" s="10">
        <f t="shared" si="2030"/>
        <v>0</v>
      </c>
      <c r="BG750" s="10">
        <f t="shared" si="2030"/>
        <v>0</v>
      </c>
      <c r="BH750" s="10">
        <f t="shared" si="2030"/>
        <v>0</v>
      </c>
      <c r="BI750" s="10">
        <f t="shared" si="2030"/>
        <v>0</v>
      </c>
      <c r="BJ750" s="10">
        <f t="shared" si="2030"/>
        <v>0</v>
      </c>
      <c r="BK750" s="10">
        <f t="shared" si="2030"/>
        <v>0</v>
      </c>
      <c r="BL750" s="10">
        <f t="shared" si="2030"/>
        <v>0</v>
      </c>
      <c r="BM750" s="10">
        <f t="shared" si="2030"/>
        <v>0</v>
      </c>
      <c r="BN750" s="10">
        <f t="shared" si="2030"/>
        <v>0</v>
      </c>
      <c r="BO750" s="10">
        <f t="shared" si="2030"/>
        <v>0</v>
      </c>
      <c r="BP750" s="10">
        <f t="shared" si="2030"/>
        <v>0</v>
      </c>
      <c r="BQ750" s="10">
        <f t="shared" si="2030"/>
        <v>0</v>
      </c>
      <c r="BR750" s="10">
        <f t="shared" si="2030"/>
        <v>0</v>
      </c>
      <c r="BS750" s="10">
        <f t="shared" si="2030"/>
        <v>0</v>
      </c>
      <c r="BT750" s="10">
        <f t="shared" si="2030"/>
        <v>0</v>
      </c>
      <c r="BU750" s="16">
        <v>7</v>
      </c>
      <c r="CI750" s="32">
        <f>BF750-BG750</f>
        <v>0</v>
      </c>
      <c r="CJ750" s="123"/>
    </row>
    <row r="751" spans="1:88" ht="75" customHeight="1">
      <c r="A751" s="296"/>
      <c r="B751" s="291"/>
      <c r="C751" s="308"/>
      <c r="D751" s="292" t="s">
        <v>53</v>
      </c>
      <c r="E751" s="293"/>
      <c r="F751" s="11">
        <f>ROUND(F750/C744,2)</f>
        <v>487.32</v>
      </c>
      <c r="G751" s="11">
        <f>ROUND(G750/C744,2)</f>
        <v>0</v>
      </c>
      <c r="H751" s="11">
        <f>ROUND(H750/C744,2)</f>
        <v>0</v>
      </c>
      <c r="I751" s="11">
        <f>ROUND(I750/C744,2)</f>
        <v>0</v>
      </c>
      <c r="J751" s="11">
        <f>ROUND(J750/C744,2)</f>
        <v>487.32</v>
      </c>
      <c r="K751" s="11">
        <f>ROUND(K750/C744,2)</f>
        <v>0</v>
      </c>
      <c r="L751" s="11">
        <f>ROUND(L750/C744,2)</f>
        <v>0</v>
      </c>
      <c r="M751" s="11">
        <f>ROUND(M750/C744,2)</f>
        <v>0</v>
      </c>
      <c r="N751" s="11">
        <f>ROUND(N750/C744,2)</f>
        <v>0</v>
      </c>
      <c r="O751" s="11">
        <f>ROUND(O750/C744,2)</f>
        <v>0</v>
      </c>
      <c r="P751" s="11">
        <f>ROUND(P750/C744,2)</f>
        <v>0</v>
      </c>
      <c r="Q751" s="11">
        <f>ROUND(Q750/C744,2)</f>
        <v>0</v>
      </c>
      <c r="R751" s="11">
        <f>ROUND(R750/C744,2)</f>
        <v>0</v>
      </c>
      <c r="S751" s="11">
        <f>ROUND(S750/C744,2)</f>
        <v>0</v>
      </c>
      <c r="T751" s="11">
        <f>ROUND(T750/C744,2)</f>
        <v>0</v>
      </c>
      <c r="U751" s="11">
        <f>ROUND(U750/C744,2)</f>
        <v>0</v>
      </c>
      <c r="V751" s="11">
        <f>ROUND(V750/C744,2)</f>
        <v>0</v>
      </c>
      <c r="W751" s="11">
        <f>ROUND(W750/C744,2)</f>
        <v>0</v>
      </c>
      <c r="X751" s="11">
        <f>ROUND(X750/C744,2)</f>
        <v>0</v>
      </c>
      <c r="Y751" s="11">
        <f>ROUND(Y750/C744,2)</f>
        <v>0</v>
      </c>
      <c r="Z751" s="11">
        <f>ROUND(Z750/C744,2)</f>
        <v>0</v>
      </c>
      <c r="AA751" s="17">
        <v>8</v>
      </c>
      <c r="AD751" s="52" t="b">
        <f>IF(AND(G751&gt;947.15,G751&lt;949),3,IF(AND(G751&gt;623.59,G751&lt;625),4,IF(AND(G751&gt;237.38,G751&lt;239),5,IF(AND(G751&gt;1986,G751&lt;1988),6,IF(AND(G751&gt;739.75,G751&lt;741),7,IF(AND(G751&gt;282.91,G751&lt;284),8,IF(AND(G751&gt;2681.35,G751&lt;2683),9,IF(AND(G751&gt;828.59,G751&lt;830),10,IF(AND(G751&gt;585.15,G751&lt;587),11,IF(AND(G751&gt;991.71,G751&lt;993),12,IF(AND(G751&gt;652.95,G751&lt;654),13,IF(AND(G751&gt;248.59,G751&lt;250),14,IF(AND(G751&gt;2079.39,G751&lt;2081),15,IF(AND(G751&gt;774.57,G751&lt;776),16,IF(AND(G751&gt;296.25,G751&lt;298),17,IF(AND(G751&gt;2807.42,G751&lt;2809),18,IF(AND(G751&gt;867.59,G751&lt;869),19,IF(AND(G751&gt;612.7,G751&lt;614),20))))))))))))))))))</f>
        <v>0</v>
      </c>
      <c r="AE751" s="52" t="b">
        <f>IF(AND(I751&gt;1204.78,I751&lt;1206),5,IF(AND(I751&gt;1407.63,I751&lt;1409),8,IF(AND(I751&gt;1427.91,I751&lt;1429),11,IF(AND(I751&gt;1261.45,I751&lt;1263),14,IF(AND(I751&gt;1473.83,I751&lt;1475),17,IF(AND(I751&gt;1495.07,I751&lt;1497),20))))))</f>
        <v>0</v>
      </c>
      <c r="AF751" s="52">
        <f>IF(AND(J751&gt;486.32,J751&lt;488),3,IF(AND(J751&gt;324.64,J751&lt;326),4,IF(AND(J751&gt;286.99,J751&lt;288.5),5,IF(AND(J751&gt;617.7,J751&lt;618),6,IF(AND(J751&gt;411.3,J751&lt;413),7,IF(AND(J751&gt;365.04,J751&lt;367),8,IF(AND(J751&gt;797.54,J751&lt;799),9,IF(AND(J751&gt;533.49,J751&lt;535),10,IF(AND(J751&gt;475.86,J751&lt;477),11,IF(AND(J751&gt;509.22,J751&lt;511),12,IF(AND(J751&gt;339.94,J751&lt;341.2),13,IF(AND(J751&gt;300.53,J751&lt;302),14,IF(AND(J751&gt;646.78,J751&lt;648),15,IF(AND(J751&gt;430.68,J751&lt;432),16,IF(AND(J751&gt;382.24,J751&lt;384),17,IF(AND(J751&gt;835.07,J751&lt;837),18,IF(AND(J751&gt;558.61,J751&lt;560),19,IF(AND(J751&gt;498.27,J751&lt;500),20))))))))))))))))))</f>
        <v>3</v>
      </c>
      <c r="AG751" s="52" t="b">
        <f>IF(AND(L751&gt;497.89,L751&lt;499),3,IF(AND(L751&gt;360.29,L751&lt;362),4,IF(AND(L751&gt;249.38,L751&lt;251),5,IF(AND(L751&gt;628.22,L751&lt;630),6,IF(AND(L751&gt;455.21,L751&lt;457),7,IF(AND(L751&gt;315.16,L751&lt;317),8,IF(AND(L751&gt;814.35,L751&lt;816),9,IF(AND(L751&gt;571.19,L751&lt;573),10,IF(AND(L751&gt;401.59,L751&lt;403),11,IF(AND(L751&gt;521.33,L751&lt;523),12,IF(AND(L751&gt;377.28,L751&lt;379),13,IF(AND(L751&gt;261.15,L751&lt;263),14,IF(AND(L751&gt;657.8,L751&lt;659),15,IF(AND(L751&gt;476.66,L751&lt;478),16,IF(AND(L751&gt;330.01,L751&lt;332),17,IF(AND(L751&gt;852.67,L751&lt;854),18,IF(AND(L751&gt;598.08,L751&lt;600),19,IF(AND(L751&gt;420.51,L751&lt;422),20))))))))))))))))))</f>
        <v>0</v>
      </c>
      <c r="AH751" s="52" t="b">
        <f>IF(AND(Q751&gt;358.85,Q751&lt;360),3,IF(AND(Q751&gt;129.83,Q751&lt;131),4,IF(AND(Q751&gt;77.61,Q751&lt;79),5,IF(AND(Q751&gt;426.19,Q751&lt;428),6,IF(AND(Q751&gt;159.77,Q751&lt;161),7,IF(AND(Q751&gt;94.38,Q751&lt;96),8,IF(AND(Q751&gt;567.37,Q751&lt;569),9,IF(AND(Q751&gt;203.4,Q751&lt;205),10,IF(AND(Q751&gt;131.96,Q751&lt;133),11,IF(AND(Q751&gt;375.76,Q751&lt;377),12,IF(AND(Q751&gt;135.98,Q751&lt;137),13,IF(AND(Q751&gt;81.31,Q751&lt;83),14,IF(AND(Q751&gt;446.27,Q751&lt;448),15,IF(AND(Q751&gt;167.32,Q751&lt;169),16,IF(AND(Q751&gt;98.86,Q751&lt;100),17,IF(AND(Q751&gt;594.08,Q751&lt;596),18,IF(AND(Q751&gt;213.01,Q751&lt;215),19,IF(AND(Q751&gt;138.21,Q751&lt;140),20))))))))))))))))))</f>
        <v>0</v>
      </c>
      <c r="AI751" s="52" t="b">
        <f>IF(AND(S751&gt;195.17,S751&lt;197),3,IF(AND(S751&gt;88.93,S751&lt;90),4,IF(AND(S751&gt;47.88,S751&lt;49),5,IF(AND(S751&gt;245.08,S751&lt;247),6,IF(AND(S751&gt;111.07,S751&lt;113),7,IF(AND(S751&gt;60.92,S751&lt;62),8,IF(AND(S751&gt;296.11,S751&lt;298),9,IF(AND(S751&gt;139.41,S751&lt;141),10,IF(AND(S751&gt;78.67,S751&lt;80),11,IF(AND(S751&gt;204.39,S751&lt;206),12,IF(AND(S751&gt;93.16,S751&lt;95),13,IF(AND(S751&gt;50.17,S751&lt;52),14,IF(AND(S751&gt;256.64,S751&lt;258),15,IF(AND(S751&gt;116.33,S751&lt;118),16,IF(AND(S751&gt;63.83,S751&lt;65),17,IF(AND(S751&gt;310.07,S751&lt;312),18,IF(AND(S751&gt;146.01,S751&lt;148),19,IF(AND(S751&gt;82.42,S751&lt;84),20))))))))))))))))))</f>
        <v>0</v>
      </c>
      <c r="AJ751" s="52" t="b">
        <f>IF(AND(U751&gt;107.35,U751&lt;109),3,IF(AND(U751&gt;63.65,U751&lt;65),4,IF(AND(U751&gt;44.75,U751&lt;46),5,IF(AND(U751&gt;143.27,U751&lt;145),6,IF(AND(U751&gt;85.58,U751&lt;87),7,IF(AND(U751&gt;60.46,U751&lt;62),8,IF(AND(U751&gt;194.16,U751&lt;196),9,IF(AND(U751&gt;117.24,U751&lt;119),10,IF(AND(U751&gt;82.88,U751&lt;84),11,IF(AND(U751&gt;112.44,U751&lt;114),12,IF(AND(U751&gt;66.69,U751&lt;68),13,IF(AND(U751&gt;46.9,U751&lt;48),14,IF(AND(U751&gt;150.05,U751&lt;152),15,IF(AND(U751&gt;90.65,U751&lt;91),16,IF(AND(U751&gt;63.34,U751&lt;65),17,IF(AND(U751&gt;203.34,U751&lt;205),18,IF(AND(U751&gt;122.8,U751&lt;124),19,IF(AND(U751&gt;86.83,U751&lt;88),20))))))))))))))))))</f>
        <v>0</v>
      </c>
      <c r="AK751" s="52" t="b">
        <f>IF(AND(V751&gt;139.85,V751&lt;141),3,IF(AND(V751&gt;103.84,V751&lt;105),4,IF(AND(V751&gt;52.32,V751&lt;54),5,IF(AND(V751&gt;285.46,V751&lt;287),6,IF(AND(V751&gt;118.42,V751&lt;120),7,IF(AND(V751&gt;62.42,V751&lt;64),8,IF(AND(V751&gt;412.27,V751&lt;414),9,IF(AND(V751&gt;140.33,V751&lt;142),10,IF(AND(V751&gt;145,V751&lt;147),11,IF(AND(V751&gt;146.47,V751&lt;148),12,IF(AND(V751&gt;108.77,V751&lt;110),13,IF(AND(V751&gt;54.82,V751&lt;56),14,IF(AND(V751&gt;298.92,V751&lt;300),15,IF(AND(V751&gt;124.03,V751&lt;126),16,IF(AND(V751&gt;65.4,V751&lt;67),17,IF(AND(V751&gt;431.69,V751&lt;433),18,IF(AND(V751&gt;146.97,V751&lt;148),19,IF(AND(V751&gt;151.86,V751&lt;153),20))))))))))))))))))</f>
        <v>0</v>
      </c>
      <c r="AL751" s="52" t="b">
        <f>IF(AND(W751&gt;350.42,W751&lt;352),3,IF(AND(W751&gt;546.22,W751&lt;548),4,IF(AND(W751&gt;155.33,W751&lt;157),5,IF(AND(W751&gt;721.99,W751&lt;723),6,IF(AND(W751&gt;638.96,W751&lt;639),7,IF(AND(W751&gt;187.79,W751&lt;189),8,IF(AND(W751&gt;945.4,W751&lt;947),9,IF(AND(W751&gt;698.46,W751&lt;670),10,IF(AND(W751&gt;360.7,W751&lt;362),11,IF(AND(W751&gt;366.94,W751&lt;368),12,IF(AND(W751&gt;571.94,W751&lt;573),13,IF(AND(W751&gt;162.68,W751&lt;164),14,IF(AND(W751&gt;755.97,W751&lt;757),15,IF(AND(W751&gt;667.99,W751&lt;669),16,IF(AND(W751&gt;196.66,W751&lt;198),17,IF(AND(W751&gt;989.88,W751&lt;991),18,IF(AND(W751&gt;731.33,W751&lt;733),19,IF(AND(W751&gt;377.7,W751&lt;379),20))))))))))))))))))</f>
        <v>0</v>
      </c>
      <c r="AM751" s="52" t="b">
        <f>IF(AND(Y751&gt;46.2,Y751&lt;46.5),3,IF(AND(Y751&gt;18.8,Y751&lt;19.1),4,IF(AND(Y751&gt;15.8,Y751&lt;16),5,IF(AND(Y751&gt;78.7,Y751&lt;79),6,IF(AND(Y751&gt;32.1,Y751&lt;32.4),7,IF(AND(Y751&gt;26.9,Y751&lt;27.3),8,IF(AND(Y751&gt;125,Y751&lt;125.5),9,IF(AND(Y751&gt;48.2,Y751&lt;48.52),10,IF(AND(Y751&gt;43.1,Y751&lt;43.6),11,IF(AND(Y751&gt;48.53,Y751&lt;48.7),12,IF(AND(Y751&gt;19.6,Y751&lt;20.1),13,IF(AND(Y751&gt;16.5,Y751&lt;16.9),14,IF(AND(Y751&gt;82.4,Y751&lt;82.8),15,IF(AND(Y751&gt;33.6,Y751&lt;34),16,IF(AND(Y751&gt;28,Y751&lt;28.6),17,IF(AND(Y751&gt;130.8,Y751&lt;131.4),18,IF(AND(Y751&gt;50.5,Y751&lt;50.9),19,IF(AND(Y751&gt;45.2,Y751&lt;45.8),20))))))))))))))))))</f>
        <v>0</v>
      </c>
      <c r="AO751" s="4">
        <f t="shared" si="2008"/>
        <v>0</v>
      </c>
      <c r="AP751" s="4">
        <f t="shared" si="2009"/>
        <v>0</v>
      </c>
      <c r="AQ751" s="4">
        <f t="shared" si="2006"/>
        <v>0</v>
      </c>
      <c r="AU751" s="310"/>
      <c r="AV751" s="291"/>
      <c r="AW751" s="317"/>
      <c r="AX751" s="322" t="s">
        <v>53</v>
      </c>
      <c r="AY751" s="293"/>
      <c r="AZ751" s="11">
        <f>ROUND(AZ750/AW744,2)</f>
        <v>974.64</v>
      </c>
      <c r="BA751" s="11">
        <f>ROUND(BA750/AW744,2)</f>
        <v>0</v>
      </c>
      <c r="BB751" s="11">
        <f>ROUND(BB750/AW744,2)</f>
        <v>0</v>
      </c>
      <c r="BC751" s="11">
        <f>ROUND(BC750/AW744,2)</f>
        <v>0</v>
      </c>
      <c r="BD751" s="11">
        <f>ROUND(BD750/AW744,2)</f>
        <v>974.64</v>
      </c>
      <c r="BE751" s="11">
        <f>ROUND(BE750/AW744,2)</f>
        <v>0</v>
      </c>
      <c r="BF751" s="11">
        <f>ROUND(BF750/AW744,2)</f>
        <v>0</v>
      </c>
      <c r="BG751" s="11">
        <f>ROUND(BG750/AW744,2)</f>
        <v>0</v>
      </c>
      <c r="BH751" s="11">
        <f>ROUND(BH750/AW744,2)</f>
        <v>0</v>
      </c>
      <c r="BI751" s="11">
        <f>ROUND(BI750/AW744,2)</f>
        <v>0</v>
      </c>
      <c r="BJ751" s="11">
        <f>ROUND(BJ750/AW744,2)</f>
        <v>0</v>
      </c>
      <c r="BK751" s="11">
        <f>ROUND(BK750/AW744,2)</f>
        <v>0</v>
      </c>
      <c r="BL751" s="11">
        <f>ROUND(BL750/AW744,2)</f>
        <v>0</v>
      </c>
      <c r="BM751" s="11">
        <f>ROUND(BM750/AW744,2)</f>
        <v>0</v>
      </c>
      <c r="BN751" s="11">
        <f>ROUND(BN750/AW744,2)</f>
        <v>0</v>
      </c>
      <c r="BO751" s="11">
        <f>ROUND(BO750/AW744,2)</f>
        <v>0</v>
      </c>
      <c r="BP751" s="11">
        <f>ROUND(BP750/AW744,2)</f>
        <v>0</v>
      </c>
      <c r="BQ751" s="11">
        <f>ROUND(BQ750/AW744,2)</f>
        <v>0</v>
      </c>
      <c r="BR751" s="11">
        <f>ROUND(BR750/AW744,2)</f>
        <v>0</v>
      </c>
      <c r="BS751" s="11">
        <f>ROUND(BS750/AW744,2)</f>
        <v>0</v>
      </c>
      <c r="BT751" s="11">
        <f>ROUND(BT750/AW744,2)</f>
        <v>0</v>
      </c>
      <c r="BU751" s="17">
        <v>8</v>
      </c>
      <c r="BX751" s="52" t="b">
        <f>IF(AND(BA751&gt;947.15,BA751&lt;949),3,IF(AND(BA751&gt;623.59,BA751&lt;625),4,IF(AND(BA751&gt;237.38,BA751&lt;239),5,IF(AND(BA751&gt;1986,BA751&lt;1988),6,IF(AND(BA751&gt;739.75,BA751&lt;741),7,IF(AND(BA751&gt;282.91,BA751&lt;284),8,IF(AND(BA751&gt;2681.35,BA751&lt;2683),9,IF(AND(BA751&gt;828.59,BA751&lt;830),10,IF(AND(BA751&gt;585.15,BA751&lt;587),11,IF(AND(BA751&gt;991.71,BA751&lt;993),12,IF(AND(BA751&gt;652.95,BA751&lt;654),13,IF(AND(BA751&gt;248.59,BA751&lt;250),14,IF(AND(BA751&gt;2079.39,BA751&lt;2081),15,IF(AND(BA751&gt;774.57,BA751&lt;776),16,IF(AND(BA751&gt;296.25,BA751&lt;298),17,IF(AND(BA751&gt;2807.42,BA751&lt;2809),18,IF(AND(BA751&gt;867.59,BA751&lt;869),19,IF(AND(BA751&gt;612.7,BA751&lt;614),20))))))))))))))))))</f>
        <v>0</v>
      </c>
      <c r="BY751" s="52" t="b">
        <f>IF(AND(BC751&gt;1204.78,BC751&lt;1206),5,IF(AND(BC751&gt;1407.63,BC751&lt;1409),8,IF(AND(BC751&gt;1427.91,BC751&lt;1429),11,IF(AND(BC751&gt;1261.45,BC751&lt;1263),14,IF(AND(BC751&gt;1473.83,BC751&lt;1475),17,IF(AND(BC751&gt;1495.07,BC751&lt;1497),20))))))</f>
        <v>0</v>
      </c>
      <c r="BZ751" s="52" t="b">
        <f>IF(AND(BD751&gt;486.32,BD751&lt;488),3,IF(AND(BD751&gt;324.64,BD751&lt;326),4,IF(AND(BD751&gt;286.99,BD751&lt;288.5),5,IF(AND(BD751&gt;617.7,BD751&lt;618),6,IF(AND(BD751&gt;411.3,BD751&lt;413),7,IF(AND(BD751&gt;365.04,BD751&lt;367),8,IF(AND(BD751&gt;797.54,BD751&lt;799),9,IF(AND(BD751&gt;533.49,BD751&lt;535),10,IF(AND(BD751&gt;475.86,BD751&lt;477),11,IF(AND(BD751&gt;509.22,BD751&lt;511),12,IF(AND(BD751&gt;339.94,BD751&lt;341.2),13,IF(AND(BD751&gt;300.53,BD751&lt;302),14,IF(AND(BD751&gt;646.78,BD751&lt;648),15,IF(AND(BD751&gt;430.68,BD751&lt;432),16,IF(AND(BD751&gt;382.24,BD751&lt;384),17,IF(AND(BD751&gt;835.07,BD751&lt;837),18,IF(AND(BD751&gt;558.61,BD751&lt;560),19,IF(AND(BD751&gt;498.27,BD751&lt;500),20))))))))))))))))))</f>
        <v>0</v>
      </c>
      <c r="CA751" s="52" t="b">
        <f>IF(AND(BF751&gt;497.89,BF751&lt;499),3,IF(AND(BF751&gt;360.29,BF751&lt;362),4,IF(AND(BF751&gt;249.38,BF751&lt;251),5,IF(AND(BF751&gt;628.22,BF751&lt;630),6,IF(AND(BF751&gt;455.21,BF751&lt;457),7,IF(AND(BF751&gt;315.16,BF751&lt;317),8,IF(AND(BF751&gt;814.35,BF751&lt;816),9,IF(AND(BF751&gt;571.19,BF751&lt;573),10,IF(AND(BF751&gt;401.59,BF751&lt;403),11,IF(AND(BF751&gt;521.33,BF751&lt;523),12,IF(AND(BF751&gt;377.28,BF751&lt;379),13,IF(AND(BF751&gt;261.15,BF751&lt;263),14,IF(AND(BF751&gt;657.8,BF751&lt;659),15,IF(AND(BF751&gt;476.66,BF751&lt;478),16,IF(AND(BF751&gt;330.01,BF751&lt;332),17,IF(AND(BF751&gt;852.67,BF751&lt;854),18,IF(AND(BF751&gt;598.08,BF751&lt;600),19,IF(AND(BF751&gt;420.51,BF751&lt;422),20))))))))))))))))))</f>
        <v>0</v>
      </c>
      <c r="CB751" s="52" t="b">
        <f>IF(AND(BK751&gt;358.85,BK751&lt;360),3,IF(AND(BK751&gt;129.83,BK751&lt;131),4,IF(AND(BK751&gt;77.61,BK751&lt;79),5,IF(AND(BK751&gt;426.19,BK751&lt;428),6,IF(AND(BK751&gt;159.77,BK751&lt;161),7,IF(AND(BK751&gt;94.38,BK751&lt;96),8,IF(AND(BK751&gt;567.37,BK751&lt;569),9,IF(AND(BK751&gt;203.4,BK751&lt;205),10,IF(AND(BK751&gt;131.96,BK751&lt;133),11,IF(AND(BK751&gt;375.76,BK751&lt;377),12,IF(AND(BK751&gt;135.98,BK751&lt;137),13,IF(AND(BK751&gt;81.31,BK751&lt;83),14,IF(AND(BK751&gt;446.27,BK751&lt;448),15,IF(AND(BK751&gt;167.32,BK751&lt;169),16,IF(AND(BK751&gt;98.86,BK751&lt;100),17,IF(AND(BK751&gt;594.08,BK751&lt;596),18,IF(AND(BK751&gt;213.01,BK751&lt;215),19,IF(AND(BK751&gt;138.21,BK751&lt;140),20))))))))))))))))))</f>
        <v>0</v>
      </c>
      <c r="CC751" s="52" t="b">
        <f>IF(AND(BM751&gt;195.17,BM751&lt;197),3,IF(AND(BM751&gt;88.93,BM751&lt;90),4,IF(AND(BM751&gt;47.88,BM751&lt;49),5,IF(AND(BM751&gt;245.08,BM751&lt;247),6,IF(AND(BM751&gt;111.07,BM751&lt;113),7,IF(AND(BM751&gt;60.92,BM751&lt;62),8,IF(AND(BM751&gt;296.11,BM751&lt;298),9,IF(AND(BM751&gt;139.41,BM751&lt;141),10,IF(AND(BM751&gt;78.67,BM751&lt;80),11,IF(AND(BM751&gt;204.39,BM751&lt;206),12,IF(AND(BM751&gt;93.16,BM751&lt;95),13,IF(AND(BM751&gt;50.17,BM751&lt;52),14,IF(AND(BM751&gt;256.64,BM751&lt;258),15,IF(AND(BM751&gt;116.33,BM751&lt;118),16,IF(AND(BM751&gt;63.83,BM751&lt;65),17,IF(AND(BM751&gt;310.07,BM751&lt;312),18,IF(AND(BM751&gt;146.01,BM751&lt;148),19,IF(AND(BM751&gt;82.42,BM751&lt;84),20))))))))))))))))))</f>
        <v>0</v>
      </c>
      <c r="CD751" s="52" t="b">
        <f>IF(AND(BO751&gt;107.35,BO751&lt;109),3,IF(AND(BO751&gt;63.65,BO751&lt;65),4,IF(AND(BO751&gt;44.75,BO751&lt;46),5,IF(AND(BO751&gt;143.27,BO751&lt;145),6,IF(AND(BO751&gt;85.58,BO751&lt;87),7,IF(AND(BO751&gt;60.46,BO751&lt;62),8,IF(AND(BO751&gt;194.16,BO751&lt;196),9,IF(AND(BO751&gt;117.24,BO751&lt;119),10,IF(AND(BO751&gt;82.88,BO751&lt;84),11,IF(AND(BO751&gt;112.44,BO751&lt;114),12,IF(AND(BO751&gt;66.69,BO751&lt;68),13,IF(AND(BO751&gt;46.9,BO751&lt;48),14,IF(AND(BO751&gt;150.05,BO751&lt;152),15,IF(AND(BO751&gt;90.65,BO751&lt;91),16,IF(AND(BO751&gt;63.34,BO751&lt;65),17,IF(AND(BO751&gt;203.34,BO751&lt;205),18,IF(AND(BO751&gt;122.8,BO751&lt;124),19,IF(AND(BO751&gt;86.83,BO751&lt;88),20))))))))))))))))))</f>
        <v>0</v>
      </c>
      <c r="CE751" s="52" t="b">
        <f>IF(AND(BP751&gt;139.85,BP751&lt;141),3,IF(AND(BP751&gt;103.84,BP751&lt;105),4,IF(AND(BP751&gt;52.32,BP751&lt;54),5,IF(AND(BP751&gt;285.46,BP751&lt;287),6,IF(AND(BP751&gt;118.42,BP751&lt;120),7,IF(AND(BP751&gt;62.42,BP751&lt;64),8,IF(AND(BP751&gt;412.27,BP751&lt;414),9,IF(AND(BP751&gt;140.33,BP751&lt;142),10,IF(AND(BP751&gt;145,BP751&lt;147),11,IF(AND(BP751&gt;146.47,BP751&lt;148),12,IF(AND(BP751&gt;108.77,BP751&lt;110),13,IF(AND(BP751&gt;54.82,BP751&lt;56),14,IF(AND(BP751&gt;298.92,BP751&lt;300),15,IF(AND(BP751&gt;124.03,BP751&lt;126),16,IF(AND(BP751&gt;65.4,BP751&lt;67),17,IF(AND(BP751&gt;431.69,BP751&lt;433),18,IF(AND(BP751&gt;146.97,BP751&lt;148),19,IF(AND(BP751&gt;151.86,BP751&lt;153),20))))))))))))))))))</f>
        <v>0</v>
      </c>
      <c r="CF751" s="52" t="b">
        <f>IF(AND(BQ751&gt;350.42,BQ751&lt;352),3,IF(AND(BQ751&gt;546.22,BQ751&lt;548),4,IF(AND(BQ751&gt;155.33,BQ751&lt;157),5,IF(AND(BQ751&gt;721.99,BQ751&lt;723),6,IF(AND(BQ751&gt;638.96,BQ751&lt;639),7,IF(AND(BQ751&gt;187.79,BQ751&lt;189),8,IF(AND(BQ751&gt;945.4,BQ751&lt;947),9,IF(AND(BQ751&gt;698.46,BQ751&lt;670),10,IF(AND(BQ751&gt;360.7,BQ751&lt;362),11,IF(AND(BQ751&gt;366.94,BQ751&lt;368),12,IF(AND(BQ751&gt;571.94,BQ751&lt;573),13,IF(AND(BQ751&gt;162.68,BQ751&lt;164),14,IF(AND(BQ751&gt;755.97,BQ751&lt;757),15,IF(AND(BQ751&gt;667.99,BQ751&lt;669),16,IF(AND(BQ751&gt;196.66,BQ751&lt;198),17,IF(AND(BQ751&gt;989.88,BQ751&lt;991),18,IF(AND(BQ751&gt;731.33,BQ751&lt;733),19,IF(AND(BQ751&gt;377.7,BQ751&lt;379),20))))))))))))))))))</f>
        <v>0</v>
      </c>
      <c r="CG751" s="52" t="b">
        <f>IF(AND(BS751&gt;46.2,BS751&lt;46.5),3,IF(AND(BS751&gt;18.8,BS751&lt;19.1),4,IF(AND(BS751&gt;15.8,BS751&lt;16),5,IF(AND(BS751&gt;78.7,BS751&lt;79),6,IF(AND(BS751&gt;32.1,BS751&lt;32.4),7,IF(AND(BS751&gt;26.9,BS751&lt;27.3),8,IF(AND(BS751&gt;125,BS751&lt;125.5),9,IF(AND(BS751&gt;48.2,BS751&lt;48.52),10,IF(AND(BS751&gt;43.1,BS751&lt;43.6),11,IF(AND(BS751&gt;48.53,BS751&lt;48.7),12,IF(AND(BS751&gt;19.6,BS751&lt;20.1),13,IF(AND(BS751&gt;16.5,BS751&lt;16.9),14,IF(AND(BS751&gt;82.4,BS751&lt;82.8),15,IF(AND(BS751&gt;33.6,BS751&lt;34),16,IF(AND(BS751&gt;28,BS751&lt;28.6),17,IF(AND(BS751&gt;130.8,BS751&lt;131.4),18,IF(AND(BS751&gt;50.5,BS751&lt;50.9),19,IF(AND(BS751&gt;45.2,BS751&lt;45.8),20))))))))))))))))))</f>
        <v>0</v>
      </c>
    </row>
    <row r="752" spans="1:88" ht="90" customHeight="1">
      <c r="A752" s="297"/>
      <c r="B752" s="287"/>
      <c r="C752" s="309"/>
      <c r="D752" s="292" t="s">
        <v>54</v>
      </c>
      <c r="E752" s="293"/>
      <c r="F752" s="10" t="s">
        <v>36</v>
      </c>
      <c r="G752" s="12">
        <f>IF(AD752=FALSE,0,AD752)</f>
        <v>0</v>
      </c>
      <c r="H752" s="12" t="s">
        <v>36</v>
      </c>
      <c r="I752" s="12">
        <f>IF(AE752=FALSE,0,AE752)</f>
        <v>0</v>
      </c>
      <c r="J752" s="12">
        <f>IF(AF752=FALSE,0,AF752)</f>
        <v>487.32</v>
      </c>
      <c r="K752" s="12" t="s">
        <v>36</v>
      </c>
      <c r="L752" s="12">
        <f>IF(AG752=FALSE,0,AG752)</f>
        <v>0</v>
      </c>
      <c r="M752" s="12" t="s">
        <v>36</v>
      </c>
      <c r="N752" s="12" t="s">
        <v>36</v>
      </c>
      <c r="O752" s="12" t="s">
        <v>36</v>
      </c>
      <c r="P752" s="12" t="s">
        <v>36</v>
      </c>
      <c r="Q752" s="12">
        <f>IF(AH752=FALSE,0,AH752)</f>
        <v>0</v>
      </c>
      <c r="R752" s="12" t="s">
        <v>36</v>
      </c>
      <c r="S752" s="12">
        <f>IF(AI752=FALSE,0,AI752)</f>
        <v>0</v>
      </c>
      <c r="T752" s="12" t="s">
        <v>36</v>
      </c>
      <c r="U752" s="12">
        <f>IF(AJ752=FALSE,0,AJ752)</f>
        <v>0</v>
      </c>
      <c r="V752" s="12">
        <f>IF(AK752=FALSE,0,AK752)</f>
        <v>0</v>
      </c>
      <c r="W752" s="12">
        <f>IF(AL752=FALSE,0,AL752)</f>
        <v>0</v>
      </c>
      <c r="X752" s="12" t="s">
        <v>36</v>
      </c>
      <c r="Y752" s="12">
        <f>IF(AM752=FALSE,0,AM752)</f>
        <v>0</v>
      </c>
      <c r="Z752" s="12" t="s">
        <v>36</v>
      </c>
      <c r="AA752" s="18">
        <v>9</v>
      </c>
      <c r="AD752" s="52" t="b">
        <f>IF(AD751=3,948.15,IF(AD751=4,624.59,IF(AD751=5,238.38,IF(AD751=6,1987,IF(AD751=7,740.75,IF(AD751=8,283.91,IF(AD751=9,2682.35,IF(AD751=10,829.59,IF(AD751=11,586.15,IF(AD751=12,992.71,IF(AD751=13,653.95,IF(AD751=14,249.59,IF(AD751=15,2080.39,IF(AD751=16,775.57,IF(AD751=17,297.25,IF(AD751=18,2808.42,IF(AD751=19,868.59,IF(AD751=20,613.7))))))))))))))))))</f>
        <v>0</v>
      </c>
      <c r="AE752" s="52" t="b">
        <f>IF(AE751=5,1205.78,IF(AE751=8,1408.63,IF(AE751=11,1428.91,IF(AE751=14,1262.45,IF(AE751=17,1474.83,IF(AE751=20,1496.07))))))</f>
        <v>0</v>
      </c>
      <c r="AF752" s="52">
        <f>IF(AF751=3,487.32,IF(AF751=4,325.64,IF(AF751=5,287.99,IF(AF751=6,618.7,IF(AF751=7,412.3,IF(AF751=8,366.04,IF(AF751=9,798.54,IF(AF751=10,534.49,IF(AF751=11,476.86,IF(AF751=12,510.22,IF(AF751=13,340.94,IF(AF751=14,301.53,IF(AF751=15,647.78,IF(AF751=16,431.68,IF(AF751=17,383.24,IF(AF751=18,836.07,IF(AF751=19,559.61,IF(AF751=20,499.27))))))))))))))))))</f>
        <v>487.32</v>
      </c>
      <c r="AG752" s="52" t="b">
        <f>IF(AG751=3,498.89,IF(AG751=4,361.29,IF(AG751=5,250.38,IF(AG751=6,629.22,IF(AG751=7,456.21,IF(AG751=8,316.16,IF(AG751=9,815.35,IF(AG751=10,572.19,IF(AG751=11,402.59,IF(AG751=12,522.33,IF(AG751=13,378.28,IF(AG751=14,262.15,IF(AG751=15,658.8,IF(AG751=16,477.66,IF(AG751=17,331.01,IF(AG751=18,853.67,IF(AG751=19,599.08,IF(AG751=20,421.51))))))))))))))))))</f>
        <v>0</v>
      </c>
      <c r="AH752" s="52" t="b">
        <f>IF(AH751=3,359.85,IF(AH751=4,130.83,IF(AH751=5,78.61,IF(AH751=6,427.19,IF(AH751=7,160.77,IF(AH751=8,95.38,IF(AH751=9,568.37,IF(AH751=10,204.4,IF(AH751=11,132.96,IF(AH751=12,376.76,IF(AH751=13,136.98,IF(AH751=14,82.31,IF(AH751=15,447.27,IF(AH751=16,168.32,IF(AH751=17,99.86,IF(AH751=18,595.08,IF(AH751=19,214.01,IF(AH751=20,139.21))))))))))))))))))</f>
        <v>0</v>
      </c>
      <c r="AI752" s="52" t="b">
        <f>IF(AI751=3,196.17,IF(AI751=4,89.93,IF(AI751=5,48.88,IF(AI751=6,246.08,IF(AI751=7,112.07,IF(AI751=8,61.92,IF(AI751=9,297.11,IF(AI751=10,140.41,IF(AI751=11,79.67,IF(AI751=12,205.39,IF(AI751=13,94.16,IF(AI751=14,51.17,IF(AI751=15,257.64,IF(AI751=16,117.33,IF(AI751=17,64.83,IF(AI751=18,311.07,IF(AI751=19,147.01,IF(AI751=20,83.42))))))))))))))))))</f>
        <v>0</v>
      </c>
      <c r="AJ752" s="52" t="b">
        <f>IF(AJ751=3,108.35,IF(AJ751=4,64.65,IF(AJ751=5,45.75,IF(AJ751=6,144.27,IF(AJ751=7,86.58,IF(AJ751=8,61.46,IF(AJ751=9,195.16,IF(AJ751=10,118.24,IF(AJ751=11,83.88,IF(AJ751=12,113.44,IF(AJ751=13,67.69,IF(AJ751=14,47.9,IF(AJ751=15,151.05,IF(AJ751=16,90.65,IF(AJ751=17,64.34,IF(AJ751=18,204.34,IF(AJ751=19,123.8,IF(AJ751=20,87.83))))))))))))))))))</f>
        <v>0</v>
      </c>
      <c r="AK752" s="52" t="b">
        <f>IF(AK751=3,140.85,IF(AK751=4,104.84,IF(AK751=5,53.32,IF(AK751=6,286.46,IF(AK751=7,119.42,IF(AK751=8,63.42,IF(AK751=9,413.27,IF(AK751=10,141.33,IF(AK751=11,146,IF(AK751=12,147.47,IF(AK751=13,109.77,IF(AK751=14,55.82,IF(AK751=15,299.92,IF(AK751=16,125.03,IF(AK751=17,66.4,IF(AK751=18,432.69,IF(AK751=19,147.97,IF(AK751=20,152.86))))))))))))))))))</f>
        <v>0</v>
      </c>
      <c r="AL752" s="52" t="b">
        <f>IF(AL751=3,351.42,IF(AL751=4,547.22,IF(AL751=5,156.33,IF(AL751=6,722.99,IF(AL751=7,638.96,IF(AL751=8,188.79,IF(AL751=9,946.4,IF(AL751=10,699.46,IF(AL751=11,361.7,IF(AL751=12,367.94,IF(AL751=13,572.94,IF(AL751=14,163.68,IF(AL751=15,756.97,IF(AL751=16,668.99,IF(AL751=17,197.66,IF(AL751=18,990.88,IF(AL751=19,732.33,IF(AL751=20,378.7))))))))))))))))))</f>
        <v>0</v>
      </c>
      <c r="AM752" s="52" t="b">
        <f>IF(AM751=3,46.41,IF(AM751=4,19.01,IF(AM751=5,15.96,IF(AM751=6,78.9,IF(AM751=7,32.34,IF(AM751=8,27.09,IF(AM751=9,125.27,IF(AM751=10,48.48,IF(AM751=11,43.47,IF(AM751=12,48.59,IF(AM751=13,19.9,IF(AM751=14,16.71,IF(AM751=15,82.61,IF(AM751=16,33.86,IF(AM751=17,28.36,IF(AM751=18,131.15,IF(AM751=19,50.76,IF(AM751=20,45.51))))))))))))))))))</f>
        <v>0</v>
      </c>
      <c r="AO752" s="4">
        <f t="shared" si="2008"/>
        <v>0</v>
      </c>
      <c r="AP752" s="4">
        <f t="shared" si="2009"/>
        <v>0</v>
      </c>
      <c r="AQ752" s="4">
        <f t="shared" si="2006"/>
        <v>0</v>
      </c>
      <c r="AU752" s="310"/>
      <c r="AV752" s="287"/>
      <c r="AW752" s="317"/>
      <c r="AX752" s="322" t="s">
        <v>54</v>
      </c>
      <c r="AY752" s="293"/>
      <c r="AZ752" s="10" t="s">
        <v>36</v>
      </c>
      <c r="BA752" s="12">
        <f>IF(BX752=FALSE,0,BX752)</f>
        <v>0</v>
      </c>
      <c r="BB752" s="12" t="s">
        <v>36</v>
      </c>
      <c r="BC752" s="12">
        <f>IF(BY752=FALSE,0,BY752)</f>
        <v>0</v>
      </c>
      <c r="BD752" s="12">
        <f>IF(BZ752=FALSE,0,BZ752)</f>
        <v>974.64</v>
      </c>
      <c r="BE752" s="12" t="s">
        <v>36</v>
      </c>
      <c r="BF752" s="12">
        <f>IF(CA752=FALSE,0,CA752)</f>
        <v>0</v>
      </c>
      <c r="BG752" s="12" t="s">
        <v>36</v>
      </c>
      <c r="BH752" s="12" t="s">
        <v>36</v>
      </c>
      <c r="BI752" s="12" t="s">
        <v>36</v>
      </c>
      <c r="BJ752" s="12" t="s">
        <v>36</v>
      </c>
      <c r="BK752" s="12">
        <f>IF(CB752=FALSE,0,CB752)</f>
        <v>0</v>
      </c>
      <c r="BL752" s="12" t="s">
        <v>36</v>
      </c>
      <c r="BM752" s="12">
        <f>IF(CC752=FALSE,0,CC752)</f>
        <v>0</v>
      </c>
      <c r="BN752" s="12" t="s">
        <v>36</v>
      </c>
      <c r="BO752" s="12">
        <f>IF(CD752=FALSE,0,CD752)</f>
        <v>0</v>
      </c>
      <c r="BP752" s="12">
        <f>IF(CE752=FALSE,0,CE752)</f>
        <v>0</v>
      </c>
      <c r="BQ752" s="12">
        <f>IF(CF752=FALSE,0,CF752)</f>
        <v>0</v>
      </c>
      <c r="BR752" s="12" t="s">
        <v>36</v>
      </c>
      <c r="BS752" s="12">
        <f>IF(CG752=FALSE,0,CG752)</f>
        <v>0</v>
      </c>
      <c r="BT752" s="12" t="s">
        <v>36</v>
      </c>
      <c r="BU752" s="18">
        <v>9</v>
      </c>
      <c r="BX752" s="52" t="b">
        <f>IF(AD751=3,1896.3,IF(AD751=4,1249.18,IF(AD751=5,476.76,IF(AD751=6,3974,IF(AD751=7,1481.5,IF(AD751=8,567.82,IF(AD751=9,5364.7,IF(AD751=10,1659.18,IF(AD751=11,1172.3)))))))))</f>
        <v>0</v>
      </c>
      <c r="BY752" s="52" t="b">
        <f>IF(AE751=5,2411.56,IF(AE751=8,2817.26,IF(AE751=11,2857.82)))</f>
        <v>0</v>
      </c>
      <c r="BZ752" s="52">
        <f>IF(AF751=3,974.64,IF(AF751=4,651.28,IF(AF751=5,575.98,IF(AF751=6,1237.4,IF(AF751=7,824.6,IF(AF751=8,732.08,IF(AF751=9,1597.08,IF(AF751=10,1068.98,IF(AF751=11,953.72)))))))))</f>
        <v>974.64</v>
      </c>
      <c r="CA752" s="52" t="b">
        <f>IF(AG751=3,997.78,IF(AG751=4,722.58,IF(AG751=5,500.76,IF(AG751=6,1258.44,IF(AG751=7,912.42,IF(AG751=8,632.32,IF(AG751=9,1630.7,IF(AG751=10,1144.38,IF(AG751=11,805.18)))))))))</f>
        <v>0</v>
      </c>
      <c r="CB752" s="52" t="b">
        <f>IF(AH751=3,719.7,IF(AH751=4,261.66,IF(AH751=5,157.22,IF(AH751=6,854.38,IF(AH751=7,321.54,IF(AH751=8,190.76,IF(AH751=9,1136.74,IF(AH751=10,408.8,IF(AH751=11,265.92)))))))))</f>
        <v>0</v>
      </c>
      <c r="CC752" s="52" t="b">
        <f>IF(AI751=3,392.34,IF(AI751=4,179.86,IF(AI751=5,97.76,IF(AI751=6,492.16,IF(AI751=7,224.14,IF(AI751=8,123.84,IF(AI751=9,594.22,IF(AI751=10,280.82,IF(AI751=11,159.34)))))))))</f>
        <v>0</v>
      </c>
      <c r="CD752" s="52" t="b">
        <f>IF(AJ751=3,216.7,IF(AJ751=4,129.3,IF(AJ751=5,91.5,IF(AJ751=6,288.54,IF(AJ751=7,173.16,IF(AJ751=8,122.92,IF(AJ751=9,390.32,IF(AJ751=10,236.48,IF(AJ751=11,167.76)))))))))</f>
        <v>0</v>
      </c>
      <c r="CE752" s="52" t="b">
        <f>IF(AK751=3,281.7,IF(AK751=4,209.68,IF(AK751=5,106.64,IF(AK751=6,572.92,IF(AK751=7,238.84,IF(AK751=8,126.84,IF(AK751=9,826.54,IF(AK751=10,282.66,IF(AK751=11,292)))))))))</f>
        <v>0</v>
      </c>
      <c r="CF752" s="52" t="b">
        <f>IF(AL751=3,702.84,IF(AL751=4,1094.44,IF(AL751=5,312.66,IF(AL751=6,1445.98,IF(AL751=7,1277.92,IF(AL751=8,377.58,IF(AL751=9,1892.8,IF(AL751=10,1398.92,IF(AL751=11,723.4)))))))))</f>
        <v>0</v>
      </c>
      <c r="CG752" s="52" t="b">
        <f>IF(AM751=3,92.82,IF(AM751=4,38.02,IF(AM751=5,31.92,IF(AM751=6,157.8,IF(AM751=7,64.68,IF(AM751=8,54.18,IF(AM751=9,250.54,IF(AM751=10,96.96,IF(AM751=11,86.94)))))))))</f>
        <v>0</v>
      </c>
    </row>
    <row r="753" spans="1:88" ht="30" customHeight="1">
      <c r="A753" s="295" t="s">
        <v>74</v>
      </c>
      <c r="B753" s="286" t="s">
        <v>148</v>
      </c>
      <c r="C753" s="307">
        <v>532.74</v>
      </c>
      <c r="D753" s="286" t="s">
        <v>27</v>
      </c>
      <c r="E753" s="3" t="s">
        <v>28</v>
      </c>
      <c r="F753" s="10">
        <f>G753+I753+J753+L753+Q753+S753+U753+V753+W753+Y753+Z753</f>
        <v>457485.14760000003</v>
      </c>
      <c r="G753" s="44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f>M753+O753</f>
        <v>265778.65860000002</v>
      </c>
      <c r="M753" s="13">
        <v>265778.65860000002</v>
      </c>
      <c r="N753" s="10">
        <v>0</v>
      </c>
      <c r="O753" s="13">
        <v>0</v>
      </c>
      <c r="P753" s="10">
        <v>0</v>
      </c>
      <c r="Q753" s="10">
        <v>191706.489</v>
      </c>
      <c r="R753" s="10">
        <v>0</v>
      </c>
      <c r="S753" s="46">
        <v>0</v>
      </c>
      <c r="T753" s="10">
        <v>0</v>
      </c>
      <c r="U753" s="46">
        <v>0</v>
      </c>
      <c r="V753" s="46">
        <v>0</v>
      </c>
      <c r="W753" s="46">
        <v>0</v>
      </c>
      <c r="X753" s="10">
        <v>0</v>
      </c>
      <c r="Y753" s="10">
        <v>0</v>
      </c>
      <c r="Z753" s="10">
        <v>0</v>
      </c>
      <c r="AA753" s="16">
        <v>1</v>
      </c>
      <c r="AO753" s="4">
        <f t="shared" si="2008"/>
        <v>0</v>
      </c>
      <c r="AP753" s="4">
        <f t="shared" si="2009"/>
        <v>0</v>
      </c>
      <c r="AQ753" s="4">
        <f t="shared" si="2006"/>
        <v>0</v>
      </c>
      <c r="AU753" s="310" t="s">
        <v>74</v>
      </c>
      <c r="AV753" s="286" t="s">
        <v>148</v>
      </c>
      <c r="AW753" s="317">
        <v>532.74</v>
      </c>
      <c r="AX753" s="290" t="s">
        <v>27</v>
      </c>
      <c r="AY753" s="3" t="s">
        <v>28</v>
      </c>
      <c r="AZ753" s="10">
        <f>BA753+BC753+BD753+BF753+BK753+BM753+BO753+BP753+BQ753+BS753+BT753</f>
        <v>914970.29999999993</v>
      </c>
      <c r="BA753" s="44">
        <f>ROUND($C753*BA761,2)</f>
        <v>0</v>
      </c>
      <c r="BB753" s="10">
        <f>ROUND(H753*2,2)</f>
        <v>0</v>
      </c>
      <c r="BC753" s="44">
        <f>ROUND($C753*BC761,2)</f>
        <v>0</v>
      </c>
      <c r="BD753" s="44">
        <f>ROUND($C753*BD761,2)</f>
        <v>0</v>
      </c>
      <c r="BE753" s="10">
        <f>ROUND(K753*2,2)</f>
        <v>0</v>
      </c>
      <c r="BF753" s="44">
        <f>ROUND($C753*BF761,2)</f>
        <v>531557.31999999995</v>
      </c>
      <c r="BG753" s="10">
        <f>ROUND(M753*2,2)</f>
        <v>531557.31999999995</v>
      </c>
      <c r="BH753" s="10">
        <f>ROUND(N753*2,2)</f>
        <v>0</v>
      </c>
      <c r="BI753" s="10">
        <f>ROUND(O753*2,2)</f>
        <v>0</v>
      </c>
      <c r="BJ753" s="10">
        <f>ROUND(P753*2,2)</f>
        <v>0</v>
      </c>
      <c r="BK753" s="44">
        <f>ROUND($C753*BK761,2)</f>
        <v>383412.98</v>
      </c>
      <c r="BL753" s="10">
        <f>ROUND(R753*2,2)</f>
        <v>0</v>
      </c>
      <c r="BM753" s="44">
        <f>ROUND($C753*BM761,2)</f>
        <v>0</v>
      </c>
      <c r="BN753" s="10">
        <f>ROUND(T753*2,2)</f>
        <v>0</v>
      </c>
      <c r="BO753" s="44">
        <f>ROUND($C753*BO761,2)</f>
        <v>0</v>
      </c>
      <c r="BP753" s="44">
        <f>ROUND(V753*2,2)</f>
        <v>0</v>
      </c>
      <c r="BQ753" s="44">
        <f>ROUND($C753*BQ761,2)</f>
        <v>0</v>
      </c>
      <c r="BR753" s="10">
        <f>ROUND(X753*2,2)</f>
        <v>0</v>
      </c>
      <c r="BS753" s="44">
        <f>ROUND(Y753*2,2)</f>
        <v>0</v>
      </c>
      <c r="BT753" s="10">
        <f>ROUND(Z753*2,2)</f>
        <v>0</v>
      </c>
      <c r="BU753" s="16">
        <v>1</v>
      </c>
      <c r="CI753" s="32">
        <f>BF753-BG753</f>
        <v>0</v>
      </c>
    </row>
    <row r="754" spans="1:88" ht="60" customHeight="1">
      <c r="A754" s="296"/>
      <c r="B754" s="291"/>
      <c r="C754" s="308"/>
      <c r="D754" s="287"/>
      <c r="E754" s="3" t="s">
        <v>29</v>
      </c>
      <c r="F754" s="10">
        <f t="shared" ref="F754:F758" si="2031">G754+I754+J754+L754+Q754+S754+U754+V754+W754+Y754+Z754</f>
        <v>0</v>
      </c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6">
        <v>2</v>
      </c>
      <c r="AO754" s="4">
        <f t="shared" si="2008"/>
        <v>0</v>
      </c>
      <c r="AP754" s="4">
        <f t="shared" si="2009"/>
        <v>0</v>
      </c>
      <c r="AQ754" s="4">
        <f t="shared" si="2006"/>
        <v>0</v>
      </c>
      <c r="AU754" s="310"/>
      <c r="AV754" s="291"/>
      <c r="AW754" s="317"/>
      <c r="AX754" s="290"/>
      <c r="AY754" s="3" t="s">
        <v>29</v>
      </c>
      <c r="AZ754" s="10">
        <f t="shared" ref="AZ754:AZ758" si="2032">BA754+BC754+BD754+BF754+BK754+BM754+BO754+BP754+BQ754+BS754+BT754</f>
        <v>0</v>
      </c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6">
        <v>2</v>
      </c>
    </row>
    <row r="755" spans="1:88" ht="120" customHeight="1">
      <c r="A755" s="296"/>
      <c r="B755" s="291"/>
      <c r="C755" s="308"/>
      <c r="D755" s="286" t="s">
        <v>30</v>
      </c>
      <c r="E755" s="3" t="s">
        <v>31</v>
      </c>
      <c r="F755" s="10">
        <f t="shared" si="2031"/>
        <v>0</v>
      </c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6">
        <v>3</v>
      </c>
      <c r="AO755" s="4">
        <f t="shared" si="2008"/>
        <v>0</v>
      </c>
      <c r="AP755" s="4">
        <f t="shared" si="2009"/>
        <v>0</v>
      </c>
      <c r="AQ755" s="4">
        <f t="shared" si="2006"/>
        <v>0</v>
      </c>
      <c r="AT755" s="32">
        <f>AZ755-BC755</f>
        <v>0</v>
      </c>
      <c r="AU755" s="310"/>
      <c r="AV755" s="291"/>
      <c r="AW755" s="317"/>
      <c r="AX755" s="290" t="s">
        <v>30</v>
      </c>
      <c r="AY755" s="3" t="s">
        <v>31</v>
      </c>
      <c r="AZ755" s="10">
        <f t="shared" si="2032"/>
        <v>0</v>
      </c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6">
        <v>3</v>
      </c>
    </row>
    <row r="756" spans="1:88" ht="30" customHeight="1">
      <c r="A756" s="296"/>
      <c r="B756" s="291"/>
      <c r="C756" s="308"/>
      <c r="D756" s="291"/>
      <c r="E756" s="3" t="s">
        <v>32</v>
      </c>
      <c r="F756" s="10">
        <f t="shared" si="2031"/>
        <v>0</v>
      </c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6">
        <v>4</v>
      </c>
      <c r="AO756" s="4">
        <f t="shared" si="2008"/>
        <v>0</v>
      </c>
      <c r="AP756" s="4">
        <f t="shared" si="2009"/>
        <v>0</v>
      </c>
      <c r="AQ756" s="4">
        <f t="shared" si="2006"/>
        <v>0</v>
      </c>
      <c r="AU756" s="310"/>
      <c r="AV756" s="291"/>
      <c r="AW756" s="317"/>
      <c r="AX756" s="290"/>
      <c r="AY756" s="3" t="s">
        <v>32</v>
      </c>
      <c r="AZ756" s="10">
        <f t="shared" si="2032"/>
        <v>0</v>
      </c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6">
        <v>4</v>
      </c>
    </row>
    <row r="757" spans="1:88" ht="30" customHeight="1">
      <c r="A757" s="296"/>
      <c r="B757" s="291"/>
      <c r="C757" s="308"/>
      <c r="D757" s="291"/>
      <c r="E757" s="3" t="s">
        <v>33</v>
      </c>
      <c r="F757" s="10">
        <f t="shared" si="2031"/>
        <v>0</v>
      </c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6">
        <v>5</v>
      </c>
      <c r="AO757" s="4">
        <f t="shared" si="2008"/>
        <v>0</v>
      </c>
      <c r="AP757" s="4">
        <f t="shared" si="2009"/>
        <v>0</v>
      </c>
      <c r="AQ757" s="4">
        <f t="shared" si="2006"/>
        <v>0</v>
      </c>
      <c r="AU757" s="310"/>
      <c r="AV757" s="291"/>
      <c r="AW757" s="317"/>
      <c r="AX757" s="290"/>
      <c r="AY757" s="3" t="s">
        <v>33</v>
      </c>
      <c r="AZ757" s="10">
        <f t="shared" si="2032"/>
        <v>0</v>
      </c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6">
        <v>5</v>
      </c>
    </row>
    <row r="758" spans="1:88" ht="30" customHeight="1">
      <c r="A758" s="296"/>
      <c r="B758" s="291"/>
      <c r="C758" s="308"/>
      <c r="D758" s="287"/>
      <c r="E758" s="3" t="s">
        <v>34</v>
      </c>
      <c r="F758" s="10">
        <f t="shared" si="2031"/>
        <v>0</v>
      </c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6">
        <v>6</v>
      </c>
      <c r="AO758" s="4">
        <f t="shared" si="2008"/>
        <v>0</v>
      </c>
      <c r="AP758" s="4">
        <f t="shared" si="2009"/>
        <v>0</v>
      </c>
      <c r="AQ758" s="4">
        <f t="shared" si="2006"/>
        <v>0</v>
      </c>
      <c r="AU758" s="310"/>
      <c r="AV758" s="291"/>
      <c r="AW758" s="317"/>
      <c r="AX758" s="290"/>
      <c r="AY758" s="3" t="s">
        <v>34</v>
      </c>
      <c r="AZ758" s="10">
        <f t="shared" si="2032"/>
        <v>0</v>
      </c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6">
        <v>6</v>
      </c>
    </row>
    <row r="759" spans="1:88" ht="30" customHeight="1">
      <c r="A759" s="296"/>
      <c r="B759" s="291"/>
      <c r="C759" s="308"/>
      <c r="D759" s="292" t="s">
        <v>35</v>
      </c>
      <c r="E759" s="293"/>
      <c r="F759" s="10">
        <f>F753+F754+F755+F756+F757+F758</f>
        <v>457485.14760000003</v>
      </c>
      <c r="G759" s="10">
        <f t="shared" ref="G759" si="2033">G753+G754+G755+G756+G757+G758</f>
        <v>0</v>
      </c>
      <c r="H759" s="10">
        <f t="shared" ref="H759" si="2034">H753+H754+H755+H756+H757+H758</f>
        <v>0</v>
      </c>
      <c r="I759" s="10">
        <f t="shared" ref="I759" si="2035">I753+I754+I755+I756+I757+I758</f>
        <v>0</v>
      </c>
      <c r="J759" s="10">
        <f t="shared" ref="J759" si="2036">J753+J754+J755+J756+J757+J758</f>
        <v>0</v>
      </c>
      <c r="K759" s="10">
        <f t="shared" ref="K759" si="2037">K753+K754+K755+K756+K757+K758</f>
        <v>0</v>
      </c>
      <c r="L759" s="10">
        <f t="shared" ref="L759" si="2038">L753+L754+L755+L756+L757+L758</f>
        <v>265778.65860000002</v>
      </c>
      <c r="M759" s="10">
        <f t="shared" ref="M759" si="2039">M753+M754+M755+M756+M757+M758</f>
        <v>265778.65860000002</v>
      </c>
      <c r="N759" s="10">
        <f t="shared" ref="N759" si="2040">N753+N754+N755+N756+N757+N758</f>
        <v>0</v>
      </c>
      <c r="O759" s="10">
        <f t="shared" ref="O759" si="2041">O753+O754+O755+O756+O757+O758</f>
        <v>0</v>
      </c>
      <c r="P759" s="10">
        <f t="shared" ref="P759" si="2042">P753+P754+P755+P756+P757+P758</f>
        <v>0</v>
      </c>
      <c r="Q759" s="10">
        <f t="shared" ref="Q759" si="2043">Q753+Q754+Q755+Q756+Q757+Q758</f>
        <v>191706.489</v>
      </c>
      <c r="R759" s="10">
        <f t="shared" ref="R759" si="2044">R753+R754+R755+R756+R757+R758</f>
        <v>0</v>
      </c>
      <c r="S759" s="10">
        <f t="shared" ref="S759" si="2045">S753+S754+S755+S756+S757+S758</f>
        <v>0</v>
      </c>
      <c r="T759" s="10">
        <f t="shared" ref="T759" si="2046">T753+T754+T755+T756+T757+T758</f>
        <v>0</v>
      </c>
      <c r="U759" s="10">
        <f t="shared" ref="U759" si="2047">U753+U754+U755+U756+U757+U758</f>
        <v>0</v>
      </c>
      <c r="V759" s="10">
        <f t="shared" ref="V759" si="2048">V753+V754+V755+V756+V757+V758</f>
        <v>0</v>
      </c>
      <c r="W759" s="10">
        <f t="shared" ref="W759" si="2049">W753+W754+W755+W756+W757+W758</f>
        <v>0</v>
      </c>
      <c r="X759" s="10">
        <f t="shared" ref="X759" si="2050">X753+X754+X755+X756+X757+X758</f>
        <v>0</v>
      </c>
      <c r="Y759" s="10">
        <f t="shared" ref="Y759" si="2051">Y753+Y754+Y755+Y756+Y757+Y758</f>
        <v>0</v>
      </c>
      <c r="Z759" s="10">
        <f t="shared" ref="Z759" si="2052">Z753+Z754+Z755+Z756+Z757+Z758</f>
        <v>0</v>
      </c>
      <c r="AA759" s="16">
        <v>7</v>
      </c>
      <c r="AO759" s="4">
        <f t="shared" si="2008"/>
        <v>0</v>
      </c>
      <c r="AP759" s="4">
        <f t="shared" si="2009"/>
        <v>0</v>
      </c>
      <c r="AQ759" s="4">
        <f t="shared" si="2006"/>
        <v>0</v>
      </c>
      <c r="AU759" s="310"/>
      <c r="AV759" s="291"/>
      <c r="AW759" s="317"/>
      <c r="AX759" s="294" t="s">
        <v>35</v>
      </c>
      <c r="AY759" s="294"/>
      <c r="AZ759" s="10">
        <f>AZ753+AZ754+AZ755+AZ756+AZ757+AZ758</f>
        <v>914970.29999999993</v>
      </c>
      <c r="BA759" s="10">
        <f t="shared" ref="BA759:BT759" si="2053">BA753+BA754+BA755+BA756+BA757+BA758</f>
        <v>0</v>
      </c>
      <c r="BB759" s="10">
        <f t="shared" si="2053"/>
        <v>0</v>
      </c>
      <c r="BC759" s="10">
        <f t="shared" si="2053"/>
        <v>0</v>
      </c>
      <c r="BD759" s="10">
        <f t="shared" si="2053"/>
        <v>0</v>
      </c>
      <c r="BE759" s="10">
        <f t="shared" si="2053"/>
        <v>0</v>
      </c>
      <c r="BF759" s="10">
        <f t="shared" si="2053"/>
        <v>531557.31999999995</v>
      </c>
      <c r="BG759" s="10">
        <f t="shared" si="2053"/>
        <v>531557.31999999995</v>
      </c>
      <c r="BH759" s="10">
        <f t="shared" si="2053"/>
        <v>0</v>
      </c>
      <c r="BI759" s="10">
        <f t="shared" si="2053"/>
        <v>0</v>
      </c>
      <c r="BJ759" s="10">
        <f t="shared" si="2053"/>
        <v>0</v>
      </c>
      <c r="BK759" s="10">
        <f t="shared" si="2053"/>
        <v>383412.98</v>
      </c>
      <c r="BL759" s="10">
        <f t="shared" si="2053"/>
        <v>0</v>
      </c>
      <c r="BM759" s="10">
        <f t="shared" si="2053"/>
        <v>0</v>
      </c>
      <c r="BN759" s="10">
        <f t="shared" si="2053"/>
        <v>0</v>
      </c>
      <c r="BO759" s="10">
        <f t="shared" si="2053"/>
        <v>0</v>
      </c>
      <c r="BP759" s="10">
        <f t="shared" si="2053"/>
        <v>0</v>
      </c>
      <c r="BQ759" s="10">
        <f t="shared" si="2053"/>
        <v>0</v>
      </c>
      <c r="BR759" s="10">
        <f t="shared" si="2053"/>
        <v>0</v>
      </c>
      <c r="BS759" s="10">
        <f t="shared" si="2053"/>
        <v>0</v>
      </c>
      <c r="BT759" s="10">
        <f t="shared" si="2053"/>
        <v>0</v>
      </c>
      <c r="BU759" s="16">
        <v>7</v>
      </c>
      <c r="CI759" s="32">
        <f>BF759-BG759</f>
        <v>0</v>
      </c>
      <c r="CJ759" s="123"/>
    </row>
    <row r="760" spans="1:88" ht="75" customHeight="1">
      <c r="A760" s="296"/>
      <c r="B760" s="291"/>
      <c r="C760" s="308"/>
      <c r="D760" s="292" t="s">
        <v>53</v>
      </c>
      <c r="E760" s="293"/>
      <c r="F760" s="11">
        <f>ROUND(F759/C753,2)</f>
        <v>858.74</v>
      </c>
      <c r="G760" s="11">
        <f>ROUND(G759/C753,2)</f>
        <v>0</v>
      </c>
      <c r="H760" s="11">
        <f>ROUND(H759/C753,2)</f>
        <v>0</v>
      </c>
      <c r="I760" s="11">
        <f>ROUND(I759/C753,2)</f>
        <v>0</v>
      </c>
      <c r="J760" s="11">
        <f>ROUND(J759/C753,2)</f>
        <v>0</v>
      </c>
      <c r="K760" s="11">
        <f>ROUND(K759/C753,2)</f>
        <v>0</v>
      </c>
      <c r="L760" s="11">
        <f>ROUND(L759/C753,2)</f>
        <v>498.89</v>
      </c>
      <c r="M760" s="11">
        <f>ROUND(M759/C753,2)</f>
        <v>498.89</v>
      </c>
      <c r="N760" s="11">
        <f>ROUND(N759/C753,2)</f>
        <v>0</v>
      </c>
      <c r="O760" s="11">
        <f>ROUND(O759/C753,2)</f>
        <v>0</v>
      </c>
      <c r="P760" s="11">
        <f>ROUND(P759/C753,2)</f>
        <v>0</v>
      </c>
      <c r="Q760" s="11">
        <f>ROUND(Q759/C753,2)</f>
        <v>359.85</v>
      </c>
      <c r="R760" s="11">
        <f>ROUND(R759/C753,2)</f>
        <v>0</v>
      </c>
      <c r="S760" s="11">
        <f>ROUND(S759/C753,2)</f>
        <v>0</v>
      </c>
      <c r="T760" s="11">
        <f>ROUND(T759/C753,2)</f>
        <v>0</v>
      </c>
      <c r="U760" s="11">
        <f>ROUND(U759/C753,2)</f>
        <v>0</v>
      </c>
      <c r="V760" s="11">
        <f>ROUND(V759/C753,2)</f>
        <v>0</v>
      </c>
      <c r="W760" s="11">
        <f>ROUND(W759/C753,2)</f>
        <v>0</v>
      </c>
      <c r="X760" s="11">
        <f>ROUND(X759/C753,2)</f>
        <v>0</v>
      </c>
      <c r="Y760" s="11">
        <f>ROUND(Y759/C753,2)</f>
        <v>0</v>
      </c>
      <c r="Z760" s="11">
        <f>ROUND(Z759/C753,2)</f>
        <v>0</v>
      </c>
      <c r="AA760" s="17">
        <v>8</v>
      </c>
      <c r="AD760" s="52" t="b">
        <f>IF(AND(G760&gt;947.15,G760&lt;949),3,IF(AND(G760&gt;623.59,G760&lt;625),4,IF(AND(G760&gt;237.38,G760&lt;239),5,IF(AND(G760&gt;1986,G760&lt;1988),6,IF(AND(G760&gt;739.75,G760&lt;741),7,IF(AND(G760&gt;282.91,G760&lt;284),8,IF(AND(G760&gt;2681.35,G760&lt;2683),9,IF(AND(G760&gt;828.59,G760&lt;830),10,IF(AND(G760&gt;585.15,G760&lt;587),11,IF(AND(G760&gt;991.71,G760&lt;993),12,IF(AND(G760&gt;652.95,G760&lt;654),13,IF(AND(G760&gt;248.59,G760&lt;250),14,IF(AND(G760&gt;2079.39,G760&lt;2081),15,IF(AND(G760&gt;774.57,G760&lt;776),16,IF(AND(G760&gt;296.25,G760&lt;298),17,IF(AND(G760&gt;2807.42,G760&lt;2809),18,IF(AND(G760&gt;867.59,G760&lt;869),19,IF(AND(G760&gt;612.7,G760&lt;614),20))))))))))))))))))</f>
        <v>0</v>
      </c>
      <c r="AE760" s="52" t="b">
        <f>IF(AND(I760&gt;1204.78,I760&lt;1206),5,IF(AND(I760&gt;1407.63,I760&lt;1409),8,IF(AND(I760&gt;1427.91,I760&lt;1429),11,IF(AND(I760&gt;1261.45,I760&lt;1263),14,IF(AND(I760&gt;1473.83,I760&lt;1475),17,IF(AND(I760&gt;1495.07,I760&lt;1497),20))))))</f>
        <v>0</v>
      </c>
      <c r="AF760" s="52" t="b">
        <f>IF(AND(J760&gt;486.32,J760&lt;488),3,IF(AND(J760&gt;324.64,J760&lt;326),4,IF(AND(J760&gt;286.99,J760&lt;288.5),5,IF(AND(J760&gt;617.7,J760&lt;618),6,IF(AND(J760&gt;411.3,J760&lt;413),7,IF(AND(J760&gt;365.04,J760&lt;367),8,IF(AND(J760&gt;797.54,J760&lt;799),9,IF(AND(J760&gt;533.49,J760&lt;535),10,IF(AND(J760&gt;475.86,J760&lt;477),11,IF(AND(J760&gt;509.22,J760&lt;511),12,IF(AND(J760&gt;339.94,J760&lt;341.2),13,IF(AND(J760&gt;300.53,J760&lt;302),14,IF(AND(J760&gt;646.78,J760&lt;648),15,IF(AND(J760&gt;430.68,J760&lt;432),16,IF(AND(J760&gt;382.24,J760&lt;384),17,IF(AND(J760&gt;835.07,J760&lt;837),18,IF(AND(J760&gt;558.61,J760&lt;560),19,IF(AND(J760&gt;498.27,J760&lt;500),20))))))))))))))))))</f>
        <v>0</v>
      </c>
      <c r="AG760" s="52">
        <f>IF(AND(L760&gt;497.89,L760&lt;499),3,IF(AND(L760&gt;360.29,L760&lt;362),4,IF(AND(L760&gt;249.38,L760&lt;251),5,IF(AND(L760&gt;628.22,L760&lt;630),6,IF(AND(L760&gt;455.21,L760&lt;457),7,IF(AND(L760&gt;315.16,L760&lt;317),8,IF(AND(L760&gt;814.35,L760&lt;816),9,IF(AND(L760&gt;571.19,L760&lt;573),10,IF(AND(L760&gt;401.59,L760&lt;403),11,IF(AND(L760&gt;521.33,L760&lt;523),12,IF(AND(L760&gt;377.28,L760&lt;379),13,IF(AND(L760&gt;261.15,L760&lt;263),14,IF(AND(L760&gt;657.8,L760&lt;659),15,IF(AND(L760&gt;476.66,L760&lt;478),16,IF(AND(L760&gt;330.01,L760&lt;332),17,IF(AND(L760&gt;852.67,L760&lt;854),18,IF(AND(L760&gt;598.08,L760&lt;600),19,IF(AND(L760&gt;420.51,L760&lt;422),20))))))))))))))))))</f>
        <v>3</v>
      </c>
      <c r="AH760" s="52">
        <f>IF(AND(Q760&gt;358.85,Q760&lt;360),3,IF(AND(Q760&gt;129.83,Q760&lt;131),4,IF(AND(Q760&gt;77.61,Q760&lt;79),5,IF(AND(Q760&gt;426.19,Q760&lt;428),6,IF(AND(Q760&gt;159.77,Q760&lt;161),7,IF(AND(Q760&gt;94.38,Q760&lt;96),8,IF(AND(Q760&gt;567.37,Q760&lt;569),9,IF(AND(Q760&gt;203.4,Q760&lt;205),10,IF(AND(Q760&gt;131.96,Q760&lt;133),11,IF(AND(Q760&gt;375.76,Q760&lt;377),12,IF(AND(Q760&gt;135.98,Q760&lt;137),13,IF(AND(Q760&gt;81.31,Q760&lt;83),14,IF(AND(Q760&gt;446.27,Q760&lt;448),15,IF(AND(Q760&gt;167.32,Q760&lt;169),16,IF(AND(Q760&gt;98.86,Q760&lt;100),17,IF(AND(Q760&gt;594.08,Q760&lt;596),18,IF(AND(Q760&gt;213.01,Q760&lt;215),19,IF(AND(Q760&gt;138.21,Q760&lt;140),20))))))))))))))))))</f>
        <v>3</v>
      </c>
      <c r="AI760" s="52" t="b">
        <f>IF(AND(S760&gt;195.17,S760&lt;197),3,IF(AND(S760&gt;88.93,S760&lt;90),4,IF(AND(S760&gt;47.88,S760&lt;49),5,IF(AND(S760&gt;245.08,S760&lt;247),6,IF(AND(S760&gt;111.07,S760&lt;113),7,IF(AND(S760&gt;60.92,S760&lt;62),8,IF(AND(S760&gt;296.11,S760&lt;298),9,IF(AND(S760&gt;139.41,S760&lt;141),10,IF(AND(S760&gt;78.67,S760&lt;80),11,IF(AND(S760&gt;204.39,S760&lt;206),12,IF(AND(S760&gt;93.16,S760&lt;95),13,IF(AND(S760&gt;50.17,S760&lt;52),14,IF(AND(S760&gt;256.64,S760&lt;258),15,IF(AND(S760&gt;116.33,S760&lt;118),16,IF(AND(S760&gt;63.83,S760&lt;65),17,IF(AND(S760&gt;310.07,S760&lt;312),18,IF(AND(S760&gt;146.01,S760&lt;148),19,IF(AND(S760&gt;82.42,S760&lt;84),20))))))))))))))))))</f>
        <v>0</v>
      </c>
      <c r="AJ760" s="52" t="b">
        <f>IF(AND(U760&gt;107.35,U760&lt;109),3,IF(AND(U760&gt;63.65,U760&lt;65),4,IF(AND(U760&gt;44.75,U760&lt;46),5,IF(AND(U760&gt;143.27,U760&lt;145),6,IF(AND(U760&gt;85.58,U760&lt;87),7,IF(AND(U760&gt;60.46,U760&lt;62),8,IF(AND(U760&gt;194.16,U760&lt;196),9,IF(AND(U760&gt;117.24,U760&lt;119),10,IF(AND(U760&gt;82.88,U760&lt;84),11,IF(AND(U760&gt;112.44,U760&lt;114),12,IF(AND(U760&gt;66.69,U760&lt;68),13,IF(AND(U760&gt;46.9,U760&lt;48),14,IF(AND(U760&gt;150.05,U760&lt;152),15,IF(AND(U760&gt;90.65,U760&lt;91),16,IF(AND(U760&gt;63.34,U760&lt;65),17,IF(AND(U760&gt;203.34,U760&lt;205),18,IF(AND(U760&gt;122.8,U760&lt;124),19,IF(AND(U760&gt;86.83,U760&lt;88),20))))))))))))))))))</f>
        <v>0</v>
      </c>
      <c r="AK760" s="52" t="b">
        <f>IF(AND(V760&gt;139.85,V760&lt;141),3,IF(AND(V760&gt;103.84,V760&lt;105),4,IF(AND(V760&gt;52.32,V760&lt;54),5,IF(AND(V760&gt;285.46,V760&lt;287),6,IF(AND(V760&gt;118.42,V760&lt;120),7,IF(AND(V760&gt;62.42,V760&lt;64),8,IF(AND(V760&gt;412.27,V760&lt;414),9,IF(AND(V760&gt;140.33,V760&lt;142),10,IF(AND(V760&gt;145,V760&lt;147),11,IF(AND(V760&gt;146.47,V760&lt;148),12,IF(AND(V760&gt;108.77,V760&lt;110),13,IF(AND(V760&gt;54.82,V760&lt;56),14,IF(AND(V760&gt;298.92,V760&lt;300),15,IF(AND(V760&gt;124.03,V760&lt;126),16,IF(AND(V760&gt;65.4,V760&lt;67),17,IF(AND(V760&gt;431.69,V760&lt;433),18,IF(AND(V760&gt;146.97,V760&lt;148),19,IF(AND(V760&gt;151.86,V760&lt;153),20))))))))))))))))))</f>
        <v>0</v>
      </c>
      <c r="AL760" s="52" t="b">
        <f>IF(AND(W760&gt;350.42,W760&lt;352),3,IF(AND(W760&gt;546.22,W760&lt;548),4,IF(AND(W760&gt;155.33,W760&lt;157),5,IF(AND(W760&gt;721.99,W760&lt;723),6,IF(AND(W760&gt;638.96,W760&lt;639),7,IF(AND(W760&gt;187.79,W760&lt;189),8,IF(AND(W760&gt;945.4,W760&lt;947),9,IF(AND(W760&gt;698.46,W760&lt;670),10,IF(AND(W760&gt;360.7,W760&lt;362),11,IF(AND(W760&gt;366.94,W760&lt;368),12,IF(AND(W760&gt;571.94,W760&lt;573),13,IF(AND(W760&gt;162.68,W760&lt;164),14,IF(AND(W760&gt;755.97,W760&lt;757),15,IF(AND(W760&gt;667.99,W760&lt;669),16,IF(AND(W760&gt;196.66,W760&lt;198),17,IF(AND(W760&gt;989.88,W760&lt;991),18,IF(AND(W760&gt;731.33,W760&lt;733),19,IF(AND(W760&gt;377.7,W760&lt;379),20))))))))))))))))))</f>
        <v>0</v>
      </c>
      <c r="AM760" s="52" t="b">
        <f>IF(AND(Y760&gt;46.2,Y760&lt;46.5),3,IF(AND(Y760&gt;18.8,Y760&lt;19.1),4,IF(AND(Y760&gt;15.8,Y760&lt;16),5,IF(AND(Y760&gt;78.7,Y760&lt;79),6,IF(AND(Y760&gt;32.1,Y760&lt;32.4),7,IF(AND(Y760&gt;26.9,Y760&lt;27.3),8,IF(AND(Y760&gt;125,Y760&lt;125.5),9,IF(AND(Y760&gt;48.2,Y760&lt;48.52),10,IF(AND(Y760&gt;43.1,Y760&lt;43.6),11,IF(AND(Y760&gt;48.53,Y760&lt;48.7),12,IF(AND(Y760&gt;19.6,Y760&lt;20.1),13,IF(AND(Y760&gt;16.5,Y760&lt;16.9),14,IF(AND(Y760&gt;82.4,Y760&lt;82.8),15,IF(AND(Y760&gt;33.6,Y760&lt;34),16,IF(AND(Y760&gt;28,Y760&lt;28.6),17,IF(AND(Y760&gt;130.8,Y760&lt;131.4),18,IF(AND(Y760&gt;50.5,Y760&lt;50.9),19,IF(AND(Y760&gt;45.2,Y760&lt;45.8),20))))))))))))))))))</f>
        <v>0</v>
      </c>
      <c r="AO760" s="4">
        <f t="shared" si="2008"/>
        <v>0</v>
      </c>
      <c r="AP760" s="4">
        <f t="shared" si="2009"/>
        <v>0</v>
      </c>
      <c r="AQ760" s="4">
        <f t="shared" si="2006"/>
        <v>0</v>
      </c>
      <c r="AU760" s="310"/>
      <c r="AV760" s="291"/>
      <c r="AW760" s="317"/>
      <c r="AX760" s="322" t="s">
        <v>53</v>
      </c>
      <c r="AY760" s="293"/>
      <c r="AZ760" s="11">
        <f>ROUND(AZ759/AW753,2)</f>
        <v>1717.48</v>
      </c>
      <c r="BA760" s="11">
        <f>ROUND(BA759/AW753,2)</f>
        <v>0</v>
      </c>
      <c r="BB760" s="11">
        <f>ROUND(BB759/AW753,2)</f>
        <v>0</v>
      </c>
      <c r="BC760" s="11">
        <f>ROUND(BC759/AW753,2)</f>
        <v>0</v>
      </c>
      <c r="BD760" s="11">
        <f>ROUND(BD759/AW753,2)</f>
        <v>0</v>
      </c>
      <c r="BE760" s="11">
        <f>ROUND(BE759/AW753,2)</f>
        <v>0</v>
      </c>
      <c r="BF760" s="11">
        <f>ROUND(BF759/AW753,2)</f>
        <v>997.78</v>
      </c>
      <c r="BG760" s="11">
        <f>ROUND(BG759/AW753,2)</f>
        <v>997.78</v>
      </c>
      <c r="BH760" s="11">
        <f>ROUND(BH759/AW753,2)</f>
        <v>0</v>
      </c>
      <c r="BI760" s="11">
        <f>ROUND(BI759/AW753,2)</f>
        <v>0</v>
      </c>
      <c r="BJ760" s="11">
        <f>ROUND(BJ759/AW753,2)</f>
        <v>0</v>
      </c>
      <c r="BK760" s="11">
        <f>ROUND(BK759/AW753,2)</f>
        <v>719.7</v>
      </c>
      <c r="BL760" s="11">
        <f>ROUND(BL759/AW753,2)</f>
        <v>0</v>
      </c>
      <c r="BM760" s="11">
        <f>ROUND(BM759/AW753,2)</f>
        <v>0</v>
      </c>
      <c r="BN760" s="11">
        <f>ROUND(BN759/AW753,2)</f>
        <v>0</v>
      </c>
      <c r="BO760" s="11">
        <f>ROUND(BO759/AW753,2)</f>
        <v>0</v>
      </c>
      <c r="BP760" s="11">
        <f>ROUND(BP759/AW753,2)</f>
        <v>0</v>
      </c>
      <c r="BQ760" s="11">
        <f>ROUND(BQ759/AW753,2)</f>
        <v>0</v>
      </c>
      <c r="BR760" s="11">
        <f>ROUND(BR759/AW753,2)</f>
        <v>0</v>
      </c>
      <c r="BS760" s="11">
        <f>ROUND(BS759/AW753,2)</f>
        <v>0</v>
      </c>
      <c r="BT760" s="11">
        <f>ROUND(BT759/AW753,2)</f>
        <v>0</v>
      </c>
      <c r="BU760" s="17">
        <v>8</v>
      </c>
      <c r="BX760" s="52" t="b">
        <f>IF(AND(BA760&gt;947.15,BA760&lt;949),3,IF(AND(BA760&gt;623.59,BA760&lt;625),4,IF(AND(BA760&gt;237.38,BA760&lt;239),5,IF(AND(BA760&gt;1986,BA760&lt;1988),6,IF(AND(BA760&gt;739.75,BA760&lt;741),7,IF(AND(BA760&gt;282.91,BA760&lt;284),8,IF(AND(BA760&gt;2681.35,BA760&lt;2683),9,IF(AND(BA760&gt;828.59,BA760&lt;830),10,IF(AND(BA760&gt;585.15,BA760&lt;587),11,IF(AND(BA760&gt;991.71,BA760&lt;993),12,IF(AND(BA760&gt;652.95,BA760&lt;654),13,IF(AND(BA760&gt;248.59,BA760&lt;250),14,IF(AND(BA760&gt;2079.39,BA760&lt;2081),15,IF(AND(BA760&gt;774.57,BA760&lt;776),16,IF(AND(BA760&gt;296.25,BA760&lt;298),17,IF(AND(BA760&gt;2807.42,BA760&lt;2809),18,IF(AND(BA760&gt;867.59,BA760&lt;869),19,IF(AND(BA760&gt;612.7,BA760&lt;614),20))))))))))))))))))</f>
        <v>0</v>
      </c>
      <c r="BY760" s="52" t="b">
        <f>IF(AND(BC760&gt;1204.78,BC760&lt;1206),5,IF(AND(BC760&gt;1407.63,BC760&lt;1409),8,IF(AND(BC760&gt;1427.91,BC760&lt;1429),11,IF(AND(BC760&gt;1261.45,BC760&lt;1263),14,IF(AND(BC760&gt;1473.83,BC760&lt;1475),17,IF(AND(BC760&gt;1495.07,BC760&lt;1497),20))))))</f>
        <v>0</v>
      </c>
      <c r="BZ760" s="52" t="b">
        <f>IF(AND(BD760&gt;486.32,BD760&lt;488),3,IF(AND(BD760&gt;324.64,BD760&lt;326),4,IF(AND(BD760&gt;286.99,BD760&lt;288.5),5,IF(AND(BD760&gt;617.7,BD760&lt;618),6,IF(AND(BD760&gt;411.3,BD760&lt;413),7,IF(AND(BD760&gt;365.04,BD760&lt;367),8,IF(AND(BD760&gt;797.54,BD760&lt;799),9,IF(AND(BD760&gt;533.49,BD760&lt;535),10,IF(AND(BD760&gt;475.86,BD760&lt;477),11,IF(AND(BD760&gt;509.22,BD760&lt;511),12,IF(AND(BD760&gt;339.94,BD760&lt;341.2),13,IF(AND(BD760&gt;300.53,BD760&lt;302),14,IF(AND(BD760&gt;646.78,BD760&lt;648),15,IF(AND(BD760&gt;430.68,BD760&lt;432),16,IF(AND(BD760&gt;382.24,BD760&lt;384),17,IF(AND(BD760&gt;835.07,BD760&lt;837),18,IF(AND(BD760&gt;558.61,BD760&lt;560),19,IF(AND(BD760&gt;498.27,BD760&lt;500),20))))))))))))))))))</f>
        <v>0</v>
      </c>
      <c r="CA760" s="52" t="b">
        <f>IF(AND(BF760&gt;497.89,BF760&lt;499),3,IF(AND(BF760&gt;360.29,BF760&lt;362),4,IF(AND(BF760&gt;249.38,BF760&lt;251),5,IF(AND(BF760&gt;628.22,BF760&lt;630),6,IF(AND(BF760&gt;455.21,BF760&lt;457),7,IF(AND(BF760&gt;315.16,BF760&lt;317),8,IF(AND(BF760&gt;814.35,BF760&lt;816),9,IF(AND(BF760&gt;571.19,BF760&lt;573),10,IF(AND(BF760&gt;401.59,BF760&lt;403),11,IF(AND(BF760&gt;521.33,BF760&lt;523),12,IF(AND(BF760&gt;377.28,BF760&lt;379),13,IF(AND(BF760&gt;261.15,BF760&lt;263),14,IF(AND(BF760&gt;657.8,BF760&lt;659),15,IF(AND(BF760&gt;476.66,BF760&lt;478),16,IF(AND(BF760&gt;330.01,BF760&lt;332),17,IF(AND(BF760&gt;852.67,BF760&lt;854),18,IF(AND(BF760&gt;598.08,BF760&lt;600),19,IF(AND(BF760&gt;420.51,BF760&lt;422),20))))))))))))))))))</f>
        <v>0</v>
      </c>
      <c r="CB760" s="52" t="b">
        <f>IF(AND(BK760&gt;358.85,BK760&lt;360),3,IF(AND(BK760&gt;129.83,BK760&lt;131),4,IF(AND(BK760&gt;77.61,BK760&lt;79),5,IF(AND(BK760&gt;426.19,BK760&lt;428),6,IF(AND(BK760&gt;159.77,BK760&lt;161),7,IF(AND(BK760&gt;94.38,BK760&lt;96),8,IF(AND(BK760&gt;567.37,BK760&lt;569),9,IF(AND(BK760&gt;203.4,BK760&lt;205),10,IF(AND(BK760&gt;131.96,BK760&lt;133),11,IF(AND(BK760&gt;375.76,BK760&lt;377),12,IF(AND(BK760&gt;135.98,BK760&lt;137),13,IF(AND(BK760&gt;81.31,BK760&lt;83),14,IF(AND(BK760&gt;446.27,BK760&lt;448),15,IF(AND(BK760&gt;167.32,BK760&lt;169),16,IF(AND(BK760&gt;98.86,BK760&lt;100),17,IF(AND(BK760&gt;594.08,BK760&lt;596),18,IF(AND(BK760&gt;213.01,BK760&lt;215),19,IF(AND(BK760&gt;138.21,BK760&lt;140),20))))))))))))))))))</f>
        <v>0</v>
      </c>
      <c r="CC760" s="52" t="b">
        <f>IF(AND(BM760&gt;195.17,BM760&lt;197),3,IF(AND(BM760&gt;88.93,BM760&lt;90),4,IF(AND(BM760&gt;47.88,BM760&lt;49),5,IF(AND(BM760&gt;245.08,BM760&lt;247),6,IF(AND(BM760&gt;111.07,BM760&lt;113),7,IF(AND(BM760&gt;60.92,BM760&lt;62),8,IF(AND(BM760&gt;296.11,BM760&lt;298),9,IF(AND(BM760&gt;139.41,BM760&lt;141),10,IF(AND(BM760&gt;78.67,BM760&lt;80),11,IF(AND(BM760&gt;204.39,BM760&lt;206),12,IF(AND(BM760&gt;93.16,BM760&lt;95),13,IF(AND(BM760&gt;50.17,BM760&lt;52),14,IF(AND(BM760&gt;256.64,BM760&lt;258),15,IF(AND(BM760&gt;116.33,BM760&lt;118),16,IF(AND(BM760&gt;63.83,BM760&lt;65),17,IF(AND(BM760&gt;310.07,BM760&lt;312),18,IF(AND(BM760&gt;146.01,BM760&lt;148),19,IF(AND(BM760&gt;82.42,BM760&lt;84),20))))))))))))))))))</f>
        <v>0</v>
      </c>
      <c r="CD760" s="52" t="b">
        <f>IF(AND(BO760&gt;107.35,BO760&lt;109),3,IF(AND(BO760&gt;63.65,BO760&lt;65),4,IF(AND(BO760&gt;44.75,BO760&lt;46),5,IF(AND(BO760&gt;143.27,BO760&lt;145),6,IF(AND(BO760&gt;85.58,BO760&lt;87),7,IF(AND(BO760&gt;60.46,BO760&lt;62),8,IF(AND(BO760&gt;194.16,BO760&lt;196),9,IF(AND(BO760&gt;117.24,BO760&lt;119),10,IF(AND(BO760&gt;82.88,BO760&lt;84),11,IF(AND(BO760&gt;112.44,BO760&lt;114),12,IF(AND(BO760&gt;66.69,BO760&lt;68),13,IF(AND(BO760&gt;46.9,BO760&lt;48),14,IF(AND(BO760&gt;150.05,BO760&lt;152),15,IF(AND(BO760&gt;90.65,BO760&lt;91),16,IF(AND(BO760&gt;63.34,BO760&lt;65),17,IF(AND(BO760&gt;203.34,BO760&lt;205),18,IF(AND(BO760&gt;122.8,BO760&lt;124),19,IF(AND(BO760&gt;86.83,BO760&lt;88),20))))))))))))))))))</f>
        <v>0</v>
      </c>
      <c r="CE760" s="52" t="b">
        <f>IF(AND(BP760&gt;139.85,BP760&lt;141),3,IF(AND(BP760&gt;103.84,BP760&lt;105),4,IF(AND(BP760&gt;52.32,BP760&lt;54),5,IF(AND(BP760&gt;285.46,BP760&lt;287),6,IF(AND(BP760&gt;118.42,BP760&lt;120),7,IF(AND(BP760&gt;62.42,BP760&lt;64),8,IF(AND(BP760&gt;412.27,BP760&lt;414),9,IF(AND(BP760&gt;140.33,BP760&lt;142),10,IF(AND(BP760&gt;145,BP760&lt;147),11,IF(AND(BP760&gt;146.47,BP760&lt;148),12,IF(AND(BP760&gt;108.77,BP760&lt;110),13,IF(AND(BP760&gt;54.82,BP760&lt;56),14,IF(AND(BP760&gt;298.92,BP760&lt;300),15,IF(AND(BP760&gt;124.03,BP760&lt;126),16,IF(AND(BP760&gt;65.4,BP760&lt;67),17,IF(AND(BP760&gt;431.69,BP760&lt;433),18,IF(AND(BP760&gt;146.97,BP760&lt;148),19,IF(AND(BP760&gt;151.86,BP760&lt;153),20))))))))))))))))))</f>
        <v>0</v>
      </c>
      <c r="CF760" s="52" t="b">
        <f>IF(AND(BQ760&gt;350.42,BQ760&lt;352),3,IF(AND(BQ760&gt;546.22,BQ760&lt;548),4,IF(AND(BQ760&gt;155.33,BQ760&lt;157),5,IF(AND(BQ760&gt;721.99,BQ760&lt;723),6,IF(AND(BQ760&gt;638.96,BQ760&lt;639),7,IF(AND(BQ760&gt;187.79,BQ760&lt;189),8,IF(AND(BQ760&gt;945.4,BQ760&lt;947),9,IF(AND(BQ760&gt;698.46,BQ760&lt;670),10,IF(AND(BQ760&gt;360.7,BQ760&lt;362),11,IF(AND(BQ760&gt;366.94,BQ760&lt;368),12,IF(AND(BQ760&gt;571.94,BQ760&lt;573),13,IF(AND(BQ760&gt;162.68,BQ760&lt;164),14,IF(AND(BQ760&gt;755.97,BQ760&lt;757),15,IF(AND(BQ760&gt;667.99,BQ760&lt;669),16,IF(AND(BQ760&gt;196.66,BQ760&lt;198),17,IF(AND(BQ760&gt;989.88,BQ760&lt;991),18,IF(AND(BQ760&gt;731.33,BQ760&lt;733),19,IF(AND(BQ760&gt;377.7,BQ760&lt;379),20))))))))))))))))))</f>
        <v>0</v>
      </c>
      <c r="CG760" s="52" t="b">
        <f>IF(AND(BS760&gt;46.2,BS760&lt;46.5),3,IF(AND(BS760&gt;18.8,BS760&lt;19.1),4,IF(AND(BS760&gt;15.8,BS760&lt;16),5,IF(AND(BS760&gt;78.7,BS760&lt;79),6,IF(AND(BS760&gt;32.1,BS760&lt;32.4),7,IF(AND(BS760&gt;26.9,BS760&lt;27.3),8,IF(AND(BS760&gt;125,BS760&lt;125.5),9,IF(AND(BS760&gt;48.2,BS760&lt;48.52),10,IF(AND(BS760&gt;43.1,BS760&lt;43.6),11,IF(AND(BS760&gt;48.53,BS760&lt;48.7),12,IF(AND(BS760&gt;19.6,BS760&lt;20.1),13,IF(AND(BS760&gt;16.5,BS760&lt;16.9),14,IF(AND(BS760&gt;82.4,BS760&lt;82.8),15,IF(AND(BS760&gt;33.6,BS760&lt;34),16,IF(AND(BS760&gt;28,BS760&lt;28.6),17,IF(AND(BS760&gt;130.8,BS760&lt;131.4),18,IF(AND(BS760&gt;50.5,BS760&lt;50.9),19,IF(AND(BS760&gt;45.2,BS760&lt;45.8),20))))))))))))))))))</f>
        <v>0</v>
      </c>
    </row>
    <row r="761" spans="1:88" ht="90" customHeight="1">
      <c r="A761" s="297"/>
      <c r="B761" s="287"/>
      <c r="C761" s="309"/>
      <c r="D761" s="292" t="s">
        <v>54</v>
      </c>
      <c r="E761" s="293"/>
      <c r="F761" s="10" t="s">
        <v>36</v>
      </c>
      <c r="G761" s="12">
        <f>IF(AD761=FALSE,0,AD761)</f>
        <v>0</v>
      </c>
      <c r="H761" s="12" t="s">
        <v>36</v>
      </c>
      <c r="I761" s="12">
        <f>IF(AE761=FALSE,0,AE761)</f>
        <v>0</v>
      </c>
      <c r="J761" s="12">
        <f>IF(AF761=FALSE,0,AF761)</f>
        <v>0</v>
      </c>
      <c r="K761" s="12" t="s">
        <v>36</v>
      </c>
      <c r="L761" s="12">
        <f>IF(AG761=FALSE,0,AG761)</f>
        <v>498.89</v>
      </c>
      <c r="M761" s="12" t="s">
        <v>36</v>
      </c>
      <c r="N761" s="12" t="s">
        <v>36</v>
      </c>
      <c r="O761" s="12" t="s">
        <v>36</v>
      </c>
      <c r="P761" s="12" t="s">
        <v>36</v>
      </c>
      <c r="Q761" s="12">
        <f>IF(AH761=FALSE,0,AH761)</f>
        <v>359.85</v>
      </c>
      <c r="R761" s="12" t="s">
        <v>36</v>
      </c>
      <c r="S761" s="12">
        <f>IF(AI761=FALSE,0,AI761)</f>
        <v>0</v>
      </c>
      <c r="T761" s="12" t="s">
        <v>36</v>
      </c>
      <c r="U761" s="12">
        <f>IF(AJ761=FALSE,0,AJ761)</f>
        <v>0</v>
      </c>
      <c r="V761" s="12">
        <f>IF(AK761=FALSE,0,AK761)</f>
        <v>0</v>
      </c>
      <c r="W761" s="12">
        <f>IF(AL761=FALSE,0,AL761)</f>
        <v>0</v>
      </c>
      <c r="X761" s="12" t="s">
        <v>36</v>
      </c>
      <c r="Y761" s="12">
        <f>IF(AM761=FALSE,0,AM761)</f>
        <v>0</v>
      </c>
      <c r="Z761" s="12" t="s">
        <v>36</v>
      </c>
      <c r="AA761" s="18">
        <v>9</v>
      </c>
      <c r="AD761" s="52" t="b">
        <f>IF(AD760=3,948.15,IF(AD760=4,624.59,IF(AD760=5,238.38,IF(AD760=6,1987,IF(AD760=7,740.75,IF(AD760=8,283.91,IF(AD760=9,2682.35,IF(AD760=10,829.59,IF(AD760=11,586.15,IF(AD760=12,992.71,IF(AD760=13,653.95,IF(AD760=14,249.59,IF(AD760=15,2080.39,IF(AD760=16,775.57,IF(AD760=17,297.25,IF(AD760=18,2808.42,IF(AD760=19,868.59,IF(AD760=20,613.7))))))))))))))))))</f>
        <v>0</v>
      </c>
      <c r="AE761" s="52" t="b">
        <f>IF(AE760=5,1205.78,IF(AE760=8,1408.63,IF(AE760=11,1428.91,IF(AE760=14,1262.45,IF(AE760=17,1474.83,IF(AE760=20,1496.07))))))</f>
        <v>0</v>
      </c>
      <c r="AF761" s="52" t="b">
        <f>IF(AF760=3,487.32,IF(AF760=4,325.64,IF(AF760=5,287.99,IF(AF760=6,618.7,IF(AF760=7,412.3,IF(AF760=8,366.04,IF(AF760=9,798.54,IF(AF760=10,534.49,IF(AF760=11,476.86,IF(AF760=12,510.22,IF(AF760=13,340.94,IF(AF760=14,301.53,IF(AF760=15,647.78,IF(AF760=16,431.68,IF(AF760=17,383.24,IF(AF760=18,836.07,IF(AF760=19,559.61,IF(AF760=20,499.27))))))))))))))))))</f>
        <v>0</v>
      </c>
      <c r="AG761" s="52">
        <f>IF(AG760=3,498.89,IF(AG760=4,361.29,IF(AG760=5,250.38,IF(AG760=6,629.22,IF(AG760=7,456.21,IF(AG760=8,316.16,IF(AG760=9,815.35,IF(AG760=10,572.19,IF(AG760=11,402.59,IF(AG760=12,522.33,IF(AG760=13,378.28,IF(AG760=14,262.15,IF(AG760=15,658.8,IF(AG760=16,477.66,IF(AG760=17,331.01,IF(AG760=18,853.67,IF(AG760=19,599.08,IF(AG760=20,421.51))))))))))))))))))</f>
        <v>498.89</v>
      </c>
      <c r="AH761" s="52">
        <f>IF(AH760=3,359.85,IF(AH760=4,130.83,IF(AH760=5,78.61,IF(AH760=6,427.19,IF(AH760=7,160.77,IF(AH760=8,95.38,IF(AH760=9,568.37,IF(AH760=10,204.4,IF(AH760=11,132.96,IF(AH760=12,376.76,IF(AH760=13,136.98,IF(AH760=14,82.31,IF(AH760=15,447.27,IF(AH760=16,168.32,IF(AH760=17,99.86,IF(AH760=18,595.08,IF(AH760=19,214.01,IF(AH760=20,139.21))))))))))))))))))</f>
        <v>359.85</v>
      </c>
      <c r="AI761" s="52" t="b">
        <f>IF(AI760=3,196.17,IF(AI760=4,89.93,IF(AI760=5,48.88,IF(AI760=6,246.08,IF(AI760=7,112.07,IF(AI760=8,61.92,IF(AI760=9,297.11,IF(AI760=10,140.41,IF(AI760=11,79.67,IF(AI760=12,205.39,IF(AI760=13,94.16,IF(AI760=14,51.17,IF(AI760=15,257.64,IF(AI760=16,117.33,IF(AI760=17,64.83,IF(AI760=18,311.07,IF(AI760=19,147.01,IF(AI760=20,83.42))))))))))))))))))</f>
        <v>0</v>
      </c>
      <c r="AJ761" s="52" t="b">
        <f>IF(AJ760=3,108.35,IF(AJ760=4,64.65,IF(AJ760=5,45.75,IF(AJ760=6,144.27,IF(AJ760=7,86.58,IF(AJ760=8,61.46,IF(AJ760=9,195.16,IF(AJ760=10,118.24,IF(AJ760=11,83.88,IF(AJ760=12,113.44,IF(AJ760=13,67.69,IF(AJ760=14,47.9,IF(AJ760=15,151.05,IF(AJ760=16,90.65,IF(AJ760=17,64.34,IF(AJ760=18,204.34,IF(AJ760=19,123.8,IF(AJ760=20,87.83))))))))))))))))))</f>
        <v>0</v>
      </c>
      <c r="AK761" s="52" t="b">
        <f>IF(AK760=3,140.85,IF(AK760=4,104.84,IF(AK760=5,53.32,IF(AK760=6,286.46,IF(AK760=7,119.42,IF(AK760=8,63.42,IF(AK760=9,413.27,IF(AK760=10,141.33,IF(AK760=11,146,IF(AK760=12,147.47,IF(AK760=13,109.77,IF(AK760=14,55.82,IF(AK760=15,299.92,IF(AK760=16,125.03,IF(AK760=17,66.4,IF(AK760=18,432.69,IF(AK760=19,147.97,IF(AK760=20,152.86))))))))))))))))))</f>
        <v>0</v>
      </c>
      <c r="AL761" s="52" t="b">
        <f>IF(AL760=3,351.42,IF(AL760=4,547.22,IF(AL760=5,156.33,IF(AL760=6,722.99,IF(AL760=7,638.96,IF(AL760=8,188.79,IF(AL760=9,946.4,IF(AL760=10,699.46,IF(AL760=11,361.7,IF(AL760=12,367.94,IF(AL760=13,572.94,IF(AL760=14,163.68,IF(AL760=15,756.97,IF(AL760=16,668.99,IF(AL760=17,197.66,IF(AL760=18,990.88,IF(AL760=19,732.33,IF(AL760=20,378.7))))))))))))))))))</f>
        <v>0</v>
      </c>
      <c r="AM761" s="52" t="b">
        <f>IF(AM760=3,46.41,IF(AM760=4,19.01,IF(AM760=5,15.96,IF(AM760=6,78.9,IF(AM760=7,32.34,IF(AM760=8,27.09,IF(AM760=9,125.27,IF(AM760=10,48.48,IF(AM760=11,43.47,IF(AM760=12,48.59,IF(AM760=13,19.9,IF(AM760=14,16.71,IF(AM760=15,82.61,IF(AM760=16,33.86,IF(AM760=17,28.36,IF(AM760=18,131.15,IF(AM760=19,50.76,IF(AM760=20,45.51))))))))))))))))))</f>
        <v>0</v>
      </c>
      <c r="AO761" s="4">
        <f t="shared" si="2008"/>
        <v>0</v>
      </c>
      <c r="AP761" s="4">
        <f t="shared" si="2009"/>
        <v>0</v>
      </c>
      <c r="AQ761" s="4">
        <f t="shared" si="2006"/>
        <v>0</v>
      </c>
      <c r="AU761" s="310"/>
      <c r="AV761" s="287"/>
      <c r="AW761" s="317"/>
      <c r="AX761" s="322" t="s">
        <v>54</v>
      </c>
      <c r="AY761" s="293"/>
      <c r="AZ761" s="10" t="s">
        <v>36</v>
      </c>
      <c r="BA761" s="12">
        <f>IF(BX761=FALSE,0,BX761)</f>
        <v>0</v>
      </c>
      <c r="BB761" s="12" t="s">
        <v>36</v>
      </c>
      <c r="BC761" s="12">
        <f>IF(BY761=FALSE,0,BY761)</f>
        <v>0</v>
      </c>
      <c r="BD761" s="12">
        <f>IF(BZ761=FALSE,0,BZ761)</f>
        <v>0</v>
      </c>
      <c r="BE761" s="12" t="s">
        <v>36</v>
      </c>
      <c r="BF761" s="12">
        <f>IF(CA761=FALSE,0,CA761)</f>
        <v>997.78</v>
      </c>
      <c r="BG761" s="12" t="s">
        <v>36</v>
      </c>
      <c r="BH761" s="12" t="s">
        <v>36</v>
      </c>
      <c r="BI761" s="12" t="s">
        <v>36</v>
      </c>
      <c r="BJ761" s="12" t="s">
        <v>36</v>
      </c>
      <c r="BK761" s="12">
        <f>IF(CB761=FALSE,0,CB761)</f>
        <v>719.7</v>
      </c>
      <c r="BL761" s="12" t="s">
        <v>36</v>
      </c>
      <c r="BM761" s="12">
        <f>IF(CC761=FALSE,0,CC761)</f>
        <v>0</v>
      </c>
      <c r="BN761" s="12" t="s">
        <v>36</v>
      </c>
      <c r="BO761" s="12">
        <f>IF(CD761=FALSE,0,CD761)</f>
        <v>0</v>
      </c>
      <c r="BP761" s="12">
        <f>IF(CE761=FALSE,0,CE761)</f>
        <v>0</v>
      </c>
      <c r="BQ761" s="12">
        <f>IF(CF761=FALSE,0,CF761)</f>
        <v>0</v>
      </c>
      <c r="BR761" s="12" t="s">
        <v>36</v>
      </c>
      <c r="BS761" s="12">
        <f>IF(CG761=FALSE,0,CG761)</f>
        <v>0</v>
      </c>
      <c r="BT761" s="12" t="s">
        <v>36</v>
      </c>
      <c r="BU761" s="18">
        <v>9</v>
      </c>
      <c r="BX761" s="52" t="b">
        <f>IF(AD760=3,1896.3,IF(AD760=4,1249.18,IF(AD760=5,476.76,IF(AD760=6,3974,IF(AD760=7,1481.5,IF(AD760=8,567.82,IF(AD760=9,5364.7,IF(AD760=10,1659.18,IF(AD760=11,1172.3)))))))))</f>
        <v>0</v>
      </c>
      <c r="BY761" s="52" t="b">
        <f>IF(AE760=5,2411.56,IF(AE760=8,2817.26,IF(AE760=11,2857.82)))</f>
        <v>0</v>
      </c>
      <c r="BZ761" s="52" t="b">
        <f>IF(AF760=3,974.64,IF(AF760=4,651.28,IF(AF760=5,575.98,IF(AF760=6,1237.4,IF(AF760=7,824.6,IF(AF760=8,732.08,IF(AF760=9,1597.08,IF(AF760=10,1068.98,IF(AF760=11,953.72)))))))))</f>
        <v>0</v>
      </c>
      <c r="CA761" s="52">
        <f>IF(AG760=3,997.78,IF(AG760=4,722.58,IF(AG760=5,500.76,IF(AG760=6,1258.44,IF(AG760=7,912.42,IF(AG760=8,632.32,IF(AG760=9,1630.7,IF(AG760=10,1144.38,IF(AG760=11,805.18)))))))))</f>
        <v>997.78</v>
      </c>
      <c r="CB761" s="52">
        <f>IF(AH760=3,719.7,IF(AH760=4,261.66,IF(AH760=5,157.22,IF(AH760=6,854.38,IF(AH760=7,321.54,IF(AH760=8,190.76,IF(AH760=9,1136.74,IF(AH760=10,408.8,IF(AH760=11,265.92)))))))))</f>
        <v>719.7</v>
      </c>
      <c r="CC761" s="52" t="b">
        <f>IF(AI760=3,392.34,IF(AI760=4,179.86,IF(AI760=5,97.76,IF(AI760=6,492.16,IF(AI760=7,224.14,IF(AI760=8,123.84,IF(AI760=9,594.22,IF(AI760=10,280.82,IF(AI760=11,159.34)))))))))</f>
        <v>0</v>
      </c>
      <c r="CD761" s="52" t="b">
        <f>IF(AJ760=3,216.7,IF(AJ760=4,129.3,IF(AJ760=5,91.5,IF(AJ760=6,288.54,IF(AJ760=7,173.16,IF(AJ760=8,122.92,IF(AJ760=9,390.32,IF(AJ760=10,236.48,IF(AJ760=11,167.76)))))))))</f>
        <v>0</v>
      </c>
      <c r="CE761" s="52" t="b">
        <f>IF(AK760=3,281.7,IF(AK760=4,209.68,IF(AK760=5,106.64,IF(AK760=6,572.92,IF(AK760=7,238.84,IF(AK760=8,126.84,IF(AK760=9,826.54,IF(AK760=10,282.66,IF(AK760=11,292)))))))))</f>
        <v>0</v>
      </c>
      <c r="CF761" s="52" t="b">
        <f>IF(AL760=3,702.84,IF(AL760=4,1094.44,IF(AL760=5,312.66,IF(AL760=6,1445.98,IF(AL760=7,1277.92,IF(AL760=8,377.58,IF(AL760=9,1892.8,IF(AL760=10,1398.92,IF(AL760=11,723.4)))))))))</f>
        <v>0</v>
      </c>
      <c r="CG761" s="52" t="b">
        <f>IF(AM760=3,92.82,IF(AM760=4,38.02,IF(AM760=5,31.92,IF(AM760=6,157.8,IF(AM760=7,64.68,IF(AM760=8,54.18,IF(AM760=9,250.54,IF(AM760=10,96.96,IF(AM760=11,86.94)))))))))</f>
        <v>0</v>
      </c>
    </row>
    <row r="762" spans="1:88" ht="30">
      <c r="A762" s="110"/>
      <c r="B762" s="111"/>
      <c r="C762" s="105"/>
      <c r="D762" s="114"/>
      <c r="E762" s="107"/>
      <c r="F762" s="10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8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U762" s="310" t="s">
        <v>75</v>
      </c>
      <c r="AV762" s="290" t="s">
        <v>386</v>
      </c>
      <c r="AW762" s="307">
        <v>1914.03</v>
      </c>
      <c r="AX762" s="290" t="s">
        <v>27</v>
      </c>
      <c r="AY762" s="3" t="s">
        <v>28</v>
      </c>
      <c r="AZ762" s="10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8" t="s">
        <v>328</v>
      </c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</row>
    <row r="763" spans="1:88" ht="60">
      <c r="A763" s="110"/>
      <c r="B763" s="111"/>
      <c r="C763" s="105"/>
      <c r="D763" s="114"/>
      <c r="E763" s="107"/>
      <c r="F763" s="10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8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U763" s="310"/>
      <c r="AV763" s="290"/>
      <c r="AW763" s="308"/>
      <c r="AX763" s="290"/>
      <c r="AY763" s="3" t="s">
        <v>29</v>
      </c>
      <c r="AZ763" s="10">
        <f t="shared" ref="AZ763:AZ767" si="2054">BA763+BC763+BD763+BF763+BK763+BM763+BO763+BP763+BQ763+BS763+BT763</f>
        <v>23592.31</v>
      </c>
      <c r="BA763" s="12"/>
      <c r="BB763" s="12"/>
      <c r="BC763" s="12">
        <v>23592.31</v>
      </c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8" t="s">
        <v>329</v>
      </c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</row>
    <row r="764" spans="1:88" ht="105">
      <c r="A764" s="110"/>
      <c r="B764" s="111"/>
      <c r="C764" s="105"/>
      <c r="D764" s="114"/>
      <c r="E764" s="107"/>
      <c r="F764" s="10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8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T764" s="32">
        <f>AZ764-BC764</f>
        <v>0</v>
      </c>
      <c r="AU764" s="310"/>
      <c r="AV764" s="290"/>
      <c r="AW764" s="308"/>
      <c r="AX764" s="290" t="s">
        <v>30</v>
      </c>
      <c r="AY764" s="3" t="s">
        <v>31</v>
      </c>
      <c r="AZ764" s="10">
        <f t="shared" si="2054"/>
        <v>915803.82</v>
      </c>
      <c r="BA764" s="12"/>
      <c r="BB764" s="12"/>
      <c r="BC764" s="12">
        <v>915803.82</v>
      </c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8" t="s">
        <v>330</v>
      </c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</row>
    <row r="765" spans="1:88" ht="15">
      <c r="A765" s="110"/>
      <c r="B765" s="111"/>
      <c r="C765" s="105"/>
      <c r="D765" s="114"/>
      <c r="E765" s="107"/>
      <c r="F765" s="10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8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U765" s="310"/>
      <c r="AV765" s="290"/>
      <c r="AW765" s="308"/>
      <c r="AX765" s="290"/>
      <c r="AY765" s="3" t="s">
        <v>32</v>
      </c>
      <c r="AZ765" s="10">
        <f t="shared" si="2054"/>
        <v>1419834.58</v>
      </c>
      <c r="BA765" s="12"/>
      <c r="BB765" s="12"/>
      <c r="BC765" s="12">
        <v>1419834.58</v>
      </c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8" t="s">
        <v>331</v>
      </c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</row>
    <row r="766" spans="1:88" ht="15">
      <c r="A766" s="110"/>
      <c r="B766" s="111"/>
      <c r="C766" s="105"/>
      <c r="D766" s="114"/>
      <c r="E766" s="107"/>
      <c r="F766" s="10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8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U766" s="310"/>
      <c r="AV766" s="290"/>
      <c r="AW766" s="308"/>
      <c r="AX766" s="290"/>
      <c r="AY766" s="3" t="s">
        <v>33</v>
      </c>
      <c r="AZ766" s="10">
        <f t="shared" si="2054"/>
        <v>0</v>
      </c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8" t="s">
        <v>332</v>
      </c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</row>
    <row r="767" spans="1:88" ht="15">
      <c r="A767" s="110"/>
      <c r="B767" s="111"/>
      <c r="C767" s="105"/>
      <c r="D767" s="114"/>
      <c r="E767" s="107"/>
      <c r="F767" s="10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8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U767" s="310"/>
      <c r="AV767" s="290"/>
      <c r="AW767" s="308"/>
      <c r="AX767" s="290"/>
      <c r="AY767" s="3" t="s">
        <v>34</v>
      </c>
      <c r="AZ767" s="10">
        <f t="shared" si="2054"/>
        <v>0</v>
      </c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8" t="s">
        <v>333</v>
      </c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</row>
    <row r="768" spans="1:88" ht="15">
      <c r="A768" s="110"/>
      <c r="B768" s="111"/>
      <c r="C768" s="105"/>
      <c r="D768" s="114"/>
      <c r="E768" s="107"/>
      <c r="F768" s="10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8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U768" s="310"/>
      <c r="AV768" s="290"/>
      <c r="AW768" s="308"/>
      <c r="AX768" s="294" t="s">
        <v>35</v>
      </c>
      <c r="AY768" s="294"/>
      <c r="AZ768" s="10">
        <f>AZ762+AZ763+AZ764+AZ765+AZ766+AZ767</f>
        <v>2359230.71</v>
      </c>
      <c r="BA768" s="10">
        <f t="shared" ref="BA768:BT768" si="2055">BA762+BA763+BA764+BA765+BA766+BA767</f>
        <v>0</v>
      </c>
      <c r="BB768" s="10">
        <f t="shared" si="2055"/>
        <v>0</v>
      </c>
      <c r="BC768" s="10">
        <f t="shared" si="2055"/>
        <v>2359230.71</v>
      </c>
      <c r="BD768" s="10">
        <f t="shared" si="2055"/>
        <v>0</v>
      </c>
      <c r="BE768" s="10">
        <f t="shared" si="2055"/>
        <v>0</v>
      </c>
      <c r="BF768" s="10">
        <f t="shared" si="2055"/>
        <v>0</v>
      </c>
      <c r="BG768" s="10">
        <f t="shared" si="2055"/>
        <v>0</v>
      </c>
      <c r="BH768" s="10">
        <f t="shared" si="2055"/>
        <v>0</v>
      </c>
      <c r="BI768" s="10">
        <f t="shared" si="2055"/>
        <v>0</v>
      </c>
      <c r="BJ768" s="10">
        <f t="shared" si="2055"/>
        <v>0</v>
      </c>
      <c r="BK768" s="10">
        <f t="shared" si="2055"/>
        <v>0</v>
      </c>
      <c r="BL768" s="10">
        <f t="shared" si="2055"/>
        <v>0</v>
      </c>
      <c r="BM768" s="10">
        <f t="shared" si="2055"/>
        <v>0</v>
      </c>
      <c r="BN768" s="10">
        <f t="shared" si="2055"/>
        <v>0</v>
      </c>
      <c r="BO768" s="10">
        <f t="shared" si="2055"/>
        <v>0</v>
      </c>
      <c r="BP768" s="10">
        <f t="shared" si="2055"/>
        <v>0</v>
      </c>
      <c r="BQ768" s="10">
        <f t="shared" si="2055"/>
        <v>0</v>
      </c>
      <c r="BR768" s="10">
        <f t="shared" si="2055"/>
        <v>0</v>
      </c>
      <c r="BS768" s="10">
        <f t="shared" si="2055"/>
        <v>0</v>
      </c>
      <c r="BT768" s="10">
        <f t="shared" si="2055"/>
        <v>0</v>
      </c>
      <c r="BU768" s="18" t="s">
        <v>334</v>
      </c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J768" s="123"/>
    </row>
    <row r="769" spans="1:88" ht="15">
      <c r="A769" s="110"/>
      <c r="B769" s="111"/>
      <c r="C769" s="105"/>
      <c r="D769" s="114"/>
      <c r="E769" s="107"/>
      <c r="F769" s="10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8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U769" s="310"/>
      <c r="AV769" s="290"/>
      <c r="AW769" s="308"/>
      <c r="AX769" s="294" t="s">
        <v>53</v>
      </c>
      <c r="AY769" s="294"/>
      <c r="AZ769" s="10" t="s">
        <v>411</v>
      </c>
      <c r="BA769" s="10" t="s">
        <v>411</v>
      </c>
      <c r="BB769" s="10" t="s">
        <v>411</v>
      </c>
      <c r="BC769" s="12">
        <f>ROUND(BC768/AW762,2)</f>
        <v>1232.5999999999999</v>
      </c>
      <c r="BD769" s="12" t="s">
        <v>411</v>
      </c>
      <c r="BE769" s="12" t="s">
        <v>411</v>
      </c>
      <c r="BF769" s="12" t="s">
        <v>411</v>
      </c>
      <c r="BG769" s="12" t="s">
        <v>411</v>
      </c>
      <c r="BH769" s="12" t="s">
        <v>411</v>
      </c>
      <c r="BI769" s="12" t="s">
        <v>411</v>
      </c>
      <c r="BJ769" s="12" t="s">
        <v>411</v>
      </c>
      <c r="BK769" s="12" t="s">
        <v>411</v>
      </c>
      <c r="BL769" s="12" t="s">
        <v>411</v>
      </c>
      <c r="BM769" s="12" t="s">
        <v>411</v>
      </c>
      <c r="BN769" s="12" t="s">
        <v>411</v>
      </c>
      <c r="BO769" s="12" t="s">
        <v>411</v>
      </c>
      <c r="BP769" s="12" t="s">
        <v>411</v>
      </c>
      <c r="BQ769" s="12" t="s">
        <v>411</v>
      </c>
      <c r="BR769" s="12" t="s">
        <v>411</v>
      </c>
      <c r="BS769" s="12" t="s">
        <v>411</v>
      </c>
      <c r="BT769" s="12" t="s">
        <v>411</v>
      </c>
      <c r="BU769" s="18" t="s">
        <v>335</v>
      </c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</row>
    <row r="770" spans="1:88" ht="15">
      <c r="A770" s="110"/>
      <c r="B770" s="111"/>
      <c r="C770" s="105"/>
      <c r="D770" s="114"/>
      <c r="E770" s="107"/>
      <c r="F770" s="10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8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U770" s="310"/>
      <c r="AV770" s="290"/>
      <c r="AW770" s="309"/>
      <c r="AX770" s="294" t="s">
        <v>54</v>
      </c>
      <c r="AY770" s="294"/>
      <c r="AZ770" s="10" t="s">
        <v>411</v>
      </c>
      <c r="BA770" s="10" t="s">
        <v>411</v>
      </c>
      <c r="BB770" s="10" t="s">
        <v>411</v>
      </c>
      <c r="BC770" s="12">
        <f>ROUND(BC768/AW762,2)</f>
        <v>1232.5999999999999</v>
      </c>
      <c r="BD770" s="12" t="s">
        <v>411</v>
      </c>
      <c r="BE770" s="12" t="s">
        <v>411</v>
      </c>
      <c r="BF770" s="12" t="s">
        <v>411</v>
      </c>
      <c r="BG770" s="12" t="s">
        <v>411</v>
      </c>
      <c r="BH770" s="12" t="s">
        <v>411</v>
      </c>
      <c r="BI770" s="12" t="s">
        <v>411</v>
      </c>
      <c r="BJ770" s="12" t="s">
        <v>411</v>
      </c>
      <c r="BK770" s="12" t="s">
        <v>411</v>
      </c>
      <c r="BL770" s="12" t="s">
        <v>411</v>
      </c>
      <c r="BM770" s="12" t="s">
        <v>411</v>
      </c>
      <c r="BN770" s="12" t="s">
        <v>411</v>
      </c>
      <c r="BO770" s="12" t="s">
        <v>411</v>
      </c>
      <c r="BP770" s="12" t="s">
        <v>411</v>
      </c>
      <c r="BQ770" s="12" t="s">
        <v>411</v>
      </c>
      <c r="BR770" s="12" t="s">
        <v>411</v>
      </c>
      <c r="BS770" s="12" t="s">
        <v>411</v>
      </c>
      <c r="BT770" s="12" t="s">
        <v>411</v>
      </c>
      <c r="BU770" s="18" t="s">
        <v>336</v>
      </c>
      <c r="BX770" s="52" t="b">
        <f>IF(AD769=3,1896.3,IF(AD769=4,1249.18,IF(AD769=5,476.76,IF(AD769=6,3974,IF(AD769=7,1481.5,IF(AD769=8,567.82,IF(AD769=9,5364.7,IF(AD769=10,1659.18,IF(AD769=11,1172.3)))))))))</f>
        <v>0</v>
      </c>
      <c r="BY770" s="52" t="b">
        <f>IF(AE769=5,2411.56,IF(AE769=8,2817.26,IF(AE769=11,2857.82)))</f>
        <v>0</v>
      </c>
      <c r="BZ770" s="52" t="b">
        <f>IF(AF769=3,974.64,IF(AF769=4,651.28,IF(AF769=5,575.98,IF(AF769=6,1237.4,IF(AF769=7,824.6,IF(AF769=8,732.08,IF(AF769=9,1597.08,IF(AF769=10,1068.98,IF(AF769=11,953.72)))))))))</f>
        <v>0</v>
      </c>
      <c r="CA770" s="52" t="b">
        <f>IF(AG769=3,997.78,IF(AG769=4,722.58,IF(AG769=5,500.76,IF(AG769=6,1258.44,IF(AG769=7,912.42,IF(AG769=8,632.32,IF(AG769=9,1630.7,IF(AG769=10,1144.38,IF(AG769=11,805.18)))))))))</f>
        <v>0</v>
      </c>
      <c r="CB770" s="52" t="b">
        <f>IF(AH769=3,719.7,IF(AH769=4,261.66,IF(AH769=5,157.22,IF(AH769=6,854.38,IF(AH769=7,321.54,IF(AH769=8,190.76,IF(AH769=9,1136.74,IF(AH769=10,408.8,IF(AH769=11,265.92)))))))))</f>
        <v>0</v>
      </c>
      <c r="CC770" s="52" t="b">
        <f>IF(AI769=3,392.34,IF(AI769=4,179.86,IF(AI769=5,97.76,IF(AI769=6,492.16,IF(AI769=7,224.14,IF(AI769=8,123.84,IF(AI769=9,594.22,IF(AI769=10,280.82,IF(AI769=11,159.34)))))))))</f>
        <v>0</v>
      </c>
      <c r="CD770" s="52" t="b">
        <f>IF(AJ769=3,216.7,IF(AJ769=4,129.3,IF(AJ769=5,91.5,IF(AJ769=6,288.54,IF(AJ769=7,173.16,IF(AJ769=8,122.92,IF(AJ769=9,390.32,IF(AJ769=10,236.48,IF(AJ769=11,167.76)))))))))</f>
        <v>0</v>
      </c>
      <c r="CE770" s="52" t="b">
        <f>IF(AK769=3,281.7,IF(AK769=4,209.68,IF(AK769=5,106.64,IF(AK769=6,572.92,IF(AK769=7,238.84,IF(AK769=8,126.84,IF(AK769=9,826.54,IF(AK769=10,282.66,IF(AK769=11,292)))))))))</f>
        <v>0</v>
      </c>
      <c r="CF770" s="52" t="b">
        <f>IF(AL769=3,702.84,IF(AL769=4,1094.44,IF(AL769=5,312.66,IF(AL769=6,1445.98,IF(AL769=7,1277.92,IF(AL769=8,377.58,IF(AL769=9,1892.8,IF(AL769=10,1398.92,IF(AL769=11,723.4)))))))))</f>
        <v>0</v>
      </c>
      <c r="CG770" s="52" t="b">
        <f>IF(AM769=3,92.82,IF(AM769=4,38.02,IF(AM769=5,31.92,IF(AM769=6,157.8,IF(AM769=7,64.68,IF(AM769=8,54.18,IF(AM769=9,250.54,IF(AM769=10,96.96,IF(AM769=11,86.94)))))))))</f>
        <v>0</v>
      </c>
    </row>
    <row r="771" spans="1:88" ht="30">
      <c r="A771" s="110"/>
      <c r="B771" s="111"/>
      <c r="C771" s="105"/>
      <c r="D771" s="114"/>
      <c r="E771" s="107"/>
      <c r="F771" s="10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8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U771" s="310"/>
      <c r="AV771" s="290"/>
      <c r="AW771" s="307"/>
      <c r="AX771" s="290" t="s">
        <v>27</v>
      </c>
      <c r="AY771" s="3" t="s">
        <v>28</v>
      </c>
      <c r="AZ771" s="10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8" t="s">
        <v>328</v>
      </c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</row>
    <row r="772" spans="1:88" ht="60">
      <c r="A772" s="110"/>
      <c r="B772" s="111"/>
      <c r="C772" s="105"/>
      <c r="D772" s="114"/>
      <c r="E772" s="107"/>
      <c r="F772" s="10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8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U772" s="310"/>
      <c r="AV772" s="290"/>
      <c r="AW772" s="308"/>
      <c r="AX772" s="290"/>
      <c r="AY772" s="3" t="s">
        <v>29</v>
      </c>
      <c r="AZ772" s="10">
        <f t="shared" ref="AZ772:AZ776" si="2056">BA772+BC772+BD772+BF772+BK772+BM772+BO772+BP772+BQ772+BS772+BT772</f>
        <v>0</v>
      </c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8" t="s">
        <v>329</v>
      </c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</row>
    <row r="773" spans="1:88" ht="105">
      <c r="A773" s="110"/>
      <c r="B773" s="111"/>
      <c r="C773" s="105"/>
      <c r="D773" s="114"/>
      <c r="E773" s="107"/>
      <c r="F773" s="10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8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T773" s="32">
        <f>AZ773-BC773</f>
        <v>0</v>
      </c>
      <c r="AU773" s="310"/>
      <c r="AV773" s="290"/>
      <c r="AW773" s="308"/>
      <c r="AX773" s="290" t="s">
        <v>30</v>
      </c>
      <c r="AY773" s="3" t="s">
        <v>31</v>
      </c>
      <c r="AZ773" s="10">
        <f t="shared" si="2056"/>
        <v>0</v>
      </c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8" t="s">
        <v>330</v>
      </c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</row>
    <row r="774" spans="1:88" ht="15">
      <c r="A774" s="110"/>
      <c r="B774" s="111"/>
      <c r="C774" s="105"/>
      <c r="D774" s="114"/>
      <c r="E774" s="107"/>
      <c r="F774" s="10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8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U774" s="310"/>
      <c r="AV774" s="290"/>
      <c r="AW774" s="308"/>
      <c r="AX774" s="290"/>
      <c r="AY774" s="3" t="s">
        <v>32</v>
      </c>
      <c r="AZ774" s="10">
        <f t="shared" si="2056"/>
        <v>0</v>
      </c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8" t="s">
        <v>331</v>
      </c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</row>
    <row r="775" spans="1:88" ht="15">
      <c r="A775" s="110"/>
      <c r="B775" s="111"/>
      <c r="C775" s="105"/>
      <c r="D775" s="114"/>
      <c r="E775" s="107"/>
      <c r="F775" s="10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8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U775" s="310"/>
      <c r="AV775" s="290"/>
      <c r="AW775" s="308"/>
      <c r="AX775" s="290"/>
      <c r="AY775" s="3" t="s">
        <v>33</v>
      </c>
      <c r="AZ775" s="10">
        <f t="shared" si="2056"/>
        <v>0</v>
      </c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8" t="s">
        <v>332</v>
      </c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</row>
    <row r="776" spans="1:88" ht="15">
      <c r="A776" s="110"/>
      <c r="B776" s="111"/>
      <c r="C776" s="105"/>
      <c r="D776" s="114"/>
      <c r="E776" s="107"/>
      <c r="F776" s="10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8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U776" s="310"/>
      <c r="AV776" s="290"/>
      <c r="AW776" s="308"/>
      <c r="AX776" s="290"/>
      <c r="AY776" s="3" t="s">
        <v>34</v>
      </c>
      <c r="AZ776" s="10">
        <f t="shared" si="2056"/>
        <v>0</v>
      </c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8" t="s">
        <v>333</v>
      </c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</row>
    <row r="777" spans="1:88" ht="15">
      <c r="A777" s="110"/>
      <c r="B777" s="111"/>
      <c r="C777" s="105"/>
      <c r="D777" s="114"/>
      <c r="E777" s="107"/>
      <c r="F777" s="10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8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U777" s="310"/>
      <c r="AV777" s="290"/>
      <c r="AW777" s="308"/>
      <c r="AX777" s="294" t="s">
        <v>35</v>
      </c>
      <c r="AY777" s="294"/>
      <c r="AZ777" s="10">
        <f>AZ771+AZ772+AZ773+AZ774+AZ775+AZ776</f>
        <v>0</v>
      </c>
      <c r="BA777" s="10">
        <f t="shared" ref="BA777:BT777" si="2057">BA771+BA772+BA773+BA774+BA775+BA776</f>
        <v>0</v>
      </c>
      <c r="BB777" s="10">
        <f t="shared" si="2057"/>
        <v>0</v>
      </c>
      <c r="BC777" s="10">
        <f t="shared" si="2057"/>
        <v>0</v>
      </c>
      <c r="BD777" s="10">
        <f t="shared" si="2057"/>
        <v>0</v>
      </c>
      <c r="BE777" s="10">
        <f t="shared" si="2057"/>
        <v>0</v>
      </c>
      <c r="BF777" s="10">
        <f t="shared" si="2057"/>
        <v>0</v>
      </c>
      <c r="BG777" s="10">
        <f t="shared" si="2057"/>
        <v>0</v>
      </c>
      <c r="BH777" s="10">
        <f t="shared" si="2057"/>
        <v>0</v>
      </c>
      <c r="BI777" s="10">
        <f t="shared" si="2057"/>
        <v>0</v>
      </c>
      <c r="BJ777" s="10">
        <f t="shared" si="2057"/>
        <v>0</v>
      </c>
      <c r="BK777" s="10">
        <f t="shared" si="2057"/>
        <v>0</v>
      </c>
      <c r="BL777" s="10">
        <f t="shared" si="2057"/>
        <v>0</v>
      </c>
      <c r="BM777" s="10">
        <f t="shared" si="2057"/>
        <v>0</v>
      </c>
      <c r="BN777" s="10">
        <f t="shared" si="2057"/>
        <v>0</v>
      </c>
      <c r="BO777" s="10">
        <f t="shared" si="2057"/>
        <v>0</v>
      </c>
      <c r="BP777" s="10">
        <f t="shared" si="2057"/>
        <v>0</v>
      </c>
      <c r="BQ777" s="10">
        <f t="shared" si="2057"/>
        <v>0</v>
      </c>
      <c r="BR777" s="10">
        <f t="shared" si="2057"/>
        <v>0</v>
      </c>
      <c r="BS777" s="10">
        <f t="shared" si="2057"/>
        <v>0</v>
      </c>
      <c r="BT777" s="10">
        <f t="shared" si="2057"/>
        <v>0</v>
      </c>
      <c r="BU777" s="18" t="s">
        <v>334</v>
      </c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J777" s="123"/>
    </row>
    <row r="778" spans="1:88" ht="15">
      <c r="A778" s="110"/>
      <c r="B778" s="111"/>
      <c r="C778" s="105"/>
      <c r="D778" s="114"/>
      <c r="E778" s="107"/>
      <c r="F778" s="10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8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U778" s="310"/>
      <c r="AV778" s="290"/>
      <c r="AW778" s="308"/>
      <c r="AX778" s="294" t="s">
        <v>53</v>
      </c>
      <c r="AY778" s="294"/>
      <c r="AZ778" s="10" t="s">
        <v>411</v>
      </c>
      <c r="BA778" s="10" t="s">
        <v>411</v>
      </c>
      <c r="BB778" s="10" t="s">
        <v>411</v>
      </c>
      <c r="BC778" s="12" t="e">
        <f>BC777/AW771</f>
        <v>#DIV/0!</v>
      </c>
      <c r="BD778" s="12" t="s">
        <v>411</v>
      </c>
      <c r="BE778" s="12" t="s">
        <v>411</v>
      </c>
      <c r="BF778" s="12" t="s">
        <v>411</v>
      </c>
      <c r="BG778" s="12" t="s">
        <v>411</v>
      </c>
      <c r="BH778" s="12" t="s">
        <v>411</v>
      </c>
      <c r="BI778" s="12" t="s">
        <v>411</v>
      </c>
      <c r="BJ778" s="12" t="s">
        <v>411</v>
      </c>
      <c r="BK778" s="12" t="s">
        <v>411</v>
      </c>
      <c r="BL778" s="12" t="s">
        <v>411</v>
      </c>
      <c r="BM778" s="12" t="s">
        <v>411</v>
      </c>
      <c r="BN778" s="12" t="s">
        <v>411</v>
      </c>
      <c r="BO778" s="12" t="s">
        <v>411</v>
      </c>
      <c r="BP778" s="12" t="s">
        <v>411</v>
      </c>
      <c r="BQ778" s="12" t="s">
        <v>411</v>
      </c>
      <c r="BR778" s="12" t="s">
        <v>411</v>
      </c>
      <c r="BS778" s="12" t="s">
        <v>411</v>
      </c>
      <c r="BT778" s="12" t="s">
        <v>411</v>
      </c>
      <c r="BU778" s="18" t="s">
        <v>335</v>
      </c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</row>
    <row r="779" spans="1:88" ht="15">
      <c r="A779" s="110"/>
      <c r="B779" s="111"/>
      <c r="C779" s="105"/>
      <c r="D779" s="114"/>
      <c r="E779" s="107"/>
      <c r="F779" s="10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8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U779" s="310"/>
      <c r="AV779" s="290"/>
      <c r="AW779" s="309"/>
      <c r="AX779" s="294" t="s">
        <v>54</v>
      </c>
      <c r="AY779" s="294"/>
      <c r="AZ779" s="10" t="s">
        <v>411</v>
      </c>
      <c r="BA779" s="10" t="s">
        <v>411</v>
      </c>
      <c r="BB779" s="10" t="s">
        <v>411</v>
      </c>
      <c r="BC779" s="12" t="e">
        <f>BC778</f>
        <v>#DIV/0!</v>
      </c>
      <c r="BD779" s="12" t="s">
        <v>411</v>
      </c>
      <c r="BE779" s="12" t="s">
        <v>411</v>
      </c>
      <c r="BF779" s="12" t="s">
        <v>411</v>
      </c>
      <c r="BG779" s="12" t="s">
        <v>411</v>
      </c>
      <c r="BH779" s="12" t="s">
        <v>411</v>
      </c>
      <c r="BI779" s="12" t="s">
        <v>411</v>
      </c>
      <c r="BJ779" s="12" t="s">
        <v>411</v>
      </c>
      <c r="BK779" s="12" t="s">
        <v>411</v>
      </c>
      <c r="BL779" s="12" t="s">
        <v>411</v>
      </c>
      <c r="BM779" s="12" t="s">
        <v>411</v>
      </c>
      <c r="BN779" s="12" t="s">
        <v>411</v>
      </c>
      <c r="BO779" s="12" t="s">
        <v>411</v>
      </c>
      <c r="BP779" s="12" t="s">
        <v>411</v>
      </c>
      <c r="BQ779" s="12" t="s">
        <v>411</v>
      </c>
      <c r="BR779" s="12" t="s">
        <v>411</v>
      </c>
      <c r="BS779" s="12" t="s">
        <v>411</v>
      </c>
      <c r="BT779" s="12" t="s">
        <v>411</v>
      </c>
      <c r="BU779" s="18" t="s">
        <v>336</v>
      </c>
      <c r="BX779" s="52" t="b">
        <f>IF(AD778=3,1896.3,IF(AD778=4,1249.18,IF(AD778=5,476.76,IF(AD778=6,3974,IF(AD778=7,1481.5,IF(AD778=8,567.82,IF(AD778=9,5364.7,IF(AD778=10,1659.18,IF(AD778=11,1172.3)))))))))</f>
        <v>0</v>
      </c>
      <c r="BY779" s="52" t="b">
        <f>IF(AE778=5,2411.56,IF(AE778=8,2817.26,IF(AE778=11,2857.82)))</f>
        <v>0</v>
      </c>
      <c r="BZ779" s="52" t="b">
        <f>IF(AF778=3,974.64,IF(AF778=4,651.28,IF(AF778=5,575.98,IF(AF778=6,1237.4,IF(AF778=7,824.6,IF(AF778=8,732.08,IF(AF778=9,1597.08,IF(AF778=10,1068.98,IF(AF778=11,953.72)))))))))</f>
        <v>0</v>
      </c>
      <c r="CA779" s="52" t="b">
        <f>IF(AG778=3,997.78,IF(AG778=4,722.58,IF(AG778=5,500.76,IF(AG778=6,1258.44,IF(AG778=7,912.42,IF(AG778=8,632.32,IF(AG778=9,1630.7,IF(AG778=10,1144.38,IF(AG778=11,805.18)))))))))</f>
        <v>0</v>
      </c>
      <c r="CB779" s="52" t="b">
        <f>IF(AH778=3,719.7,IF(AH778=4,261.66,IF(AH778=5,157.22,IF(AH778=6,854.38,IF(AH778=7,321.54,IF(AH778=8,190.76,IF(AH778=9,1136.74,IF(AH778=10,408.8,IF(AH778=11,265.92)))))))))</f>
        <v>0</v>
      </c>
      <c r="CC779" s="52" t="b">
        <f>IF(AI778=3,392.34,IF(AI778=4,179.86,IF(AI778=5,97.76,IF(AI778=6,492.16,IF(AI778=7,224.14,IF(AI778=8,123.84,IF(AI778=9,594.22,IF(AI778=10,280.82,IF(AI778=11,159.34)))))))))</f>
        <v>0</v>
      </c>
      <c r="CD779" s="52" t="b">
        <f>IF(AJ778=3,216.7,IF(AJ778=4,129.3,IF(AJ778=5,91.5,IF(AJ778=6,288.54,IF(AJ778=7,173.16,IF(AJ778=8,122.92,IF(AJ778=9,390.32,IF(AJ778=10,236.48,IF(AJ778=11,167.76)))))))))</f>
        <v>0</v>
      </c>
      <c r="CE779" s="52" t="b">
        <f>IF(AK778=3,281.7,IF(AK778=4,209.68,IF(AK778=5,106.64,IF(AK778=6,572.92,IF(AK778=7,238.84,IF(AK778=8,126.84,IF(AK778=9,826.54,IF(AK778=10,282.66,IF(AK778=11,292)))))))))</f>
        <v>0</v>
      </c>
      <c r="CF779" s="52" t="b">
        <f>IF(AL778=3,702.84,IF(AL778=4,1094.44,IF(AL778=5,312.66,IF(AL778=6,1445.98,IF(AL778=7,1277.92,IF(AL778=8,377.58,IF(AL778=9,1892.8,IF(AL778=10,1398.92,IF(AL778=11,723.4)))))))))</f>
        <v>0</v>
      </c>
      <c r="CG779" s="52" t="b">
        <f>IF(AM778=3,92.82,IF(AM778=4,38.02,IF(AM778=5,31.92,IF(AM778=6,157.8,IF(AM778=7,64.68,IF(AM778=8,54.18,IF(AM778=9,250.54,IF(AM778=10,96.96,IF(AM778=11,86.94)))))))))</f>
        <v>0</v>
      </c>
    </row>
    <row r="780" spans="1:88" ht="30">
      <c r="A780" s="110"/>
      <c r="B780" s="111"/>
      <c r="C780" s="105"/>
      <c r="D780" s="114"/>
      <c r="E780" s="107"/>
      <c r="F780" s="10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8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U780" s="310"/>
      <c r="AV780" s="290"/>
      <c r="AW780" s="307"/>
      <c r="AX780" s="290" t="s">
        <v>27</v>
      </c>
      <c r="AY780" s="3" t="s">
        <v>28</v>
      </c>
      <c r="AZ780" s="10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8" t="s">
        <v>328</v>
      </c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</row>
    <row r="781" spans="1:88" ht="60">
      <c r="A781" s="110"/>
      <c r="B781" s="111"/>
      <c r="C781" s="105"/>
      <c r="D781" s="114"/>
      <c r="E781" s="107"/>
      <c r="F781" s="10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8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U781" s="310"/>
      <c r="AV781" s="290"/>
      <c r="AW781" s="308"/>
      <c r="AX781" s="290"/>
      <c r="AY781" s="3" t="s">
        <v>29</v>
      </c>
      <c r="AZ781" s="10">
        <f t="shared" ref="AZ781:AZ785" si="2058">BA781+BC781+BD781+BF781+BK781+BM781+BO781+BP781+BQ781+BS781+BT781</f>
        <v>0</v>
      </c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8" t="s">
        <v>329</v>
      </c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</row>
    <row r="782" spans="1:88" ht="105">
      <c r="A782" s="110"/>
      <c r="B782" s="111"/>
      <c r="C782" s="105"/>
      <c r="D782" s="114"/>
      <c r="E782" s="107"/>
      <c r="F782" s="10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8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T782" s="32">
        <f>AZ782-BC782</f>
        <v>0</v>
      </c>
      <c r="AU782" s="310"/>
      <c r="AV782" s="290"/>
      <c r="AW782" s="308"/>
      <c r="AX782" s="290" t="s">
        <v>30</v>
      </c>
      <c r="AY782" s="3" t="s">
        <v>31</v>
      </c>
      <c r="AZ782" s="10">
        <f t="shared" si="2058"/>
        <v>0</v>
      </c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8" t="s">
        <v>330</v>
      </c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</row>
    <row r="783" spans="1:88" ht="15">
      <c r="A783" s="110"/>
      <c r="B783" s="111"/>
      <c r="C783" s="105"/>
      <c r="D783" s="114"/>
      <c r="E783" s="107"/>
      <c r="F783" s="10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8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U783" s="310"/>
      <c r="AV783" s="290"/>
      <c r="AW783" s="308"/>
      <c r="AX783" s="290"/>
      <c r="AY783" s="3" t="s">
        <v>32</v>
      </c>
      <c r="AZ783" s="10">
        <f t="shared" si="2058"/>
        <v>0</v>
      </c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8" t="s">
        <v>331</v>
      </c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</row>
    <row r="784" spans="1:88" ht="15">
      <c r="A784" s="110"/>
      <c r="B784" s="111"/>
      <c r="C784" s="105"/>
      <c r="D784" s="114"/>
      <c r="E784" s="107"/>
      <c r="F784" s="10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8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U784" s="310"/>
      <c r="AV784" s="290"/>
      <c r="AW784" s="308"/>
      <c r="AX784" s="290"/>
      <c r="AY784" s="3" t="s">
        <v>33</v>
      </c>
      <c r="AZ784" s="10">
        <f t="shared" si="2058"/>
        <v>0</v>
      </c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8" t="s">
        <v>332</v>
      </c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</row>
    <row r="785" spans="1:88" ht="15">
      <c r="A785" s="110"/>
      <c r="B785" s="111"/>
      <c r="C785" s="105"/>
      <c r="D785" s="114"/>
      <c r="E785" s="107"/>
      <c r="F785" s="10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8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U785" s="310"/>
      <c r="AV785" s="290"/>
      <c r="AW785" s="308"/>
      <c r="AX785" s="290"/>
      <c r="AY785" s="3" t="s">
        <v>34</v>
      </c>
      <c r="AZ785" s="10">
        <f t="shared" si="2058"/>
        <v>0</v>
      </c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8" t="s">
        <v>333</v>
      </c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</row>
    <row r="786" spans="1:88" ht="15">
      <c r="A786" s="110"/>
      <c r="B786" s="111"/>
      <c r="C786" s="105"/>
      <c r="D786" s="114"/>
      <c r="E786" s="107"/>
      <c r="F786" s="10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8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U786" s="310"/>
      <c r="AV786" s="290"/>
      <c r="AW786" s="308"/>
      <c r="AX786" s="294" t="s">
        <v>35</v>
      </c>
      <c r="AY786" s="294"/>
      <c r="AZ786" s="10">
        <f>AZ780+AZ781+AZ782+AZ783+AZ784+AZ785</f>
        <v>0</v>
      </c>
      <c r="BA786" s="10">
        <f t="shared" ref="BA786:BT786" si="2059">BA780+BA781+BA782+BA783+BA784+BA785</f>
        <v>0</v>
      </c>
      <c r="BB786" s="10">
        <f t="shared" si="2059"/>
        <v>0</v>
      </c>
      <c r="BC786" s="10">
        <f t="shared" si="2059"/>
        <v>0</v>
      </c>
      <c r="BD786" s="10">
        <f t="shared" si="2059"/>
        <v>0</v>
      </c>
      <c r="BE786" s="10">
        <f t="shared" si="2059"/>
        <v>0</v>
      </c>
      <c r="BF786" s="10">
        <f t="shared" si="2059"/>
        <v>0</v>
      </c>
      <c r="BG786" s="10">
        <f t="shared" si="2059"/>
        <v>0</v>
      </c>
      <c r="BH786" s="10">
        <f t="shared" si="2059"/>
        <v>0</v>
      </c>
      <c r="BI786" s="10">
        <f t="shared" si="2059"/>
        <v>0</v>
      </c>
      <c r="BJ786" s="10">
        <f t="shared" si="2059"/>
        <v>0</v>
      </c>
      <c r="BK786" s="10">
        <f t="shared" si="2059"/>
        <v>0</v>
      </c>
      <c r="BL786" s="10">
        <f t="shared" si="2059"/>
        <v>0</v>
      </c>
      <c r="BM786" s="10">
        <f t="shared" si="2059"/>
        <v>0</v>
      </c>
      <c r="BN786" s="10">
        <f t="shared" si="2059"/>
        <v>0</v>
      </c>
      <c r="BO786" s="10">
        <f t="shared" si="2059"/>
        <v>0</v>
      </c>
      <c r="BP786" s="10">
        <f t="shared" si="2059"/>
        <v>0</v>
      </c>
      <c r="BQ786" s="10">
        <f t="shared" si="2059"/>
        <v>0</v>
      </c>
      <c r="BR786" s="10">
        <f t="shared" si="2059"/>
        <v>0</v>
      </c>
      <c r="BS786" s="10">
        <f t="shared" si="2059"/>
        <v>0</v>
      </c>
      <c r="BT786" s="10">
        <f t="shared" si="2059"/>
        <v>0</v>
      </c>
      <c r="BU786" s="18" t="s">
        <v>334</v>
      </c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J786" s="123"/>
    </row>
    <row r="787" spans="1:88" ht="15">
      <c r="A787" s="110"/>
      <c r="B787" s="111"/>
      <c r="C787" s="105"/>
      <c r="D787" s="114"/>
      <c r="E787" s="107"/>
      <c r="F787" s="10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8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U787" s="310"/>
      <c r="AV787" s="290"/>
      <c r="AW787" s="308"/>
      <c r="AX787" s="294" t="s">
        <v>53</v>
      </c>
      <c r="AY787" s="294"/>
      <c r="AZ787" s="10" t="s">
        <v>411</v>
      </c>
      <c r="BA787" s="10" t="s">
        <v>411</v>
      </c>
      <c r="BB787" s="10" t="s">
        <v>411</v>
      </c>
      <c r="BC787" s="12" t="e">
        <f>BC786/AW780</f>
        <v>#DIV/0!</v>
      </c>
      <c r="BD787" s="12" t="s">
        <v>411</v>
      </c>
      <c r="BE787" s="12" t="s">
        <v>411</v>
      </c>
      <c r="BF787" s="12" t="s">
        <v>411</v>
      </c>
      <c r="BG787" s="12" t="s">
        <v>411</v>
      </c>
      <c r="BH787" s="12" t="s">
        <v>411</v>
      </c>
      <c r="BI787" s="12" t="s">
        <v>411</v>
      </c>
      <c r="BJ787" s="12" t="s">
        <v>411</v>
      </c>
      <c r="BK787" s="12" t="s">
        <v>411</v>
      </c>
      <c r="BL787" s="12" t="s">
        <v>411</v>
      </c>
      <c r="BM787" s="12" t="s">
        <v>411</v>
      </c>
      <c r="BN787" s="12" t="s">
        <v>411</v>
      </c>
      <c r="BO787" s="12" t="s">
        <v>411</v>
      </c>
      <c r="BP787" s="12" t="s">
        <v>411</v>
      </c>
      <c r="BQ787" s="12" t="s">
        <v>411</v>
      </c>
      <c r="BR787" s="12" t="s">
        <v>411</v>
      </c>
      <c r="BS787" s="12" t="s">
        <v>411</v>
      </c>
      <c r="BT787" s="12" t="s">
        <v>411</v>
      </c>
      <c r="BU787" s="18" t="s">
        <v>335</v>
      </c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</row>
    <row r="788" spans="1:88" ht="15">
      <c r="A788" s="110"/>
      <c r="B788" s="111"/>
      <c r="C788" s="105"/>
      <c r="D788" s="114"/>
      <c r="E788" s="107"/>
      <c r="F788" s="10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8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U788" s="310"/>
      <c r="AV788" s="290"/>
      <c r="AW788" s="309"/>
      <c r="AX788" s="294" t="s">
        <v>54</v>
      </c>
      <c r="AY788" s="294"/>
      <c r="AZ788" s="10" t="s">
        <v>411</v>
      </c>
      <c r="BA788" s="10" t="s">
        <v>411</v>
      </c>
      <c r="BB788" s="10" t="s">
        <v>411</v>
      </c>
      <c r="BC788" s="12" t="e">
        <f>BC787</f>
        <v>#DIV/0!</v>
      </c>
      <c r="BD788" s="12" t="s">
        <v>411</v>
      </c>
      <c r="BE788" s="12" t="s">
        <v>411</v>
      </c>
      <c r="BF788" s="12" t="s">
        <v>411</v>
      </c>
      <c r="BG788" s="12" t="s">
        <v>411</v>
      </c>
      <c r="BH788" s="12" t="s">
        <v>411</v>
      </c>
      <c r="BI788" s="12" t="s">
        <v>411</v>
      </c>
      <c r="BJ788" s="12" t="s">
        <v>411</v>
      </c>
      <c r="BK788" s="12" t="s">
        <v>411</v>
      </c>
      <c r="BL788" s="12" t="s">
        <v>411</v>
      </c>
      <c r="BM788" s="12" t="s">
        <v>411</v>
      </c>
      <c r="BN788" s="12" t="s">
        <v>411</v>
      </c>
      <c r="BO788" s="12" t="s">
        <v>411</v>
      </c>
      <c r="BP788" s="12" t="s">
        <v>411</v>
      </c>
      <c r="BQ788" s="12" t="s">
        <v>411</v>
      </c>
      <c r="BR788" s="12" t="s">
        <v>411</v>
      </c>
      <c r="BS788" s="12" t="s">
        <v>411</v>
      </c>
      <c r="BT788" s="12" t="s">
        <v>411</v>
      </c>
      <c r="BU788" s="18" t="s">
        <v>336</v>
      </c>
      <c r="BX788" s="52" t="b">
        <f>IF(AD787=3,1896.3,IF(AD787=4,1249.18,IF(AD787=5,476.76,IF(AD787=6,3974,IF(AD787=7,1481.5,IF(AD787=8,567.82,IF(AD787=9,5364.7,IF(AD787=10,1659.18,IF(AD787=11,1172.3)))))))))</f>
        <v>0</v>
      </c>
      <c r="BY788" s="52" t="b">
        <f>IF(AE787=5,2411.56,IF(AE787=8,2817.26,IF(AE787=11,2857.82)))</f>
        <v>0</v>
      </c>
      <c r="BZ788" s="52" t="b">
        <f>IF(AF787=3,974.64,IF(AF787=4,651.28,IF(AF787=5,575.98,IF(AF787=6,1237.4,IF(AF787=7,824.6,IF(AF787=8,732.08,IF(AF787=9,1597.08,IF(AF787=10,1068.98,IF(AF787=11,953.72)))))))))</f>
        <v>0</v>
      </c>
      <c r="CA788" s="52" t="b">
        <f>IF(AG787=3,997.78,IF(AG787=4,722.58,IF(AG787=5,500.76,IF(AG787=6,1258.44,IF(AG787=7,912.42,IF(AG787=8,632.32,IF(AG787=9,1630.7,IF(AG787=10,1144.38,IF(AG787=11,805.18)))))))))</f>
        <v>0</v>
      </c>
      <c r="CB788" s="52" t="b">
        <f>IF(AH787=3,719.7,IF(AH787=4,261.66,IF(AH787=5,157.22,IF(AH787=6,854.38,IF(AH787=7,321.54,IF(AH787=8,190.76,IF(AH787=9,1136.74,IF(AH787=10,408.8,IF(AH787=11,265.92)))))))))</f>
        <v>0</v>
      </c>
      <c r="CC788" s="52" t="b">
        <f>IF(AI787=3,392.34,IF(AI787=4,179.86,IF(AI787=5,97.76,IF(AI787=6,492.16,IF(AI787=7,224.14,IF(AI787=8,123.84,IF(AI787=9,594.22,IF(AI787=10,280.82,IF(AI787=11,159.34)))))))))</f>
        <v>0</v>
      </c>
      <c r="CD788" s="52" t="b">
        <f>IF(AJ787=3,216.7,IF(AJ787=4,129.3,IF(AJ787=5,91.5,IF(AJ787=6,288.54,IF(AJ787=7,173.16,IF(AJ787=8,122.92,IF(AJ787=9,390.32,IF(AJ787=10,236.48,IF(AJ787=11,167.76)))))))))</f>
        <v>0</v>
      </c>
      <c r="CE788" s="52" t="b">
        <f>IF(AK787=3,281.7,IF(AK787=4,209.68,IF(AK787=5,106.64,IF(AK787=6,572.92,IF(AK787=7,238.84,IF(AK787=8,126.84,IF(AK787=9,826.54,IF(AK787=10,282.66,IF(AK787=11,292)))))))))</f>
        <v>0</v>
      </c>
      <c r="CF788" s="52" t="b">
        <f>IF(AL787=3,702.84,IF(AL787=4,1094.44,IF(AL787=5,312.66,IF(AL787=6,1445.98,IF(AL787=7,1277.92,IF(AL787=8,377.58,IF(AL787=9,1892.8,IF(AL787=10,1398.92,IF(AL787=11,723.4)))))))))</f>
        <v>0</v>
      </c>
      <c r="CG788" s="52" t="b">
        <f>IF(AM787=3,92.82,IF(AM787=4,38.02,IF(AM787=5,31.92,IF(AM787=6,157.8,IF(AM787=7,64.68,IF(AM787=8,54.18,IF(AM787=9,250.54,IF(AM787=10,96.96,IF(AM787=11,86.94)))))))))</f>
        <v>0</v>
      </c>
    </row>
    <row r="789" spans="1:88" ht="30" customHeight="1">
      <c r="A789" s="295"/>
      <c r="B789" s="286" t="s">
        <v>341</v>
      </c>
      <c r="C789" s="307">
        <f>SUM(C663:C761)</f>
        <v>10899.88</v>
      </c>
      <c r="D789" s="286" t="s">
        <v>27</v>
      </c>
      <c r="E789" s="3" t="s">
        <v>28</v>
      </c>
      <c r="F789" s="10">
        <f>G789+I789+J789+L789+Q789+S789+U789+V789+W789+Y789+Z789</f>
        <v>8790847.8875999991</v>
      </c>
      <c r="G789" s="44">
        <f t="shared" ref="G789:Z789" si="2060">G663+G672+G681+G690+G699+G708+G717+G726+G735+G744+G753</f>
        <v>6927639.0199999996</v>
      </c>
      <c r="H789" s="10">
        <f t="shared" si="2060"/>
        <v>0</v>
      </c>
      <c r="I789" s="10">
        <f t="shared" si="2060"/>
        <v>0</v>
      </c>
      <c r="J789" s="10">
        <f t="shared" si="2060"/>
        <v>1405723.72</v>
      </c>
      <c r="K789" s="10">
        <f t="shared" si="2060"/>
        <v>0</v>
      </c>
      <c r="L789" s="10">
        <f t="shared" si="2060"/>
        <v>265778.65860000002</v>
      </c>
      <c r="M789" s="10">
        <f t="shared" si="2060"/>
        <v>265778.65860000002</v>
      </c>
      <c r="N789" s="10">
        <f t="shared" si="2060"/>
        <v>0</v>
      </c>
      <c r="O789" s="10">
        <f t="shared" si="2060"/>
        <v>0</v>
      </c>
      <c r="P789" s="10">
        <f t="shared" si="2060"/>
        <v>0</v>
      </c>
      <c r="Q789" s="10">
        <f t="shared" si="2060"/>
        <v>191706.489</v>
      </c>
      <c r="R789" s="10">
        <f t="shared" si="2060"/>
        <v>0</v>
      </c>
      <c r="S789" s="10">
        <f t="shared" si="2060"/>
        <v>0</v>
      </c>
      <c r="T789" s="10">
        <f t="shared" si="2060"/>
        <v>0</v>
      </c>
      <c r="U789" s="10">
        <f t="shared" si="2060"/>
        <v>0</v>
      </c>
      <c r="V789" s="10">
        <f t="shared" si="2060"/>
        <v>0</v>
      </c>
      <c r="W789" s="10">
        <f t="shared" si="2060"/>
        <v>0</v>
      </c>
      <c r="X789" s="10">
        <f t="shared" si="2060"/>
        <v>0</v>
      </c>
      <c r="Y789" s="10">
        <f t="shared" si="2060"/>
        <v>0</v>
      </c>
      <c r="Z789" s="10">
        <f t="shared" si="2060"/>
        <v>0</v>
      </c>
      <c r="AA789" s="16">
        <v>1</v>
      </c>
      <c r="AO789" s="4">
        <f t="shared" ref="AO789:AO852" si="2061">IF(ISERROR(FIND(2015,A789,1)),0,2015)</f>
        <v>0</v>
      </c>
      <c r="AP789" s="4">
        <f t="shared" ref="AP789:AP852" si="2062">IF(ISERROR(FIND(2016,A789,1)),0,2016)</f>
        <v>0</v>
      </c>
      <c r="AQ789" s="4">
        <f t="shared" si="2006"/>
        <v>0</v>
      </c>
      <c r="AU789" s="310"/>
      <c r="AV789" s="286" t="s">
        <v>341</v>
      </c>
      <c r="AW789" s="317">
        <f>AW663+AW672+AW681+AW690+AW699+AW708+AW717+AW726+AW735+AW744+AW753+AW762+AW771+AW780</f>
        <v>12813.91</v>
      </c>
      <c r="AX789" s="290" t="s">
        <v>27</v>
      </c>
      <c r="AY789" s="3" t="s">
        <v>28</v>
      </c>
      <c r="AZ789" s="10">
        <f>BA789+BC789+BD789+BF789+BK789+BM789+BO789+BP789+BQ789+BS789+BT789</f>
        <v>17581695.780000001</v>
      </c>
      <c r="BA789" s="44">
        <f>BA663+BA672+BA681+BA690+BA699+BA708+BA717+BA726+BA735+BA744+BA753+BA762+BA771+BA780</f>
        <v>13855278.030000001</v>
      </c>
      <c r="BB789" s="44">
        <f t="shared" ref="BB789:BT794" si="2063">BB663+BB672+BB681+BB690+BB699+BB708+BB717+BB726+BB735+BB744+BB753+BB762+BB771+BB780</f>
        <v>0</v>
      </c>
      <c r="BC789" s="44">
        <f t="shared" si="2063"/>
        <v>0</v>
      </c>
      <c r="BD789" s="44">
        <f t="shared" si="2063"/>
        <v>2811447.45</v>
      </c>
      <c r="BE789" s="44">
        <f t="shared" si="2063"/>
        <v>0</v>
      </c>
      <c r="BF789" s="44">
        <f t="shared" si="2063"/>
        <v>531557.31999999995</v>
      </c>
      <c r="BG789" s="44">
        <f t="shared" si="2063"/>
        <v>531557.31999999995</v>
      </c>
      <c r="BH789" s="44">
        <f t="shared" si="2063"/>
        <v>0</v>
      </c>
      <c r="BI789" s="44">
        <f t="shared" si="2063"/>
        <v>0</v>
      </c>
      <c r="BJ789" s="44">
        <f t="shared" si="2063"/>
        <v>0</v>
      </c>
      <c r="BK789" s="44">
        <f t="shared" si="2063"/>
        <v>383412.98</v>
      </c>
      <c r="BL789" s="44">
        <f t="shared" si="2063"/>
        <v>0</v>
      </c>
      <c r="BM789" s="44">
        <f t="shared" si="2063"/>
        <v>0</v>
      </c>
      <c r="BN789" s="44">
        <f t="shared" si="2063"/>
        <v>0</v>
      </c>
      <c r="BO789" s="44">
        <f t="shared" si="2063"/>
        <v>0</v>
      </c>
      <c r="BP789" s="44">
        <f t="shared" si="2063"/>
        <v>0</v>
      </c>
      <c r="BQ789" s="44">
        <f t="shared" si="2063"/>
        <v>0</v>
      </c>
      <c r="BR789" s="44">
        <f t="shared" si="2063"/>
        <v>0</v>
      </c>
      <c r="BS789" s="44">
        <f t="shared" si="2063"/>
        <v>0</v>
      </c>
      <c r="BT789" s="44">
        <f t="shared" si="2063"/>
        <v>0</v>
      </c>
      <c r="BU789" s="16">
        <v>1</v>
      </c>
      <c r="CI789" s="32">
        <f>BF789-BG789</f>
        <v>0</v>
      </c>
    </row>
    <row r="790" spans="1:88" ht="60" customHeight="1">
      <c r="A790" s="296"/>
      <c r="B790" s="291"/>
      <c r="C790" s="308"/>
      <c r="D790" s="287"/>
      <c r="E790" s="3" t="s">
        <v>29</v>
      </c>
      <c r="F790" s="10">
        <f t="shared" ref="F790:F794" si="2064">G790+I790+J790+L790+Q790+S790+U790+V790+W790+Y790+Z790</f>
        <v>0</v>
      </c>
      <c r="G790" s="10">
        <f t="shared" ref="G790:Z790" si="2065">G664+G673+G682+G691+G700+G709+G718+G727+G736+G745+G754</f>
        <v>0</v>
      </c>
      <c r="H790" s="10">
        <f t="shared" si="2065"/>
        <v>0</v>
      </c>
      <c r="I790" s="10">
        <f t="shared" si="2065"/>
        <v>0</v>
      </c>
      <c r="J790" s="10">
        <f t="shared" si="2065"/>
        <v>0</v>
      </c>
      <c r="K790" s="10">
        <f t="shared" si="2065"/>
        <v>0</v>
      </c>
      <c r="L790" s="10">
        <f t="shared" si="2065"/>
        <v>0</v>
      </c>
      <c r="M790" s="10">
        <f t="shared" si="2065"/>
        <v>0</v>
      </c>
      <c r="N790" s="10">
        <f t="shared" si="2065"/>
        <v>0</v>
      </c>
      <c r="O790" s="10">
        <f t="shared" si="2065"/>
        <v>0</v>
      </c>
      <c r="P790" s="10">
        <f t="shared" si="2065"/>
        <v>0</v>
      </c>
      <c r="Q790" s="10">
        <f t="shared" si="2065"/>
        <v>0</v>
      </c>
      <c r="R790" s="10">
        <f t="shared" si="2065"/>
        <v>0</v>
      </c>
      <c r="S790" s="10">
        <f t="shared" si="2065"/>
        <v>0</v>
      </c>
      <c r="T790" s="10">
        <f t="shared" si="2065"/>
        <v>0</v>
      </c>
      <c r="U790" s="10">
        <f t="shared" si="2065"/>
        <v>0</v>
      </c>
      <c r="V790" s="10">
        <f t="shared" si="2065"/>
        <v>0</v>
      </c>
      <c r="W790" s="10">
        <f t="shared" si="2065"/>
        <v>0</v>
      </c>
      <c r="X790" s="10">
        <f t="shared" si="2065"/>
        <v>0</v>
      </c>
      <c r="Y790" s="10">
        <f t="shared" si="2065"/>
        <v>0</v>
      </c>
      <c r="Z790" s="10">
        <f t="shared" si="2065"/>
        <v>0</v>
      </c>
      <c r="AA790" s="16">
        <v>2</v>
      </c>
      <c r="AO790" s="4">
        <f t="shared" si="2061"/>
        <v>0</v>
      </c>
      <c r="AP790" s="4">
        <f t="shared" si="2062"/>
        <v>0</v>
      </c>
      <c r="AQ790" s="4">
        <f t="shared" si="2006"/>
        <v>0</v>
      </c>
      <c r="AU790" s="310"/>
      <c r="AV790" s="291"/>
      <c r="AW790" s="317"/>
      <c r="AX790" s="290"/>
      <c r="AY790" s="3" t="s">
        <v>29</v>
      </c>
      <c r="AZ790" s="10">
        <f t="shared" ref="AZ790:AZ794" si="2066">BA790+BC790+BD790+BF790+BK790+BM790+BO790+BP790+BQ790+BS790+BT790</f>
        <v>23592.31</v>
      </c>
      <c r="BA790" s="44">
        <f t="shared" ref="BA790:BP794" si="2067">BA664+BA673+BA682+BA691+BA700+BA709+BA718+BA727+BA736+BA745+BA754+BA763+BA772+BA781</f>
        <v>0</v>
      </c>
      <c r="BB790" s="44">
        <f t="shared" si="2067"/>
        <v>0</v>
      </c>
      <c r="BC790" s="44">
        <f t="shared" si="2067"/>
        <v>23592.31</v>
      </c>
      <c r="BD790" s="44">
        <f t="shared" si="2067"/>
        <v>0</v>
      </c>
      <c r="BE790" s="44">
        <f t="shared" si="2067"/>
        <v>0</v>
      </c>
      <c r="BF790" s="44">
        <f t="shared" si="2067"/>
        <v>0</v>
      </c>
      <c r="BG790" s="44">
        <f t="shared" si="2067"/>
        <v>0</v>
      </c>
      <c r="BH790" s="44">
        <f t="shared" si="2067"/>
        <v>0</v>
      </c>
      <c r="BI790" s="44">
        <f t="shared" si="2067"/>
        <v>0</v>
      </c>
      <c r="BJ790" s="44">
        <f t="shared" si="2067"/>
        <v>0</v>
      </c>
      <c r="BK790" s="44">
        <f t="shared" si="2067"/>
        <v>0</v>
      </c>
      <c r="BL790" s="44">
        <f t="shared" si="2067"/>
        <v>0</v>
      </c>
      <c r="BM790" s="44">
        <f t="shared" si="2067"/>
        <v>0</v>
      </c>
      <c r="BN790" s="44">
        <f t="shared" si="2067"/>
        <v>0</v>
      </c>
      <c r="BO790" s="44">
        <f t="shared" si="2067"/>
        <v>0</v>
      </c>
      <c r="BP790" s="44">
        <f t="shared" si="2067"/>
        <v>0</v>
      </c>
      <c r="BQ790" s="44">
        <f t="shared" si="2063"/>
        <v>0</v>
      </c>
      <c r="BR790" s="44">
        <f t="shared" si="2063"/>
        <v>0</v>
      </c>
      <c r="BS790" s="44">
        <f t="shared" si="2063"/>
        <v>0</v>
      </c>
      <c r="BT790" s="44">
        <f t="shared" si="2063"/>
        <v>0</v>
      </c>
      <c r="BU790" s="16">
        <v>2</v>
      </c>
    </row>
    <row r="791" spans="1:88" ht="120" customHeight="1">
      <c r="A791" s="296"/>
      <c r="B791" s="291"/>
      <c r="C791" s="308"/>
      <c r="D791" s="286" t="s">
        <v>30</v>
      </c>
      <c r="E791" s="3" t="s">
        <v>31</v>
      </c>
      <c r="F791" s="10">
        <f t="shared" si="2064"/>
        <v>0</v>
      </c>
      <c r="G791" s="10">
        <f t="shared" ref="G791:Z791" si="2068">G665+G674+G683+G692+G701+G710+G719+G728+G737+G746+G755</f>
        <v>0</v>
      </c>
      <c r="H791" s="10">
        <f t="shared" si="2068"/>
        <v>0</v>
      </c>
      <c r="I791" s="10">
        <f t="shared" si="2068"/>
        <v>0</v>
      </c>
      <c r="J791" s="10">
        <f t="shared" si="2068"/>
        <v>0</v>
      </c>
      <c r="K791" s="10">
        <f t="shared" si="2068"/>
        <v>0</v>
      </c>
      <c r="L791" s="10">
        <f t="shared" si="2068"/>
        <v>0</v>
      </c>
      <c r="M791" s="10">
        <f t="shared" si="2068"/>
        <v>0</v>
      </c>
      <c r="N791" s="10">
        <f t="shared" si="2068"/>
        <v>0</v>
      </c>
      <c r="O791" s="10">
        <f t="shared" si="2068"/>
        <v>0</v>
      </c>
      <c r="P791" s="10">
        <f t="shared" si="2068"/>
        <v>0</v>
      </c>
      <c r="Q791" s="10">
        <f t="shared" si="2068"/>
        <v>0</v>
      </c>
      <c r="R791" s="10">
        <f t="shared" si="2068"/>
        <v>0</v>
      </c>
      <c r="S791" s="10">
        <f t="shared" si="2068"/>
        <v>0</v>
      </c>
      <c r="T791" s="10">
        <f t="shared" si="2068"/>
        <v>0</v>
      </c>
      <c r="U791" s="10">
        <f t="shared" si="2068"/>
        <v>0</v>
      </c>
      <c r="V791" s="10">
        <f t="shared" si="2068"/>
        <v>0</v>
      </c>
      <c r="W791" s="10">
        <f t="shared" si="2068"/>
        <v>0</v>
      </c>
      <c r="X791" s="10">
        <f t="shared" si="2068"/>
        <v>0</v>
      </c>
      <c r="Y791" s="10">
        <f t="shared" si="2068"/>
        <v>0</v>
      </c>
      <c r="Z791" s="10">
        <f t="shared" si="2068"/>
        <v>0</v>
      </c>
      <c r="AA791" s="16">
        <v>3</v>
      </c>
      <c r="AO791" s="4">
        <f t="shared" si="2061"/>
        <v>0</v>
      </c>
      <c r="AP791" s="4">
        <f t="shared" si="2062"/>
        <v>0</v>
      </c>
      <c r="AQ791" s="4">
        <f t="shared" si="2006"/>
        <v>0</v>
      </c>
      <c r="AT791" s="32">
        <f>AZ791-BC791</f>
        <v>0</v>
      </c>
      <c r="AU791" s="310"/>
      <c r="AV791" s="291"/>
      <c r="AW791" s="317"/>
      <c r="AX791" s="290" t="s">
        <v>30</v>
      </c>
      <c r="AY791" s="3" t="s">
        <v>31</v>
      </c>
      <c r="AZ791" s="10">
        <f t="shared" si="2066"/>
        <v>915803.82</v>
      </c>
      <c r="BA791" s="44">
        <f t="shared" si="2067"/>
        <v>0</v>
      </c>
      <c r="BB791" s="44">
        <f t="shared" si="2063"/>
        <v>0</v>
      </c>
      <c r="BC791" s="44">
        <f t="shared" si="2063"/>
        <v>915803.82</v>
      </c>
      <c r="BD791" s="44">
        <f t="shared" si="2063"/>
        <v>0</v>
      </c>
      <c r="BE791" s="44">
        <f t="shared" si="2063"/>
        <v>0</v>
      </c>
      <c r="BF791" s="44">
        <f t="shared" si="2063"/>
        <v>0</v>
      </c>
      <c r="BG791" s="44">
        <f t="shared" si="2063"/>
        <v>0</v>
      </c>
      <c r="BH791" s="44">
        <f t="shared" si="2063"/>
        <v>0</v>
      </c>
      <c r="BI791" s="44">
        <f t="shared" si="2063"/>
        <v>0</v>
      </c>
      <c r="BJ791" s="44">
        <f t="shared" si="2063"/>
        <v>0</v>
      </c>
      <c r="BK791" s="44">
        <f t="shared" si="2063"/>
        <v>0</v>
      </c>
      <c r="BL791" s="44">
        <f t="shared" si="2063"/>
        <v>0</v>
      </c>
      <c r="BM791" s="44">
        <f t="shared" si="2063"/>
        <v>0</v>
      </c>
      <c r="BN791" s="44">
        <f t="shared" si="2063"/>
        <v>0</v>
      </c>
      <c r="BO791" s="44">
        <f t="shared" si="2063"/>
        <v>0</v>
      </c>
      <c r="BP791" s="44">
        <f t="shared" si="2063"/>
        <v>0</v>
      </c>
      <c r="BQ791" s="44">
        <f t="shared" si="2063"/>
        <v>0</v>
      </c>
      <c r="BR791" s="44">
        <f t="shared" si="2063"/>
        <v>0</v>
      </c>
      <c r="BS791" s="44">
        <f t="shared" si="2063"/>
        <v>0</v>
      </c>
      <c r="BT791" s="44">
        <f t="shared" si="2063"/>
        <v>0</v>
      </c>
      <c r="BU791" s="16">
        <v>3</v>
      </c>
    </row>
    <row r="792" spans="1:88" ht="30" customHeight="1">
      <c r="A792" s="296"/>
      <c r="B792" s="291"/>
      <c r="C792" s="308"/>
      <c r="D792" s="291"/>
      <c r="E792" s="3" t="s">
        <v>32</v>
      </c>
      <c r="F792" s="10">
        <f t="shared" si="2064"/>
        <v>0</v>
      </c>
      <c r="G792" s="10">
        <f t="shared" ref="G792:Z792" si="2069">G666+G675+G684+G693+G702+G711+G720+G729+G738+G747+G756</f>
        <v>0</v>
      </c>
      <c r="H792" s="10">
        <f t="shared" si="2069"/>
        <v>0</v>
      </c>
      <c r="I792" s="10">
        <f t="shared" si="2069"/>
        <v>0</v>
      </c>
      <c r="J792" s="10">
        <f t="shared" si="2069"/>
        <v>0</v>
      </c>
      <c r="K792" s="10">
        <f t="shared" si="2069"/>
        <v>0</v>
      </c>
      <c r="L792" s="10">
        <f t="shared" si="2069"/>
        <v>0</v>
      </c>
      <c r="M792" s="10">
        <f t="shared" si="2069"/>
        <v>0</v>
      </c>
      <c r="N792" s="10">
        <f t="shared" si="2069"/>
        <v>0</v>
      </c>
      <c r="O792" s="10">
        <f t="shared" si="2069"/>
        <v>0</v>
      </c>
      <c r="P792" s="10">
        <f t="shared" si="2069"/>
        <v>0</v>
      </c>
      <c r="Q792" s="10">
        <f t="shared" si="2069"/>
        <v>0</v>
      </c>
      <c r="R792" s="10">
        <f t="shared" si="2069"/>
        <v>0</v>
      </c>
      <c r="S792" s="10">
        <f t="shared" si="2069"/>
        <v>0</v>
      </c>
      <c r="T792" s="10">
        <f t="shared" si="2069"/>
        <v>0</v>
      </c>
      <c r="U792" s="10">
        <f t="shared" si="2069"/>
        <v>0</v>
      </c>
      <c r="V792" s="10">
        <f t="shared" si="2069"/>
        <v>0</v>
      </c>
      <c r="W792" s="10">
        <f t="shared" si="2069"/>
        <v>0</v>
      </c>
      <c r="X792" s="10">
        <f t="shared" si="2069"/>
        <v>0</v>
      </c>
      <c r="Y792" s="10">
        <f t="shared" si="2069"/>
        <v>0</v>
      </c>
      <c r="Z792" s="10">
        <f t="shared" si="2069"/>
        <v>0</v>
      </c>
      <c r="AA792" s="16">
        <v>4</v>
      </c>
      <c r="AO792" s="4">
        <f t="shared" si="2061"/>
        <v>0</v>
      </c>
      <c r="AP792" s="4">
        <f t="shared" si="2062"/>
        <v>0</v>
      </c>
      <c r="AQ792" s="4">
        <f t="shared" si="2006"/>
        <v>0</v>
      </c>
      <c r="AU792" s="310"/>
      <c r="AV792" s="291"/>
      <c r="AW792" s="317"/>
      <c r="AX792" s="290"/>
      <c r="AY792" s="3" t="s">
        <v>32</v>
      </c>
      <c r="AZ792" s="10">
        <f t="shared" si="2066"/>
        <v>1419834.58</v>
      </c>
      <c r="BA792" s="44">
        <f t="shared" si="2067"/>
        <v>0</v>
      </c>
      <c r="BB792" s="44">
        <f t="shared" si="2063"/>
        <v>0</v>
      </c>
      <c r="BC792" s="44">
        <f t="shared" si="2063"/>
        <v>1419834.58</v>
      </c>
      <c r="BD792" s="44">
        <f t="shared" si="2063"/>
        <v>0</v>
      </c>
      <c r="BE792" s="44">
        <f t="shared" si="2063"/>
        <v>0</v>
      </c>
      <c r="BF792" s="44">
        <f t="shared" si="2063"/>
        <v>0</v>
      </c>
      <c r="BG792" s="44">
        <f t="shared" si="2063"/>
        <v>0</v>
      </c>
      <c r="BH792" s="44">
        <f t="shared" si="2063"/>
        <v>0</v>
      </c>
      <c r="BI792" s="44">
        <f t="shared" si="2063"/>
        <v>0</v>
      </c>
      <c r="BJ792" s="44">
        <f t="shared" si="2063"/>
        <v>0</v>
      </c>
      <c r="BK792" s="44">
        <f t="shared" si="2063"/>
        <v>0</v>
      </c>
      <c r="BL792" s="44">
        <f t="shared" si="2063"/>
        <v>0</v>
      </c>
      <c r="BM792" s="44">
        <f t="shared" si="2063"/>
        <v>0</v>
      </c>
      <c r="BN792" s="44">
        <f t="shared" si="2063"/>
        <v>0</v>
      </c>
      <c r="BO792" s="44">
        <f t="shared" si="2063"/>
        <v>0</v>
      </c>
      <c r="BP792" s="44">
        <f t="shared" si="2063"/>
        <v>0</v>
      </c>
      <c r="BQ792" s="44">
        <f t="shared" si="2063"/>
        <v>0</v>
      </c>
      <c r="BR792" s="44">
        <f t="shared" si="2063"/>
        <v>0</v>
      </c>
      <c r="BS792" s="44">
        <f t="shared" si="2063"/>
        <v>0</v>
      </c>
      <c r="BT792" s="44">
        <f t="shared" si="2063"/>
        <v>0</v>
      </c>
      <c r="BU792" s="16">
        <v>4</v>
      </c>
    </row>
    <row r="793" spans="1:88" ht="30" customHeight="1">
      <c r="A793" s="296"/>
      <c r="B793" s="291"/>
      <c r="C793" s="308"/>
      <c r="D793" s="291"/>
      <c r="E793" s="3" t="s">
        <v>33</v>
      </c>
      <c r="F793" s="10">
        <f t="shared" si="2064"/>
        <v>0</v>
      </c>
      <c r="G793" s="10">
        <f t="shared" ref="G793:Z793" si="2070">G667+G676+G685+G694+G703+G712+G721+G730+G739+G748+G757</f>
        <v>0</v>
      </c>
      <c r="H793" s="10">
        <f t="shared" si="2070"/>
        <v>0</v>
      </c>
      <c r="I793" s="10">
        <f t="shared" si="2070"/>
        <v>0</v>
      </c>
      <c r="J793" s="10">
        <f t="shared" si="2070"/>
        <v>0</v>
      </c>
      <c r="K793" s="10">
        <f t="shared" si="2070"/>
        <v>0</v>
      </c>
      <c r="L793" s="10">
        <f t="shared" si="2070"/>
        <v>0</v>
      </c>
      <c r="M793" s="10">
        <f t="shared" si="2070"/>
        <v>0</v>
      </c>
      <c r="N793" s="10">
        <f t="shared" si="2070"/>
        <v>0</v>
      </c>
      <c r="O793" s="10">
        <f t="shared" si="2070"/>
        <v>0</v>
      </c>
      <c r="P793" s="10">
        <f t="shared" si="2070"/>
        <v>0</v>
      </c>
      <c r="Q793" s="10">
        <f t="shared" si="2070"/>
        <v>0</v>
      </c>
      <c r="R793" s="10">
        <f t="shared" si="2070"/>
        <v>0</v>
      </c>
      <c r="S793" s="10">
        <f t="shared" si="2070"/>
        <v>0</v>
      </c>
      <c r="T793" s="10">
        <f t="shared" si="2070"/>
        <v>0</v>
      </c>
      <c r="U793" s="10">
        <f t="shared" si="2070"/>
        <v>0</v>
      </c>
      <c r="V793" s="10">
        <f t="shared" si="2070"/>
        <v>0</v>
      </c>
      <c r="W793" s="10">
        <f t="shared" si="2070"/>
        <v>0</v>
      </c>
      <c r="X793" s="10">
        <f t="shared" si="2070"/>
        <v>0</v>
      </c>
      <c r="Y793" s="10">
        <f t="shared" si="2070"/>
        <v>0</v>
      </c>
      <c r="Z793" s="10">
        <f t="shared" si="2070"/>
        <v>0</v>
      </c>
      <c r="AA793" s="16">
        <v>5</v>
      </c>
      <c r="AO793" s="4">
        <f t="shared" si="2061"/>
        <v>0</v>
      </c>
      <c r="AP793" s="4">
        <f t="shared" si="2062"/>
        <v>0</v>
      </c>
      <c r="AQ793" s="4">
        <f t="shared" si="2006"/>
        <v>0</v>
      </c>
      <c r="AU793" s="310"/>
      <c r="AV793" s="291"/>
      <c r="AW793" s="317"/>
      <c r="AX793" s="290"/>
      <c r="AY793" s="3" t="s">
        <v>33</v>
      </c>
      <c r="AZ793" s="10">
        <f t="shared" si="2066"/>
        <v>0</v>
      </c>
      <c r="BA793" s="44">
        <f t="shared" si="2067"/>
        <v>0</v>
      </c>
      <c r="BB793" s="44">
        <f t="shared" si="2063"/>
        <v>0</v>
      </c>
      <c r="BC793" s="44">
        <f t="shared" si="2063"/>
        <v>0</v>
      </c>
      <c r="BD793" s="44">
        <f t="shared" si="2063"/>
        <v>0</v>
      </c>
      <c r="BE793" s="44">
        <f t="shared" si="2063"/>
        <v>0</v>
      </c>
      <c r="BF793" s="44">
        <f t="shared" si="2063"/>
        <v>0</v>
      </c>
      <c r="BG793" s="44">
        <f t="shared" si="2063"/>
        <v>0</v>
      </c>
      <c r="BH793" s="44">
        <f t="shared" si="2063"/>
        <v>0</v>
      </c>
      <c r="BI793" s="44">
        <f t="shared" si="2063"/>
        <v>0</v>
      </c>
      <c r="BJ793" s="44">
        <f t="shared" si="2063"/>
        <v>0</v>
      </c>
      <c r="BK793" s="44">
        <f t="shared" si="2063"/>
        <v>0</v>
      </c>
      <c r="BL793" s="44">
        <f t="shared" si="2063"/>
        <v>0</v>
      </c>
      <c r="BM793" s="44">
        <f t="shared" si="2063"/>
        <v>0</v>
      </c>
      <c r="BN793" s="44">
        <f t="shared" si="2063"/>
        <v>0</v>
      </c>
      <c r="BO793" s="44">
        <f t="shared" si="2063"/>
        <v>0</v>
      </c>
      <c r="BP793" s="44">
        <f t="shared" si="2063"/>
        <v>0</v>
      </c>
      <c r="BQ793" s="44">
        <f t="shared" si="2063"/>
        <v>0</v>
      </c>
      <c r="BR793" s="44">
        <f t="shared" si="2063"/>
        <v>0</v>
      </c>
      <c r="BS793" s="44">
        <f t="shared" si="2063"/>
        <v>0</v>
      </c>
      <c r="BT793" s="44">
        <f t="shared" si="2063"/>
        <v>0</v>
      </c>
      <c r="BU793" s="16">
        <v>5</v>
      </c>
    </row>
    <row r="794" spans="1:88" ht="30" customHeight="1">
      <c r="A794" s="296"/>
      <c r="B794" s="291"/>
      <c r="C794" s="308"/>
      <c r="D794" s="287"/>
      <c r="E794" s="3" t="s">
        <v>34</v>
      </c>
      <c r="F794" s="10">
        <f t="shared" si="2064"/>
        <v>0</v>
      </c>
      <c r="G794" s="10">
        <f t="shared" ref="G794:Z794" si="2071">G668+G677+G686+G695+G704+G713+G722+G731+G740+G749+G758</f>
        <v>0</v>
      </c>
      <c r="H794" s="10">
        <f t="shared" si="2071"/>
        <v>0</v>
      </c>
      <c r="I794" s="10">
        <f t="shared" si="2071"/>
        <v>0</v>
      </c>
      <c r="J794" s="10">
        <f t="shared" si="2071"/>
        <v>0</v>
      </c>
      <c r="K794" s="10">
        <f t="shared" si="2071"/>
        <v>0</v>
      </c>
      <c r="L794" s="10">
        <f t="shared" si="2071"/>
        <v>0</v>
      </c>
      <c r="M794" s="10">
        <f t="shared" si="2071"/>
        <v>0</v>
      </c>
      <c r="N794" s="10">
        <f t="shared" si="2071"/>
        <v>0</v>
      </c>
      <c r="O794" s="10">
        <f t="shared" si="2071"/>
        <v>0</v>
      </c>
      <c r="P794" s="10">
        <f t="shared" si="2071"/>
        <v>0</v>
      </c>
      <c r="Q794" s="10">
        <f t="shared" si="2071"/>
        <v>0</v>
      </c>
      <c r="R794" s="10">
        <f t="shared" si="2071"/>
        <v>0</v>
      </c>
      <c r="S794" s="10">
        <f t="shared" si="2071"/>
        <v>0</v>
      </c>
      <c r="T794" s="10">
        <f t="shared" si="2071"/>
        <v>0</v>
      </c>
      <c r="U794" s="10">
        <f t="shared" si="2071"/>
        <v>0</v>
      </c>
      <c r="V794" s="10">
        <f t="shared" si="2071"/>
        <v>0</v>
      </c>
      <c r="W794" s="10">
        <f t="shared" si="2071"/>
        <v>0</v>
      </c>
      <c r="X794" s="10">
        <f t="shared" si="2071"/>
        <v>0</v>
      </c>
      <c r="Y794" s="10">
        <f t="shared" si="2071"/>
        <v>0</v>
      </c>
      <c r="Z794" s="10">
        <f t="shared" si="2071"/>
        <v>0</v>
      </c>
      <c r="AA794" s="16">
        <v>6</v>
      </c>
      <c r="AO794" s="4">
        <f t="shared" si="2061"/>
        <v>0</v>
      </c>
      <c r="AP794" s="4">
        <f t="shared" si="2062"/>
        <v>0</v>
      </c>
      <c r="AQ794" s="4">
        <f t="shared" si="2006"/>
        <v>0</v>
      </c>
      <c r="AU794" s="310"/>
      <c r="AV794" s="291"/>
      <c r="AW794" s="317"/>
      <c r="AX794" s="290"/>
      <c r="AY794" s="3" t="s">
        <v>34</v>
      </c>
      <c r="AZ794" s="10">
        <f t="shared" si="2066"/>
        <v>0</v>
      </c>
      <c r="BA794" s="44">
        <f t="shared" si="2067"/>
        <v>0</v>
      </c>
      <c r="BB794" s="44">
        <f t="shared" si="2063"/>
        <v>0</v>
      </c>
      <c r="BC794" s="44">
        <f t="shared" si="2063"/>
        <v>0</v>
      </c>
      <c r="BD794" s="44">
        <f t="shared" si="2063"/>
        <v>0</v>
      </c>
      <c r="BE794" s="44">
        <f t="shared" si="2063"/>
        <v>0</v>
      </c>
      <c r="BF794" s="44">
        <f t="shared" si="2063"/>
        <v>0</v>
      </c>
      <c r="BG794" s="44">
        <f t="shared" si="2063"/>
        <v>0</v>
      </c>
      <c r="BH794" s="44">
        <f t="shared" si="2063"/>
        <v>0</v>
      </c>
      <c r="BI794" s="44">
        <f t="shared" si="2063"/>
        <v>0</v>
      </c>
      <c r="BJ794" s="44">
        <f t="shared" si="2063"/>
        <v>0</v>
      </c>
      <c r="BK794" s="44">
        <f t="shared" si="2063"/>
        <v>0</v>
      </c>
      <c r="BL794" s="44">
        <f t="shared" si="2063"/>
        <v>0</v>
      </c>
      <c r="BM794" s="44">
        <f t="shared" si="2063"/>
        <v>0</v>
      </c>
      <c r="BN794" s="44">
        <f t="shared" si="2063"/>
        <v>0</v>
      </c>
      <c r="BO794" s="44">
        <f t="shared" si="2063"/>
        <v>0</v>
      </c>
      <c r="BP794" s="44">
        <f t="shared" si="2063"/>
        <v>0</v>
      </c>
      <c r="BQ794" s="44">
        <f t="shared" si="2063"/>
        <v>0</v>
      </c>
      <c r="BR794" s="44">
        <f t="shared" si="2063"/>
        <v>0</v>
      </c>
      <c r="BS794" s="44">
        <f t="shared" si="2063"/>
        <v>0</v>
      </c>
      <c r="BT794" s="44">
        <f t="shared" si="2063"/>
        <v>0</v>
      </c>
      <c r="BU794" s="16">
        <v>6</v>
      </c>
    </row>
    <row r="795" spans="1:88" s="5" customFormat="1" ht="30" customHeight="1">
      <c r="A795" s="296"/>
      <c r="B795" s="291"/>
      <c r="C795" s="308"/>
      <c r="D795" s="292" t="s">
        <v>35</v>
      </c>
      <c r="E795" s="293"/>
      <c r="F795" s="10">
        <f>F789+F790+F791+F792+F793+F794</f>
        <v>8790847.8875999991</v>
      </c>
      <c r="G795" s="10">
        <f t="shared" ref="G795" si="2072">G789+G790+G791+G792+G793+G794</f>
        <v>6927639.0199999996</v>
      </c>
      <c r="H795" s="10">
        <f t="shared" ref="H795" si="2073">H789+H790+H791+H792+H793+H794</f>
        <v>0</v>
      </c>
      <c r="I795" s="10">
        <f t="shared" ref="I795" si="2074">I789+I790+I791+I792+I793+I794</f>
        <v>0</v>
      </c>
      <c r="J795" s="10">
        <f t="shared" ref="J795" si="2075">J789+J790+J791+J792+J793+J794</f>
        <v>1405723.72</v>
      </c>
      <c r="K795" s="10">
        <f t="shared" ref="K795" si="2076">K789+K790+K791+K792+K793+K794</f>
        <v>0</v>
      </c>
      <c r="L795" s="10">
        <f t="shared" ref="L795" si="2077">L789+L790+L791+L792+L793+L794</f>
        <v>265778.65860000002</v>
      </c>
      <c r="M795" s="10">
        <f t="shared" ref="M795" si="2078">M789+M790+M791+M792+M793+M794</f>
        <v>265778.65860000002</v>
      </c>
      <c r="N795" s="10">
        <f t="shared" ref="N795" si="2079">N789+N790+N791+N792+N793+N794</f>
        <v>0</v>
      </c>
      <c r="O795" s="10">
        <f t="shared" ref="O795" si="2080">O789+O790+O791+O792+O793+O794</f>
        <v>0</v>
      </c>
      <c r="P795" s="10">
        <f t="shared" ref="P795" si="2081">P789+P790+P791+P792+P793+P794</f>
        <v>0</v>
      </c>
      <c r="Q795" s="10">
        <f t="shared" ref="Q795" si="2082">Q789+Q790+Q791+Q792+Q793+Q794</f>
        <v>191706.489</v>
      </c>
      <c r="R795" s="10">
        <f t="shared" ref="R795" si="2083">R789+R790+R791+R792+R793+R794</f>
        <v>0</v>
      </c>
      <c r="S795" s="10">
        <f t="shared" ref="S795" si="2084">S789+S790+S791+S792+S793+S794</f>
        <v>0</v>
      </c>
      <c r="T795" s="10">
        <f t="shared" ref="T795" si="2085">T789+T790+T791+T792+T793+T794</f>
        <v>0</v>
      </c>
      <c r="U795" s="10">
        <f t="shared" ref="U795" si="2086">U789+U790+U791+U792+U793+U794</f>
        <v>0</v>
      </c>
      <c r="V795" s="10">
        <f t="shared" ref="V795" si="2087">V789+V790+V791+V792+V793+V794</f>
        <v>0</v>
      </c>
      <c r="W795" s="10">
        <f t="shared" ref="W795" si="2088">W789+W790+W791+W792+W793+W794</f>
        <v>0</v>
      </c>
      <c r="X795" s="10">
        <f t="shared" ref="X795" si="2089">X789+X790+X791+X792+X793+X794</f>
        <v>0</v>
      </c>
      <c r="Y795" s="10">
        <f t="shared" ref="Y795" si="2090">Y789+Y790+Y791+Y792+Y793+Y794</f>
        <v>0</v>
      </c>
      <c r="Z795" s="10">
        <f t="shared" ref="Z795" si="2091">Z789+Z790+Z791+Z792+Z793+Z794</f>
        <v>0</v>
      </c>
      <c r="AA795" s="16">
        <v>7</v>
      </c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>
        <f t="shared" si="2061"/>
        <v>0</v>
      </c>
      <c r="AP795" s="4">
        <f t="shared" si="2062"/>
        <v>0</v>
      </c>
      <c r="AQ795" s="4">
        <f t="shared" si="2006"/>
        <v>0</v>
      </c>
      <c r="AR795" s="4"/>
      <c r="AU795" s="310"/>
      <c r="AV795" s="291"/>
      <c r="AW795" s="317"/>
      <c r="AX795" s="294" t="s">
        <v>35</v>
      </c>
      <c r="AY795" s="294"/>
      <c r="AZ795" s="10">
        <f>AZ789+AZ790+AZ791+AZ792+AZ793+AZ794</f>
        <v>19940926.490000002</v>
      </c>
      <c r="BA795" s="10">
        <f t="shared" ref="BA795:BT795" si="2092">BA789+BA790+BA791+BA792+BA793+BA794</f>
        <v>13855278.030000001</v>
      </c>
      <c r="BB795" s="10">
        <f t="shared" si="2092"/>
        <v>0</v>
      </c>
      <c r="BC795" s="10">
        <f t="shared" si="2092"/>
        <v>2359230.71</v>
      </c>
      <c r="BD795" s="10">
        <f t="shared" si="2092"/>
        <v>2811447.45</v>
      </c>
      <c r="BE795" s="10">
        <f t="shared" si="2092"/>
        <v>0</v>
      </c>
      <c r="BF795" s="10">
        <f t="shared" si="2092"/>
        <v>531557.31999999995</v>
      </c>
      <c r="BG795" s="10">
        <f t="shared" si="2092"/>
        <v>531557.31999999995</v>
      </c>
      <c r="BH795" s="10">
        <f t="shared" si="2092"/>
        <v>0</v>
      </c>
      <c r="BI795" s="10">
        <f t="shared" si="2092"/>
        <v>0</v>
      </c>
      <c r="BJ795" s="10">
        <f t="shared" si="2092"/>
        <v>0</v>
      </c>
      <c r="BK795" s="10">
        <f t="shared" si="2092"/>
        <v>383412.98</v>
      </c>
      <c r="BL795" s="10">
        <f t="shared" si="2092"/>
        <v>0</v>
      </c>
      <c r="BM795" s="10">
        <f t="shared" si="2092"/>
        <v>0</v>
      </c>
      <c r="BN795" s="10">
        <f t="shared" si="2092"/>
        <v>0</v>
      </c>
      <c r="BO795" s="10">
        <f t="shared" si="2092"/>
        <v>0</v>
      </c>
      <c r="BP795" s="10">
        <f t="shared" si="2092"/>
        <v>0</v>
      </c>
      <c r="BQ795" s="10">
        <f t="shared" si="2092"/>
        <v>0</v>
      </c>
      <c r="BR795" s="10">
        <f t="shared" si="2092"/>
        <v>0</v>
      </c>
      <c r="BS795" s="10">
        <f t="shared" si="2092"/>
        <v>0</v>
      </c>
      <c r="BT795" s="10">
        <f t="shared" si="2092"/>
        <v>0</v>
      </c>
      <c r="BU795" s="16">
        <v>7</v>
      </c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I795" s="32">
        <f>BF795-BG795</f>
        <v>0</v>
      </c>
      <c r="CJ795" s="123"/>
    </row>
    <row r="796" spans="1:88" ht="75" customHeight="1">
      <c r="A796" s="296"/>
      <c r="B796" s="291"/>
      <c r="C796" s="308"/>
      <c r="D796" s="292" t="s">
        <v>53</v>
      </c>
      <c r="E796" s="293"/>
      <c r="F796" s="11">
        <f>ROUND(F795/C789,2)</f>
        <v>806.51</v>
      </c>
      <c r="G796" s="11">
        <f>ROUND(G795/C789,2)</f>
        <v>635.57000000000005</v>
      </c>
      <c r="H796" s="11">
        <f>ROUND(H795/C789,2)</f>
        <v>0</v>
      </c>
      <c r="I796" s="11">
        <f>ROUND(I795/C789,2)</f>
        <v>0</v>
      </c>
      <c r="J796" s="11">
        <f>ROUND(J795/C789,2)</f>
        <v>128.97</v>
      </c>
      <c r="K796" s="11">
        <f>ROUND(K795/C789,2)</f>
        <v>0</v>
      </c>
      <c r="L796" s="11">
        <f>ROUND(L795/C789,2)</f>
        <v>24.38</v>
      </c>
      <c r="M796" s="11">
        <f>ROUND(M795/C789,2)</f>
        <v>24.38</v>
      </c>
      <c r="N796" s="11">
        <f>ROUND(N795/C789,2)</f>
        <v>0</v>
      </c>
      <c r="O796" s="11">
        <f>ROUND(O795/C789,2)</f>
        <v>0</v>
      </c>
      <c r="P796" s="11">
        <f>ROUND(P795/C789,2)</f>
        <v>0</v>
      </c>
      <c r="Q796" s="11">
        <f>ROUND(Q795/C789,2)</f>
        <v>17.59</v>
      </c>
      <c r="R796" s="11">
        <f>ROUND(R795/C789,2)</f>
        <v>0</v>
      </c>
      <c r="S796" s="11">
        <f>ROUND(S795/C789,2)</f>
        <v>0</v>
      </c>
      <c r="T796" s="11">
        <f>ROUND(T795/C789,2)</f>
        <v>0</v>
      </c>
      <c r="U796" s="11">
        <f>ROUND(U795/C789,2)</f>
        <v>0</v>
      </c>
      <c r="V796" s="11">
        <f>ROUND(V795/C789,2)</f>
        <v>0</v>
      </c>
      <c r="W796" s="11">
        <f>ROUND(W795/C789,2)</f>
        <v>0</v>
      </c>
      <c r="X796" s="11">
        <f>ROUND(X795/C789,2)</f>
        <v>0</v>
      </c>
      <c r="Y796" s="11">
        <f>ROUND(Y795/C789,2)</f>
        <v>0</v>
      </c>
      <c r="Z796" s="11">
        <f>ROUND(Z795/C789,2)</f>
        <v>0</v>
      </c>
      <c r="AA796" s="17">
        <v>8</v>
      </c>
      <c r="AD796" s="52" t="b">
        <f>IF(AND(G796&gt;947.15,G796&lt;949),3,IF(AND(G796&gt;623.59,G796&lt;625),4,IF(AND(G796&gt;237.38,G796&lt;239),5,IF(AND(G796&gt;1986,G796&lt;1988),6,IF(AND(G796&gt;739.75,G796&lt;741),7,IF(AND(G796&gt;282.91,G796&lt;284),8,IF(AND(G796&gt;2681.35,G796&lt;2683),9,IF(AND(G796&gt;828.59,G796&lt;830),10,IF(AND(G796&gt;585.15,G796&lt;587),11,IF(AND(G796&gt;991.71,G796&lt;993),12,IF(AND(G796&gt;652.95,G796&lt;654),13,IF(AND(G796&gt;248.59,G796&lt;250),14,IF(AND(G796&gt;2079.39,G796&lt;2081),15,IF(AND(G796&gt;774.57,G796&lt;776),16,IF(AND(G796&gt;296.25,G796&lt;298),17,IF(AND(G796&gt;2807.42,G796&lt;2809),18,IF(AND(G796&gt;867.59,G796&lt;869),19,IF(AND(G796&gt;612.7,G796&lt;614),20))))))))))))))))))</f>
        <v>0</v>
      </c>
      <c r="AE796" s="52" t="b">
        <f>IF(AND(I796&gt;1204.78,I796&lt;1206),5,IF(AND(I796&gt;1407.63,I796&lt;1409),8,IF(AND(I796&gt;1427.91,I796&lt;1429),11,IF(AND(I796&gt;1261.45,I796&lt;1263),14,IF(AND(I796&gt;1473.83,I796&lt;1475),17,IF(AND(I796&gt;1495.07,I796&lt;1497),20))))))</f>
        <v>0</v>
      </c>
      <c r="AF796" s="52" t="b">
        <f>IF(AND(J796&gt;486.32,J796&lt;488),3,IF(AND(J796&gt;324.64,J796&lt;326),4,IF(AND(J796&gt;286.99,J796&lt;288.5),5,IF(AND(J796&gt;617.7,J796&lt;618),6,IF(AND(J796&gt;411.3,J796&lt;413),7,IF(AND(J796&gt;365.04,J796&lt;367),8,IF(AND(J796&gt;797.54,J796&lt;799),9,IF(AND(J796&gt;533.49,J796&lt;535),10,IF(AND(J796&gt;475.86,J796&lt;477),11,IF(AND(J796&gt;509.22,J796&lt;511),12,IF(AND(J796&gt;339.94,J796&lt;341.2),13,IF(AND(J796&gt;300.53,J796&lt;302),14,IF(AND(J796&gt;646.78,J796&lt;648),15,IF(AND(J796&gt;430.68,J796&lt;432),16,IF(AND(J796&gt;382.24,J796&lt;384),17,IF(AND(J796&gt;835.07,J796&lt;837),18,IF(AND(J796&gt;558.61,J796&lt;560),19,IF(AND(J796&gt;498.27,J796&lt;500),20))))))))))))))))))</f>
        <v>0</v>
      </c>
      <c r="AG796" s="52" t="b">
        <f>IF(AND(L796&gt;497.89,L796&lt;499),3,IF(AND(L796&gt;360.29,L796&lt;362),4,IF(AND(L796&gt;249.38,L796&lt;251),5,IF(AND(L796&gt;628.22,L796&lt;630),6,IF(AND(L796&gt;455.21,L796&lt;457),7,IF(AND(L796&gt;315.16,L796&lt;317),8,IF(AND(L796&gt;814.35,L796&lt;816),9,IF(AND(L796&gt;571.19,L796&lt;573),10,IF(AND(L796&gt;401.59,L796&lt;403),11,IF(AND(L796&gt;521.33,L796&lt;523),12,IF(AND(L796&gt;377.28,L796&lt;379),13,IF(AND(L796&gt;261.15,L796&lt;263),14,IF(AND(L796&gt;657.8,L796&lt;659),15,IF(AND(L796&gt;476.66,L796&lt;478),16,IF(AND(L796&gt;330.01,L796&lt;332),17,IF(AND(L796&gt;852.67,L796&lt;854),18,IF(AND(L796&gt;598.08,L796&lt;600),19,IF(AND(L796&gt;420.51,L796&lt;422),20))))))))))))))))))</f>
        <v>0</v>
      </c>
      <c r="AH796" s="52" t="b">
        <f>IF(AND(Q796&gt;358.85,Q796&lt;360),3,IF(AND(Q796&gt;129.83,Q796&lt;131),4,IF(AND(Q796&gt;77.61,Q796&lt;79),5,IF(AND(Q796&gt;426.19,Q796&lt;428),6,IF(AND(Q796&gt;159.77,Q796&lt;161),7,IF(AND(Q796&gt;94.38,Q796&lt;96),8,IF(AND(Q796&gt;567.37,Q796&lt;569),9,IF(AND(Q796&gt;203.4,Q796&lt;205),10,IF(AND(Q796&gt;131.96,Q796&lt;133),11,IF(AND(Q796&gt;375.76,Q796&lt;377),12,IF(AND(Q796&gt;135.98,Q796&lt;137),13,IF(AND(Q796&gt;81.31,Q796&lt;83),14,IF(AND(Q796&gt;446.27,Q796&lt;448),15,IF(AND(Q796&gt;167.32,Q796&lt;169),16,IF(AND(Q796&gt;98.86,Q796&lt;100),17,IF(AND(Q796&gt;594.08,Q796&lt;596),18,IF(AND(Q796&gt;213.01,Q796&lt;215),19,IF(AND(Q796&gt;138.21,Q796&lt;140),20))))))))))))))))))</f>
        <v>0</v>
      </c>
      <c r="AI796" s="52" t="b">
        <f>IF(AND(S796&gt;195.17,S796&lt;197),3,IF(AND(S796&gt;88.93,S796&lt;90),4,IF(AND(S796&gt;47.88,S796&lt;49),5,IF(AND(S796&gt;245.08,S796&lt;247),6,IF(AND(S796&gt;111.07,S796&lt;113),7,IF(AND(S796&gt;60.92,S796&lt;62),8,IF(AND(S796&gt;296.11,S796&lt;298),9,IF(AND(S796&gt;139.41,S796&lt;141),10,IF(AND(S796&gt;78.67,S796&lt;80),11,IF(AND(S796&gt;204.39,S796&lt;206),12,IF(AND(S796&gt;93.16,S796&lt;95),13,IF(AND(S796&gt;50.17,S796&lt;52),14,IF(AND(S796&gt;256.64,S796&lt;258),15,IF(AND(S796&gt;116.33,S796&lt;118),16,IF(AND(S796&gt;63.83,S796&lt;65),17,IF(AND(S796&gt;310.07,S796&lt;312),18,IF(AND(S796&gt;146.01,S796&lt;148),19,IF(AND(S796&gt;82.42,S796&lt;84),20))))))))))))))))))</f>
        <v>0</v>
      </c>
      <c r="AJ796" s="52" t="b">
        <f>IF(AND(U796&gt;107.35,U796&lt;109),3,IF(AND(U796&gt;63.65,U796&lt;65),4,IF(AND(U796&gt;44.75,U796&lt;46),5,IF(AND(U796&gt;143.27,U796&lt;145),6,IF(AND(U796&gt;85.58,U796&lt;87),7,IF(AND(U796&gt;60.46,U796&lt;62),8,IF(AND(U796&gt;194.16,U796&lt;196),9,IF(AND(U796&gt;117.24,U796&lt;119),10,IF(AND(U796&gt;82.88,U796&lt;84),11,IF(AND(U796&gt;112.44,U796&lt;114),12,IF(AND(U796&gt;66.69,U796&lt;68),13,IF(AND(U796&gt;46.9,U796&lt;48),14,IF(AND(U796&gt;150.05,U796&lt;152),15,IF(AND(U796&gt;90.65,U796&lt;91),16,IF(AND(U796&gt;63.34,U796&lt;65),17,IF(AND(U796&gt;203.34,U796&lt;205),18,IF(AND(U796&gt;122.8,U796&lt;124),19,IF(AND(U796&gt;86.83,U796&lt;88),20))))))))))))))))))</f>
        <v>0</v>
      </c>
      <c r="AK796" s="52" t="b">
        <f>IF(AND(V796&gt;139.85,V796&lt;141),3,IF(AND(V796&gt;103.84,V796&lt;105),4,IF(AND(V796&gt;52.32,V796&lt;54),5,IF(AND(V796&gt;285.46,V796&lt;287),6,IF(AND(V796&gt;118.42,V796&lt;120),7,IF(AND(V796&gt;62.42,V796&lt;64),8,IF(AND(V796&gt;412.27,V796&lt;414),9,IF(AND(V796&gt;140.33,V796&lt;142),10,IF(AND(V796&gt;145,V796&lt;147),11,IF(AND(V796&gt;146.47,V796&lt;148),12,IF(AND(V796&gt;108.77,V796&lt;110),13,IF(AND(V796&gt;54.82,V796&lt;56),14,IF(AND(V796&gt;298.92,V796&lt;300),15,IF(AND(V796&gt;124.03,V796&lt;126),16,IF(AND(V796&gt;65.4,V796&lt;67),17,IF(AND(V796&gt;431.69,V796&lt;433),18,IF(AND(V796&gt;146.97,V796&lt;148),19,IF(AND(V796&gt;151.86,V796&lt;153),20))))))))))))))))))</f>
        <v>0</v>
      </c>
      <c r="AL796" s="52" t="b">
        <f>IF(AND(W796&gt;350.42,W796&lt;352),3,IF(AND(W796&gt;546.22,W796&lt;548),4,IF(AND(W796&gt;155.33,W796&lt;157),5,IF(AND(W796&gt;721.99,W796&lt;723),6,IF(AND(W796&gt;638.96,W796&lt;639),7,IF(AND(W796&gt;187.79,W796&lt;189),8,IF(AND(W796&gt;945.4,W796&lt;947),9,IF(AND(W796&gt;698.46,W796&lt;670),10,IF(AND(W796&gt;360.7,W796&lt;362),11,IF(AND(W796&gt;366.94,W796&lt;368),12,IF(AND(W796&gt;571.94,W796&lt;573),13,IF(AND(W796&gt;162.68,W796&lt;164),14,IF(AND(W796&gt;755.97,W796&lt;757),15,IF(AND(W796&gt;667.99,W796&lt;669),16,IF(AND(W796&gt;196.66,W796&lt;198),17,IF(AND(W796&gt;989.88,W796&lt;991),18,IF(AND(W796&gt;731.33,W796&lt;733),19,IF(AND(W796&gt;377.7,W796&lt;379),20))))))))))))))))))</f>
        <v>0</v>
      </c>
      <c r="AM796" s="52" t="b">
        <f>IF(AND(Y796&gt;46.2,Y796&lt;46.5),3,IF(AND(Y796&gt;18.8,Y796&lt;19.1),4,IF(AND(Y796&gt;15.8,Y796&lt;16),5,IF(AND(Y796&gt;78.7,Y796&lt;79),6,IF(AND(Y796&gt;32.1,Y796&lt;32.4),7,IF(AND(Y796&gt;26.9,Y796&lt;27.3),8,IF(AND(Y796&gt;125,Y796&lt;125.5),9,IF(AND(Y796&gt;48.2,Y796&lt;48.52),10,IF(AND(Y796&gt;43.1,Y796&lt;43.6),11,IF(AND(Y796&gt;48.53,Y796&lt;48.7),12,IF(AND(Y796&gt;19.6,Y796&lt;20.1),13,IF(AND(Y796&gt;16.5,Y796&lt;16.9),14,IF(AND(Y796&gt;82.4,Y796&lt;82.8),15,IF(AND(Y796&gt;33.6,Y796&lt;34),16,IF(AND(Y796&gt;28,Y796&lt;28.6),17,IF(AND(Y796&gt;130.8,Y796&lt;131.4),18,IF(AND(Y796&gt;50.5,Y796&lt;50.9),19,IF(AND(Y796&gt;45.2,Y796&lt;45.8),20))))))))))))))))))</f>
        <v>0</v>
      </c>
      <c r="AO796" s="4">
        <f t="shared" si="2061"/>
        <v>0</v>
      </c>
      <c r="AP796" s="4">
        <f t="shared" si="2062"/>
        <v>0</v>
      </c>
      <c r="AQ796" s="4">
        <f t="shared" si="2006"/>
        <v>0</v>
      </c>
      <c r="AU796" s="310"/>
      <c r="AV796" s="291"/>
      <c r="AW796" s="317"/>
      <c r="AX796" s="322" t="s">
        <v>53</v>
      </c>
      <c r="AY796" s="293"/>
      <c r="AZ796" s="11">
        <f>ROUND(AZ795/AW789,2)</f>
        <v>1556.19</v>
      </c>
      <c r="BA796" s="11">
        <f>ROUND(BA795/AW789,2)</f>
        <v>1081.27</v>
      </c>
      <c r="BB796" s="11">
        <f>ROUND(BB795/AW789,2)</f>
        <v>0</v>
      </c>
      <c r="BC796" s="11">
        <f>ROUND(BC795/AW789,2)</f>
        <v>184.11</v>
      </c>
      <c r="BD796" s="11">
        <f>ROUND(BD795/AW789,2)</f>
        <v>219.41</v>
      </c>
      <c r="BE796" s="11">
        <f>ROUND(BE795/AW789,2)</f>
        <v>0</v>
      </c>
      <c r="BF796" s="11">
        <f>ROUND(BF795/AW789,2)</f>
        <v>41.48</v>
      </c>
      <c r="BG796" s="11">
        <f>ROUND(BG795/AW789,2)</f>
        <v>41.48</v>
      </c>
      <c r="BH796" s="11">
        <f>ROUND(BH795/AW789,2)</f>
        <v>0</v>
      </c>
      <c r="BI796" s="11">
        <f>ROUND(BI795/AW789,2)</f>
        <v>0</v>
      </c>
      <c r="BJ796" s="11">
        <f>ROUND(BJ795/AW789,2)</f>
        <v>0</v>
      </c>
      <c r="BK796" s="11">
        <f>ROUND(BK795/AW789,2)</f>
        <v>29.92</v>
      </c>
      <c r="BL796" s="11">
        <f>ROUND(BL795/AW789,2)</f>
        <v>0</v>
      </c>
      <c r="BM796" s="11">
        <f>ROUND(BM795/AW789,2)</f>
        <v>0</v>
      </c>
      <c r="BN796" s="11">
        <f>ROUND(BN795/AW789,2)</f>
        <v>0</v>
      </c>
      <c r="BO796" s="11">
        <f>ROUND(BO795/AW789,2)</f>
        <v>0</v>
      </c>
      <c r="BP796" s="11">
        <f>ROUND(BP795/AW789,2)</f>
        <v>0</v>
      </c>
      <c r="BQ796" s="11">
        <f>ROUND(BQ795/AW789,2)</f>
        <v>0</v>
      </c>
      <c r="BR796" s="11">
        <f>ROUND(BR795/AW789,2)</f>
        <v>0</v>
      </c>
      <c r="BS796" s="11">
        <f>ROUND(BS795/AW789,2)</f>
        <v>0</v>
      </c>
      <c r="BT796" s="11">
        <f>ROUND(BT795/AW789,2)</f>
        <v>0</v>
      </c>
      <c r="BU796" s="17">
        <v>8</v>
      </c>
      <c r="BX796" s="52" t="b">
        <f>IF(AND(BA796&gt;947.15,BA796&lt;949),3,IF(AND(BA796&gt;623.59,BA796&lt;625),4,IF(AND(BA796&gt;237.38,BA796&lt;239),5,IF(AND(BA796&gt;1986,BA796&lt;1988),6,IF(AND(BA796&gt;739.75,BA796&lt;741),7,IF(AND(BA796&gt;282.91,BA796&lt;284),8,IF(AND(BA796&gt;2681.35,BA796&lt;2683),9,IF(AND(BA796&gt;828.59,BA796&lt;830),10,IF(AND(BA796&gt;585.15,BA796&lt;587),11,IF(AND(BA796&gt;991.71,BA796&lt;993),12,IF(AND(BA796&gt;652.95,BA796&lt;654),13,IF(AND(BA796&gt;248.59,BA796&lt;250),14,IF(AND(BA796&gt;2079.39,BA796&lt;2081),15,IF(AND(BA796&gt;774.57,BA796&lt;776),16,IF(AND(BA796&gt;296.25,BA796&lt;298),17,IF(AND(BA796&gt;2807.42,BA796&lt;2809),18,IF(AND(BA796&gt;867.59,BA796&lt;869),19,IF(AND(BA796&gt;612.7,BA796&lt;614),20))))))))))))))))))</f>
        <v>0</v>
      </c>
      <c r="BY796" s="52" t="b">
        <f>IF(AND(BC796&gt;1204.78,BC796&lt;1206),5,IF(AND(BC796&gt;1407.63,BC796&lt;1409),8,IF(AND(BC796&gt;1427.91,BC796&lt;1429),11,IF(AND(BC796&gt;1261.45,BC796&lt;1263),14,IF(AND(BC796&gt;1473.83,BC796&lt;1475),17,IF(AND(BC796&gt;1495.07,BC796&lt;1497),20))))))</f>
        <v>0</v>
      </c>
      <c r="BZ796" s="52" t="b">
        <f>IF(AND(BD796&gt;486.32,BD796&lt;488),3,IF(AND(BD796&gt;324.64,BD796&lt;326),4,IF(AND(BD796&gt;286.99,BD796&lt;288.5),5,IF(AND(BD796&gt;617.7,BD796&lt;618),6,IF(AND(BD796&gt;411.3,BD796&lt;413),7,IF(AND(BD796&gt;365.04,BD796&lt;367),8,IF(AND(BD796&gt;797.54,BD796&lt;799),9,IF(AND(BD796&gt;533.49,BD796&lt;535),10,IF(AND(BD796&gt;475.86,BD796&lt;477),11,IF(AND(BD796&gt;509.22,BD796&lt;511),12,IF(AND(BD796&gt;339.94,BD796&lt;341.2),13,IF(AND(BD796&gt;300.53,BD796&lt;302),14,IF(AND(BD796&gt;646.78,BD796&lt;648),15,IF(AND(BD796&gt;430.68,BD796&lt;432),16,IF(AND(BD796&gt;382.24,BD796&lt;384),17,IF(AND(BD796&gt;835.07,BD796&lt;837),18,IF(AND(BD796&gt;558.61,BD796&lt;560),19,IF(AND(BD796&gt;498.27,BD796&lt;500),20))))))))))))))))))</f>
        <v>0</v>
      </c>
      <c r="CA796" s="52" t="b">
        <f>IF(AND(BF796&gt;497.89,BF796&lt;499),3,IF(AND(BF796&gt;360.29,BF796&lt;362),4,IF(AND(BF796&gt;249.38,BF796&lt;251),5,IF(AND(BF796&gt;628.22,BF796&lt;630),6,IF(AND(BF796&gt;455.21,BF796&lt;457),7,IF(AND(BF796&gt;315.16,BF796&lt;317),8,IF(AND(BF796&gt;814.35,BF796&lt;816),9,IF(AND(BF796&gt;571.19,BF796&lt;573),10,IF(AND(BF796&gt;401.59,BF796&lt;403),11,IF(AND(BF796&gt;521.33,BF796&lt;523),12,IF(AND(BF796&gt;377.28,BF796&lt;379),13,IF(AND(BF796&gt;261.15,BF796&lt;263),14,IF(AND(BF796&gt;657.8,BF796&lt;659),15,IF(AND(BF796&gt;476.66,BF796&lt;478),16,IF(AND(BF796&gt;330.01,BF796&lt;332),17,IF(AND(BF796&gt;852.67,BF796&lt;854),18,IF(AND(BF796&gt;598.08,BF796&lt;600),19,IF(AND(BF796&gt;420.51,BF796&lt;422),20))))))))))))))))))</f>
        <v>0</v>
      </c>
      <c r="CB796" s="52" t="b">
        <f>IF(AND(BK796&gt;358.85,BK796&lt;360),3,IF(AND(BK796&gt;129.83,BK796&lt;131),4,IF(AND(BK796&gt;77.61,BK796&lt;79),5,IF(AND(BK796&gt;426.19,BK796&lt;428),6,IF(AND(BK796&gt;159.77,BK796&lt;161),7,IF(AND(BK796&gt;94.38,BK796&lt;96),8,IF(AND(BK796&gt;567.37,BK796&lt;569),9,IF(AND(BK796&gt;203.4,BK796&lt;205),10,IF(AND(BK796&gt;131.96,BK796&lt;133),11,IF(AND(BK796&gt;375.76,BK796&lt;377),12,IF(AND(BK796&gt;135.98,BK796&lt;137),13,IF(AND(BK796&gt;81.31,BK796&lt;83),14,IF(AND(BK796&gt;446.27,BK796&lt;448),15,IF(AND(BK796&gt;167.32,BK796&lt;169),16,IF(AND(BK796&gt;98.86,BK796&lt;100),17,IF(AND(BK796&gt;594.08,BK796&lt;596),18,IF(AND(BK796&gt;213.01,BK796&lt;215),19,IF(AND(BK796&gt;138.21,BK796&lt;140),20))))))))))))))))))</f>
        <v>0</v>
      </c>
      <c r="CC796" s="52" t="b">
        <f>IF(AND(BM796&gt;195.17,BM796&lt;197),3,IF(AND(BM796&gt;88.93,BM796&lt;90),4,IF(AND(BM796&gt;47.88,BM796&lt;49),5,IF(AND(BM796&gt;245.08,BM796&lt;247),6,IF(AND(BM796&gt;111.07,BM796&lt;113),7,IF(AND(BM796&gt;60.92,BM796&lt;62),8,IF(AND(BM796&gt;296.11,BM796&lt;298),9,IF(AND(BM796&gt;139.41,BM796&lt;141),10,IF(AND(BM796&gt;78.67,BM796&lt;80),11,IF(AND(BM796&gt;204.39,BM796&lt;206),12,IF(AND(BM796&gt;93.16,BM796&lt;95),13,IF(AND(BM796&gt;50.17,BM796&lt;52),14,IF(AND(BM796&gt;256.64,BM796&lt;258),15,IF(AND(BM796&gt;116.33,BM796&lt;118),16,IF(AND(BM796&gt;63.83,BM796&lt;65),17,IF(AND(BM796&gt;310.07,BM796&lt;312),18,IF(AND(BM796&gt;146.01,BM796&lt;148),19,IF(AND(BM796&gt;82.42,BM796&lt;84),20))))))))))))))))))</f>
        <v>0</v>
      </c>
      <c r="CD796" s="52" t="b">
        <f>IF(AND(BO796&gt;107.35,BO796&lt;109),3,IF(AND(BO796&gt;63.65,BO796&lt;65),4,IF(AND(BO796&gt;44.75,BO796&lt;46),5,IF(AND(BO796&gt;143.27,BO796&lt;145),6,IF(AND(BO796&gt;85.58,BO796&lt;87),7,IF(AND(BO796&gt;60.46,BO796&lt;62),8,IF(AND(BO796&gt;194.16,BO796&lt;196),9,IF(AND(BO796&gt;117.24,BO796&lt;119),10,IF(AND(BO796&gt;82.88,BO796&lt;84),11,IF(AND(BO796&gt;112.44,BO796&lt;114),12,IF(AND(BO796&gt;66.69,BO796&lt;68),13,IF(AND(BO796&gt;46.9,BO796&lt;48),14,IF(AND(BO796&gt;150.05,BO796&lt;152),15,IF(AND(BO796&gt;90.65,BO796&lt;91),16,IF(AND(BO796&gt;63.34,BO796&lt;65),17,IF(AND(BO796&gt;203.34,BO796&lt;205),18,IF(AND(BO796&gt;122.8,BO796&lt;124),19,IF(AND(BO796&gt;86.83,BO796&lt;88),20))))))))))))))))))</f>
        <v>0</v>
      </c>
      <c r="CE796" s="52" t="b">
        <f>IF(AND(BP796&gt;139.85,BP796&lt;141),3,IF(AND(BP796&gt;103.84,BP796&lt;105),4,IF(AND(BP796&gt;52.32,BP796&lt;54),5,IF(AND(BP796&gt;285.46,BP796&lt;287),6,IF(AND(BP796&gt;118.42,BP796&lt;120),7,IF(AND(BP796&gt;62.42,BP796&lt;64),8,IF(AND(BP796&gt;412.27,BP796&lt;414),9,IF(AND(BP796&gt;140.33,BP796&lt;142),10,IF(AND(BP796&gt;145,BP796&lt;147),11,IF(AND(BP796&gt;146.47,BP796&lt;148),12,IF(AND(BP796&gt;108.77,BP796&lt;110),13,IF(AND(BP796&gt;54.82,BP796&lt;56),14,IF(AND(BP796&gt;298.92,BP796&lt;300),15,IF(AND(BP796&gt;124.03,BP796&lt;126),16,IF(AND(BP796&gt;65.4,BP796&lt;67),17,IF(AND(BP796&gt;431.69,BP796&lt;433),18,IF(AND(BP796&gt;146.97,BP796&lt;148),19,IF(AND(BP796&gt;151.86,BP796&lt;153),20))))))))))))))))))</f>
        <v>0</v>
      </c>
      <c r="CF796" s="52" t="b">
        <f>IF(AND(BQ796&gt;350.42,BQ796&lt;352),3,IF(AND(BQ796&gt;546.22,BQ796&lt;548),4,IF(AND(BQ796&gt;155.33,BQ796&lt;157),5,IF(AND(BQ796&gt;721.99,BQ796&lt;723),6,IF(AND(BQ796&gt;638.96,BQ796&lt;639),7,IF(AND(BQ796&gt;187.79,BQ796&lt;189),8,IF(AND(BQ796&gt;945.4,BQ796&lt;947),9,IF(AND(BQ796&gt;698.46,BQ796&lt;670),10,IF(AND(BQ796&gt;360.7,BQ796&lt;362),11,IF(AND(BQ796&gt;366.94,BQ796&lt;368),12,IF(AND(BQ796&gt;571.94,BQ796&lt;573),13,IF(AND(BQ796&gt;162.68,BQ796&lt;164),14,IF(AND(BQ796&gt;755.97,BQ796&lt;757),15,IF(AND(BQ796&gt;667.99,BQ796&lt;669),16,IF(AND(BQ796&gt;196.66,BQ796&lt;198),17,IF(AND(BQ796&gt;989.88,BQ796&lt;991),18,IF(AND(BQ796&gt;731.33,BQ796&lt;733),19,IF(AND(BQ796&gt;377.7,BQ796&lt;379),20))))))))))))))))))</f>
        <v>0</v>
      </c>
      <c r="CG796" s="52" t="b">
        <f>IF(AND(BS796&gt;46.2,BS796&lt;46.5),3,IF(AND(BS796&gt;18.8,BS796&lt;19.1),4,IF(AND(BS796&gt;15.8,BS796&lt;16),5,IF(AND(BS796&gt;78.7,BS796&lt;79),6,IF(AND(BS796&gt;32.1,BS796&lt;32.4),7,IF(AND(BS796&gt;26.9,BS796&lt;27.3),8,IF(AND(BS796&gt;125,BS796&lt;125.5),9,IF(AND(BS796&gt;48.2,BS796&lt;48.52),10,IF(AND(BS796&gt;43.1,BS796&lt;43.6),11,IF(AND(BS796&gt;48.53,BS796&lt;48.7),12,IF(AND(BS796&gt;19.6,BS796&lt;20.1),13,IF(AND(BS796&gt;16.5,BS796&lt;16.9),14,IF(AND(BS796&gt;82.4,BS796&lt;82.8),15,IF(AND(BS796&gt;33.6,BS796&lt;34),16,IF(AND(BS796&gt;28,BS796&lt;28.6),17,IF(AND(BS796&gt;130.8,BS796&lt;131.4),18,IF(AND(BS796&gt;50.5,BS796&lt;50.9),19,IF(AND(BS796&gt;45.2,BS796&lt;45.8),20))))))))))))))))))</f>
        <v>0</v>
      </c>
    </row>
    <row r="797" spans="1:88" ht="90" customHeight="1">
      <c r="A797" s="297"/>
      <c r="B797" s="287"/>
      <c r="C797" s="309"/>
      <c r="D797" s="292" t="s">
        <v>54</v>
      </c>
      <c r="E797" s="293"/>
      <c r="F797" s="10" t="s">
        <v>36</v>
      </c>
      <c r="G797" s="12">
        <f>IF(AD797=FALSE,0,AD797)</f>
        <v>0</v>
      </c>
      <c r="H797" s="12" t="s">
        <v>36</v>
      </c>
      <c r="I797" s="12">
        <f>IF(AE797=FALSE,0,AE797)</f>
        <v>0</v>
      </c>
      <c r="J797" s="12">
        <f>IF(AF797=FALSE,0,AF797)</f>
        <v>0</v>
      </c>
      <c r="K797" s="12" t="s">
        <v>36</v>
      </c>
      <c r="L797" s="12">
        <f>IF(AG797=FALSE,0,AG797)</f>
        <v>0</v>
      </c>
      <c r="M797" s="12" t="s">
        <v>36</v>
      </c>
      <c r="N797" s="12" t="s">
        <v>36</v>
      </c>
      <c r="O797" s="12" t="s">
        <v>36</v>
      </c>
      <c r="P797" s="12" t="s">
        <v>36</v>
      </c>
      <c r="Q797" s="12">
        <f>IF(AH797=FALSE,0,AH797)</f>
        <v>0</v>
      </c>
      <c r="R797" s="12" t="s">
        <v>36</v>
      </c>
      <c r="S797" s="12">
        <f>IF(AI797=FALSE,0,AI797)</f>
        <v>0</v>
      </c>
      <c r="T797" s="12" t="s">
        <v>36</v>
      </c>
      <c r="U797" s="12">
        <f>IF(AJ797=FALSE,0,AJ797)</f>
        <v>0</v>
      </c>
      <c r="V797" s="12">
        <f>IF(AK797=FALSE,0,AK797)</f>
        <v>0</v>
      </c>
      <c r="W797" s="12">
        <f>IF(AL797=FALSE,0,AL797)</f>
        <v>0</v>
      </c>
      <c r="X797" s="12" t="s">
        <v>36</v>
      </c>
      <c r="Y797" s="12">
        <f>IF(AM797=FALSE,0,AM797)</f>
        <v>0</v>
      </c>
      <c r="Z797" s="12" t="s">
        <v>36</v>
      </c>
      <c r="AA797" s="18">
        <v>9</v>
      </c>
      <c r="AD797" s="52" t="b">
        <f>IF(AD796=3,948.15,IF(AD796=4,624.59,IF(AD796=5,238.38,IF(AD796=6,1987,IF(AD796=7,740.75,IF(AD796=8,283.91,IF(AD796=9,2682.35,IF(AD796=10,829.59,IF(AD796=11,586.15,IF(AD796=12,992.71,IF(AD796=13,653.95,IF(AD796=14,249.59,IF(AD796=15,2080.39,IF(AD796=16,775.57,IF(AD796=17,297.25,IF(AD796=18,2808.42,IF(AD796=19,868.59,IF(AD796=20,613.7))))))))))))))))))</f>
        <v>0</v>
      </c>
      <c r="AE797" s="52" t="b">
        <f>IF(AE796=5,1205.78,IF(AE796=8,1408.63,IF(AE796=11,1428.91,IF(AE796=14,1262.45,IF(AE796=17,1474.83,IF(AE796=20,1496.07))))))</f>
        <v>0</v>
      </c>
      <c r="AF797" s="52" t="b">
        <f>IF(AF796=3,487.32,IF(AF796=4,325.64,IF(AF796=5,287.99,IF(AF796=6,618.7,IF(AF796=7,412.3,IF(AF796=8,366.04,IF(AF796=9,798.54,IF(AF796=10,534.49,IF(AF796=11,476.86,IF(AF796=12,510.22,IF(AF796=13,340.94,IF(AF796=14,301.53,IF(AF796=15,647.78,IF(AF796=16,431.68,IF(AF796=17,383.24,IF(AF796=18,836.07,IF(AF796=19,559.61,IF(AF796=20,499.27))))))))))))))))))</f>
        <v>0</v>
      </c>
      <c r="AG797" s="52" t="b">
        <f>IF(AG796=3,498.89,IF(AG796=4,361.29,IF(AG796=5,250.38,IF(AG796=6,629.22,IF(AG796=7,456.21,IF(AG796=8,316.16,IF(AG796=9,815.35,IF(AG796=10,572.19,IF(AG796=11,402.59,IF(AG796=12,522.33,IF(AG796=13,378.28,IF(AG796=14,262.15,IF(AG796=15,658.8,IF(AG796=16,477.66,IF(AG796=17,331.01,IF(AG796=18,853.67,IF(AG796=19,599.08,IF(AG796=20,421.51))))))))))))))))))</f>
        <v>0</v>
      </c>
      <c r="AH797" s="52" t="b">
        <f>IF(AH796=3,359.85,IF(AH796=4,130.83,IF(AH796=5,78.61,IF(AH796=6,427.19,IF(AH796=7,160.77,IF(AH796=8,95.38,IF(AH796=9,568.37,IF(AH796=10,204.4,IF(AH796=11,132.96,IF(AH796=12,376.76,IF(AH796=13,136.98,IF(AH796=14,82.31,IF(AH796=15,447.27,IF(AH796=16,168.32,IF(AH796=17,99.86,IF(AH796=18,595.08,IF(AH796=19,214.01,IF(AH796=20,139.21))))))))))))))))))</f>
        <v>0</v>
      </c>
      <c r="AI797" s="52" t="b">
        <f>IF(AI796=3,196.17,IF(AI796=4,89.93,IF(AI796=5,48.88,IF(AI796=6,246.08,IF(AI796=7,112.07,IF(AI796=8,61.92,IF(AI796=9,297.11,IF(AI796=10,140.41,IF(AI796=11,79.67,IF(AI796=12,205.39,IF(AI796=13,94.16,IF(AI796=14,51.17,IF(AI796=15,257.64,IF(AI796=16,117.33,IF(AI796=17,64.83,IF(AI796=18,311.07,IF(AI796=19,147.01,IF(AI796=20,83.42))))))))))))))))))</f>
        <v>0</v>
      </c>
      <c r="AJ797" s="52" t="b">
        <f>IF(AJ796=3,108.35,IF(AJ796=4,64.65,IF(AJ796=5,45.75,IF(AJ796=6,144.27,IF(AJ796=7,86.58,IF(AJ796=8,61.46,IF(AJ796=9,195.16,IF(AJ796=10,118.24,IF(AJ796=11,83.88,IF(AJ796=12,113.44,IF(AJ796=13,67.69,IF(AJ796=14,47.9,IF(AJ796=15,151.05,IF(AJ796=16,90.65,IF(AJ796=17,64.34,IF(AJ796=18,204.34,IF(AJ796=19,123.8,IF(AJ796=20,87.83))))))))))))))))))</f>
        <v>0</v>
      </c>
      <c r="AK797" s="52" t="b">
        <f>IF(AK796=3,140.85,IF(AK796=4,104.84,IF(AK796=5,53.32,IF(AK796=6,286.46,IF(AK796=7,119.42,IF(AK796=8,63.42,IF(AK796=9,413.27,IF(AK796=10,141.33,IF(AK796=11,146,IF(AK796=12,147.47,IF(AK796=13,109.77,IF(AK796=14,55.82,IF(AK796=15,299.92,IF(AK796=16,125.03,IF(AK796=17,66.4,IF(AK796=18,432.69,IF(AK796=19,147.97,IF(AK796=20,152.86))))))))))))))))))</f>
        <v>0</v>
      </c>
      <c r="AL797" s="52" t="b">
        <f>IF(AL796=3,351.42,IF(AL796=4,547.22,IF(AL796=5,156.33,IF(AL796=6,722.99,IF(AL796=7,638.96,IF(AL796=8,188.79,IF(AL796=9,946.4,IF(AL796=10,699.46,IF(AL796=11,361.7,IF(AL796=12,367.94,IF(AL796=13,572.94,IF(AL796=14,163.68,IF(AL796=15,756.97,IF(AL796=16,668.99,IF(AL796=17,197.66,IF(AL796=18,990.88,IF(AL796=19,732.33,IF(AL796=20,378.7))))))))))))))))))</f>
        <v>0</v>
      </c>
      <c r="AM797" s="52" t="b">
        <f>IF(AM796=3,46.41,IF(AM796=4,19.01,IF(AM796=5,15.96,IF(AM796=6,78.9,IF(AM796=7,32.34,IF(AM796=8,27.09,IF(AM796=9,125.27,IF(AM796=10,48.48,IF(AM796=11,43.47,IF(AM796=12,48.59,IF(AM796=13,19.9,IF(AM796=14,16.71,IF(AM796=15,82.61,IF(AM796=16,33.86,IF(AM796=17,28.36,IF(AM796=18,131.15,IF(AM796=19,50.76,IF(AM796=20,45.51))))))))))))))))))</f>
        <v>0</v>
      </c>
      <c r="AO797" s="4">
        <f t="shared" si="2061"/>
        <v>0</v>
      </c>
      <c r="AP797" s="4">
        <f t="shared" si="2062"/>
        <v>0</v>
      </c>
      <c r="AQ797" s="4">
        <f t="shared" si="2006"/>
        <v>0</v>
      </c>
      <c r="AU797" s="310"/>
      <c r="AV797" s="287"/>
      <c r="AW797" s="317"/>
      <c r="AX797" s="322" t="s">
        <v>54</v>
      </c>
      <c r="AY797" s="293"/>
      <c r="AZ797" s="10" t="s">
        <v>36</v>
      </c>
      <c r="BA797" s="12">
        <f>IF(BX797=FALSE,0,BX797)</f>
        <v>0</v>
      </c>
      <c r="BB797" s="12" t="s">
        <v>36</v>
      </c>
      <c r="BC797" s="12">
        <f>IF(BY797=FALSE,0,BY797)</f>
        <v>0</v>
      </c>
      <c r="BD797" s="12">
        <f>IF(BZ797=FALSE,0,BZ797)</f>
        <v>0</v>
      </c>
      <c r="BE797" s="12" t="s">
        <v>36</v>
      </c>
      <c r="BF797" s="12">
        <f>IF(CA797=FALSE,0,CA797)</f>
        <v>0</v>
      </c>
      <c r="BG797" s="12" t="s">
        <v>36</v>
      </c>
      <c r="BH797" s="12" t="s">
        <v>36</v>
      </c>
      <c r="BI797" s="12" t="s">
        <v>36</v>
      </c>
      <c r="BJ797" s="12" t="s">
        <v>36</v>
      </c>
      <c r="BK797" s="12">
        <f>IF(CB797=FALSE,0,CB797)</f>
        <v>0</v>
      </c>
      <c r="BL797" s="12" t="s">
        <v>36</v>
      </c>
      <c r="BM797" s="12">
        <f>IF(CC797=FALSE,0,CC797)</f>
        <v>0</v>
      </c>
      <c r="BN797" s="12" t="s">
        <v>36</v>
      </c>
      <c r="BO797" s="12">
        <f>IF(CD797=FALSE,0,CD797)</f>
        <v>0</v>
      </c>
      <c r="BP797" s="12">
        <f>IF(CE797=FALSE,0,CE797)</f>
        <v>0</v>
      </c>
      <c r="BQ797" s="12">
        <f>IF(CF797=FALSE,0,CF797)</f>
        <v>0</v>
      </c>
      <c r="BR797" s="12" t="s">
        <v>36</v>
      </c>
      <c r="BS797" s="12">
        <f>IF(CG797=FALSE,0,CG797)</f>
        <v>0</v>
      </c>
      <c r="BT797" s="12" t="s">
        <v>36</v>
      </c>
      <c r="BU797" s="18">
        <v>9</v>
      </c>
      <c r="BX797" s="52" t="b">
        <f>IF(AD796=3,1896.3,IF(AD796=4,1249.18,IF(AD796=5,476.76,IF(AD796=6,3974,IF(AD796=7,1481.5,IF(AD796=8,567.82,IF(AD796=9,5364.7,IF(AD796=10,1659.18,IF(AD796=11,1172.3)))))))))</f>
        <v>0</v>
      </c>
      <c r="BY797" s="52" t="b">
        <f>IF(AE796=5,2411.56,IF(AE796=8,2817.26,IF(AE796=11,2857.82)))</f>
        <v>0</v>
      </c>
      <c r="BZ797" s="52" t="b">
        <f>IF(AF796=3,974.64,IF(AF796=4,651.28,IF(AF796=5,575.98,IF(AF796=6,1237.4,IF(AF796=7,824.6,IF(AF796=8,732.08,IF(AF796=9,1597.08,IF(AF796=10,1068.98,IF(AF796=11,953.72)))))))))</f>
        <v>0</v>
      </c>
      <c r="CA797" s="52" t="b">
        <f>IF(AG796=3,997.78,IF(AG796=4,722.58,IF(AG796=5,500.76,IF(AG796=6,1258.44,IF(AG796=7,912.42,IF(AG796=8,632.32,IF(AG796=9,1630.7,IF(AG796=10,1144.38,IF(AG796=11,805.18)))))))))</f>
        <v>0</v>
      </c>
      <c r="CB797" s="52" t="b">
        <f>IF(AH796=3,719.7,IF(AH796=4,261.66,IF(AH796=5,157.22,IF(AH796=6,854.38,IF(AH796=7,321.54,IF(AH796=8,190.76,IF(AH796=9,1136.74,IF(AH796=10,408.8,IF(AH796=11,265.92)))))))))</f>
        <v>0</v>
      </c>
      <c r="CC797" s="52" t="b">
        <f>IF(AI796=3,392.34,IF(AI796=4,179.86,IF(AI796=5,97.76,IF(AI796=6,492.16,IF(AI796=7,224.14,IF(AI796=8,123.84,IF(AI796=9,594.22,IF(AI796=10,280.82,IF(AI796=11,159.34)))))))))</f>
        <v>0</v>
      </c>
      <c r="CD797" s="52" t="b">
        <f>IF(AJ796=3,216.7,IF(AJ796=4,129.3,IF(AJ796=5,91.5,IF(AJ796=6,288.54,IF(AJ796=7,173.16,IF(AJ796=8,122.92,IF(AJ796=9,390.32,IF(AJ796=10,236.48,IF(AJ796=11,167.76)))))))))</f>
        <v>0</v>
      </c>
      <c r="CE797" s="52" t="b">
        <f>IF(AK796=3,281.7,IF(AK796=4,209.68,IF(AK796=5,106.64,IF(AK796=6,572.92,IF(AK796=7,238.84,IF(AK796=8,126.84,IF(AK796=9,826.54,IF(AK796=10,282.66,IF(AK796=11,292)))))))))</f>
        <v>0</v>
      </c>
      <c r="CF797" s="52" t="b">
        <f>IF(AL796=3,702.84,IF(AL796=4,1094.44,IF(AL796=5,312.66,IF(AL796=6,1445.98,IF(AL796=7,1277.92,IF(AL796=8,377.58,IF(AL796=9,1892.8,IF(AL796=10,1398.92,IF(AL796=11,723.4)))))))))</f>
        <v>0</v>
      </c>
      <c r="CG797" s="52" t="b">
        <f>IF(AM796=3,92.82,IF(AM796=4,38.02,IF(AM796=5,31.92,IF(AM796=6,157.8,IF(AM796=7,64.68,IF(AM796=8,54.18,IF(AM796=9,250.54,IF(AM796=10,96.96,IF(AM796=11,86.94)))))))))</f>
        <v>0</v>
      </c>
    </row>
    <row r="798" spans="1:88" ht="30" customHeight="1">
      <c r="A798" s="295"/>
      <c r="B798" s="286" t="s">
        <v>359</v>
      </c>
      <c r="C798" s="307">
        <f>C789</f>
        <v>10899.88</v>
      </c>
      <c r="D798" s="286" t="s">
        <v>27</v>
      </c>
      <c r="E798" s="3" t="s">
        <v>28</v>
      </c>
      <c r="F798" s="10">
        <f>G798+I798+J798+L798+Q798+S798+U798+V798+W798+Y798+Z798</f>
        <v>8790847.8875999991</v>
      </c>
      <c r="G798" s="44">
        <f>G789</f>
        <v>6927639.0199999996</v>
      </c>
      <c r="H798" s="10">
        <f t="shared" ref="H798:Z798" si="2093">H789</f>
        <v>0</v>
      </c>
      <c r="I798" s="10">
        <f t="shared" si="2093"/>
        <v>0</v>
      </c>
      <c r="J798" s="10">
        <f t="shared" si="2093"/>
        <v>1405723.72</v>
      </c>
      <c r="K798" s="10">
        <f t="shared" si="2093"/>
        <v>0</v>
      </c>
      <c r="L798" s="10">
        <f t="shared" si="2093"/>
        <v>265778.65860000002</v>
      </c>
      <c r="M798" s="10">
        <f t="shared" si="2093"/>
        <v>265778.65860000002</v>
      </c>
      <c r="N798" s="10">
        <f t="shared" si="2093"/>
        <v>0</v>
      </c>
      <c r="O798" s="10">
        <f t="shared" si="2093"/>
        <v>0</v>
      </c>
      <c r="P798" s="10">
        <f t="shared" si="2093"/>
        <v>0</v>
      </c>
      <c r="Q798" s="10">
        <f t="shared" si="2093"/>
        <v>191706.489</v>
      </c>
      <c r="R798" s="10">
        <f t="shared" si="2093"/>
        <v>0</v>
      </c>
      <c r="S798" s="10">
        <f t="shared" si="2093"/>
        <v>0</v>
      </c>
      <c r="T798" s="10">
        <f t="shared" si="2093"/>
        <v>0</v>
      </c>
      <c r="U798" s="10">
        <f t="shared" si="2093"/>
        <v>0</v>
      </c>
      <c r="V798" s="10">
        <f t="shared" si="2093"/>
        <v>0</v>
      </c>
      <c r="W798" s="10">
        <f t="shared" si="2093"/>
        <v>0</v>
      </c>
      <c r="X798" s="10">
        <f t="shared" si="2093"/>
        <v>0</v>
      </c>
      <c r="Y798" s="10">
        <f t="shared" si="2093"/>
        <v>0</v>
      </c>
      <c r="Z798" s="10">
        <f t="shared" si="2093"/>
        <v>0</v>
      </c>
      <c r="AA798" s="16">
        <v>1</v>
      </c>
      <c r="AO798" s="4">
        <f t="shared" si="2061"/>
        <v>0</v>
      </c>
      <c r="AP798" s="4">
        <f t="shared" si="2062"/>
        <v>0</v>
      </c>
      <c r="AQ798" s="4">
        <f t="shared" si="2006"/>
        <v>0</v>
      </c>
      <c r="AU798" s="310"/>
      <c r="AV798" s="286" t="s">
        <v>359</v>
      </c>
      <c r="AW798" s="317">
        <f>AW789</f>
        <v>12813.91</v>
      </c>
      <c r="AX798" s="290" t="s">
        <v>27</v>
      </c>
      <c r="AY798" s="3" t="s">
        <v>28</v>
      </c>
      <c r="AZ798" s="10">
        <f>BA798+BC798+BD798+BF798+BK798+BM798+BO798+BP798+BQ798+BS798+BT798</f>
        <v>17581695.780000001</v>
      </c>
      <c r="BA798" s="44">
        <f>BA789</f>
        <v>13855278.030000001</v>
      </c>
      <c r="BB798" s="10">
        <f t="shared" ref="BB798:BT798" si="2094">BB789</f>
        <v>0</v>
      </c>
      <c r="BC798" s="10">
        <f t="shared" si="2094"/>
        <v>0</v>
      </c>
      <c r="BD798" s="10">
        <f t="shared" si="2094"/>
        <v>2811447.45</v>
      </c>
      <c r="BE798" s="10">
        <f t="shared" si="2094"/>
        <v>0</v>
      </c>
      <c r="BF798" s="10">
        <f t="shared" si="2094"/>
        <v>531557.31999999995</v>
      </c>
      <c r="BG798" s="10">
        <f t="shared" si="2094"/>
        <v>531557.31999999995</v>
      </c>
      <c r="BH798" s="10">
        <f t="shared" si="2094"/>
        <v>0</v>
      </c>
      <c r="BI798" s="10">
        <f t="shared" si="2094"/>
        <v>0</v>
      </c>
      <c r="BJ798" s="10">
        <f t="shared" si="2094"/>
        <v>0</v>
      </c>
      <c r="BK798" s="10">
        <f t="shared" si="2094"/>
        <v>383412.98</v>
      </c>
      <c r="BL798" s="10">
        <f t="shared" si="2094"/>
        <v>0</v>
      </c>
      <c r="BM798" s="10">
        <f t="shared" si="2094"/>
        <v>0</v>
      </c>
      <c r="BN798" s="10">
        <f t="shared" si="2094"/>
        <v>0</v>
      </c>
      <c r="BO798" s="10">
        <f t="shared" si="2094"/>
        <v>0</v>
      </c>
      <c r="BP798" s="10">
        <f t="shared" si="2094"/>
        <v>0</v>
      </c>
      <c r="BQ798" s="10">
        <f t="shared" si="2094"/>
        <v>0</v>
      </c>
      <c r="BR798" s="10">
        <f t="shared" si="2094"/>
        <v>0</v>
      </c>
      <c r="BS798" s="10">
        <f t="shared" si="2094"/>
        <v>0</v>
      </c>
      <c r="BT798" s="10">
        <f t="shared" si="2094"/>
        <v>0</v>
      </c>
      <c r="BU798" s="16">
        <v>1</v>
      </c>
      <c r="CI798" s="32">
        <f>BF798-BG798</f>
        <v>0</v>
      </c>
    </row>
    <row r="799" spans="1:88" ht="60" customHeight="1">
      <c r="A799" s="296"/>
      <c r="B799" s="291"/>
      <c r="C799" s="308"/>
      <c r="D799" s="287"/>
      <c r="E799" s="3" t="s">
        <v>29</v>
      </c>
      <c r="F799" s="10">
        <f t="shared" ref="F799:F803" si="2095">G799+I799+J799+L799+Q799+S799+U799+V799+W799+Y799+Z799</f>
        <v>0</v>
      </c>
      <c r="G799" s="10">
        <f t="shared" ref="G799:G803" si="2096">G790</f>
        <v>0</v>
      </c>
      <c r="H799" s="10">
        <f t="shared" ref="H799:Z799" si="2097">H790</f>
        <v>0</v>
      </c>
      <c r="I799" s="10">
        <f t="shared" si="2097"/>
        <v>0</v>
      </c>
      <c r="J799" s="10">
        <f t="shared" si="2097"/>
        <v>0</v>
      </c>
      <c r="K799" s="10">
        <f t="shared" si="2097"/>
        <v>0</v>
      </c>
      <c r="L799" s="10">
        <f t="shared" si="2097"/>
        <v>0</v>
      </c>
      <c r="M799" s="10">
        <f t="shared" si="2097"/>
        <v>0</v>
      </c>
      <c r="N799" s="10">
        <f t="shared" si="2097"/>
        <v>0</v>
      </c>
      <c r="O799" s="10">
        <f t="shared" si="2097"/>
        <v>0</v>
      </c>
      <c r="P799" s="10">
        <f t="shared" si="2097"/>
        <v>0</v>
      </c>
      <c r="Q799" s="10">
        <f t="shared" si="2097"/>
        <v>0</v>
      </c>
      <c r="R799" s="10">
        <f t="shared" si="2097"/>
        <v>0</v>
      </c>
      <c r="S799" s="10">
        <f t="shared" si="2097"/>
        <v>0</v>
      </c>
      <c r="T799" s="10">
        <f t="shared" si="2097"/>
        <v>0</v>
      </c>
      <c r="U799" s="10">
        <f t="shared" si="2097"/>
        <v>0</v>
      </c>
      <c r="V799" s="10">
        <f t="shared" si="2097"/>
        <v>0</v>
      </c>
      <c r="W799" s="10">
        <f t="shared" si="2097"/>
        <v>0</v>
      </c>
      <c r="X799" s="10">
        <f t="shared" si="2097"/>
        <v>0</v>
      </c>
      <c r="Y799" s="10">
        <f t="shared" si="2097"/>
        <v>0</v>
      </c>
      <c r="Z799" s="10">
        <f t="shared" si="2097"/>
        <v>0</v>
      </c>
      <c r="AA799" s="16">
        <v>2</v>
      </c>
      <c r="AO799" s="4">
        <f t="shared" si="2061"/>
        <v>0</v>
      </c>
      <c r="AP799" s="4">
        <f t="shared" si="2062"/>
        <v>0</v>
      </c>
      <c r="AQ799" s="4">
        <f t="shared" si="2006"/>
        <v>0</v>
      </c>
      <c r="AU799" s="310"/>
      <c r="AV799" s="291"/>
      <c r="AW799" s="317"/>
      <c r="AX799" s="290"/>
      <c r="AY799" s="3" t="s">
        <v>29</v>
      </c>
      <c r="AZ799" s="10">
        <f t="shared" ref="AZ799:AZ803" si="2098">BA799+BC799+BD799+BF799+BK799+BM799+BO799+BP799+BQ799+BS799+BT799</f>
        <v>23592.31</v>
      </c>
      <c r="BA799" s="10">
        <f t="shared" ref="BA799:BT803" si="2099">BA790</f>
        <v>0</v>
      </c>
      <c r="BB799" s="10">
        <f t="shared" si="2099"/>
        <v>0</v>
      </c>
      <c r="BC799" s="10">
        <f t="shared" si="2099"/>
        <v>23592.31</v>
      </c>
      <c r="BD799" s="10">
        <f t="shared" si="2099"/>
        <v>0</v>
      </c>
      <c r="BE799" s="10">
        <f t="shared" si="2099"/>
        <v>0</v>
      </c>
      <c r="BF799" s="10">
        <f t="shared" si="2099"/>
        <v>0</v>
      </c>
      <c r="BG799" s="10">
        <f t="shared" si="2099"/>
        <v>0</v>
      </c>
      <c r="BH799" s="10">
        <f t="shared" si="2099"/>
        <v>0</v>
      </c>
      <c r="BI799" s="10">
        <f t="shared" si="2099"/>
        <v>0</v>
      </c>
      <c r="BJ799" s="10">
        <f t="shared" si="2099"/>
        <v>0</v>
      </c>
      <c r="BK799" s="10">
        <f t="shared" si="2099"/>
        <v>0</v>
      </c>
      <c r="BL799" s="10">
        <f t="shared" si="2099"/>
        <v>0</v>
      </c>
      <c r="BM799" s="10">
        <f t="shared" si="2099"/>
        <v>0</v>
      </c>
      <c r="BN799" s="10">
        <f t="shared" si="2099"/>
        <v>0</v>
      </c>
      <c r="BO799" s="10">
        <f t="shared" si="2099"/>
        <v>0</v>
      </c>
      <c r="BP799" s="10">
        <f t="shared" si="2099"/>
        <v>0</v>
      </c>
      <c r="BQ799" s="10">
        <f t="shared" si="2099"/>
        <v>0</v>
      </c>
      <c r="BR799" s="10">
        <f t="shared" si="2099"/>
        <v>0</v>
      </c>
      <c r="BS799" s="10">
        <f t="shared" si="2099"/>
        <v>0</v>
      </c>
      <c r="BT799" s="10">
        <f t="shared" si="2099"/>
        <v>0</v>
      </c>
      <c r="BU799" s="16">
        <v>2</v>
      </c>
    </row>
    <row r="800" spans="1:88" ht="120" customHeight="1">
      <c r="A800" s="296"/>
      <c r="B800" s="291"/>
      <c r="C800" s="308"/>
      <c r="D800" s="286" t="s">
        <v>30</v>
      </c>
      <c r="E800" s="3" t="s">
        <v>31</v>
      </c>
      <c r="F800" s="10">
        <f t="shared" si="2095"/>
        <v>0</v>
      </c>
      <c r="G800" s="10">
        <f t="shared" si="2096"/>
        <v>0</v>
      </c>
      <c r="H800" s="10">
        <f t="shared" ref="H800:Z800" si="2100">H791</f>
        <v>0</v>
      </c>
      <c r="I800" s="10">
        <f t="shared" si="2100"/>
        <v>0</v>
      </c>
      <c r="J800" s="10">
        <f t="shared" si="2100"/>
        <v>0</v>
      </c>
      <c r="K800" s="10">
        <f t="shared" si="2100"/>
        <v>0</v>
      </c>
      <c r="L800" s="10">
        <f t="shared" si="2100"/>
        <v>0</v>
      </c>
      <c r="M800" s="10">
        <f t="shared" si="2100"/>
        <v>0</v>
      </c>
      <c r="N800" s="10">
        <f t="shared" si="2100"/>
        <v>0</v>
      </c>
      <c r="O800" s="10">
        <f t="shared" si="2100"/>
        <v>0</v>
      </c>
      <c r="P800" s="10">
        <f t="shared" si="2100"/>
        <v>0</v>
      </c>
      <c r="Q800" s="10">
        <f t="shared" si="2100"/>
        <v>0</v>
      </c>
      <c r="R800" s="10">
        <f t="shared" si="2100"/>
        <v>0</v>
      </c>
      <c r="S800" s="10">
        <f t="shared" si="2100"/>
        <v>0</v>
      </c>
      <c r="T800" s="10">
        <f t="shared" si="2100"/>
        <v>0</v>
      </c>
      <c r="U800" s="10">
        <f t="shared" si="2100"/>
        <v>0</v>
      </c>
      <c r="V800" s="10">
        <f t="shared" si="2100"/>
        <v>0</v>
      </c>
      <c r="W800" s="10">
        <f t="shared" si="2100"/>
        <v>0</v>
      </c>
      <c r="X800" s="10">
        <f t="shared" si="2100"/>
        <v>0</v>
      </c>
      <c r="Y800" s="10">
        <f t="shared" si="2100"/>
        <v>0</v>
      </c>
      <c r="Z800" s="10">
        <f t="shared" si="2100"/>
        <v>0</v>
      </c>
      <c r="AA800" s="16">
        <v>3</v>
      </c>
      <c r="AO800" s="4">
        <f t="shared" si="2061"/>
        <v>0</v>
      </c>
      <c r="AP800" s="4">
        <f t="shared" si="2062"/>
        <v>0</v>
      </c>
      <c r="AQ800" s="4">
        <f t="shared" si="2006"/>
        <v>0</v>
      </c>
      <c r="AT800" s="32">
        <f>AZ800-BC800</f>
        <v>0</v>
      </c>
      <c r="AU800" s="310"/>
      <c r="AV800" s="291"/>
      <c r="AW800" s="317"/>
      <c r="AX800" s="290" t="s">
        <v>30</v>
      </c>
      <c r="AY800" s="3" t="s">
        <v>31</v>
      </c>
      <c r="AZ800" s="10">
        <f t="shared" si="2098"/>
        <v>915803.82</v>
      </c>
      <c r="BA800" s="10">
        <f t="shared" si="2099"/>
        <v>0</v>
      </c>
      <c r="BB800" s="10">
        <f t="shared" si="2099"/>
        <v>0</v>
      </c>
      <c r="BC800" s="10">
        <f t="shared" si="2099"/>
        <v>915803.82</v>
      </c>
      <c r="BD800" s="10">
        <f t="shared" si="2099"/>
        <v>0</v>
      </c>
      <c r="BE800" s="10">
        <f t="shared" si="2099"/>
        <v>0</v>
      </c>
      <c r="BF800" s="10">
        <f t="shared" si="2099"/>
        <v>0</v>
      </c>
      <c r="BG800" s="10">
        <f t="shared" si="2099"/>
        <v>0</v>
      </c>
      <c r="BH800" s="10">
        <f t="shared" si="2099"/>
        <v>0</v>
      </c>
      <c r="BI800" s="10">
        <f t="shared" si="2099"/>
        <v>0</v>
      </c>
      <c r="BJ800" s="10">
        <f t="shared" si="2099"/>
        <v>0</v>
      </c>
      <c r="BK800" s="10">
        <f t="shared" si="2099"/>
        <v>0</v>
      </c>
      <c r="BL800" s="10">
        <f t="shared" si="2099"/>
        <v>0</v>
      </c>
      <c r="BM800" s="10">
        <f t="shared" si="2099"/>
        <v>0</v>
      </c>
      <c r="BN800" s="10">
        <f t="shared" si="2099"/>
        <v>0</v>
      </c>
      <c r="BO800" s="10">
        <f t="shared" si="2099"/>
        <v>0</v>
      </c>
      <c r="BP800" s="10">
        <f t="shared" si="2099"/>
        <v>0</v>
      </c>
      <c r="BQ800" s="10">
        <f t="shared" si="2099"/>
        <v>0</v>
      </c>
      <c r="BR800" s="10">
        <f t="shared" si="2099"/>
        <v>0</v>
      </c>
      <c r="BS800" s="10">
        <f t="shared" si="2099"/>
        <v>0</v>
      </c>
      <c r="BT800" s="10">
        <f t="shared" si="2099"/>
        <v>0</v>
      </c>
      <c r="BU800" s="16">
        <v>3</v>
      </c>
    </row>
    <row r="801" spans="1:88" ht="30" customHeight="1">
      <c r="A801" s="296"/>
      <c r="B801" s="291"/>
      <c r="C801" s="308"/>
      <c r="D801" s="291"/>
      <c r="E801" s="3" t="s">
        <v>32</v>
      </c>
      <c r="F801" s="10">
        <f t="shared" si="2095"/>
        <v>0</v>
      </c>
      <c r="G801" s="10">
        <f t="shared" si="2096"/>
        <v>0</v>
      </c>
      <c r="H801" s="10">
        <f t="shared" ref="H801:Z801" si="2101">H792</f>
        <v>0</v>
      </c>
      <c r="I801" s="10">
        <f t="shared" si="2101"/>
        <v>0</v>
      </c>
      <c r="J801" s="10">
        <f t="shared" si="2101"/>
        <v>0</v>
      </c>
      <c r="K801" s="10">
        <f t="shared" si="2101"/>
        <v>0</v>
      </c>
      <c r="L801" s="10">
        <f t="shared" si="2101"/>
        <v>0</v>
      </c>
      <c r="M801" s="10">
        <f t="shared" si="2101"/>
        <v>0</v>
      </c>
      <c r="N801" s="10">
        <f t="shared" si="2101"/>
        <v>0</v>
      </c>
      <c r="O801" s="10">
        <f t="shared" si="2101"/>
        <v>0</v>
      </c>
      <c r="P801" s="10">
        <f t="shared" si="2101"/>
        <v>0</v>
      </c>
      <c r="Q801" s="10">
        <f t="shared" si="2101"/>
        <v>0</v>
      </c>
      <c r="R801" s="10">
        <f t="shared" si="2101"/>
        <v>0</v>
      </c>
      <c r="S801" s="10">
        <f t="shared" si="2101"/>
        <v>0</v>
      </c>
      <c r="T801" s="10">
        <f t="shared" si="2101"/>
        <v>0</v>
      </c>
      <c r="U801" s="10">
        <f t="shared" si="2101"/>
        <v>0</v>
      </c>
      <c r="V801" s="10">
        <f t="shared" si="2101"/>
        <v>0</v>
      </c>
      <c r="W801" s="10">
        <f t="shared" si="2101"/>
        <v>0</v>
      </c>
      <c r="X801" s="10">
        <f t="shared" si="2101"/>
        <v>0</v>
      </c>
      <c r="Y801" s="10">
        <f t="shared" si="2101"/>
        <v>0</v>
      </c>
      <c r="Z801" s="10">
        <f t="shared" si="2101"/>
        <v>0</v>
      </c>
      <c r="AA801" s="16">
        <v>4</v>
      </c>
      <c r="AO801" s="4">
        <f t="shared" si="2061"/>
        <v>0</v>
      </c>
      <c r="AP801" s="4">
        <f t="shared" si="2062"/>
        <v>0</v>
      </c>
      <c r="AQ801" s="4">
        <f t="shared" si="2006"/>
        <v>0</v>
      </c>
      <c r="AU801" s="310"/>
      <c r="AV801" s="291"/>
      <c r="AW801" s="317"/>
      <c r="AX801" s="290"/>
      <c r="AY801" s="3" t="s">
        <v>32</v>
      </c>
      <c r="AZ801" s="10">
        <f t="shared" si="2098"/>
        <v>1419834.58</v>
      </c>
      <c r="BA801" s="10">
        <f t="shared" si="2099"/>
        <v>0</v>
      </c>
      <c r="BB801" s="10">
        <f t="shared" si="2099"/>
        <v>0</v>
      </c>
      <c r="BC801" s="10">
        <f t="shared" si="2099"/>
        <v>1419834.58</v>
      </c>
      <c r="BD801" s="10">
        <f t="shared" si="2099"/>
        <v>0</v>
      </c>
      <c r="BE801" s="10">
        <f t="shared" si="2099"/>
        <v>0</v>
      </c>
      <c r="BF801" s="10">
        <f t="shared" si="2099"/>
        <v>0</v>
      </c>
      <c r="BG801" s="10">
        <f t="shared" si="2099"/>
        <v>0</v>
      </c>
      <c r="BH801" s="10">
        <f t="shared" si="2099"/>
        <v>0</v>
      </c>
      <c r="BI801" s="10">
        <f t="shared" si="2099"/>
        <v>0</v>
      </c>
      <c r="BJ801" s="10">
        <f t="shared" si="2099"/>
        <v>0</v>
      </c>
      <c r="BK801" s="10">
        <f t="shared" si="2099"/>
        <v>0</v>
      </c>
      <c r="BL801" s="10">
        <f t="shared" si="2099"/>
        <v>0</v>
      </c>
      <c r="BM801" s="10">
        <f t="shared" si="2099"/>
        <v>0</v>
      </c>
      <c r="BN801" s="10">
        <f t="shared" si="2099"/>
        <v>0</v>
      </c>
      <c r="BO801" s="10">
        <f t="shared" si="2099"/>
        <v>0</v>
      </c>
      <c r="BP801" s="10">
        <f t="shared" si="2099"/>
        <v>0</v>
      </c>
      <c r="BQ801" s="10">
        <f t="shared" si="2099"/>
        <v>0</v>
      </c>
      <c r="BR801" s="10">
        <f t="shared" si="2099"/>
        <v>0</v>
      </c>
      <c r="BS801" s="10">
        <f t="shared" si="2099"/>
        <v>0</v>
      </c>
      <c r="BT801" s="10">
        <f t="shared" si="2099"/>
        <v>0</v>
      </c>
      <c r="BU801" s="16">
        <v>4</v>
      </c>
    </row>
    <row r="802" spans="1:88" ht="30" customHeight="1">
      <c r="A802" s="296"/>
      <c r="B802" s="291"/>
      <c r="C802" s="308"/>
      <c r="D802" s="291"/>
      <c r="E802" s="3" t="s">
        <v>33</v>
      </c>
      <c r="F802" s="10">
        <f t="shared" si="2095"/>
        <v>0</v>
      </c>
      <c r="G802" s="10">
        <f t="shared" si="2096"/>
        <v>0</v>
      </c>
      <c r="H802" s="10">
        <f t="shared" ref="H802:Z802" si="2102">H793</f>
        <v>0</v>
      </c>
      <c r="I802" s="10">
        <f t="shared" si="2102"/>
        <v>0</v>
      </c>
      <c r="J802" s="10">
        <f t="shared" si="2102"/>
        <v>0</v>
      </c>
      <c r="K802" s="10">
        <f t="shared" si="2102"/>
        <v>0</v>
      </c>
      <c r="L802" s="10">
        <f t="shared" si="2102"/>
        <v>0</v>
      </c>
      <c r="M802" s="10">
        <f t="shared" si="2102"/>
        <v>0</v>
      </c>
      <c r="N802" s="10">
        <f t="shared" si="2102"/>
        <v>0</v>
      </c>
      <c r="O802" s="10">
        <f t="shared" si="2102"/>
        <v>0</v>
      </c>
      <c r="P802" s="10">
        <f t="shared" si="2102"/>
        <v>0</v>
      </c>
      <c r="Q802" s="10">
        <f t="shared" si="2102"/>
        <v>0</v>
      </c>
      <c r="R802" s="10">
        <f t="shared" si="2102"/>
        <v>0</v>
      </c>
      <c r="S802" s="10">
        <f t="shared" si="2102"/>
        <v>0</v>
      </c>
      <c r="T802" s="10">
        <f t="shared" si="2102"/>
        <v>0</v>
      </c>
      <c r="U802" s="10">
        <f t="shared" si="2102"/>
        <v>0</v>
      </c>
      <c r="V802" s="10">
        <f t="shared" si="2102"/>
        <v>0</v>
      </c>
      <c r="W802" s="10">
        <f t="shared" si="2102"/>
        <v>0</v>
      </c>
      <c r="X802" s="10">
        <f t="shared" si="2102"/>
        <v>0</v>
      </c>
      <c r="Y802" s="10">
        <f t="shared" si="2102"/>
        <v>0</v>
      </c>
      <c r="Z802" s="10">
        <f t="shared" si="2102"/>
        <v>0</v>
      </c>
      <c r="AA802" s="16">
        <v>5</v>
      </c>
      <c r="AO802" s="4">
        <f t="shared" si="2061"/>
        <v>0</v>
      </c>
      <c r="AP802" s="4">
        <f t="shared" si="2062"/>
        <v>0</v>
      </c>
      <c r="AQ802" s="4">
        <f t="shared" si="2006"/>
        <v>0</v>
      </c>
      <c r="AU802" s="310"/>
      <c r="AV802" s="291"/>
      <c r="AW802" s="317"/>
      <c r="AX802" s="290"/>
      <c r="AY802" s="3" t="s">
        <v>33</v>
      </c>
      <c r="AZ802" s="10">
        <f t="shared" si="2098"/>
        <v>0</v>
      </c>
      <c r="BA802" s="10">
        <f t="shared" si="2099"/>
        <v>0</v>
      </c>
      <c r="BB802" s="10">
        <f t="shared" si="2099"/>
        <v>0</v>
      </c>
      <c r="BC802" s="10">
        <f t="shared" si="2099"/>
        <v>0</v>
      </c>
      <c r="BD802" s="10">
        <f t="shared" si="2099"/>
        <v>0</v>
      </c>
      <c r="BE802" s="10">
        <f t="shared" si="2099"/>
        <v>0</v>
      </c>
      <c r="BF802" s="10">
        <f t="shared" si="2099"/>
        <v>0</v>
      </c>
      <c r="BG802" s="10">
        <f t="shared" si="2099"/>
        <v>0</v>
      </c>
      <c r="BH802" s="10">
        <f t="shared" si="2099"/>
        <v>0</v>
      </c>
      <c r="BI802" s="10">
        <f t="shared" si="2099"/>
        <v>0</v>
      </c>
      <c r="BJ802" s="10">
        <f t="shared" si="2099"/>
        <v>0</v>
      </c>
      <c r="BK802" s="10">
        <f t="shared" si="2099"/>
        <v>0</v>
      </c>
      <c r="BL802" s="10">
        <f t="shared" si="2099"/>
        <v>0</v>
      </c>
      <c r="BM802" s="10">
        <f t="shared" si="2099"/>
        <v>0</v>
      </c>
      <c r="BN802" s="10">
        <f t="shared" si="2099"/>
        <v>0</v>
      </c>
      <c r="BO802" s="10">
        <f t="shared" si="2099"/>
        <v>0</v>
      </c>
      <c r="BP802" s="10">
        <f t="shared" si="2099"/>
        <v>0</v>
      </c>
      <c r="BQ802" s="10">
        <f t="shared" si="2099"/>
        <v>0</v>
      </c>
      <c r="BR802" s="10">
        <f t="shared" si="2099"/>
        <v>0</v>
      </c>
      <c r="BS802" s="10">
        <f t="shared" si="2099"/>
        <v>0</v>
      </c>
      <c r="BT802" s="10">
        <f t="shared" si="2099"/>
        <v>0</v>
      </c>
      <c r="BU802" s="16">
        <v>5</v>
      </c>
    </row>
    <row r="803" spans="1:88" ht="30" customHeight="1">
      <c r="A803" s="296"/>
      <c r="B803" s="291"/>
      <c r="C803" s="308"/>
      <c r="D803" s="287"/>
      <c r="E803" s="3" t="s">
        <v>34</v>
      </c>
      <c r="F803" s="10">
        <f t="shared" si="2095"/>
        <v>0</v>
      </c>
      <c r="G803" s="10">
        <f t="shared" si="2096"/>
        <v>0</v>
      </c>
      <c r="H803" s="10">
        <f t="shared" ref="H803:Z803" si="2103">H794</f>
        <v>0</v>
      </c>
      <c r="I803" s="10">
        <f t="shared" si="2103"/>
        <v>0</v>
      </c>
      <c r="J803" s="10">
        <f t="shared" si="2103"/>
        <v>0</v>
      </c>
      <c r="K803" s="10">
        <f t="shared" si="2103"/>
        <v>0</v>
      </c>
      <c r="L803" s="10">
        <f t="shared" si="2103"/>
        <v>0</v>
      </c>
      <c r="M803" s="10">
        <f t="shared" si="2103"/>
        <v>0</v>
      </c>
      <c r="N803" s="10">
        <f t="shared" si="2103"/>
        <v>0</v>
      </c>
      <c r="O803" s="10">
        <f t="shared" si="2103"/>
        <v>0</v>
      </c>
      <c r="P803" s="10">
        <f t="shared" si="2103"/>
        <v>0</v>
      </c>
      <c r="Q803" s="10">
        <f t="shared" si="2103"/>
        <v>0</v>
      </c>
      <c r="R803" s="10">
        <f t="shared" si="2103"/>
        <v>0</v>
      </c>
      <c r="S803" s="10">
        <f t="shared" si="2103"/>
        <v>0</v>
      </c>
      <c r="T803" s="10">
        <f t="shared" si="2103"/>
        <v>0</v>
      </c>
      <c r="U803" s="10">
        <f t="shared" si="2103"/>
        <v>0</v>
      </c>
      <c r="V803" s="10">
        <f t="shared" si="2103"/>
        <v>0</v>
      </c>
      <c r="W803" s="10">
        <f t="shared" si="2103"/>
        <v>0</v>
      </c>
      <c r="X803" s="10">
        <f t="shared" si="2103"/>
        <v>0</v>
      </c>
      <c r="Y803" s="10">
        <f t="shared" si="2103"/>
        <v>0</v>
      </c>
      <c r="Z803" s="10">
        <f t="shared" si="2103"/>
        <v>0</v>
      </c>
      <c r="AA803" s="16">
        <v>6</v>
      </c>
      <c r="AO803" s="4">
        <f t="shared" si="2061"/>
        <v>0</v>
      </c>
      <c r="AP803" s="4">
        <f t="shared" si="2062"/>
        <v>0</v>
      </c>
      <c r="AQ803" s="4">
        <f t="shared" si="2006"/>
        <v>0</v>
      </c>
      <c r="AU803" s="310"/>
      <c r="AV803" s="291"/>
      <c r="AW803" s="317"/>
      <c r="AX803" s="290"/>
      <c r="AY803" s="3" t="s">
        <v>34</v>
      </c>
      <c r="AZ803" s="10">
        <f t="shared" si="2098"/>
        <v>0</v>
      </c>
      <c r="BA803" s="10">
        <f t="shared" si="2099"/>
        <v>0</v>
      </c>
      <c r="BB803" s="10">
        <f t="shared" si="2099"/>
        <v>0</v>
      </c>
      <c r="BC803" s="10">
        <f t="shared" si="2099"/>
        <v>0</v>
      </c>
      <c r="BD803" s="10">
        <f t="shared" si="2099"/>
        <v>0</v>
      </c>
      <c r="BE803" s="10">
        <f t="shared" si="2099"/>
        <v>0</v>
      </c>
      <c r="BF803" s="10">
        <f t="shared" si="2099"/>
        <v>0</v>
      </c>
      <c r="BG803" s="10">
        <f t="shared" si="2099"/>
        <v>0</v>
      </c>
      <c r="BH803" s="10">
        <f t="shared" si="2099"/>
        <v>0</v>
      </c>
      <c r="BI803" s="10">
        <f t="shared" si="2099"/>
        <v>0</v>
      </c>
      <c r="BJ803" s="10">
        <f t="shared" si="2099"/>
        <v>0</v>
      </c>
      <c r="BK803" s="10">
        <f t="shared" si="2099"/>
        <v>0</v>
      </c>
      <c r="BL803" s="10">
        <f t="shared" si="2099"/>
        <v>0</v>
      </c>
      <c r="BM803" s="10">
        <f t="shared" si="2099"/>
        <v>0</v>
      </c>
      <c r="BN803" s="10">
        <f t="shared" si="2099"/>
        <v>0</v>
      </c>
      <c r="BO803" s="10">
        <f t="shared" si="2099"/>
        <v>0</v>
      </c>
      <c r="BP803" s="10">
        <f t="shared" si="2099"/>
        <v>0</v>
      </c>
      <c r="BQ803" s="10">
        <f t="shared" si="2099"/>
        <v>0</v>
      </c>
      <c r="BR803" s="10">
        <f t="shared" si="2099"/>
        <v>0</v>
      </c>
      <c r="BS803" s="10">
        <f t="shared" si="2099"/>
        <v>0</v>
      </c>
      <c r="BT803" s="10">
        <f t="shared" si="2099"/>
        <v>0</v>
      </c>
      <c r="BU803" s="16">
        <v>6</v>
      </c>
    </row>
    <row r="804" spans="1:88" s="5" customFormat="1" ht="30" customHeight="1">
      <c r="A804" s="296"/>
      <c r="B804" s="291"/>
      <c r="C804" s="308"/>
      <c r="D804" s="292" t="s">
        <v>35</v>
      </c>
      <c r="E804" s="293"/>
      <c r="F804" s="10">
        <f>F798+F799+F800+F801+F802+F803</f>
        <v>8790847.8875999991</v>
      </c>
      <c r="G804" s="10">
        <f t="shared" ref="G804" si="2104">G798+G799+G800+G801+G802+G803</f>
        <v>6927639.0199999996</v>
      </c>
      <c r="H804" s="10">
        <f t="shared" ref="H804" si="2105">H798+H799+H800+H801+H802+H803</f>
        <v>0</v>
      </c>
      <c r="I804" s="10">
        <f t="shared" ref="I804" si="2106">I798+I799+I800+I801+I802+I803</f>
        <v>0</v>
      </c>
      <c r="J804" s="10">
        <f t="shared" ref="J804" si="2107">J798+J799+J800+J801+J802+J803</f>
        <v>1405723.72</v>
      </c>
      <c r="K804" s="10">
        <f t="shared" ref="K804" si="2108">K798+K799+K800+K801+K802+K803</f>
        <v>0</v>
      </c>
      <c r="L804" s="10">
        <f t="shared" ref="L804" si="2109">L798+L799+L800+L801+L802+L803</f>
        <v>265778.65860000002</v>
      </c>
      <c r="M804" s="10">
        <f t="shared" ref="M804" si="2110">M798+M799+M800+M801+M802+M803</f>
        <v>265778.65860000002</v>
      </c>
      <c r="N804" s="10">
        <f t="shared" ref="N804" si="2111">N798+N799+N800+N801+N802+N803</f>
        <v>0</v>
      </c>
      <c r="O804" s="10">
        <f t="shared" ref="O804" si="2112">O798+O799+O800+O801+O802+O803</f>
        <v>0</v>
      </c>
      <c r="P804" s="10">
        <f t="shared" ref="P804" si="2113">P798+P799+P800+P801+P802+P803</f>
        <v>0</v>
      </c>
      <c r="Q804" s="10">
        <f t="shared" ref="Q804" si="2114">Q798+Q799+Q800+Q801+Q802+Q803</f>
        <v>191706.489</v>
      </c>
      <c r="R804" s="10">
        <f t="shared" ref="R804" si="2115">R798+R799+R800+R801+R802+R803</f>
        <v>0</v>
      </c>
      <c r="S804" s="10">
        <f t="shared" ref="S804" si="2116">S798+S799+S800+S801+S802+S803</f>
        <v>0</v>
      </c>
      <c r="T804" s="10">
        <f t="shared" ref="T804" si="2117">T798+T799+T800+T801+T802+T803</f>
        <v>0</v>
      </c>
      <c r="U804" s="10">
        <f t="shared" ref="U804" si="2118">U798+U799+U800+U801+U802+U803</f>
        <v>0</v>
      </c>
      <c r="V804" s="10">
        <f t="shared" ref="V804" si="2119">V798+V799+V800+V801+V802+V803</f>
        <v>0</v>
      </c>
      <c r="W804" s="10">
        <f t="shared" ref="W804" si="2120">W798+W799+W800+W801+W802+W803</f>
        <v>0</v>
      </c>
      <c r="X804" s="10">
        <f t="shared" ref="X804" si="2121">X798+X799+X800+X801+X802+X803</f>
        <v>0</v>
      </c>
      <c r="Y804" s="10">
        <f t="shared" ref="Y804" si="2122">Y798+Y799+Y800+Y801+Y802+Y803</f>
        <v>0</v>
      </c>
      <c r="Z804" s="10">
        <f t="shared" ref="Z804" si="2123">Z798+Z799+Z800+Z801+Z802+Z803</f>
        <v>0</v>
      </c>
      <c r="AA804" s="16">
        <v>7</v>
      </c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>
        <f t="shared" si="2061"/>
        <v>0</v>
      </c>
      <c r="AP804" s="4">
        <f t="shared" si="2062"/>
        <v>0</v>
      </c>
      <c r="AQ804" s="4">
        <f t="shared" si="2006"/>
        <v>0</v>
      </c>
      <c r="AR804" s="4"/>
      <c r="AU804" s="310"/>
      <c r="AV804" s="291"/>
      <c r="AW804" s="317"/>
      <c r="AX804" s="294" t="s">
        <v>35</v>
      </c>
      <c r="AY804" s="294"/>
      <c r="AZ804" s="10">
        <f>AZ798+AZ799+AZ800+AZ801+AZ802+AZ803</f>
        <v>19940926.490000002</v>
      </c>
      <c r="BA804" s="10">
        <f t="shared" ref="BA804:BT804" si="2124">BA798+BA799+BA800+BA801+BA802+BA803</f>
        <v>13855278.030000001</v>
      </c>
      <c r="BB804" s="10">
        <f t="shared" si="2124"/>
        <v>0</v>
      </c>
      <c r="BC804" s="10">
        <f t="shared" si="2124"/>
        <v>2359230.71</v>
      </c>
      <c r="BD804" s="10">
        <f t="shared" si="2124"/>
        <v>2811447.45</v>
      </c>
      <c r="BE804" s="10">
        <f t="shared" si="2124"/>
        <v>0</v>
      </c>
      <c r="BF804" s="10">
        <f t="shared" si="2124"/>
        <v>531557.31999999995</v>
      </c>
      <c r="BG804" s="10">
        <f t="shared" si="2124"/>
        <v>531557.31999999995</v>
      </c>
      <c r="BH804" s="10">
        <f t="shared" si="2124"/>
        <v>0</v>
      </c>
      <c r="BI804" s="10">
        <f t="shared" si="2124"/>
        <v>0</v>
      </c>
      <c r="BJ804" s="10">
        <f t="shared" si="2124"/>
        <v>0</v>
      </c>
      <c r="BK804" s="10">
        <f t="shared" si="2124"/>
        <v>383412.98</v>
      </c>
      <c r="BL804" s="10">
        <f t="shared" si="2124"/>
        <v>0</v>
      </c>
      <c r="BM804" s="10">
        <f t="shared" si="2124"/>
        <v>0</v>
      </c>
      <c r="BN804" s="10">
        <f t="shared" si="2124"/>
        <v>0</v>
      </c>
      <c r="BO804" s="10">
        <f t="shared" si="2124"/>
        <v>0</v>
      </c>
      <c r="BP804" s="10">
        <f t="shared" si="2124"/>
        <v>0</v>
      </c>
      <c r="BQ804" s="10">
        <f t="shared" si="2124"/>
        <v>0</v>
      </c>
      <c r="BR804" s="10">
        <f t="shared" si="2124"/>
        <v>0</v>
      </c>
      <c r="BS804" s="10">
        <f t="shared" si="2124"/>
        <v>0</v>
      </c>
      <c r="BT804" s="10">
        <f t="shared" si="2124"/>
        <v>0</v>
      </c>
      <c r="BU804" s="16">
        <v>7</v>
      </c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I804" s="32">
        <f>BF804-BG804</f>
        <v>0</v>
      </c>
      <c r="CJ804" s="123"/>
    </row>
    <row r="805" spans="1:88" ht="75" customHeight="1">
      <c r="A805" s="296"/>
      <c r="B805" s="291"/>
      <c r="C805" s="308"/>
      <c r="D805" s="292" t="s">
        <v>53</v>
      </c>
      <c r="E805" s="293"/>
      <c r="F805" s="11">
        <f>ROUND(F804/C798,2)</f>
        <v>806.51</v>
      </c>
      <c r="G805" s="11">
        <f>ROUND(G804/C798,2)</f>
        <v>635.57000000000005</v>
      </c>
      <c r="H805" s="11">
        <f>ROUND(H804/C798,2)</f>
        <v>0</v>
      </c>
      <c r="I805" s="11">
        <f>ROUND(I804/C798,2)</f>
        <v>0</v>
      </c>
      <c r="J805" s="11">
        <f>ROUND(J804/C798,2)</f>
        <v>128.97</v>
      </c>
      <c r="K805" s="11">
        <f>ROUND(K804/C798,2)</f>
        <v>0</v>
      </c>
      <c r="L805" s="11">
        <f>ROUND(L804/C798,2)</f>
        <v>24.38</v>
      </c>
      <c r="M805" s="11">
        <f>ROUND(M804/C798,2)</f>
        <v>24.38</v>
      </c>
      <c r="N805" s="11">
        <f>ROUND(N804/C798,2)</f>
        <v>0</v>
      </c>
      <c r="O805" s="11">
        <f>ROUND(O804/C798,2)</f>
        <v>0</v>
      </c>
      <c r="P805" s="11">
        <f>ROUND(P804/C798,2)</f>
        <v>0</v>
      </c>
      <c r="Q805" s="11">
        <f>ROUND(Q804/C798,2)</f>
        <v>17.59</v>
      </c>
      <c r="R805" s="11">
        <f>ROUND(R804/C798,2)</f>
        <v>0</v>
      </c>
      <c r="S805" s="11">
        <f>ROUND(S804/C798,2)</f>
        <v>0</v>
      </c>
      <c r="T805" s="11">
        <f>ROUND(T804/C798,2)</f>
        <v>0</v>
      </c>
      <c r="U805" s="11">
        <f>ROUND(U804/C798,2)</f>
        <v>0</v>
      </c>
      <c r="V805" s="11">
        <f>ROUND(V804/C798,2)</f>
        <v>0</v>
      </c>
      <c r="W805" s="11">
        <f>ROUND(W804/C798,2)</f>
        <v>0</v>
      </c>
      <c r="X805" s="11">
        <f>ROUND(X804/C798,2)</f>
        <v>0</v>
      </c>
      <c r="Y805" s="11">
        <f>ROUND(Y804/C798,2)</f>
        <v>0</v>
      </c>
      <c r="Z805" s="11">
        <f>ROUND(Z804/C798,2)</f>
        <v>0</v>
      </c>
      <c r="AA805" s="17">
        <v>8</v>
      </c>
      <c r="AD805" s="52" t="b">
        <f>IF(AND(G805&gt;947.15,G805&lt;949),3,IF(AND(G805&gt;623.59,G805&lt;625),4,IF(AND(G805&gt;237.38,G805&lt;239),5,IF(AND(G805&gt;1986,G805&lt;1988),6,IF(AND(G805&gt;739.75,G805&lt;741),7,IF(AND(G805&gt;282.91,G805&lt;284),8,IF(AND(G805&gt;2681.35,G805&lt;2683),9,IF(AND(G805&gt;828.59,G805&lt;830),10,IF(AND(G805&gt;585.15,G805&lt;587),11,IF(AND(G805&gt;991.71,G805&lt;993),12,IF(AND(G805&gt;652.95,G805&lt;654),13,IF(AND(G805&gt;248.59,G805&lt;250),14,IF(AND(G805&gt;2079.39,G805&lt;2081),15,IF(AND(G805&gt;774.57,G805&lt;776),16,IF(AND(G805&gt;296.25,G805&lt;298),17,IF(AND(G805&gt;2807.42,G805&lt;2809),18,IF(AND(G805&gt;867.59,G805&lt;869),19,IF(AND(G805&gt;612.7,G805&lt;614),20))))))))))))))))))</f>
        <v>0</v>
      </c>
      <c r="AE805" s="52" t="b">
        <f>IF(AND(I805&gt;1204.78,I805&lt;1206),5,IF(AND(I805&gt;1407.63,I805&lt;1409),8,IF(AND(I805&gt;1427.91,I805&lt;1429),11,IF(AND(I805&gt;1261.45,I805&lt;1263),14,IF(AND(I805&gt;1473.83,I805&lt;1475),17,IF(AND(I805&gt;1495.07,I805&lt;1497),20))))))</f>
        <v>0</v>
      </c>
      <c r="AF805" s="52" t="b">
        <f>IF(AND(J805&gt;486.32,J805&lt;488),3,IF(AND(J805&gt;324.64,J805&lt;326),4,IF(AND(J805&gt;286.99,J805&lt;288.5),5,IF(AND(J805&gt;617.7,J805&lt;618),6,IF(AND(J805&gt;411.3,J805&lt;413),7,IF(AND(J805&gt;365.04,J805&lt;367),8,IF(AND(J805&gt;797.54,J805&lt;799),9,IF(AND(J805&gt;533.49,J805&lt;535),10,IF(AND(J805&gt;475.86,J805&lt;477),11,IF(AND(J805&gt;509.22,J805&lt;511),12,IF(AND(J805&gt;339.94,J805&lt;341.2),13,IF(AND(J805&gt;300.53,J805&lt;302),14,IF(AND(J805&gt;646.78,J805&lt;648),15,IF(AND(J805&gt;430.68,J805&lt;432),16,IF(AND(J805&gt;382.24,J805&lt;384),17,IF(AND(J805&gt;835.07,J805&lt;837),18,IF(AND(J805&gt;558.61,J805&lt;560),19,IF(AND(J805&gt;498.27,J805&lt;500),20))))))))))))))))))</f>
        <v>0</v>
      </c>
      <c r="AG805" s="52" t="b">
        <f>IF(AND(L805&gt;497.89,L805&lt;499),3,IF(AND(L805&gt;360.29,L805&lt;362),4,IF(AND(L805&gt;249.38,L805&lt;251),5,IF(AND(L805&gt;628.22,L805&lt;630),6,IF(AND(L805&gt;455.21,L805&lt;457),7,IF(AND(L805&gt;315.16,L805&lt;317),8,IF(AND(L805&gt;814.35,L805&lt;816),9,IF(AND(L805&gt;571.19,L805&lt;573),10,IF(AND(L805&gt;401.59,L805&lt;403),11,IF(AND(L805&gt;521.33,L805&lt;523),12,IF(AND(L805&gt;377.28,L805&lt;379),13,IF(AND(L805&gt;261.15,L805&lt;263),14,IF(AND(L805&gt;657.8,L805&lt;659),15,IF(AND(L805&gt;476.66,L805&lt;478),16,IF(AND(L805&gt;330.01,L805&lt;332),17,IF(AND(L805&gt;852.67,L805&lt;854),18,IF(AND(L805&gt;598.08,L805&lt;600),19,IF(AND(L805&gt;420.51,L805&lt;422),20))))))))))))))))))</f>
        <v>0</v>
      </c>
      <c r="AH805" s="52" t="b">
        <f>IF(AND(Q805&gt;358.85,Q805&lt;360),3,IF(AND(Q805&gt;129.83,Q805&lt;131),4,IF(AND(Q805&gt;77.61,Q805&lt;79),5,IF(AND(Q805&gt;426.19,Q805&lt;428),6,IF(AND(Q805&gt;159.77,Q805&lt;161),7,IF(AND(Q805&gt;94.38,Q805&lt;96),8,IF(AND(Q805&gt;567.37,Q805&lt;569),9,IF(AND(Q805&gt;203.4,Q805&lt;205),10,IF(AND(Q805&gt;131.96,Q805&lt;133),11,IF(AND(Q805&gt;375.76,Q805&lt;377),12,IF(AND(Q805&gt;135.98,Q805&lt;137),13,IF(AND(Q805&gt;81.31,Q805&lt;83),14,IF(AND(Q805&gt;446.27,Q805&lt;448),15,IF(AND(Q805&gt;167.32,Q805&lt;169),16,IF(AND(Q805&gt;98.86,Q805&lt;100),17,IF(AND(Q805&gt;594.08,Q805&lt;596),18,IF(AND(Q805&gt;213.01,Q805&lt;215),19,IF(AND(Q805&gt;138.21,Q805&lt;140),20))))))))))))))))))</f>
        <v>0</v>
      </c>
      <c r="AI805" s="52" t="b">
        <f>IF(AND(S805&gt;195.17,S805&lt;197),3,IF(AND(S805&gt;88.93,S805&lt;90),4,IF(AND(S805&gt;47.88,S805&lt;49),5,IF(AND(S805&gt;245.08,S805&lt;247),6,IF(AND(S805&gt;111.07,S805&lt;113),7,IF(AND(S805&gt;60.92,S805&lt;62),8,IF(AND(S805&gt;296.11,S805&lt;298),9,IF(AND(S805&gt;139.41,S805&lt;141),10,IF(AND(S805&gt;78.67,S805&lt;80),11,IF(AND(S805&gt;204.39,S805&lt;206),12,IF(AND(S805&gt;93.16,S805&lt;95),13,IF(AND(S805&gt;50.17,S805&lt;52),14,IF(AND(S805&gt;256.64,S805&lt;258),15,IF(AND(S805&gt;116.33,S805&lt;118),16,IF(AND(S805&gt;63.83,S805&lt;65),17,IF(AND(S805&gt;310.07,S805&lt;312),18,IF(AND(S805&gt;146.01,S805&lt;148),19,IF(AND(S805&gt;82.42,S805&lt;84),20))))))))))))))))))</f>
        <v>0</v>
      </c>
      <c r="AJ805" s="52" t="b">
        <f>IF(AND(U805&gt;107.35,U805&lt;109),3,IF(AND(U805&gt;63.65,U805&lt;65),4,IF(AND(U805&gt;44.75,U805&lt;46),5,IF(AND(U805&gt;143.27,U805&lt;145),6,IF(AND(U805&gt;85.58,U805&lt;87),7,IF(AND(U805&gt;60.46,U805&lt;62),8,IF(AND(U805&gt;194.16,U805&lt;196),9,IF(AND(U805&gt;117.24,U805&lt;119),10,IF(AND(U805&gt;82.88,U805&lt;84),11,IF(AND(U805&gt;112.44,U805&lt;114),12,IF(AND(U805&gt;66.69,U805&lt;68),13,IF(AND(U805&gt;46.9,U805&lt;48),14,IF(AND(U805&gt;150.05,U805&lt;152),15,IF(AND(U805&gt;90.65,U805&lt;91),16,IF(AND(U805&gt;63.34,U805&lt;65),17,IF(AND(U805&gt;203.34,U805&lt;205),18,IF(AND(U805&gt;122.8,U805&lt;124),19,IF(AND(U805&gt;86.83,U805&lt;88),20))))))))))))))))))</f>
        <v>0</v>
      </c>
      <c r="AK805" s="52" t="b">
        <f>IF(AND(V805&gt;139.85,V805&lt;141),3,IF(AND(V805&gt;103.84,V805&lt;105),4,IF(AND(V805&gt;52.32,V805&lt;54),5,IF(AND(V805&gt;285.46,V805&lt;287),6,IF(AND(V805&gt;118.42,V805&lt;120),7,IF(AND(V805&gt;62.42,V805&lt;64),8,IF(AND(V805&gt;412.27,V805&lt;414),9,IF(AND(V805&gt;140.33,V805&lt;142),10,IF(AND(V805&gt;145,V805&lt;147),11,IF(AND(V805&gt;146.47,V805&lt;148),12,IF(AND(V805&gt;108.77,V805&lt;110),13,IF(AND(V805&gt;54.82,V805&lt;56),14,IF(AND(V805&gt;298.92,V805&lt;300),15,IF(AND(V805&gt;124.03,V805&lt;126),16,IF(AND(V805&gt;65.4,V805&lt;67),17,IF(AND(V805&gt;431.69,V805&lt;433),18,IF(AND(V805&gt;146.97,V805&lt;148),19,IF(AND(V805&gt;151.86,V805&lt;153),20))))))))))))))))))</f>
        <v>0</v>
      </c>
      <c r="AL805" s="52" t="b">
        <f>IF(AND(W805&gt;350.42,W805&lt;352),3,IF(AND(W805&gt;546.22,W805&lt;548),4,IF(AND(W805&gt;155.33,W805&lt;157),5,IF(AND(W805&gt;721.99,W805&lt;723),6,IF(AND(W805&gt;638.96,W805&lt;639),7,IF(AND(W805&gt;187.79,W805&lt;189),8,IF(AND(W805&gt;945.4,W805&lt;947),9,IF(AND(W805&gt;698.46,W805&lt;670),10,IF(AND(W805&gt;360.7,W805&lt;362),11,IF(AND(W805&gt;366.94,W805&lt;368),12,IF(AND(W805&gt;571.94,W805&lt;573),13,IF(AND(W805&gt;162.68,W805&lt;164),14,IF(AND(W805&gt;755.97,W805&lt;757),15,IF(AND(W805&gt;667.99,W805&lt;669),16,IF(AND(W805&gt;196.66,W805&lt;198),17,IF(AND(W805&gt;989.88,W805&lt;991),18,IF(AND(W805&gt;731.33,W805&lt;733),19,IF(AND(W805&gt;377.7,W805&lt;379),20))))))))))))))))))</f>
        <v>0</v>
      </c>
      <c r="AM805" s="52" t="b">
        <f>IF(AND(Y805&gt;46.2,Y805&lt;46.5),3,IF(AND(Y805&gt;18.8,Y805&lt;19.1),4,IF(AND(Y805&gt;15.8,Y805&lt;16),5,IF(AND(Y805&gt;78.7,Y805&lt;79),6,IF(AND(Y805&gt;32.1,Y805&lt;32.4),7,IF(AND(Y805&gt;26.9,Y805&lt;27.3),8,IF(AND(Y805&gt;125,Y805&lt;125.5),9,IF(AND(Y805&gt;48.2,Y805&lt;48.52),10,IF(AND(Y805&gt;43.1,Y805&lt;43.6),11,IF(AND(Y805&gt;48.53,Y805&lt;48.7),12,IF(AND(Y805&gt;19.6,Y805&lt;20.1),13,IF(AND(Y805&gt;16.5,Y805&lt;16.9),14,IF(AND(Y805&gt;82.4,Y805&lt;82.8),15,IF(AND(Y805&gt;33.6,Y805&lt;34),16,IF(AND(Y805&gt;28,Y805&lt;28.6),17,IF(AND(Y805&gt;130.8,Y805&lt;131.4),18,IF(AND(Y805&gt;50.5,Y805&lt;50.9),19,IF(AND(Y805&gt;45.2,Y805&lt;45.8),20))))))))))))))))))</f>
        <v>0</v>
      </c>
      <c r="AO805" s="4">
        <f t="shared" si="2061"/>
        <v>0</v>
      </c>
      <c r="AP805" s="4">
        <f t="shared" si="2062"/>
        <v>0</v>
      </c>
      <c r="AQ805" s="4">
        <f t="shared" si="2006"/>
        <v>0</v>
      </c>
      <c r="AU805" s="310"/>
      <c r="AV805" s="291"/>
      <c r="AW805" s="317"/>
      <c r="AX805" s="322" t="s">
        <v>53</v>
      </c>
      <c r="AY805" s="293"/>
      <c r="AZ805" s="11">
        <f>ROUND(AZ804/AW798,2)</f>
        <v>1556.19</v>
      </c>
      <c r="BA805" s="11">
        <f>ROUND(BA804/AW798,2)</f>
        <v>1081.27</v>
      </c>
      <c r="BB805" s="11">
        <f>ROUND(BB804/AW798,2)</f>
        <v>0</v>
      </c>
      <c r="BC805" s="11">
        <f>ROUND(BC804/AW798,2)</f>
        <v>184.11</v>
      </c>
      <c r="BD805" s="11">
        <f>ROUND(BD804/AW798,2)</f>
        <v>219.41</v>
      </c>
      <c r="BE805" s="11">
        <f>ROUND(BE804/AW798,2)</f>
        <v>0</v>
      </c>
      <c r="BF805" s="11">
        <f>ROUND(BF804/AW798,2)</f>
        <v>41.48</v>
      </c>
      <c r="BG805" s="11">
        <f>ROUND(BG804/AW798,2)</f>
        <v>41.48</v>
      </c>
      <c r="BH805" s="11">
        <f>ROUND(BH804/AW798,2)</f>
        <v>0</v>
      </c>
      <c r="BI805" s="11">
        <f>ROUND(BI804/AW798,2)</f>
        <v>0</v>
      </c>
      <c r="BJ805" s="11">
        <f>ROUND(BJ804/AW798,2)</f>
        <v>0</v>
      </c>
      <c r="BK805" s="11">
        <f>ROUND(BK804/AW798,2)</f>
        <v>29.92</v>
      </c>
      <c r="BL805" s="11">
        <f>ROUND(BL804/AW798,2)</f>
        <v>0</v>
      </c>
      <c r="BM805" s="11">
        <f>ROUND(BM804/AW798,2)</f>
        <v>0</v>
      </c>
      <c r="BN805" s="11">
        <f>ROUND(BN804/AW798,2)</f>
        <v>0</v>
      </c>
      <c r="BO805" s="11">
        <f>ROUND(BO804/AW798,2)</f>
        <v>0</v>
      </c>
      <c r="BP805" s="11">
        <f>ROUND(BP804/AW798,2)</f>
        <v>0</v>
      </c>
      <c r="BQ805" s="11">
        <f>ROUND(BQ804/AW798,2)</f>
        <v>0</v>
      </c>
      <c r="BR805" s="11">
        <f>ROUND(BR804/AW798,2)</f>
        <v>0</v>
      </c>
      <c r="BS805" s="11">
        <f>ROUND(BS804/AW798,2)</f>
        <v>0</v>
      </c>
      <c r="BT805" s="11">
        <f>ROUND(BT804/AW798,2)</f>
        <v>0</v>
      </c>
      <c r="BU805" s="17">
        <v>8</v>
      </c>
      <c r="BX805" s="52" t="b">
        <f>IF(AND(BA805&gt;947.15,BA805&lt;949),3,IF(AND(BA805&gt;623.59,BA805&lt;625),4,IF(AND(BA805&gt;237.38,BA805&lt;239),5,IF(AND(BA805&gt;1986,BA805&lt;1988),6,IF(AND(BA805&gt;739.75,BA805&lt;741),7,IF(AND(BA805&gt;282.91,BA805&lt;284),8,IF(AND(BA805&gt;2681.35,BA805&lt;2683),9,IF(AND(BA805&gt;828.59,BA805&lt;830),10,IF(AND(BA805&gt;585.15,BA805&lt;587),11,IF(AND(BA805&gt;991.71,BA805&lt;993),12,IF(AND(BA805&gt;652.95,BA805&lt;654),13,IF(AND(BA805&gt;248.59,BA805&lt;250),14,IF(AND(BA805&gt;2079.39,BA805&lt;2081),15,IF(AND(BA805&gt;774.57,BA805&lt;776),16,IF(AND(BA805&gt;296.25,BA805&lt;298),17,IF(AND(BA805&gt;2807.42,BA805&lt;2809),18,IF(AND(BA805&gt;867.59,BA805&lt;869),19,IF(AND(BA805&gt;612.7,BA805&lt;614),20))))))))))))))))))</f>
        <v>0</v>
      </c>
      <c r="BY805" s="52" t="b">
        <f>IF(AND(BC805&gt;1204.78,BC805&lt;1206),5,IF(AND(BC805&gt;1407.63,BC805&lt;1409),8,IF(AND(BC805&gt;1427.91,BC805&lt;1429),11,IF(AND(BC805&gt;1261.45,BC805&lt;1263),14,IF(AND(BC805&gt;1473.83,BC805&lt;1475),17,IF(AND(BC805&gt;1495.07,BC805&lt;1497),20))))))</f>
        <v>0</v>
      </c>
      <c r="BZ805" s="52" t="b">
        <f>IF(AND(BD805&gt;486.32,BD805&lt;488),3,IF(AND(BD805&gt;324.64,BD805&lt;326),4,IF(AND(BD805&gt;286.99,BD805&lt;288.5),5,IF(AND(BD805&gt;617.7,BD805&lt;618),6,IF(AND(BD805&gt;411.3,BD805&lt;413),7,IF(AND(BD805&gt;365.04,BD805&lt;367),8,IF(AND(BD805&gt;797.54,BD805&lt;799),9,IF(AND(BD805&gt;533.49,BD805&lt;535),10,IF(AND(BD805&gt;475.86,BD805&lt;477),11,IF(AND(BD805&gt;509.22,BD805&lt;511),12,IF(AND(BD805&gt;339.94,BD805&lt;341.2),13,IF(AND(BD805&gt;300.53,BD805&lt;302),14,IF(AND(BD805&gt;646.78,BD805&lt;648),15,IF(AND(BD805&gt;430.68,BD805&lt;432),16,IF(AND(BD805&gt;382.24,BD805&lt;384),17,IF(AND(BD805&gt;835.07,BD805&lt;837),18,IF(AND(BD805&gt;558.61,BD805&lt;560),19,IF(AND(BD805&gt;498.27,BD805&lt;500),20))))))))))))))))))</f>
        <v>0</v>
      </c>
      <c r="CA805" s="52" t="b">
        <f>IF(AND(BF805&gt;497.89,BF805&lt;499),3,IF(AND(BF805&gt;360.29,BF805&lt;362),4,IF(AND(BF805&gt;249.38,BF805&lt;251),5,IF(AND(BF805&gt;628.22,BF805&lt;630),6,IF(AND(BF805&gt;455.21,BF805&lt;457),7,IF(AND(BF805&gt;315.16,BF805&lt;317),8,IF(AND(BF805&gt;814.35,BF805&lt;816),9,IF(AND(BF805&gt;571.19,BF805&lt;573),10,IF(AND(BF805&gt;401.59,BF805&lt;403),11,IF(AND(BF805&gt;521.33,BF805&lt;523),12,IF(AND(BF805&gt;377.28,BF805&lt;379),13,IF(AND(BF805&gt;261.15,BF805&lt;263),14,IF(AND(BF805&gt;657.8,BF805&lt;659),15,IF(AND(BF805&gt;476.66,BF805&lt;478),16,IF(AND(BF805&gt;330.01,BF805&lt;332),17,IF(AND(BF805&gt;852.67,BF805&lt;854),18,IF(AND(BF805&gt;598.08,BF805&lt;600),19,IF(AND(BF805&gt;420.51,BF805&lt;422),20))))))))))))))))))</f>
        <v>0</v>
      </c>
      <c r="CB805" s="52" t="b">
        <f>IF(AND(BK805&gt;358.85,BK805&lt;360),3,IF(AND(BK805&gt;129.83,BK805&lt;131),4,IF(AND(BK805&gt;77.61,BK805&lt;79),5,IF(AND(BK805&gt;426.19,BK805&lt;428),6,IF(AND(BK805&gt;159.77,BK805&lt;161),7,IF(AND(BK805&gt;94.38,BK805&lt;96),8,IF(AND(BK805&gt;567.37,BK805&lt;569),9,IF(AND(BK805&gt;203.4,BK805&lt;205),10,IF(AND(BK805&gt;131.96,BK805&lt;133),11,IF(AND(BK805&gt;375.76,BK805&lt;377),12,IF(AND(BK805&gt;135.98,BK805&lt;137),13,IF(AND(BK805&gt;81.31,BK805&lt;83),14,IF(AND(BK805&gt;446.27,BK805&lt;448),15,IF(AND(BK805&gt;167.32,BK805&lt;169),16,IF(AND(BK805&gt;98.86,BK805&lt;100),17,IF(AND(BK805&gt;594.08,BK805&lt;596),18,IF(AND(BK805&gt;213.01,BK805&lt;215),19,IF(AND(BK805&gt;138.21,BK805&lt;140),20))))))))))))))))))</f>
        <v>0</v>
      </c>
      <c r="CC805" s="52" t="b">
        <f>IF(AND(BM805&gt;195.17,BM805&lt;197),3,IF(AND(BM805&gt;88.93,BM805&lt;90),4,IF(AND(BM805&gt;47.88,BM805&lt;49),5,IF(AND(BM805&gt;245.08,BM805&lt;247),6,IF(AND(BM805&gt;111.07,BM805&lt;113),7,IF(AND(BM805&gt;60.92,BM805&lt;62),8,IF(AND(BM805&gt;296.11,BM805&lt;298),9,IF(AND(BM805&gt;139.41,BM805&lt;141),10,IF(AND(BM805&gt;78.67,BM805&lt;80),11,IF(AND(BM805&gt;204.39,BM805&lt;206),12,IF(AND(BM805&gt;93.16,BM805&lt;95),13,IF(AND(BM805&gt;50.17,BM805&lt;52),14,IF(AND(BM805&gt;256.64,BM805&lt;258),15,IF(AND(BM805&gt;116.33,BM805&lt;118),16,IF(AND(BM805&gt;63.83,BM805&lt;65),17,IF(AND(BM805&gt;310.07,BM805&lt;312),18,IF(AND(BM805&gt;146.01,BM805&lt;148),19,IF(AND(BM805&gt;82.42,BM805&lt;84),20))))))))))))))))))</f>
        <v>0</v>
      </c>
      <c r="CD805" s="52" t="b">
        <f>IF(AND(BO805&gt;107.35,BO805&lt;109),3,IF(AND(BO805&gt;63.65,BO805&lt;65),4,IF(AND(BO805&gt;44.75,BO805&lt;46),5,IF(AND(BO805&gt;143.27,BO805&lt;145),6,IF(AND(BO805&gt;85.58,BO805&lt;87),7,IF(AND(BO805&gt;60.46,BO805&lt;62),8,IF(AND(BO805&gt;194.16,BO805&lt;196),9,IF(AND(BO805&gt;117.24,BO805&lt;119),10,IF(AND(BO805&gt;82.88,BO805&lt;84),11,IF(AND(BO805&gt;112.44,BO805&lt;114),12,IF(AND(BO805&gt;66.69,BO805&lt;68),13,IF(AND(BO805&gt;46.9,BO805&lt;48),14,IF(AND(BO805&gt;150.05,BO805&lt;152),15,IF(AND(BO805&gt;90.65,BO805&lt;91),16,IF(AND(BO805&gt;63.34,BO805&lt;65),17,IF(AND(BO805&gt;203.34,BO805&lt;205),18,IF(AND(BO805&gt;122.8,BO805&lt;124),19,IF(AND(BO805&gt;86.83,BO805&lt;88),20))))))))))))))))))</f>
        <v>0</v>
      </c>
      <c r="CE805" s="52" t="b">
        <f>IF(AND(BP805&gt;139.85,BP805&lt;141),3,IF(AND(BP805&gt;103.84,BP805&lt;105),4,IF(AND(BP805&gt;52.32,BP805&lt;54),5,IF(AND(BP805&gt;285.46,BP805&lt;287),6,IF(AND(BP805&gt;118.42,BP805&lt;120),7,IF(AND(BP805&gt;62.42,BP805&lt;64),8,IF(AND(BP805&gt;412.27,BP805&lt;414),9,IF(AND(BP805&gt;140.33,BP805&lt;142),10,IF(AND(BP805&gt;145,BP805&lt;147),11,IF(AND(BP805&gt;146.47,BP805&lt;148),12,IF(AND(BP805&gt;108.77,BP805&lt;110),13,IF(AND(BP805&gt;54.82,BP805&lt;56),14,IF(AND(BP805&gt;298.92,BP805&lt;300),15,IF(AND(BP805&gt;124.03,BP805&lt;126),16,IF(AND(BP805&gt;65.4,BP805&lt;67),17,IF(AND(BP805&gt;431.69,BP805&lt;433),18,IF(AND(BP805&gt;146.97,BP805&lt;148),19,IF(AND(BP805&gt;151.86,BP805&lt;153),20))))))))))))))))))</f>
        <v>0</v>
      </c>
      <c r="CF805" s="52" t="b">
        <f>IF(AND(BQ805&gt;350.42,BQ805&lt;352),3,IF(AND(BQ805&gt;546.22,BQ805&lt;548),4,IF(AND(BQ805&gt;155.33,BQ805&lt;157),5,IF(AND(BQ805&gt;721.99,BQ805&lt;723),6,IF(AND(BQ805&gt;638.96,BQ805&lt;639),7,IF(AND(BQ805&gt;187.79,BQ805&lt;189),8,IF(AND(BQ805&gt;945.4,BQ805&lt;947),9,IF(AND(BQ805&gt;698.46,BQ805&lt;670),10,IF(AND(BQ805&gt;360.7,BQ805&lt;362),11,IF(AND(BQ805&gt;366.94,BQ805&lt;368),12,IF(AND(BQ805&gt;571.94,BQ805&lt;573),13,IF(AND(BQ805&gt;162.68,BQ805&lt;164),14,IF(AND(BQ805&gt;755.97,BQ805&lt;757),15,IF(AND(BQ805&gt;667.99,BQ805&lt;669),16,IF(AND(BQ805&gt;196.66,BQ805&lt;198),17,IF(AND(BQ805&gt;989.88,BQ805&lt;991),18,IF(AND(BQ805&gt;731.33,BQ805&lt;733),19,IF(AND(BQ805&gt;377.7,BQ805&lt;379),20))))))))))))))))))</f>
        <v>0</v>
      </c>
      <c r="CG805" s="52" t="b">
        <f>IF(AND(BS805&gt;46.2,BS805&lt;46.5),3,IF(AND(BS805&gt;18.8,BS805&lt;19.1),4,IF(AND(BS805&gt;15.8,BS805&lt;16),5,IF(AND(BS805&gt;78.7,BS805&lt;79),6,IF(AND(BS805&gt;32.1,BS805&lt;32.4),7,IF(AND(BS805&gt;26.9,BS805&lt;27.3),8,IF(AND(BS805&gt;125,BS805&lt;125.5),9,IF(AND(BS805&gt;48.2,BS805&lt;48.52),10,IF(AND(BS805&gt;43.1,BS805&lt;43.6),11,IF(AND(BS805&gt;48.53,BS805&lt;48.7),12,IF(AND(BS805&gt;19.6,BS805&lt;20.1),13,IF(AND(BS805&gt;16.5,BS805&lt;16.9),14,IF(AND(BS805&gt;82.4,BS805&lt;82.8),15,IF(AND(BS805&gt;33.6,BS805&lt;34),16,IF(AND(BS805&gt;28,BS805&lt;28.6),17,IF(AND(BS805&gt;130.8,BS805&lt;131.4),18,IF(AND(BS805&gt;50.5,BS805&lt;50.9),19,IF(AND(BS805&gt;45.2,BS805&lt;45.8),20))))))))))))))))))</f>
        <v>0</v>
      </c>
    </row>
    <row r="806" spans="1:88" ht="90" customHeight="1">
      <c r="A806" s="297"/>
      <c r="B806" s="287"/>
      <c r="C806" s="309"/>
      <c r="D806" s="292" t="s">
        <v>54</v>
      </c>
      <c r="E806" s="293"/>
      <c r="F806" s="10" t="s">
        <v>36</v>
      </c>
      <c r="G806" s="12">
        <f>IF(AD806=FALSE,0,AD806)</f>
        <v>0</v>
      </c>
      <c r="H806" s="12" t="s">
        <v>36</v>
      </c>
      <c r="I806" s="12">
        <f>IF(AE806=FALSE,0,AE806)</f>
        <v>0</v>
      </c>
      <c r="J806" s="12">
        <f>IF(AF806=FALSE,0,AF806)</f>
        <v>0</v>
      </c>
      <c r="K806" s="12" t="s">
        <v>36</v>
      </c>
      <c r="L806" s="12">
        <f>IF(AG806=FALSE,0,AG806)</f>
        <v>0</v>
      </c>
      <c r="M806" s="12" t="s">
        <v>36</v>
      </c>
      <c r="N806" s="12" t="s">
        <v>36</v>
      </c>
      <c r="O806" s="12" t="s">
        <v>36</v>
      </c>
      <c r="P806" s="12" t="s">
        <v>36</v>
      </c>
      <c r="Q806" s="12">
        <f>IF(AH806=FALSE,0,AH806)</f>
        <v>0</v>
      </c>
      <c r="R806" s="12" t="s">
        <v>36</v>
      </c>
      <c r="S806" s="12">
        <f>IF(AI806=FALSE,0,AI806)</f>
        <v>0</v>
      </c>
      <c r="T806" s="12" t="s">
        <v>36</v>
      </c>
      <c r="U806" s="12">
        <f>IF(AJ806=FALSE,0,AJ806)</f>
        <v>0</v>
      </c>
      <c r="V806" s="12">
        <f>IF(AK806=FALSE,0,AK806)</f>
        <v>0</v>
      </c>
      <c r="W806" s="12">
        <f>IF(AL806=FALSE,0,AL806)</f>
        <v>0</v>
      </c>
      <c r="X806" s="12" t="s">
        <v>36</v>
      </c>
      <c r="Y806" s="12">
        <f>IF(AM806=FALSE,0,AM806)</f>
        <v>0</v>
      </c>
      <c r="Z806" s="12" t="s">
        <v>36</v>
      </c>
      <c r="AA806" s="18">
        <v>9</v>
      </c>
      <c r="AD806" s="52" t="b">
        <f>IF(AD805=3,948.15,IF(AD805=4,624.59,IF(AD805=5,238.38,IF(AD805=6,1987,IF(AD805=7,740.75,IF(AD805=8,283.91,IF(AD805=9,2682.35,IF(AD805=10,829.59,IF(AD805=11,586.15,IF(AD805=12,992.71,IF(AD805=13,653.95,IF(AD805=14,249.59,IF(AD805=15,2080.39,IF(AD805=16,775.57,IF(AD805=17,297.25,IF(AD805=18,2808.42,IF(AD805=19,868.59,IF(AD805=20,613.7))))))))))))))))))</f>
        <v>0</v>
      </c>
      <c r="AE806" s="52" t="b">
        <f>IF(AE805=5,1205.78,IF(AE805=8,1408.63,IF(AE805=11,1428.91,IF(AE805=14,1262.45,IF(AE805=17,1474.83,IF(AE805=20,1496.07))))))</f>
        <v>0</v>
      </c>
      <c r="AF806" s="52" t="b">
        <f>IF(AF805=3,487.32,IF(AF805=4,325.64,IF(AF805=5,287.99,IF(AF805=6,618.7,IF(AF805=7,412.3,IF(AF805=8,366.04,IF(AF805=9,798.54,IF(AF805=10,534.49,IF(AF805=11,476.86,IF(AF805=12,510.22,IF(AF805=13,340.94,IF(AF805=14,301.53,IF(AF805=15,647.78,IF(AF805=16,431.68,IF(AF805=17,383.24,IF(AF805=18,836.07,IF(AF805=19,559.61,IF(AF805=20,499.27))))))))))))))))))</f>
        <v>0</v>
      </c>
      <c r="AG806" s="52" t="b">
        <f>IF(AG805=3,498.89,IF(AG805=4,361.29,IF(AG805=5,250.38,IF(AG805=6,629.22,IF(AG805=7,456.21,IF(AG805=8,316.16,IF(AG805=9,815.35,IF(AG805=10,572.19,IF(AG805=11,402.59,IF(AG805=12,522.33,IF(AG805=13,378.28,IF(AG805=14,262.15,IF(AG805=15,658.8,IF(AG805=16,477.66,IF(AG805=17,331.01,IF(AG805=18,853.67,IF(AG805=19,599.08,IF(AG805=20,421.51))))))))))))))))))</f>
        <v>0</v>
      </c>
      <c r="AH806" s="52" t="b">
        <f>IF(AH805=3,359.85,IF(AH805=4,130.83,IF(AH805=5,78.61,IF(AH805=6,427.19,IF(AH805=7,160.77,IF(AH805=8,95.38,IF(AH805=9,568.37,IF(AH805=10,204.4,IF(AH805=11,132.96,IF(AH805=12,376.76,IF(AH805=13,136.98,IF(AH805=14,82.31,IF(AH805=15,447.27,IF(AH805=16,168.32,IF(AH805=17,99.86,IF(AH805=18,595.08,IF(AH805=19,214.01,IF(AH805=20,139.21))))))))))))))))))</f>
        <v>0</v>
      </c>
      <c r="AI806" s="52" t="b">
        <f>IF(AI805=3,196.17,IF(AI805=4,89.93,IF(AI805=5,48.88,IF(AI805=6,246.08,IF(AI805=7,112.07,IF(AI805=8,61.92,IF(AI805=9,297.11,IF(AI805=10,140.41,IF(AI805=11,79.67,IF(AI805=12,205.39,IF(AI805=13,94.16,IF(AI805=14,51.17,IF(AI805=15,257.64,IF(AI805=16,117.33,IF(AI805=17,64.83,IF(AI805=18,311.07,IF(AI805=19,147.01,IF(AI805=20,83.42))))))))))))))))))</f>
        <v>0</v>
      </c>
      <c r="AJ806" s="52" t="b">
        <f>IF(AJ805=3,108.35,IF(AJ805=4,64.65,IF(AJ805=5,45.75,IF(AJ805=6,144.27,IF(AJ805=7,86.58,IF(AJ805=8,61.46,IF(AJ805=9,195.16,IF(AJ805=10,118.24,IF(AJ805=11,83.88,IF(AJ805=12,113.44,IF(AJ805=13,67.69,IF(AJ805=14,47.9,IF(AJ805=15,151.05,IF(AJ805=16,90.65,IF(AJ805=17,64.34,IF(AJ805=18,204.34,IF(AJ805=19,123.8,IF(AJ805=20,87.83))))))))))))))))))</f>
        <v>0</v>
      </c>
      <c r="AK806" s="52" t="b">
        <f>IF(AK805=3,140.85,IF(AK805=4,104.84,IF(AK805=5,53.32,IF(AK805=6,286.46,IF(AK805=7,119.42,IF(AK805=8,63.42,IF(AK805=9,413.27,IF(AK805=10,141.33,IF(AK805=11,146,IF(AK805=12,147.47,IF(AK805=13,109.77,IF(AK805=14,55.82,IF(AK805=15,299.92,IF(AK805=16,125.03,IF(AK805=17,66.4,IF(AK805=18,432.69,IF(AK805=19,147.97,IF(AK805=20,152.86))))))))))))))))))</f>
        <v>0</v>
      </c>
      <c r="AL806" s="52" t="b">
        <f>IF(AL805=3,351.42,IF(AL805=4,547.22,IF(AL805=5,156.33,IF(AL805=6,722.99,IF(AL805=7,638.96,IF(AL805=8,188.79,IF(AL805=9,946.4,IF(AL805=10,699.46,IF(AL805=11,361.7,IF(AL805=12,367.94,IF(AL805=13,572.94,IF(AL805=14,163.68,IF(AL805=15,756.97,IF(AL805=16,668.99,IF(AL805=17,197.66,IF(AL805=18,990.88,IF(AL805=19,732.33,IF(AL805=20,378.7))))))))))))))))))</f>
        <v>0</v>
      </c>
      <c r="AM806" s="52" t="b">
        <f>IF(AM805=3,46.41,IF(AM805=4,19.01,IF(AM805=5,15.96,IF(AM805=6,78.9,IF(AM805=7,32.34,IF(AM805=8,27.09,IF(AM805=9,125.27,IF(AM805=10,48.48,IF(AM805=11,43.47,IF(AM805=12,48.59,IF(AM805=13,19.9,IF(AM805=14,16.71,IF(AM805=15,82.61,IF(AM805=16,33.86,IF(AM805=17,28.36,IF(AM805=18,131.15,IF(AM805=19,50.76,IF(AM805=20,45.51))))))))))))))))))</f>
        <v>0</v>
      </c>
      <c r="AO806" s="4">
        <f t="shared" si="2061"/>
        <v>0</v>
      </c>
      <c r="AP806" s="4">
        <f t="shared" si="2062"/>
        <v>0</v>
      </c>
      <c r="AQ806" s="4">
        <f t="shared" si="2006"/>
        <v>0</v>
      </c>
      <c r="AU806" s="310"/>
      <c r="AV806" s="287"/>
      <c r="AW806" s="317"/>
      <c r="AX806" s="322" t="s">
        <v>54</v>
      </c>
      <c r="AY806" s="293"/>
      <c r="AZ806" s="10" t="s">
        <v>36</v>
      </c>
      <c r="BA806" s="12">
        <f>IF(BX806=FALSE,0,BX806)</f>
        <v>0</v>
      </c>
      <c r="BB806" s="12" t="s">
        <v>36</v>
      </c>
      <c r="BC806" s="12">
        <f>IF(BY806=FALSE,0,BY806)</f>
        <v>0</v>
      </c>
      <c r="BD806" s="12">
        <f>IF(BZ806=FALSE,0,BZ806)</f>
        <v>0</v>
      </c>
      <c r="BE806" s="12" t="s">
        <v>36</v>
      </c>
      <c r="BF806" s="12">
        <f>IF(CA806=FALSE,0,CA806)</f>
        <v>0</v>
      </c>
      <c r="BG806" s="12" t="s">
        <v>36</v>
      </c>
      <c r="BH806" s="12" t="s">
        <v>36</v>
      </c>
      <c r="BI806" s="12" t="s">
        <v>36</v>
      </c>
      <c r="BJ806" s="12" t="s">
        <v>36</v>
      </c>
      <c r="BK806" s="12">
        <f>IF(CB806=FALSE,0,CB806)</f>
        <v>0</v>
      </c>
      <c r="BL806" s="12" t="s">
        <v>36</v>
      </c>
      <c r="BM806" s="12">
        <f>IF(CC806=FALSE,0,CC806)</f>
        <v>0</v>
      </c>
      <c r="BN806" s="12" t="s">
        <v>36</v>
      </c>
      <c r="BO806" s="12">
        <f>IF(CD806=FALSE,0,CD806)</f>
        <v>0</v>
      </c>
      <c r="BP806" s="12">
        <f>IF(CE806=FALSE,0,CE806)</f>
        <v>0</v>
      </c>
      <c r="BQ806" s="12">
        <f>IF(CF806=FALSE,0,CF806)</f>
        <v>0</v>
      </c>
      <c r="BR806" s="12" t="s">
        <v>36</v>
      </c>
      <c r="BS806" s="12">
        <f>IF(CG806=FALSE,0,CG806)</f>
        <v>0</v>
      </c>
      <c r="BT806" s="12" t="s">
        <v>36</v>
      </c>
      <c r="BU806" s="18">
        <v>9</v>
      </c>
      <c r="BX806" s="52" t="b">
        <f>IF(AD805=3,1896.3,IF(AD805=4,1249.18,IF(AD805=5,476.76,IF(AD805=6,3974,IF(AD805=7,1481.5,IF(AD805=8,567.82,IF(AD805=9,5364.7,IF(AD805=10,1659.18,IF(AD805=11,1172.3)))))))))</f>
        <v>0</v>
      </c>
      <c r="BY806" s="52" t="b">
        <f>IF(AE805=5,2411.56,IF(AE805=8,2817.26,IF(AE805=11,2857.82)))</f>
        <v>0</v>
      </c>
      <c r="BZ806" s="52" t="b">
        <f>IF(AF805=3,974.64,IF(AF805=4,651.28,IF(AF805=5,575.98,IF(AF805=6,1237.4,IF(AF805=7,824.6,IF(AF805=8,732.08,IF(AF805=9,1597.08,IF(AF805=10,1068.98,IF(AF805=11,953.72)))))))))</f>
        <v>0</v>
      </c>
      <c r="CA806" s="52" t="b">
        <f>IF(AG805=3,997.78,IF(AG805=4,722.58,IF(AG805=5,500.76,IF(AG805=6,1258.44,IF(AG805=7,912.42,IF(AG805=8,632.32,IF(AG805=9,1630.7,IF(AG805=10,1144.38,IF(AG805=11,805.18)))))))))</f>
        <v>0</v>
      </c>
      <c r="CB806" s="52" t="b">
        <f>IF(AH805=3,719.7,IF(AH805=4,261.66,IF(AH805=5,157.22,IF(AH805=6,854.38,IF(AH805=7,321.54,IF(AH805=8,190.76,IF(AH805=9,1136.74,IF(AH805=10,408.8,IF(AH805=11,265.92)))))))))</f>
        <v>0</v>
      </c>
      <c r="CC806" s="52" t="b">
        <f>IF(AI805=3,392.34,IF(AI805=4,179.86,IF(AI805=5,97.76,IF(AI805=6,492.16,IF(AI805=7,224.14,IF(AI805=8,123.84,IF(AI805=9,594.22,IF(AI805=10,280.82,IF(AI805=11,159.34)))))))))</f>
        <v>0</v>
      </c>
      <c r="CD806" s="52" t="b">
        <f>IF(AJ805=3,216.7,IF(AJ805=4,129.3,IF(AJ805=5,91.5,IF(AJ805=6,288.54,IF(AJ805=7,173.16,IF(AJ805=8,122.92,IF(AJ805=9,390.32,IF(AJ805=10,236.48,IF(AJ805=11,167.76)))))))))</f>
        <v>0</v>
      </c>
      <c r="CE806" s="52" t="b">
        <f>IF(AK805=3,281.7,IF(AK805=4,209.68,IF(AK805=5,106.64,IF(AK805=6,572.92,IF(AK805=7,238.84,IF(AK805=8,126.84,IF(AK805=9,826.54,IF(AK805=10,282.66,IF(AK805=11,292)))))))))</f>
        <v>0</v>
      </c>
      <c r="CF806" s="52" t="b">
        <f>IF(AL805=3,702.84,IF(AL805=4,1094.44,IF(AL805=5,312.66,IF(AL805=6,1445.98,IF(AL805=7,1277.92,IF(AL805=8,377.58,IF(AL805=9,1892.8,IF(AL805=10,1398.92,IF(AL805=11,723.4)))))))))</f>
        <v>0</v>
      </c>
      <c r="CG806" s="52" t="b">
        <f>IF(AM805=3,92.82,IF(AM805=4,38.02,IF(AM805=5,31.92,IF(AM805=6,157.8,IF(AM805=7,64.68,IF(AM805=8,54.18,IF(AM805=9,250.54,IF(AM805=10,96.96,IF(AM805=11,86.94)))))))))</f>
        <v>0</v>
      </c>
    </row>
    <row r="807" spans="1:88" ht="15">
      <c r="A807" s="82" t="s">
        <v>175</v>
      </c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71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>
        <f t="shared" si="2061"/>
        <v>2015</v>
      </c>
      <c r="AP807" s="8">
        <f t="shared" si="2062"/>
        <v>0</v>
      </c>
      <c r="AQ807" s="8">
        <f t="shared" ref="AQ807:AQ818" si="2125">MAX(AO807:AP807)</f>
        <v>2015</v>
      </c>
      <c r="AU807" s="336" t="s">
        <v>175</v>
      </c>
      <c r="AV807" s="336"/>
      <c r="AW807" s="336"/>
      <c r="AX807" s="336"/>
      <c r="AY807" s="336"/>
      <c r="AZ807" s="336"/>
      <c r="BA807" s="336"/>
      <c r="BB807" s="336"/>
      <c r="BC807" s="336"/>
      <c r="BD807" s="336"/>
      <c r="BE807" s="336"/>
      <c r="BF807" s="336"/>
      <c r="BG807" s="336"/>
      <c r="BH807" s="336"/>
      <c r="BI807" s="336"/>
      <c r="BJ807" s="336"/>
      <c r="BK807" s="336"/>
      <c r="BL807" s="336"/>
      <c r="BM807" s="336"/>
      <c r="BN807" s="336"/>
      <c r="BO807" s="336"/>
      <c r="BP807" s="336"/>
      <c r="BQ807" s="336"/>
      <c r="BR807" s="336"/>
      <c r="BS807" s="336"/>
      <c r="BT807" s="336"/>
      <c r="BU807" s="71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</row>
    <row r="808" spans="1:88" ht="15">
      <c r="A808" s="84" t="s">
        <v>51</v>
      </c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6"/>
      <c r="AA808" s="53"/>
      <c r="AO808" s="4">
        <f t="shared" si="2061"/>
        <v>0</v>
      </c>
      <c r="AP808" s="4">
        <f t="shared" si="2062"/>
        <v>0</v>
      </c>
      <c r="AQ808" s="4">
        <f t="shared" si="2125"/>
        <v>0</v>
      </c>
      <c r="AU808" s="337" t="s">
        <v>51</v>
      </c>
      <c r="AV808" s="336"/>
      <c r="AW808" s="336"/>
      <c r="AX808" s="336"/>
      <c r="AY808" s="336"/>
      <c r="AZ808" s="336"/>
      <c r="BA808" s="336"/>
      <c r="BB808" s="336"/>
      <c r="BC808" s="336"/>
      <c r="BD808" s="336"/>
      <c r="BE808" s="336"/>
      <c r="BF808" s="336"/>
      <c r="BG808" s="336"/>
      <c r="BH808" s="336"/>
      <c r="BI808" s="336"/>
      <c r="BJ808" s="336"/>
      <c r="BK808" s="336"/>
      <c r="BL808" s="336"/>
      <c r="BM808" s="336"/>
      <c r="BN808" s="336"/>
      <c r="BO808" s="336"/>
      <c r="BP808" s="336"/>
      <c r="BQ808" s="336"/>
      <c r="BR808" s="336"/>
      <c r="BS808" s="336"/>
      <c r="BT808" s="338"/>
      <c r="BU808" s="53"/>
    </row>
    <row r="809" spans="1:88" ht="30" customHeight="1">
      <c r="A809" s="295" t="s">
        <v>25</v>
      </c>
      <c r="B809" s="298" t="s">
        <v>176</v>
      </c>
      <c r="C809" s="332">
        <v>3495.3</v>
      </c>
      <c r="D809" s="298" t="s">
        <v>27</v>
      </c>
      <c r="E809" s="36" t="s">
        <v>28</v>
      </c>
      <c r="F809" s="10">
        <f>G809+I809+J809+L809+Q809+S809+U809+V809+W809+Y809+Z809</f>
        <v>314332.32900000003</v>
      </c>
      <c r="G809" s="47">
        <v>0</v>
      </c>
      <c r="H809" s="10">
        <v>0</v>
      </c>
      <c r="I809" s="14">
        <v>0</v>
      </c>
      <c r="J809" s="14">
        <v>0</v>
      </c>
      <c r="K809" s="10">
        <v>0</v>
      </c>
      <c r="L809" s="10">
        <f>M809+O809</f>
        <v>0</v>
      </c>
      <c r="M809" s="14">
        <v>0</v>
      </c>
      <c r="N809" s="10">
        <v>0</v>
      </c>
      <c r="O809" s="14">
        <v>0</v>
      </c>
      <c r="P809" s="10">
        <v>0</v>
      </c>
      <c r="Q809" s="14">
        <v>0</v>
      </c>
      <c r="R809" s="10">
        <v>0</v>
      </c>
      <c r="S809" s="14">
        <v>314332.32900000003</v>
      </c>
      <c r="T809" s="10">
        <v>0</v>
      </c>
      <c r="U809" s="10">
        <v>0</v>
      </c>
      <c r="V809" s="10">
        <v>0</v>
      </c>
      <c r="W809" s="10">
        <v>0</v>
      </c>
      <c r="X809" s="10">
        <v>0</v>
      </c>
      <c r="Y809" s="10">
        <v>0</v>
      </c>
      <c r="Z809" s="10">
        <v>0</v>
      </c>
      <c r="AA809" s="16">
        <v>1</v>
      </c>
      <c r="AO809" s="4">
        <f t="shared" si="2061"/>
        <v>0</v>
      </c>
      <c r="AP809" s="4">
        <f t="shared" si="2062"/>
        <v>0</v>
      </c>
      <c r="AQ809" s="4">
        <f t="shared" si="2125"/>
        <v>0</v>
      </c>
      <c r="AU809" s="310" t="s">
        <v>25</v>
      </c>
      <c r="AV809" s="316" t="s">
        <v>176</v>
      </c>
      <c r="AW809" s="335">
        <v>3495.3</v>
      </c>
      <c r="AX809" s="316" t="s">
        <v>27</v>
      </c>
      <c r="AY809" s="36" t="s">
        <v>28</v>
      </c>
      <c r="AZ809" s="10">
        <f>BA809+BC809+BD809+BF809+BK809+BM809+BO809+BP809+BQ809+BS809+BT809</f>
        <v>628664.66</v>
      </c>
      <c r="BA809" s="44">
        <f>ROUND($C809*BA817,2)</f>
        <v>0</v>
      </c>
      <c r="BB809" s="10">
        <f>ROUND(H809*2,2)</f>
        <v>0</v>
      </c>
      <c r="BC809" s="44">
        <f>ROUND($C809*BC817,2)</f>
        <v>0</v>
      </c>
      <c r="BD809" s="44">
        <f>ROUND($C809*BD817,2)</f>
        <v>0</v>
      </c>
      <c r="BE809" s="10">
        <f>ROUND(K809*2,2)</f>
        <v>0</v>
      </c>
      <c r="BF809" s="44">
        <f>ROUND($C809*BF817,2)</f>
        <v>0</v>
      </c>
      <c r="BG809" s="10">
        <f>ROUND(M809*2,2)</f>
        <v>0</v>
      </c>
      <c r="BH809" s="10">
        <f>ROUND(N809*2,2)</f>
        <v>0</v>
      </c>
      <c r="BI809" s="10">
        <f>ROUND(O809*2,2)</f>
        <v>0</v>
      </c>
      <c r="BJ809" s="10">
        <f>ROUND(P809*2,2)</f>
        <v>0</v>
      </c>
      <c r="BK809" s="44">
        <f>ROUND($C809*BK817,2)</f>
        <v>0</v>
      </c>
      <c r="BL809" s="10">
        <f>ROUND(R809*2,2)</f>
        <v>0</v>
      </c>
      <c r="BM809" s="44">
        <f>ROUND($C809*BM817,2)</f>
        <v>628664.66</v>
      </c>
      <c r="BN809" s="10">
        <f>ROUND(T809*2,2)</f>
        <v>0</v>
      </c>
      <c r="BO809" s="44">
        <f>ROUND($C809*BO817,2)</f>
        <v>0</v>
      </c>
      <c r="BP809" s="44">
        <f>ROUND(V809*2,2)</f>
        <v>0</v>
      </c>
      <c r="BQ809" s="44">
        <f>ROUND($C809*BQ817,2)</f>
        <v>0</v>
      </c>
      <c r="BR809" s="10">
        <f>ROUND(X809*2,2)</f>
        <v>0</v>
      </c>
      <c r="BS809" s="44">
        <f>ROUND(Y809*2,2)</f>
        <v>0</v>
      </c>
      <c r="BT809" s="10">
        <f>ROUND(Z809*2,2)</f>
        <v>0</v>
      </c>
      <c r="BU809" s="16">
        <v>1</v>
      </c>
      <c r="CI809" s="32">
        <f>BF809-BG809</f>
        <v>0</v>
      </c>
    </row>
    <row r="810" spans="1:88" ht="60" customHeight="1">
      <c r="A810" s="296"/>
      <c r="B810" s="299"/>
      <c r="C810" s="333"/>
      <c r="D810" s="300"/>
      <c r="E810" s="36" t="s">
        <v>29</v>
      </c>
      <c r="F810" s="10">
        <f t="shared" ref="F810:F814" si="2126">G810+I810+J810+L810+Q810+S810+U810+V810+W810+Y810+Z810</f>
        <v>0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25">
        <v>2</v>
      </c>
      <c r="AO810" s="4">
        <f t="shared" si="2061"/>
        <v>0</v>
      </c>
      <c r="AP810" s="4">
        <f t="shared" si="2062"/>
        <v>0</v>
      </c>
      <c r="AQ810" s="4">
        <f t="shared" si="2125"/>
        <v>0</v>
      </c>
      <c r="AU810" s="310"/>
      <c r="AV810" s="316"/>
      <c r="AW810" s="335"/>
      <c r="AX810" s="316"/>
      <c r="AY810" s="36" t="s">
        <v>29</v>
      </c>
      <c r="AZ810" s="10">
        <f t="shared" ref="AZ810:AZ814" si="2127">BA810+BC810+BD810+BF810+BK810+BM810+BO810+BP810+BQ810+BS810+BT810</f>
        <v>0</v>
      </c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25">
        <v>2</v>
      </c>
    </row>
    <row r="811" spans="1:88" ht="120" customHeight="1">
      <c r="A811" s="296"/>
      <c r="B811" s="299"/>
      <c r="C811" s="333"/>
      <c r="D811" s="298" t="s">
        <v>30</v>
      </c>
      <c r="E811" s="36" t="s">
        <v>31</v>
      </c>
      <c r="F811" s="10">
        <f t="shared" si="2126"/>
        <v>0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25">
        <v>3</v>
      </c>
      <c r="AO811" s="4">
        <f t="shared" si="2061"/>
        <v>0</v>
      </c>
      <c r="AP811" s="4">
        <f t="shared" si="2062"/>
        <v>0</v>
      </c>
      <c r="AQ811" s="4">
        <f t="shared" si="2125"/>
        <v>0</v>
      </c>
      <c r="AT811" s="32">
        <f>AZ811-BC811</f>
        <v>0</v>
      </c>
      <c r="AU811" s="310"/>
      <c r="AV811" s="316"/>
      <c r="AW811" s="335"/>
      <c r="AX811" s="316" t="s">
        <v>30</v>
      </c>
      <c r="AY811" s="36" t="s">
        <v>31</v>
      </c>
      <c r="AZ811" s="10">
        <f t="shared" si="2127"/>
        <v>0</v>
      </c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25">
        <v>3</v>
      </c>
    </row>
    <row r="812" spans="1:88" ht="30" customHeight="1">
      <c r="A812" s="296"/>
      <c r="B812" s="299"/>
      <c r="C812" s="333"/>
      <c r="D812" s="299"/>
      <c r="E812" s="36" t="s">
        <v>32</v>
      </c>
      <c r="F812" s="10">
        <f t="shared" si="2126"/>
        <v>0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25">
        <v>4</v>
      </c>
      <c r="AO812" s="4">
        <f t="shared" si="2061"/>
        <v>0</v>
      </c>
      <c r="AP812" s="4">
        <f t="shared" si="2062"/>
        <v>0</v>
      </c>
      <c r="AQ812" s="4">
        <f t="shared" si="2125"/>
        <v>0</v>
      </c>
      <c r="AU812" s="310"/>
      <c r="AV812" s="316"/>
      <c r="AW812" s="335"/>
      <c r="AX812" s="316"/>
      <c r="AY812" s="36" t="s">
        <v>32</v>
      </c>
      <c r="AZ812" s="10">
        <f t="shared" si="2127"/>
        <v>0</v>
      </c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25">
        <v>4</v>
      </c>
    </row>
    <row r="813" spans="1:88" ht="30" customHeight="1">
      <c r="A813" s="296"/>
      <c r="B813" s="299"/>
      <c r="C813" s="333"/>
      <c r="D813" s="299"/>
      <c r="E813" s="36" t="s">
        <v>33</v>
      </c>
      <c r="F813" s="10">
        <f t="shared" si="2126"/>
        <v>0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25">
        <v>5</v>
      </c>
      <c r="AO813" s="4">
        <f t="shared" si="2061"/>
        <v>0</v>
      </c>
      <c r="AP813" s="4">
        <f t="shared" si="2062"/>
        <v>0</v>
      </c>
      <c r="AQ813" s="4">
        <f t="shared" si="2125"/>
        <v>0</v>
      </c>
      <c r="AU813" s="310"/>
      <c r="AV813" s="316"/>
      <c r="AW813" s="335"/>
      <c r="AX813" s="316"/>
      <c r="AY813" s="36" t="s">
        <v>33</v>
      </c>
      <c r="AZ813" s="10">
        <f t="shared" si="2127"/>
        <v>0</v>
      </c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25">
        <v>5</v>
      </c>
    </row>
    <row r="814" spans="1:88" ht="30" customHeight="1">
      <c r="A814" s="296"/>
      <c r="B814" s="299"/>
      <c r="C814" s="333"/>
      <c r="D814" s="300"/>
      <c r="E814" s="36" t="s">
        <v>34</v>
      </c>
      <c r="F814" s="10">
        <f t="shared" si="2126"/>
        <v>0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25">
        <v>6</v>
      </c>
      <c r="AO814" s="4">
        <f t="shared" si="2061"/>
        <v>0</v>
      </c>
      <c r="AP814" s="4">
        <f t="shared" si="2062"/>
        <v>0</v>
      </c>
      <c r="AQ814" s="4">
        <f t="shared" si="2125"/>
        <v>0</v>
      </c>
      <c r="AU814" s="310"/>
      <c r="AV814" s="316"/>
      <c r="AW814" s="335"/>
      <c r="AX814" s="316"/>
      <c r="AY814" s="36" t="s">
        <v>34</v>
      </c>
      <c r="AZ814" s="10">
        <f t="shared" si="2127"/>
        <v>0</v>
      </c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25">
        <v>6</v>
      </c>
    </row>
    <row r="815" spans="1:88" ht="30" customHeight="1">
      <c r="A815" s="296"/>
      <c r="B815" s="299"/>
      <c r="C815" s="333"/>
      <c r="D815" s="311" t="s">
        <v>35</v>
      </c>
      <c r="E815" s="312"/>
      <c r="F815" s="10">
        <f>F809+F810+F811+F812+F813+F814</f>
        <v>314332.32900000003</v>
      </c>
      <c r="G815" s="10">
        <f t="shared" ref="G815" si="2128">G809+G810+G811+G812+G813+G814</f>
        <v>0</v>
      </c>
      <c r="H815" s="10">
        <f t="shared" ref="H815" si="2129">H809+H810+H811+H812+H813+H814</f>
        <v>0</v>
      </c>
      <c r="I815" s="10">
        <f t="shared" ref="I815" si="2130">I809+I810+I811+I812+I813+I814</f>
        <v>0</v>
      </c>
      <c r="J815" s="10">
        <f t="shared" ref="J815" si="2131">J809+J810+J811+J812+J813+J814</f>
        <v>0</v>
      </c>
      <c r="K815" s="10">
        <f t="shared" ref="K815" si="2132">K809+K810+K811+K812+K813+K814</f>
        <v>0</v>
      </c>
      <c r="L815" s="10">
        <f t="shared" ref="L815" si="2133">L809+L810+L811+L812+L813+L814</f>
        <v>0</v>
      </c>
      <c r="M815" s="10">
        <f t="shared" ref="M815" si="2134">M809+M810+M811+M812+M813+M814</f>
        <v>0</v>
      </c>
      <c r="N815" s="10">
        <f t="shared" ref="N815" si="2135">N809+N810+N811+N812+N813+N814</f>
        <v>0</v>
      </c>
      <c r="O815" s="10">
        <f t="shared" ref="O815" si="2136">O809+O810+O811+O812+O813+O814</f>
        <v>0</v>
      </c>
      <c r="P815" s="10">
        <f t="shared" ref="P815" si="2137">P809+P810+P811+P812+P813+P814</f>
        <v>0</v>
      </c>
      <c r="Q815" s="10">
        <f t="shared" ref="Q815" si="2138">Q809+Q810+Q811+Q812+Q813+Q814</f>
        <v>0</v>
      </c>
      <c r="R815" s="10">
        <f t="shared" ref="R815" si="2139">R809+R810+R811+R812+R813+R814</f>
        <v>0</v>
      </c>
      <c r="S815" s="10">
        <f t="shared" ref="S815" si="2140">S809+S810+S811+S812+S813+S814</f>
        <v>314332.32900000003</v>
      </c>
      <c r="T815" s="10">
        <f t="shared" ref="T815" si="2141">T809+T810+T811+T812+T813+T814</f>
        <v>0</v>
      </c>
      <c r="U815" s="10">
        <f t="shared" ref="U815" si="2142">U809+U810+U811+U812+U813+U814</f>
        <v>0</v>
      </c>
      <c r="V815" s="10">
        <f t="shared" ref="V815" si="2143">V809+V810+V811+V812+V813+V814</f>
        <v>0</v>
      </c>
      <c r="W815" s="10">
        <f t="shared" ref="W815" si="2144">W809+W810+W811+W812+W813+W814</f>
        <v>0</v>
      </c>
      <c r="X815" s="10">
        <f t="shared" ref="X815" si="2145">X809+X810+X811+X812+X813+X814</f>
        <v>0</v>
      </c>
      <c r="Y815" s="10">
        <f t="shared" ref="Y815" si="2146">Y809+Y810+Y811+Y812+Y813+Y814</f>
        <v>0</v>
      </c>
      <c r="Z815" s="10">
        <f t="shared" ref="Z815" si="2147">Z809+Z810+Z811+Z812+Z813+Z814</f>
        <v>0</v>
      </c>
      <c r="AA815" s="26">
        <v>7</v>
      </c>
      <c r="AO815" s="4">
        <f t="shared" si="2061"/>
        <v>0</v>
      </c>
      <c r="AP815" s="4">
        <f t="shared" si="2062"/>
        <v>0</v>
      </c>
      <c r="AQ815" s="4">
        <f t="shared" si="2125"/>
        <v>0</v>
      </c>
      <c r="AU815" s="310"/>
      <c r="AV815" s="316"/>
      <c r="AW815" s="335"/>
      <c r="AX815" s="321" t="s">
        <v>35</v>
      </c>
      <c r="AY815" s="321"/>
      <c r="AZ815" s="10">
        <f>AZ809+AZ810+AZ811+AZ812+AZ813+AZ814</f>
        <v>628664.66</v>
      </c>
      <c r="BA815" s="10">
        <f t="shared" ref="BA815:BT815" si="2148">BA809+BA810+BA811+BA812+BA813+BA814</f>
        <v>0</v>
      </c>
      <c r="BB815" s="10">
        <f t="shared" si="2148"/>
        <v>0</v>
      </c>
      <c r="BC815" s="10">
        <f t="shared" si="2148"/>
        <v>0</v>
      </c>
      <c r="BD815" s="10">
        <f t="shared" si="2148"/>
        <v>0</v>
      </c>
      <c r="BE815" s="10">
        <f t="shared" si="2148"/>
        <v>0</v>
      </c>
      <c r="BF815" s="10">
        <f t="shared" si="2148"/>
        <v>0</v>
      </c>
      <c r="BG815" s="10">
        <f t="shared" si="2148"/>
        <v>0</v>
      </c>
      <c r="BH815" s="10">
        <f t="shared" si="2148"/>
        <v>0</v>
      </c>
      <c r="BI815" s="10">
        <f t="shared" si="2148"/>
        <v>0</v>
      </c>
      <c r="BJ815" s="10">
        <f t="shared" si="2148"/>
        <v>0</v>
      </c>
      <c r="BK815" s="10">
        <f t="shared" si="2148"/>
        <v>0</v>
      </c>
      <c r="BL815" s="10">
        <f t="shared" si="2148"/>
        <v>0</v>
      </c>
      <c r="BM815" s="10">
        <f t="shared" si="2148"/>
        <v>628664.66</v>
      </c>
      <c r="BN815" s="10">
        <f t="shared" si="2148"/>
        <v>0</v>
      </c>
      <c r="BO815" s="10">
        <f t="shared" si="2148"/>
        <v>0</v>
      </c>
      <c r="BP815" s="10">
        <f t="shared" si="2148"/>
        <v>0</v>
      </c>
      <c r="BQ815" s="10">
        <f t="shared" si="2148"/>
        <v>0</v>
      </c>
      <c r="BR815" s="10">
        <f t="shared" si="2148"/>
        <v>0</v>
      </c>
      <c r="BS815" s="10">
        <f t="shared" si="2148"/>
        <v>0</v>
      </c>
      <c r="BT815" s="10">
        <f t="shared" si="2148"/>
        <v>0</v>
      </c>
      <c r="BU815" s="26">
        <v>7</v>
      </c>
      <c r="CI815" s="32">
        <f>BF815-BG815</f>
        <v>0</v>
      </c>
      <c r="CJ815" s="123"/>
    </row>
    <row r="816" spans="1:88" ht="75" customHeight="1">
      <c r="A816" s="296"/>
      <c r="B816" s="299"/>
      <c r="C816" s="333"/>
      <c r="D816" s="292" t="s">
        <v>53</v>
      </c>
      <c r="E816" s="293"/>
      <c r="F816" s="11">
        <f>ROUND(F815/C809,2)</f>
        <v>89.93</v>
      </c>
      <c r="G816" s="11">
        <f>ROUND(G815/C809,2)</f>
        <v>0</v>
      </c>
      <c r="H816" s="11">
        <f>ROUND(H815/C809,2)</f>
        <v>0</v>
      </c>
      <c r="I816" s="11">
        <f>ROUND(I815/C809,2)</f>
        <v>0</v>
      </c>
      <c r="J816" s="11">
        <f>ROUND(J815/C809,2)</f>
        <v>0</v>
      </c>
      <c r="K816" s="11">
        <f>ROUND(K815/C809,2)</f>
        <v>0</v>
      </c>
      <c r="L816" s="11">
        <f>ROUND(L815/C809,2)</f>
        <v>0</v>
      </c>
      <c r="M816" s="11">
        <f>ROUND(M815/C809,2)</f>
        <v>0</v>
      </c>
      <c r="N816" s="11">
        <f>ROUND(N815/C809,2)</f>
        <v>0</v>
      </c>
      <c r="O816" s="11">
        <f>ROUND(O815/C809,2)</f>
        <v>0</v>
      </c>
      <c r="P816" s="11">
        <f>ROUND(P815/C809,2)</f>
        <v>0</v>
      </c>
      <c r="Q816" s="11">
        <f>ROUND(Q815/C809,2)</f>
        <v>0</v>
      </c>
      <c r="R816" s="11">
        <f>ROUND(R815/C809,2)</f>
        <v>0</v>
      </c>
      <c r="S816" s="11">
        <f>ROUND(S815/C809,2)</f>
        <v>89.93</v>
      </c>
      <c r="T816" s="11">
        <f>ROUND(T815/C809,2)</f>
        <v>0</v>
      </c>
      <c r="U816" s="11">
        <f>ROUND(U815/C809,2)</f>
        <v>0</v>
      </c>
      <c r="V816" s="11">
        <f>ROUND(V815/C809,2)</f>
        <v>0</v>
      </c>
      <c r="W816" s="11">
        <f>ROUND(W815/C809,2)</f>
        <v>0</v>
      </c>
      <c r="X816" s="11">
        <f>ROUND(X815/C809,2)</f>
        <v>0</v>
      </c>
      <c r="Y816" s="11">
        <f>ROUND(Y815/C809,2)</f>
        <v>0</v>
      </c>
      <c r="Z816" s="11">
        <f>ROUND(Z815/C809,2)</f>
        <v>0</v>
      </c>
      <c r="AA816" s="17">
        <v>8</v>
      </c>
      <c r="AD816" s="52" t="b">
        <f>IF(AND(G816&gt;947.15,G816&lt;949),3,IF(AND(G816&gt;623.59,G816&lt;625),4,IF(AND(G816&gt;237.38,G816&lt;239),5,IF(AND(G816&gt;1986,G816&lt;1988),6,IF(AND(G816&gt;739.75,G816&lt;741),7,IF(AND(G816&gt;282.91,G816&lt;284),8,IF(AND(G816&gt;2681.35,G816&lt;2683),9,IF(AND(G816&gt;828.59,G816&lt;830),10,IF(AND(G816&gt;585.15,G816&lt;587),11,IF(AND(G816&gt;991.71,G816&lt;993),12,IF(AND(G816&gt;652.95,G816&lt;654),13,IF(AND(G816&gt;248.59,G816&lt;250),14,IF(AND(G816&gt;2079.39,G816&lt;2081),15,IF(AND(G816&gt;774.57,G816&lt;776),16,IF(AND(G816&gt;296.25,G816&lt;298),17,IF(AND(G816&gt;2807.42,G816&lt;2809),18,IF(AND(G816&gt;867.59,G816&lt;869),19,IF(AND(G816&gt;612.7,G816&lt;614),20))))))))))))))))))</f>
        <v>0</v>
      </c>
      <c r="AE816" s="52" t="b">
        <f>IF(AND(I816&gt;1204.78,I816&lt;1206),5,IF(AND(I816&gt;1407.63,I816&lt;1409),8,IF(AND(I816&gt;1427.91,I816&lt;1429),11,IF(AND(I816&gt;1261.45,I816&lt;1263),14,IF(AND(I816&gt;1473.83,I816&lt;1475),17,IF(AND(I816&gt;1495.07,I816&lt;1497),20))))))</f>
        <v>0</v>
      </c>
      <c r="AF816" s="52" t="b">
        <f>IF(AND(J816&gt;486.32,J816&lt;488),3,IF(AND(J816&gt;324.64,J816&lt;326),4,IF(AND(J816&gt;286.99,J816&lt;288.5),5,IF(AND(J816&gt;617.7,J816&lt;618),6,IF(AND(J816&gt;411.3,J816&lt;413),7,IF(AND(J816&gt;365.04,J816&lt;367),8,IF(AND(J816&gt;797.54,J816&lt;799),9,IF(AND(J816&gt;533.49,J816&lt;535),10,IF(AND(J816&gt;475.86,J816&lt;477),11,IF(AND(J816&gt;509.22,J816&lt;511),12,IF(AND(J816&gt;339.94,J816&lt;341.2),13,IF(AND(J816&gt;300.53,J816&lt;302),14,IF(AND(J816&gt;646.78,J816&lt;648),15,IF(AND(J816&gt;430.68,J816&lt;432),16,IF(AND(J816&gt;382.24,J816&lt;384),17,IF(AND(J816&gt;835.07,J816&lt;837),18,IF(AND(J816&gt;558.61,J816&lt;560),19,IF(AND(J816&gt;498.27,J816&lt;500),20))))))))))))))))))</f>
        <v>0</v>
      </c>
      <c r="AG816" s="52" t="b">
        <f>IF(AND(L816&gt;497.89,L816&lt;499),3,IF(AND(L816&gt;360.29,L816&lt;362),4,IF(AND(L816&gt;249.38,L816&lt;251),5,IF(AND(L816&gt;628.22,L816&lt;630),6,IF(AND(L816&gt;455.21,L816&lt;457),7,IF(AND(L816&gt;315.16,L816&lt;317),8,IF(AND(L816&gt;814.35,L816&lt;816),9,IF(AND(L816&gt;571.19,L816&lt;573),10,IF(AND(L816&gt;401.59,L816&lt;403),11,IF(AND(L816&gt;521.33,L816&lt;523),12,IF(AND(L816&gt;377.28,L816&lt;379),13,IF(AND(L816&gt;261.15,L816&lt;263),14,IF(AND(L816&gt;657.8,L816&lt;659),15,IF(AND(L816&gt;476.66,L816&lt;478),16,IF(AND(L816&gt;330.01,L816&lt;332),17,IF(AND(L816&gt;852.67,L816&lt;854),18,IF(AND(L816&gt;598.08,L816&lt;600),19,IF(AND(L816&gt;420.51,L816&lt;422),20))))))))))))))))))</f>
        <v>0</v>
      </c>
      <c r="AH816" s="52" t="b">
        <f>IF(AND(Q816&gt;358.85,Q816&lt;360),3,IF(AND(Q816&gt;129.83,Q816&lt;131),4,IF(AND(Q816&gt;77.61,Q816&lt;79),5,IF(AND(Q816&gt;426.19,Q816&lt;428),6,IF(AND(Q816&gt;159.77,Q816&lt;161),7,IF(AND(Q816&gt;94.38,Q816&lt;96),8,IF(AND(Q816&gt;567.37,Q816&lt;569),9,IF(AND(Q816&gt;203.4,Q816&lt;205),10,IF(AND(Q816&gt;131.96,Q816&lt;133),11,IF(AND(Q816&gt;375.76,Q816&lt;377),12,IF(AND(Q816&gt;135.98,Q816&lt;137),13,IF(AND(Q816&gt;81.31,Q816&lt;83),14,IF(AND(Q816&gt;446.27,Q816&lt;448),15,IF(AND(Q816&gt;167.32,Q816&lt;169),16,IF(AND(Q816&gt;98.86,Q816&lt;100),17,IF(AND(Q816&gt;594.08,Q816&lt;596),18,IF(AND(Q816&gt;213.01,Q816&lt;215),19,IF(AND(Q816&gt;138.21,Q816&lt;140),20))))))))))))))))))</f>
        <v>0</v>
      </c>
      <c r="AI816" s="52">
        <f>IF(AND(S816&gt;195.17,S816&lt;197),3,IF(AND(S816&gt;88.93,S816&lt;90),4,IF(AND(S816&gt;47.88,S816&lt;49),5,IF(AND(S816&gt;245.08,S816&lt;247),6,IF(AND(S816&gt;111.07,S816&lt;113),7,IF(AND(S816&gt;60.92,S816&lt;62),8,IF(AND(S816&gt;296.11,S816&lt;298),9,IF(AND(S816&gt;139.41,S816&lt;141),10,IF(AND(S816&gt;78.67,S816&lt;80),11,IF(AND(S816&gt;204.39,S816&lt;206),12,IF(AND(S816&gt;93.16,S816&lt;95),13,IF(AND(S816&gt;50.17,S816&lt;52),14,IF(AND(S816&gt;256.64,S816&lt;258),15,IF(AND(S816&gt;116.33,S816&lt;118),16,IF(AND(S816&gt;63.83,S816&lt;65),17,IF(AND(S816&gt;310.07,S816&lt;312),18,IF(AND(S816&gt;146.01,S816&lt;148),19,IF(AND(S816&gt;82.42,S816&lt;84),20))))))))))))))))))</f>
        <v>4</v>
      </c>
      <c r="AJ816" s="52" t="b">
        <f>IF(AND(U816&gt;107.35,U816&lt;109),3,IF(AND(U816&gt;63.65,U816&lt;65),4,IF(AND(U816&gt;44.75,U816&lt;46),5,IF(AND(U816&gt;143.27,U816&lt;145),6,IF(AND(U816&gt;85.58,U816&lt;87),7,IF(AND(U816&gt;60.46,U816&lt;62),8,IF(AND(U816&gt;194.16,U816&lt;196),9,IF(AND(U816&gt;117.24,U816&lt;119),10,IF(AND(U816&gt;82.88,U816&lt;84),11,IF(AND(U816&gt;112.44,U816&lt;114),12,IF(AND(U816&gt;66.69,U816&lt;68),13,IF(AND(U816&gt;46.9,U816&lt;48),14,IF(AND(U816&gt;150.05,U816&lt;152),15,IF(AND(U816&gt;90.65,U816&lt;91),16,IF(AND(U816&gt;63.34,U816&lt;65),17,IF(AND(U816&gt;203.34,U816&lt;205),18,IF(AND(U816&gt;122.8,U816&lt;124),19,IF(AND(U816&gt;86.83,U816&lt;88),20))))))))))))))))))</f>
        <v>0</v>
      </c>
      <c r="AK816" s="52" t="b">
        <f>IF(AND(V816&gt;139.85,V816&lt;141),3,IF(AND(V816&gt;103.84,V816&lt;105),4,IF(AND(V816&gt;52.32,V816&lt;54),5,IF(AND(V816&gt;285.46,V816&lt;287),6,IF(AND(V816&gt;118.42,V816&lt;120),7,IF(AND(V816&gt;62.42,V816&lt;64),8,IF(AND(V816&gt;412.27,V816&lt;414),9,IF(AND(V816&gt;140.33,V816&lt;142),10,IF(AND(V816&gt;145,V816&lt;147),11,IF(AND(V816&gt;146.47,V816&lt;148),12,IF(AND(V816&gt;108.77,V816&lt;110),13,IF(AND(V816&gt;54.82,V816&lt;56),14,IF(AND(V816&gt;298.92,V816&lt;300),15,IF(AND(V816&gt;124.03,V816&lt;126),16,IF(AND(V816&gt;65.4,V816&lt;67),17,IF(AND(V816&gt;431.69,V816&lt;433),18,IF(AND(V816&gt;146.97,V816&lt;148),19,IF(AND(V816&gt;151.86,V816&lt;153),20))))))))))))))))))</f>
        <v>0</v>
      </c>
      <c r="AL816" s="52" t="b">
        <f>IF(AND(W816&gt;350.42,W816&lt;352),3,IF(AND(W816&gt;546.22,W816&lt;548),4,IF(AND(W816&gt;155.33,W816&lt;157),5,IF(AND(W816&gt;721.99,W816&lt;723),6,IF(AND(W816&gt;638.96,W816&lt;639),7,IF(AND(W816&gt;187.79,W816&lt;189),8,IF(AND(W816&gt;945.4,W816&lt;947),9,IF(AND(W816&gt;698.46,W816&lt;670),10,IF(AND(W816&gt;360.7,W816&lt;362),11,IF(AND(W816&gt;366.94,W816&lt;368),12,IF(AND(W816&gt;571.94,W816&lt;573),13,IF(AND(W816&gt;162.68,W816&lt;164),14,IF(AND(W816&gt;755.97,W816&lt;757),15,IF(AND(W816&gt;667.99,W816&lt;669),16,IF(AND(W816&gt;196.66,W816&lt;198),17,IF(AND(W816&gt;989.88,W816&lt;991),18,IF(AND(W816&gt;731.33,W816&lt;733),19,IF(AND(W816&gt;377.7,W816&lt;379),20))))))))))))))))))</f>
        <v>0</v>
      </c>
      <c r="AM816" s="52" t="b">
        <f>IF(AND(Y816&gt;46.2,Y816&lt;46.5),3,IF(AND(Y816&gt;18.8,Y816&lt;19.1),4,IF(AND(Y816&gt;15.8,Y816&lt;16),5,IF(AND(Y816&gt;78.7,Y816&lt;79),6,IF(AND(Y816&gt;32.1,Y816&lt;32.4),7,IF(AND(Y816&gt;26.9,Y816&lt;27.3),8,IF(AND(Y816&gt;125,Y816&lt;125.5),9,IF(AND(Y816&gt;48.2,Y816&lt;48.52),10,IF(AND(Y816&gt;43.1,Y816&lt;43.6),11,IF(AND(Y816&gt;48.53,Y816&lt;48.7),12,IF(AND(Y816&gt;19.6,Y816&lt;20.1),13,IF(AND(Y816&gt;16.5,Y816&lt;16.9),14,IF(AND(Y816&gt;82.4,Y816&lt;82.8),15,IF(AND(Y816&gt;33.6,Y816&lt;34),16,IF(AND(Y816&gt;28,Y816&lt;28.6),17,IF(AND(Y816&gt;130.8,Y816&lt;131.4),18,IF(AND(Y816&gt;50.5,Y816&lt;50.9),19,IF(AND(Y816&gt;45.2,Y816&lt;45.8),20))))))))))))))))))</f>
        <v>0</v>
      </c>
      <c r="AO816" s="4">
        <f t="shared" si="2061"/>
        <v>0</v>
      </c>
      <c r="AP816" s="4">
        <f t="shared" si="2062"/>
        <v>0</v>
      </c>
      <c r="AQ816" s="4">
        <f t="shared" si="2125"/>
        <v>0</v>
      </c>
      <c r="AU816" s="310"/>
      <c r="AV816" s="316"/>
      <c r="AW816" s="335"/>
      <c r="AX816" s="322" t="s">
        <v>53</v>
      </c>
      <c r="AY816" s="293"/>
      <c r="AZ816" s="11">
        <f>ROUND(AZ815/AW809,2)</f>
        <v>179.86</v>
      </c>
      <c r="BA816" s="11">
        <f>ROUND(BA815/AW809,2)</f>
        <v>0</v>
      </c>
      <c r="BB816" s="11">
        <f>ROUND(BB815/AW809,2)</f>
        <v>0</v>
      </c>
      <c r="BC816" s="11">
        <f>ROUND(BC815/AW809,2)</f>
        <v>0</v>
      </c>
      <c r="BD816" s="11">
        <f>ROUND(BD815/AW809,2)</f>
        <v>0</v>
      </c>
      <c r="BE816" s="11">
        <f>ROUND(BE815/AW809,2)</f>
        <v>0</v>
      </c>
      <c r="BF816" s="11">
        <f>ROUND(BF815/AW809,2)</f>
        <v>0</v>
      </c>
      <c r="BG816" s="11">
        <f>ROUND(BG815/AW809,2)</f>
        <v>0</v>
      </c>
      <c r="BH816" s="11">
        <f>ROUND(BH815/AW809,2)</f>
        <v>0</v>
      </c>
      <c r="BI816" s="11">
        <f>ROUND(BI815/AW809,2)</f>
        <v>0</v>
      </c>
      <c r="BJ816" s="11">
        <f>ROUND(BJ815/AW809,2)</f>
        <v>0</v>
      </c>
      <c r="BK816" s="11">
        <f>ROUND(BK815/AW809,2)</f>
        <v>0</v>
      </c>
      <c r="BL816" s="11">
        <f>ROUND(BL815/AW809,2)</f>
        <v>0</v>
      </c>
      <c r="BM816" s="11">
        <f>ROUND(BM815/AW809,2)</f>
        <v>179.86</v>
      </c>
      <c r="BN816" s="11">
        <f>ROUND(BN815/AW809,2)</f>
        <v>0</v>
      </c>
      <c r="BO816" s="11">
        <f>ROUND(BO815/AW809,2)</f>
        <v>0</v>
      </c>
      <c r="BP816" s="11">
        <f>ROUND(BP815/AW809,2)</f>
        <v>0</v>
      </c>
      <c r="BQ816" s="11">
        <f>ROUND(BQ815/AW809,2)</f>
        <v>0</v>
      </c>
      <c r="BR816" s="11">
        <f>ROUND(BR815/AW809,2)</f>
        <v>0</v>
      </c>
      <c r="BS816" s="11">
        <f>ROUND(BS815/AW809,2)</f>
        <v>0</v>
      </c>
      <c r="BT816" s="11">
        <f>ROUND(BT815/AW809,2)</f>
        <v>0</v>
      </c>
      <c r="BU816" s="17">
        <v>8</v>
      </c>
      <c r="BX816" s="52" t="b">
        <f>IF(AND(BA816&gt;947.15,BA816&lt;949),3,IF(AND(BA816&gt;623.59,BA816&lt;625),4,IF(AND(BA816&gt;237.38,BA816&lt;239),5,IF(AND(BA816&gt;1986,BA816&lt;1988),6,IF(AND(BA816&gt;739.75,BA816&lt;741),7,IF(AND(BA816&gt;282.91,BA816&lt;284),8,IF(AND(BA816&gt;2681.35,BA816&lt;2683),9,IF(AND(BA816&gt;828.59,BA816&lt;830),10,IF(AND(BA816&gt;585.15,BA816&lt;587),11,IF(AND(BA816&gt;991.71,BA816&lt;993),12,IF(AND(BA816&gt;652.95,BA816&lt;654),13,IF(AND(BA816&gt;248.59,BA816&lt;250),14,IF(AND(BA816&gt;2079.39,BA816&lt;2081),15,IF(AND(BA816&gt;774.57,BA816&lt;776),16,IF(AND(BA816&gt;296.25,BA816&lt;298),17,IF(AND(BA816&gt;2807.42,BA816&lt;2809),18,IF(AND(BA816&gt;867.59,BA816&lt;869),19,IF(AND(BA816&gt;612.7,BA816&lt;614),20))))))))))))))))))</f>
        <v>0</v>
      </c>
      <c r="BY816" s="52" t="b">
        <f>IF(AND(BC816&gt;1204.78,BC816&lt;1206),5,IF(AND(BC816&gt;1407.63,BC816&lt;1409),8,IF(AND(BC816&gt;1427.91,BC816&lt;1429),11,IF(AND(BC816&gt;1261.45,BC816&lt;1263),14,IF(AND(BC816&gt;1473.83,BC816&lt;1475),17,IF(AND(BC816&gt;1495.07,BC816&lt;1497),20))))))</f>
        <v>0</v>
      </c>
      <c r="BZ816" s="52" t="b">
        <f>IF(AND(BD816&gt;486.32,BD816&lt;488),3,IF(AND(BD816&gt;324.64,BD816&lt;326),4,IF(AND(BD816&gt;286.99,BD816&lt;288.5),5,IF(AND(BD816&gt;617.7,BD816&lt;618),6,IF(AND(BD816&gt;411.3,BD816&lt;413),7,IF(AND(BD816&gt;365.04,BD816&lt;367),8,IF(AND(BD816&gt;797.54,BD816&lt;799),9,IF(AND(BD816&gt;533.49,BD816&lt;535),10,IF(AND(BD816&gt;475.86,BD816&lt;477),11,IF(AND(BD816&gt;509.22,BD816&lt;511),12,IF(AND(BD816&gt;339.94,BD816&lt;341.2),13,IF(AND(BD816&gt;300.53,BD816&lt;302),14,IF(AND(BD816&gt;646.78,BD816&lt;648),15,IF(AND(BD816&gt;430.68,BD816&lt;432),16,IF(AND(BD816&gt;382.24,BD816&lt;384),17,IF(AND(BD816&gt;835.07,BD816&lt;837),18,IF(AND(BD816&gt;558.61,BD816&lt;560),19,IF(AND(BD816&gt;498.27,BD816&lt;500),20))))))))))))))))))</f>
        <v>0</v>
      </c>
      <c r="CA816" s="52" t="b">
        <f>IF(AND(BF816&gt;497.89,BF816&lt;499),3,IF(AND(BF816&gt;360.29,BF816&lt;362),4,IF(AND(BF816&gt;249.38,BF816&lt;251),5,IF(AND(BF816&gt;628.22,BF816&lt;630),6,IF(AND(BF816&gt;455.21,BF816&lt;457),7,IF(AND(BF816&gt;315.16,BF816&lt;317),8,IF(AND(BF816&gt;814.35,BF816&lt;816),9,IF(AND(BF816&gt;571.19,BF816&lt;573),10,IF(AND(BF816&gt;401.59,BF816&lt;403),11,IF(AND(BF816&gt;521.33,BF816&lt;523),12,IF(AND(BF816&gt;377.28,BF816&lt;379),13,IF(AND(BF816&gt;261.15,BF816&lt;263),14,IF(AND(BF816&gt;657.8,BF816&lt;659),15,IF(AND(BF816&gt;476.66,BF816&lt;478),16,IF(AND(BF816&gt;330.01,BF816&lt;332),17,IF(AND(BF816&gt;852.67,BF816&lt;854),18,IF(AND(BF816&gt;598.08,BF816&lt;600),19,IF(AND(BF816&gt;420.51,BF816&lt;422),20))))))))))))))))))</f>
        <v>0</v>
      </c>
      <c r="CB816" s="52" t="b">
        <f>IF(AND(BK816&gt;358.85,BK816&lt;360),3,IF(AND(BK816&gt;129.83,BK816&lt;131),4,IF(AND(BK816&gt;77.61,BK816&lt;79),5,IF(AND(BK816&gt;426.19,BK816&lt;428),6,IF(AND(BK816&gt;159.77,BK816&lt;161),7,IF(AND(BK816&gt;94.38,BK816&lt;96),8,IF(AND(BK816&gt;567.37,BK816&lt;569),9,IF(AND(BK816&gt;203.4,BK816&lt;205),10,IF(AND(BK816&gt;131.96,BK816&lt;133),11,IF(AND(BK816&gt;375.76,BK816&lt;377),12,IF(AND(BK816&gt;135.98,BK816&lt;137),13,IF(AND(BK816&gt;81.31,BK816&lt;83),14,IF(AND(BK816&gt;446.27,BK816&lt;448),15,IF(AND(BK816&gt;167.32,BK816&lt;169),16,IF(AND(BK816&gt;98.86,BK816&lt;100),17,IF(AND(BK816&gt;594.08,BK816&lt;596),18,IF(AND(BK816&gt;213.01,BK816&lt;215),19,IF(AND(BK816&gt;138.21,BK816&lt;140),20))))))))))))))))))</f>
        <v>0</v>
      </c>
      <c r="CC816" s="52" t="b">
        <f>IF(AND(BM816&gt;195.17,BM816&lt;197),3,IF(AND(BM816&gt;88.93,BM816&lt;90),4,IF(AND(BM816&gt;47.88,BM816&lt;49),5,IF(AND(BM816&gt;245.08,BM816&lt;247),6,IF(AND(BM816&gt;111.07,BM816&lt;113),7,IF(AND(BM816&gt;60.92,BM816&lt;62),8,IF(AND(BM816&gt;296.11,BM816&lt;298),9,IF(AND(BM816&gt;139.41,BM816&lt;141),10,IF(AND(BM816&gt;78.67,BM816&lt;80),11,IF(AND(BM816&gt;204.39,BM816&lt;206),12,IF(AND(BM816&gt;93.16,BM816&lt;95),13,IF(AND(BM816&gt;50.17,BM816&lt;52),14,IF(AND(BM816&gt;256.64,BM816&lt;258),15,IF(AND(BM816&gt;116.33,BM816&lt;118),16,IF(AND(BM816&gt;63.83,BM816&lt;65),17,IF(AND(BM816&gt;310.07,BM816&lt;312),18,IF(AND(BM816&gt;146.01,BM816&lt;148),19,IF(AND(BM816&gt;82.42,BM816&lt;84),20))))))))))))))))))</f>
        <v>0</v>
      </c>
      <c r="CD816" s="52" t="b">
        <f>IF(AND(BO816&gt;107.35,BO816&lt;109),3,IF(AND(BO816&gt;63.65,BO816&lt;65),4,IF(AND(BO816&gt;44.75,BO816&lt;46),5,IF(AND(BO816&gt;143.27,BO816&lt;145),6,IF(AND(BO816&gt;85.58,BO816&lt;87),7,IF(AND(BO816&gt;60.46,BO816&lt;62),8,IF(AND(BO816&gt;194.16,BO816&lt;196),9,IF(AND(BO816&gt;117.24,BO816&lt;119),10,IF(AND(BO816&gt;82.88,BO816&lt;84),11,IF(AND(BO816&gt;112.44,BO816&lt;114),12,IF(AND(BO816&gt;66.69,BO816&lt;68),13,IF(AND(BO816&gt;46.9,BO816&lt;48),14,IF(AND(BO816&gt;150.05,BO816&lt;152),15,IF(AND(BO816&gt;90.65,BO816&lt;91),16,IF(AND(BO816&gt;63.34,BO816&lt;65),17,IF(AND(BO816&gt;203.34,BO816&lt;205),18,IF(AND(BO816&gt;122.8,BO816&lt;124),19,IF(AND(BO816&gt;86.83,BO816&lt;88),20))))))))))))))))))</f>
        <v>0</v>
      </c>
      <c r="CE816" s="52" t="b">
        <f>IF(AND(BP816&gt;139.85,BP816&lt;141),3,IF(AND(BP816&gt;103.84,BP816&lt;105),4,IF(AND(BP816&gt;52.32,BP816&lt;54),5,IF(AND(BP816&gt;285.46,BP816&lt;287),6,IF(AND(BP816&gt;118.42,BP816&lt;120),7,IF(AND(BP816&gt;62.42,BP816&lt;64),8,IF(AND(BP816&gt;412.27,BP816&lt;414),9,IF(AND(BP816&gt;140.33,BP816&lt;142),10,IF(AND(BP816&gt;145,BP816&lt;147),11,IF(AND(BP816&gt;146.47,BP816&lt;148),12,IF(AND(BP816&gt;108.77,BP816&lt;110),13,IF(AND(BP816&gt;54.82,BP816&lt;56),14,IF(AND(BP816&gt;298.92,BP816&lt;300),15,IF(AND(BP816&gt;124.03,BP816&lt;126),16,IF(AND(BP816&gt;65.4,BP816&lt;67),17,IF(AND(BP816&gt;431.69,BP816&lt;433),18,IF(AND(BP816&gt;146.97,BP816&lt;148),19,IF(AND(BP816&gt;151.86,BP816&lt;153),20))))))))))))))))))</f>
        <v>0</v>
      </c>
      <c r="CF816" s="52" t="b">
        <f>IF(AND(BQ816&gt;350.42,BQ816&lt;352),3,IF(AND(BQ816&gt;546.22,BQ816&lt;548),4,IF(AND(BQ816&gt;155.33,BQ816&lt;157),5,IF(AND(BQ816&gt;721.99,BQ816&lt;723),6,IF(AND(BQ816&gt;638.96,BQ816&lt;639),7,IF(AND(BQ816&gt;187.79,BQ816&lt;189),8,IF(AND(BQ816&gt;945.4,BQ816&lt;947),9,IF(AND(BQ816&gt;698.46,BQ816&lt;670),10,IF(AND(BQ816&gt;360.7,BQ816&lt;362),11,IF(AND(BQ816&gt;366.94,BQ816&lt;368),12,IF(AND(BQ816&gt;571.94,BQ816&lt;573),13,IF(AND(BQ816&gt;162.68,BQ816&lt;164),14,IF(AND(BQ816&gt;755.97,BQ816&lt;757),15,IF(AND(BQ816&gt;667.99,BQ816&lt;669),16,IF(AND(BQ816&gt;196.66,BQ816&lt;198),17,IF(AND(BQ816&gt;989.88,BQ816&lt;991),18,IF(AND(BQ816&gt;731.33,BQ816&lt;733),19,IF(AND(BQ816&gt;377.7,BQ816&lt;379),20))))))))))))))))))</f>
        <v>0</v>
      </c>
      <c r="CG816" s="52" t="b">
        <f>IF(AND(BS816&gt;46.2,BS816&lt;46.5),3,IF(AND(BS816&gt;18.8,BS816&lt;19.1),4,IF(AND(BS816&gt;15.8,BS816&lt;16),5,IF(AND(BS816&gt;78.7,BS816&lt;79),6,IF(AND(BS816&gt;32.1,BS816&lt;32.4),7,IF(AND(BS816&gt;26.9,BS816&lt;27.3),8,IF(AND(BS816&gt;125,BS816&lt;125.5),9,IF(AND(BS816&gt;48.2,BS816&lt;48.52),10,IF(AND(BS816&gt;43.1,BS816&lt;43.6),11,IF(AND(BS816&gt;48.53,BS816&lt;48.7),12,IF(AND(BS816&gt;19.6,BS816&lt;20.1),13,IF(AND(BS816&gt;16.5,BS816&lt;16.9),14,IF(AND(BS816&gt;82.4,BS816&lt;82.8),15,IF(AND(BS816&gt;33.6,BS816&lt;34),16,IF(AND(BS816&gt;28,BS816&lt;28.6),17,IF(AND(BS816&gt;130.8,BS816&lt;131.4),18,IF(AND(BS816&gt;50.5,BS816&lt;50.9),19,IF(AND(BS816&gt;45.2,BS816&lt;45.8),20))))))))))))))))))</f>
        <v>0</v>
      </c>
    </row>
    <row r="817" spans="1:88" ht="90" customHeight="1">
      <c r="A817" s="297"/>
      <c r="B817" s="300"/>
      <c r="C817" s="334"/>
      <c r="D817" s="292" t="s">
        <v>54</v>
      </c>
      <c r="E817" s="293"/>
      <c r="F817" s="10" t="s">
        <v>36</v>
      </c>
      <c r="G817" s="12">
        <f>IF(AD817=FALSE,0,AD817)</f>
        <v>0</v>
      </c>
      <c r="H817" s="12" t="s">
        <v>36</v>
      </c>
      <c r="I817" s="12">
        <f>IF(AE817=FALSE,0,AE817)</f>
        <v>0</v>
      </c>
      <c r="J817" s="12">
        <f>IF(AF817=FALSE,0,AF817)</f>
        <v>0</v>
      </c>
      <c r="K817" s="12" t="s">
        <v>36</v>
      </c>
      <c r="L817" s="12">
        <f>IF(AG817=FALSE,0,AG817)</f>
        <v>0</v>
      </c>
      <c r="M817" s="12" t="s">
        <v>36</v>
      </c>
      <c r="N817" s="12" t="s">
        <v>36</v>
      </c>
      <c r="O817" s="12" t="s">
        <v>36</v>
      </c>
      <c r="P817" s="12" t="s">
        <v>36</v>
      </c>
      <c r="Q817" s="12">
        <f>IF(AH817=FALSE,0,AH817)</f>
        <v>0</v>
      </c>
      <c r="R817" s="12" t="s">
        <v>36</v>
      </c>
      <c r="S817" s="12">
        <f>IF(AI817=FALSE,0,AI817)</f>
        <v>89.93</v>
      </c>
      <c r="T817" s="12" t="s">
        <v>36</v>
      </c>
      <c r="U817" s="12">
        <f>IF(AJ817=FALSE,0,AJ817)</f>
        <v>0</v>
      </c>
      <c r="V817" s="12">
        <f>IF(AK817=FALSE,0,AK817)</f>
        <v>0</v>
      </c>
      <c r="W817" s="12">
        <f>IF(AL817=FALSE,0,AL817)</f>
        <v>0</v>
      </c>
      <c r="X817" s="12" t="s">
        <v>36</v>
      </c>
      <c r="Y817" s="12">
        <f>IF(AM817=FALSE,0,AM817)</f>
        <v>0</v>
      </c>
      <c r="Z817" s="12" t="s">
        <v>36</v>
      </c>
      <c r="AA817" s="18">
        <v>9</v>
      </c>
      <c r="AD817" s="52" t="b">
        <f>IF(AD816=3,948.15,IF(AD816=4,624.59,IF(AD816=5,238.38,IF(AD816=6,1987,IF(AD816=7,740.75,IF(AD816=8,283.91,IF(AD816=9,2682.35,IF(AD816=10,829.59,IF(AD816=11,586.15,IF(AD816=12,992.71,IF(AD816=13,653.95,IF(AD816=14,249.59,IF(AD816=15,2080.39,IF(AD816=16,775.57,IF(AD816=17,297.25,IF(AD816=18,2808.42,IF(AD816=19,868.59,IF(AD816=20,613.7))))))))))))))))))</f>
        <v>0</v>
      </c>
      <c r="AE817" s="52" t="b">
        <f>IF(AE816=5,1205.78,IF(AE816=8,1408.63,IF(AE816=11,1428.91,IF(AE816=14,1262.45,IF(AE816=17,1474.83,IF(AE816=20,1496.07))))))</f>
        <v>0</v>
      </c>
      <c r="AF817" s="52" t="b">
        <f>IF(AF816=3,487.32,IF(AF816=4,325.64,IF(AF816=5,287.99,IF(AF816=6,618.7,IF(AF816=7,412.3,IF(AF816=8,366.04,IF(AF816=9,798.54,IF(AF816=10,534.49,IF(AF816=11,476.86,IF(AF816=12,510.22,IF(AF816=13,340.94,IF(AF816=14,301.53,IF(AF816=15,647.78,IF(AF816=16,431.68,IF(AF816=17,383.24,IF(AF816=18,836.07,IF(AF816=19,559.61,IF(AF816=20,499.27))))))))))))))))))</f>
        <v>0</v>
      </c>
      <c r="AG817" s="52" t="b">
        <f>IF(AG816=3,498.89,IF(AG816=4,361.29,IF(AG816=5,250.38,IF(AG816=6,629.22,IF(AG816=7,456.21,IF(AG816=8,316.16,IF(AG816=9,815.35,IF(AG816=10,572.19,IF(AG816=11,402.59,IF(AG816=12,522.33,IF(AG816=13,378.28,IF(AG816=14,262.15,IF(AG816=15,658.8,IF(AG816=16,477.66,IF(AG816=17,331.01,IF(AG816=18,853.67,IF(AG816=19,599.08,IF(AG816=20,421.51))))))))))))))))))</f>
        <v>0</v>
      </c>
      <c r="AH817" s="52" t="b">
        <f>IF(AH816=3,359.85,IF(AH816=4,130.83,IF(AH816=5,78.61,IF(AH816=6,427.19,IF(AH816=7,160.77,IF(AH816=8,95.38,IF(AH816=9,568.37,IF(AH816=10,204.4,IF(AH816=11,132.96,IF(AH816=12,376.76,IF(AH816=13,136.98,IF(AH816=14,82.31,IF(AH816=15,447.27,IF(AH816=16,168.32,IF(AH816=17,99.86,IF(AH816=18,595.08,IF(AH816=19,214.01,IF(AH816=20,139.21))))))))))))))))))</f>
        <v>0</v>
      </c>
      <c r="AI817" s="52">
        <f>IF(AI816=3,196.17,IF(AI816=4,89.93,IF(AI816=5,48.88,IF(AI816=6,246.08,IF(AI816=7,112.07,IF(AI816=8,61.92,IF(AI816=9,297.11,IF(AI816=10,140.41,IF(AI816=11,79.67,IF(AI816=12,205.39,IF(AI816=13,94.16,IF(AI816=14,51.17,IF(AI816=15,257.64,IF(AI816=16,117.33,IF(AI816=17,64.83,IF(AI816=18,311.07,IF(AI816=19,147.01,IF(AI816=20,83.42))))))))))))))))))</f>
        <v>89.93</v>
      </c>
      <c r="AJ817" s="52" t="b">
        <f>IF(AJ816=3,108.35,IF(AJ816=4,64.65,IF(AJ816=5,45.75,IF(AJ816=6,144.27,IF(AJ816=7,86.58,IF(AJ816=8,61.46,IF(AJ816=9,195.16,IF(AJ816=10,118.24,IF(AJ816=11,83.88,IF(AJ816=12,113.44,IF(AJ816=13,67.69,IF(AJ816=14,47.9,IF(AJ816=15,151.05,IF(AJ816=16,90.65,IF(AJ816=17,64.34,IF(AJ816=18,204.34,IF(AJ816=19,123.8,IF(AJ816=20,87.83))))))))))))))))))</f>
        <v>0</v>
      </c>
      <c r="AK817" s="52" t="b">
        <f>IF(AK816=3,140.85,IF(AK816=4,104.84,IF(AK816=5,53.32,IF(AK816=6,286.46,IF(AK816=7,119.42,IF(AK816=8,63.42,IF(AK816=9,413.27,IF(AK816=10,141.33,IF(AK816=11,146,IF(AK816=12,147.47,IF(AK816=13,109.77,IF(AK816=14,55.82,IF(AK816=15,299.92,IF(AK816=16,125.03,IF(AK816=17,66.4,IF(AK816=18,432.69,IF(AK816=19,147.97,IF(AK816=20,152.86))))))))))))))))))</f>
        <v>0</v>
      </c>
      <c r="AL817" s="52" t="b">
        <f>IF(AL816=3,351.42,IF(AL816=4,547.22,IF(AL816=5,156.33,IF(AL816=6,722.99,IF(AL816=7,638.96,IF(AL816=8,188.79,IF(AL816=9,946.4,IF(AL816=10,699.46,IF(AL816=11,361.7,IF(AL816=12,367.94,IF(AL816=13,572.94,IF(AL816=14,163.68,IF(AL816=15,756.97,IF(AL816=16,668.99,IF(AL816=17,197.66,IF(AL816=18,990.88,IF(AL816=19,732.33,IF(AL816=20,378.7))))))))))))))))))</f>
        <v>0</v>
      </c>
      <c r="AM817" s="52" t="b">
        <f>IF(AM816=3,46.41,IF(AM816=4,19.01,IF(AM816=5,15.96,IF(AM816=6,78.9,IF(AM816=7,32.34,IF(AM816=8,27.09,IF(AM816=9,125.27,IF(AM816=10,48.48,IF(AM816=11,43.47,IF(AM816=12,48.59,IF(AM816=13,19.9,IF(AM816=14,16.71,IF(AM816=15,82.61,IF(AM816=16,33.86,IF(AM816=17,28.36,IF(AM816=18,131.15,IF(AM816=19,50.76,IF(AM816=20,45.51))))))))))))))))))</f>
        <v>0</v>
      </c>
      <c r="AO817" s="4">
        <f t="shared" si="2061"/>
        <v>0</v>
      </c>
      <c r="AP817" s="4">
        <f t="shared" si="2062"/>
        <v>0</v>
      </c>
      <c r="AQ817" s="4">
        <f t="shared" si="2125"/>
        <v>0</v>
      </c>
      <c r="AU817" s="310"/>
      <c r="AV817" s="316"/>
      <c r="AW817" s="335"/>
      <c r="AX817" s="322" t="s">
        <v>54</v>
      </c>
      <c r="AY817" s="293"/>
      <c r="AZ817" s="10" t="s">
        <v>36</v>
      </c>
      <c r="BA817" s="12">
        <f>IF(BX817=FALSE,0,BX817)</f>
        <v>0</v>
      </c>
      <c r="BB817" s="12" t="s">
        <v>36</v>
      </c>
      <c r="BC817" s="12">
        <f>IF(BY817=FALSE,0,BY817)</f>
        <v>0</v>
      </c>
      <c r="BD817" s="12">
        <f>IF(BZ817=FALSE,0,BZ817)</f>
        <v>0</v>
      </c>
      <c r="BE817" s="12" t="s">
        <v>36</v>
      </c>
      <c r="BF817" s="12">
        <f>IF(CA817=FALSE,0,CA817)</f>
        <v>0</v>
      </c>
      <c r="BG817" s="12" t="s">
        <v>36</v>
      </c>
      <c r="BH817" s="12" t="s">
        <v>36</v>
      </c>
      <c r="BI817" s="12" t="s">
        <v>36</v>
      </c>
      <c r="BJ817" s="12" t="s">
        <v>36</v>
      </c>
      <c r="BK817" s="12">
        <f>IF(CB817=FALSE,0,CB817)</f>
        <v>0</v>
      </c>
      <c r="BL817" s="12" t="s">
        <v>36</v>
      </c>
      <c r="BM817" s="12">
        <f>IF(CC817=FALSE,0,CC817)</f>
        <v>179.86</v>
      </c>
      <c r="BN817" s="12" t="s">
        <v>36</v>
      </c>
      <c r="BO817" s="12">
        <f>IF(CD817=FALSE,0,CD817)</f>
        <v>0</v>
      </c>
      <c r="BP817" s="12">
        <f>IF(CE817=FALSE,0,CE817)</f>
        <v>0</v>
      </c>
      <c r="BQ817" s="12">
        <f>IF(CF817=FALSE,0,CF817)</f>
        <v>0</v>
      </c>
      <c r="BR817" s="12" t="s">
        <v>36</v>
      </c>
      <c r="BS817" s="12">
        <f>IF(CG817=FALSE,0,CG817)</f>
        <v>0</v>
      </c>
      <c r="BT817" s="12" t="s">
        <v>36</v>
      </c>
      <c r="BU817" s="18">
        <v>9</v>
      </c>
      <c r="BX817" s="52" t="b">
        <f>IF(AD816=3,1896.3,IF(AD816=4,1249.18,IF(AD816=5,476.76,IF(AD816=6,3974,IF(AD816=7,1481.5,IF(AD816=8,567.82,IF(AD816=9,5364.7,IF(AD816=10,1659.18,IF(AD816=11,1172.3)))))))))</f>
        <v>0</v>
      </c>
      <c r="BY817" s="52" t="b">
        <f>IF(AE816=5,2411.56,IF(AE816=8,2817.26,IF(AE816=11,2857.82)))</f>
        <v>0</v>
      </c>
      <c r="BZ817" s="52" t="b">
        <f>IF(AF816=3,974.64,IF(AF816=4,651.28,IF(AF816=5,575.98,IF(AF816=6,1237.4,IF(AF816=7,824.6,IF(AF816=8,732.08,IF(AF816=9,1597.08,IF(AF816=10,1068.98,IF(AF816=11,953.72)))))))))</f>
        <v>0</v>
      </c>
      <c r="CA817" s="52" t="b">
        <f>IF(AG816=3,997.78,IF(AG816=4,722.58,IF(AG816=5,500.76,IF(AG816=6,1258.44,IF(AG816=7,912.42,IF(AG816=8,632.32,IF(AG816=9,1630.7,IF(AG816=10,1144.38,IF(AG816=11,805.18)))))))))</f>
        <v>0</v>
      </c>
      <c r="CB817" s="52" t="b">
        <f>IF(AH816=3,719.7,IF(AH816=4,261.66,IF(AH816=5,157.22,IF(AH816=6,854.38,IF(AH816=7,321.54,IF(AH816=8,190.76,IF(AH816=9,1136.74,IF(AH816=10,408.8,IF(AH816=11,265.92)))))))))</f>
        <v>0</v>
      </c>
      <c r="CC817" s="52">
        <f>IF(AI816=3,392.34,IF(AI816=4,179.86,IF(AI816=5,97.76,IF(AI816=6,492.16,IF(AI816=7,224.14,IF(AI816=8,123.84,IF(AI816=9,594.22,IF(AI816=10,280.82,IF(AI816=11,159.34)))))))))</f>
        <v>179.86</v>
      </c>
      <c r="CD817" s="52" t="b">
        <f>IF(AJ816=3,216.7,IF(AJ816=4,129.3,IF(AJ816=5,91.5,IF(AJ816=6,288.54,IF(AJ816=7,173.16,IF(AJ816=8,122.92,IF(AJ816=9,390.32,IF(AJ816=10,236.48,IF(AJ816=11,167.76)))))))))</f>
        <v>0</v>
      </c>
      <c r="CE817" s="52" t="b">
        <f>IF(AK816=3,281.7,IF(AK816=4,209.68,IF(AK816=5,106.64,IF(AK816=6,572.92,IF(AK816=7,238.84,IF(AK816=8,126.84,IF(AK816=9,826.54,IF(AK816=10,282.66,IF(AK816=11,292)))))))))</f>
        <v>0</v>
      </c>
      <c r="CF817" s="52" t="b">
        <f>IF(AL816=3,702.84,IF(AL816=4,1094.44,IF(AL816=5,312.66,IF(AL816=6,1445.98,IF(AL816=7,1277.92,IF(AL816=8,377.58,IF(AL816=9,1892.8,IF(AL816=10,1398.92,IF(AL816=11,723.4)))))))))</f>
        <v>0</v>
      </c>
      <c r="CG817" s="52" t="b">
        <f>IF(AM816=3,92.82,IF(AM816=4,38.02,IF(AM816=5,31.92,IF(AM816=6,157.8,IF(AM816=7,64.68,IF(AM816=8,54.18,IF(AM816=9,250.54,IF(AM816=10,96.96,IF(AM816=11,86.94)))))))))</f>
        <v>0</v>
      </c>
    </row>
    <row r="818" spans="1:88" ht="30" customHeight="1">
      <c r="A818" s="295" t="s">
        <v>38</v>
      </c>
      <c r="B818" s="298" t="s">
        <v>177</v>
      </c>
      <c r="C818" s="307">
        <v>3498.6</v>
      </c>
      <c r="D818" s="298" t="s">
        <v>27</v>
      </c>
      <c r="E818" s="36" t="s">
        <v>28</v>
      </c>
      <c r="F818" s="10">
        <f>G818+I818+J818+L818+Q818+S818+U818+V818+W818+Y818+Z818</f>
        <v>226184.49000000002</v>
      </c>
      <c r="G818" s="47">
        <v>0</v>
      </c>
      <c r="H818" s="10">
        <v>0</v>
      </c>
      <c r="I818" s="14">
        <v>0</v>
      </c>
      <c r="J818" s="14">
        <v>0</v>
      </c>
      <c r="K818" s="10">
        <v>0</v>
      </c>
      <c r="L818" s="10">
        <f>M818+O818</f>
        <v>0</v>
      </c>
      <c r="M818" s="14">
        <v>0</v>
      </c>
      <c r="N818" s="10">
        <v>0</v>
      </c>
      <c r="O818" s="14">
        <v>0</v>
      </c>
      <c r="P818" s="10">
        <v>0</v>
      </c>
      <c r="Q818" s="14">
        <v>0</v>
      </c>
      <c r="R818" s="10">
        <v>0</v>
      </c>
      <c r="S818" s="14">
        <v>0</v>
      </c>
      <c r="T818" s="10">
        <v>0</v>
      </c>
      <c r="U818" s="14">
        <v>226184.49000000002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6">
        <v>1</v>
      </c>
      <c r="AO818" s="4">
        <f t="shared" si="2061"/>
        <v>0</v>
      </c>
      <c r="AP818" s="4">
        <f t="shared" si="2062"/>
        <v>0</v>
      </c>
      <c r="AQ818" s="4">
        <f t="shared" si="2125"/>
        <v>0</v>
      </c>
      <c r="AU818" s="310" t="s">
        <v>38</v>
      </c>
      <c r="AV818" s="316" t="s">
        <v>177</v>
      </c>
      <c r="AW818" s="307">
        <v>3498.6</v>
      </c>
      <c r="AX818" s="316" t="s">
        <v>27</v>
      </c>
      <c r="AY818" s="36" t="s">
        <v>28</v>
      </c>
      <c r="AZ818" s="10">
        <f>BA818+BC818+BD818+BF818+BK818+BM818+BO818+BP818+BQ818+BS818+BT818</f>
        <v>452368.98</v>
      </c>
      <c r="BA818" s="44">
        <f>ROUND($C818*BA826,2)</f>
        <v>0</v>
      </c>
      <c r="BB818" s="10">
        <f>ROUND(H818*2,2)</f>
        <v>0</v>
      </c>
      <c r="BC818" s="44">
        <f>ROUND($C818*BC826,2)</f>
        <v>0</v>
      </c>
      <c r="BD818" s="44">
        <f>ROUND($C818*BD826,2)</f>
        <v>0</v>
      </c>
      <c r="BE818" s="10">
        <f>ROUND(K818*2,2)</f>
        <v>0</v>
      </c>
      <c r="BF818" s="44">
        <f>ROUND($C818*BF826,2)</f>
        <v>0</v>
      </c>
      <c r="BG818" s="10">
        <f>ROUND(M818*2,2)</f>
        <v>0</v>
      </c>
      <c r="BH818" s="10">
        <f>ROUND(N818*2,2)</f>
        <v>0</v>
      </c>
      <c r="BI818" s="10">
        <f>ROUND(O818*2,2)</f>
        <v>0</v>
      </c>
      <c r="BJ818" s="10">
        <f>ROUND(P818*2,2)</f>
        <v>0</v>
      </c>
      <c r="BK818" s="44">
        <f>ROUND($C818*BK826,2)</f>
        <v>0</v>
      </c>
      <c r="BL818" s="10">
        <f>ROUND(R818*2,2)</f>
        <v>0</v>
      </c>
      <c r="BM818" s="44">
        <f>ROUND($C818*BM826,2)</f>
        <v>0</v>
      </c>
      <c r="BN818" s="10">
        <f>ROUND(T818*2,2)</f>
        <v>0</v>
      </c>
      <c r="BO818" s="44">
        <f>ROUND($C818*BO826,2)</f>
        <v>452368.98</v>
      </c>
      <c r="BP818" s="44">
        <f>ROUND(V818*2,2)</f>
        <v>0</v>
      </c>
      <c r="BQ818" s="44">
        <f>ROUND($C818*BQ826,2)</f>
        <v>0</v>
      </c>
      <c r="BR818" s="10">
        <f>ROUND(X818*2,2)</f>
        <v>0</v>
      </c>
      <c r="BS818" s="44">
        <f>ROUND(Y818*2,2)</f>
        <v>0</v>
      </c>
      <c r="BT818" s="10">
        <f>ROUND(Z818*2,2)</f>
        <v>0</v>
      </c>
      <c r="BU818" s="16">
        <v>1</v>
      </c>
      <c r="CI818" s="32">
        <f>BF818-BG818</f>
        <v>0</v>
      </c>
    </row>
    <row r="819" spans="1:88" ht="60" customHeight="1">
      <c r="A819" s="296"/>
      <c r="B819" s="299"/>
      <c r="C819" s="308"/>
      <c r="D819" s="300"/>
      <c r="E819" s="36" t="s">
        <v>29</v>
      </c>
      <c r="F819" s="10">
        <f t="shared" ref="F819:F823" si="2149">G819+I819+J819+L819+Q819+S819+U819+V819+W819+Y819+Z819</f>
        <v>0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25">
        <v>2</v>
      </c>
      <c r="AO819" s="4">
        <f t="shared" si="2061"/>
        <v>0</v>
      </c>
      <c r="AP819" s="4">
        <f t="shared" si="2062"/>
        <v>0</v>
      </c>
      <c r="AQ819" s="4">
        <f t="shared" ref="AQ819:AQ882" si="2150">MAX(AO819:AP819)</f>
        <v>0</v>
      </c>
      <c r="AU819" s="310"/>
      <c r="AV819" s="316"/>
      <c r="AW819" s="308"/>
      <c r="AX819" s="316"/>
      <c r="AY819" s="36" t="s">
        <v>29</v>
      </c>
      <c r="AZ819" s="10">
        <f t="shared" ref="AZ819:AZ823" si="2151">BA819+BC819+BD819+BF819+BK819+BM819+BO819+BP819+BQ819+BS819+BT819</f>
        <v>0</v>
      </c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25">
        <v>2</v>
      </c>
    </row>
    <row r="820" spans="1:88" ht="120" customHeight="1">
      <c r="A820" s="296"/>
      <c r="B820" s="299"/>
      <c r="C820" s="308"/>
      <c r="D820" s="298" t="s">
        <v>30</v>
      </c>
      <c r="E820" s="36" t="s">
        <v>31</v>
      </c>
      <c r="F820" s="10">
        <f t="shared" si="2149"/>
        <v>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25">
        <v>3</v>
      </c>
      <c r="AO820" s="4">
        <f t="shared" si="2061"/>
        <v>0</v>
      </c>
      <c r="AP820" s="4">
        <f t="shared" si="2062"/>
        <v>0</v>
      </c>
      <c r="AQ820" s="4">
        <f t="shared" si="2150"/>
        <v>0</v>
      </c>
      <c r="AT820" s="32">
        <f>AZ820-BC820</f>
        <v>0</v>
      </c>
      <c r="AU820" s="310"/>
      <c r="AV820" s="316"/>
      <c r="AW820" s="308"/>
      <c r="AX820" s="316" t="s">
        <v>30</v>
      </c>
      <c r="AY820" s="36" t="s">
        <v>31</v>
      </c>
      <c r="AZ820" s="10">
        <f t="shared" si="2151"/>
        <v>0</v>
      </c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25">
        <v>3</v>
      </c>
    </row>
    <row r="821" spans="1:88" ht="30" customHeight="1">
      <c r="A821" s="296"/>
      <c r="B821" s="299"/>
      <c r="C821" s="308"/>
      <c r="D821" s="299"/>
      <c r="E821" s="36" t="s">
        <v>32</v>
      </c>
      <c r="F821" s="10">
        <f t="shared" si="2149"/>
        <v>0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25">
        <v>4</v>
      </c>
      <c r="AO821" s="4">
        <f t="shared" si="2061"/>
        <v>0</v>
      </c>
      <c r="AP821" s="4">
        <f t="shared" si="2062"/>
        <v>0</v>
      </c>
      <c r="AQ821" s="4">
        <f t="shared" si="2150"/>
        <v>0</v>
      </c>
      <c r="AU821" s="310"/>
      <c r="AV821" s="316"/>
      <c r="AW821" s="308"/>
      <c r="AX821" s="316"/>
      <c r="AY821" s="36" t="s">
        <v>32</v>
      </c>
      <c r="AZ821" s="10">
        <f t="shared" si="2151"/>
        <v>0</v>
      </c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25">
        <v>4</v>
      </c>
    </row>
    <row r="822" spans="1:88" ht="30" customHeight="1">
      <c r="A822" s="296"/>
      <c r="B822" s="299"/>
      <c r="C822" s="308"/>
      <c r="D822" s="299"/>
      <c r="E822" s="36" t="s">
        <v>33</v>
      </c>
      <c r="F822" s="10">
        <f t="shared" si="2149"/>
        <v>0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25">
        <v>5</v>
      </c>
      <c r="AO822" s="4">
        <f t="shared" si="2061"/>
        <v>0</v>
      </c>
      <c r="AP822" s="4">
        <f t="shared" si="2062"/>
        <v>0</v>
      </c>
      <c r="AQ822" s="4">
        <f t="shared" si="2150"/>
        <v>0</v>
      </c>
      <c r="AU822" s="310"/>
      <c r="AV822" s="316"/>
      <c r="AW822" s="308"/>
      <c r="AX822" s="316"/>
      <c r="AY822" s="36" t="s">
        <v>33</v>
      </c>
      <c r="AZ822" s="10">
        <f t="shared" si="2151"/>
        <v>0</v>
      </c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25">
        <v>5</v>
      </c>
    </row>
    <row r="823" spans="1:88" ht="30" customHeight="1">
      <c r="A823" s="296"/>
      <c r="B823" s="299"/>
      <c r="C823" s="308"/>
      <c r="D823" s="300"/>
      <c r="E823" s="36" t="s">
        <v>34</v>
      </c>
      <c r="F823" s="10">
        <f t="shared" si="2149"/>
        <v>0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25">
        <v>6</v>
      </c>
      <c r="AO823" s="4">
        <f t="shared" si="2061"/>
        <v>0</v>
      </c>
      <c r="AP823" s="4">
        <f t="shared" si="2062"/>
        <v>0</v>
      </c>
      <c r="AQ823" s="4">
        <f t="shared" si="2150"/>
        <v>0</v>
      </c>
      <c r="AU823" s="310"/>
      <c r="AV823" s="316"/>
      <c r="AW823" s="308"/>
      <c r="AX823" s="316"/>
      <c r="AY823" s="36" t="s">
        <v>34</v>
      </c>
      <c r="AZ823" s="10">
        <f t="shared" si="2151"/>
        <v>0</v>
      </c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25">
        <v>6</v>
      </c>
    </row>
    <row r="824" spans="1:88" ht="30" customHeight="1">
      <c r="A824" s="296"/>
      <c r="B824" s="299"/>
      <c r="C824" s="308"/>
      <c r="D824" s="311" t="s">
        <v>35</v>
      </c>
      <c r="E824" s="312"/>
      <c r="F824" s="10">
        <f>F818+F819+F820+F821+F822+F823</f>
        <v>226184.49000000002</v>
      </c>
      <c r="G824" s="10">
        <f t="shared" ref="G824" si="2152">G818+G819+G820+G821+G822+G823</f>
        <v>0</v>
      </c>
      <c r="H824" s="10">
        <f t="shared" ref="H824" si="2153">H818+H819+H820+H821+H822+H823</f>
        <v>0</v>
      </c>
      <c r="I824" s="10">
        <f t="shared" ref="I824" si="2154">I818+I819+I820+I821+I822+I823</f>
        <v>0</v>
      </c>
      <c r="J824" s="10">
        <f t="shared" ref="J824" si="2155">J818+J819+J820+J821+J822+J823</f>
        <v>0</v>
      </c>
      <c r="K824" s="10">
        <f t="shared" ref="K824" si="2156">K818+K819+K820+K821+K822+K823</f>
        <v>0</v>
      </c>
      <c r="L824" s="10">
        <f t="shared" ref="L824" si="2157">L818+L819+L820+L821+L822+L823</f>
        <v>0</v>
      </c>
      <c r="M824" s="10">
        <f t="shared" ref="M824" si="2158">M818+M819+M820+M821+M822+M823</f>
        <v>0</v>
      </c>
      <c r="N824" s="10">
        <f t="shared" ref="N824" si="2159">N818+N819+N820+N821+N822+N823</f>
        <v>0</v>
      </c>
      <c r="O824" s="10">
        <f t="shared" ref="O824" si="2160">O818+O819+O820+O821+O822+O823</f>
        <v>0</v>
      </c>
      <c r="P824" s="10">
        <f t="shared" ref="P824" si="2161">P818+P819+P820+P821+P822+P823</f>
        <v>0</v>
      </c>
      <c r="Q824" s="10">
        <f t="shared" ref="Q824" si="2162">Q818+Q819+Q820+Q821+Q822+Q823</f>
        <v>0</v>
      </c>
      <c r="R824" s="10">
        <f t="shared" ref="R824" si="2163">R818+R819+R820+R821+R822+R823</f>
        <v>0</v>
      </c>
      <c r="S824" s="10">
        <f t="shared" ref="S824" si="2164">S818+S819+S820+S821+S822+S823</f>
        <v>0</v>
      </c>
      <c r="T824" s="10">
        <f t="shared" ref="T824" si="2165">T818+T819+T820+T821+T822+T823</f>
        <v>0</v>
      </c>
      <c r="U824" s="10">
        <f t="shared" ref="U824" si="2166">U818+U819+U820+U821+U822+U823</f>
        <v>226184.49000000002</v>
      </c>
      <c r="V824" s="10">
        <f t="shared" ref="V824" si="2167">V818+V819+V820+V821+V822+V823</f>
        <v>0</v>
      </c>
      <c r="W824" s="10">
        <f t="shared" ref="W824" si="2168">W818+W819+W820+W821+W822+W823</f>
        <v>0</v>
      </c>
      <c r="X824" s="10">
        <f t="shared" ref="X824" si="2169">X818+X819+X820+X821+X822+X823</f>
        <v>0</v>
      </c>
      <c r="Y824" s="10">
        <f t="shared" ref="Y824" si="2170">Y818+Y819+Y820+Y821+Y822+Y823</f>
        <v>0</v>
      </c>
      <c r="Z824" s="10">
        <f t="shared" ref="Z824" si="2171">Z818+Z819+Z820+Z821+Z822+Z823</f>
        <v>0</v>
      </c>
      <c r="AA824" s="26">
        <v>7</v>
      </c>
      <c r="AO824" s="4">
        <f t="shared" si="2061"/>
        <v>0</v>
      </c>
      <c r="AP824" s="4">
        <f t="shared" si="2062"/>
        <v>0</v>
      </c>
      <c r="AQ824" s="4">
        <f t="shared" si="2150"/>
        <v>0</v>
      </c>
      <c r="AU824" s="310"/>
      <c r="AV824" s="316"/>
      <c r="AW824" s="308"/>
      <c r="AX824" s="321" t="s">
        <v>35</v>
      </c>
      <c r="AY824" s="321"/>
      <c r="AZ824" s="10">
        <f>AZ818+AZ819+AZ820+AZ821+AZ822+AZ823</f>
        <v>452368.98</v>
      </c>
      <c r="BA824" s="10">
        <f t="shared" ref="BA824:BT824" si="2172">BA818+BA819+BA820+BA821+BA822+BA823</f>
        <v>0</v>
      </c>
      <c r="BB824" s="10">
        <f t="shared" si="2172"/>
        <v>0</v>
      </c>
      <c r="BC824" s="10">
        <f t="shared" si="2172"/>
        <v>0</v>
      </c>
      <c r="BD824" s="10">
        <f t="shared" si="2172"/>
        <v>0</v>
      </c>
      <c r="BE824" s="10">
        <f t="shared" si="2172"/>
        <v>0</v>
      </c>
      <c r="BF824" s="10">
        <f t="shared" si="2172"/>
        <v>0</v>
      </c>
      <c r="BG824" s="10">
        <f t="shared" si="2172"/>
        <v>0</v>
      </c>
      <c r="BH824" s="10">
        <f t="shared" si="2172"/>
        <v>0</v>
      </c>
      <c r="BI824" s="10">
        <f t="shared" si="2172"/>
        <v>0</v>
      </c>
      <c r="BJ824" s="10">
        <f t="shared" si="2172"/>
        <v>0</v>
      </c>
      <c r="BK824" s="10">
        <f t="shared" si="2172"/>
        <v>0</v>
      </c>
      <c r="BL824" s="10">
        <f t="shared" si="2172"/>
        <v>0</v>
      </c>
      <c r="BM824" s="10">
        <f t="shared" si="2172"/>
        <v>0</v>
      </c>
      <c r="BN824" s="10">
        <f t="shared" si="2172"/>
        <v>0</v>
      </c>
      <c r="BO824" s="10">
        <f t="shared" si="2172"/>
        <v>452368.98</v>
      </c>
      <c r="BP824" s="10">
        <f t="shared" si="2172"/>
        <v>0</v>
      </c>
      <c r="BQ824" s="10">
        <f t="shared" si="2172"/>
        <v>0</v>
      </c>
      <c r="BR824" s="10">
        <f t="shared" si="2172"/>
        <v>0</v>
      </c>
      <c r="BS824" s="10">
        <f t="shared" si="2172"/>
        <v>0</v>
      </c>
      <c r="BT824" s="10">
        <f t="shared" si="2172"/>
        <v>0</v>
      </c>
      <c r="BU824" s="26">
        <v>7</v>
      </c>
      <c r="CI824" s="32">
        <f>BF824-BG824</f>
        <v>0</v>
      </c>
      <c r="CJ824" s="123"/>
    </row>
    <row r="825" spans="1:88" ht="75" customHeight="1">
      <c r="A825" s="296"/>
      <c r="B825" s="299"/>
      <c r="C825" s="308"/>
      <c r="D825" s="292" t="s">
        <v>53</v>
      </c>
      <c r="E825" s="293"/>
      <c r="F825" s="11">
        <f>ROUND(F824/C818,2)</f>
        <v>64.650000000000006</v>
      </c>
      <c r="G825" s="11">
        <f>ROUND(G824/C818,2)</f>
        <v>0</v>
      </c>
      <c r="H825" s="11">
        <f>ROUND(H824/C818,2)</f>
        <v>0</v>
      </c>
      <c r="I825" s="11">
        <f>ROUND(I824/C818,2)</f>
        <v>0</v>
      </c>
      <c r="J825" s="11">
        <f>ROUND(J824/C818,2)</f>
        <v>0</v>
      </c>
      <c r="K825" s="11">
        <f>ROUND(K824/C818,2)</f>
        <v>0</v>
      </c>
      <c r="L825" s="11">
        <f>ROUND(L824/C818,2)</f>
        <v>0</v>
      </c>
      <c r="M825" s="11">
        <f>ROUND(M824/C818,2)</f>
        <v>0</v>
      </c>
      <c r="N825" s="11">
        <f>ROUND(N824/C818,2)</f>
        <v>0</v>
      </c>
      <c r="O825" s="11">
        <f>ROUND(O824/C818,2)</f>
        <v>0</v>
      </c>
      <c r="P825" s="11">
        <f>ROUND(P824/C818,2)</f>
        <v>0</v>
      </c>
      <c r="Q825" s="11">
        <f>ROUND(Q824/C818,2)</f>
        <v>0</v>
      </c>
      <c r="R825" s="11">
        <f>ROUND(R824/C818,2)</f>
        <v>0</v>
      </c>
      <c r="S825" s="11">
        <f>ROUND(S824/C818,2)</f>
        <v>0</v>
      </c>
      <c r="T825" s="11">
        <f>ROUND(T824/C818,2)</f>
        <v>0</v>
      </c>
      <c r="U825" s="11">
        <f>ROUND(U824/C818,2)</f>
        <v>64.650000000000006</v>
      </c>
      <c r="V825" s="11">
        <f>ROUND(V824/C818,2)</f>
        <v>0</v>
      </c>
      <c r="W825" s="11">
        <f>ROUND(W824/C818,2)</f>
        <v>0</v>
      </c>
      <c r="X825" s="11">
        <f>ROUND(X824/C818,2)</f>
        <v>0</v>
      </c>
      <c r="Y825" s="11">
        <f>ROUND(Y824/C818,2)</f>
        <v>0</v>
      </c>
      <c r="Z825" s="11">
        <f>ROUND(Z824/C818,2)</f>
        <v>0</v>
      </c>
      <c r="AA825" s="17">
        <v>8</v>
      </c>
      <c r="AD825" s="52" t="b">
        <f>IF(AND(G825&gt;947.15,G825&lt;949),3,IF(AND(G825&gt;623.59,G825&lt;625),4,IF(AND(G825&gt;237.38,G825&lt;239),5,IF(AND(G825&gt;1986,G825&lt;1988),6,IF(AND(G825&gt;739.75,G825&lt;741),7,IF(AND(G825&gt;282.91,G825&lt;284),8,IF(AND(G825&gt;2681.35,G825&lt;2683),9,IF(AND(G825&gt;828.59,G825&lt;830),10,IF(AND(G825&gt;585.15,G825&lt;587),11,IF(AND(G825&gt;991.71,G825&lt;993),12,IF(AND(G825&gt;652.95,G825&lt;654),13,IF(AND(G825&gt;248.59,G825&lt;250),14,IF(AND(G825&gt;2079.39,G825&lt;2081),15,IF(AND(G825&gt;774.57,G825&lt;776),16,IF(AND(G825&gt;296.25,G825&lt;298),17,IF(AND(G825&gt;2807.42,G825&lt;2809),18,IF(AND(G825&gt;867.59,G825&lt;869),19,IF(AND(G825&gt;612.7,G825&lt;614),20))))))))))))))))))</f>
        <v>0</v>
      </c>
      <c r="AE825" s="52" t="b">
        <f>IF(AND(I825&gt;1204.78,I825&lt;1206),5,IF(AND(I825&gt;1407.63,I825&lt;1409),8,IF(AND(I825&gt;1427.91,I825&lt;1429),11,IF(AND(I825&gt;1261.45,I825&lt;1263),14,IF(AND(I825&gt;1473.83,I825&lt;1475),17,IF(AND(I825&gt;1495.07,I825&lt;1497),20))))))</f>
        <v>0</v>
      </c>
      <c r="AF825" s="52" t="b">
        <f>IF(AND(J825&gt;486.32,J825&lt;488),3,IF(AND(J825&gt;324.64,J825&lt;326),4,IF(AND(J825&gt;286.99,J825&lt;288.5),5,IF(AND(J825&gt;617.7,J825&lt;618),6,IF(AND(J825&gt;411.3,J825&lt;413),7,IF(AND(J825&gt;365.04,J825&lt;367),8,IF(AND(J825&gt;797.54,J825&lt;799),9,IF(AND(J825&gt;533.49,J825&lt;535),10,IF(AND(J825&gt;475.86,J825&lt;477),11,IF(AND(J825&gt;509.22,J825&lt;511),12,IF(AND(J825&gt;339.94,J825&lt;341.2),13,IF(AND(J825&gt;300.53,J825&lt;302),14,IF(AND(J825&gt;646.78,J825&lt;648),15,IF(AND(J825&gt;430.68,J825&lt;432),16,IF(AND(J825&gt;382.24,J825&lt;384),17,IF(AND(J825&gt;835.07,J825&lt;837),18,IF(AND(J825&gt;558.61,J825&lt;560),19,IF(AND(J825&gt;498.27,J825&lt;500),20))))))))))))))))))</f>
        <v>0</v>
      </c>
      <c r="AG825" s="52" t="b">
        <f>IF(AND(L825&gt;497.89,L825&lt;499),3,IF(AND(L825&gt;360.29,L825&lt;362),4,IF(AND(L825&gt;249.38,L825&lt;251),5,IF(AND(L825&gt;628.22,L825&lt;630),6,IF(AND(L825&gt;455.21,L825&lt;457),7,IF(AND(L825&gt;315.16,L825&lt;317),8,IF(AND(L825&gt;814.35,L825&lt;816),9,IF(AND(L825&gt;571.19,L825&lt;573),10,IF(AND(L825&gt;401.59,L825&lt;403),11,IF(AND(L825&gt;521.33,L825&lt;523),12,IF(AND(L825&gt;377.28,L825&lt;379),13,IF(AND(L825&gt;261.15,L825&lt;263),14,IF(AND(L825&gt;657.8,L825&lt;659),15,IF(AND(L825&gt;476.66,L825&lt;478),16,IF(AND(L825&gt;330.01,L825&lt;332),17,IF(AND(L825&gt;852.67,L825&lt;854),18,IF(AND(L825&gt;598.08,L825&lt;600),19,IF(AND(L825&gt;420.51,L825&lt;422),20))))))))))))))))))</f>
        <v>0</v>
      </c>
      <c r="AH825" s="52" t="b">
        <f>IF(AND(Q825&gt;358.85,Q825&lt;360),3,IF(AND(Q825&gt;129.83,Q825&lt;131),4,IF(AND(Q825&gt;77.61,Q825&lt;79),5,IF(AND(Q825&gt;426.19,Q825&lt;428),6,IF(AND(Q825&gt;159.77,Q825&lt;161),7,IF(AND(Q825&gt;94.38,Q825&lt;96),8,IF(AND(Q825&gt;567.37,Q825&lt;569),9,IF(AND(Q825&gt;203.4,Q825&lt;205),10,IF(AND(Q825&gt;131.96,Q825&lt;133),11,IF(AND(Q825&gt;375.76,Q825&lt;377),12,IF(AND(Q825&gt;135.98,Q825&lt;137),13,IF(AND(Q825&gt;81.31,Q825&lt;83),14,IF(AND(Q825&gt;446.27,Q825&lt;448),15,IF(AND(Q825&gt;167.32,Q825&lt;169),16,IF(AND(Q825&gt;98.86,Q825&lt;100),17,IF(AND(Q825&gt;594.08,Q825&lt;596),18,IF(AND(Q825&gt;213.01,Q825&lt;215),19,IF(AND(Q825&gt;138.21,Q825&lt;140),20))))))))))))))))))</f>
        <v>0</v>
      </c>
      <c r="AI825" s="52" t="b">
        <f>IF(AND(S825&gt;195.17,S825&lt;197),3,IF(AND(S825&gt;88.93,S825&lt;90),4,IF(AND(S825&gt;47.88,S825&lt;49),5,IF(AND(S825&gt;245.08,S825&lt;247),6,IF(AND(S825&gt;111.07,S825&lt;113),7,IF(AND(S825&gt;60.92,S825&lt;62),8,IF(AND(S825&gt;296.11,S825&lt;298),9,IF(AND(S825&gt;139.41,S825&lt;141),10,IF(AND(S825&gt;78.67,S825&lt;80),11,IF(AND(S825&gt;204.39,S825&lt;206),12,IF(AND(S825&gt;93.16,S825&lt;95),13,IF(AND(S825&gt;50.17,S825&lt;52),14,IF(AND(S825&gt;256.64,S825&lt;258),15,IF(AND(S825&gt;116.33,S825&lt;118),16,IF(AND(S825&gt;63.83,S825&lt;65),17,IF(AND(S825&gt;310.07,S825&lt;312),18,IF(AND(S825&gt;146.01,S825&lt;148),19,IF(AND(S825&gt;82.42,S825&lt;84),20))))))))))))))))))</f>
        <v>0</v>
      </c>
      <c r="AJ825" s="52">
        <f>IF(AND(U825&gt;107.35,U825&lt;109),3,IF(AND(U825&gt;63.65,U825&lt;65),4,IF(AND(U825&gt;44.75,U825&lt;46),5,IF(AND(U825&gt;143.27,U825&lt;145),6,IF(AND(U825&gt;85.58,U825&lt;87),7,IF(AND(U825&gt;60.46,U825&lt;62),8,IF(AND(U825&gt;194.16,U825&lt;196),9,IF(AND(U825&gt;117.24,U825&lt;119),10,IF(AND(U825&gt;82.88,U825&lt;84),11,IF(AND(U825&gt;112.44,U825&lt;114),12,IF(AND(U825&gt;66.69,U825&lt;68),13,IF(AND(U825&gt;46.9,U825&lt;48),14,IF(AND(U825&gt;150.05,U825&lt;152),15,IF(AND(U825&gt;90.65,U825&lt;91),16,IF(AND(U825&gt;63.34,U825&lt;65),17,IF(AND(U825&gt;203.34,U825&lt;205),18,IF(AND(U825&gt;122.8,U825&lt;124),19,IF(AND(U825&gt;86.83,U825&lt;88),20))))))))))))))))))</f>
        <v>4</v>
      </c>
      <c r="AK825" s="52" t="b">
        <f>IF(AND(V825&gt;139.85,V825&lt;141),3,IF(AND(V825&gt;103.84,V825&lt;105),4,IF(AND(V825&gt;52.32,V825&lt;54),5,IF(AND(V825&gt;285.46,V825&lt;287),6,IF(AND(V825&gt;118.42,V825&lt;120),7,IF(AND(V825&gt;62.42,V825&lt;64),8,IF(AND(V825&gt;412.27,V825&lt;414),9,IF(AND(V825&gt;140.33,V825&lt;142),10,IF(AND(V825&gt;145,V825&lt;147),11,IF(AND(V825&gt;146.47,V825&lt;148),12,IF(AND(V825&gt;108.77,V825&lt;110),13,IF(AND(V825&gt;54.82,V825&lt;56),14,IF(AND(V825&gt;298.92,V825&lt;300),15,IF(AND(V825&gt;124.03,V825&lt;126),16,IF(AND(V825&gt;65.4,V825&lt;67),17,IF(AND(V825&gt;431.69,V825&lt;433),18,IF(AND(V825&gt;146.97,V825&lt;148),19,IF(AND(V825&gt;151.86,V825&lt;153),20))))))))))))))))))</f>
        <v>0</v>
      </c>
      <c r="AL825" s="52" t="b">
        <f>IF(AND(W825&gt;350.42,W825&lt;352),3,IF(AND(W825&gt;546.22,W825&lt;548),4,IF(AND(W825&gt;155.33,W825&lt;157),5,IF(AND(W825&gt;721.99,W825&lt;723),6,IF(AND(W825&gt;638.96,W825&lt;639),7,IF(AND(W825&gt;187.79,W825&lt;189),8,IF(AND(W825&gt;945.4,W825&lt;947),9,IF(AND(W825&gt;698.46,W825&lt;670),10,IF(AND(W825&gt;360.7,W825&lt;362),11,IF(AND(W825&gt;366.94,W825&lt;368),12,IF(AND(W825&gt;571.94,W825&lt;573),13,IF(AND(W825&gt;162.68,W825&lt;164),14,IF(AND(W825&gt;755.97,W825&lt;757),15,IF(AND(W825&gt;667.99,W825&lt;669),16,IF(AND(W825&gt;196.66,W825&lt;198),17,IF(AND(W825&gt;989.88,W825&lt;991),18,IF(AND(W825&gt;731.33,W825&lt;733),19,IF(AND(W825&gt;377.7,W825&lt;379),20))))))))))))))))))</f>
        <v>0</v>
      </c>
      <c r="AM825" s="52" t="b">
        <f>IF(AND(Y825&gt;46.2,Y825&lt;46.5),3,IF(AND(Y825&gt;18.8,Y825&lt;19.1),4,IF(AND(Y825&gt;15.8,Y825&lt;16),5,IF(AND(Y825&gt;78.7,Y825&lt;79),6,IF(AND(Y825&gt;32.1,Y825&lt;32.4),7,IF(AND(Y825&gt;26.9,Y825&lt;27.3),8,IF(AND(Y825&gt;125,Y825&lt;125.5),9,IF(AND(Y825&gt;48.2,Y825&lt;48.52),10,IF(AND(Y825&gt;43.1,Y825&lt;43.6),11,IF(AND(Y825&gt;48.53,Y825&lt;48.7),12,IF(AND(Y825&gt;19.6,Y825&lt;20.1),13,IF(AND(Y825&gt;16.5,Y825&lt;16.9),14,IF(AND(Y825&gt;82.4,Y825&lt;82.8),15,IF(AND(Y825&gt;33.6,Y825&lt;34),16,IF(AND(Y825&gt;28,Y825&lt;28.6),17,IF(AND(Y825&gt;130.8,Y825&lt;131.4),18,IF(AND(Y825&gt;50.5,Y825&lt;50.9),19,IF(AND(Y825&gt;45.2,Y825&lt;45.8),20))))))))))))))))))</f>
        <v>0</v>
      </c>
      <c r="AO825" s="4">
        <f t="shared" si="2061"/>
        <v>0</v>
      </c>
      <c r="AP825" s="4">
        <f t="shared" si="2062"/>
        <v>0</v>
      </c>
      <c r="AQ825" s="4">
        <f t="shared" si="2150"/>
        <v>0</v>
      </c>
      <c r="AU825" s="310"/>
      <c r="AV825" s="316"/>
      <c r="AW825" s="308"/>
      <c r="AX825" s="322" t="s">
        <v>53</v>
      </c>
      <c r="AY825" s="293"/>
      <c r="AZ825" s="11">
        <f>ROUND(AZ824/AW818,2)</f>
        <v>129.30000000000001</v>
      </c>
      <c r="BA825" s="11">
        <f>ROUND(BA824/AW818,2)</f>
        <v>0</v>
      </c>
      <c r="BB825" s="11">
        <f>ROUND(BB824/AW818,2)</f>
        <v>0</v>
      </c>
      <c r="BC825" s="11">
        <f>ROUND(BC824/AW818,2)</f>
        <v>0</v>
      </c>
      <c r="BD825" s="11">
        <f>ROUND(BD824/AW818,2)</f>
        <v>0</v>
      </c>
      <c r="BE825" s="11">
        <f>ROUND(BE824/AW818,2)</f>
        <v>0</v>
      </c>
      <c r="BF825" s="11">
        <f>ROUND(BF824/AW818,2)</f>
        <v>0</v>
      </c>
      <c r="BG825" s="11">
        <f>ROUND(BG824/AW818,2)</f>
        <v>0</v>
      </c>
      <c r="BH825" s="11">
        <f>ROUND(BH824/AW818,2)</f>
        <v>0</v>
      </c>
      <c r="BI825" s="11">
        <f>ROUND(BI824/AW818,2)</f>
        <v>0</v>
      </c>
      <c r="BJ825" s="11">
        <f>ROUND(BJ824/AW818,2)</f>
        <v>0</v>
      </c>
      <c r="BK825" s="11">
        <f>ROUND(BK824/AW818,2)</f>
        <v>0</v>
      </c>
      <c r="BL825" s="11">
        <f>ROUND(BL824/AW818,2)</f>
        <v>0</v>
      </c>
      <c r="BM825" s="11">
        <f>ROUND(BM824/AW818,2)</f>
        <v>0</v>
      </c>
      <c r="BN825" s="11">
        <f>ROUND(BN824/AW818,2)</f>
        <v>0</v>
      </c>
      <c r="BO825" s="11">
        <f>ROUND(BO824/AW818,2)</f>
        <v>129.30000000000001</v>
      </c>
      <c r="BP825" s="11">
        <f>ROUND(BP824/AW818,2)</f>
        <v>0</v>
      </c>
      <c r="BQ825" s="11">
        <f>ROUND(BQ824/AW818,2)</f>
        <v>0</v>
      </c>
      <c r="BR825" s="11">
        <f>ROUND(BR824/AW818,2)</f>
        <v>0</v>
      </c>
      <c r="BS825" s="11">
        <f>ROUND(BS824/AW818,2)</f>
        <v>0</v>
      </c>
      <c r="BT825" s="11">
        <f>ROUND(BT824/AW818,2)</f>
        <v>0</v>
      </c>
      <c r="BU825" s="17">
        <v>8</v>
      </c>
      <c r="BX825" s="52" t="b">
        <f>IF(AND(BA825&gt;947.15,BA825&lt;949),3,IF(AND(BA825&gt;623.59,BA825&lt;625),4,IF(AND(BA825&gt;237.38,BA825&lt;239),5,IF(AND(BA825&gt;1986,BA825&lt;1988),6,IF(AND(BA825&gt;739.75,BA825&lt;741),7,IF(AND(BA825&gt;282.91,BA825&lt;284),8,IF(AND(BA825&gt;2681.35,BA825&lt;2683),9,IF(AND(BA825&gt;828.59,BA825&lt;830),10,IF(AND(BA825&gt;585.15,BA825&lt;587),11,IF(AND(BA825&gt;991.71,BA825&lt;993),12,IF(AND(BA825&gt;652.95,BA825&lt;654),13,IF(AND(BA825&gt;248.59,BA825&lt;250),14,IF(AND(BA825&gt;2079.39,BA825&lt;2081),15,IF(AND(BA825&gt;774.57,BA825&lt;776),16,IF(AND(BA825&gt;296.25,BA825&lt;298),17,IF(AND(BA825&gt;2807.42,BA825&lt;2809),18,IF(AND(BA825&gt;867.59,BA825&lt;869),19,IF(AND(BA825&gt;612.7,BA825&lt;614),20))))))))))))))))))</f>
        <v>0</v>
      </c>
      <c r="BY825" s="52" t="b">
        <f>IF(AND(BC825&gt;1204.78,BC825&lt;1206),5,IF(AND(BC825&gt;1407.63,BC825&lt;1409),8,IF(AND(BC825&gt;1427.91,BC825&lt;1429),11,IF(AND(BC825&gt;1261.45,BC825&lt;1263),14,IF(AND(BC825&gt;1473.83,BC825&lt;1475),17,IF(AND(BC825&gt;1495.07,BC825&lt;1497),20))))))</f>
        <v>0</v>
      </c>
      <c r="BZ825" s="52" t="b">
        <f>IF(AND(BD825&gt;486.32,BD825&lt;488),3,IF(AND(BD825&gt;324.64,BD825&lt;326),4,IF(AND(BD825&gt;286.99,BD825&lt;288.5),5,IF(AND(BD825&gt;617.7,BD825&lt;618),6,IF(AND(BD825&gt;411.3,BD825&lt;413),7,IF(AND(BD825&gt;365.04,BD825&lt;367),8,IF(AND(BD825&gt;797.54,BD825&lt;799),9,IF(AND(BD825&gt;533.49,BD825&lt;535),10,IF(AND(BD825&gt;475.86,BD825&lt;477),11,IF(AND(BD825&gt;509.22,BD825&lt;511),12,IF(AND(BD825&gt;339.94,BD825&lt;341.2),13,IF(AND(BD825&gt;300.53,BD825&lt;302),14,IF(AND(BD825&gt;646.78,BD825&lt;648),15,IF(AND(BD825&gt;430.68,BD825&lt;432),16,IF(AND(BD825&gt;382.24,BD825&lt;384),17,IF(AND(BD825&gt;835.07,BD825&lt;837),18,IF(AND(BD825&gt;558.61,BD825&lt;560),19,IF(AND(BD825&gt;498.27,BD825&lt;500),20))))))))))))))))))</f>
        <v>0</v>
      </c>
      <c r="CA825" s="52" t="b">
        <f>IF(AND(BF825&gt;497.89,BF825&lt;499),3,IF(AND(BF825&gt;360.29,BF825&lt;362),4,IF(AND(BF825&gt;249.38,BF825&lt;251),5,IF(AND(BF825&gt;628.22,BF825&lt;630),6,IF(AND(BF825&gt;455.21,BF825&lt;457),7,IF(AND(BF825&gt;315.16,BF825&lt;317),8,IF(AND(BF825&gt;814.35,BF825&lt;816),9,IF(AND(BF825&gt;571.19,BF825&lt;573),10,IF(AND(BF825&gt;401.59,BF825&lt;403),11,IF(AND(BF825&gt;521.33,BF825&lt;523),12,IF(AND(BF825&gt;377.28,BF825&lt;379),13,IF(AND(BF825&gt;261.15,BF825&lt;263),14,IF(AND(BF825&gt;657.8,BF825&lt;659),15,IF(AND(BF825&gt;476.66,BF825&lt;478),16,IF(AND(BF825&gt;330.01,BF825&lt;332),17,IF(AND(BF825&gt;852.67,BF825&lt;854),18,IF(AND(BF825&gt;598.08,BF825&lt;600),19,IF(AND(BF825&gt;420.51,BF825&lt;422),20))))))))))))))))))</f>
        <v>0</v>
      </c>
      <c r="CB825" s="52" t="b">
        <f>IF(AND(BK825&gt;358.85,BK825&lt;360),3,IF(AND(BK825&gt;129.83,BK825&lt;131),4,IF(AND(BK825&gt;77.61,BK825&lt;79),5,IF(AND(BK825&gt;426.19,BK825&lt;428),6,IF(AND(BK825&gt;159.77,BK825&lt;161),7,IF(AND(BK825&gt;94.38,BK825&lt;96),8,IF(AND(BK825&gt;567.37,BK825&lt;569),9,IF(AND(BK825&gt;203.4,BK825&lt;205),10,IF(AND(BK825&gt;131.96,BK825&lt;133),11,IF(AND(BK825&gt;375.76,BK825&lt;377),12,IF(AND(BK825&gt;135.98,BK825&lt;137),13,IF(AND(BK825&gt;81.31,BK825&lt;83),14,IF(AND(BK825&gt;446.27,BK825&lt;448),15,IF(AND(BK825&gt;167.32,BK825&lt;169),16,IF(AND(BK825&gt;98.86,BK825&lt;100),17,IF(AND(BK825&gt;594.08,BK825&lt;596),18,IF(AND(BK825&gt;213.01,BK825&lt;215),19,IF(AND(BK825&gt;138.21,BK825&lt;140),20))))))))))))))))))</f>
        <v>0</v>
      </c>
      <c r="CC825" s="52" t="b">
        <f>IF(AND(BM825&gt;195.17,BM825&lt;197),3,IF(AND(BM825&gt;88.93,BM825&lt;90),4,IF(AND(BM825&gt;47.88,BM825&lt;49),5,IF(AND(BM825&gt;245.08,BM825&lt;247),6,IF(AND(BM825&gt;111.07,BM825&lt;113),7,IF(AND(BM825&gt;60.92,BM825&lt;62),8,IF(AND(BM825&gt;296.11,BM825&lt;298),9,IF(AND(BM825&gt;139.41,BM825&lt;141),10,IF(AND(BM825&gt;78.67,BM825&lt;80),11,IF(AND(BM825&gt;204.39,BM825&lt;206),12,IF(AND(BM825&gt;93.16,BM825&lt;95),13,IF(AND(BM825&gt;50.17,BM825&lt;52),14,IF(AND(BM825&gt;256.64,BM825&lt;258),15,IF(AND(BM825&gt;116.33,BM825&lt;118),16,IF(AND(BM825&gt;63.83,BM825&lt;65),17,IF(AND(BM825&gt;310.07,BM825&lt;312),18,IF(AND(BM825&gt;146.01,BM825&lt;148),19,IF(AND(BM825&gt;82.42,BM825&lt;84),20))))))))))))))))))</f>
        <v>0</v>
      </c>
      <c r="CD825" s="52" t="b">
        <f>IF(AND(BO825&gt;107.35,BO825&lt;109),3,IF(AND(BO825&gt;63.65,BO825&lt;65),4,IF(AND(BO825&gt;44.75,BO825&lt;46),5,IF(AND(BO825&gt;143.27,BO825&lt;145),6,IF(AND(BO825&gt;85.58,BO825&lt;87),7,IF(AND(BO825&gt;60.46,BO825&lt;62),8,IF(AND(BO825&gt;194.16,BO825&lt;196),9,IF(AND(BO825&gt;117.24,BO825&lt;119),10,IF(AND(BO825&gt;82.88,BO825&lt;84),11,IF(AND(BO825&gt;112.44,BO825&lt;114),12,IF(AND(BO825&gt;66.69,BO825&lt;68),13,IF(AND(BO825&gt;46.9,BO825&lt;48),14,IF(AND(BO825&gt;150.05,BO825&lt;152),15,IF(AND(BO825&gt;90.65,BO825&lt;91),16,IF(AND(BO825&gt;63.34,BO825&lt;65),17,IF(AND(BO825&gt;203.34,BO825&lt;205),18,IF(AND(BO825&gt;122.8,BO825&lt;124),19,IF(AND(BO825&gt;86.83,BO825&lt;88),20))))))))))))))))))</f>
        <v>0</v>
      </c>
      <c r="CE825" s="52" t="b">
        <f>IF(AND(BP825&gt;139.85,BP825&lt;141),3,IF(AND(BP825&gt;103.84,BP825&lt;105),4,IF(AND(BP825&gt;52.32,BP825&lt;54),5,IF(AND(BP825&gt;285.46,BP825&lt;287),6,IF(AND(BP825&gt;118.42,BP825&lt;120),7,IF(AND(BP825&gt;62.42,BP825&lt;64),8,IF(AND(BP825&gt;412.27,BP825&lt;414),9,IF(AND(BP825&gt;140.33,BP825&lt;142),10,IF(AND(BP825&gt;145,BP825&lt;147),11,IF(AND(BP825&gt;146.47,BP825&lt;148),12,IF(AND(BP825&gt;108.77,BP825&lt;110),13,IF(AND(BP825&gt;54.82,BP825&lt;56),14,IF(AND(BP825&gt;298.92,BP825&lt;300),15,IF(AND(BP825&gt;124.03,BP825&lt;126),16,IF(AND(BP825&gt;65.4,BP825&lt;67),17,IF(AND(BP825&gt;431.69,BP825&lt;433),18,IF(AND(BP825&gt;146.97,BP825&lt;148),19,IF(AND(BP825&gt;151.86,BP825&lt;153),20))))))))))))))))))</f>
        <v>0</v>
      </c>
      <c r="CF825" s="52" t="b">
        <f>IF(AND(BQ825&gt;350.42,BQ825&lt;352),3,IF(AND(BQ825&gt;546.22,BQ825&lt;548),4,IF(AND(BQ825&gt;155.33,BQ825&lt;157),5,IF(AND(BQ825&gt;721.99,BQ825&lt;723),6,IF(AND(BQ825&gt;638.96,BQ825&lt;639),7,IF(AND(BQ825&gt;187.79,BQ825&lt;189),8,IF(AND(BQ825&gt;945.4,BQ825&lt;947),9,IF(AND(BQ825&gt;698.46,BQ825&lt;670),10,IF(AND(BQ825&gt;360.7,BQ825&lt;362),11,IF(AND(BQ825&gt;366.94,BQ825&lt;368),12,IF(AND(BQ825&gt;571.94,BQ825&lt;573),13,IF(AND(BQ825&gt;162.68,BQ825&lt;164),14,IF(AND(BQ825&gt;755.97,BQ825&lt;757),15,IF(AND(BQ825&gt;667.99,BQ825&lt;669),16,IF(AND(BQ825&gt;196.66,BQ825&lt;198),17,IF(AND(BQ825&gt;989.88,BQ825&lt;991),18,IF(AND(BQ825&gt;731.33,BQ825&lt;733),19,IF(AND(BQ825&gt;377.7,BQ825&lt;379),20))))))))))))))))))</f>
        <v>0</v>
      </c>
      <c r="CG825" s="52" t="b">
        <f>IF(AND(BS825&gt;46.2,BS825&lt;46.5),3,IF(AND(BS825&gt;18.8,BS825&lt;19.1),4,IF(AND(BS825&gt;15.8,BS825&lt;16),5,IF(AND(BS825&gt;78.7,BS825&lt;79),6,IF(AND(BS825&gt;32.1,BS825&lt;32.4),7,IF(AND(BS825&gt;26.9,BS825&lt;27.3),8,IF(AND(BS825&gt;125,BS825&lt;125.5),9,IF(AND(BS825&gt;48.2,BS825&lt;48.52),10,IF(AND(BS825&gt;43.1,BS825&lt;43.6),11,IF(AND(BS825&gt;48.53,BS825&lt;48.7),12,IF(AND(BS825&gt;19.6,BS825&lt;20.1),13,IF(AND(BS825&gt;16.5,BS825&lt;16.9),14,IF(AND(BS825&gt;82.4,BS825&lt;82.8),15,IF(AND(BS825&gt;33.6,BS825&lt;34),16,IF(AND(BS825&gt;28,BS825&lt;28.6),17,IF(AND(BS825&gt;130.8,BS825&lt;131.4),18,IF(AND(BS825&gt;50.5,BS825&lt;50.9),19,IF(AND(BS825&gt;45.2,BS825&lt;45.8),20))))))))))))))))))</f>
        <v>0</v>
      </c>
    </row>
    <row r="826" spans="1:88" ht="90" customHeight="1">
      <c r="A826" s="297"/>
      <c r="B826" s="300"/>
      <c r="C826" s="309"/>
      <c r="D826" s="292" t="s">
        <v>54</v>
      </c>
      <c r="E826" s="293"/>
      <c r="F826" s="10" t="s">
        <v>36</v>
      </c>
      <c r="G826" s="12">
        <f>IF(AD826=FALSE,0,AD826)</f>
        <v>0</v>
      </c>
      <c r="H826" s="12" t="s">
        <v>36</v>
      </c>
      <c r="I826" s="12">
        <f>IF(AE826=FALSE,0,AE826)</f>
        <v>0</v>
      </c>
      <c r="J826" s="12">
        <f>IF(AF826=FALSE,0,AF826)</f>
        <v>0</v>
      </c>
      <c r="K826" s="12" t="s">
        <v>36</v>
      </c>
      <c r="L826" s="12">
        <f>IF(AG826=FALSE,0,AG826)</f>
        <v>0</v>
      </c>
      <c r="M826" s="12" t="s">
        <v>36</v>
      </c>
      <c r="N826" s="12" t="s">
        <v>36</v>
      </c>
      <c r="O826" s="12" t="s">
        <v>36</v>
      </c>
      <c r="P826" s="12" t="s">
        <v>36</v>
      </c>
      <c r="Q826" s="12">
        <f>IF(AH826=FALSE,0,AH826)</f>
        <v>0</v>
      </c>
      <c r="R826" s="12" t="s">
        <v>36</v>
      </c>
      <c r="S826" s="12">
        <f>IF(AI826=FALSE,0,AI826)</f>
        <v>0</v>
      </c>
      <c r="T826" s="12" t="s">
        <v>36</v>
      </c>
      <c r="U826" s="12">
        <f>IF(AJ826=FALSE,0,AJ826)</f>
        <v>64.650000000000006</v>
      </c>
      <c r="V826" s="12">
        <f>IF(AK826=FALSE,0,AK826)</f>
        <v>0</v>
      </c>
      <c r="W826" s="12">
        <f>IF(AL826=FALSE,0,AL826)</f>
        <v>0</v>
      </c>
      <c r="X826" s="12" t="s">
        <v>36</v>
      </c>
      <c r="Y826" s="12">
        <f>IF(AM826=FALSE,0,AM826)</f>
        <v>0</v>
      </c>
      <c r="Z826" s="12" t="s">
        <v>36</v>
      </c>
      <c r="AA826" s="18">
        <v>9</v>
      </c>
      <c r="AD826" s="52" t="b">
        <f>IF(AD825=3,948.15,IF(AD825=4,624.59,IF(AD825=5,238.38,IF(AD825=6,1987,IF(AD825=7,740.75,IF(AD825=8,283.91,IF(AD825=9,2682.35,IF(AD825=10,829.59,IF(AD825=11,586.15,IF(AD825=12,992.71,IF(AD825=13,653.95,IF(AD825=14,249.59,IF(AD825=15,2080.39,IF(AD825=16,775.57,IF(AD825=17,297.25,IF(AD825=18,2808.42,IF(AD825=19,868.59,IF(AD825=20,613.7))))))))))))))))))</f>
        <v>0</v>
      </c>
      <c r="AE826" s="52" t="b">
        <f>IF(AE825=5,1205.78,IF(AE825=8,1408.63,IF(AE825=11,1428.91,IF(AE825=14,1262.45,IF(AE825=17,1474.83,IF(AE825=20,1496.07))))))</f>
        <v>0</v>
      </c>
      <c r="AF826" s="52" t="b">
        <f>IF(AF825=3,487.32,IF(AF825=4,325.64,IF(AF825=5,287.99,IF(AF825=6,618.7,IF(AF825=7,412.3,IF(AF825=8,366.04,IF(AF825=9,798.54,IF(AF825=10,534.49,IF(AF825=11,476.86,IF(AF825=12,510.22,IF(AF825=13,340.94,IF(AF825=14,301.53,IF(AF825=15,647.78,IF(AF825=16,431.68,IF(AF825=17,383.24,IF(AF825=18,836.07,IF(AF825=19,559.61,IF(AF825=20,499.27))))))))))))))))))</f>
        <v>0</v>
      </c>
      <c r="AG826" s="52" t="b">
        <f>IF(AG825=3,498.89,IF(AG825=4,361.29,IF(AG825=5,250.38,IF(AG825=6,629.22,IF(AG825=7,456.21,IF(AG825=8,316.16,IF(AG825=9,815.35,IF(AG825=10,572.19,IF(AG825=11,402.59,IF(AG825=12,522.33,IF(AG825=13,378.28,IF(AG825=14,262.15,IF(AG825=15,658.8,IF(AG825=16,477.66,IF(AG825=17,331.01,IF(AG825=18,853.67,IF(AG825=19,599.08,IF(AG825=20,421.51))))))))))))))))))</f>
        <v>0</v>
      </c>
      <c r="AH826" s="52" t="b">
        <f>IF(AH825=3,359.85,IF(AH825=4,130.83,IF(AH825=5,78.61,IF(AH825=6,427.19,IF(AH825=7,160.77,IF(AH825=8,95.38,IF(AH825=9,568.37,IF(AH825=10,204.4,IF(AH825=11,132.96,IF(AH825=12,376.76,IF(AH825=13,136.98,IF(AH825=14,82.31,IF(AH825=15,447.27,IF(AH825=16,168.32,IF(AH825=17,99.86,IF(AH825=18,595.08,IF(AH825=19,214.01,IF(AH825=20,139.21))))))))))))))))))</f>
        <v>0</v>
      </c>
      <c r="AI826" s="52" t="b">
        <f>IF(AI825=3,196.17,IF(AI825=4,89.93,IF(AI825=5,48.88,IF(AI825=6,246.08,IF(AI825=7,112.07,IF(AI825=8,61.92,IF(AI825=9,297.11,IF(AI825=10,140.41,IF(AI825=11,79.67,IF(AI825=12,205.39,IF(AI825=13,94.16,IF(AI825=14,51.17,IF(AI825=15,257.64,IF(AI825=16,117.33,IF(AI825=17,64.83,IF(AI825=18,311.07,IF(AI825=19,147.01,IF(AI825=20,83.42))))))))))))))))))</f>
        <v>0</v>
      </c>
      <c r="AJ826" s="52">
        <f>IF(AJ825=3,108.35,IF(AJ825=4,64.65,IF(AJ825=5,45.75,IF(AJ825=6,144.27,IF(AJ825=7,86.58,IF(AJ825=8,61.46,IF(AJ825=9,195.16,IF(AJ825=10,118.24,IF(AJ825=11,83.88,IF(AJ825=12,113.44,IF(AJ825=13,67.69,IF(AJ825=14,47.9,IF(AJ825=15,151.05,IF(AJ825=16,90.65,IF(AJ825=17,64.34,IF(AJ825=18,204.34,IF(AJ825=19,123.8,IF(AJ825=20,87.83))))))))))))))))))</f>
        <v>64.650000000000006</v>
      </c>
      <c r="AK826" s="52" t="b">
        <f>IF(AK825=3,140.85,IF(AK825=4,104.84,IF(AK825=5,53.32,IF(AK825=6,286.46,IF(AK825=7,119.42,IF(AK825=8,63.42,IF(AK825=9,413.27,IF(AK825=10,141.33,IF(AK825=11,146,IF(AK825=12,147.47,IF(AK825=13,109.77,IF(AK825=14,55.82,IF(AK825=15,299.92,IF(AK825=16,125.03,IF(AK825=17,66.4,IF(AK825=18,432.69,IF(AK825=19,147.97,IF(AK825=20,152.86))))))))))))))))))</f>
        <v>0</v>
      </c>
      <c r="AL826" s="52" t="b">
        <f>IF(AL825=3,351.42,IF(AL825=4,547.22,IF(AL825=5,156.33,IF(AL825=6,722.99,IF(AL825=7,638.96,IF(AL825=8,188.79,IF(AL825=9,946.4,IF(AL825=10,699.46,IF(AL825=11,361.7,IF(AL825=12,367.94,IF(AL825=13,572.94,IF(AL825=14,163.68,IF(AL825=15,756.97,IF(AL825=16,668.99,IF(AL825=17,197.66,IF(AL825=18,990.88,IF(AL825=19,732.33,IF(AL825=20,378.7))))))))))))))))))</f>
        <v>0</v>
      </c>
      <c r="AM826" s="52" t="b">
        <f>IF(AM825=3,46.41,IF(AM825=4,19.01,IF(AM825=5,15.96,IF(AM825=6,78.9,IF(AM825=7,32.34,IF(AM825=8,27.09,IF(AM825=9,125.27,IF(AM825=10,48.48,IF(AM825=11,43.47,IF(AM825=12,48.59,IF(AM825=13,19.9,IF(AM825=14,16.71,IF(AM825=15,82.61,IF(AM825=16,33.86,IF(AM825=17,28.36,IF(AM825=18,131.15,IF(AM825=19,50.76,IF(AM825=20,45.51))))))))))))))))))</f>
        <v>0</v>
      </c>
      <c r="AO826" s="4">
        <f t="shared" si="2061"/>
        <v>0</v>
      </c>
      <c r="AP826" s="4">
        <f t="shared" si="2062"/>
        <v>0</v>
      </c>
      <c r="AQ826" s="4">
        <f t="shared" si="2150"/>
        <v>0</v>
      </c>
      <c r="AU826" s="310"/>
      <c r="AV826" s="316"/>
      <c r="AW826" s="309"/>
      <c r="AX826" s="322" t="s">
        <v>54</v>
      </c>
      <c r="AY826" s="293"/>
      <c r="AZ826" s="10" t="s">
        <v>36</v>
      </c>
      <c r="BA826" s="12">
        <f>IF(BX826=FALSE,0,BX826)</f>
        <v>0</v>
      </c>
      <c r="BB826" s="12" t="s">
        <v>36</v>
      </c>
      <c r="BC826" s="12">
        <f>IF(BY826=FALSE,0,BY826)</f>
        <v>0</v>
      </c>
      <c r="BD826" s="12">
        <f>IF(BZ826=FALSE,0,BZ826)</f>
        <v>0</v>
      </c>
      <c r="BE826" s="12" t="s">
        <v>36</v>
      </c>
      <c r="BF826" s="12">
        <f>IF(CA826=FALSE,0,CA826)</f>
        <v>0</v>
      </c>
      <c r="BG826" s="12" t="s">
        <v>36</v>
      </c>
      <c r="BH826" s="12" t="s">
        <v>36</v>
      </c>
      <c r="BI826" s="12" t="s">
        <v>36</v>
      </c>
      <c r="BJ826" s="12" t="s">
        <v>36</v>
      </c>
      <c r="BK826" s="12">
        <f>IF(CB826=FALSE,0,CB826)</f>
        <v>0</v>
      </c>
      <c r="BL826" s="12" t="s">
        <v>36</v>
      </c>
      <c r="BM826" s="12">
        <f>IF(CC826=FALSE,0,CC826)</f>
        <v>0</v>
      </c>
      <c r="BN826" s="12" t="s">
        <v>36</v>
      </c>
      <c r="BO826" s="12">
        <f>IF(CD826=FALSE,0,CD826)</f>
        <v>129.30000000000001</v>
      </c>
      <c r="BP826" s="12">
        <f>IF(CE826=FALSE,0,CE826)</f>
        <v>0</v>
      </c>
      <c r="BQ826" s="12">
        <f>IF(CF826=FALSE,0,CF826)</f>
        <v>0</v>
      </c>
      <c r="BR826" s="12" t="s">
        <v>36</v>
      </c>
      <c r="BS826" s="12">
        <f>IF(CG826=FALSE,0,CG826)</f>
        <v>0</v>
      </c>
      <c r="BT826" s="12" t="s">
        <v>36</v>
      </c>
      <c r="BU826" s="18">
        <v>9</v>
      </c>
      <c r="BX826" s="52" t="b">
        <f>IF(AD825=3,1896.3,IF(AD825=4,1249.18,IF(AD825=5,476.76,IF(AD825=6,3974,IF(AD825=7,1481.5,IF(AD825=8,567.82,IF(AD825=9,5364.7,IF(AD825=10,1659.18,IF(AD825=11,1172.3)))))))))</f>
        <v>0</v>
      </c>
      <c r="BY826" s="52" t="b">
        <f>IF(AE825=5,2411.56,IF(AE825=8,2817.26,IF(AE825=11,2857.82)))</f>
        <v>0</v>
      </c>
      <c r="BZ826" s="52" t="b">
        <f>IF(AF825=3,974.64,IF(AF825=4,651.28,IF(AF825=5,575.98,IF(AF825=6,1237.4,IF(AF825=7,824.6,IF(AF825=8,732.08,IF(AF825=9,1597.08,IF(AF825=10,1068.98,IF(AF825=11,953.72)))))))))</f>
        <v>0</v>
      </c>
      <c r="CA826" s="52" t="b">
        <f>IF(AG825=3,997.78,IF(AG825=4,722.58,IF(AG825=5,500.76,IF(AG825=6,1258.44,IF(AG825=7,912.42,IF(AG825=8,632.32,IF(AG825=9,1630.7,IF(AG825=10,1144.38,IF(AG825=11,805.18)))))))))</f>
        <v>0</v>
      </c>
      <c r="CB826" s="52" t="b">
        <f>IF(AH825=3,719.7,IF(AH825=4,261.66,IF(AH825=5,157.22,IF(AH825=6,854.38,IF(AH825=7,321.54,IF(AH825=8,190.76,IF(AH825=9,1136.74,IF(AH825=10,408.8,IF(AH825=11,265.92)))))))))</f>
        <v>0</v>
      </c>
      <c r="CC826" s="52" t="b">
        <f>IF(AI825=3,392.34,IF(AI825=4,179.86,IF(AI825=5,97.76,IF(AI825=6,492.16,IF(AI825=7,224.14,IF(AI825=8,123.84,IF(AI825=9,594.22,IF(AI825=10,280.82,IF(AI825=11,159.34)))))))))</f>
        <v>0</v>
      </c>
      <c r="CD826" s="52">
        <f>IF(AJ825=3,216.7,IF(AJ825=4,129.3,IF(AJ825=5,91.5,IF(AJ825=6,288.54,IF(AJ825=7,173.16,IF(AJ825=8,122.92,IF(AJ825=9,390.32,IF(AJ825=10,236.48,IF(AJ825=11,167.76)))))))))</f>
        <v>129.30000000000001</v>
      </c>
      <c r="CE826" s="52" t="b">
        <f>IF(AK825=3,281.7,IF(AK825=4,209.68,IF(AK825=5,106.64,IF(AK825=6,572.92,IF(AK825=7,238.84,IF(AK825=8,126.84,IF(AK825=9,826.54,IF(AK825=10,282.66,IF(AK825=11,292)))))))))</f>
        <v>0</v>
      </c>
      <c r="CF826" s="52" t="b">
        <f>IF(AL825=3,702.84,IF(AL825=4,1094.44,IF(AL825=5,312.66,IF(AL825=6,1445.98,IF(AL825=7,1277.92,IF(AL825=8,377.58,IF(AL825=9,1892.8,IF(AL825=10,1398.92,IF(AL825=11,723.4)))))))))</f>
        <v>0</v>
      </c>
      <c r="CG826" s="52" t="b">
        <f>IF(AM825=3,92.82,IF(AM825=4,38.02,IF(AM825=5,31.92,IF(AM825=6,157.8,IF(AM825=7,64.68,IF(AM825=8,54.18,IF(AM825=9,250.54,IF(AM825=10,96.96,IF(AM825=11,86.94)))))))))</f>
        <v>0</v>
      </c>
    </row>
    <row r="827" spans="1:88" ht="30" customHeight="1">
      <c r="A827" s="295" t="s">
        <v>39</v>
      </c>
      <c r="B827" s="298" t="s">
        <v>178</v>
      </c>
      <c r="C827" s="332">
        <v>2558.6</v>
      </c>
      <c r="D827" s="298" t="s">
        <v>27</v>
      </c>
      <c r="E827" s="36" t="s">
        <v>28</v>
      </c>
      <c r="F827" s="10">
        <f>G827+I827+J827+L827+Q827+S827+U827+V827+W827+Y827+Z827</f>
        <v>1598075.9739999999</v>
      </c>
      <c r="G827" s="47">
        <v>1598075.9739999999</v>
      </c>
      <c r="H827" s="10">
        <v>0</v>
      </c>
      <c r="I827" s="14">
        <v>0</v>
      </c>
      <c r="J827" s="14">
        <v>0</v>
      </c>
      <c r="K827" s="10">
        <v>0</v>
      </c>
      <c r="L827" s="10">
        <f>M827+O827</f>
        <v>0</v>
      </c>
      <c r="M827" s="14">
        <v>0</v>
      </c>
      <c r="N827" s="10">
        <v>0</v>
      </c>
      <c r="O827" s="14">
        <v>0</v>
      </c>
      <c r="P827" s="10">
        <v>0</v>
      </c>
      <c r="Q827" s="14">
        <v>0</v>
      </c>
      <c r="R827" s="10">
        <v>0</v>
      </c>
      <c r="S827" s="14">
        <v>0</v>
      </c>
      <c r="T827" s="10">
        <v>0</v>
      </c>
      <c r="U827" s="14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0</v>
      </c>
      <c r="AA827" s="16">
        <v>1</v>
      </c>
      <c r="AO827" s="4">
        <f t="shared" si="2061"/>
        <v>0</v>
      </c>
      <c r="AP827" s="4">
        <f t="shared" si="2062"/>
        <v>0</v>
      </c>
      <c r="AQ827" s="4">
        <f t="shared" si="2150"/>
        <v>0</v>
      </c>
      <c r="AU827" s="310" t="s">
        <v>39</v>
      </c>
      <c r="AV827" s="316" t="s">
        <v>178</v>
      </c>
      <c r="AW827" s="332">
        <v>2558.6</v>
      </c>
      <c r="AX827" s="316" t="s">
        <v>27</v>
      </c>
      <c r="AY827" s="36" t="s">
        <v>28</v>
      </c>
      <c r="AZ827" s="10">
        <f>BA827+BC827+BD827+BF827+BK827+BM827+BO827+BP827+BQ827+BS827+BT827</f>
        <v>3196151.95</v>
      </c>
      <c r="BA827" s="44">
        <f>ROUND($C827*BA835,2)</f>
        <v>3196151.95</v>
      </c>
      <c r="BB827" s="10">
        <f>ROUND(H827*2,2)</f>
        <v>0</v>
      </c>
      <c r="BC827" s="44">
        <f>ROUND($C827*BC835,2)</f>
        <v>0</v>
      </c>
      <c r="BD827" s="44">
        <f>ROUND($C827*BD835,2)</f>
        <v>0</v>
      </c>
      <c r="BE827" s="10">
        <f>ROUND(K827*2,2)</f>
        <v>0</v>
      </c>
      <c r="BF827" s="44">
        <f>ROUND($C827*BF835,2)</f>
        <v>0</v>
      </c>
      <c r="BG827" s="10">
        <f>ROUND(M827*2,2)</f>
        <v>0</v>
      </c>
      <c r="BH827" s="10">
        <f>ROUND(N827*2,2)</f>
        <v>0</v>
      </c>
      <c r="BI827" s="10">
        <f>ROUND(O827*2,2)</f>
        <v>0</v>
      </c>
      <c r="BJ827" s="10">
        <f>ROUND(P827*2,2)</f>
        <v>0</v>
      </c>
      <c r="BK827" s="44">
        <f>ROUND($C827*BK835,2)</f>
        <v>0</v>
      </c>
      <c r="BL827" s="10">
        <f>ROUND(R827*2,2)</f>
        <v>0</v>
      </c>
      <c r="BM827" s="44">
        <f>ROUND($C827*BM835,2)</f>
        <v>0</v>
      </c>
      <c r="BN827" s="10">
        <f>ROUND(T827*2,2)</f>
        <v>0</v>
      </c>
      <c r="BO827" s="44">
        <f>ROUND($C827*BO835,2)</f>
        <v>0</v>
      </c>
      <c r="BP827" s="44">
        <f>ROUND(V827*2,2)</f>
        <v>0</v>
      </c>
      <c r="BQ827" s="44">
        <f>ROUND($C827*BQ835,2)</f>
        <v>0</v>
      </c>
      <c r="BR827" s="10">
        <f>ROUND(X827*2,2)</f>
        <v>0</v>
      </c>
      <c r="BS827" s="44">
        <f>ROUND(Y827*2,2)</f>
        <v>0</v>
      </c>
      <c r="BT827" s="10">
        <f>ROUND(Z827*2,2)</f>
        <v>0</v>
      </c>
      <c r="BU827" s="16">
        <v>1</v>
      </c>
      <c r="CI827" s="32">
        <f>BF827-BG827</f>
        <v>0</v>
      </c>
    </row>
    <row r="828" spans="1:88" ht="60" customHeight="1">
      <c r="A828" s="296"/>
      <c r="B828" s="299"/>
      <c r="C828" s="333"/>
      <c r="D828" s="300"/>
      <c r="E828" s="36" t="s">
        <v>29</v>
      </c>
      <c r="F828" s="10">
        <f t="shared" ref="F828:F832" si="2173">G828+I828+J828+L828+Q828+S828+U828+V828+W828+Y828+Z828</f>
        <v>0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25">
        <v>2</v>
      </c>
      <c r="AO828" s="4">
        <f t="shared" si="2061"/>
        <v>0</v>
      </c>
      <c r="AP828" s="4">
        <f t="shared" si="2062"/>
        <v>0</v>
      </c>
      <c r="AQ828" s="4">
        <f t="shared" si="2150"/>
        <v>0</v>
      </c>
      <c r="AU828" s="310"/>
      <c r="AV828" s="316"/>
      <c r="AW828" s="333"/>
      <c r="AX828" s="316"/>
      <c r="AY828" s="36" t="s">
        <v>29</v>
      </c>
      <c r="AZ828" s="10">
        <f t="shared" ref="AZ828:AZ832" si="2174">BA828+BC828+BD828+BF828+BK828+BM828+BO828+BP828+BQ828+BS828+BT828</f>
        <v>0</v>
      </c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25">
        <v>2</v>
      </c>
    </row>
    <row r="829" spans="1:88" ht="120" customHeight="1">
      <c r="A829" s="296"/>
      <c r="B829" s="299"/>
      <c r="C829" s="333"/>
      <c r="D829" s="298" t="s">
        <v>30</v>
      </c>
      <c r="E829" s="36" t="s">
        <v>31</v>
      </c>
      <c r="F829" s="10">
        <f t="shared" si="2173"/>
        <v>0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25">
        <v>3</v>
      </c>
      <c r="AO829" s="4">
        <f t="shared" si="2061"/>
        <v>0</v>
      </c>
      <c r="AP829" s="4">
        <f t="shared" si="2062"/>
        <v>0</v>
      </c>
      <c r="AQ829" s="4">
        <f t="shared" si="2150"/>
        <v>0</v>
      </c>
      <c r="AT829" s="32">
        <f>AZ829-BC829</f>
        <v>0</v>
      </c>
      <c r="AU829" s="310"/>
      <c r="AV829" s="316"/>
      <c r="AW829" s="333"/>
      <c r="AX829" s="316" t="s">
        <v>30</v>
      </c>
      <c r="AY829" s="36" t="s">
        <v>31</v>
      </c>
      <c r="AZ829" s="10">
        <f t="shared" si="2174"/>
        <v>0</v>
      </c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25">
        <v>3</v>
      </c>
    </row>
    <row r="830" spans="1:88" ht="30" customHeight="1">
      <c r="A830" s="296"/>
      <c r="B830" s="299"/>
      <c r="C830" s="333"/>
      <c r="D830" s="299"/>
      <c r="E830" s="36" t="s">
        <v>32</v>
      </c>
      <c r="F830" s="10">
        <f t="shared" si="2173"/>
        <v>0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25">
        <v>4</v>
      </c>
      <c r="AO830" s="4">
        <f t="shared" si="2061"/>
        <v>0</v>
      </c>
      <c r="AP830" s="4">
        <f t="shared" si="2062"/>
        <v>0</v>
      </c>
      <c r="AQ830" s="4">
        <f t="shared" si="2150"/>
        <v>0</v>
      </c>
      <c r="AU830" s="310"/>
      <c r="AV830" s="316"/>
      <c r="AW830" s="333"/>
      <c r="AX830" s="316"/>
      <c r="AY830" s="36" t="s">
        <v>32</v>
      </c>
      <c r="AZ830" s="10">
        <f t="shared" si="2174"/>
        <v>0</v>
      </c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25">
        <v>4</v>
      </c>
    </row>
    <row r="831" spans="1:88" ht="30" customHeight="1">
      <c r="A831" s="296"/>
      <c r="B831" s="299"/>
      <c r="C831" s="333"/>
      <c r="D831" s="299"/>
      <c r="E831" s="36" t="s">
        <v>33</v>
      </c>
      <c r="F831" s="10">
        <f t="shared" si="2173"/>
        <v>0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25">
        <v>5</v>
      </c>
      <c r="AO831" s="4">
        <f t="shared" si="2061"/>
        <v>0</v>
      </c>
      <c r="AP831" s="4">
        <f t="shared" si="2062"/>
        <v>0</v>
      </c>
      <c r="AQ831" s="4">
        <f t="shared" si="2150"/>
        <v>0</v>
      </c>
      <c r="AU831" s="310"/>
      <c r="AV831" s="316"/>
      <c r="AW831" s="333"/>
      <c r="AX831" s="316"/>
      <c r="AY831" s="36" t="s">
        <v>33</v>
      </c>
      <c r="AZ831" s="10">
        <f t="shared" si="2174"/>
        <v>0</v>
      </c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25">
        <v>5</v>
      </c>
    </row>
    <row r="832" spans="1:88" ht="30" customHeight="1">
      <c r="A832" s="296"/>
      <c r="B832" s="299"/>
      <c r="C832" s="333"/>
      <c r="D832" s="300"/>
      <c r="E832" s="36" t="s">
        <v>34</v>
      </c>
      <c r="F832" s="10">
        <f t="shared" si="2173"/>
        <v>0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25">
        <v>6</v>
      </c>
      <c r="AO832" s="4">
        <f t="shared" si="2061"/>
        <v>0</v>
      </c>
      <c r="AP832" s="4">
        <f t="shared" si="2062"/>
        <v>0</v>
      </c>
      <c r="AQ832" s="4">
        <f t="shared" si="2150"/>
        <v>0</v>
      </c>
      <c r="AU832" s="310"/>
      <c r="AV832" s="316"/>
      <c r="AW832" s="333"/>
      <c r="AX832" s="316"/>
      <c r="AY832" s="36" t="s">
        <v>34</v>
      </c>
      <c r="AZ832" s="10">
        <f t="shared" si="2174"/>
        <v>0</v>
      </c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25">
        <v>6</v>
      </c>
    </row>
    <row r="833" spans="1:88" ht="30" customHeight="1">
      <c r="A833" s="296"/>
      <c r="B833" s="299"/>
      <c r="C833" s="333"/>
      <c r="D833" s="311" t="s">
        <v>35</v>
      </c>
      <c r="E833" s="312"/>
      <c r="F833" s="10">
        <f>F827+F828+F829+F830+F831+F832</f>
        <v>1598075.9739999999</v>
      </c>
      <c r="G833" s="10">
        <f t="shared" ref="G833" si="2175">G827+G828+G829+G830+G831+G832</f>
        <v>1598075.9739999999</v>
      </c>
      <c r="H833" s="10">
        <f t="shared" ref="H833" si="2176">H827+H828+H829+H830+H831+H832</f>
        <v>0</v>
      </c>
      <c r="I833" s="10">
        <f t="shared" ref="I833" si="2177">I827+I828+I829+I830+I831+I832</f>
        <v>0</v>
      </c>
      <c r="J833" s="10">
        <f t="shared" ref="J833" si="2178">J827+J828+J829+J830+J831+J832</f>
        <v>0</v>
      </c>
      <c r="K833" s="10">
        <f t="shared" ref="K833" si="2179">K827+K828+K829+K830+K831+K832</f>
        <v>0</v>
      </c>
      <c r="L833" s="10">
        <f t="shared" ref="L833" si="2180">L827+L828+L829+L830+L831+L832</f>
        <v>0</v>
      </c>
      <c r="M833" s="10">
        <f t="shared" ref="M833" si="2181">M827+M828+M829+M830+M831+M832</f>
        <v>0</v>
      </c>
      <c r="N833" s="10">
        <f t="shared" ref="N833" si="2182">N827+N828+N829+N830+N831+N832</f>
        <v>0</v>
      </c>
      <c r="O833" s="10">
        <f t="shared" ref="O833" si="2183">O827+O828+O829+O830+O831+O832</f>
        <v>0</v>
      </c>
      <c r="P833" s="10">
        <f t="shared" ref="P833" si="2184">P827+P828+P829+P830+P831+P832</f>
        <v>0</v>
      </c>
      <c r="Q833" s="10">
        <f t="shared" ref="Q833" si="2185">Q827+Q828+Q829+Q830+Q831+Q832</f>
        <v>0</v>
      </c>
      <c r="R833" s="10">
        <f t="shared" ref="R833" si="2186">R827+R828+R829+R830+R831+R832</f>
        <v>0</v>
      </c>
      <c r="S833" s="10">
        <f t="shared" ref="S833" si="2187">S827+S828+S829+S830+S831+S832</f>
        <v>0</v>
      </c>
      <c r="T833" s="10">
        <f t="shared" ref="T833" si="2188">T827+T828+T829+T830+T831+T832</f>
        <v>0</v>
      </c>
      <c r="U833" s="10">
        <f t="shared" ref="U833" si="2189">U827+U828+U829+U830+U831+U832</f>
        <v>0</v>
      </c>
      <c r="V833" s="10">
        <f t="shared" ref="V833" si="2190">V827+V828+V829+V830+V831+V832</f>
        <v>0</v>
      </c>
      <c r="W833" s="10">
        <f t="shared" ref="W833" si="2191">W827+W828+W829+W830+W831+W832</f>
        <v>0</v>
      </c>
      <c r="X833" s="10">
        <f t="shared" ref="X833" si="2192">X827+X828+X829+X830+X831+X832</f>
        <v>0</v>
      </c>
      <c r="Y833" s="10">
        <f t="shared" ref="Y833" si="2193">Y827+Y828+Y829+Y830+Y831+Y832</f>
        <v>0</v>
      </c>
      <c r="Z833" s="10">
        <f t="shared" ref="Z833" si="2194">Z827+Z828+Z829+Z830+Z831+Z832</f>
        <v>0</v>
      </c>
      <c r="AA833" s="26">
        <v>7</v>
      </c>
      <c r="AO833" s="4">
        <f t="shared" si="2061"/>
        <v>0</v>
      </c>
      <c r="AP833" s="4">
        <f t="shared" si="2062"/>
        <v>0</v>
      </c>
      <c r="AQ833" s="4">
        <f t="shared" si="2150"/>
        <v>0</v>
      </c>
      <c r="AU833" s="310"/>
      <c r="AV833" s="316"/>
      <c r="AW833" s="333"/>
      <c r="AX833" s="321" t="s">
        <v>35</v>
      </c>
      <c r="AY833" s="321"/>
      <c r="AZ833" s="10">
        <f>AZ827+AZ828+AZ829+AZ830+AZ831+AZ832</f>
        <v>3196151.95</v>
      </c>
      <c r="BA833" s="10">
        <f t="shared" ref="BA833:BT833" si="2195">BA827+BA828+BA829+BA830+BA831+BA832</f>
        <v>3196151.95</v>
      </c>
      <c r="BB833" s="10">
        <f t="shared" si="2195"/>
        <v>0</v>
      </c>
      <c r="BC833" s="10">
        <f t="shared" si="2195"/>
        <v>0</v>
      </c>
      <c r="BD833" s="10">
        <f t="shared" si="2195"/>
        <v>0</v>
      </c>
      <c r="BE833" s="10">
        <f t="shared" si="2195"/>
        <v>0</v>
      </c>
      <c r="BF833" s="10">
        <f t="shared" si="2195"/>
        <v>0</v>
      </c>
      <c r="BG833" s="10">
        <f t="shared" si="2195"/>
        <v>0</v>
      </c>
      <c r="BH833" s="10">
        <f t="shared" si="2195"/>
        <v>0</v>
      </c>
      <c r="BI833" s="10">
        <f t="shared" si="2195"/>
        <v>0</v>
      </c>
      <c r="BJ833" s="10">
        <f t="shared" si="2195"/>
        <v>0</v>
      </c>
      <c r="BK833" s="10">
        <f t="shared" si="2195"/>
        <v>0</v>
      </c>
      <c r="BL833" s="10">
        <f t="shared" si="2195"/>
        <v>0</v>
      </c>
      <c r="BM833" s="10">
        <f t="shared" si="2195"/>
        <v>0</v>
      </c>
      <c r="BN833" s="10">
        <f t="shared" si="2195"/>
        <v>0</v>
      </c>
      <c r="BO833" s="10">
        <f t="shared" si="2195"/>
        <v>0</v>
      </c>
      <c r="BP833" s="10">
        <f t="shared" si="2195"/>
        <v>0</v>
      </c>
      <c r="BQ833" s="10">
        <f t="shared" si="2195"/>
        <v>0</v>
      </c>
      <c r="BR833" s="10">
        <f t="shared" si="2195"/>
        <v>0</v>
      </c>
      <c r="BS833" s="10">
        <f t="shared" si="2195"/>
        <v>0</v>
      </c>
      <c r="BT833" s="10">
        <f t="shared" si="2195"/>
        <v>0</v>
      </c>
      <c r="BU833" s="26">
        <v>7</v>
      </c>
      <c r="CI833" s="32">
        <f>BF833-BG833</f>
        <v>0</v>
      </c>
      <c r="CJ833" s="123"/>
    </row>
    <row r="834" spans="1:88" ht="75" customHeight="1">
      <c r="A834" s="296"/>
      <c r="B834" s="299"/>
      <c r="C834" s="333"/>
      <c r="D834" s="292" t="s">
        <v>53</v>
      </c>
      <c r="E834" s="293"/>
      <c r="F834" s="11">
        <f>ROUND(F833/C827,2)</f>
        <v>624.59</v>
      </c>
      <c r="G834" s="11">
        <f>ROUND(G833/C827,2)</f>
        <v>624.59</v>
      </c>
      <c r="H834" s="11">
        <f>ROUND(H833/C827,2)</f>
        <v>0</v>
      </c>
      <c r="I834" s="11">
        <f>ROUND(I833/C827,2)</f>
        <v>0</v>
      </c>
      <c r="J834" s="11">
        <f>ROUND(J833/C827,2)</f>
        <v>0</v>
      </c>
      <c r="K834" s="11">
        <f>ROUND(K833/C827,2)</f>
        <v>0</v>
      </c>
      <c r="L834" s="11">
        <f>ROUND(L833/C827,2)</f>
        <v>0</v>
      </c>
      <c r="M834" s="11">
        <f>ROUND(M833/C827,2)</f>
        <v>0</v>
      </c>
      <c r="N834" s="11">
        <f>ROUND(N833/C827,2)</f>
        <v>0</v>
      </c>
      <c r="O834" s="11">
        <f>ROUND(O833/C827,2)</f>
        <v>0</v>
      </c>
      <c r="P834" s="11">
        <f>ROUND(P833/C827,2)</f>
        <v>0</v>
      </c>
      <c r="Q834" s="11">
        <f>ROUND(Q833/C827,2)</f>
        <v>0</v>
      </c>
      <c r="R834" s="11">
        <f>ROUND(R833/C827,2)</f>
        <v>0</v>
      </c>
      <c r="S834" s="11">
        <f>ROUND(S833/C827,2)</f>
        <v>0</v>
      </c>
      <c r="T834" s="11">
        <f>ROUND(T833/C827,2)</f>
        <v>0</v>
      </c>
      <c r="U834" s="11">
        <f>ROUND(U833/C827,2)</f>
        <v>0</v>
      </c>
      <c r="V834" s="11">
        <f>ROUND(V833/C827,2)</f>
        <v>0</v>
      </c>
      <c r="W834" s="11">
        <f>ROUND(W833/C827,2)</f>
        <v>0</v>
      </c>
      <c r="X834" s="11">
        <f>ROUND(X833/C827,2)</f>
        <v>0</v>
      </c>
      <c r="Y834" s="11">
        <f>ROUND(Y833/C827,2)</f>
        <v>0</v>
      </c>
      <c r="Z834" s="11">
        <f>ROUND(Z833/C827,2)</f>
        <v>0</v>
      </c>
      <c r="AA834" s="17">
        <v>8</v>
      </c>
      <c r="AD834" s="52">
        <f>IF(AND(G834&gt;947.15,G834&lt;949),3,IF(AND(G834&gt;623.59,G834&lt;625),4,IF(AND(G834&gt;237.38,G834&lt;239),5,IF(AND(G834&gt;1986,G834&lt;1988),6,IF(AND(G834&gt;739.75,G834&lt;741),7,IF(AND(G834&gt;282.91,G834&lt;284),8,IF(AND(G834&gt;2681.35,G834&lt;2683),9,IF(AND(G834&gt;828.59,G834&lt;830),10,IF(AND(G834&gt;585.15,G834&lt;587),11,IF(AND(G834&gt;991.71,G834&lt;993),12,IF(AND(G834&gt;652.95,G834&lt;654),13,IF(AND(G834&gt;248.59,G834&lt;250),14,IF(AND(G834&gt;2079.39,G834&lt;2081),15,IF(AND(G834&gt;774.57,G834&lt;776),16,IF(AND(G834&gt;296.25,G834&lt;298),17,IF(AND(G834&gt;2807.42,G834&lt;2809),18,IF(AND(G834&gt;867.59,G834&lt;869),19,IF(AND(G834&gt;612.7,G834&lt;614),20))))))))))))))))))</f>
        <v>4</v>
      </c>
      <c r="AE834" s="52" t="b">
        <f>IF(AND(I834&gt;1204.78,I834&lt;1206),5,IF(AND(I834&gt;1407.63,I834&lt;1409),8,IF(AND(I834&gt;1427.91,I834&lt;1429),11,IF(AND(I834&gt;1261.45,I834&lt;1263),14,IF(AND(I834&gt;1473.83,I834&lt;1475),17,IF(AND(I834&gt;1495.07,I834&lt;1497),20))))))</f>
        <v>0</v>
      </c>
      <c r="AF834" s="52" t="b">
        <f>IF(AND(J834&gt;486.32,J834&lt;488),3,IF(AND(J834&gt;324.64,J834&lt;326),4,IF(AND(J834&gt;286.99,J834&lt;288.5),5,IF(AND(J834&gt;617.7,J834&lt;618),6,IF(AND(J834&gt;411.3,J834&lt;413),7,IF(AND(J834&gt;365.04,J834&lt;367),8,IF(AND(J834&gt;797.54,J834&lt;799),9,IF(AND(J834&gt;533.49,J834&lt;535),10,IF(AND(J834&gt;475.86,J834&lt;477),11,IF(AND(J834&gt;509.22,J834&lt;511),12,IF(AND(J834&gt;339.94,J834&lt;341.2),13,IF(AND(J834&gt;300.53,J834&lt;302),14,IF(AND(J834&gt;646.78,J834&lt;648),15,IF(AND(J834&gt;430.68,J834&lt;432),16,IF(AND(J834&gt;382.24,J834&lt;384),17,IF(AND(J834&gt;835.07,J834&lt;837),18,IF(AND(J834&gt;558.61,J834&lt;560),19,IF(AND(J834&gt;498.27,J834&lt;500),20))))))))))))))))))</f>
        <v>0</v>
      </c>
      <c r="AG834" s="52" t="b">
        <f>IF(AND(L834&gt;497.89,L834&lt;499),3,IF(AND(L834&gt;360.29,L834&lt;362),4,IF(AND(L834&gt;249.38,L834&lt;251),5,IF(AND(L834&gt;628.22,L834&lt;630),6,IF(AND(L834&gt;455.21,L834&lt;457),7,IF(AND(L834&gt;315.16,L834&lt;317),8,IF(AND(L834&gt;814.35,L834&lt;816),9,IF(AND(L834&gt;571.19,L834&lt;573),10,IF(AND(L834&gt;401.59,L834&lt;403),11,IF(AND(L834&gt;521.33,L834&lt;523),12,IF(AND(L834&gt;377.28,L834&lt;379),13,IF(AND(L834&gt;261.15,L834&lt;263),14,IF(AND(L834&gt;657.8,L834&lt;659),15,IF(AND(L834&gt;476.66,L834&lt;478),16,IF(AND(L834&gt;330.01,L834&lt;332),17,IF(AND(L834&gt;852.67,L834&lt;854),18,IF(AND(L834&gt;598.08,L834&lt;600),19,IF(AND(L834&gt;420.51,L834&lt;422),20))))))))))))))))))</f>
        <v>0</v>
      </c>
      <c r="AH834" s="52" t="b">
        <f>IF(AND(Q834&gt;358.85,Q834&lt;360),3,IF(AND(Q834&gt;129.83,Q834&lt;131),4,IF(AND(Q834&gt;77.61,Q834&lt;79),5,IF(AND(Q834&gt;426.19,Q834&lt;428),6,IF(AND(Q834&gt;159.77,Q834&lt;161),7,IF(AND(Q834&gt;94.38,Q834&lt;96),8,IF(AND(Q834&gt;567.37,Q834&lt;569),9,IF(AND(Q834&gt;203.4,Q834&lt;205),10,IF(AND(Q834&gt;131.96,Q834&lt;133),11,IF(AND(Q834&gt;375.76,Q834&lt;377),12,IF(AND(Q834&gt;135.98,Q834&lt;137),13,IF(AND(Q834&gt;81.31,Q834&lt;83),14,IF(AND(Q834&gt;446.27,Q834&lt;448),15,IF(AND(Q834&gt;167.32,Q834&lt;169),16,IF(AND(Q834&gt;98.86,Q834&lt;100),17,IF(AND(Q834&gt;594.08,Q834&lt;596),18,IF(AND(Q834&gt;213.01,Q834&lt;215),19,IF(AND(Q834&gt;138.21,Q834&lt;140),20))))))))))))))))))</f>
        <v>0</v>
      </c>
      <c r="AI834" s="52" t="b">
        <f>IF(AND(S834&gt;195.17,S834&lt;197),3,IF(AND(S834&gt;88.93,S834&lt;90),4,IF(AND(S834&gt;47.88,S834&lt;49),5,IF(AND(S834&gt;245.08,S834&lt;247),6,IF(AND(S834&gt;111.07,S834&lt;113),7,IF(AND(S834&gt;60.92,S834&lt;62),8,IF(AND(S834&gt;296.11,S834&lt;298),9,IF(AND(S834&gt;139.41,S834&lt;141),10,IF(AND(S834&gt;78.67,S834&lt;80),11,IF(AND(S834&gt;204.39,S834&lt;206),12,IF(AND(S834&gt;93.16,S834&lt;95),13,IF(AND(S834&gt;50.17,S834&lt;52),14,IF(AND(S834&gt;256.64,S834&lt;258),15,IF(AND(S834&gt;116.33,S834&lt;118),16,IF(AND(S834&gt;63.83,S834&lt;65),17,IF(AND(S834&gt;310.07,S834&lt;312),18,IF(AND(S834&gt;146.01,S834&lt;148),19,IF(AND(S834&gt;82.42,S834&lt;84),20))))))))))))))))))</f>
        <v>0</v>
      </c>
      <c r="AJ834" s="52" t="b">
        <f>IF(AND(U834&gt;107.35,U834&lt;109),3,IF(AND(U834&gt;63.65,U834&lt;65),4,IF(AND(U834&gt;44.75,U834&lt;46),5,IF(AND(U834&gt;143.27,U834&lt;145),6,IF(AND(U834&gt;85.58,U834&lt;87),7,IF(AND(U834&gt;60.46,U834&lt;62),8,IF(AND(U834&gt;194.16,U834&lt;196),9,IF(AND(U834&gt;117.24,U834&lt;119),10,IF(AND(U834&gt;82.88,U834&lt;84),11,IF(AND(U834&gt;112.44,U834&lt;114),12,IF(AND(U834&gt;66.69,U834&lt;68),13,IF(AND(U834&gt;46.9,U834&lt;48),14,IF(AND(U834&gt;150.05,U834&lt;152),15,IF(AND(U834&gt;90.65,U834&lt;91),16,IF(AND(U834&gt;63.34,U834&lt;65),17,IF(AND(U834&gt;203.34,U834&lt;205),18,IF(AND(U834&gt;122.8,U834&lt;124),19,IF(AND(U834&gt;86.83,U834&lt;88),20))))))))))))))))))</f>
        <v>0</v>
      </c>
      <c r="AK834" s="52" t="b">
        <f>IF(AND(V834&gt;139.85,V834&lt;141),3,IF(AND(V834&gt;103.84,V834&lt;105),4,IF(AND(V834&gt;52.32,V834&lt;54),5,IF(AND(V834&gt;285.46,V834&lt;287),6,IF(AND(V834&gt;118.42,V834&lt;120),7,IF(AND(V834&gt;62.42,V834&lt;64),8,IF(AND(V834&gt;412.27,V834&lt;414),9,IF(AND(V834&gt;140.33,V834&lt;142),10,IF(AND(V834&gt;145,V834&lt;147),11,IF(AND(V834&gt;146.47,V834&lt;148),12,IF(AND(V834&gt;108.77,V834&lt;110),13,IF(AND(V834&gt;54.82,V834&lt;56),14,IF(AND(V834&gt;298.92,V834&lt;300),15,IF(AND(V834&gt;124.03,V834&lt;126),16,IF(AND(V834&gt;65.4,V834&lt;67),17,IF(AND(V834&gt;431.69,V834&lt;433),18,IF(AND(V834&gt;146.97,V834&lt;148),19,IF(AND(V834&gt;151.86,V834&lt;153),20))))))))))))))))))</f>
        <v>0</v>
      </c>
      <c r="AL834" s="52" t="b">
        <f>IF(AND(W834&gt;350.42,W834&lt;352),3,IF(AND(W834&gt;546.22,W834&lt;548),4,IF(AND(W834&gt;155.33,W834&lt;157),5,IF(AND(W834&gt;721.99,W834&lt;723),6,IF(AND(W834&gt;638.96,W834&lt;639),7,IF(AND(W834&gt;187.79,W834&lt;189),8,IF(AND(W834&gt;945.4,W834&lt;947),9,IF(AND(W834&gt;698.46,W834&lt;670),10,IF(AND(W834&gt;360.7,W834&lt;362),11,IF(AND(W834&gt;366.94,W834&lt;368),12,IF(AND(W834&gt;571.94,W834&lt;573),13,IF(AND(W834&gt;162.68,W834&lt;164),14,IF(AND(W834&gt;755.97,W834&lt;757),15,IF(AND(W834&gt;667.99,W834&lt;669),16,IF(AND(W834&gt;196.66,W834&lt;198),17,IF(AND(W834&gt;989.88,W834&lt;991),18,IF(AND(W834&gt;731.33,W834&lt;733),19,IF(AND(W834&gt;377.7,W834&lt;379),20))))))))))))))))))</f>
        <v>0</v>
      </c>
      <c r="AM834" s="52" t="b">
        <f>IF(AND(Y834&gt;46.2,Y834&lt;46.5),3,IF(AND(Y834&gt;18.8,Y834&lt;19.1),4,IF(AND(Y834&gt;15.8,Y834&lt;16),5,IF(AND(Y834&gt;78.7,Y834&lt;79),6,IF(AND(Y834&gt;32.1,Y834&lt;32.4),7,IF(AND(Y834&gt;26.9,Y834&lt;27.3),8,IF(AND(Y834&gt;125,Y834&lt;125.5),9,IF(AND(Y834&gt;48.2,Y834&lt;48.52),10,IF(AND(Y834&gt;43.1,Y834&lt;43.6),11,IF(AND(Y834&gt;48.53,Y834&lt;48.7),12,IF(AND(Y834&gt;19.6,Y834&lt;20.1),13,IF(AND(Y834&gt;16.5,Y834&lt;16.9),14,IF(AND(Y834&gt;82.4,Y834&lt;82.8),15,IF(AND(Y834&gt;33.6,Y834&lt;34),16,IF(AND(Y834&gt;28,Y834&lt;28.6),17,IF(AND(Y834&gt;130.8,Y834&lt;131.4),18,IF(AND(Y834&gt;50.5,Y834&lt;50.9),19,IF(AND(Y834&gt;45.2,Y834&lt;45.8),20))))))))))))))))))</f>
        <v>0</v>
      </c>
      <c r="AO834" s="4">
        <f t="shared" si="2061"/>
        <v>0</v>
      </c>
      <c r="AP834" s="4">
        <f t="shared" si="2062"/>
        <v>0</v>
      </c>
      <c r="AQ834" s="4">
        <f t="shared" si="2150"/>
        <v>0</v>
      </c>
      <c r="AU834" s="310"/>
      <c r="AV834" s="316"/>
      <c r="AW834" s="333"/>
      <c r="AX834" s="322" t="s">
        <v>53</v>
      </c>
      <c r="AY834" s="293"/>
      <c r="AZ834" s="11">
        <f>ROUND(AZ833/AW827,2)</f>
        <v>1249.18</v>
      </c>
      <c r="BA834" s="11">
        <f>ROUND(BA833/AW827,2)</f>
        <v>1249.18</v>
      </c>
      <c r="BB834" s="11">
        <f>ROUND(BB833/AW827,2)</f>
        <v>0</v>
      </c>
      <c r="BC834" s="11">
        <f>ROUND(BC833/AW827,2)</f>
        <v>0</v>
      </c>
      <c r="BD834" s="11">
        <f>ROUND(BD833/AW827,2)</f>
        <v>0</v>
      </c>
      <c r="BE834" s="11">
        <f>ROUND(BE833/AW827,2)</f>
        <v>0</v>
      </c>
      <c r="BF834" s="11">
        <f>ROUND(BF833/AW827,2)</f>
        <v>0</v>
      </c>
      <c r="BG834" s="11">
        <f>ROUND(BG833/AW827,2)</f>
        <v>0</v>
      </c>
      <c r="BH834" s="11">
        <f>ROUND(BH833/AW827,2)</f>
        <v>0</v>
      </c>
      <c r="BI834" s="11">
        <f>ROUND(BI833/AW827,2)</f>
        <v>0</v>
      </c>
      <c r="BJ834" s="11">
        <f>ROUND(BJ833/AW827,2)</f>
        <v>0</v>
      </c>
      <c r="BK834" s="11">
        <f>ROUND(BK833/AW827,2)</f>
        <v>0</v>
      </c>
      <c r="BL834" s="11">
        <f>ROUND(BL833/AW827,2)</f>
        <v>0</v>
      </c>
      <c r="BM834" s="11">
        <f>ROUND(BM833/AW827,2)</f>
        <v>0</v>
      </c>
      <c r="BN834" s="11">
        <f>ROUND(BN833/AW827,2)</f>
        <v>0</v>
      </c>
      <c r="BO834" s="11">
        <f>ROUND(BO833/AW827,2)</f>
        <v>0</v>
      </c>
      <c r="BP834" s="11">
        <f>ROUND(BP833/AW827,2)</f>
        <v>0</v>
      </c>
      <c r="BQ834" s="11">
        <f>ROUND(BQ833/AW827,2)</f>
        <v>0</v>
      </c>
      <c r="BR834" s="11">
        <f>ROUND(BR833/AW827,2)</f>
        <v>0</v>
      </c>
      <c r="BS834" s="11">
        <f>ROUND(BS833/AW827,2)</f>
        <v>0</v>
      </c>
      <c r="BT834" s="11">
        <f>ROUND(BT833/AW827,2)</f>
        <v>0</v>
      </c>
      <c r="BU834" s="17">
        <v>8</v>
      </c>
      <c r="BX834" s="52" t="b">
        <f>IF(AND(BA834&gt;947.15,BA834&lt;949),3,IF(AND(BA834&gt;623.59,BA834&lt;625),4,IF(AND(BA834&gt;237.38,BA834&lt;239),5,IF(AND(BA834&gt;1986,BA834&lt;1988),6,IF(AND(BA834&gt;739.75,BA834&lt;741),7,IF(AND(BA834&gt;282.91,BA834&lt;284),8,IF(AND(BA834&gt;2681.35,BA834&lt;2683),9,IF(AND(BA834&gt;828.59,BA834&lt;830),10,IF(AND(BA834&gt;585.15,BA834&lt;587),11,IF(AND(BA834&gt;991.71,BA834&lt;993),12,IF(AND(BA834&gt;652.95,BA834&lt;654),13,IF(AND(BA834&gt;248.59,BA834&lt;250),14,IF(AND(BA834&gt;2079.39,BA834&lt;2081),15,IF(AND(BA834&gt;774.57,BA834&lt;776),16,IF(AND(BA834&gt;296.25,BA834&lt;298),17,IF(AND(BA834&gt;2807.42,BA834&lt;2809),18,IF(AND(BA834&gt;867.59,BA834&lt;869),19,IF(AND(BA834&gt;612.7,BA834&lt;614),20))))))))))))))))))</f>
        <v>0</v>
      </c>
      <c r="BY834" s="52" t="b">
        <f>IF(AND(BC834&gt;1204.78,BC834&lt;1206),5,IF(AND(BC834&gt;1407.63,BC834&lt;1409),8,IF(AND(BC834&gt;1427.91,BC834&lt;1429),11,IF(AND(BC834&gt;1261.45,BC834&lt;1263),14,IF(AND(BC834&gt;1473.83,BC834&lt;1475),17,IF(AND(BC834&gt;1495.07,BC834&lt;1497),20))))))</f>
        <v>0</v>
      </c>
      <c r="BZ834" s="52" t="b">
        <f>IF(AND(BD834&gt;486.32,BD834&lt;488),3,IF(AND(BD834&gt;324.64,BD834&lt;326),4,IF(AND(BD834&gt;286.99,BD834&lt;288.5),5,IF(AND(BD834&gt;617.7,BD834&lt;618),6,IF(AND(BD834&gt;411.3,BD834&lt;413),7,IF(AND(BD834&gt;365.04,BD834&lt;367),8,IF(AND(BD834&gt;797.54,BD834&lt;799),9,IF(AND(BD834&gt;533.49,BD834&lt;535),10,IF(AND(BD834&gt;475.86,BD834&lt;477),11,IF(AND(BD834&gt;509.22,BD834&lt;511),12,IF(AND(BD834&gt;339.94,BD834&lt;341.2),13,IF(AND(BD834&gt;300.53,BD834&lt;302),14,IF(AND(BD834&gt;646.78,BD834&lt;648),15,IF(AND(BD834&gt;430.68,BD834&lt;432),16,IF(AND(BD834&gt;382.24,BD834&lt;384),17,IF(AND(BD834&gt;835.07,BD834&lt;837),18,IF(AND(BD834&gt;558.61,BD834&lt;560),19,IF(AND(BD834&gt;498.27,BD834&lt;500),20))))))))))))))))))</f>
        <v>0</v>
      </c>
      <c r="CA834" s="52" t="b">
        <f>IF(AND(BF834&gt;497.89,BF834&lt;499),3,IF(AND(BF834&gt;360.29,BF834&lt;362),4,IF(AND(BF834&gt;249.38,BF834&lt;251),5,IF(AND(BF834&gt;628.22,BF834&lt;630),6,IF(AND(BF834&gt;455.21,BF834&lt;457),7,IF(AND(BF834&gt;315.16,BF834&lt;317),8,IF(AND(BF834&gt;814.35,BF834&lt;816),9,IF(AND(BF834&gt;571.19,BF834&lt;573),10,IF(AND(BF834&gt;401.59,BF834&lt;403),11,IF(AND(BF834&gt;521.33,BF834&lt;523),12,IF(AND(BF834&gt;377.28,BF834&lt;379),13,IF(AND(BF834&gt;261.15,BF834&lt;263),14,IF(AND(BF834&gt;657.8,BF834&lt;659),15,IF(AND(BF834&gt;476.66,BF834&lt;478),16,IF(AND(BF834&gt;330.01,BF834&lt;332),17,IF(AND(BF834&gt;852.67,BF834&lt;854),18,IF(AND(BF834&gt;598.08,BF834&lt;600),19,IF(AND(BF834&gt;420.51,BF834&lt;422),20))))))))))))))))))</f>
        <v>0</v>
      </c>
      <c r="CB834" s="52" t="b">
        <f>IF(AND(BK834&gt;358.85,BK834&lt;360),3,IF(AND(BK834&gt;129.83,BK834&lt;131),4,IF(AND(BK834&gt;77.61,BK834&lt;79),5,IF(AND(BK834&gt;426.19,BK834&lt;428),6,IF(AND(BK834&gt;159.77,BK834&lt;161),7,IF(AND(BK834&gt;94.38,BK834&lt;96),8,IF(AND(BK834&gt;567.37,BK834&lt;569),9,IF(AND(BK834&gt;203.4,BK834&lt;205),10,IF(AND(BK834&gt;131.96,BK834&lt;133),11,IF(AND(BK834&gt;375.76,BK834&lt;377),12,IF(AND(BK834&gt;135.98,BK834&lt;137),13,IF(AND(BK834&gt;81.31,BK834&lt;83),14,IF(AND(BK834&gt;446.27,BK834&lt;448),15,IF(AND(BK834&gt;167.32,BK834&lt;169),16,IF(AND(BK834&gt;98.86,BK834&lt;100),17,IF(AND(BK834&gt;594.08,BK834&lt;596),18,IF(AND(BK834&gt;213.01,BK834&lt;215),19,IF(AND(BK834&gt;138.21,BK834&lt;140),20))))))))))))))))))</f>
        <v>0</v>
      </c>
      <c r="CC834" s="52" t="b">
        <f>IF(AND(BM834&gt;195.17,BM834&lt;197),3,IF(AND(BM834&gt;88.93,BM834&lt;90),4,IF(AND(BM834&gt;47.88,BM834&lt;49),5,IF(AND(BM834&gt;245.08,BM834&lt;247),6,IF(AND(BM834&gt;111.07,BM834&lt;113),7,IF(AND(BM834&gt;60.92,BM834&lt;62),8,IF(AND(BM834&gt;296.11,BM834&lt;298),9,IF(AND(BM834&gt;139.41,BM834&lt;141),10,IF(AND(BM834&gt;78.67,BM834&lt;80),11,IF(AND(BM834&gt;204.39,BM834&lt;206),12,IF(AND(BM834&gt;93.16,BM834&lt;95),13,IF(AND(BM834&gt;50.17,BM834&lt;52),14,IF(AND(BM834&gt;256.64,BM834&lt;258),15,IF(AND(BM834&gt;116.33,BM834&lt;118),16,IF(AND(BM834&gt;63.83,BM834&lt;65),17,IF(AND(BM834&gt;310.07,BM834&lt;312),18,IF(AND(BM834&gt;146.01,BM834&lt;148),19,IF(AND(BM834&gt;82.42,BM834&lt;84),20))))))))))))))))))</f>
        <v>0</v>
      </c>
      <c r="CD834" s="52" t="b">
        <f>IF(AND(BO834&gt;107.35,BO834&lt;109),3,IF(AND(BO834&gt;63.65,BO834&lt;65),4,IF(AND(BO834&gt;44.75,BO834&lt;46),5,IF(AND(BO834&gt;143.27,BO834&lt;145),6,IF(AND(BO834&gt;85.58,BO834&lt;87),7,IF(AND(BO834&gt;60.46,BO834&lt;62),8,IF(AND(BO834&gt;194.16,BO834&lt;196),9,IF(AND(BO834&gt;117.24,BO834&lt;119),10,IF(AND(BO834&gt;82.88,BO834&lt;84),11,IF(AND(BO834&gt;112.44,BO834&lt;114),12,IF(AND(BO834&gt;66.69,BO834&lt;68),13,IF(AND(BO834&gt;46.9,BO834&lt;48),14,IF(AND(BO834&gt;150.05,BO834&lt;152),15,IF(AND(BO834&gt;90.65,BO834&lt;91),16,IF(AND(BO834&gt;63.34,BO834&lt;65),17,IF(AND(BO834&gt;203.34,BO834&lt;205),18,IF(AND(BO834&gt;122.8,BO834&lt;124),19,IF(AND(BO834&gt;86.83,BO834&lt;88),20))))))))))))))))))</f>
        <v>0</v>
      </c>
      <c r="CE834" s="52" t="b">
        <f>IF(AND(BP834&gt;139.85,BP834&lt;141),3,IF(AND(BP834&gt;103.84,BP834&lt;105),4,IF(AND(BP834&gt;52.32,BP834&lt;54),5,IF(AND(BP834&gt;285.46,BP834&lt;287),6,IF(AND(BP834&gt;118.42,BP834&lt;120),7,IF(AND(BP834&gt;62.42,BP834&lt;64),8,IF(AND(BP834&gt;412.27,BP834&lt;414),9,IF(AND(BP834&gt;140.33,BP834&lt;142),10,IF(AND(BP834&gt;145,BP834&lt;147),11,IF(AND(BP834&gt;146.47,BP834&lt;148),12,IF(AND(BP834&gt;108.77,BP834&lt;110),13,IF(AND(BP834&gt;54.82,BP834&lt;56),14,IF(AND(BP834&gt;298.92,BP834&lt;300),15,IF(AND(BP834&gt;124.03,BP834&lt;126),16,IF(AND(BP834&gt;65.4,BP834&lt;67),17,IF(AND(BP834&gt;431.69,BP834&lt;433),18,IF(AND(BP834&gt;146.97,BP834&lt;148),19,IF(AND(BP834&gt;151.86,BP834&lt;153),20))))))))))))))))))</f>
        <v>0</v>
      </c>
      <c r="CF834" s="52" t="b">
        <f>IF(AND(BQ834&gt;350.42,BQ834&lt;352),3,IF(AND(BQ834&gt;546.22,BQ834&lt;548),4,IF(AND(BQ834&gt;155.33,BQ834&lt;157),5,IF(AND(BQ834&gt;721.99,BQ834&lt;723),6,IF(AND(BQ834&gt;638.96,BQ834&lt;639),7,IF(AND(BQ834&gt;187.79,BQ834&lt;189),8,IF(AND(BQ834&gt;945.4,BQ834&lt;947),9,IF(AND(BQ834&gt;698.46,BQ834&lt;670),10,IF(AND(BQ834&gt;360.7,BQ834&lt;362),11,IF(AND(BQ834&gt;366.94,BQ834&lt;368),12,IF(AND(BQ834&gt;571.94,BQ834&lt;573),13,IF(AND(BQ834&gt;162.68,BQ834&lt;164),14,IF(AND(BQ834&gt;755.97,BQ834&lt;757),15,IF(AND(BQ834&gt;667.99,BQ834&lt;669),16,IF(AND(BQ834&gt;196.66,BQ834&lt;198),17,IF(AND(BQ834&gt;989.88,BQ834&lt;991),18,IF(AND(BQ834&gt;731.33,BQ834&lt;733),19,IF(AND(BQ834&gt;377.7,BQ834&lt;379),20))))))))))))))))))</f>
        <v>0</v>
      </c>
      <c r="CG834" s="52" t="b">
        <f>IF(AND(BS834&gt;46.2,BS834&lt;46.5),3,IF(AND(BS834&gt;18.8,BS834&lt;19.1),4,IF(AND(BS834&gt;15.8,BS834&lt;16),5,IF(AND(BS834&gt;78.7,BS834&lt;79),6,IF(AND(BS834&gt;32.1,BS834&lt;32.4),7,IF(AND(BS834&gt;26.9,BS834&lt;27.3),8,IF(AND(BS834&gt;125,BS834&lt;125.5),9,IF(AND(BS834&gt;48.2,BS834&lt;48.52),10,IF(AND(BS834&gt;43.1,BS834&lt;43.6),11,IF(AND(BS834&gt;48.53,BS834&lt;48.7),12,IF(AND(BS834&gt;19.6,BS834&lt;20.1),13,IF(AND(BS834&gt;16.5,BS834&lt;16.9),14,IF(AND(BS834&gt;82.4,BS834&lt;82.8),15,IF(AND(BS834&gt;33.6,BS834&lt;34),16,IF(AND(BS834&gt;28,BS834&lt;28.6),17,IF(AND(BS834&gt;130.8,BS834&lt;131.4),18,IF(AND(BS834&gt;50.5,BS834&lt;50.9),19,IF(AND(BS834&gt;45.2,BS834&lt;45.8),20))))))))))))))))))</f>
        <v>0</v>
      </c>
    </row>
    <row r="835" spans="1:88" ht="90" customHeight="1">
      <c r="A835" s="297"/>
      <c r="B835" s="300"/>
      <c r="C835" s="334"/>
      <c r="D835" s="292" t="s">
        <v>54</v>
      </c>
      <c r="E835" s="293"/>
      <c r="F835" s="10" t="s">
        <v>36</v>
      </c>
      <c r="G835" s="12">
        <f>IF(AD835=FALSE,0,AD835)</f>
        <v>624.59</v>
      </c>
      <c r="H835" s="12" t="s">
        <v>36</v>
      </c>
      <c r="I835" s="12">
        <f>IF(AE835=FALSE,0,AE835)</f>
        <v>0</v>
      </c>
      <c r="J835" s="12">
        <f>IF(AF835=FALSE,0,AF835)</f>
        <v>0</v>
      </c>
      <c r="K835" s="12" t="s">
        <v>36</v>
      </c>
      <c r="L835" s="12">
        <f>IF(AG835=FALSE,0,AG835)</f>
        <v>0</v>
      </c>
      <c r="M835" s="12" t="s">
        <v>36</v>
      </c>
      <c r="N835" s="12" t="s">
        <v>36</v>
      </c>
      <c r="O835" s="12" t="s">
        <v>36</v>
      </c>
      <c r="P835" s="12" t="s">
        <v>36</v>
      </c>
      <c r="Q835" s="12">
        <f>IF(AH835=FALSE,0,AH835)</f>
        <v>0</v>
      </c>
      <c r="R835" s="12" t="s">
        <v>36</v>
      </c>
      <c r="S835" s="12">
        <f>IF(AI835=FALSE,0,AI835)</f>
        <v>0</v>
      </c>
      <c r="T835" s="12" t="s">
        <v>36</v>
      </c>
      <c r="U835" s="12">
        <f>IF(AJ835=FALSE,0,AJ835)</f>
        <v>0</v>
      </c>
      <c r="V835" s="12">
        <f>IF(AK835=FALSE,0,AK835)</f>
        <v>0</v>
      </c>
      <c r="W835" s="12">
        <f>IF(AL835=FALSE,0,AL835)</f>
        <v>0</v>
      </c>
      <c r="X835" s="12" t="s">
        <v>36</v>
      </c>
      <c r="Y835" s="12">
        <f>IF(AM835=FALSE,0,AM835)</f>
        <v>0</v>
      </c>
      <c r="Z835" s="12" t="s">
        <v>36</v>
      </c>
      <c r="AA835" s="18">
        <v>9</v>
      </c>
      <c r="AD835" s="52">
        <f>IF(AD834=3,948.15,IF(AD834=4,624.59,IF(AD834=5,238.38,IF(AD834=6,1987,IF(AD834=7,740.75,IF(AD834=8,283.91,IF(AD834=9,2682.35,IF(AD834=10,829.59,IF(AD834=11,586.15,IF(AD834=12,992.71,IF(AD834=13,653.95,IF(AD834=14,249.59,IF(AD834=15,2080.39,IF(AD834=16,775.57,IF(AD834=17,297.25,IF(AD834=18,2808.42,IF(AD834=19,868.59,IF(AD834=20,613.7))))))))))))))))))</f>
        <v>624.59</v>
      </c>
      <c r="AE835" s="52" t="b">
        <f>IF(AE834=5,1205.78,IF(AE834=8,1408.63,IF(AE834=11,1428.91,IF(AE834=14,1262.45,IF(AE834=17,1474.83,IF(AE834=20,1496.07))))))</f>
        <v>0</v>
      </c>
      <c r="AF835" s="52" t="b">
        <f>IF(AF834=3,487.32,IF(AF834=4,325.64,IF(AF834=5,287.99,IF(AF834=6,618.7,IF(AF834=7,412.3,IF(AF834=8,366.04,IF(AF834=9,798.54,IF(AF834=10,534.49,IF(AF834=11,476.86,IF(AF834=12,510.22,IF(AF834=13,340.94,IF(AF834=14,301.53,IF(AF834=15,647.78,IF(AF834=16,431.68,IF(AF834=17,383.24,IF(AF834=18,836.07,IF(AF834=19,559.61,IF(AF834=20,499.27))))))))))))))))))</f>
        <v>0</v>
      </c>
      <c r="AG835" s="52" t="b">
        <f>IF(AG834=3,498.89,IF(AG834=4,361.29,IF(AG834=5,250.38,IF(AG834=6,629.22,IF(AG834=7,456.21,IF(AG834=8,316.16,IF(AG834=9,815.35,IF(AG834=10,572.19,IF(AG834=11,402.59,IF(AG834=12,522.33,IF(AG834=13,378.28,IF(AG834=14,262.15,IF(AG834=15,658.8,IF(AG834=16,477.66,IF(AG834=17,331.01,IF(AG834=18,853.67,IF(AG834=19,599.08,IF(AG834=20,421.51))))))))))))))))))</f>
        <v>0</v>
      </c>
      <c r="AH835" s="52" t="b">
        <f>IF(AH834=3,359.85,IF(AH834=4,130.83,IF(AH834=5,78.61,IF(AH834=6,427.19,IF(AH834=7,160.77,IF(AH834=8,95.38,IF(AH834=9,568.37,IF(AH834=10,204.4,IF(AH834=11,132.96,IF(AH834=12,376.76,IF(AH834=13,136.98,IF(AH834=14,82.31,IF(AH834=15,447.27,IF(AH834=16,168.32,IF(AH834=17,99.86,IF(AH834=18,595.08,IF(AH834=19,214.01,IF(AH834=20,139.21))))))))))))))))))</f>
        <v>0</v>
      </c>
      <c r="AI835" s="52" t="b">
        <f>IF(AI834=3,196.17,IF(AI834=4,89.93,IF(AI834=5,48.88,IF(AI834=6,246.08,IF(AI834=7,112.07,IF(AI834=8,61.92,IF(AI834=9,297.11,IF(AI834=10,140.41,IF(AI834=11,79.67,IF(AI834=12,205.39,IF(AI834=13,94.16,IF(AI834=14,51.17,IF(AI834=15,257.64,IF(AI834=16,117.33,IF(AI834=17,64.83,IF(AI834=18,311.07,IF(AI834=19,147.01,IF(AI834=20,83.42))))))))))))))))))</f>
        <v>0</v>
      </c>
      <c r="AJ835" s="52" t="b">
        <f>IF(AJ834=3,108.35,IF(AJ834=4,64.65,IF(AJ834=5,45.75,IF(AJ834=6,144.27,IF(AJ834=7,86.58,IF(AJ834=8,61.46,IF(AJ834=9,195.16,IF(AJ834=10,118.24,IF(AJ834=11,83.88,IF(AJ834=12,113.44,IF(AJ834=13,67.69,IF(AJ834=14,47.9,IF(AJ834=15,151.05,IF(AJ834=16,90.65,IF(AJ834=17,64.34,IF(AJ834=18,204.34,IF(AJ834=19,123.8,IF(AJ834=20,87.83))))))))))))))))))</f>
        <v>0</v>
      </c>
      <c r="AK835" s="52" t="b">
        <f>IF(AK834=3,140.85,IF(AK834=4,104.84,IF(AK834=5,53.32,IF(AK834=6,286.46,IF(AK834=7,119.42,IF(AK834=8,63.42,IF(AK834=9,413.27,IF(AK834=10,141.33,IF(AK834=11,146,IF(AK834=12,147.47,IF(AK834=13,109.77,IF(AK834=14,55.82,IF(AK834=15,299.92,IF(AK834=16,125.03,IF(AK834=17,66.4,IF(AK834=18,432.69,IF(AK834=19,147.97,IF(AK834=20,152.86))))))))))))))))))</f>
        <v>0</v>
      </c>
      <c r="AL835" s="52" t="b">
        <f>IF(AL834=3,351.42,IF(AL834=4,547.22,IF(AL834=5,156.33,IF(AL834=6,722.99,IF(AL834=7,638.96,IF(AL834=8,188.79,IF(AL834=9,946.4,IF(AL834=10,699.46,IF(AL834=11,361.7,IF(AL834=12,367.94,IF(AL834=13,572.94,IF(AL834=14,163.68,IF(AL834=15,756.97,IF(AL834=16,668.99,IF(AL834=17,197.66,IF(AL834=18,990.88,IF(AL834=19,732.33,IF(AL834=20,378.7))))))))))))))))))</f>
        <v>0</v>
      </c>
      <c r="AM835" s="52" t="b">
        <f>IF(AM834=3,46.41,IF(AM834=4,19.01,IF(AM834=5,15.96,IF(AM834=6,78.9,IF(AM834=7,32.34,IF(AM834=8,27.09,IF(AM834=9,125.27,IF(AM834=10,48.48,IF(AM834=11,43.47,IF(AM834=12,48.59,IF(AM834=13,19.9,IF(AM834=14,16.71,IF(AM834=15,82.61,IF(AM834=16,33.86,IF(AM834=17,28.36,IF(AM834=18,131.15,IF(AM834=19,50.76,IF(AM834=20,45.51))))))))))))))))))</f>
        <v>0</v>
      </c>
      <c r="AO835" s="4">
        <f t="shared" si="2061"/>
        <v>0</v>
      </c>
      <c r="AP835" s="4">
        <f t="shared" si="2062"/>
        <v>0</v>
      </c>
      <c r="AQ835" s="4">
        <f t="shared" si="2150"/>
        <v>0</v>
      </c>
      <c r="AU835" s="310"/>
      <c r="AV835" s="316"/>
      <c r="AW835" s="334"/>
      <c r="AX835" s="322" t="s">
        <v>54</v>
      </c>
      <c r="AY835" s="293"/>
      <c r="AZ835" s="10" t="s">
        <v>36</v>
      </c>
      <c r="BA835" s="12">
        <f>IF(BX835=FALSE,0,BX835)</f>
        <v>1249.18</v>
      </c>
      <c r="BB835" s="12" t="s">
        <v>36</v>
      </c>
      <c r="BC835" s="12">
        <f>IF(BY835=FALSE,0,BY835)</f>
        <v>0</v>
      </c>
      <c r="BD835" s="12">
        <f>IF(BZ835=FALSE,0,BZ835)</f>
        <v>0</v>
      </c>
      <c r="BE835" s="12" t="s">
        <v>36</v>
      </c>
      <c r="BF835" s="12">
        <f>IF(CA835=FALSE,0,CA835)</f>
        <v>0</v>
      </c>
      <c r="BG835" s="12" t="s">
        <v>36</v>
      </c>
      <c r="BH835" s="12" t="s">
        <v>36</v>
      </c>
      <c r="BI835" s="12" t="s">
        <v>36</v>
      </c>
      <c r="BJ835" s="12" t="s">
        <v>36</v>
      </c>
      <c r="BK835" s="12">
        <f>IF(CB835=FALSE,0,CB835)</f>
        <v>0</v>
      </c>
      <c r="BL835" s="12" t="s">
        <v>36</v>
      </c>
      <c r="BM835" s="12">
        <f>IF(CC835=FALSE,0,CC835)</f>
        <v>0</v>
      </c>
      <c r="BN835" s="12" t="s">
        <v>36</v>
      </c>
      <c r="BO835" s="12">
        <f>IF(CD835=FALSE,0,CD835)</f>
        <v>0</v>
      </c>
      <c r="BP835" s="12">
        <f>IF(CE835=FALSE,0,CE835)</f>
        <v>0</v>
      </c>
      <c r="BQ835" s="12">
        <f>IF(CF835=FALSE,0,CF835)</f>
        <v>0</v>
      </c>
      <c r="BR835" s="12" t="s">
        <v>36</v>
      </c>
      <c r="BS835" s="12">
        <f>IF(CG835=FALSE,0,CG835)</f>
        <v>0</v>
      </c>
      <c r="BT835" s="12" t="s">
        <v>36</v>
      </c>
      <c r="BU835" s="18">
        <v>9</v>
      </c>
      <c r="BX835" s="52">
        <f>IF(AD834=3,1896.3,IF(AD834=4,1249.18,IF(AD834=5,476.76,IF(AD834=6,3974,IF(AD834=7,1481.5,IF(AD834=8,567.82,IF(AD834=9,5364.7,IF(AD834=10,1659.18,IF(AD834=11,1172.3)))))))))</f>
        <v>1249.18</v>
      </c>
      <c r="BY835" s="52" t="b">
        <f>IF(AE834=5,2411.56,IF(AE834=8,2817.26,IF(AE834=11,2857.82)))</f>
        <v>0</v>
      </c>
      <c r="BZ835" s="52" t="b">
        <f>IF(AF834=3,974.64,IF(AF834=4,651.28,IF(AF834=5,575.98,IF(AF834=6,1237.4,IF(AF834=7,824.6,IF(AF834=8,732.08,IF(AF834=9,1597.08,IF(AF834=10,1068.98,IF(AF834=11,953.72)))))))))</f>
        <v>0</v>
      </c>
      <c r="CA835" s="52" t="b">
        <f>IF(AG834=3,997.78,IF(AG834=4,722.58,IF(AG834=5,500.76,IF(AG834=6,1258.44,IF(AG834=7,912.42,IF(AG834=8,632.32,IF(AG834=9,1630.7,IF(AG834=10,1144.38,IF(AG834=11,805.18)))))))))</f>
        <v>0</v>
      </c>
      <c r="CB835" s="52" t="b">
        <f>IF(AH834=3,719.7,IF(AH834=4,261.66,IF(AH834=5,157.22,IF(AH834=6,854.38,IF(AH834=7,321.54,IF(AH834=8,190.76,IF(AH834=9,1136.74,IF(AH834=10,408.8,IF(AH834=11,265.92)))))))))</f>
        <v>0</v>
      </c>
      <c r="CC835" s="52" t="b">
        <f>IF(AI834=3,392.34,IF(AI834=4,179.86,IF(AI834=5,97.76,IF(AI834=6,492.16,IF(AI834=7,224.14,IF(AI834=8,123.84,IF(AI834=9,594.22,IF(AI834=10,280.82,IF(AI834=11,159.34)))))))))</f>
        <v>0</v>
      </c>
      <c r="CD835" s="52" t="b">
        <f>IF(AJ834=3,216.7,IF(AJ834=4,129.3,IF(AJ834=5,91.5,IF(AJ834=6,288.54,IF(AJ834=7,173.16,IF(AJ834=8,122.92,IF(AJ834=9,390.32,IF(AJ834=10,236.48,IF(AJ834=11,167.76)))))))))</f>
        <v>0</v>
      </c>
      <c r="CE835" s="52" t="b">
        <f>IF(AK834=3,281.7,IF(AK834=4,209.68,IF(AK834=5,106.64,IF(AK834=6,572.92,IF(AK834=7,238.84,IF(AK834=8,126.84,IF(AK834=9,826.54,IF(AK834=10,282.66,IF(AK834=11,292)))))))))</f>
        <v>0</v>
      </c>
      <c r="CF835" s="52" t="b">
        <f>IF(AL834=3,702.84,IF(AL834=4,1094.44,IF(AL834=5,312.66,IF(AL834=6,1445.98,IF(AL834=7,1277.92,IF(AL834=8,377.58,IF(AL834=9,1892.8,IF(AL834=10,1398.92,IF(AL834=11,723.4)))))))))</f>
        <v>0</v>
      </c>
      <c r="CG835" s="52" t="b">
        <f>IF(AM834=3,92.82,IF(AM834=4,38.02,IF(AM834=5,31.92,IF(AM834=6,157.8,IF(AM834=7,64.68,IF(AM834=8,54.18,IF(AM834=9,250.54,IF(AM834=10,96.96,IF(AM834=11,86.94)))))))))</f>
        <v>0</v>
      </c>
    </row>
    <row r="836" spans="1:88" ht="30" customHeight="1">
      <c r="A836" s="295" t="s">
        <v>40</v>
      </c>
      <c r="B836" s="298" t="s">
        <v>179</v>
      </c>
      <c r="C836" s="332">
        <v>3489</v>
      </c>
      <c r="D836" s="298" t="s">
        <v>27</v>
      </c>
      <c r="E836" s="36" t="s">
        <v>28</v>
      </c>
      <c r="F836" s="10">
        <f>G836+I836+J836+L836+Q836+S836+U836+V836+W836+Y836+Z836</f>
        <v>2179194.5100000002</v>
      </c>
      <c r="G836" s="47">
        <v>2179194.5100000002</v>
      </c>
      <c r="H836" s="10">
        <v>0</v>
      </c>
      <c r="I836" s="14">
        <v>0</v>
      </c>
      <c r="J836" s="14">
        <v>0</v>
      </c>
      <c r="K836" s="10">
        <v>0</v>
      </c>
      <c r="L836" s="10">
        <f>M836+O836</f>
        <v>0</v>
      </c>
      <c r="M836" s="14">
        <v>0</v>
      </c>
      <c r="N836" s="10">
        <v>0</v>
      </c>
      <c r="O836" s="14">
        <v>0</v>
      </c>
      <c r="P836" s="10">
        <v>0</v>
      </c>
      <c r="Q836" s="14">
        <v>0</v>
      </c>
      <c r="R836" s="10">
        <v>0</v>
      </c>
      <c r="S836" s="14">
        <v>0</v>
      </c>
      <c r="T836" s="10">
        <v>0</v>
      </c>
      <c r="U836" s="14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0</v>
      </c>
      <c r="AA836" s="16">
        <v>1</v>
      </c>
      <c r="AO836" s="4">
        <f t="shared" si="2061"/>
        <v>0</v>
      </c>
      <c r="AP836" s="4">
        <f t="shared" si="2062"/>
        <v>0</v>
      </c>
      <c r="AQ836" s="4">
        <f t="shared" si="2150"/>
        <v>0</v>
      </c>
      <c r="AU836" s="310" t="s">
        <v>40</v>
      </c>
      <c r="AV836" s="316" t="s">
        <v>179</v>
      </c>
      <c r="AW836" s="332">
        <v>3489</v>
      </c>
      <c r="AX836" s="316" t="s">
        <v>27</v>
      </c>
      <c r="AY836" s="36" t="s">
        <v>28</v>
      </c>
      <c r="AZ836" s="10">
        <f>BA836+BC836+BD836+BF836+BK836+BM836+BO836+BP836+BQ836+BS836+BT836</f>
        <v>4358389.0199999996</v>
      </c>
      <c r="BA836" s="44">
        <f>ROUND($C836*BA844,2)</f>
        <v>4358389.0199999996</v>
      </c>
      <c r="BB836" s="10">
        <f>ROUND(H836*2,2)</f>
        <v>0</v>
      </c>
      <c r="BC836" s="44">
        <f>ROUND($C836*BC844,2)</f>
        <v>0</v>
      </c>
      <c r="BD836" s="44">
        <f>ROUND($C836*BD844,2)</f>
        <v>0</v>
      </c>
      <c r="BE836" s="10">
        <f>ROUND(K836*2,2)</f>
        <v>0</v>
      </c>
      <c r="BF836" s="44">
        <f>ROUND($C836*BF844,2)</f>
        <v>0</v>
      </c>
      <c r="BG836" s="10">
        <f>ROUND(M836*2,2)</f>
        <v>0</v>
      </c>
      <c r="BH836" s="10">
        <f>ROUND(N836*2,2)</f>
        <v>0</v>
      </c>
      <c r="BI836" s="10">
        <f>ROUND(O836*2,2)</f>
        <v>0</v>
      </c>
      <c r="BJ836" s="10">
        <f>ROUND(P836*2,2)</f>
        <v>0</v>
      </c>
      <c r="BK836" s="44">
        <f>ROUND($C836*BK844,2)</f>
        <v>0</v>
      </c>
      <c r="BL836" s="10">
        <f>ROUND(R836*2,2)</f>
        <v>0</v>
      </c>
      <c r="BM836" s="44">
        <f>ROUND($C836*BM844,2)</f>
        <v>0</v>
      </c>
      <c r="BN836" s="10">
        <f>ROUND(T836*2,2)</f>
        <v>0</v>
      </c>
      <c r="BO836" s="44">
        <f>ROUND($C836*BO844,2)</f>
        <v>0</v>
      </c>
      <c r="BP836" s="44">
        <f>ROUND(V836*2,2)</f>
        <v>0</v>
      </c>
      <c r="BQ836" s="44">
        <f>ROUND($C836*BQ844,2)</f>
        <v>0</v>
      </c>
      <c r="BR836" s="10">
        <f>ROUND(X836*2,2)</f>
        <v>0</v>
      </c>
      <c r="BS836" s="44">
        <f>ROUND(Y836*2,2)</f>
        <v>0</v>
      </c>
      <c r="BT836" s="10">
        <f>ROUND(Z836*2,2)</f>
        <v>0</v>
      </c>
      <c r="BU836" s="16">
        <v>1</v>
      </c>
      <c r="CI836" s="32">
        <f>BF836-BG836</f>
        <v>0</v>
      </c>
    </row>
    <row r="837" spans="1:88" ht="60" customHeight="1">
      <c r="A837" s="296"/>
      <c r="B837" s="299"/>
      <c r="C837" s="333"/>
      <c r="D837" s="300"/>
      <c r="E837" s="36" t="s">
        <v>29</v>
      </c>
      <c r="F837" s="10">
        <f t="shared" ref="F837:F841" si="2196">G837+I837+J837+L837+Q837+S837+U837+V837+W837+Y837+Z837</f>
        <v>0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25">
        <v>2</v>
      </c>
      <c r="AO837" s="4">
        <f t="shared" si="2061"/>
        <v>0</v>
      </c>
      <c r="AP837" s="4">
        <f t="shared" si="2062"/>
        <v>0</v>
      </c>
      <c r="AQ837" s="4">
        <f t="shared" si="2150"/>
        <v>0</v>
      </c>
      <c r="AU837" s="310"/>
      <c r="AV837" s="316"/>
      <c r="AW837" s="333"/>
      <c r="AX837" s="316"/>
      <c r="AY837" s="36" t="s">
        <v>29</v>
      </c>
      <c r="AZ837" s="10">
        <f t="shared" ref="AZ837:AZ841" si="2197">BA837+BC837+BD837+BF837+BK837+BM837+BO837+BP837+BQ837+BS837+BT837</f>
        <v>0</v>
      </c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25">
        <v>2</v>
      </c>
    </row>
    <row r="838" spans="1:88" ht="120" customHeight="1">
      <c r="A838" s="296"/>
      <c r="B838" s="299"/>
      <c r="C838" s="333"/>
      <c r="D838" s="298" t="s">
        <v>30</v>
      </c>
      <c r="E838" s="36" t="s">
        <v>31</v>
      </c>
      <c r="F838" s="10">
        <f t="shared" si="2196"/>
        <v>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25">
        <v>3</v>
      </c>
      <c r="AO838" s="4">
        <f t="shared" si="2061"/>
        <v>0</v>
      </c>
      <c r="AP838" s="4">
        <f t="shared" si="2062"/>
        <v>0</v>
      </c>
      <c r="AQ838" s="4">
        <f t="shared" si="2150"/>
        <v>0</v>
      </c>
      <c r="AT838" s="32">
        <f>AZ838-BC838</f>
        <v>0</v>
      </c>
      <c r="AU838" s="310"/>
      <c r="AV838" s="316"/>
      <c r="AW838" s="333"/>
      <c r="AX838" s="316" t="s">
        <v>30</v>
      </c>
      <c r="AY838" s="36" t="s">
        <v>31</v>
      </c>
      <c r="AZ838" s="10">
        <f t="shared" si="2197"/>
        <v>0</v>
      </c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25">
        <v>3</v>
      </c>
    </row>
    <row r="839" spans="1:88" ht="30" customHeight="1">
      <c r="A839" s="296"/>
      <c r="B839" s="299"/>
      <c r="C839" s="333"/>
      <c r="D839" s="299"/>
      <c r="E839" s="36" t="s">
        <v>32</v>
      </c>
      <c r="F839" s="10">
        <f t="shared" si="2196"/>
        <v>0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25">
        <v>4</v>
      </c>
      <c r="AO839" s="4">
        <f t="shared" si="2061"/>
        <v>0</v>
      </c>
      <c r="AP839" s="4">
        <f t="shared" si="2062"/>
        <v>0</v>
      </c>
      <c r="AQ839" s="4">
        <f t="shared" si="2150"/>
        <v>0</v>
      </c>
      <c r="AU839" s="310"/>
      <c r="AV839" s="316"/>
      <c r="AW839" s="333"/>
      <c r="AX839" s="316"/>
      <c r="AY839" s="36" t="s">
        <v>32</v>
      </c>
      <c r="AZ839" s="10">
        <f t="shared" si="2197"/>
        <v>0</v>
      </c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25">
        <v>4</v>
      </c>
    </row>
    <row r="840" spans="1:88" ht="30" customHeight="1">
      <c r="A840" s="296"/>
      <c r="B840" s="299"/>
      <c r="C840" s="333"/>
      <c r="D840" s="299"/>
      <c r="E840" s="36" t="s">
        <v>33</v>
      </c>
      <c r="F840" s="10">
        <f t="shared" si="2196"/>
        <v>0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25">
        <v>5</v>
      </c>
      <c r="AO840" s="4">
        <f t="shared" si="2061"/>
        <v>0</v>
      </c>
      <c r="AP840" s="4">
        <f t="shared" si="2062"/>
        <v>0</v>
      </c>
      <c r="AQ840" s="4">
        <f t="shared" si="2150"/>
        <v>0</v>
      </c>
      <c r="AU840" s="310"/>
      <c r="AV840" s="316"/>
      <c r="AW840" s="333"/>
      <c r="AX840" s="316"/>
      <c r="AY840" s="36" t="s">
        <v>33</v>
      </c>
      <c r="AZ840" s="10">
        <f t="shared" si="2197"/>
        <v>0</v>
      </c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25">
        <v>5</v>
      </c>
    </row>
    <row r="841" spans="1:88" ht="30" customHeight="1">
      <c r="A841" s="296"/>
      <c r="B841" s="299"/>
      <c r="C841" s="333"/>
      <c r="D841" s="300"/>
      <c r="E841" s="36" t="s">
        <v>34</v>
      </c>
      <c r="F841" s="10">
        <f t="shared" si="2196"/>
        <v>0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25">
        <v>6</v>
      </c>
      <c r="AO841" s="4">
        <f t="shared" si="2061"/>
        <v>0</v>
      </c>
      <c r="AP841" s="4">
        <f t="shared" si="2062"/>
        <v>0</v>
      </c>
      <c r="AQ841" s="4">
        <f t="shared" si="2150"/>
        <v>0</v>
      </c>
      <c r="AU841" s="310"/>
      <c r="AV841" s="316"/>
      <c r="AW841" s="333"/>
      <c r="AX841" s="316"/>
      <c r="AY841" s="36" t="s">
        <v>34</v>
      </c>
      <c r="AZ841" s="10">
        <f t="shared" si="2197"/>
        <v>0</v>
      </c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25">
        <v>6</v>
      </c>
    </row>
    <row r="842" spans="1:88" ht="30" customHeight="1">
      <c r="A842" s="296"/>
      <c r="B842" s="299"/>
      <c r="C842" s="333"/>
      <c r="D842" s="311" t="s">
        <v>35</v>
      </c>
      <c r="E842" s="312"/>
      <c r="F842" s="10">
        <f>F836+F837+F838+F839+F840+F841</f>
        <v>2179194.5100000002</v>
      </c>
      <c r="G842" s="10">
        <f t="shared" ref="G842" si="2198">G836+G837+G838+G839+G840+G841</f>
        <v>2179194.5100000002</v>
      </c>
      <c r="H842" s="10">
        <f t="shared" ref="H842" si="2199">H836+H837+H838+H839+H840+H841</f>
        <v>0</v>
      </c>
      <c r="I842" s="10">
        <f t="shared" ref="I842" si="2200">I836+I837+I838+I839+I840+I841</f>
        <v>0</v>
      </c>
      <c r="J842" s="10">
        <f t="shared" ref="J842" si="2201">J836+J837+J838+J839+J840+J841</f>
        <v>0</v>
      </c>
      <c r="K842" s="10">
        <f t="shared" ref="K842" si="2202">K836+K837+K838+K839+K840+K841</f>
        <v>0</v>
      </c>
      <c r="L842" s="10">
        <f t="shared" ref="L842" si="2203">L836+L837+L838+L839+L840+L841</f>
        <v>0</v>
      </c>
      <c r="M842" s="10">
        <f t="shared" ref="M842" si="2204">M836+M837+M838+M839+M840+M841</f>
        <v>0</v>
      </c>
      <c r="N842" s="10">
        <f t="shared" ref="N842" si="2205">N836+N837+N838+N839+N840+N841</f>
        <v>0</v>
      </c>
      <c r="O842" s="10">
        <f t="shared" ref="O842" si="2206">O836+O837+O838+O839+O840+O841</f>
        <v>0</v>
      </c>
      <c r="P842" s="10">
        <f t="shared" ref="P842" si="2207">P836+P837+P838+P839+P840+P841</f>
        <v>0</v>
      </c>
      <c r="Q842" s="10">
        <f t="shared" ref="Q842" si="2208">Q836+Q837+Q838+Q839+Q840+Q841</f>
        <v>0</v>
      </c>
      <c r="R842" s="10">
        <f t="shared" ref="R842" si="2209">R836+R837+R838+R839+R840+R841</f>
        <v>0</v>
      </c>
      <c r="S842" s="10">
        <f t="shared" ref="S842" si="2210">S836+S837+S838+S839+S840+S841</f>
        <v>0</v>
      </c>
      <c r="T842" s="10">
        <f t="shared" ref="T842" si="2211">T836+T837+T838+T839+T840+T841</f>
        <v>0</v>
      </c>
      <c r="U842" s="10">
        <f t="shared" ref="U842" si="2212">U836+U837+U838+U839+U840+U841</f>
        <v>0</v>
      </c>
      <c r="V842" s="10">
        <f t="shared" ref="V842" si="2213">V836+V837+V838+V839+V840+V841</f>
        <v>0</v>
      </c>
      <c r="W842" s="10">
        <f t="shared" ref="W842" si="2214">W836+W837+W838+W839+W840+W841</f>
        <v>0</v>
      </c>
      <c r="X842" s="10">
        <f t="shared" ref="X842" si="2215">X836+X837+X838+X839+X840+X841</f>
        <v>0</v>
      </c>
      <c r="Y842" s="10">
        <f t="shared" ref="Y842" si="2216">Y836+Y837+Y838+Y839+Y840+Y841</f>
        <v>0</v>
      </c>
      <c r="Z842" s="10">
        <f t="shared" ref="Z842" si="2217">Z836+Z837+Z838+Z839+Z840+Z841</f>
        <v>0</v>
      </c>
      <c r="AA842" s="26">
        <v>7</v>
      </c>
      <c r="AO842" s="4">
        <f t="shared" si="2061"/>
        <v>0</v>
      </c>
      <c r="AP842" s="4">
        <f t="shared" si="2062"/>
        <v>0</v>
      </c>
      <c r="AQ842" s="4">
        <f t="shared" si="2150"/>
        <v>0</v>
      </c>
      <c r="AU842" s="310"/>
      <c r="AV842" s="316"/>
      <c r="AW842" s="333"/>
      <c r="AX842" s="321" t="s">
        <v>35</v>
      </c>
      <c r="AY842" s="321"/>
      <c r="AZ842" s="10">
        <f>AZ836+AZ837+AZ838+AZ839+AZ840+AZ841</f>
        <v>4358389.0199999996</v>
      </c>
      <c r="BA842" s="10">
        <f t="shared" ref="BA842:BT842" si="2218">BA836+BA837+BA838+BA839+BA840+BA841</f>
        <v>4358389.0199999996</v>
      </c>
      <c r="BB842" s="10">
        <f t="shared" si="2218"/>
        <v>0</v>
      </c>
      <c r="BC842" s="10">
        <f t="shared" si="2218"/>
        <v>0</v>
      </c>
      <c r="BD842" s="10">
        <f t="shared" si="2218"/>
        <v>0</v>
      </c>
      <c r="BE842" s="10">
        <f t="shared" si="2218"/>
        <v>0</v>
      </c>
      <c r="BF842" s="10">
        <f t="shared" si="2218"/>
        <v>0</v>
      </c>
      <c r="BG842" s="10">
        <f t="shared" si="2218"/>
        <v>0</v>
      </c>
      <c r="BH842" s="10">
        <f t="shared" si="2218"/>
        <v>0</v>
      </c>
      <c r="BI842" s="10">
        <f t="shared" si="2218"/>
        <v>0</v>
      </c>
      <c r="BJ842" s="10">
        <f t="shared" si="2218"/>
        <v>0</v>
      </c>
      <c r="BK842" s="10">
        <f t="shared" si="2218"/>
        <v>0</v>
      </c>
      <c r="BL842" s="10">
        <f t="shared" si="2218"/>
        <v>0</v>
      </c>
      <c r="BM842" s="10">
        <f t="shared" si="2218"/>
        <v>0</v>
      </c>
      <c r="BN842" s="10">
        <f t="shared" si="2218"/>
        <v>0</v>
      </c>
      <c r="BO842" s="10">
        <f t="shared" si="2218"/>
        <v>0</v>
      </c>
      <c r="BP842" s="10">
        <f t="shared" si="2218"/>
        <v>0</v>
      </c>
      <c r="BQ842" s="10">
        <f t="shared" si="2218"/>
        <v>0</v>
      </c>
      <c r="BR842" s="10">
        <f t="shared" si="2218"/>
        <v>0</v>
      </c>
      <c r="BS842" s="10">
        <f t="shared" si="2218"/>
        <v>0</v>
      </c>
      <c r="BT842" s="10">
        <f t="shared" si="2218"/>
        <v>0</v>
      </c>
      <c r="BU842" s="26">
        <v>7</v>
      </c>
      <c r="CI842" s="32">
        <f>BF842-BG842</f>
        <v>0</v>
      </c>
      <c r="CJ842" s="123"/>
    </row>
    <row r="843" spans="1:88" ht="75" customHeight="1">
      <c r="A843" s="296"/>
      <c r="B843" s="299"/>
      <c r="C843" s="333"/>
      <c r="D843" s="292" t="s">
        <v>53</v>
      </c>
      <c r="E843" s="293"/>
      <c r="F843" s="11">
        <f>ROUND(F842/C836,2)</f>
        <v>624.59</v>
      </c>
      <c r="G843" s="11">
        <f>ROUND(G842/C836,2)</f>
        <v>624.59</v>
      </c>
      <c r="H843" s="11">
        <f>ROUND(H842/C836,2)</f>
        <v>0</v>
      </c>
      <c r="I843" s="11">
        <f>ROUND(I842/C836,2)</f>
        <v>0</v>
      </c>
      <c r="J843" s="11">
        <f>ROUND(J842/C836,2)</f>
        <v>0</v>
      </c>
      <c r="K843" s="11">
        <f>ROUND(K842/C836,2)</f>
        <v>0</v>
      </c>
      <c r="L843" s="11">
        <f>ROUND(L842/C836,2)</f>
        <v>0</v>
      </c>
      <c r="M843" s="11">
        <f>ROUND(M842/C836,2)</f>
        <v>0</v>
      </c>
      <c r="N843" s="11">
        <f>ROUND(N842/C836,2)</f>
        <v>0</v>
      </c>
      <c r="O843" s="11">
        <f>ROUND(O842/C836,2)</f>
        <v>0</v>
      </c>
      <c r="P843" s="11">
        <f>ROUND(P842/C836,2)</f>
        <v>0</v>
      </c>
      <c r="Q843" s="11">
        <f>ROUND(Q842/C836,2)</f>
        <v>0</v>
      </c>
      <c r="R843" s="11">
        <f>ROUND(R842/C836,2)</f>
        <v>0</v>
      </c>
      <c r="S843" s="11">
        <f>ROUND(S842/C836,2)</f>
        <v>0</v>
      </c>
      <c r="T843" s="11">
        <f>ROUND(T842/C836,2)</f>
        <v>0</v>
      </c>
      <c r="U843" s="11">
        <f>ROUND(U842/C836,2)</f>
        <v>0</v>
      </c>
      <c r="V843" s="11">
        <f>ROUND(V842/C836,2)</f>
        <v>0</v>
      </c>
      <c r="W843" s="11">
        <f>ROUND(W842/C836,2)</f>
        <v>0</v>
      </c>
      <c r="X843" s="11">
        <f>ROUND(X842/C836,2)</f>
        <v>0</v>
      </c>
      <c r="Y843" s="11">
        <f>ROUND(Y842/C836,2)</f>
        <v>0</v>
      </c>
      <c r="Z843" s="11">
        <f>ROUND(Z842/C836,2)</f>
        <v>0</v>
      </c>
      <c r="AA843" s="17">
        <v>8</v>
      </c>
      <c r="AD843" s="52">
        <f>IF(AND(G843&gt;947.15,G843&lt;949),3,IF(AND(G843&gt;623.59,G843&lt;625),4,IF(AND(G843&gt;237.38,G843&lt;239),5,IF(AND(G843&gt;1986,G843&lt;1988),6,IF(AND(G843&gt;739.75,G843&lt;741),7,IF(AND(G843&gt;282.91,G843&lt;284),8,IF(AND(G843&gt;2681.35,G843&lt;2683),9,IF(AND(G843&gt;828.59,G843&lt;830),10,IF(AND(G843&gt;585.15,G843&lt;587),11,IF(AND(G843&gt;991.71,G843&lt;993),12,IF(AND(G843&gt;652.95,G843&lt;654),13,IF(AND(G843&gt;248.59,G843&lt;250),14,IF(AND(G843&gt;2079.39,G843&lt;2081),15,IF(AND(G843&gt;774.57,G843&lt;776),16,IF(AND(G843&gt;296.25,G843&lt;298),17,IF(AND(G843&gt;2807.42,G843&lt;2809),18,IF(AND(G843&gt;867.59,G843&lt;869),19,IF(AND(G843&gt;612.7,G843&lt;614),20))))))))))))))))))</f>
        <v>4</v>
      </c>
      <c r="AE843" s="52" t="b">
        <f>IF(AND(I843&gt;1204.78,I843&lt;1206),5,IF(AND(I843&gt;1407.63,I843&lt;1409),8,IF(AND(I843&gt;1427.91,I843&lt;1429),11,IF(AND(I843&gt;1261.45,I843&lt;1263),14,IF(AND(I843&gt;1473.83,I843&lt;1475),17,IF(AND(I843&gt;1495.07,I843&lt;1497),20))))))</f>
        <v>0</v>
      </c>
      <c r="AF843" s="52" t="b">
        <f>IF(AND(J843&gt;486.32,J843&lt;488),3,IF(AND(J843&gt;324.64,J843&lt;326),4,IF(AND(J843&gt;286.99,J843&lt;288.5),5,IF(AND(J843&gt;617.7,J843&lt;618),6,IF(AND(J843&gt;411.3,J843&lt;413),7,IF(AND(J843&gt;365.04,J843&lt;367),8,IF(AND(J843&gt;797.54,J843&lt;799),9,IF(AND(J843&gt;533.49,J843&lt;535),10,IF(AND(J843&gt;475.86,J843&lt;477),11,IF(AND(J843&gt;509.22,J843&lt;511),12,IF(AND(J843&gt;339.94,J843&lt;341.2),13,IF(AND(J843&gt;300.53,J843&lt;302),14,IF(AND(J843&gt;646.78,J843&lt;648),15,IF(AND(J843&gt;430.68,J843&lt;432),16,IF(AND(J843&gt;382.24,J843&lt;384),17,IF(AND(J843&gt;835.07,J843&lt;837),18,IF(AND(J843&gt;558.61,J843&lt;560),19,IF(AND(J843&gt;498.27,J843&lt;500),20))))))))))))))))))</f>
        <v>0</v>
      </c>
      <c r="AG843" s="52" t="b">
        <f>IF(AND(L843&gt;497.89,L843&lt;499),3,IF(AND(L843&gt;360.29,L843&lt;362),4,IF(AND(L843&gt;249.38,L843&lt;251),5,IF(AND(L843&gt;628.22,L843&lt;630),6,IF(AND(L843&gt;455.21,L843&lt;457),7,IF(AND(L843&gt;315.16,L843&lt;317),8,IF(AND(L843&gt;814.35,L843&lt;816),9,IF(AND(L843&gt;571.19,L843&lt;573),10,IF(AND(L843&gt;401.59,L843&lt;403),11,IF(AND(L843&gt;521.33,L843&lt;523),12,IF(AND(L843&gt;377.28,L843&lt;379),13,IF(AND(L843&gt;261.15,L843&lt;263),14,IF(AND(L843&gt;657.8,L843&lt;659),15,IF(AND(L843&gt;476.66,L843&lt;478),16,IF(AND(L843&gt;330.01,L843&lt;332),17,IF(AND(L843&gt;852.67,L843&lt;854),18,IF(AND(L843&gt;598.08,L843&lt;600),19,IF(AND(L843&gt;420.51,L843&lt;422),20))))))))))))))))))</f>
        <v>0</v>
      </c>
      <c r="AH843" s="52" t="b">
        <f>IF(AND(Q843&gt;358.85,Q843&lt;360),3,IF(AND(Q843&gt;129.83,Q843&lt;131),4,IF(AND(Q843&gt;77.61,Q843&lt;79),5,IF(AND(Q843&gt;426.19,Q843&lt;428),6,IF(AND(Q843&gt;159.77,Q843&lt;161),7,IF(AND(Q843&gt;94.38,Q843&lt;96),8,IF(AND(Q843&gt;567.37,Q843&lt;569),9,IF(AND(Q843&gt;203.4,Q843&lt;205),10,IF(AND(Q843&gt;131.96,Q843&lt;133),11,IF(AND(Q843&gt;375.76,Q843&lt;377),12,IF(AND(Q843&gt;135.98,Q843&lt;137),13,IF(AND(Q843&gt;81.31,Q843&lt;83),14,IF(AND(Q843&gt;446.27,Q843&lt;448),15,IF(AND(Q843&gt;167.32,Q843&lt;169),16,IF(AND(Q843&gt;98.86,Q843&lt;100),17,IF(AND(Q843&gt;594.08,Q843&lt;596),18,IF(AND(Q843&gt;213.01,Q843&lt;215),19,IF(AND(Q843&gt;138.21,Q843&lt;140),20))))))))))))))))))</f>
        <v>0</v>
      </c>
      <c r="AI843" s="52" t="b">
        <f>IF(AND(S843&gt;195.17,S843&lt;197),3,IF(AND(S843&gt;88.93,S843&lt;90),4,IF(AND(S843&gt;47.88,S843&lt;49),5,IF(AND(S843&gt;245.08,S843&lt;247),6,IF(AND(S843&gt;111.07,S843&lt;113),7,IF(AND(S843&gt;60.92,S843&lt;62),8,IF(AND(S843&gt;296.11,S843&lt;298),9,IF(AND(S843&gt;139.41,S843&lt;141),10,IF(AND(S843&gt;78.67,S843&lt;80),11,IF(AND(S843&gt;204.39,S843&lt;206),12,IF(AND(S843&gt;93.16,S843&lt;95),13,IF(AND(S843&gt;50.17,S843&lt;52),14,IF(AND(S843&gt;256.64,S843&lt;258),15,IF(AND(S843&gt;116.33,S843&lt;118),16,IF(AND(S843&gt;63.83,S843&lt;65),17,IF(AND(S843&gt;310.07,S843&lt;312),18,IF(AND(S843&gt;146.01,S843&lt;148),19,IF(AND(S843&gt;82.42,S843&lt;84),20))))))))))))))))))</f>
        <v>0</v>
      </c>
      <c r="AJ843" s="52" t="b">
        <f>IF(AND(U843&gt;107.35,U843&lt;109),3,IF(AND(U843&gt;63.65,U843&lt;65),4,IF(AND(U843&gt;44.75,U843&lt;46),5,IF(AND(U843&gt;143.27,U843&lt;145),6,IF(AND(U843&gt;85.58,U843&lt;87),7,IF(AND(U843&gt;60.46,U843&lt;62),8,IF(AND(U843&gt;194.16,U843&lt;196),9,IF(AND(U843&gt;117.24,U843&lt;119),10,IF(AND(U843&gt;82.88,U843&lt;84),11,IF(AND(U843&gt;112.44,U843&lt;114),12,IF(AND(U843&gt;66.69,U843&lt;68),13,IF(AND(U843&gt;46.9,U843&lt;48),14,IF(AND(U843&gt;150.05,U843&lt;152),15,IF(AND(U843&gt;90.65,U843&lt;91),16,IF(AND(U843&gt;63.34,U843&lt;65),17,IF(AND(U843&gt;203.34,U843&lt;205),18,IF(AND(U843&gt;122.8,U843&lt;124),19,IF(AND(U843&gt;86.83,U843&lt;88),20))))))))))))))))))</f>
        <v>0</v>
      </c>
      <c r="AK843" s="52" t="b">
        <f>IF(AND(V843&gt;139.85,V843&lt;141),3,IF(AND(V843&gt;103.84,V843&lt;105),4,IF(AND(V843&gt;52.32,V843&lt;54),5,IF(AND(V843&gt;285.46,V843&lt;287),6,IF(AND(V843&gt;118.42,V843&lt;120),7,IF(AND(V843&gt;62.42,V843&lt;64),8,IF(AND(V843&gt;412.27,V843&lt;414),9,IF(AND(V843&gt;140.33,V843&lt;142),10,IF(AND(V843&gt;145,V843&lt;147),11,IF(AND(V843&gt;146.47,V843&lt;148),12,IF(AND(V843&gt;108.77,V843&lt;110),13,IF(AND(V843&gt;54.82,V843&lt;56),14,IF(AND(V843&gt;298.92,V843&lt;300),15,IF(AND(V843&gt;124.03,V843&lt;126),16,IF(AND(V843&gt;65.4,V843&lt;67),17,IF(AND(V843&gt;431.69,V843&lt;433),18,IF(AND(V843&gt;146.97,V843&lt;148),19,IF(AND(V843&gt;151.86,V843&lt;153),20))))))))))))))))))</f>
        <v>0</v>
      </c>
      <c r="AL843" s="52" t="b">
        <f>IF(AND(W843&gt;350.42,W843&lt;352),3,IF(AND(W843&gt;546.22,W843&lt;548),4,IF(AND(W843&gt;155.33,W843&lt;157),5,IF(AND(W843&gt;721.99,W843&lt;723),6,IF(AND(W843&gt;638.96,W843&lt;639),7,IF(AND(W843&gt;187.79,W843&lt;189),8,IF(AND(W843&gt;945.4,W843&lt;947),9,IF(AND(W843&gt;698.46,W843&lt;670),10,IF(AND(W843&gt;360.7,W843&lt;362),11,IF(AND(W843&gt;366.94,W843&lt;368),12,IF(AND(W843&gt;571.94,W843&lt;573),13,IF(AND(W843&gt;162.68,W843&lt;164),14,IF(AND(W843&gt;755.97,W843&lt;757),15,IF(AND(W843&gt;667.99,W843&lt;669),16,IF(AND(W843&gt;196.66,W843&lt;198),17,IF(AND(W843&gt;989.88,W843&lt;991),18,IF(AND(W843&gt;731.33,W843&lt;733),19,IF(AND(W843&gt;377.7,W843&lt;379),20))))))))))))))))))</f>
        <v>0</v>
      </c>
      <c r="AM843" s="52" t="b">
        <f>IF(AND(Y843&gt;46.2,Y843&lt;46.5),3,IF(AND(Y843&gt;18.8,Y843&lt;19.1),4,IF(AND(Y843&gt;15.8,Y843&lt;16),5,IF(AND(Y843&gt;78.7,Y843&lt;79),6,IF(AND(Y843&gt;32.1,Y843&lt;32.4),7,IF(AND(Y843&gt;26.9,Y843&lt;27.3),8,IF(AND(Y843&gt;125,Y843&lt;125.5),9,IF(AND(Y843&gt;48.2,Y843&lt;48.52),10,IF(AND(Y843&gt;43.1,Y843&lt;43.6),11,IF(AND(Y843&gt;48.53,Y843&lt;48.7),12,IF(AND(Y843&gt;19.6,Y843&lt;20.1),13,IF(AND(Y843&gt;16.5,Y843&lt;16.9),14,IF(AND(Y843&gt;82.4,Y843&lt;82.8),15,IF(AND(Y843&gt;33.6,Y843&lt;34),16,IF(AND(Y843&gt;28,Y843&lt;28.6),17,IF(AND(Y843&gt;130.8,Y843&lt;131.4),18,IF(AND(Y843&gt;50.5,Y843&lt;50.9),19,IF(AND(Y843&gt;45.2,Y843&lt;45.8),20))))))))))))))))))</f>
        <v>0</v>
      </c>
      <c r="AO843" s="4">
        <f t="shared" si="2061"/>
        <v>0</v>
      </c>
      <c r="AP843" s="4">
        <f t="shared" si="2062"/>
        <v>0</v>
      </c>
      <c r="AQ843" s="4">
        <f t="shared" si="2150"/>
        <v>0</v>
      </c>
      <c r="AU843" s="310"/>
      <c r="AV843" s="316"/>
      <c r="AW843" s="333"/>
      <c r="AX843" s="322" t="s">
        <v>53</v>
      </c>
      <c r="AY843" s="293"/>
      <c r="AZ843" s="11">
        <f>ROUND(AZ842/AW836,2)</f>
        <v>1249.18</v>
      </c>
      <c r="BA843" s="11">
        <f>ROUND(BA842/AW836,2)</f>
        <v>1249.18</v>
      </c>
      <c r="BB843" s="11">
        <f>ROUND(BB842/AW836,2)</f>
        <v>0</v>
      </c>
      <c r="BC843" s="11">
        <f>ROUND(BC842/AW836,2)</f>
        <v>0</v>
      </c>
      <c r="BD843" s="11">
        <f>ROUND(BD842/AW836,2)</f>
        <v>0</v>
      </c>
      <c r="BE843" s="11">
        <f>ROUND(BE842/AW836,2)</f>
        <v>0</v>
      </c>
      <c r="BF843" s="11">
        <f>ROUND(BF842/AW836,2)</f>
        <v>0</v>
      </c>
      <c r="BG843" s="11">
        <f>ROUND(BG842/AW836,2)</f>
        <v>0</v>
      </c>
      <c r="BH843" s="11">
        <f>ROUND(BH842/AW836,2)</f>
        <v>0</v>
      </c>
      <c r="BI843" s="11">
        <f>ROUND(BI842/AW836,2)</f>
        <v>0</v>
      </c>
      <c r="BJ843" s="11">
        <f>ROUND(BJ842/AW836,2)</f>
        <v>0</v>
      </c>
      <c r="BK843" s="11">
        <f>ROUND(BK842/AW836,2)</f>
        <v>0</v>
      </c>
      <c r="BL843" s="11">
        <f>ROUND(BL842/AW836,2)</f>
        <v>0</v>
      </c>
      <c r="BM843" s="11">
        <f>ROUND(BM842/AW836,2)</f>
        <v>0</v>
      </c>
      <c r="BN843" s="11">
        <f>ROUND(BN842/AW836,2)</f>
        <v>0</v>
      </c>
      <c r="BO843" s="11">
        <f>ROUND(BO842/AW836,2)</f>
        <v>0</v>
      </c>
      <c r="BP843" s="11">
        <f>ROUND(BP842/AW836,2)</f>
        <v>0</v>
      </c>
      <c r="BQ843" s="11">
        <f>ROUND(BQ842/AW836,2)</f>
        <v>0</v>
      </c>
      <c r="BR843" s="11">
        <f>ROUND(BR842/AW836,2)</f>
        <v>0</v>
      </c>
      <c r="BS843" s="11">
        <f>ROUND(BS842/AW836,2)</f>
        <v>0</v>
      </c>
      <c r="BT843" s="11">
        <f>ROUND(BT842/AW836,2)</f>
        <v>0</v>
      </c>
      <c r="BU843" s="17">
        <v>8</v>
      </c>
      <c r="BX843" s="52" t="b">
        <f>IF(AND(BA843&gt;947.15,BA843&lt;949),3,IF(AND(BA843&gt;623.59,BA843&lt;625),4,IF(AND(BA843&gt;237.38,BA843&lt;239),5,IF(AND(BA843&gt;1986,BA843&lt;1988),6,IF(AND(BA843&gt;739.75,BA843&lt;741),7,IF(AND(BA843&gt;282.91,BA843&lt;284),8,IF(AND(BA843&gt;2681.35,BA843&lt;2683),9,IF(AND(BA843&gt;828.59,BA843&lt;830),10,IF(AND(BA843&gt;585.15,BA843&lt;587),11,IF(AND(BA843&gt;991.71,BA843&lt;993),12,IF(AND(BA843&gt;652.95,BA843&lt;654),13,IF(AND(BA843&gt;248.59,BA843&lt;250),14,IF(AND(BA843&gt;2079.39,BA843&lt;2081),15,IF(AND(BA843&gt;774.57,BA843&lt;776),16,IF(AND(BA843&gt;296.25,BA843&lt;298),17,IF(AND(BA843&gt;2807.42,BA843&lt;2809),18,IF(AND(BA843&gt;867.59,BA843&lt;869),19,IF(AND(BA843&gt;612.7,BA843&lt;614),20))))))))))))))))))</f>
        <v>0</v>
      </c>
      <c r="BY843" s="52" t="b">
        <f>IF(AND(BC843&gt;1204.78,BC843&lt;1206),5,IF(AND(BC843&gt;1407.63,BC843&lt;1409),8,IF(AND(BC843&gt;1427.91,BC843&lt;1429),11,IF(AND(BC843&gt;1261.45,BC843&lt;1263),14,IF(AND(BC843&gt;1473.83,BC843&lt;1475),17,IF(AND(BC843&gt;1495.07,BC843&lt;1497),20))))))</f>
        <v>0</v>
      </c>
      <c r="BZ843" s="52" t="b">
        <f>IF(AND(BD843&gt;486.32,BD843&lt;488),3,IF(AND(BD843&gt;324.64,BD843&lt;326),4,IF(AND(BD843&gt;286.99,BD843&lt;288.5),5,IF(AND(BD843&gt;617.7,BD843&lt;618),6,IF(AND(BD843&gt;411.3,BD843&lt;413),7,IF(AND(BD843&gt;365.04,BD843&lt;367),8,IF(AND(BD843&gt;797.54,BD843&lt;799),9,IF(AND(BD843&gt;533.49,BD843&lt;535),10,IF(AND(BD843&gt;475.86,BD843&lt;477),11,IF(AND(BD843&gt;509.22,BD843&lt;511),12,IF(AND(BD843&gt;339.94,BD843&lt;341.2),13,IF(AND(BD843&gt;300.53,BD843&lt;302),14,IF(AND(BD843&gt;646.78,BD843&lt;648),15,IF(AND(BD843&gt;430.68,BD843&lt;432),16,IF(AND(BD843&gt;382.24,BD843&lt;384),17,IF(AND(BD843&gt;835.07,BD843&lt;837),18,IF(AND(BD843&gt;558.61,BD843&lt;560),19,IF(AND(BD843&gt;498.27,BD843&lt;500),20))))))))))))))))))</f>
        <v>0</v>
      </c>
      <c r="CA843" s="52" t="b">
        <f>IF(AND(BF843&gt;497.89,BF843&lt;499),3,IF(AND(BF843&gt;360.29,BF843&lt;362),4,IF(AND(BF843&gt;249.38,BF843&lt;251),5,IF(AND(BF843&gt;628.22,BF843&lt;630),6,IF(AND(BF843&gt;455.21,BF843&lt;457),7,IF(AND(BF843&gt;315.16,BF843&lt;317),8,IF(AND(BF843&gt;814.35,BF843&lt;816),9,IF(AND(BF843&gt;571.19,BF843&lt;573),10,IF(AND(BF843&gt;401.59,BF843&lt;403),11,IF(AND(BF843&gt;521.33,BF843&lt;523),12,IF(AND(BF843&gt;377.28,BF843&lt;379),13,IF(AND(BF843&gt;261.15,BF843&lt;263),14,IF(AND(BF843&gt;657.8,BF843&lt;659),15,IF(AND(BF843&gt;476.66,BF843&lt;478),16,IF(AND(BF843&gt;330.01,BF843&lt;332),17,IF(AND(BF843&gt;852.67,BF843&lt;854),18,IF(AND(BF843&gt;598.08,BF843&lt;600),19,IF(AND(BF843&gt;420.51,BF843&lt;422),20))))))))))))))))))</f>
        <v>0</v>
      </c>
      <c r="CB843" s="52" t="b">
        <f>IF(AND(BK843&gt;358.85,BK843&lt;360),3,IF(AND(BK843&gt;129.83,BK843&lt;131),4,IF(AND(BK843&gt;77.61,BK843&lt;79),5,IF(AND(BK843&gt;426.19,BK843&lt;428),6,IF(AND(BK843&gt;159.77,BK843&lt;161),7,IF(AND(BK843&gt;94.38,BK843&lt;96),8,IF(AND(BK843&gt;567.37,BK843&lt;569),9,IF(AND(BK843&gt;203.4,BK843&lt;205),10,IF(AND(BK843&gt;131.96,BK843&lt;133),11,IF(AND(BK843&gt;375.76,BK843&lt;377),12,IF(AND(BK843&gt;135.98,BK843&lt;137),13,IF(AND(BK843&gt;81.31,BK843&lt;83),14,IF(AND(BK843&gt;446.27,BK843&lt;448),15,IF(AND(BK843&gt;167.32,BK843&lt;169),16,IF(AND(BK843&gt;98.86,BK843&lt;100),17,IF(AND(BK843&gt;594.08,BK843&lt;596),18,IF(AND(BK843&gt;213.01,BK843&lt;215),19,IF(AND(BK843&gt;138.21,BK843&lt;140),20))))))))))))))))))</f>
        <v>0</v>
      </c>
      <c r="CC843" s="52" t="b">
        <f>IF(AND(BM843&gt;195.17,BM843&lt;197),3,IF(AND(BM843&gt;88.93,BM843&lt;90),4,IF(AND(BM843&gt;47.88,BM843&lt;49),5,IF(AND(BM843&gt;245.08,BM843&lt;247),6,IF(AND(BM843&gt;111.07,BM843&lt;113),7,IF(AND(BM843&gt;60.92,BM843&lt;62),8,IF(AND(BM843&gt;296.11,BM843&lt;298),9,IF(AND(BM843&gt;139.41,BM843&lt;141),10,IF(AND(BM843&gt;78.67,BM843&lt;80),11,IF(AND(BM843&gt;204.39,BM843&lt;206),12,IF(AND(BM843&gt;93.16,BM843&lt;95),13,IF(AND(BM843&gt;50.17,BM843&lt;52),14,IF(AND(BM843&gt;256.64,BM843&lt;258),15,IF(AND(BM843&gt;116.33,BM843&lt;118),16,IF(AND(BM843&gt;63.83,BM843&lt;65),17,IF(AND(BM843&gt;310.07,BM843&lt;312),18,IF(AND(BM843&gt;146.01,BM843&lt;148),19,IF(AND(BM843&gt;82.42,BM843&lt;84),20))))))))))))))))))</f>
        <v>0</v>
      </c>
      <c r="CD843" s="52" t="b">
        <f>IF(AND(BO843&gt;107.35,BO843&lt;109),3,IF(AND(BO843&gt;63.65,BO843&lt;65),4,IF(AND(BO843&gt;44.75,BO843&lt;46),5,IF(AND(BO843&gt;143.27,BO843&lt;145),6,IF(AND(BO843&gt;85.58,BO843&lt;87),7,IF(AND(BO843&gt;60.46,BO843&lt;62),8,IF(AND(BO843&gt;194.16,BO843&lt;196),9,IF(AND(BO843&gt;117.24,BO843&lt;119),10,IF(AND(BO843&gt;82.88,BO843&lt;84),11,IF(AND(BO843&gt;112.44,BO843&lt;114),12,IF(AND(BO843&gt;66.69,BO843&lt;68),13,IF(AND(BO843&gt;46.9,BO843&lt;48),14,IF(AND(BO843&gt;150.05,BO843&lt;152),15,IF(AND(BO843&gt;90.65,BO843&lt;91),16,IF(AND(BO843&gt;63.34,BO843&lt;65),17,IF(AND(BO843&gt;203.34,BO843&lt;205),18,IF(AND(BO843&gt;122.8,BO843&lt;124),19,IF(AND(BO843&gt;86.83,BO843&lt;88),20))))))))))))))))))</f>
        <v>0</v>
      </c>
      <c r="CE843" s="52" t="b">
        <f>IF(AND(BP843&gt;139.85,BP843&lt;141),3,IF(AND(BP843&gt;103.84,BP843&lt;105),4,IF(AND(BP843&gt;52.32,BP843&lt;54),5,IF(AND(BP843&gt;285.46,BP843&lt;287),6,IF(AND(BP843&gt;118.42,BP843&lt;120),7,IF(AND(BP843&gt;62.42,BP843&lt;64),8,IF(AND(BP843&gt;412.27,BP843&lt;414),9,IF(AND(BP843&gt;140.33,BP843&lt;142),10,IF(AND(BP843&gt;145,BP843&lt;147),11,IF(AND(BP843&gt;146.47,BP843&lt;148),12,IF(AND(BP843&gt;108.77,BP843&lt;110),13,IF(AND(BP843&gt;54.82,BP843&lt;56),14,IF(AND(BP843&gt;298.92,BP843&lt;300),15,IF(AND(BP843&gt;124.03,BP843&lt;126),16,IF(AND(BP843&gt;65.4,BP843&lt;67),17,IF(AND(BP843&gt;431.69,BP843&lt;433),18,IF(AND(BP843&gt;146.97,BP843&lt;148),19,IF(AND(BP843&gt;151.86,BP843&lt;153),20))))))))))))))))))</f>
        <v>0</v>
      </c>
      <c r="CF843" s="52" t="b">
        <f>IF(AND(BQ843&gt;350.42,BQ843&lt;352),3,IF(AND(BQ843&gt;546.22,BQ843&lt;548),4,IF(AND(BQ843&gt;155.33,BQ843&lt;157),5,IF(AND(BQ843&gt;721.99,BQ843&lt;723),6,IF(AND(BQ843&gt;638.96,BQ843&lt;639),7,IF(AND(BQ843&gt;187.79,BQ843&lt;189),8,IF(AND(BQ843&gt;945.4,BQ843&lt;947),9,IF(AND(BQ843&gt;698.46,BQ843&lt;670),10,IF(AND(BQ843&gt;360.7,BQ843&lt;362),11,IF(AND(BQ843&gt;366.94,BQ843&lt;368),12,IF(AND(BQ843&gt;571.94,BQ843&lt;573),13,IF(AND(BQ843&gt;162.68,BQ843&lt;164),14,IF(AND(BQ843&gt;755.97,BQ843&lt;757),15,IF(AND(BQ843&gt;667.99,BQ843&lt;669),16,IF(AND(BQ843&gt;196.66,BQ843&lt;198),17,IF(AND(BQ843&gt;989.88,BQ843&lt;991),18,IF(AND(BQ843&gt;731.33,BQ843&lt;733),19,IF(AND(BQ843&gt;377.7,BQ843&lt;379),20))))))))))))))))))</f>
        <v>0</v>
      </c>
      <c r="CG843" s="52" t="b">
        <f>IF(AND(BS843&gt;46.2,BS843&lt;46.5),3,IF(AND(BS843&gt;18.8,BS843&lt;19.1),4,IF(AND(BS843&gt;15.8,BS843&lt;16),5,IF(AND(BS843&gt;78.7,BS843&lt;79),6,IF(AND(BS843&gt;32.1,BS843&lt;32.4),7,IF(AND(BS843&gt;26.9,BS843&lt;27.3),8,IF(AND(BS843&gt;125,BS843&lt;125.5),9,IF(AND(BS843&gt;48.2,BS843&lt;48.52),10,IF(AND(BS843&gt;43.1,BS843&lt;43.6),11,IF(AND(BS843&gt;48.53,BS843&lt;48.7),12,IF(AND(BS843&gt;19.6,BS843&lt;20.1),13,IF(AND(BS843&gt;16.5,BS843&lt;16.9),14,IF(AND(BS843&gt;82.4,BS843&lt;82.8),15,IF(AND(BS843&gt;33.6,BS843&lt;34),16,IF(AND(BS843&gt;28,BS843&lt;28.6),17,IF(AND(BS843&gt;130.8,BS843&lt;131.4),18,IF(AND(BS843&gt;50.5,BS843&lt;50.9),19,IF(AND(BS843&gt;45.2,BS843&lt;45.8),20))))))))))))))))))</f>
        <v>0</v>
      </c>
    </row>
    <row r="844" spans="1:88" ht="90" customHeight="1">
      <c r="A844" s="297"/>
      <c r="B844" s="300"/>
      <c r="C844" s="334"/>
      <c r="D844" s="292" t="s">
        <v>54</v>
      </c>
      <c r="E844" s="293"/>
      <c r="F844" s="10" t="s">
        <v>36</v>
      </c>
      <c r="G844" s="12">
        <f>IF(AD844=FALSE,0,AD844)</f>
        <v>624.59</v>
      </c>
      <c r="H844" s="12" t="s">
        <v>36</v>
      </c>
      <c r="I844" s="12">
        <f>IF(AE844=FALSE,0,AE844)</f>
        <v>0</v>
      </c>
      <c r="J844" s="12">
        <f>IF(AF844=FALSE,0,AF844)</f>
        <v>0</v>
      </c>
      <c r="K844" s="12" t="s">
        <v>36</v>
      </c>
      <c r="L844" s="12">
        <f>IF(AG844=FALSE,0,AG844)</f>
        <v>0</v>
      </c>
      <c r="M844" s="12" t="s">
        <v>36</v>
      </c>
      <c r="N844" s="12" t="s">
        <v>36</v>
      </c>
      <c r="O844" s="12" t="s">
        <v>36</v>
      </c>
      <c r="P844" s="12" t="s">
        <v>36</v>
      </c>
      <c r="Q844" s="12">
        <f>IF(AH844=FALSE,0,AH844)</f>
        <v>0</v>
      </c>
      <c r="R844" s="12" t="s">
        <v>36</v>
      </c>
      <c r="S844" s="12">
        <f>IF(AI844=FALSE,0,AI844)</f>
        <v>0</v>
      </c>
      <c r="T844" s="12" t="s">
        <v>36</v>
      </c>
      <c r="U844" s="12">
        <f>IF(AJ844=FALSE,0,AJ844)</f>
        <v>0</v>
      </c>
      <c r="V844" s="12">
        <f>IF(AK844=FALSE,0,AK844)</f>
        <v>0</v>
      </c>
      <c r="W844" s="12">
        <f>IF(AL844=FALSE,0,AL844)</f>
        <v>0</v>
      </c>
      <c r="X844" s="12" t="s">
        <v>36</v>
      </c>
      <c r="Y844" s="12">
        <f>IF(AM844=FALSE,0,AM844)</f>
        <v>0</v>
      </c>
      <c r="Z844" s="12" t="s">
        <v>36</v>
      </c>
      <c r="AA844" s="18">
        <v>9</v>
      </c>
      <c r="AD844" s="52">
        <f>IF(AD843=3,948.15,IF(AD843=4,624.59,IF(AD843=5,238.38,IF(AD843=6,1987,IF(AD843=7,740.75,IF(AD843=8,283.91,IF(AD843=9,2682.35,IF(AD843=10,829.59,IF(AD843=11,586.15,IF(AD843=12,992.71,IF(AD843=13,653.95,IF(AD843=14,249.59,IF(AD843=15,2080.39,IF(AD843=16,775.57,IF(AD843=17,297.25,IF(AD843=18,2808.42,IF(AD843=19,868.59,IF(AD843=20,613.7))))))))))))))))))</f>
        <v>624.59</v>
      </c>
      <c r="AE844" s="52" t="b">
        <f>IF(AE843=5,1205.78,IF(AE843=8,1408.63,IF(AE843=11,1428.91,IF(AE843=14,1262.45,IF(AE843=17,1474.83,IF(AE843=20,1496.07))))))</f>
        <v>0</v>
      </c>
      <c r="AF844" s="52" t="b">
        <f>IF(AF843=3,487.32,IF(AF843=4,325.64,IF(AF843=5,287.99,IF(AF843=6,618.7,IF(AF843=7,412.3,IF(AF843=8,366.04,IF(AF843=9,798.54,IF(AF843=10,534.49,IF(AF843=11,476.86,IF(AF843=12,510.22,IF(AF843=13,340.94,IF(AF843=14,301.53,IF(AF843=15,647.78,IF(AF843=16,431.68,IF(AF843=17,383.24,IF(AF843=18,836.07,IF(AF843=19,559.61,IF(AF843=20,499.27))))))))))))))))))</f>
        <v>0</v>
      </c>
      <c r="AG844" s="52" t="b">
        <f>IF(AG843=3,498.89,IF(AG843=4,361.29,IF(AG843=5,250.38,IF(AG843=6,629.22,IF(AG843=7,456.21,IF(AG843=8,316.16,IF(AG843=9,815.35,IF(AG843=10,572.19,IF(AG843=11,402.59,IF(AG843=12,522.33,IF(AG843=13,378.28,IF(AG843=14,262.15,IF(AG843=15,658.8,IF(AG843=16,477.66,IF(AG843=17,331.01,IF(AG843=18,853.67,IF(AG843=19,599.08,IF(AG843=20,421.51))))))))))))))))))</f>
        <v>0</v>
      </c>
      <c r="AH844" s="52" t="b">
        <f>IF(AH843=3,359.85,IF(AH843=4,130.83,IF(AH843=5,78.61,IF(AH843=6,427.19,IF(AH843=7,160.77,IF(AH843=8,95.38,IF(AH843=9,568.37,IF(AH843=10,204.4,IF(AH843=11,132.96,IF(AH843=12,376.76,IF(AH843=13,136.98,IF(AH843=14,82.31,IF(AH843=15,447.27,IF(AH843=16,168.32,IF(AH843=17,99.86,IF(AH843=18,595.08,IF(AH843=19,214.01,IF(AH843=20,139.21))))))))))))))))))</f>
        <v>0</v>
      </c>
      <c r="AI844" s="52" t="b">
        <f>IF(AI843=3,196.17,IF(AI843=4,89.93,IF(AI843=5,48.88,IF(AI843=6,246.08,IF(AI843=7,112.07,IF(AI843=8,61.92,IF(AI843=9,297.11,IF(AI843=10,140.41,IF(AI843=11,79.67,IF(AI843=12,205.39,IF(AI843=13,94.16,IF(AI843=14,51.17,IF(AI843=15,257.64,IF(AI843=16,117.33,IF(AI843=17,64.83,IF(AI843=18,311.07,IF(AI843=19,147.01,IF(AI843=20,83.42))))))))))))))))))</f>
        <v>0</v>
      </c>
      <c r="AJ844" s="52" t="b">
        <f>IF(AJ843=3,108.35,IF(AJ843=4,64.65,IF(AJ843=5,45.75,IF(AJ843=6,144.27,IF(AJ843=7,86.58,IF(AJ843=8,61.46,IF(AJ843=9,195.16,IF(AJ843=10,118.24,IF(AJ843=11,83.88,IF(AJ843=12,113.44,IF(AJ843=13,67.69,IF(AJ843=14,47.9,IF(AJ843=15,151.05,IF(AJ843=16,90.65,IF(AJ843=17,64.34,IF(AJ843=18,204.34,IF(AJ843=19,123.8,IF(AJ843=20,87.83))))))))))))))))))</f>
        <v>0</v>
      </c>
      <c r="AK844" s="52" t="b">
        <f>IF(AK843=3,140.85,IF(AK843=4,104.84,IF(AK843=5,53.32,IF(AK843=6,286.46,IF(AK843=7,119.42,IF(AK843=8,63.42,IF(AK843=9,413.27,IF(AK843=10,141.33,IF(AK843=11,146,IF(AK843=12,147.47,IF(AK843=13,109.77,IF(AK843=14,55.82,IF(AK843=15,299.92,IF(AK843=16,125.03,IF(AK843=17,66.4,IF(AK843=18,432.69,IF(AK843=19,147.97,IF(AK843=20,152.86))))))))))))))))))</f>
        <v>0</v>
      </c>
      <c r="AL844" s="52" t="b">
        <f>IF(AL843=3,351.42,IF(AL843=4,547.22,IF(AL843=5,156.33,IF(AL843=6,722.99,IF(AL843=7,638.96,IF(AL843=8,188.79,IF(AL843=9,946.4,IF(AL843=10,699.46,IF(AL843=11,361.7,IF(AL843=12,367.94,IF(AL843=13,572.94,IF(AL843=14,163.68,IF(AL843=15,756.97,IF(AL843=16,668.99,IF(AL843=17,197.66,IF(AL843=18,990.88,IF(AL843=19,732.33,IF(AL843=20,378.7))))))))))))))))))</f>
        <v>0</v>
      </c>
      <c r="AM844" s="52" t="b">
        <f>IF(AM843=3,46.41,IF(AM843=4,19.01,IF(AM843=5,15.96,IF(AM843=6,78.9,IF(AM843=7,32.34,IF(AM843=8,27.09,IF(AM843=9,125.27,IF(AM843=10,48.48,IF(AM843=11,43.47,IF(AM843=12,48.59,IF(AM843=13,19.9,IF(AM843=14,16.71,IF(AM843=15,82.61,IF(AM843=16,33.86,IF(AM843=17,28.36,IF(AM843=18,131.15,IF(AM843=19,50.76,IF(AM843=20,45.51))))))))))))))))))</f>
        <v>0</v>
      </c>
      <c r="AO844" s="4">
        <f t="shared" si="2061"/>
        <v>0</v>
      </c>
      <c r="AP844" s="4">
        <f t="shared" si="2062"/>
        <v>0</v>
      </c>
      <c r="AQ844" s="4">
        <f t="shared" si="2150"/>
        <v>0</v>
      </c>
      <c r="AU844" s="310"/>
      <c r="AV844" s="316"/>
      <c r="AW844" s="334"/>
      <c r="AX844" s="322" t="s">
        <v>54</v>
      </c>
      <c r="AY844" s="293"/>
      <c r="AZ844" s="10" t="s">
        <v>36</v>
      </c>
      <c r="BA844" s="12">
        <f>IF(BX844=FALSE,0,BX844)</f>
        <v>1249.18</v>
      </c>
      <c r="BB844" s="12" t="s">
        <v>36</v>
      </c>
      <c r="BC844" s="12">
        <f>IF(BY844=FALSE,0,BY844)</f>
        <v>0</v>
      </c>
      <c r="BD844" s="12">
        <f>IF(BZ844=FALSE,0,BZ844)</f>
        <v>0</v>
      </c>
      <c r="BE844" s="12" t="s">
        <v>36</v>
      </c>
      <c r="BF844" s="12">
        <f>IF(CA844=FALSE,0,CA844)</f>
        <v>0</v>
      </c>
      <c r="BG844" s="12" t="s">
        <v>36</v>
      </c>
      <c r="BH844" s="12" t="s">
        <v>36</v>
      </c>
      <c r="BI844" s="12" t="s">
        <v>36</v>
      </c>
      <c r="BJ844" s="12" t="s">
        <v>36</v>
      </c>
      <c r="BK844" s="12">
        <f>IF(CB844=FALSE,0,CB844)</f>
        <v>0</v>
      </c>
      <c r="BL844" s="12" t="s">
        <v>36</v>
      </c>
      <c r="BM844" s="12">
        <f>IF(CC844=FALSE,0,CC844)</f>
        <v>0</v>
      </c>
      <c r="BN844" s="12" t="s">
        <v>36</v>
      </c>
      <c r="BO844" s="12">
        <f>IF(CD844=FALSE,0,CD844)</f>
        <v>0</v>
      </c>
      <c r="BP844" s="12">
        <f>IF(CE844=FALSE,0,CE844)</f>
        <v>0</v>
      </c>
      <c r="BQ844" s="12">
        <f>IF(CF844=FALSE,0,CF844)</f>
        <v>0</v>
      </c>
      <c r="BR844" s="12" t="s">
        <v>36</v>
      </c>
      <c r="BS844" s="12">
        <f>IF(CG844=FALSE,0,CG844)</f>
        <v>0</v>
      </c>
      <c r="BT844" s="12" t="s">
        <v>36</v>
      </c>
      <c r="BU844" s="18">
        <v>9</v>
      </c>
      <c r="BX844" s="52">
        <f>IF(AD843=3,1896.3,IF(AD843=4,1249.18,IF(AD843=5,476.76,IF(AD843=6,3974,IF(AD843=7,1481.5,IF(AD843=8,567.82,IF(AD843=9,5364.7,IF(AD843=10,1659.18,IF(AD843=11,1172.3)))))))))</f>
        <v>1249.18</v>
      </c>
      <c r="BY844" s="52" t="b">
        <f>IF(AE843=5,2411.56,IF(AE843=8,2817.26,IF(AE843=11,2857.82)))</f>
        <v>0</v>
      </c>
      <c r="BZ844" s="52" t="b">
        <f>IF(AF843=3,974.64,IF(AF843=4,651.28,IF(AF843=5,575.98,IF(AF843=6,1237.4,IF(AF843=7,824.6,IF(AF843=8,732.08,IF(AF843=9,1597.08,IF(AF843=10,1068.98,IF(AF843=11,953.72)))))))))</f>
        <v>0</v>
      </c>
      <c r="CA844" s="52" t="b">
        <f>IF(AG843=3,997.78,IF(AG843=4,722.58,IF(AG843=5,500.76,IF(AG843=6,1258.44,IF(AG843=7,912.42,IF(AG843=8,632.32,IF(AG843=9,1630.7,IF(AG843=10,1144.38,IF(AG843=11,805.18)))))))))</f>
        <v>0</v>
      </c>
      <c r="CB844" s="52" t="b">
        <f>IF(AH843=3,719.7,IF(AH843=4,261.66,IF(AH843=5,157.22,IF(AH843=6,854.38,IF(AH843=7,321.54,IF(AH843=8,190.76,IF(AH843=9,1136.74,IF(AH843=10,408.8,IF(AH843=11,265.92)))))))))</f>
        <v>0</v>
      </c>
      <c r="CC844" s="52" t="b">
        <f>IF(AI843=3,392.34,IF(AI843=4,179.86,IF(AI843=5,97.76,IF(AI843=6,492.16,IF(AI843=7,224.14,IF(AI843=8,123.84,IF(AI843=9,594.22,IF(AI843=10,280.82,IF(AI843=11,159.34)))))))))</f>
        <v>0</v>
      </c>
      <c r="CD844" s="52" t="b">
        <f>IF(AJ843=3,216.7,IF(AJ843=4,129.3,IF(AJ843=5,91.5,IF(AJ843=6,288.54,IF(AJ843=7,173.16,IF(AJ843=8,122.92,IF(AJ843=9,390.32,IF(AJ843=10,236.48,IF(AJ843=11,167.76)))))))))</f>
        <v>0</v>
      </c>
      <c r="CE844" s="52" t="b">
        <f>IF(AK843=3,281.7,IF(AK843=4,209.68,IF(AK843=5,106.64,IF(AK843=6,572.92,IF(AK843=7,238.84,IF(AK843=8,126.84,IF(AK843=9,826.54,IF(AK843=10,282.66,IF(AK843=11,292)))))))))</f>
        <v>0</v>
      </c>
      <c r="CF844" s="52" t="b">
        <f>IF(AL843=3,702.84,IF(AL843=4,1094.44,IF(AL843=5,312.66,IF(AL843=6,1445.98,IF(AL843=7,1277.92,IF(AL843=8,377.58,IF(AL843=9,1892.8,IF(AL843=10,1398.92,IF(AL843=11,723.4)))))))))</f>
        <v>0</v>
      </c>
      <c r="CG844" s="52" t="b">
        <f>IF(AM843=3,92.82,IF(AM843=4,38.02,IF(AM843=5,31.92,IF(AM843=6,157.8,IF(AM843=7,64.68,IF(AM843=8,54.18,IF(AM843=9,250.54,IF(AM843=10,96.96,IF(AM843=11,86.94)))))))))</f>
        <v>0</v>
      </c>
    </row>
    <row r="845" spans="1:88" ht="30" customHeight="1">
      <c r="A845" s="295" t="s">
        <v>41</v>
      </c>
      <c r="B845" s="298" t="s">
        <v>180</v>
      </c>
      <c r="C845" s="332">
        <v>3511.7</v>
      </c>
      <c r="D845" s="298" t="s">
        <v>27</v>
      </c>
      <c r="E845" s="36" t="s">
        <v>28</v>
      </c>
      <c r="F845" s="10">
        <f>G845+I845+J845+L845+Q845+S845+U845+V845+W845+Y845+Z845</f>
        <v>315807.18099999998</v>
      </c>
      <c r="G845" s="47">
        <v>0</v>
      </c>
      <c r="H845" s="10">
        <v>0</v>
      </c>
      <c r="I845" s="14">
        <v>0</v>
      </c>
      <c r="J845" s="14">
        <v>0</v>
      </c>
      <c r="K845" s="10">
        <v>0</v>
      </c>
      <c r="L845" s="10">
        <f>M845+O845</f>
        <v>0</v>
      </c>
      <c r="M845" s="14">
        <v>0</v>
      </c>
      <c r="N845" s="10">
        <v>0</v>
      </c>
      <c r="O845" s="14">
        <v>0</v>
      </c>
      <c r="P845" s="10">
        <v>0</v>
      </c>
      <c r="Q845" s="14">
        <v>0</v>
      </c>
      <c r="R845" s="10">
        <v>0</v>
      </c>
      <c r="S845" s="14">
        <v>315807.18099999998</v>
      </c>
      <c r="T845" s="10">
        <v>0</v>
      </c>
      <c r="U845" s="14">
        <v>0</v>
      </c>
      <c r="V845" s="10">
        <v>0</v>
      </c>
      <c r="W845" s="10">
        <v>0</v>
      </c>
      <c r="X845" s="10">
        <v>0</v>
      </c>
      <c r="Y845" s="10">
        <v>0</v>
      </c>
      <c r="Z845" s="10">
        <v>0</v>
      </c>
      <c r="AA845" s="16">
        <v>1</v>
      </c>
      <c r="AO845" s="4">
        <f t="shared" si="2061"/>
        <v>0</v>
      </c>
      <c r="AP845" s="4">
        <f t="shared" si="2062"/>
        <v>0</v>
      </c>
      <c r="AQ845" s="4">
        <f t="shared" si="2150"/>
        <v>0</v>
      </c>
      <c r="AU845" s="310" t="s">
        <v>41</v>
      </c>
      <c r="AV845" s="316" t="s">
        <v>180</v>
      </c>
      <c r="AW845" s="332">
        <v>3511.7</v>
      </c>
      <c r="AX845" s="316" t="s">
        <v>27</v>
      </c>
      <c r="AY845" s="36" t="s">
        <v>28</v>
      </c>
      <c r="AZ845" s="10">
        <f>BA845+BC845+BD845+BF845+BK845+BM845+BO845+BP845+BQ845+BS845+BT845</f>
        <v>631614.36</v>
      </c>
      <c r="BA845" s="44">
        <f>ROUND($C845*BA853,2)</f>
        <v>0</v>
      </c>
      <c r="BB845" s="10">
        <f>ROUND(H845*2,2)</f>
        <v>0</v>
      </c>
      <c r="BC845" s="44">
        <f>ROUND($C845*BC853,2)</f>
        <v>0</v>
      </c>
      <c r="BD845" s="44">
        <f>ROUND($C845*BD853,2)</f>
        <v>0</v>
      </c>
      <c r="BE845" s="10">
        <f>ROUND(K845*2,2)</f>
        <v>0</v>
      </c>
      <c r="BF845" s="44">
        <f>ROUND($C845*BF853,2)</f>
        <v>0</v>
      </c>
      <c r="BG845" s="10">
        <f>ROUND(M845*2,2)</f>
        <v>0</v>
      </c>
      <c r="BH845" s="10">
        <f>ROUND(N845*2,2)</f>
        <v>0</v>
      </c>
      <c r="BI845" s="10">
        <f>ROUND(O845*2,2)</f>
        <v>0</v>
      </c>
      <c r="BJ845" s="10">
        <f>ROUND(P845*2,2)</f>
        <v>0</v>
      </c>
      <c r="BK845" s="44">
        <f>ROUND($C845*BK853,2)</f>
        <v>0</v>
      </c>
      <c r="BL845" s="10">
        <f>ROUND(R845*2,2)</f>
        <v>0</v>
      </c>
      <c r="BM845" s="44">
        <f>ROUND($C845*BM853,2)</f>
        <v>631614.36</v>
      </c>
      <c r="BN845" s="10">
        <f>ROUND(T845*2,2)</f>
        <v>0</v>
      </c>
      <c r="BO845" s="44">
        <f>ROUND($C845*BO853,2)</f>
        <v>0</v>
      </c>
      <c r="BP845" s="44">
        <f>ROUND(V845*2,2)</f>
        <v>0</v>
      </c>
      <c r="BQ845" s="44">
        <f>ROUND($C845*BQ853,2)</f>
        <v>0</v>
      </c>
      <c r="BR845" s="10">
        <f>ROUND(X845*2,2)</f>
        <v>0</v>
      </c>
      <c r="BS845" s="44">
        <f>ROUND(Y845*2,2)</f>
        <v>0</v>
      </c>
      <c r="BT845" s="10">
        <f>ROUND(Z845*2,2)</f>
        <v>0</v>
      </c>
      <c r="BU845" s="16">
        <v>1</v>
      </c>
      <c r="CI845" s="32">
        <f>BF845-BG845</f>
        <v>0</v>
      </c>
    </row>
    <row r="846" spans="1:88" ht="60" customHeight="1">
      <c r="A846" s="296"/>
      <c r="B846" s="299"/>
      <c r="C846" s="333"/>
      <c r="D846" s="300"/>
      <c r="E846" s="36" t="s">
        <v>29</v>
      </c>
      <c r="F846" s="10">
        <f t="shared" ref="F846:F850" si="2219">G846+I846+J846+L846+Q846+S846+U846+V846+W846+Y846+Z846</f>
        <v>0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25">
        <v>2</v>
      </c>
      <c r="AO846" s="4">
        <f t="shared" si="2061"/>
        <v>0</v>
      </c>
      <c r="AP846" s="4">
        <f t="shared" si="2062"/>
        <v>0</v>
      </c>
      <c r="AQ846" s="4">
        <f t="shared" si="2150"/>
        <v>0</v>
      </c>
      <c r="AU846" s="310"/>
      <c r="AV846" s="316"/>
      <c r="AW846" s="333"/>
      <c r="AX846" s="316"/>
      <c r="AY846" s="36" t="s">
        <v>29</v>
      </c>
      <c r="AZ846" s="10">
        <f t="shared" ref="AZ846:AZ850" si="2220">BA846+BC846+BD846+BF846+BK846+BM846+BO846+BP846+BQ846+BS846+BT846</f>
        <v>0</v>
      </c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25">
        <v>2</v>
      </c>
    </row>
    <row r="847" spans="1:88" ht="120" customHeight="1">
      <c r="A847" s="296"/>
      <c r="B847" s="299"/>
      <c r="C847" s="333"/>
      <c r="D847" s="298" t="s">
        <v>30</v>
      </c>
      <c r="E847" s="36" t="s">
        <v>31</v>
      </c>
      <c r="F847" s="10">
        <f t="shared" si="2219"/>
        <v>0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25">
        <v>3</v>
      </c>
      <c r="AO847" s="4">
        <f t="shared" si="2061"/>
        <v>0</v>
      </c>
      <c r="AP847" s="4">
        <f t="shared" si="2062"/>
        <v>0</v>
      </c>
      <c r="AQ847" s="4">
        <f t="shared" si="2150"/>
        <v>0</v>
      </c>
      <c r="AT847" s="32">
        <f>AZ847-BC847</f>
        <v>0</v>
      </c>
      <c r="AU847" s="310"/>
      <c r="AV847" s="316"/>
      <c r="AW847" s="333"/>
      <c r="AX847" s="316" t="s">
        <v>30</v>
      </c>
      <c r="AY847" s="36" t="s">
        <v>31</v>
      </c>
      <c r="AZ847" s="10">
        <f t="shared" si="2220"/>
        <v>0</v>
      </c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25">
        <v>3</v>
      </c>
    </row>
    <row r="848" spans="1:88" ht="30" customHeight="1">
      <c r="A848" s="296"/>
      <c r="B848" s="299"/>
      <c r="C848" s="333"/>
      <c r="D848" s="299"/>
      <c r="E848" s="36" t="s">
        <v>32</v>
      </c>
      <c r="F848" s="10">
        <f t="shared" si="2219"/>
        <v>0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25">
        <v>4</v>
      </c>
      <c r="AO848" s="4">
        <f t="shared" si="2061"/>
        <v>0</v>
      </c>
      <c r="AP848" s="4">
        <f t="shared" si="2062"/>
        <v>0</v>
      </c>
      <c r="AQ848" s="4">
        <f t="shared" si="2150"/>
        <v>0</v>
      </c>
      <c r="AU848" s="310"/>
      <c r="AV848" s="316"/>
      <c r="AW848" s="333"/>
      <c r="AX848" s="316"/>
      <c r="AY848" s="36" t="s">
        <v>32</v>
      </c>
      <c r="AZ848" s="10">
        <f t="shared" si="2220"/>
        <v>0</v>
      </c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25">
        <v>4</v>
      </c>
    </row>
    <row r="849" spans="1:88" ht="30" customHeight="1">
      <c r="A849" s="296"/>
      <c r="B849" s="299"/>
      <c r="C849" s="333"/>
      <c r="D849" s="299"/>
      <c r="E849" s="36" t="s">
        <v>33</v>
      </c>
      <c r="F849" s="10">
        <f t="shared" si="2219"/>
        <v>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25">
        <v>5</v>
      </c>
      <c r="AO849" s="4">
        <f t="shared" si="2061"/>
        <v>0</v>
      </c>
      <c r="AP849" s="4">
        <f t="shared" si="2062"/>
        <v>0</v>
      </c>
      <c r="AQ849" s="4">
        <f t="shared" si="2150"/>
        <v>0</v>
      </c>
      <c r="AU849" s="310"/>
      <c r="AV849" s="316"/>
      <c r="AW849" s="333"/>
      <c r="AX849" s="316"/>
      <c r="AY849" s="36" t="s">
        <v>33</v>
      </c>
      <c r="AZ849" s="10">
        <f t="shared" si="2220"/>
        <v>0</v>
      </c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25">
        <v>5</v>
      </c>
    </row>
    <row r="850" spans="1:88" ht="30" customHeight="1">
      <c r="A850" s="296"/>
      <c r="B850" s="299"/>
      <c r="C850" s="333"/>
      <c r="D850" s="300"/>
      <c r="E850" s="36" t="s">
        <v>34</v>
      </c>
      <c r="F850" s="10">
        <f t="shared" si="2219"/>
        <v>0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25">
        <v>6</v>
      </c>
      <c r="AO850" s="4">
        <f t="shared" si="2061"/>
        <v>0</v>
      </c>
      <c r="AP850" s="4">
        <f t="shared" si="2062"/>
        <v>0</v>
      </c>
      <c r="AQ850" s="4">
        <f t="shared" si="2150"/>
        <v>0</v>
      </c>
      <c r="AU850" s="310"/>
      <c r="AV850" s="316"/>
      <c r="AW850" s="333"/>
      <c r="AX850" s="316"/>
      <c r="AY850" s="36" t="s">
        <v>34</v>
      </c>
      <c r="AZ850" s="10">
        <f t="shared" si="2220"/>
        <v>0</v>
      </c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25">
        <v>6</v>
      </c>
    </row>
    <row r="851" spans="1:88" ht="30" customHeight="1">
      <c r="A851" s="296"/>
      <c r="B851" s="299"/>
      <c r="C851" s="333"/>
      <c r="D851" s="311" t="s">
        <v>35</v>
      </c>
      <c r="E851" s="312"/>
      <c r="F851" s="10">
        <f>F845+F846+F847+F848+F849+F850</f>
        <v>315807.18099999998</v>
      </c>
      <c r="G851" s="10">
        <f t="shared" ref="G851" si="2221">G845+G846+G847+G848+G849+G850</f>
        <v>0</v>
      </c>
      <c r="H851" s="10">
        <f t="shared" ref="H851" si="2222">H845+H846+H847+H848+H849+H850</f>
        <v>0</v>
      </c>
      <c r="I851" s="10">
        <f t="shared" ref="I851" si="2223">I845+I846+I847+I848+I849+I850</f>
        <v>0</v>
      </c>
      <c r="J851" s="10">
        <f t="shared" ref="J851" si="2224">J845+J846+J847+J848+J849+J850</f>
        <v>0</v>
      </c>
      <c r="K851" s="10">
        <f t="shared" ref="K851" si="2225">K845+K846+K847+K848+K849+K850</f>
        <v>0</v>
      </c>
      <c r="L851" s="10">
        <f t="shared" ref="L851" si="2226">L845+L846+L847+L848+L849+L850</f>
        <v>0</v>
      </c>
      <c r="M851" s="10">
        <f t="shared" ref="M851" si="2227">M845+M846+M847+M848+M849+M850</f>
        <v>0</v>
      </c>
      <c r="N851" s="10">
        <f t="shared" ref="N851" si="2228">N845+N846+N847+N848+N849+N850</f>
        <v>0</v>
      </c>
      <c r="O851" s="10">
        <f t="shared" ref="O851" si="2229">O845+O846+O847+O848+O849+O850</f>
        <v>0</v>
      </c>
      <c r="P851" s="10">
        <f t="shared" ref="P851" si="2230">P845+P846+P847+P848+P849+P850</f>
        <v>0</v>
      </c>
      <c r="Q851" s="10">
        <f t="shared" ref="Q851" si="2231">Q845+Q846+Q847+Q848+Q849+Q850</f>
        <v>0</v>
      </c>
      <c r="R851" s="10">
        <f t="shared" ref="R851" si="2232">R845+R846+R847+R848+R849+R850</f>
        <v>0</v>
      </c>
      <c r="S851" s="10">
        <f t="shared" ref="S851" si="2233">S845+S846+S847+S848+S849+S850</f>
        <v>315807.18099999998</v>
      </c>
      <c r="T851" s="10">
        <f t="shared" ref="T851" si="2234">T845+T846+T847+T848+T849+T850</f>
        <v>0</v>
      </c>
      <c r="U851" s="10">
        <f t="shared" ref="U851" si="2235">U845+U846+U847+U848+U849+U850</f>
        <v>0</v>
      </c>
      <c r="V851" s="10">
        <f t="shared" ref="V851" si="2236">V845+V846+V847+V848+V849+V850</f>
        <v>0</v>
      </c>
      <c r="W851" s="10">
        <f t="shared" ref="W851" si="2237">W845+W846+W847+W848+W849+W850</f>
        <v>0</v>
      </c>
      <c r="X851" s="10">
        <f t="shared" ref="X851" si="2238">X845+X846+X847+X848+X849+X850</f>
        <v>0</v>
      </c>
      <c r="Y851" s="10">
        <f t="shared" ref="Y851" si="2239">Y845+Y846+Y847+Y848+Y849+Y850</f>
        <v>0</v>
      </c>
      <c r="Z851" s="10">
        <f t="shared" ref="Z851" si="2240">Z845+Z846+Z847+Z848+Z849+Z850</f>
        <v>0</v>
      </c>
      <c r="AA851" s="26">
        <v>7</v>
      </c>
      <c r="AO851" s="4">
        <f t="shared" si="2061"/>
        <v>0</v>
      </c>
      <c r="AP851" s="4">
        <f t="shared" si="2062"/>
        <v>0</v>
      </c>
      <c r="AQ851" s="4">
        <f t="shared" si="2150"/>
        <v>0</v>
      </c>
      <c r="AU851" s="310"/>
      <c r="AV851" s="316"/>
      <c r="AW851" s="333"/>
      <c r="AX851" s="321" t="s">
        <v>35</v>
      </c>
      <c r="AY851" s="321"/>
      <c r="AZ851" s="10">
        <f>AZ845+AZ846+AZ847+AZ848+AZ849+AZ850</f>
        <v>631614.36</v>
      </c>
      <c r="BA851" s="10">
        <f t="shared" ref="BA851:BT851" si="2241">BA845+BA846+BA847+BA848+BA849+BA850</f>
        <v>0</v>
      </c>
      <c r="BB851" s="10">
        <f t="shared" si="2241"/>
        <v>0</v>
      </c>
      <c r="BC851" s="10">
        <f t="shared" si="2241"/>
        <v>0</v>
      </c>
      <c r="BD851" s="10">
        <f t="shared" si="2241"/>
        <v>0</v>
      </c>
      <c r="BE851" s="10">
        <f t="shared" si="2241"/>
        <v>0</v>
      </c>
      <c r="BF851" s="10">
        <f t="shared" si="2241"/>
        <v>0</v>
      </c>
      <c r="BG851" s="10">
        <f t="shared" si="2241"/>
        <v>0</v>
      </c>
      <c r="BH851" s="10">
        <f t="shared" si="2241"/>
        <v>0</v>
      </c>
      <c r="BI851" s="10">
        <f t="shared" si="2241"/>
        <v>0</v>
      </c>
      <c r="BJ851" s="10">
        <f t="shared" si="2241"/>
        <v>0</v>
      </c>
      <c r="BK851" s="10">
        <f t="shared" si="2241"/>
        <v>0</v>
      </c>
      <c r="BL851" s="10">
        <f t="shared" si="2241"/>
        <v>0</v>
      </c>
      <c r="BM851" s="10">
        <f t="shared" si="2241"/>
        <v>631614.36</v>
      </c>
      <c r="BN851" s="10">
        <f t="shared" si="2241"/>
        <v>0</v>
      </c>
      <c r="BO851" s="10">
        <f t="shared" si="2241"/>
        <v>0</v>
      </c>
      <c r="BP851" s="10">
        <f t="shared" si="2241"/>
        <v>0</v>
      </c>
      <c r="BQ851" s="10">
        <f t="shared" si="2241"/>
        <v>0</v>
      </c>
      <c r="BR851" s="10">
        <f t="shared" si="2241"/>
        <v>0</v>
      </c>
      <c r="BS851" s="10">
        <f t="shared" si="2241"/>
        <v>0</v>
      </c>
      <c r="BT851" s="10">
        <f t="shared" si="2241"/>
        <v>0</v>
      </c>
      <c r="BU851" s="26">
        <v>7</v>
      </c>
      <c r="CI851" s="32">
        <f>BF851-BG851</f>
        <v>0</v>
      </c>
      <c r="CJ851" s="123"/>
    </row>
    <row r="852" spans="1:88" ht="75" customHeight="1">
      <c r="A852" s="296"/>
      <c r="B852" s="299"/>
      <c r="C852" s="333"/>
      <c r="D852" s="292" t="s">
        <v>53</v>
      </c>
      <c r="E852" s="293"/>
      <c r="F852" s="11">
        <f>ROUND(F851/C845,2)</f>
        <v>89.93</v>
      </c>
      <c r="G852" s="11">
        <f>ROUND(G851/C845,2)</f>
        <v>0</v>
      </c>
      <c r="H852" s="11">
        <f>ROUND(H851/C845,2)</f>
        <v>0</v>
      </c>
      <c r="I852" s="11">
        <f>ROUND(I851/C845,2)</f>
        <v>0</v>
      </c>
      <c r="J852" s="11">
        <f>ROUND(J851/C845,2)</f>
        <v>0</v>
      </c>
      <c r="K852" s="11">
        <f>ROUND(K851/C845,2)</f>
        <v>0</v>
      </c>
      <c r="L852" s="11">
        <f>ROUND(L851/C845,2)</f>
        <v>0</v>
      </c>
      <c r="M852" s="11">
        <f>ROUND(M851/C845,2)</f>
        <v>0</v>
      </c>
      <c r="N852" s="11">
        <f>ROUND(N851/C845,2)</f>
        <v>0</v>
      </c>
      <c r="O852" s="11">
        <f>ROUND(O851/C845,2)</f>
        <v>0</v>
      </c>
      <c r="P852" s="11">
        <f>ROUND(P851/C845,2)</f>
        <v>0</v>
      </c>
      <c r="Q852" s="11">
        <f>ROUND(Q851/C845,2)</f>
        <v>0</v>
      </c>
      <c r="R852" s="11">
        <f>ROUND(R851/C845,2)</f>
        <v>0</v>
      </c>
      <c r="S852" s="11">
        <f>ROUND(S851/C845,2)</f>
        <v>89.93</v>
      </c>
      <c r="T852" s="11">
        <f>ROUND(T851/C845,2)</f>
        <v>0</v>
      </c>
      <c r="U852" s="11">
        <f>ROUND(U851/C845,2)</f>
        <v>0</v>
      </c>
      <c r="V852" s="11">
        <f>ROUND(V851/C845,2)</f>
        <v>0</v>
      </c>
      <c r="W852" s="11">
        <f>ROUND(W851/C845,2)</f>
        <v>0</v>
      </c>
      <c r="X852" s="11">
        <f>ROUND(X851/C845,2)</f>
        <v>0</v>
      </c>
      <c r="Y852" s="11">
        <f>ROUND(Y851/C845,2)</f>
        <v>0</v>
      </c>
      <c r="Z852" s="11">
        <f>ROUND(Z851/C845,2)</f>
        <v>0</v>
      </c>
      <c r="AA852" s="17">
        <v>8</v>
      </c>
      <c r="AD852" s="52" t="b">
        <f>IF(AND(G852&gt;947.15,G852&lt;949),3,IF(AND(G852&gt;623.59,G852&lt;625),4,IF(AND(G852&gt;237.38,G852&lt;239),5,IF(AND(G852&gt;1986,G852&lt;1988),6,IF(AND(G852&gt;739.75,G852&lt;741),7,IF(AND(G852&gt;282.91,G852&lt;284),8,IF(AND(G852&gt;2681.35,G852&lt;2683),9,IF(AND(G852&gt;828.59,G852&lt;830),10,IF(AND(G852&gt;585.15,G852&lt;587),11,IF(AND(G852&gt;991.71,G852&lt;993),12,IF(AND(G852&gt;652.95,G852&lt;654),13,IF(AND(G852&gt;248.59,G852&lt;250),14,IF(AND(G852&gt;2079.39,G852&lt;2081),15,IF(AND(G852&gt;774.57,G852&lt;776),16,IF(AND(G852&gt;296.25,G852&lt;298),17,IF(AND(G852&gt;2807.42,G852&lt;2809),18,IF(AND(G852&gt;867.59,G852&lt;869),19,IF(AND(G852&gt;612.7,G852&lt;614),20))))))))))))))))))</f>
        <v>0</v>
      </c>
      <c r="AE852" s="52" t="b">
        <f>IF(AND(I852&gt;1204.78,I852&lt;1206),5,IF(AND(I852&gt;1407.63,I852&lt;1409),8,IF(AND(I852&gt;1427.91,I852&lt;1429),11,IF(AND(I852&gt;1261.45,I852&lt;1263),14,IF(AND(I852&gt;1473.83,I852&lt;1475),17,IF(AND(I852&gt;1495.07,I852&lt;1497),20))))))</f>
        <v>0</v>
      </c>
      <c r="AF852" s="52" t="b">
        <f>IF(AND(J852&gt;486.32,J852&lt;488),3,IF(AND(J852&gt;324.64,J852&lt;326),4,IF(AND(J852&gt;286.99,J852&lt;288.5),5,IF(AND(J852&gt;617.7,J852&lt;618),6,IF(AND(J852&gt;411.3,J852&lt;413),7,IF(AND(J852&gt;365.04,J852&lt;367),8,IF(AND(J852&gt;797.54,J852&lt;799),9,IF(AND(J852&gt;533.49,J852&lt;535),10,IF(AND(J852&gt;475.86,J852&lt;477),11,IF(AND(J852&gt;509.22,J852&lt;511),12,IF(AND(J852&gt;339.94,J852&lt;341.2),13,IF(AND(J852&gt;300.53,J852&lt;302),14,IF(AND(J852&gt;646.78,J852&lt;648),15,IF(AND(J852&gt;430.68,J852&lt;432),16,IF(AND(J852&gt;382.24,J852&lt;384),17,IF(AND(J852&gt;835.07,J852&lt;837),18,IF(AND(J852&gt;558.61,J852&lt;560),19,IF(AND(J852&gt;498.27,J852&lt;500),20))))))))))))))))))</f>
        <v>0</v>
      </c>
      <c r="AG852" s="52" t="b">
        <f>IF(AND(L852&gt;497.89,L852&lt;499),3,IF(AND(L852&gt;360.29,L852&lt;362),4,IF(AND(L852&gt;249.38,L852&lt;251),5,IF(AND(L852&gt;628.22,L852&lt;630),6,IF(AND(L852&gt;455.21,L852&lt;457),7,IF(AND(L852&gt;315.16,L852&lt;317),8,IF(AND(L852&gt;814.35,L852&lt;816),9,IF(AND(L852&gt;571.19,L852&lt;573),10,IF(AND(L852&gt;401.59,L852&lt;403),11,IF(AND(L852&gt;521.33,L852&lt;523),12,IF(AND(L852&gt;377.28,L852&lt;379),13,IF(AND(L852&gt;261.15,L852&lt;263),14,IF(AND(L852&gt;657.8,L852&lt;659),15,IF(AND(L852&gt;476.66,L852&lt;478),16,IF(AND(L852&gt;330.01,L852&lt;332),17,IF(AND(L852&gt;852.67,L852&lt;854),18,IF(AND(L852&gt;598.08,L852&lt;600),19,IF(AND(L852&gt;420.51,L852&lt;422),20))))))))))))))))))</f>
        <v>0</v>
      </c>
      <c r="AH852" s="52" t="b">
        <f>IF(AND(Q852&gt;358.85,Q852&lt;360),3,IF(AND(Q852&gt;129.83,Q852&lt;131),4,IF(AND(Q852&gt;77.61,Q852&lt;79),5,IF(AND(Q852&gt;426.19,Q852&lt;428),6,IF(AND(Q852&gt;159.77,Q852&lt;161),7,IF(AND(Q852&gt;94.38,Q852&lt;96),8,IF(AND(Q852&gt;567.37,Q852&lt;569),9,IF(AND(Q852&gt;203.4,Q852&lt;205),10,IF(AND(Q852&gt;131.96,Q852&lt;133),11,IF(AND(Q852&gt;375.76,Q852&lt;377),12,IF(AND(Q852&gt;135.98,Q852&lt;137),13,IF(AND(Q852&gt;81.31,Q852&lt;83),14,IF(AND(Q852&gt;446.27,Q852&lt;448),15,IF(AND(Q852&gt;167.32,Q852&lt;169),16,IF(AND(Q852&gt;98.86,Q852&lt;100),17,IF(AND(Q852&gt;594.08,Q852&lt;596),18,IF(AND(Q852&gt;213.01,Q852&lt;215),19,IF(AND(Q852&gt;138.21,Q852&lt;140),20))))))))))))))))))</f>
        <v>0</v>
      </c>
      <c r="AI852" s="52">
        <f>IF(AND(S852&gt;195.17,S852&lt;197),3,IF(AND(S852&gt;88.93,S852&lt;90),4,IF(AND(S852&gt;47.88,S852&lt;49),5,IF(AND(S852&gt;245.08,S852&lt;247),6,IF(AND(S852&gt;111.07,S852&lt;113),7,IF(AND(S852&gt;60.92,S852&lt;62),8,IF(AND(S852&gt;296.11,S852&lt;298),9,IF(AND(S852&gt;139.41,S852&lt;141),10,IF(AND(S852&gt;78.67,S852&lt;80),11,IF(AND(S852&gt;204.39,S852&lt;206),12,IF(AND(S852&gt;93.16,S852&lt;95),13,IF(AND(S852&gt;50.17,S852&lt;52),14,IF(AND(S852&gt;256.64,S852&lt;258),15,IF(AND(S852&gt;116.33,S852&lt;118),16,IF(AND(S852&gt;63.83,S852&lt;65),17,IF(AND(S852&gt;310.07,S852&lt;312),18,IF(AND(S852&gt;146.01,S852&lt;148),19,IF(AND(S852&gt;82.42,S852&lt;84),20))))))))))))))))))</f>
        <v>4</v>
      </c>
      <c r="AJ852" s="52" t="b">
        <f>IF(AND(U852&gt;107.35,U852&lt;109),3,IF(AND(U852&gt;63.65,U852&lt;65),4,IF(AND(U852&gt;44.75,U852&lt;46),5,IF(AND(U852&gt;143.27,U852&lt;145),6,IF(AND(U852&gt;85.58,U852&lt;87),7,IF(AND(U852&gt;60.46,U852&lt;62),8,IF(AND(U852&gt;194.16,U852&lt;196),9,IF(AND(U852&gt;117.24,U852&lt;119),10,IF(AND(U852&gt;82.88,U852&lt;84),11,IF(AND(U852&gt;112.44,U852&lt;114),12,IF(AND(U852&gt;66.69,U852&lt;68),13,IF(AND(U852&gt;46.9,U852&lt;48),14,IF(AND(U852&gt;150.05,U852&lt;152),15,IF(AND(U852&gt;90.65,U852&lt;91),16,IF(AND(U852&gt;63.34,U852&lt;65),17,IF(AND(U852&gt;203.34,U852&lt;205),18,IF(AND(U852&gt;122.8,U852&lt;124),19,IF(AND(U852&gt;86.83,U852&lt;88),20))))))))))))))))))</f>
        <v>0</v>
      </c>
      <c r="AK852" s="52" t="b">
        <f>IF(AND(V852&gt;139.85,V852&lt;141),3,IF(AND(V852&gt;103.84,V852&lt;105),4,IF(AND(V852&gt;52.32,V852&lt;54),5,IF(AND(V852&gt;285.46,V852&lt;287),6,IF(AND(V852&gt;118.42,V852&lt;120),7,IF(AND(V852&gt;62.42,V852&lt;64),8,IF(AND(V852&gt;412.27,V852&lt;414),9,IF(AND(V852&gt;140.33,V852&lt;142),10,IF(AND(V852&gt;145,V852&lt;147),11,IF(AND(V852&gt;146.47,V852&lt;148),12,IF(AND(V852&gt;108.77,V852&lt;110),13,IF(AND(V852&gt;54.82,V852&lt;56),14,IF(AND(V852&gt;298.92,V852&lt;300),15,IF(AND(V852&gt;124.03,V852&lt;126),16,IF(AND(V852&gt;65.4,V852&lt;67),17,IF(AND(V852&gt;431.69,V852&lt;433),18,IF(AND(V852&gt;146.97,V852&lt;148),19,IF(AND(V852&gt;151.86,V852&lt;153),20))))))))))))))))))</f>
        <v>0</v>
      </c>
      <c r="AL852" s="52" t="b">
        <f>IF(AND(W852&gt;350.42,W852&lt;352),3,IF(AND(W852&gt;546.22,W852&lt;548),4,IF(AND(W852&gt;155.33,W852&lt;157),5,IF(AND(W852&gt;721.99,W852&lt;723),6,IF(AND(W852&gt;638.96,W852&lt;639),7,IF(AND(W852&gt;187.79,W852&lt;189),8,IF(AND(W852&gt;945.4,W852&lt;947),9,IF(AND(W852&gt;698.46,W852&lt;670),10,IF(AND(W852&gt;360.7,W852&lt;362),11,IF(AND(W852&gt;366.94,W852&lt;368),12,IF(AND(W852&gt;571.94,W852&lt;573),13,IF(AND(W852&gt;162.68,W852&lt;164),14,IF(AND(W852&gt;755.97,W852&lt;757),15,IF(AND(W852&gt;667.99,W852&lt;669),16,IF(AND(W852&gt;196.66,W852&lt;198),17,IF(AND(W852&gt;989.88,W852&lt;991),18,IF(AND(W852&gt;731.33,W852&lt;733),19,IF(AND(W852&gt;377.7,W852&lt;379),20))))))))))))))))))</f>
        <v>0</v>
      </c>
      <c r="AM852" s="52" t="b">
        <f>IF(AND(Y852&gt;46.2,Y852&lt;46.5),3,IF(AND(Y852&gt;18.8,Y852&lt;19.1),4,IF(AND(Y852&gt;15.8,Y852&lt;16),5,IF(AND(Y852&gt;78.7,Y852&lt;79),6,IF(AND(Y852&gt;32.1,Y852&lt;32.4),7,IF(AND(Y852&gt;26.9,Y852&lt;27.3),8,IF(AND(Y852&gt;125,Y852&lt;125.5),9,IF(AND(Y852&gt;48.2,Y852&lt;48.52),10,IF(AND(Y852&gt;43.1,Y852&lt;43.6),11,IF(AND(Y852&gt;48.53,Y852&lt;48.7),12,IF(AND(Y852&gt;19.6,Y852&lt;20.1),13,IF(AND(Y852&gt;16.5,Y852&lt;16.9),14,IF(AND(Y852&gt;82.4,Y852&lt;82.8),15,IF(AND(Y852&gt;33.6,Y852&lt;34),16,IF(AND(Y852&gt;28,Y852&lt;28.6),17,IF(AND(Y852&gt;130.8,Y852&lt;131.4),18,IF(AND(Y852&gt;50.5,Y852&lt;50.9),19,IF(AND(Y852&gt;45.2,Y852&lt;45.8),20))))))))))))))))))</f>
        <v>0</v>
      </c>
      <c r="AO852" s="4">
        <f t="shared" si="2061"/>
        <v>0</v>
      </c>
      <c r="AP852" s="4">
        <f t="shared" si="2062"/>
        <v>0</v>
      </c>
      <c r="AQ852" s="4">
        <f t="shared" si="2150"/>
        <v>0</v>
      </c>
      <c r="AU852" s="310"/>
      <c r="AV852" s="316"/>
      <c r="AW852" s="333"/>
      <c r="AX852" s="322" t="s">
        <v>53</v>
      </c>
      <c r="AY852" s="293"/>
      <c r="AZ852" s="11">
        <f>ROUND(AZ851/AW845,2)</f>
        <v>179.86</v>
      </c>
      <c r="BA852" s="11">
        <f>ROUND(BA851/AW845,2)</f>
        <v>0</v>
      </c>
      <c r="BB852" s="11">
        <f>ROUND(BB851/AW845,2)</f>
        <v>0</v>
      </c>
      <c r="BC852" s="11">
        <f>ROUND(BC851/AW845,2)</f>
        <v>0</v>
      </c>
      <c r="BD852" s="11">
        <f>ROUND(BD851/AW845,2)</f>
        <v>0</v>
      </c>
      <c r="BE852" s="11">
        <f>ROUND(BE851/AW845,2)</f>
        <v>0</v>
      </c>
      <c r="BF852" s="11">
        <f>ROUND(BF851/AW845,2)</f>
        <v>0</v>
      </c>
      <c r="BG852" s="11">
        <f>ROUND(BG851/AW845,2)</f>
        <v>0</v>
      </c>
      <c r="BH852" s="11">
        <f>ROUND(BH851/AW845,2)</f>
        <v>0</v>
      </c>
      <c r="BI852" s="11">
        <f>ROUND(BI851/AW845,2)</f>
        <v>0</v>
      </c>
      <c r="BJ852" s="11">
        <f>ROUND(BJ851/AW845,2)</f>
        <v>0</v>
      </c>
      <c r="BK852" s="11">
        <f>ROUND(BK851/AW845,2)</f>
        <v>0</v>
      </c>
      <c r="BL852" s="11">
        <f>ROUND(BL851/AW845,2)</f>
        <v>0</v>
      </c>
      <c r="BM852" s="11">
        <f>ROUND(BM851/AW845,2)</f>
        <v>179.86</v>
      </c>
      <c r="BN852" s="11">
        <f>ROUND(BN851/AW845,2)</f>
        <v>0</v>
      </c>
      <c r="BO852" s="11">
        <f>ROUND(BO851/AW845,2)</f>
        <v>0</v>
      </c>
      <c r="BP852" s="11">
        <f>ROUND(BP851/AW845,2)</f>
        <v>0</v>
      </c>
      <c r="BQ852" s="11">
        <f>ROUND(BQ851/AW845,2)</f>
        <v>0</v>
      </c>
      <c r="BR852" s="11">
        <f>ROUND(BR851/AW845,2)</f>
        <v>0</v>
      </c>
      <c r="BS852" s="11">
        <f>ROUND(BS851/AW845,2)</f>
        <v>0</v>
      </c>
      <c r="BT852" s="11">
        <f>ROUND(BT851/AW845,2)</f>
        <v>0</v>
      </c>
      <c r="BU852" s="17">
        <v>8</v>
      </c>
      <c r="BX852" s="52" t="b">
        <f>IF(AND(BA852&gt;947.15,BA852&lt;949),3,IF(AND(BA852&gt;623.59,BA852&lt;625),4,IF(AND(BA852&gt;237.38,BA852&lt;239),5,IF(AND(BA852&gt;1986,BA852&lt;1988),6,IF(AND(BA852&gt;739.75,BA852&lt;741),7,IF(AND(BA852&gt;282.91,BA852&lt;284),8,IF(AND(BA852&gt;2681.35,BA852&lt;2683),9,IF(AND(BA852&gt;828.59,BA852&lt;830),10,IF(AND(BA852&gt;585.15,BA852&lt;587),11,IF(AND(BA852&gt;991.71,BA852&lt;993),12,IF(AND(BA852&gt;652.95,BA852&lt;654),13,IF(AND(BA852&gt;248.59,BA852&lt;250),14,IF(AND(BA852&gt;2079.39,BA852&lt;2081),15,IF(AND(BA852&gt;774.57,BA852&lt;776),16,IF(AND(BA852&gt;296.25,BA852&lt;298),17,IF(AND(BA852&gt;2807.42,BA852&lt;2809),18,IF(AND(BA852&gt;867.59,BA852&lt;869),19,IF(AND(BA852&gt;612.7,BA852&lt;614),20))))))))))))))))))</f>
        <v>0</v>
      </c>
      <c r="BY852" s="52" t="b">
        <f>IF(AND(BC852&gt;1204.78,BC852&lt;1206),5,IF(AND(BC852&gt;1407.63,BC852&lt;1409),8,IF(AND(BC852&gt;1427.91,BC852&lt;1429),11,IF(AND(BC852&gt;1261.45,BC852&lt;1263),14,IF(AND(BC852&gt;1473.83,BC852&lt;1475),17,IF(AND(BC852&gt;1495.07,BC852&lt;1497),20))))))</f>
        <v>0</v>
      </c>
      <c r="BZ852" s="52" t="b">
        <f>IF(AND(BD852&gt;486.32,BD852&lt;488),3,IF(AND(BD852&gt;324.64,BD852&lt;326),4,IF(AND(BD852&gt;286.99,BD852&lt;288.5),5,IF(AND(BD852&gt;617.7,BD852&lt;618),6,IF(AND(BD852&gt;411.3,BD852&lt;413),7,IF(AND(BD852&gt;365.04,BD852&lt;367),8,IF(AND(BD852&gt;797.54,BD852&lt;799),9,IF(AND(BD852&gt;533.49,BD852&lt;535),10,IF(AND(BD852&gt;475.86,BD852&lt;477),11,IF(AND(BD852&gt;509.22,BD852&lt;511),12,IF(AND(BD852&gt;339.94,BD852&lt;341.2),13,IF(AND(BD852&gt;300.53,BD852&lt;302),14,IF(AND(BD852&gt;646.78,BD852&lt;648),15,IF(AND(BD852&gt;430.68,BD852&lt;432),16,IF(AND(BD852&gt;382.24,BD852&lt;384),17,IF(AND(BD852&gt;835.07,BD852&lt;837),18,IF(AND(BD852&gt;558.61,BD852&lt;560),19,IF(AND(BD852&gt;498.27,BD852&lt;500),20))))))))))))))))))</f>
        <v>0</v>
      </c>
      <c r="CA852" s="52" t="b">
        <f>IF(AND(BF852&gt;497.89,BF852&lt;499),3,IF(AND(BF852&gt;360.29,BF852&lt;362),4,IF(AND(BF852&gt;249.38,BF852&lt;251),5,IF(AND(BF852&gt;628.22,BF852&lt;630),6,IF(AND(BF852&gt;455.21,BF852&lt;457),7,IF(AND(BF852&gt;315.16,BF852&lt;317),8,IF(AND(BF852&gt;814.35,BF852&lt;816),9,IF(AND(BF852&gt;571.19,BF852&lt;573),10,IF(AND(BF852&gt;401.59,BF852&lt;403),11,IF(AND(BF852&gt;521.33,BF852&lt;523),12,IF(AND(BF852&gt;377.28,BF852&lt;379),13,IF(AND(BF852&gt;261.15,BF852&lt;263),14,IF(AND(BF852&gt;657.8,BF852&lt;659),15,IF(AND(BF852&gt;476.66,BF852&lt;478),16,IF(AND(BF852&gt;330.01,BF852&lt;332),17,IF(AND(BF852&gt;852.67,BF852&lt;854),18,IF(AND(BF852&gt;598.08,BF852&lt;600),19,IF(AND(BF852&gt;420.51,BF852&lt;422),20))))))))))))))))))</f>
        <v>0</v>
      </c>
      <c r="CB852" s="52" t="b">
        <f>IF(AND(BK852&gt;358.85,BK852&lt;360),3,IF(AND(BK852&gt;129.83,BK852&lt;131),4,IF(AND(BK852&gt;77.61,BK852&lt;79),5,IF(AND(BK852&gt;426.19,BK852&lt;428),6,IF(AND(BK852&gt;159.77,BK852&lt;161),7,IF(AND(BK852&gt;94.38,BK852&lt;96),8,IF(AND(BK852&gt;567.37,BK852&lt;569),9,IF(AND(BK852&gt;203.4,BK852&lt;205),10,IF(AND(BK852&gt;131.96,BK852&lt;133),11,IF(AND(BK852&gt;375.76,BK852&lt;377),12,IF(AND(BK852&gt;135.98,BK852&lt;137),13,IF(AND(BK852&gt;81.31,BK852&lt;83),14,IF(AND(BK852&gt;446.27,BK852&lt;448),15,IF(AND(BK852&gt;167.32,BK852&lt;169),16,IF(AND(BK852&gt;98.86,BK852&lt;100),17,IF(AND(BK852&gt;594.08,BK852&lt;596),18,IF(AND(BK852&gt;213.01,BK852&lt;215),19,IF(AND(BK852&gt;138.21,BK852&lt;140),20))))))))))))))))))</f>
        <v>0</v>
      </c>
      <c r="CC852" s="52" t="b">
        <f>IF(AND(BM852&gt;195.17,BM852&lt;197),3,IF(AND(BM852&gt;88.93,BM852&lt;90),4,IF(AND(BM852&gt;47.88,BM852&lt;49),5,IF(AND(BM852&gt;245.08,BM852&lt;247),6,IF(AND(BM852&gt;111.07,BM852&lt;113),7,IF(AND(BM852&gt;60.92,BM852&lt;62),8,IF(AND(BM852&gt;296.11,BM852&lt;298),9,IF(AND(BM852&gt;139.41,BM852&lt;141),10,IF(AND(BM852&gt;78.67,BM852&lt;80),11,IF(AND(BM852&gt;204.39,BM852&lt;206),12,IF(AND(BM852&gt;93.16,BM852&lt;95),13,IF(AND(BM852&gt;50.17,BM852&lt;52),14,IF(AND(BM852&gt;256.64,BM852&lt;258),15,IF(AND(BM852&gt;116.33,BM852&lt;118),16,IF(AND(BM852&gt;63.83,BM852&lt;65),17,IF(AND(BM852&gt;310.07,BM852&lt;312),18,IF(AND(BM852&gt;146.01,BM852&lt;148),19,IF(AND(BM852&gt;82.42,BM852&lt;84),20))))))))))))))))))</f>
        <v>0</v>
      </c>
      <c r="CD852" s="52" t="b">
        <f>IF(AND(BO852&gt;107.35,BO852&lt;109),3,IF(AND(BO852&gt;63.65,BO852&lt;65),4,IF(AND(BO852&gt;44.75,BO852&lt;46),5,IF(AND(BO852&gt;143.27,BO852&lt;145),6,IF(AND(BO852&gt;85.58,BO852&lt;87),7,IF(AND(BO852&gt;60.46,BO852&lt;62),8,IF(AND(BO852&gt;194.16,BO852&lt;196),9,IF(AND(BO852&gt;117.24,BO852&lt;119),10,IF(AND(BO852&gt;82.88,BO852&lt;84),11,IF(AND(BO852&gt;112.44,BO852&lt;114),12,IF(AND(BO852&gt;66.69,BO852&lt;68),13,IF(AND(BO852&gt;46.9,BO852&lt;48),14,IF(AND(BO852&gt;150.05,BO852&lt;152),15,IF(AND(BO852&gt;90.65,BO852&lt;91),16,IF(AND(BO852&gt;63.34,BO852&lt;65),17,IF(AND(BO852&gt;203.34,BO852&lt;205),18,IF(AND(BO852&gt;122.8,BO852&lt;124),19,IF(AND(BO852&gt;86.83,BO852&lt;88),20))))))))))))))))))</f>
        <v>0</v>
      </c>
      <c r="CE852" s="52" t="b">
        <f>IF(AND(BP852&gt;139.85,BP852&lt;141),3,IF(AND(BP852&gt;103.84,BP852&lt;105),4,IF(AND(BP852&gt;52.32,BP852&lt;54),5,IF(AND(BP852&gt;285.46,BP852&lt;287),6,IF(AND(BP852&gt;118.42,BP852&lt;120),7,IF(AND(BP852&gt;62.42,BP852&lt;64),8,IF(AND(BP852&gt;412.27,BP852&lt;414),9,IF(AND(BP852&gt;140.33,BP852&lt;142),10,IF(AND(BP852&gt;145,BP852&lt;147),11,IF(AND(BP852&gt;146.47,BP852&lt;148),12,IF(AND(BP852&gt;108.77,BP852&lt;110),13,IF(AND(BP852&gt;54.82,BP852&lt;56),14,IF(AND(BP852&gt;298.92,BP852&lt;300),15,IF(AND(BP852&gt;124.03,BP852&lt;126),16,IF(AND(BP852&gt;65.4,BP852&lt;67),17,IF(AND(BP852&gt;431.69,BP852&lt;433),18,IF(AND(BP852&gt;146.97,BP852&lt;148),19,IF(AND(BP852&gt;151.86,BP852&lt;153),20))))))))))))))))))</f>
        <v>0</v>
      </c>
      <c r="CF852" s="52" t="b">
        <f>IF(AND(BQ852&gt;350.42,BQ852&lt;352),3,IF(AND(BQ852&gt;546.22,BQ852&lt;548),4,IF(AND(BQ852&gt;155.33,BQ852&lt;157),5,IF(AND(BQ852&gt;721.99,BQ852&lt;723),6,IF(AND(BQ852&gt;638.96,BQ852&lt;639),7,IF(AND(BQ852&gt;187.79,BQ852&lt;189),8,IF(AND(BQ852&gt;945.4,BQ852&lt;947),9,IF(AND(BQ852&gt;698.46,BQ852&lt;670),10,IF(AND(BQ852&gt;360.7,BQ852&lt;362),11,IF(AND(BQ852&gt;366.94,BQ852&lt;368),12,IF(AND(BQ852&gt;571.94,BQ852&lt;573),13,IF(AND(BQ852&gt;162.68,BQ852&lt;164),14,IF(AND(BQ852&gt;755.97,BQ852&lt;757),15,IF(AND(BQ852&gt;667.99,BQ852&lt;669),16,IF(AND(BQ852&gt;196.66,BQ852&lt;198),17,IF(AND(BQ852&gt;989.88,BQ852&lt;991),18,IF(AND(BQ852&gt;731.33,BQ852&lt;733),19,IF(AND(BQ852&gt;377.7,BQ852&lt;379),20))))))))))))))))))</f>
        <v>0</v>
      </c>
      <c r="CG852" s="52" t="b">
        <f>IF(AND(BS852&gt;46.2,BS852&lt;46.5),3,IF(AND(BS852&gt;18.8,BS852&lt;19.1),4,IF(AND(BS852&gt;15.8,BS852&lt;16),5,IF(AND(BS852&gt;78.7,BS852&lt;79),6,IF(AND(BS852&gt;32.1,BS852&lt;32.4),7,IF(AND(BS852&gt;26.9,BS852&lt;27.3),8,IF(AND(BS852&gt;125,BS852&lt;125.5),9,IF(AND(BS852&gt;48.2,BS852&lt;48.52),10,IF(AND(BS852&gt;43.1,BS852&lt;43.6),11,IF(AND(BS852&gt;48.53,BS852&lt;48.7),12,IF(AND(BS852&gt;19.6,BS852&lt;20.1),13,IF(AND(BS852&gt;16.5,BS852&lt;16.9),14,IF(AND(BS852&gt;82.4,BS852&lt;82.8),15,IF(AND(BS852&gt;33.6,BS852&lt;34),16,IF(AND(BS852&gt;28,BS852&lt;28.6),17,IF(AND(BS852&gt;130.8,BS852&lt;131.4),18,IF(AND(BS852&gt;50.5,BS852&lt;50.9),19,IF(AND(BS852&gt;45.2,BS852&lt;45.8),20))))))))))))))))))</f>
        <v>0</v>
      </c>
    </row>
    <row r="853" spans="1:88" ht="90" customHeight="1">
      <c r="A853" s="297"/>
      <c r="B853" s="300"/>
      <c r="C853" s="334"/>
      <c r="D853" s="292" t="s">
        <v>54</v>
      </c>
      <c r="E853" s="293"/>
      <c r="F853" s="10" t="s">
        <v>36</v>
      </c>
      <c r="G853" s="12">
        <f>IF(AD853=FALSE,0,AD853)</f>
        <v>0</v>
      </c>
      <c r="H853" s="12" t="s">
        <v>36</v>
      </c>
      <c r="I853" s="12">
        <f>IF(AE853=FALSE,0,AE853)</f>
        <v>0</v>
      </c>
      <c r="J853" s="12">
        <f>IF(AF853=FALSE,0,AF853)</f>
        <v>0</v>
      </c>
      <c r="K853" s="12" t="s">
        <v>36</v>
      </c>
      <c r="L853" s="12">
        <f>IF(AG853=FALSE,0,AG853)</f>
        <v>0</v>
      </c>
      <c r="M853" s="12" t="s">
        <v>36</v>
      </c>
      <c r="N853" s="12" t="s">
        <v>36</v>
      </c>
      <c r="O853" s="12" t="s">
        <v>36</v>
      </c>
      <c r="P853" s="12" t="s">
        <v>36</v>
      </c>
      <c r="Q853" s="12">
        <f>IF(AH853=FALSE,0,AH853)</f>
        <v>0</v>
      </c>
      <c r="R853" s="12" t="s">
        <v>36</v>
      </c>
      <c r="S853" s="12">
        <f>IF(AI853=FALSE,0,AI853)</f>
        <v>89.93</v>
      </c>
      <c r="T853" s="12" t="s">
        <v>36</v>
      </c>
      <c r="U853" s="12">
        <f>IF(AJ853=FALSE,0,AJ853)</f>
        <v>0</v>
      </c>
      <c r="V853" s="12">
        <f>IF(AK853=FALSE,0,AK853)</f>
        <v>0</v>
      </c>
      <c r="W853" s="12">
        <f>IF(AL853=FALSE,0,AL853)</f>
        <v>0</v>
      </c>
      <c r="X853" s="12" t="s">
        <v>36</v>
      </c>
      <c r="Y853" s="12">
        <f>IF(AM853=FALSE,0,AM853)</f>
        <v>0</v>
      </c>
      <c r="Z853" s="12" t="s">
        <v>36</v>
      </c>
      <c r="AA853" s="18">
        <v>9</v>
      </c>
      <c r="AD853" s="52" t="b">
        <f>IF(AD852=3,948.15,IF(AD852=4,624.59,IF(AD852=5,238.38,IF(AD852=6,1987,IF(AD852=7,740.75,IF(AD852=8,283.91,IF(AD852=9,2682.35,IF(AD852=10,829.59,IF(AD852=11,586.15,IF(AD852=12,992.71,IF(AD852=13,653.95,IF(AD852=14,249.59,IF(AD852=15,2080.39,IF(AD852=16,775.57,IF(AD852=17,297.25,IF(AD852=18,2808.42,IF(AD852=19,868.59,IF(AD852=20,613.7))))))))))))))))))</f>
        <v>0</v>
      </c>
      <c r="AE853" s="52" t="b">
        <f>IF(AE852=5,1205.78,IF(AE852=8,1408.63,IF(AE852=11,1428.91,IF(AE852=14,1262.45,IF(AE852=17,1474.83,IF(AE852=20,1496.07))))))</f>
        <v>0</v>
      </c>
      <c r="AF853" s="52" t="b">
        <f>IF(AF852=3,487.32,IF(AF852=4,325.64,IF(AF852=5,287.99,IF(AF852=6,618.7,IF(AF852=7,412.3,IF(AF852=8,366.04,IF(AF852=9,798.54,IF(AF852=10,534.49,IF(AF852=11,476.86,IF(AF852=12,510.22,IF(AF852=13,340.94,IF(AF852=14,301.53,IF(AF852=15,647.78,IF(AF852=16,431.68,IF(AF852=17,383.24,IF(AF852=18,836.07,IF(AF852=19,559.61,IF(AF852=20,499.27))))))))))))))))))</f>
        <v>0</v>
      </c>
      <c r="AG853" s="52" t="b">
        <f>IF(AG852=3,498.89,IF(AG852=4,361.29,IF(AG852=5,250.38,IF(AG852=6,629.22,IF(AG852=7,456.21,IF(AG852=8,316.16,IF(AG852=9,815.35,IF(AG852=10,572.19,IF(AG852=11,402.59,IF(AG852=12,522.33,IF(AG852=13,378.28,IF(AG852=14,262.15,IF(AG852=15,658.8,IF(AG852=16,477.66,IF(AG852=17,331.01,IF(AG852=18,853.67,IF(AG852=19,599.08,IF(AG852=20,421.51))))))))))))))))))</f>
        <v>0</v>
      </c>
      <c r="AH853" s="52" t="b">
        <f>IF(AH852=3,359.85,IF(AH852=4,130.83,IF(AH852=5,78.61,IF(AH852=6,427.19,IF(AH852=7,160.77,IF(AH852=8,95.38,IF(AH852=9,568.37,IF(AH852=10,204.4,IF(AH852=11,132.96,IF(AH852=12,376.76,IF(AH852=13,136.98,IF(AH852=14,82.31,IF(AH852=15,447.27,IF(AH852=16,168.32,IF(AH852=17,99.86,IF(AH852=18,595.08,IF(AH852=19,214.01,IF(AH852=20,139.21))))))))))))))))))</f>
        <v>0</v>
      </c>
      <c r="AI853" s="52">
        <f>IF(AI852=3,196.17,IF(AI852=4,89.93,IF(AI852=5,48.88,IF(AI852=6,246.08,IF(AI852=7,112.07,IF(AI852=8,61.92,IF(AI852=9,297.11,IF(AI852=10,140.41,IF(AI852=11,79.67,IF(AI852=12,205.39,IF(AI852=13,94.16,IF(AI852=14,51.17,IF(AI852=15,257.64,IF(AI852=16,117.33,IF(AI852=17,64.83,IF(AI852=18,311.07,IF(AI852=19,147.01,IF(AI852=20,83.42))))))))))))))))))</f>
        <v>89.93</v>
      </c>
      <c r="AJ853" s="52" t="b">
        <f>IF(AJ852=3,108.35,IF(AJ852=4,64.65,IF(AJ852=5,45.75,IF(AJ852=6,144.27,IF(AJ852=7,86.58,IF(AJ852=8,61.46,IF(AJ852=9,195.16,IF(AJ852=10,118.24,IF(AJ852=11,83.88,IF(AJ852=12,113.44,IF(AJ852=13,67.69,IF(AJ852=14,47.9,IF(AJ852=15,151.05,IF(AJ852=16,90.65,IF(AJ852=17,64.34,IF(AJ852=18,204.34,IF(AJ852=19,123.8,IF(AJ852=20,87.83))))))))))))))))))</f>
        <v>0</v>
      </c>
      <c r="AK853" s="52" t="b">
        <f>IF(AK852=3,140.85,IF(AK852=4,104.84,IF(AK852=5,53.32,IF(AK852=6,286.46,IF(AK852=7,119.42,IF(AK852=8,63.42,IF(AK852=9,413.27,IF(AK852=10,141.33,IF(AK852=11,146,IF(AK852=12,147.47,IF(AK852=13,109.77,IF(AK852=14,55.82,IF(AK852=15,299.92,IF(AK852=16,125.03,IF(AK852=17,66.4,IF(AK852=18,432.69,IF(AK852=19,147.97,IF(AK852=20,152.86))))))))))))))))))</f>
        <v>0</v>
      </c>
      <c r="AL853" s="52" t="b">
        <f>IF(AL852=3,351.42,IF(AL852=4,547.22,IF(AL852=5,156.33,IF(AL852=6,722.99,IF(AL852=7,638.96,IF(AL852=8,188.79,IF(AL852=9,946.4,IF(AL852=10,699.46,IF(AL852=11,361.7,IF(AL852=12,367.94,IF(AL852=13,572.94,IF(AL852=14,163.68,IF(AL852=15,756.97,IF(AL852=16,668.99,IF(AL852=17,197.66,IF(AL852=18,990.88,IF(AL852=19,732.33,IF(AL852=20,378.7))))))))))))))))))</f>
        <v>0</v>
      </c>
      <c r="AM853" s="52" t="b">
        <f>IF(AM852=3,46.41,IF(AM852=4,19.01,IF(AM852=5,15.96,IF(AM852=6,78.9,IF(AM852=7,32.34,IF(AM852=8,27.09,IF(AM852=9,125.27,IF(AM852=10,48.48,IF(AM852=11,43.47,IF(AM852=12,48.59,IF(AM852=13,19.9,IF(AM852=14,16.71,IF(AM852=15,82.61,IF(AM852=16,33.86,IF(AM852=17,28.36,IF(AM852=18,131.15,IF(AM852=19,50.76,IF(AM852=20,45.51))))))))))))))))))</f>
        <v>0</v>
      </c>
      <c r="AO853" s="4">
        <f t="shared" ref="AO853:AO916" si="2242">IF(ISERROR(FIND(2015,A853,1)),0,2015)</f>
        <v>0</v>
      </c>
      <c r="AP853" s="4">
        <f t="shared" ref="AP853:AP916" si="2243">IF(ISERROR(FIND(2016,A853,1)),0,2016)</f>
        <v>0</v>
      </c>
      <c r="AQ853" s="4">
        <f t="shared" si="2150"/>
        <v>0</v>
      </c>
      <c r="AU853" s="310"/>
      <c r="AV853" s="316"/>
      <c r="AW853" s="334"/>
      <c r="AX853" s="322" t="s">
        <v>54</v>
      </c>
      <c r="AY853" s="293"/>
      <c r="AZ853" s="10" t="s">
        <v>36</v>
      </c>
      <c r="BA853" s="12">
        <f>IF(BX853=FALSE,0,BX853)</f>
        <v>0</v>
      </c>
      <c r="BB853" s="12" t="s">
        <v>36</v>
      </c>
      <c r="BC853" s="12">
        <f>IF(BY853=FALSE,0,BY853)</f>
        <v>0</v>
      </c>
      <c r="BD853" s="12">
        <f>IF(BZ853=FALSE,0,BZ853)</f>
        <v>0</v>
      </c>
      <c r="BE853" s="12" t="s">
        <v>36</v>
      </c>
      <c r="BF853" s="12">
        <f>IF(CA853=FALSE,0,CA853)</f>
        <v>0</v>
      </c>
      <c r="BG853" s="12" t="s">
        <v>36</v>
      </c>
      <c r="BH853" s="12" t="s">
        <v>36</v>
      </c>
      <c r="BI853" s="12" t="s">
        <v>36</v>
      </c>
      <c r="BJ853" s="12" t="s">
        <v>36</v>
      </c>
      <c r="BK853" s="12">
        <f>IF(CB853=FALSE,0,CB853)</f>
        <v>0</v>
      </c>
      <c r="BL853" s="12" t="s">
        <v>36</v>
      </c>
      <c r="BM853" s="12">
        <f>IF(CC853=FALSE,0,CC853)</f>
        <v>179.86</v>
      </c>
      <c r="BN853" s="12" t="s">
        <v>36</v>
      </c>
      <c r="BO853" s="12">
        <f>IF(CD853=FALSE,0,CD853)</f>
        <v>0</v>
      </c>
      <c r="BP853" s="12">
        <f>IF(CE853=FALSE,0,CE853)</f>
        <v>0</v>
      </c>
      <c r="BQ853" s="12">
        <f>IF(CF853=FALSE,0,CF853)</f>
        <v>0</v>
      </c>
      <c r="BR853" s="12" t="s">
        <v>36</v>
      </c>
      <c r="BS853" s="12">
        <f>IF(CG853=FALSE,0,CG853)</f>
        <v>0</v>
      </c>
      <c r="BT853" s="12" t="s">
        <v>36</v>
      </c>
      <c r="BU853" s="18">
        <v>9</v>
      </c>
      <c r="BX853" s="52" t="b">
        <f>IF(AD852=3,1896.3,IF(AD852=4,1249.18,IF(AD852=5,476.76,IF(AD852=6,3974,IF(AD852=7,1481.5,IF(AD852=8,567.82,IF(AD852=9,5364.7,IF(AD852=10,1659.18,IF(AD852=11,1172.3)))))))))</f>
        <v>0</v>
      </c>
      <c r="BY853" s="52" t="b">
        <f>IF(AE852=5,2411.56,IF(AE852=8,2817.26,IF(AE852=11,2857.82)))</f>
        <v>0</v>
      </c>
      <c r="BZ853" s="52" t="b">
        <f>IF(AF852=3,974.64,IF(AF852=4,651.28,IF(AF852=5,575.98,IF(AF852=6,1237.4,IF(AF852=7,824.6,IF(AF852=8,732.08,IF(AF852=9,1597.08,IF(AF852=10,1068.98,IF(AF852=11,953.72)))))))))</f>
        <v>0</v>
      </c>
      <c r="CA853" s="52" t="b">
        <f>IF(AG852=3,997.78,IF(AG852=4,722.58,IF(AG852=5,500.76,IF(AG852=6,1258.44,IF(AG852=7,912.42,IF(AG852=8,632.32,IF(AG852=9,1630.7,IF(AG852=10,1144.38,IF(AG852=11,805.18)))))))))</f>
        <v>0</v>
      </c>
      <c r="CB853" s="52" t="b">
        <f>IF(AH852=3,719.7,IF(AH852=4,261.66,IF(AH852=5,157.22,IF(AH852=6,854.38,IF(AH852=7,321.54,IF(AH852=8,190.76,IF(AH852=9,1136.74,IF(AH852=10,408.8,IF(AH852=11,265.92)))))))))</f>
        <v>0</v>
      </c>
      <c r="CC853" s="52">
        <f>IF(AI852=3,392.34,IF(AI852=4,179.86,IF(AI852=5,97.76,IF(AI852=6,492.16,IF(AI852=7,224.14,IF(AI852=8,123.84,IF(AI852=9,594.22,IF(AI852=10,280.82,IF(AI852=11,159.34)))))))))</f>
        <v>179.86</v>
      </c>
      <c r="CD853" s="52" t="b">
        <f>IF(AJ852=3,216.7,IF(AJ852=4,129.3,IF(AJ852=5,91.5,IF(AJ852=6,288.54,IF(AJ852=7,173.16,IF(AJ852=8,122.92,IF(AJ852=9,390.32,IF(AJ852=10,236.48,IF(AJ852=11,167.76)))))))))</f>
        <v>0</v>
      </c>
      <c r="CE853" s="52" t="b">
        <f>IF(AK852=3,281.7,IF(AK852=4,209.68,IF(AK852=5,106.64,IF(AK852=6,572.92,IF(AK852=7,238.84,IF(AK852=8,126.84,IF(AK852=9,826.54,IF(AK852=10,282.66,IF(AK852=11,292)))))))))</f>
        <v>0</v>
      </c>
      <c r="CF853" s="52" t="b">
        <f>IF(AL852=3,702.84,IF(AL852=4,1094.44,IF(AL852=5,312.66,IF(AL852=6,1445.98,IF(AL852=7,1277.92,IF(AL852=8,377.58,IF(AL852=9,1892.8,IF(AL852=10,1398.92,IF(AL852=11,723.4)))))))))</f>
        <v>0</v>
      </c>
      <c r="CG853" s="52" t="b">
        <f>IF(AM852=3,92.82,IF(AM852=4,38.02,IF(AM852=5,31.92,IF(AM852=6,157.8,IF(AM852=7,64.68,IF(AM852=8,54.18,IF(AM852=9,250.54,IF(AM852=10,96.96,IF(AM852=11,86.94)))))))))</f>
        <v>0</v>
      </c>
    </row>
    <row r="854" spans="1:88" ht="30" customHeight="1">
      <c r="A854" s="295" t="s">
        <v>42</v>
      </c>
      <c r="B854" s="298" t="s">
        <v>181</v>
      </c>
      <c r="C854" s="332">
        <v>3522.1</v>
      </c>
      <c r="D854" s="298" t="s">
        <v>27</v>
      </c>
      <c r="E854" s="36" t="s">
        <v>28</v>
      </c>
      <c r="F854" s="10">
        <f>G854+I854+J854+L854+Q854+S854+U854+V854+W854+Y854+Z854</f>
        <v>227703.76500000001</v>
      </c>
      <c r="G854" s="47">
        <v>0</v>
      </c>
      <c r="H854" s="10">
        <v>0</v>
      </c>
      <c r="I854" s="14">
        <v>0</v>
      </c>
      <c r="J854" s="14">
        <v>0</v>
      </c>
      <c r="K854" s="10">
        <v>0</v>
      </c>
      <c r="L854" s="10">
        <f>M854+O854</f>
        <v>0</v>
      </c>
      <c r="M854" s="14">
        <v>0</v>
      </c>
      <c r="N854" s="10">
        <v>0</v>
      </c>
      <c r="O854" s="14">
        <v>0</v>
      </c>
      <c r="P854" s="10">
        <v>0</v>
      </c>
      <c r="Q854" s="14">
        <v>0</v>
      </c>
      <c r="R854" s="10">
        <v>0</v>
      </c>
      <c r="S854" s="14">
        <v>0</v>
      </c>
      <c r="T854" s="10">
        <v>0</v>
      </c>
      <c r="U854" s="14">
        <v>227703.76500000001</v>
      </c>
      <c r="V854" s="10">
        <v>0</v>
      </c>
      <c r="W854" s="10">
        <v>0</v>
      </c>
      <c r="X854" s="10">
        <v>0</v>
      </c>
      <c r="Y854" s="10">
        <v>0</v>
      </c>
      <c r="Z854" s="10">
        <v>0</v>
      </c>
      <c r="AA854" s="16">
        <v>1</v>
      </c>
      <c r="AO854" s="4">
        <f t="shared" si="2242"/>
        <v>0</v>
      </c>
      <c r="AP854" s="4">
        <f t="shared" si="2243"/>
        <v>0</v>
      </c>
      <c r="AQ854" s="4">
        <f t="shared" si="2150"/>
        <v>0</v>
      </c>
      <c r="AU854" s="310" t="s">
        <v>42</v>
      </c>
      <c r="AV854" s="316" t="s">
        <v>181</v>
      </c>
      <c r="AW854" s="332">
        <v>3522.1</v>
      </c>
      <c r="AX854" s="316" t="s">
        <v>27</v>
      </c>
      <c r="AY854" s="36" t="s">
        <v>28</v>
      </c>
      <c r="AZ854" s="10">
        <f>BA854+BC854+BD854+BF854+BK854+BM854+BO854+BP854+BQ854+BS854+BT854</f>
        <v>455407.53</v>
      </c>
      <c r="BA854" s="44">
        <f>ROUND($C854*BA862,2)</f>
        <v>0</v>
      </c>
      <c r="BB854" s="10">
        <f>ROUND(H854*2,2)</f>
        <v>0</v>
      </c>
      <c r="BC854" s="44">
        <f>ROUND($C854*BC862,2)</f>
        <v>0</v>
      </c>
      <c r="BD854" s="44">
        <f>ROUND($C854*BD862,2)</f>
        <v>0</v>
      </c>
      <c r="BE854" s="10">
        <f>ROUND(K854*2,2)</f>
        <v>0</v>
      </c>
      <c r="BF854" s="44">
        <f>ROUND($C854*BF862,2)</f>
        <v>0</v>
      </c>
      <c r="BG854" s="10">
        <f>ROUND(M854*2,2)</f>
        <v>0</v>
      </c>
      <c r="BH854" s="10">
        <f>ROUND(N854*2,2)</f>
        <v>0</v>
      </c>
      <c r="BI854" s="10">
        <f>ROUND(O854*2,2)</f>
        <v>0</v>
      </c>
      <c r="BJ854" s="10">
        <f>ROUND(P854*2,2)</f>
        <v>0</v>
      </c>
      <c r="BK854" s="44">
        <f>ROUND($C854*BK862,2)</f>
        <v>0</v>
      </c>
      <c r="BL854" s="10">
        <f>ROUND(R854*2,2)</f>
        <v>0</v>
      </c>
      <c r="BM854" s="44">
        <f>ROUND($C854*BM862,2)</f>
        <v>0</v>
      </c>
      <c r="BN854" s="10">
        <f>ROUND(T854*2,2)</f>
        <v>0</v>
      </c>
      <c r="BO854" s="44">
        <f>ROUND($C854*BO862,2)</f>
        <v>455407.53</v>
      </c>
      <c r="BP854" s="44">
        <f>ROUND(V854*2,2)</f>
        <v>0</v>
      </c>
      <c r="BQ854" s="44">
        <f>ROUND($C854*BQ862,2)</f>
        <v>0</v>
      </c>
      <c r="BR854" s="10">
        <f>ROUND(X854*2,2)</f>
        <v>0</v>
      </c>
      <c r="BS854" s="44">
        <f>ROUND(Y854*2,2)</f>
        <v>0</v>
      </c>
      <c r="BT854" s="10">
        <f>ROUND(Z854*2,2)</f>
        <v>0</v>
      </c>
      <c r="BU854" s="16">
        <v>1</v>
      </c>
      <c r="CI854" s="32">
        <f>BF854-BG854</f>
        <v>0</v>
      </c>
    </row>
    <row r="855" spans="1:88" ht="60" customHeight="1">
      <c r="A855" s="296"/>
      <c r="B855" s="299"/>
      <c r="C855" s="333"/>
      <c r="D855" s="300"/>
      <c r="E855" s="36" t="s">
        <v>29</v>
      </c>
      <c r="F855" s="10">
        <f t="shared" ref="F855:F859" si="2244">G855+I855+J855+L855+Q855+S855+U855+V855+W855+Y855+Z855</f>
        <v>0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25">
        <v>2</v>
      </c>
      <c r="AO855" s="4">
        <f t="shared" si="2242"/>
        <v>0</v>
      </c>
      <c r="AP855" s="4">
        <f t="shared" si="2243"/>
        <v>0</v>
      </c>
      <c r="AQ855" s="4">
        <f t="shared" si="2150"/>
        <v>0</v>
      </c>
      <c r="AU855" s="310"/>
      <c r="AV855" s="316"/>
      <c r="AW855" s="333"/>
      <c r="AX855" s="316"/>
      <c r="AY855" s="36" t="s">
        <v>29</v>
      </c>
      <c r="AZ855" s="10">
        <f t="shared" ref="AZ855:AZ859" si="2245">BA855+BC855+BD855+BF855+BK855+BM855+BO855+BP855+BQ855+BS855+BT855</f>
        <v>0</v>
      </c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25">
        <v>2</v>
      </c>
    </row>
    <row r="856" spans="1:88" ht="120" customHeight="1">
      <c r="A856" s="296"/>
      <c r="B856" s="299"/>
      <c r="C856" s="333"/>
      <c r="D856" s="298" t="s">
        <v>30</v>
      </c>
      <c r="E856" s="36" t="s">
        <v>31</v>
      </c>
      <c r="F856" s="10">
        <f t="shared" si="2244"/>
        <v>0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25">
        <v>3</v>
      </c>
      <c r="AO856" s="4">
        <f t="shared" si="2242"/>
        <v>0</v>
      </c>
      <c r="AP856" s="4">
        <f t="shared" si="2243"/>
        <v>0</v>
      </c>
      <c r="AQ856" s="4">
        <f t="shared" si="2150"/>
        <v>0</v>
      </c>
      <c r="AT856" s="32">
        <f>AZ856-BC856</f>
        <v>0</v>
      </c>
      <c r="AU856" s="310"/>
      <c r="AV856" s="316"/>
      <c r="AW856" s="333"/>
      <c r="AX856" s="316" t="s">
        <v>30</v>
      </c>
      <c r="AY856" s="36" t="s">
        <v>31</v>
      </c>
      <c r="AZ856" s="10">
        <f t="shared" si="2245"/>
        <v>0</v>
      </c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25">
        <v>3</v>
      </c>
    </row>
    <row r="857" spans="1:88" ht="30" customHeight="1">
      <c r="A857" s="296"/>
      <c r="B857" s="299"/>
      <c r="C857" s="333"/>
      <c r="D857" s="299"/>
      <c r="E857" s="36" t="s">
        <v>32</v>
      </c>
      <c r="F857" s="10">
        <f t="shared" si="2244"/>
        <v>0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25">
        <v>4</v>
      </c>
      <c r="AO857" s="4">
        <f t="shared" si="2242"/>
        <v>0</v>
      </c>
      <c r="AP857" s="4">
        <f t="shared" si="2243"/>
        <v>0</v>
      </c>
      <c r="AQ857" s="4">
        <f t="shared" si="2150"/>
        <v>0</v>
      </c>
      <c r="AU857" s="310"/>
      <c r="AV857" s="316"/>
      <c r="AW857" s="333"/>
      <c r="AX857" s="316"/>
      <c r="AY857" s="36" t="s">
        <v>32</v>
      </c>
      <c r="AZ857" s="10">
        <f t="shared" si="2245"/>
        <v>0</v>
      </c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25">
        <v>4</v>
      </c>
    </row>
    <row r="858" spans="1:88" ht="30" customHeight="1">
      <c r="A858" s="296"/>
      <c r="B858" s="299"/>
      <c r="C858" s="333"/>
      <c r="D858" s="299"/>
      <c r="E858" s="36" t="s">
        <v>33</v>
      </c>
      <c r="F858" s="10">
        <f t="shared" si="2244"/>
        <v>0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25">
        <v>5</v>
      </c>
      <c r="AO858" s="4">
        <f t="shared" si="2242"/>
        <v>0</v>
      </c>
      <c r="AP858" s="4">
        <f t="shared" si="2243"/>
        <v>0</v>
      </c>
      <c r="AQ858" s="4">
        <f t="shared" si="2150"/>
        <v>0</v>
      </c>
      <c r="AU858" s="310"/>
      <c r="AV858" s="316"/>
      <c r="AW858" s="333"/>
      <c r="AX858" s="316"/>
      <c r="AY858" s="36" t="s">
        <v>33</v>
      </c>
      <c r="AZ858" s="10">
        <f t="shared" si="2245"/>
        <v>0</v>
      </c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25">
        <v>5</v>
      </c>
    </row>
    <row r="859" spans="1:88" ht="30" customHeight="1">
      <c r="A859" s="296"/>
      <c r="B859" s="299"/>
      <c r="C859" s="333"/>
      <c r="D859" s="300"/>
      <c r="E859" s="36" t="s">
        <v>34</v>
      </c>
      <c r="F859" s="10">
        <f t="shared" si="2244"/>
        <v>0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25">
        <v>6</v>
      </c>
      <c r="AO859" s="4">
        <f t="shared" si="2242"/>
        <v>0</v>
      </c>
      <c r="AP859" s="4">
        <f t="shared" si="2243"/>
        <v>0</v>
      </c>
      <c r="AQ859" s="4">
        <f t="shared" si="2150"/>
        <v>0</v>
      </c>
      <c r="AU859" s="310"/>
      <c r="AV859" s="316"/>
      <c r="AW859" s="333"/>
      <c r="AX859" s="316"/>
      <c r="AY859" s="36" t="s">
        <v>34</v>
      </c>
      <c r="AZ859" s="10">
        <f t="shared" si="2245"/>
        <v>0</v>
      </c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25">
        <v>6</v>
      </c>
    </row>
    <row r="860" spans="1:88" ht="30" customHeight="1">
      <c r="A860" s="296"/>
      <c r="B860" s="299"/>
      <c r="C860" s="333"/>
      <c r="D860" s="311" t="s">
        <v>35</v>
      </c>
      <c r="E860" s="312"/>
      <c r="F860" s="10">
        <f>F854+F855+F856+F857+F858+F859</f>
        <v>227703.76500000001</v>
      </c>
      <c r="G860" s="10">
        <f t="shared" ref="G860" si="2246">G854+G855+G856+G857+G858+G859</f>
        <v>0</v>
      </c>
      <c r="H860" s="10">
        <f t="shared" ref="H860" si="2247">H854+H855+H856+H857+H858+H859</f>
        <v>0</v>
      </c>
      <c r="I860" s="10">
        <f t="shared" ref="I860" si="2248">I854+I855+I856+I857+I858+I859</f>
        <v>0</v>
      </c>
      <c r="J860" s="10">
        <f t="shared" ref="J860" si="2249">J854+J855+J856+J857+J858+J859</f>
        <v>0</v>
      </c>
      <c r="K860" s="10">
        <f t="shared" ref="K860" si="2250">K854+K855+K856+K857+K858+K859</f>
        <v>0</v>
      </c>
      <c r="L860" s="10">
        <f t="shared" ref="L860" si="2251">L854+L855+L856+L857+L858+L859</f>
        <v>0</v>
      </c>
      <c r="M860" s="10">
        <f t="shared" ref="M860" si="2252">M854+M855+M856+M857+M858+M859</f>
        <v>0</v>
      </c>
      <c r="N860" s="10">
        <f t="shared" ref="N860" si="2253">N854+N855+N856+N857+N858+N859</f>
        <v>0</v>
      </c>
      <c r="O860" s="10">
        <f t="shared" ref="O860" si="2254">O854+O855+O856+O857+O858+O859</f>
        <v>0</v>
      </c>
      <c r="P860" s="10">
        <f t="shared" ref="P860" si="2255">P854+P855+P856+P857+P858+P859</f>
        <v>0</v>
      </c>
      <c r="Q860" s="10">
        <f t="shared" ref="Q860" si="2256">Q854+Q855+Q856+Q857+Q858+Q859</f>
        <v>0</v>
      </c>
      <c r="R860" s="10">
        <f t="shared" ref="R860" si="2257">R854+R855+R856+R857+R858+R859</f>
        <v>0</v>
      </c>
      <c r="S860" s="10">
        <f t="shared" ref="S860" si="2258">S854+S855+S856+S857+S858+S859</f>
        <v>0</v>
      </c>
      <c r="T860" s="10">
        <f t="shared" ref="T860" si="2259">T854+T855+T856+T857+T858+T859</f>
        <v>0</v>
      </c>
      <c r="U860" s="10">
        <f t="shared" ref="U860" si="2260">U854+U855+U856+U857+U858+U859</f>
        <v>227703.76500000001</v>
      </c>
      <c r="V860" s="10">
        <f t="shared" ref="V860" si="2261">V854+V855+V856+V857+V858+V859</f>
        <v>0</v>
      </c>
      <c r="W860" s="10">
        <f t="shared" ref="W860" si="2262">W854+W855+W856+W857+W858+W859</f>
        <v>0</v>
      </c>
      <c r="X860" s="10">
        <f t="shared" ref="X860" si="2263">X854+X855+X856+X857+X858+X859</f>
        <v>0</v>
      </c>
      <c r="Y860" s="10">
        <f t="shared" ref="Y860" si="2264">Y854+Y855+Y856+Y857+Y858+Y859</f>
        <v>0</v>
      </c>
      <c r="Z860" s="10">
        <f t="shared" ref="Z860" si="2265">Z854+Z855+Z856+Z857+Z858+Z859</f>
        <v>0</v>
      </c>
      <c r="AA860" s="26">
        <v>7</v>
      </c>
      <c r="AO860" s="4">
        <f t="shared" si="2242"/>
        <v>0</v>
      </c>
      <c r="AP860" s="4">
        <f t="shared" si="2243"/>
        <v>0</v>
      </c>
      <c r="AQ860" s="4">
        <f t="shared" si="2150"/>
        <v>0</v>
      </c>
      <c r="AU860" s="310"/>
      <c r="AV860" s="316"/>
      <c r="AW860" s="333"/>
      <c r="AX860" s="321" t="s">
        <v>35</v>
      </c>
      <c r="AY860" s="321"/>
      <c r="AZ860" s="10">
        <f>AZ854+AZ855+AZ856+AZ857+AZ858+AZ859</f>
        <v>455407.53</v>
      </c>
      <c r="BA860" s="10">
        <f t="shared" ref="BA860:BT860" si="2266">BA854+BA855+BA856+BA857+BA858+BA859</f>
        <v>0</v>
      </c>
      <c r="BB860" s="10">
        <f t="shared" si="2266"/>
        <v>0</v>
      </c>
      <c r="BC860" s="10">
        <f t="shared" si="2266"/>
        <v>0</v>
      </c>
      <c r="BD860" s="10">
        <f t="shared" si="2266"/>
        <v>0</v>
      </c>
      <c r="BE860" s="10">
        <f t="shared" si="2266"/>
        <v>0</v>
      </c>
      <c r="BF860" s="10">
        <f t="shared" si="2266"/>
        <v>0</v>
      </c>
      <c r="BG860" s="10">
        <f t="shared" si="2266"/>
        <v>0</v>
      </c>
      <c r="BH860" s="10">
        <f t="shared" si="2266"/>
        <v>0</v>
      </c>
      <c r="BI860" s="10">
        <f t="shared" si="2266"/>
        <v>0</v>
      </c>
      <c r="BJ860" s="10">
        <f t="shared" si="2266"/>
        <v>0</v>
      </c>
      <c r="BK860" s="10">
        <f t="shared" si="2266"/>
        <v>0</v>
      </c>
      <c r="BL860" s="10">
        <f t="shared" si="2266"/>
        <v>0</v>
      </c>
      <c r="BM860" s="10">
        <f t="shared" si="2266"/>
        <v>0</v>
      </c>
      <c r="BN860" s="10">
        <f t="shared" si="2266"/>
        <v>0</v>
      </c>
      <c r="BO860" s="10">
        <f t="shared" si="2266"/>
        <v>455407.53</v>
      </c>
      <c r="BP860" s="10">
        <f t="shared" si="2266"/>
        <v>0</v>
      </c>
      <c r="BQ860" s="10">
        <f t="shared" si="2266"/>
        <v>0</v>
      </c>
      <c r="BR860" s="10">
        <f t="shared" si="2266"/>
        <v>0</v>
      </c>
      <c r="BS860" s="10">
        <f t="shared" si="2266"/>
        <v>0</v>
      </c>
      <c r="BT860" s="10">
        <f t="shared" si="2266"/>
        <v>0</v>
      </c>
      <c r="BU860" s="26">
        <v>7</v>
      </c>
      <c r="CI860" s="32">
        <f>BF860-BG860</f>
        <v>0</v>
      </c>
      <c r="CJ860" s="123"/>
    </row>
    <row r="861" spans="1:88" ht="75" customHeight="1">
      <c r="A861" s="296"/>
      <c r="B861" s="299"/>
      <c r="C861" s="333"/>
      <c r="D861" s="292" t="s">
        <v>53</v>
      </c>
      <c r="E861" s="293"/>
      <c r="F861" s="11">
        <f>ROUND(F860/C854,2)</f>
        <v>64.650000000000006</v>
      </c>
      <c r="G861" s="11">
        <f>ROUND(G860/C854,2)</f>
        <v>0</v>
      </c>
      <c r="H861" s="11">
        <f>ROUND(H860/C854,2)</f>
        <v>0</v>
      </c>
      <c r="I861" s="11">
        <f>ROUND(I860/C854,2)</f>
        <v>0</v>
      </c>
      <c r="J861" s="11">
        <f>ROUND(J860/C854,2)</f>
        <v>0</v>
      </c>
      <c r="K861" s="11">
        <f>ROUND(K860/C854,2)</f>
        <v>0</v>
      </c>
      <c r="L861" s="11">
        <f>ROUND(L860/C854,2)</f>
        <v>0</v>
      </c>
      <c r="M861" s="11">
        <f>ROUND(M860/C854,2)</f>
        <v>0</v>
      </c>
      <c r="N861" s="11">
        <f>ROUND(N860/C854,2)</f>
        <v>0</v>
      </c>
      <c r="O861" s="11">
        <f>ROUND(O860/C854,2)</f>
        <v>0</v>
      </c>
      <c r="P861" s="11">
        <f>ROUND(P860/C854,2)</f>
        <v>0</v>
      </c>
      <c r="Q861" s="11">
        <f>ROUND(Q860/C854,2)</f>
        <v>0</v>
      </c>
      <c r="R861" s="11">
        <f>ROUND(R860/C854,2)</f>
        <v>0</v>
      </c>
      <c r="S861" s="11">
        <f>ROUND(S860/C854,2)</f>
        <v>0</v>
      </c>
      <c r="T861" s="11">
        <f>ROUND(T860/C854,2)</f>
        <v>0</v>
      </c>
      <c r="U861" s="11">
        <f>ROUND(U860/C854,2)</f>
        <v>64.650000000000006</v>
      </c>
      <c r="V861" s="11">
        <f>ROUND(V860/C854,2)</f>
        <v>0</v>
      </c>
      <c r="W861" s="11">
        <f>ROUND(W860/C854,2)</f>
        <v>0</v>
      </c>
      <c r="X861" s="11">
        <f>ROUND(X860/C854,2)</f>
        <v>0</v>
      </c>
      <c r="Y861" s="11">
        <f>ROUND(Y860/C854,2)</f>
        <v>0</v>
      </c>
      <c r="Z861" s="11">
        <f>ROUND(Z860/C854,2)</f>
        <v>0</v>
      </c>
      <c r="AA861" s="17">
        <v>8</v>
      </c>
      <c r="AD861" s="52" t="b">
        <f>IF(AND(G861&gt;947.15,G861&lt;949),3,IF(AND(G861&gt;623.59,G861&lt;625),4,IF(AND(G861&gt;237.38,G861&lt;239),5,IF(AND(G861&gt;1986,G861&lt;1988),6,IF(AND(G861&gt;739.75,G861&lt;741),7,IF(AND(G861&gt;282.91,G861&lt;284),8,IF(AND(G861&gt;2681.35,G861&lt;2683),9,IF(AND(G861&gt;828.59,G861&lt;830),10,IF(AND(G861&gt;585.15,G861&lt;587),11,IF(AND(G861&gt;991.71,G861&lt;993),12,IF(AND(G861&gt;652.95,G861&lt;654),13,IF(AND(G861&gt;248.59,G861&lt;250),14,IF(AND(G861&gt;2079.39,G861&lt;2081),15,IF(AND(G861&gt;774.57,G861&lt;776),16,IF(AND(G861&gt;296.25,G861&lt;298),17,IF(AND(G861&gt;2807.42,G861&lt;2809),18,IF(AND(G861&gt;867.59,G861&lt;869),19,IF(AND(G861&gt;612.7,G861&lt;614),20))))))))))))))))))</f>
        <v>0</v>
      </c>
      <c r="AE861" s="52" t="b">
        <f>IF(AND(I861&gt;1204.78,I861&lt;1206),5,IF(AND(I861&gt;1407.63,I861&lt;1409),8,IF(AND(I861&gt;1427.91,I861&lt;1429),11,IF(AND(I861&gt;1261.45,I861&lt;1263),14,IF(AND(I861&gt;1473.83,I861&lt;1475),17,IF(AND(I861&gt;1495.07,I861&lt;1497),20))))))</f>
        <v>0</v>
      </c>
      <c r="AF861" s="52" t="b">
        <f>IF(AND(J861&gt;486.32,J861&lt;488),3,IF(AND(J861&gt;324.64,J861&lt;326),4,IF(AND(J861&gt;286.99,J861&lt;288.5),5,IF(AND(J861&gt;617.7,J861&lt;618),6,IF(AND(J861&gt;411.3,J861&lt;413),7,IF(AND(J861&gt;365.04,J861&lt;367),8,IF(AND(J861&gt;797.54,J861&lt;799),9,IF(AND(J861&gt;533.49,J861&lt;535),10,IF(AND(J861&gt;475.86,J861&lt;477),11,IF(AND(J861&gt;509.22,J861&lt;511),12,IF(AND(J861&gt;339.94,J861&lt;341.2),13,IF(AND(J861&gt;300.53,J861&lt;302),14,IF(AND(J861&gt;646.78,J861&lt;648),15,IF(AND(J861&gt;430.68,J861&lt;432),16,IF(AND(J861&gt;382.24,J861&lt;384),17,IF(AND(J861&gt;835.07,J861&lt;837),18,IF(AND(J861&gt;558.61,J861&lt;560),19,IF(AND(J861&gt;498.27,J861&lt;500),20))))))))))))))))))</f>
        <v>0</v>
      </c>
      <c r="AG861" s="52" t="b">
        <f>IF(AND(L861&gt;497.89,L861&lt;499),3,IF(AND(L861&gt;360.29,L861&lt;362),4,IF(AND(L861&gt;249.38,L861&lt;251),5,IF(AND(L861&gt;628.22,L861&lt;630),6,IF(AND(L861&gt;455.21,L861&lt;457),7,IF(AND(L861&gt;315.16,L861&lt;317),8,IF(AND(L861&gt;814.35,L861&lt;816),9,IF(AND(L861&gt;571.19,L861&lt;573),10,IF(AND(L861&gt;401.59,L861&lt;403),11,IF(AND(L861&gt;521.33,L861&lt;523),12,IF(AND(L861&gt;377.28,L861&lt;379),13,IF(AND(L861&gt;261.15,L861&lt;263),14,IF(AND(L861&gt;657.8,L861&lt;659),15,IF(AND(L861&gt;476.66,L861&lt;478),16,IF(AND(L861&gt;330.01,L861&lt;332),17,IF(AND(L861&gt;852.67,L861&lt;854),18,IF(AND(L861&gt;598.08,L861&lt;600),19,IF(AND(L861&gt;420.51,L861&lt;422),20))))))))))))))))))</f>
        <v>0</v>
      </c>
      <c r="AH861" s="52" t="b">
        <f>IF(AND(Q861&gt;358.85,Q861&lt;360),3,IF(AND(Q861&gt;129.83,Q861&lt;131),4,IF(AND(Q861&gt;77.61,Q861&lt;79),5,IF(AND(Q861&gt;426.19,Q861&lt;428),6,IF(AND(Q861&gt;159.77,Q861&lt;161),7,IF(AND(Q861&gt;94.38,Q861&lt;96),8,IF(AND(Q861&gt;567.37,Q861&lt;569),9,IF(AND(Q861&gt;203.4,Q861&lt;205),10,IF(AND(Q861&gt;131.96,Q861&lt;133),11,IF(AND(Q861&gt;375.76,Q861&lt;377),12,IF(AND(Q861&gt;135.98,Q861&lt;137),13,IF(AND(Q861&gt;81.31,Q861&lt;83),14,IF(AND(Q861&gt;446.27,Q861&lt;448),15,IF(AND(Q861&gt;167.32,Q861&lt;169),16,IF(AND(Q861&gt;98.86,Q861&lt;100),17,IF(AND(Q861&gt;594.08,Q861&lt;596),18,IF(AND(Q861&gt;213.01,Q861&lt;215),19,IF(AND(Q861&gt;138.21,Q861&lt;140),20))))))))))))))))))</f>
        <v>0</v>
      </c>
      <c r="AI861" s="52" t="b">
        <f>IF(AND(S861&gt;195.17,S861&lt;197),3,IF(AND(S861&gt;88.93,S861&lt;90),4,IF(AND(S861&gt;47.88,S861&lt;49),5,IF(AND(S861&gt;245.08,S861&lt;247),6,IF(AND(S861&gt;111.07,S861&lt;113),7,IF(AND(S861&gt;60.92,S861&lt;62),8,IF(AND(S861&gt;296.11,S861&lt;298),9,IF(AND(S861&gt;139.41,S861&lt;141),10,IF(AND(S861&gt;78.67,S861&lt;80),11,IF(AND(S861&gt;204.39,S861&lt;206),12,IF(AND(S861&gt;93.16,S861&lt;95),13,IF(AND(S861&gt;50.17,S861&lt;52),14,IF(AND(S861&gt;256.64,S861&lt;258),15,IF(AND(S861&gt;116.33,S861&lt;118),16,IF(AND(S861&gt;63.83,S861&lt;65),17,IF(AND(S861&gt;310.07,S861&lt;312),18,IF(AND(S861&gt;146.01,S861&lt;148),19,IF(AND(S861&gt;82.42,S861&lt;84),20))))))))))))))))))</f>
        <v>0</v>
      </c>
      <c r="AJ861" s="52">
        <f>IF(AND(U861&gt;107.35,U861&lt;109),3,IF(AND(U861&gt;63.65,U861&lt;65),4,IF(AND(U861&gt;44.75,U861&lt;46),5,IF(AND(U861&gt;143.27,U861&lt;145),6,IF(AND(U861&gt;85.58,U861&lt;87),7,IF(AND(U861&gt;60.46,U861&lt;62),8,IF(AND(U861&gt;194.16,U861&lt;196),9,IF(AND(U861&gt;117.24,U861&lt;119),10,IF(AND(U861&gt;82.88,U861&lt;84),11,IF(AND(U861&gt;112.44,U861&lt;114),12,IF(AND(U861&gt;66.69,U861&lt;68),13,IF(AND(U861&gt;46.9,U861&lt;48),14,IF(AND(U861&gt;150.05,U861&lt;152),15,IF(AND(U861&gt;90.65,U861&lt;91),16,IF(AND(U861&gt;63.34,U861&lt;65),17,IF(AND(U861&gt;203.34,U861&lt;205),18,IF(AND(U861&gt;122.8,U861&lt;124),19,IF(AND(U861&gt;86.83,U861&lt;88),20))))))))))))))))))</f>
        <v>4</v>
      </c>
      <c r="AK861" s="52" t="b">
        <f>IF(AND(V861&gt;139.85,V861&lt;141),3,IF(AND(V861&gt;103.84,V861&lt;105),4,IF(AND(V861&gt;52.32,V861&lt;54),5,IF(AND(V861&gt;285.46,V861&lt;287),6,IF(AND(V861&gt;118.42,V861&lt;120),7,IF(AND(V861&gt;62.42,V861&lt;64),8,IF(AND(V861&gt;412.27,V861&lt;414),9,IF(AND(V861&gt;140.33,V861&lt;142),10,IF(AND(V861&gt;145,V861&lt;147),11,IF(AND(V861&gt;146.47,V861&lt;148),12,IF(AND(V861&gt;108.77,V861&lt;110),13,IF(AND(V861&gt;54.82,V861&lt;56),14,IF(AND(V861&gt;298.92,V861&lt;300),15,IF(AND(V861&gt;124.03,V861&lt;126),16,IF(AND(V861&gt;65.4,V861&lt;67),17,IF(AND(V861&gt;431.69,V861&lt;433),18,IF(AND(V861&gt;146.97,V861&lt;148),19,IF(AND(V861&gt;151.86,V861&lt;153),20))))))))))))))))))</f>
        <v>0</v>
      </c>
      <c r="AL861" s="52" t="b">
        <f>IF(AND(W861&gt;350.42,W861&lt;352),3,IF(AND(W861&gt;546.22,W861&lt;548),4,IF(AND(W861&gt;155.33,W861&lt;157),5,IF(AND(W861&gt;721.99,W861&lt;723),6,IF(AND(W861&gt;638.96,W861&lt;639),7,IF(AND(W861&gt;187.79,W861&lt;189),8,IF(AND(W861&gt;945.4,W861&lt;947),9,IF(AND(W861&gt;698.46,W861&lt;670),10,IF(AND(W861&gt;360.7,W861&lt;362),11,IF(AND(W861&gt;366.94,W861&lt;368),12,IF(AND(W861&gt;571.94,W861&lt;573),13,IF(AND(W861&gt;162.68,W861&lt;164),14,IF(AND(W861&gt;755.97,W861&lt;757),15,IF(AND(W861&gt;667.99,W861&lt;669),16,IF(AND(W861&gt;196.66,W861&lt;198),17,IF(AND(W861&gt;989.88,W861&lt;991),18,IF(AND(W861&gt;731.33,W861&lt;733),19,IF(AND(W861&gt;377.7,W861&lt;379),20))))))))))))))))))</f>
        <v>0</v>
      </c>
      <c r="AM861" s="52" t="b">
        <f>IF(AND(Y861&gt;46.2,Y861&lt;46.5),3,IF(AND(Y861&gt;18.8,Y861&lt;19.1),4,IF(AND(Y861&gt;15.8,Y861&lt;16),5,IF(AND(Y861&gt;78.7,Y861&lt;79),6,IF(AND(Y861&gt;32.1,Y861&lt;32.4),7,IF(AND(Y861&gt;26.9,Y861&lt;27.3),8,IF(AND(Y861&gt;125,Y861&lt;125.5),9,IF(AND(Y861&gt;48.2,Y861&lt;48.52),10,IF(AND(Y861&gt;43.1,Y861&lt;43.6),11,IF(AND(Y861&gt;48.53,Y861&lt;48.7),12,IF(AND(Y861&gt;19.6,Y861&lt;20.1),13,IF(AND(Y861&gt;16.5,Y861&lt;16.9),14,IF(AND(Y861&gt;82.4,Y861&lt;82.8),15,IF(AND(Y861&gt;33.6,Y861&lt;34),16,IF(AND(Y861&gt;28,Y861&lt;28.6),17,IF(AND(Y861&gt;130.8,Y861&lt;131.4),18,IF(AND(Y861&gt;50.5,Y861&lt;50.9),19,IF(AND(Y861&gt;45.2,Y861&lt;45.8),20))))))))))))))))))</f>
        <v>0</v>
      </c>
      <c r="AO861" s="4">
        <f t="shared" si="2242"/>
        <v>0</v>
      </c>
      <c r="AP861" s="4">
        <f t="shared" si="2243"/>
        <v>0</v>
      </c>
      <c r="AQ861" s="4">
        <f t="shared" si="2150"/>
        <v>0</v>
      </c>
      <c r="AU861" s="310"/>
      <c r="AV861" s="316"/>
      <c r="AW861" s="333"/>
      <c r="AX861" s="322" t="s">
        <v>53</v>
      </c>
      <c r="AY861" s="293"/>
      <c r="AZ861" s="11">
        <f>ROUND(AZ860/AW854,2)</f>
        <v>129.30000000000001</v>
      </c>
      <c r="BA861" s="11">
        <f>ROUND(BA860/AW854,2)</f>
        <v>0</v>
      </c>
      <c r="BB861" s="11">
        <f>ROUND(BB860/AW854,2)</f>
        <v>0</v>
      </c>
      <c r="BC861" s="11">
        <f>ROUND(BC860/AW854,2)</f>
        <v>0</v>
      </c>
      <c r="BD861" s="11">
        <f>ROUND(BD860/AW854,2)</f>
        <v>0</v>
      </c>
      <c r="BE861" s="11">
        <f>ROUND(BE860/AW854,2)</f>
        <v>0</v>
      </c>
      <c r="BF861" s="11">
        <f>ROUND(BF860/AW854,2)</f>
        <v>0</v>
      </c>
      <c r="BG861" s="11">
        <f>ROUND(BG860/AW854,2)</f>
        <v>0</v>
      </c>
      <c r="BH861" s="11">
        <f>ROUND(BH860/AW854,2)</f>
        <v>0</v>
      </c>
      <c r="BI861" s="11">
        <f>ROUND(BI860/AW854,2)</f>
        <v>0</v>
      </c>
      <c r="BJ861" s="11">
        <f>ROUND(BJ860/AW854,2)</f>
        <v>0</v>
      </c>
      <c r="BK861" s="11">
        <f>ROUND(BK860/AW854,2)</f>
        <v>0</v>
      </c>
      <c r="BL861" s="11">
        <f>ROUND(BL860/AW854,2)</f>
        <v>0</v>
      </c>
      <c r="BM861" s="11">
        <f>ROUND(BM860/AW854,2)</f>
        <v>0</v>
      </c>
      <c r="BN861" s="11">
        <f>ROUND(BN860/AW854,2)</f>
        <v>0</v>
      </c>
      <c r="BO861" s="11">
        <f>ROUND(BO860/AW854,2)</f>
        <v>129.30000000000001</v>
      </c>
      <c r="BP861" s="11">
        <f>ROUND(BP860/AW854,2)</f>
        <v>0</v>
      </c>
      <c r="BQ861" s="11">
        <f>ROUND(BQ860/AW854,2)</f>
        <v>0</v>
      </c>
      <c r="BR861" s="11">
        <f>ROUND(BR860/AW854,2)</f>
        <v>0</v>
      </c>
      <c r="BS861" s="11">
        <f>ROUND(BS860/AW854,2)</f>
        <v>0</v>
      </c>
      <c r="BT861" s="11">
        <f>ROUND(BT860/AW854,2)</f>
        <v>0</v>
      </c>
      <c r="BU861" s="17">
        <v>8</v>
      </c>
      <c r="BX861" s="52" t="b">
        <f>IF(AND(BA861&gt;947.15,BA861&lt;949),3,IF(AND(BA861&gt;623.59,BA861&lt;625),4,IF(AND(BA861&gt;237.38,BA861&lt;239),5,IF(AND(BA861&gt;1986,BA861&lt;1988),6,IF(AND(BA861&gt;739.75,BA861&lt;741),7,IF(AND(BA861&gt;282.91,BA861&lt;284),8,IF(AND(BA861&gt;2681.35,BA861&lt;2683),9,IF(AND(BA861&gt;828.59,BA861&lt;830),10,IF(AND(BA861&gt;585.15,BA861&lt;587),11,IF(AND(BA861&gt;991.71,BA861&lt;993),12,IF(AND(BA861&gt;652.95,BA861&lt;654),13,IF(AND(BA861&gt;248.59,BA861&lt;250),14,IF(AND(BA861&gt;2079.39,BA861&lt;2081),15,IF(AND(BA861&gt;774.57,BA861&lt;776),16,IF(AND(BA861&gt;296.25,BA861&lt;298),17,IF(AND(BA861&gt;2807.42,BA861&lt;2809),18,IF(AND(BA861&gt;867.59,BA861&lt;869),19,IF(AND(BA861&gt;612.7,BA861&lt;614),20))))))))))))))))))</f>
        <v>0</v>
      </c>
      <c r="BY861" s="52" t="b">
        <f>IF(AND(BC861&gt;1204.78,BC861&lt;1206),5,IF(AND(BC861&gt;1407.63,BC861&lt;1409),8,IF(AND(BC861&gt;1427.91,BC861&lt;1429),11,IF(AND(BC861&gt;1261.45,BC861&lt;1263),14,IF(AND(BC861&gt;1473.83,BC861&lt;1475),17,IF(AND(BC861&gt;1495.07,BC861&lt;1497),20))))))</f>
        <v>0</v>
      </c>
      <c r="BZ861" s="52" t="b">
        <f>IF(AND(BD861&gt;486.32,BD861&lt;488),3,IF(AND(BD861&gt;324.64,BD861&lt;326),4,IF(AND(BD861&gt;286.99,BD861&lt;288.5),5,IF(AND(BD861&gt;617.7,BD861&lt;618),6,IF(AND(BD861&gt;411.3,BD861&lt;413),7,IF(AND(BD861&gt;365.04,BD861&lt;367),8,IF(AND(BD861&gt;797.54,BD861&lt;799),9,IF(AND(BD861&gt;533.49,BD861&lt;535),10,IF(AND(BD861&gt;475.86,BD861&lt;477),11,IF(AND(BD861&gt;509.22,BD861&lt;511),12,IF(AND(BD861&gt;339.94,BD861&lt;341.2),13,IF(AND(BD861&gt;300.53,BD861&lt;302),14,IF(AND(BD861&gt;646.78,BD861&lt;648),15,IF(AND(BD861&gt;430.68,BD861&lt;432),16,IF(AND(BD861&gt;382.24,BD861&lt;384),17,IF(AND(BD861&gt;835.07,BD861&lt;837),18,IF(AND(BD861&gt;558.61,BD861&lt;560),19,IF(AND(BD861&gt;498.27,BD861&lt;500),20))))))))))))))))))</f>
        <v>0</v>
      </c>
      <c r="CA861" s="52" t="b">
        <f>IF(AND(BF861&gt;497.89,BF861&lt;499),3,IF(AND(BF861&gt;360.29,BF861&lt;362),4,IF(AND(BF861&gt;249.38,BF861&lt;251),5,IF(AND(BF861&gt;628.22,BF861&lt;630),6,IF(AND(BF861&gt;455.21,BF861&lt;457),7,IF(AND(BF861&gt;315.16,BF861&lt;317),8,IF(AND(BF861&gt;814.35,BF861&lt;816),9,IF(AND(BF861&gt;571.19,BF861&lt;573),10,IF(AND(BF861&gt;401.59,BF861&lt;403),11,IF(AND(BF861&gt;521.33,BF861&lt;523),12,IF(AND(BF861&gt;377.28,BF861&lt;379),13,IF(AND(BF861&gt;261.15,BF861&lt;263),14,IF(AND(BF861&gt;657.8,BF861&lt;659),15,IF(AND(BF861&gt;476.66,BF861&lt;478),16,IF(AND(BF861&gt;330.01,BF861&lt;332),17,IF(AND(BF861&gt;852.67,BF861&lt;854),18,IF(AND(BF861&gt;598.08,BF861&lt;600),19,IF(AND(BF861&gt;420.51,BF861&lt;422),20))))))))))))))))))</f>
        <v>0</v>
      </c>
      <c r="CB861" s="52" t="b">
        <f>IF(AND(BK861&gt;358.85,BK861&lt;360),3,IF(AND(BK861&gt;129.83,BK861&lt;131),4,IF(AND(BK861&gt;77.61,BK861&lt;79),5,IF(AND(BK861&gt;426.19,BK861&lt;428),6,IF(AND(BK861&gt;159.77,BK861&lt;161),7,IF(AND(BK861&gt;94.38,BK861&lt;96),8,IF(AND(BK861&gt;567.37,BK861&lt;569),9,IF(AND(BK861&gt;203.4,BK861&lt;205),10,IF(AND(BK861&gt;131.96,BK861&lt;133),11,IF(AND(BK861&gt;375.76,BK861&lt;377),12,IF(AND(BK861&gt;135.98,BK861&lt;137),13,IF(AND(BK861&gt;81.31,BK861&lt;83),14,IF(AND(BK861&gt;446.27,BK861&lt;448),15,IF(AND(BK861&gt;167.32,BK861&lt;169),16,IF(AND(BK861&gt;98.86,BK861&lt;100),17,IF(AND(BK861&gt;594.08,BK861&lt;596),18,IF(AND(BK861&gt;213.01,BK861&lt;215),19,IF(AND(BK861&gt;138.21,BK861&lt;140),20))))))))))))))))))</f>
        <v>0</v>
      </c>
      <c r="CC861" s="52" t="b">
        <f>IF(AND(BM861&gt;195.17,BM861&lt;197),3,IF(AND(BM861&gt;88.93,BM861&lt;90),4,IF(AND(BM861&gt;47.88,BM861&lt;49),5,IF(AND(BM861&gt;245.08,BM861&lt;247),6,IF(AND(BM861&gt;111.07,BM861&lt;113),7,IF(AND(BM861&gt;60.92,BM861&lt;62),8,IF(AND(BM861&gt;296.11,BM861&lt;298),9,IF(AND(BM861&gt;139.41,BM861&lt;141),10,IF(AND(BM861&gt;78.67,BM861&lt;80),11,IF(AND(BM861&gt;204.39,BM861&lt;206),12,IF(AND(BM861&gt;93.16,BM861&lt;95),13,IF(AND(BM861&gt;50.17,BM861&lt;52),14,IF(AND(BM861&gt;256.64,BM861&lt;258),15,IF(AND(BM861&gt;116.33,BM861&lt;118),16,IF(AND(BM861&gt;63.83,BM861&lt;65),17,IF(AND(BM861&gt;310.07,BM861&lt;312),18,IF(AND(BM861&gt;146.01,BM861&lt;148),19,IF(AND(BM861&gt;82.42,BM861&lt;84),20))))))))))))))))))</f>
        <v>0</v>
      </c>
      <c r="CD861" s="52" t="b">
        <f>IF(AND(BO861&gt;107.35,BO861&lt;109),3,IF(AND(BO861&gt;63.65,BO861&lt;65),4,IF(AND(BO861&gt;44.75,BO861&lt;46),5,IF(AND(BO861&gt;143.27,BO861&lt;145),6,IF(AND(BO861&gt;85.58,BO861&lt;87),7,IF(AND(BO861&gt;60.46,BO861&lt;62),8,IF(AND(BO861&gt;194.16,BO861&lt;196),9,IF(AND(BO861&gt;117.24,BO861&lt;119),10,IF(AND(BO861&gt;82.88,BO861&lt;84),11,IF(AND(BO861&gt;112.44,BO861&lt;114),12,IF(AND(BO861&gt;66.69,BO861&lt;68),13,IF(AND(BO861&gt;46.9,BO861&lt;48),14,IF(AND(BO861&gt;150.05,BO861&lt;152),15,IF(AND(BO861&gt;90.65,BO861&lt;91),16,IF(AND(BO861&gt;63.34,BO861&lt;65),17,IF(AND(BO861&gt;203.34,BO861&lt;205),18,IF(AND(BO861&gt;122.8,BO861&lt;124),19,IF(AND(BO861&gt;86.83,BO861&lt;88),20))))))))))))))))))</f>
        <v>0</v>
      </c>
      <c r="CE861" s="52" t="b">
        <f>IF(AND(BP861&gt;139.85,BP861&lt;141),3,IF(AND(BP861&gt;103.84,BP861&lt;105),4,IF(AND(BP861&gt;52.32,BP861&lt;54),5,IF(AND(BP861&gt;285.46,BP861&lt;287),6,IF(AND(BP861&gt;118.42,BP861&lt;120),7,IF(AND(BP861&gt;62.42,BP861&lt;64),8,IF(AND(BP861&gt;412.27,BP861&lt;414),9,IF(AND(BP861&gt;140.33,BP861&lt;142),10,IF(AND(BP861&gt;145,BP861&lt;147),11,IF(AND(BP861&gt;146.47,BP861&lt;148),12,IF(AND(BP861&gt;108.77,BP861&lt;110),13,IF(AND(BP861&gt;54.82,BP861&lt;56),14,IF(AND(BP861&gt;298.92,BP861&lt;300),15,IF(AND(BP861&gt;124.03,BP861&lt;126),16,IF(AND(BP861&gt;65.4,BP861&lt;67),17,IF(AND(BP861&gt;431.69,BP861&lt;433),18,IF(AND(BP861&gt;146.97,BP861&lt;148),19,IF(AND(BP861&gt;151.86,BP861&lt;153),20))))))))))))))))))</f>
        <v>0</v>
      </c>
      <c r="CF861" s="52" t="b">
        <f>IF(AND(BQ861&gt;350.42,BQ861&lt;352),3,IF(AND(BQ861&gt;546.22,BQ861&lt;548),4,IF(AND(BQ861&gt;155.33,BQ861&lt;157),5,IF(AND(BQ861&gt;721.99,BQ861&lt;723),6,IF(AND(BQ861&gt;638.96,BQ861&lt;639),7,IF(AND(BQ861&gt;187.79,BQ861&lt;189),8,IF(AND(BQ861&gt;945.4,BQ861&lt;947),9,IF(AND(BQ861&gt;698.46,BQ861&lt;670),10,IF(AND(BQ861&gt;360.7,BQ861&lt;362),11,IF(AND(BQ861&gt;366.94,BQ861&lt;368),12,IF(AND(BQ861&gt;571.94,BQ861&lt;573),13,IF(AND(BQ861&gt;162.68,BQ861&lt;164),14,IF(AND(BQ861&gt;755.97,BQ861&lt;757),15,IF(AND(BQ861&gt;667.99,BQ861&lt;669),16,IF(AND(BQ861&gt;196.66,BQ861&lt;198),17,IF(AND(BQ861&gt;989.88,BQ861&lt;991),18,IF(AND(BQ861&gt;731.33,BQ861&lt;733),19,IF(AND(BQ861&gt;377.7,BQ861&lt;379),20))))))))))))))))))</f>
        <v>0</v>
      </c>
      <c r="CG861" s="52" t="b">
        <f>IF(AND(BS861&gt;46.2,BS861&lt;46.5),3,IF(AND(BS861&gt;18.8,BS861&lt;19.1),4,IF(AND(BS861&gt;15.8,BS861&lt;16),5,IF(AND(BS861&gt;78.7,BS861&lt;79),6,IF(AND(BS861&gt;32.1,BS861&lt;32.4),7,IF(AND(BS861&gt;26.9,BS861&lt;27.3),8,IF(AND(BS861&gt;125,BS861&lt;125.5),9,IF(AND(BS861&gt;48.2,BS861&lt;48.52),10,IF(AND(BS861&gt;43.1,BS861&lt;43.6),11,IF(AND(BS861&gt;48.53,BS861&lt;48.7),12,IF(AND(BS861&gt;19.6,BS861&lt;20.1),13,IF(AND(BS861&gt;16.5,BS861&lt;16.9),14,IF(AND(BS861&gt;82.4,BS861&lt;82.8),15,IF(AND(BS861&gt;33.6,BS861&lt;34),16,IF(AND(BS861&gt;28,BS861&lt;28.6),17,IF(AND(BS861&gt;130.8,BS861&lt;131.4),18,IF(AND(BS861&gt;50.5,BS861&lt;50.9),19,IF(AND(BS861&gt;45.2,BS861&lt;45.8),20))))))))))))))))))</f>
        <v>0</v>
      </c>
    </row>
    <row r="862" spans="1:88" ht="90" customHeight="1">
      <c r="A862" s="297"/>
      <c r="B862" s="300"/>
      <c r="C862" s="334"/>
      <c r="D862" s="292" t="s">
        <v>54</v>
      </c>
      <c r="E862" s="293"/>
      <c r="F862" s="10" t="s">
        <v>36</v>
      </c>
      <c r="G862" s="12">
        <f>IF(AD862=FALSE,0,AD862)</f>
        <v>0</v>
      </c>
      <c r="H862" s="12" t="s">
        <v>36</v>
      </c>
      <c r="I862" s="12">
        <f>IF(AE862=FALSE,0,AE862)</f>
        <v>0</v>
      </c>
      <c r="J862" s="12">
        <f>IF(AF862=FALSE,0,AF862)</f>
        <v>0</v>
      </c>
      <c r="K862" s="12" t="s">
        <v>36</v>
      </c>
      <c r="L862" s="12">
        <f>IF(AG862=FALSE,0,AG862)</f>
        <v>0</v>
      </c>
      <c r="M862" s="12" t="s">
        <v>36</v>
      </c>
      <c r="N862" s="12" t="s">
        <v>36</v>
      </c>
      <c r="O862" s="12" t="s">
        <v>36</v>
      </c>
      <c r="P862" s="12" t="s">
        <v>36</v>
      </c>
      <c r="Q862" s="12">
        <f>IF(AH862=FALSE,0,AH862)</f>
        <v>0</v>
      </c>
      <c r="R862" s="12" t="s">
        <v>36</v>
      </c>
      <c r="S862" s="12">
        <f>IF(AI862=FALSE,0,AI862)</f>
        <v>0</v>
      </c>
      <c r="T862" s="12" t="s">
        <v>36</v>
      </c>
      <c r="U862" s="12">
        <f>IF(AJ862=FALSE,0,AJ862)</f>
        <v>64.650000000000006</v>
      </c>
      <c r="V862" s="12">
        <f>IF(AK862=FALSE,0,AK862)</f>
        <v>0</v>
      </c>
      <c r="W862" s="12">
        <f>IF(AL862=FALSE,0,AL862)</f>
        <v>0</v>
      </c>
      <c r="X862" s="12" t="s">
        <v>36</v>
      </c>
      <c r="Y862" s="12">
        <f>IF(AM862=FALSE,0,AM862)</f>
        <v>0</v>
      </c>
      <c r="Z862" s="12" t="s">
        <v>36</v>
      </c>
      <c r="AA862" s="18">
        <v>9</v>
      </c>
      <c r="AD862" s="52" t="b">
        <f>IF(AD861=3,948.15,IF(AD861=4,624.59,IF(AD861=5,238.38,IF(AD861=6,1987,IF(AD861=7,740.75,IF(AD861=8,283.91,IF(AD861=9,2682.35,IF(AD861=10,829.59,IF(AD861=11,586.15,IF(AD861=12,992.71,IF(AD861=13,653.95,IF(AD861=14,249.59,IF(AD861=15,2080.39,IF(AD861=16,775.57,IF(AD861=17,297.25,IF(AD861=18,2808.42,IF(AD861=19,868.59,IF(AD861=20,613.7))))))))))))))))))</f>
        <v>0</v>
      </c>
      <c r="AE862" s="52" t="b">
        <f>IF(AE861=5,1205.78,IF(AE861=8,1408.63,IF(AE861=11,1428.91,IF(AE861=14,1262.45,IF(AE861=17,1474.83,IF(AE861=20,1496.07))))))</f>
        <v>0</v>
      </c>
      <c r="AF862" s="52" t="b">
        <f>IF(AF861=3,487.32,IF(AF861=4,325.64,IF(AF861=5,287.99,IF(AF861=6,618.7,IF(AF861=7,412.3,IF(AF861=8,366.04,IF(AF861=9,798.54,IF(AF861=10,534.49,IF(AF861=11,476.86,IF(AF861=12,510.22,IF(AF861=13,340.94,IF(AF861=14,301.53,IF(AF861=15,647.78,IF(AF861=16,431.68,IF(AF861=17,383.24,IF(AF861=18,836.07,IF(AF861=19,559.61,IF(AF861=20,499.27))))))))))))))))))</f>
        <v>0</v>
      </c>
      <c r="AG862" s="52" t="b">
        <f>IF(AG861=3,498.89,IF(AG861=4,361.29,IF(AG861=5,250.38,IF(AG861=6,629.22,IF(AG861=7,456.21,IF(AG861=8,316.16,IF(AG861=9,815.35,IF(AG861=10,572.19,IF(AG861=11,402.59,IF(AG861=12,522.33,IF(AG861=13,378.28,IF(AG861=14,262.15,IF(AG861=15,658.8,IF(AG861=16,477.66,IF(AG861=17,331.01,IF(AG861=18,853.67,IF(AG861=19,599.08,IF(AG861=20,421.51))))))))))))))))))</f>
        <v>0</v>
      </c>
      <c r="AH862" s="52" t="b">
        <f>IF(AH861=3,359.85,IF(AH861=4,130.83,IF(AH861=5,78.61,IF(AH861=6,427.19,IF(AH861=7,160.77,IF(AH861=8,95.38,IF(AH861=9,568.37,IF(AH861=10,204.4,IF(AH861=11,132.96,IF(AH861=12,376.76,IF(AH861=13,136.98,IF(AH861=14,82.31,IF(AH861=15,447.27,IF(AH861=16,168.32,IF(AH861=17,99.86,IF(AH861=18,595.08,IF(AH861=19,214.01,IF(AH861=20,139.21))))))))))))))))))</f>
        <v>0</v>
      </c>
      <c r="AI862" s="52" t="b">
        <f>IF(AI861=3,196.17,IF(AI861=4,89.93,IF(AI861=5,48.88,IF(AI861=6,246.08,IF(AI861=7,112.07,IF(AI861=8,61.92,IF(AI861=9,297.11,IF(AI861=10,140.41,IF(AI861=11,79.67,IF(AI861=12,205.39,IF(AI861=13,94.16,IF(AI861=14,51.17,IF(AI861=15,257.64,IF(AI861=16,117.33,IF(AI861=17,64.83,IF(AI861=18,311.07,IF(AI861=19,147.01,IF(AI861=20,83.42))))))))))))))))))</f>
        <v>0</v>
      </c>
      <c r="AJ862" s="52">
        <f>IF(AJ861=3,108.35,IF(AJ861=4,64.65,IF(AJ861=5,45.75,IF(AJ861=6,144.27,IF(AJ861=7,86.58,IF(AJ861=8,61.46,IF(AJ861=9,195.16,IF(AJ861=10,118.24,IF(AJ861=11,83.88,IF(AJ861=12,113.44,IF(AJ861=13,67.69,IF(AJ861=14,47.9,IF(AJ861=15,151.05,IF(AJ861=16,90.65,IF(AJ861=17,64.34,IF(AJ861=18,204.34,IF(AJ861=19,123.8,IF(AJ861=20,87.83))))))))))))))))))</f>
        <v>64.650000000000006</v>
      </c>
      <c r="AK862" s="52" t="b">
        <f>IF(AK861=3,140.85,IF(AK861=4,104.84,IF(AK861=5,53.32,IF(AK861=6,286.46,IF(AK861=7,119.42,IF(AK861=8,63.42,IF(AK861=9,413.27,IF(AK861=10,141.33,IF(AK861=11,146,IF(AK861=12,147.47,IF(AK861=13,109.77,IF(AK861=14,55.82,IF(AK861=15,299.92,IF(AK861=16,125.03,IF(AK861=17,66.4,IF(AK861=18,432.69,IF(AK861=19,147.97,IF(AK861=20,152.86))))))))))))))))))</f>
        <v>0</v>
      </c>
      <c r="AL862" s="52" t="b">
        <f>IF(AL861=3,351.42,IF(AL861=4,547.22,IF(AL861=5,156.33,IF(AL861=6,722.99,IF(AL861=7,638.96,IF(AL861=8,188.79,IF(AL861=9,946.4,IF(AL861=10,699.46,IF(AL861=11,361.7,IF(AL861=12,367.94,IF(AL861=13,572.94,IF(AL861=14,163.68,IF(AL861=15,756.97,IF(AL861=16,668.99,IF(AL861=17,197.66,IF(AL861=18,990.88,IF(AL861=19,732.33,IF(AL861=20,378.7))))))))))))))))))</f>
        <v>0</v>
      </c>
      <c r="AM862" s="52" t="b">
        <f>IF(AM861=3,46.41,IF(AM861=4,19.01,IF(AM861=5,15.96,IF(AM861=6,78.9,IF(AM861=7,32.34,IF(AM861=8,27.09,IF(AM861=9,125.27,IF(AM861=10,48.48,IF(AM861=11,43.47,IF(AM861=12,48.59,IF(AM861=13,19.9,IF(AM861=14,16.71,IF(AM861=15,82.61,IF(AM861=16,33.86,IF(AM861=17,28.36,IF(AM861=18,131.15,IF(AM861=19,50.76,IF(AM861=20,45.51))))))))))))))))))</f>
        <v>0</v>
      </c>
      <c r="AO862" s="4">
        <f t="shared" si="2242"/>
        <v>0</v>
      </c>
      <c r="AP862" s="4">
        <f t="shared" si="2243"/>
        <v>0</v>
      </c>
      <c r="AQ862" s="4">
        <f t="shared" si="2150"/>
        <v>0</v>
      </c>
      <c r="AU862" s="310"/>
      <c r="AV862" s="316"/>
      <c r="AW862" s="334"/>
      <c r="AX862" s="322" t="s">
        <v>54</v>
      </c>
      <c r="AY862" s="293"/>
      <c r="AZ862" s="10" t="s">
        <v>36</v>
      </c>
      <c r="BA862" s="12">
        <f>IF(BX862=FALSE,0,BX862)</f>
        <v>0</v>
      </c>
      <c r="BB862" s="12" t="s">
        <v>36</v>
      </c>
      <c r="BC862" s="12">
        <f>IF(BY862=FALSE,0,BY862)</f>
        <v>0</v>
      </c>
      <c r="BD862" s="12">
        <f>IF(BZ862=FALSE,0,BZ862)</f>
        <v>0</v>
      </c>
      <c r="BE862" s="12" t="s">
        <v>36</v>
      </c>
      <c r="BF862" s="12">
        <f>IF(CA862=FALSE,0,CA862)</f>
        <v>0</v>
      </c>
      <c r="BG862" s="12" t="s">
        <v>36</v>
      </c>
      <c r="BH862" s="12" t="s">
        <v>36</v>
      </c>
      <c r="BI862" s="12" t="s">
        <v>36</v>
      </c>
      <c r="BJ862" s="12" t="s">
        <v>36</v>
      </c>
      <c r="BK862" s="12">
        <f>IF(CB862=FALSE,0,CB862)</f>
        <v>0</v>
      </c>
      <c r="BL862" s="12" t="s">
        <v>36</v>
      </c>
      <c r="BM862" s="12">
        <f>IF(CC862=FALSE,0,CC862)</f>
        <v>0</v>
      </c>
      <c r="BN862" s="12" t="s">
        <v>36</v>
      </c>
      <c r="BO862" s="12">
        <f>IF(CD862=FALSE,0,CD862)</f>
        <v>129.30000000000001</v>
      </c>
      <c r="BP862" s="12">
        <f>IF(CE862=FALSE,0,CE862)</f>
        <v>0</v>
      </c>
      <c r="BQ862" s="12">
        <f>IF(CF862=FALSE,0,CF862)</f>
        <v>0</v>
      </c>
      <c r="BR862" s="12" t="s">
        <v>36</v>
      </c>
      <c r="BS862" s="12">
        <f>IF(CG862=FALSE,0,CG862)</f>
        <v>0</v>
      </c>
      <c r="BT862" s="12" t="s">
        <v>36</v>
      </c>
      <c r="BU862" s="18">
        <v>9</v>
      </c>
      <c r="BX862" s="52" t="b">
        <f>IF(AD861=3,1896.3,IF(AD861=4,1249.18,IF(AD861=5,476.76,IF(AD861=6,3974,IF(AD861=7,1481.5,IF(AD861=8,567.82,IF(AD861=9,5364.7,IF(AD861=10,1659.18,IF(AD861=11,1172.3)))))))))</f>
        <v>0</v>
      </c>
      <c r="BY862" s="52" t="b">
        <f>IF(AE861=5,2411.56,IF(AE861=8,2817.26,IF(AE861=11,2857.82)))</f>
        <v>0</v>
      </c>
      <c r="BZ862" s="52" t="b">
        <f>IF(AF861=3,974.64,IF(AF861=4,651.28,IF(AF861=5,575.98,IF(AF861=6,1237.4,IF(AF861=7,824.6,IF(AF861=8,732.08,IF(AF861=9,1597.08,IF(AF861=10,1068.98,IF(AF861=11,953.72)))))))))</f>
        <v>0</v>
      </c>
      <c r="CA862" s="52" t="b">
        <f>IF(AG861=3,997.78,IF(AG861=4,722.58,IF(AG861=5,500.76,IF(AG861=6,1258.44,IF(AG861=7,912.42,IF(AG861=8,632.32,IF(AG861=9,1630.7,IF(AG861=10,1144.38,IF(AG861=11,805.18)))))))))</f>
        <v>0</v>
      </c>
      <c r="CB862" s="52" t="b">
        <f>IF(AH861=3,719.7,IF(AH861=4,261.66,IF(AH861=5,157.22,IF(AH861=6,854.38,IF(AH861=7,321.54,IF(AH861=8,190.76,IF(AH861=9,1136.74,IF(AH861=10,408.8,IF(AH861=11,265.92)))))))))</f>
        <v>0</v>
      </c>
      <c r="CC862" s="52" t="b">
        <f>IF(AI861=3,392.34,IF(AI861=4,179.86,IF(AI861=5,97.76,IF(AI861=6,492.16,IF(AI861=7,224.14,IF(AI861=8,123.84,IF(AI861=9,594.22,IF(AI861=10,280.82,IF(AI861=11,159.34)))))))))</f>
        <v>0</v>
      </c>
      <c r="CD862" s="52">
        <f>IF(AJ861=3,216.7,IF(AJ861=4,129.3,IF(AJ861=5,91.5,IF(AJ861=6,288.54,IF(AJ861=7,173.16,IF(AJ861=8,122.92,IF(AJ861=9,390.32,IF(AJ861=10,236.48,IF(AJ861=11,167.76)))))))))</f>
        <v>129.30000000000001</v>
      </c>
      <c r="CE862" s="52" t="b">
        <f>IF(AK861=3,281.7,IF(AK861=4,209.68,IF(AK861=5,106.64,IF(AK861=6,572.92,IF(AK861=7,238.84,IF(AK861=8,126.84,IF(AK861=9,826.54,IF(AK861=10,282.66,IF(AK861=11,292)))))))))</f>
        <v>0</v>
      </c>
      <c r="CF862" s="52" t="b">
        <f>IF(AL861=3,702.84,IF(AL861=4,1094.44,IF(AL861=5,312.66,IF(AL861=6,1445.98,IF(AL861=7,1277.92,IF(AL861=8,377.58,IF(AL861=9,1892.8,IF(AL861=10,1398.92,IF(AL861=11,723.4)))))))))</f>
        <v>0</v>
      </c>
      <c r="CG862" s="52" t="b">
        <f>IF(AM861=3,92.82,IF(AM861=4,38.02,IF(AM861=5,31.92,IF(AM861=6,157.8,IF(AM861=7,64.68,IF(AM861=8,54.18,IF(AM861=9,250.54,IF(AM861=10,96.96,IF(AM861=11,86.94)))))))))</f>
        <v>0</v>
      </c>
    </row>
    <row r="863" spans="1:88" ht="30" customHeight="1">
      <c r="A863" s="295" t="s">
        <v>43</v>
      </c>
      <c r="B863" s="298" t="s">
        <v>182</v>
      </c>
      <c r="C863" s="332">
        <v>3480</v>
      </c>
      <c r="D863" s="298" t="s">
        <v>27</v>
      </c>
      <c r="E863" s="36" t="s">
        <v>28</v>
      </c>
      <c r="F863" s="10">
        <f>G863+I863+J863+L863+Q863+S863+U863+V863+W863+Y863+Z863</f>
        <v>224982.00000000003</v>
      </c>
      <c r="G863" s="47">
        <v>0</v>
      </c>
      <c r="H863" s="10">
        <v>0</v>
      </c>
      <c r="I863" s="14">
        <v>0</v>
      </c>
      <c r="J863" s="14">
        <v>0</v>
      </c>
      <c r="K863" s="10">
        <v>0</v>
      </c>
      <c r="L863" s="10">
        <f>M863+O863</f>
        <v>0</v>
      </c>
      <c r="M863" s="14">
        <v>0</v>
      </c>
      <c r="N863" s="10">
        <v>0</v>
      </c>
      <c r="O863" s="14">
        <v>0</v>
      </c>
      <c r="P863" s="10">
        <v>0</v>
      </c>
      <c r="Q863" s="14">
        <v>0</v>
      </c>
      <c r="R863" s="10">
        <v>0</v>
      </c>
      <c r="S863" s="14">
        <v>0</v>
      </c>
      <c r="T863" s="10">
        <v>0</v>
      </c>
      <c r="U863" s="14">
        <v>224982.00000000003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6">
        <v>1</v>
      </c>
      <c r="AO863" s="4">
        <f t="shared" si="2242"/>
        <v>0</v>
      </c>
      <c r="AP863" s="4">
        <f t="shared" si="2243"/>
        <v>0</v>
      </c>
      <c r="AQ863" s="4">
        <f t="shared" si="2150"/>
        <v>0</v>
      </c>
      <c r="AU863" s="310" t="s">
        <v>43</v>
      </c>
      <c r="AV863" s="316" t="s">
        <v>182</v>
      </c>
      <c r="AW863" s="332">
        <v>3480</v>
      </c>
      <c r="AX863" s="316" t="s">
        <v>27</v>
      </c>
      <c r="AY863" s="36" t="s">
        <v>28</v>
      </c>
      <c r="AZ863" s="10">
        <f>BA863+BC863+BD863+BF863+BK863+BM863+BO863+BP863+BQ863+BS863+BT863</f>
        <v>449964</v>
      </c>
      <c r="BA863" s="44">
        <f>ROUND($C863*BA871,2)</f>
        <v>0</v>
      </c>
      <c r="BB863" s="10">
        <f>ROUND(H863*2,2)</f>
        <v>0</v>
      </c>
      <c r="BC863" s="44">
        <f>ROUND($C863*BC871,2)</f>
        <v>0</v>
      </c>
      <c r="BD863" s="44">
        <f>ROUND($C863*BD871,2)</f>
        <v>0</v>
      </c>
      <c r="BE863" s="10">
        <f>ROUND(K863*2,2)</f>
        <v>0</v>
      </c>
      <c r="BF863" s="44">
        <f>ROUND($C863*BF871,2)</f>
        <v>0</v>
      </c>
      <c r="BG863" s="10">
        <f>ROUND(M863*2,2)</f>
        <v>0</v>
      </c>
      <c r="BH863" s="10">
        <f>ROUND(N863*2,2)</f>
        <v>0</v>
      </c>
      <c r="BI863" s="10">
        <f>ROUND(O863*2,2)</f>
        <v>0</v>
      </c>
      <c r="BJ863" s="10">
        <f>ROUND(P863*2,2)</f>
        <v>0</v>
      </c>
      <c r="BK863" s="44">
        <f>ROUND($C863*BK871,2)</f>
        <v>0</v>
      </c>
      <c r="BL863" s="10">
        <f>ROUND(R863*2,2)</f>
        <v>0</v>
      </c>
      <c r="BM863" s="44">
        <f>ROUND($C863*BM871,2)</f>
        <v>0</v>
      </c>
      <c r="BN863" s="10">
        <f>ROUND(T863*2,2)</f>
        <v>0</v>
      </c>
      <c r="BO863" s="44">
        <f>ROUND($C863*BO871,2)</f>
        <v>449964</v>
      </c>
      <c r="BP863" s="44">
        <f>ROUND(V863*2,2)</f>
        <v>0</v>
      </c>
      <c r="BQ863" s="44">
        <f>ROUND($C863*BQ871,2)</f>
        <v>0</v>
      </c>
      <c r="BR863" s="10">
        <f>ROUND(X863*2,2)</f>
        <v>0</v>
      </c>
      <c r="BS863" s="44">
        <f>ROUND(Y863*2,2)</f>
        <v>0</v>
      </c>
      <c r="BT863" s="10">
        <f>ROUND(Z863*2,2)</f>
        <v>0</v>
      </c>
      <c r="BU863" s="16">
        <v>1</v>
      </c>
      <c r="CI863" s="32">
        <f>BF863-BG863</f>
        <v>0</v>
      </c>
    </row>
    <row r="864" spans="1:88" ht="60" customHeight="1">
      <c r="A864" s="296"/>
      <c r="B864" s="299"/>
      <c r="C864" s="333"/>
      <c r="D864" s="300"/>
      <c r="E864" s="36" t="s">
        <v>29</v>
      </c>
      <c r="F864" s="10">
        <f t="shared" ref="F864:F868" si="2267">G864+I864+J864+L864+Q864+S864+U864+V864+W864+Y864+Z864</f>
        <v>0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25">
        <v>2</v>
      </c>
      <c r="AO864" s="4">
        <f t="shared" si="2242"/>
        <v>0</v>
      </c>
      <c r="AP864" s="4">
        <f t="shared" si="2243"/>
        <v>0</v>
      </c>
      <c r="AQ864" s="4">
        <f t="shared" si="2150"/>
        <v>0</v>
      </c>
      <c r="AU864" s="310"/>
      <c r="AV864" s="316"/>
      <c r="AW864" s="333"/>
      <c r="AX864" s="316"/>
      <c r="AY864" s="36" t="s">
        <v>29</v>
      </c>
      <c r="AZ864" s="10">
        <f t="shared" ref="AZ864:AZ868" si="2268">BA864+BC864+BD864+BF864+BK864+BM864+BO864+BP864+BQ864+BS864+BT864</f>
        <v>0</v>
      </c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25">
        <v>2</v>
      </c>
    </row>
    <row r="865" spans="1:88" ht="120" customHeight="1">
      <c r="A865" s="296"/>
      <c r="B865" s="299"/>
      <c r="C865" s="333"/>
      <c r="D865" s="298" t="s">
        <v>30</v>
      </c>
      <c r="E865" s="36" t="s">
        <v>31</v>
      </c>
      <c r="F865" s="10">
        <f t="shared" si="2267"/>
        <v>0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25">
        <v>3</v>
      </c>
      <c r="AO865" s="4">
        <f t="shared" si="2242"/>
        <v>0</v>
      </c>
      <c r="AP865" s="4">
        <f t="shared" si="2243"/>
        <v>0</v>
      </c>
      <c r="AQ865" s="4">
        <f t="shared" si="2150"/>
        <v>0</v>
      </c>
      <c r="AT865" s="32">
        <f>AZ865-BC865</f>
        <v>0</v>
      </c>
      <c r="AU865" s="310"/>
      <c r="AV865" s="316"/>
      <c r="AW865" s="333"/>
      <c r="AX865" s="316" t="s">
        <v>30</v>
      </c>
      <c r="AY865" s="36" t="s">
        <v>31</v>
      </c>
      <c r="AZ865" s="10">
        <f t="shared" si="2268"/>
        <v>0</v>
      </c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25">
        <v>3</v>
      </c>
    </row>
    <row r="866" spans="1:88" ht="30" customHeight="1">
      <c r="A866" s="296"/>
      <c r="B866" s="299"/>
      <c r="C866" s="333"/>
      <c r="D866" s="299"/>
      <c r="E866" s="36" t="s">
        <v>32</v>
      </c>
      <c r="F866" s="10">
        <f t="shared" si="2267"/>
        <v>0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25">
        <v>4</v>
      </c>
      <c r="AO866" s="4">
        <f t="shared" si="2242"/>
        <v>0</v>
      </c>
      <c r="AP866" s="4">
        <f t="shared" si="2243"/>
        <v>0</v>
      </c>
      <c r="AQ866" s="4">
        <f t="shared" si="2150"/>
        <v>0</v>
      </c>
      <c r="AU866" s="310"/>
      <c r="AV866" s="316"/>
      <c r="AW866" s="333"/>
      <c r="AX866" s="316"/>
      <c r="AY866" s="36" t="s">
        <v>32</v>
      </c>
      <c r="AZ866" s="10">
        <f t="shared" si="2268"/>
        <v>0</v>
      </c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25">
        <v>4</v>
      </c>
    </row>
    <row r="867" spans="1:88" ht="30" customHeight="1">
      <c r="A867" s="296"/>
      <c r="B867" s="299"/>
      <c r="C867" s="333"/>
      <c r="D867" s="299"/>
      <c r="E867" s="36" t="s">
        <v>33</v>
      </c>
      <c r="F867" s="10">
        <f t="shared" si="2267"/>
        <v>0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25">
        <v>5</v>
      </c>
      <c r="AO867" s="4">
        <f t="shared" si="2242"/>
        <v>0</v>
      </c>
      <c r="AP867" s="4">
        <f t="shared" si="2243"/>
        <v>0</v>
      </c>
      <c r="AQ867" s="4">
        <f t="shared" si="2150"/>
        <v>0</v>
      </c>
      <c r="AU867" s="310"/>
      <c r="AV867" s="316"/>
      <c r="AW867" s="333"/>
      <c r="AX867" s="316"/>
      <c r="AY867" s="36" t="s">
        <v>33</v>
      </c>
      <c r="AZ867" s="10">
        <f t="shared" si="2268"/>
        <v>0</v>
      </c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25">
        <v>5</v>
      </c>
    </row>
    <row r="868" spans="1:88" ht="30" customHeight="1">
      <c r="A868" s="296"/>
      <c r="B868" s="299"/>
      <c r="C868" s="333"/>
      <c r="D868" s="300"/>
      <c r="E868" s="36" t="s">
        <v>34</v>
      </c>
      <c r="F868" s="10">
        <f t="shared" si="2267"/>
        <v>0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25">
        <v>6</v>
      </c>
      <c r="AO868" s="4">
        <f t="shared" si="2242"/>
        <v>0</v>
      </c>
      <c r="AP868" s="4">
        <f t="shared" si="2243"/>
        <v>0</v>
      </c>
      <c r="AQ868" s="4">
        <f t="shared" si="2150"/>
        <v>0</v>
      </c>
      <c r="AU868" s="310"/>
      <c r="AV868" s="316"/>
      <c r="AW868" s="333"/>
      <c r="AX868" s="316"/>
      <c r="AY868" s="36" t="s">
        <v>34</v>
      </c>
      <c r="AZ868" s="10">
        <f t="shared" si="2268"/>
        <v>0</v>
      </c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25">
        <v>6</v>
      </c>
    </row>
    <row r="869" spans="1:88" ht="30" customHeight="1">
      <c r="A869" s="296"/>
      <c r="B869" s="299"/>
      <c r="C869" s="333"/>
      <c r="D869" s="311" t="s">
        <v>35</v>
      </c>
      <c r="E869" s="312"/>
      <c r="F869" s="10">
        <f>F863+F864+F865+F866+F867+F868</f>
        <v>224982.00000000003</v>
      </c>
      <c r="G869" s="10">
        <f t="shared" ref="G869" si="2269">G863+G864+G865+G866+G867+G868</f>
        <v>0</v>
      </c>
      <c r="H869" s="10">
        <f t="shared" ref="H869" si="2270">H863+H864+H865+H866+H867+H868</f>
        <v>0</v>
      </c>
      <c r="I869" s="10">
        <f t="shared" ref="I869" si="2271">I863+I864+I865+I866+I867+I868</f>
        <v>0</v>
      </c>
      <c r="J869" s="10">
        <f t="shared" ref="J869" si="2272">J863+J864+J865+J866+J867+J868</f>
        <v>0</v>
      </c>
      <c r="K869" s="10">
        <f t="shared" ref="K869" si="2273">K863+K864+K865+K866+K867+K868</f>
        <v>0</v>
      </c>
      <c r="L869" s="10">
        <f t="shared" ref="L869" si="2274">L863+L864+L865+L866+L867+L868</f>
        <v>0</v>
      </c>
      <c r="M869" s="10">
        <f t="shared" ref="M869" si="2275">M863+M864+M865+M866+M867+M868</f>
        <v>0</v>
      </c>
      <c r="N869" s="10">
        <f t="shared" ref="N869" si="2276">N863+N864+N865+N866+N867+N868</f>
        <v>0</v>
      </c>
      <c r="O869" s="10">
        <f t="shared" ref="O869" si="2277">O863+O864+O865+O866+O867+O868</f>
        <v>0</v>
      </c>
      <c r="P869" s="10">
        <f t="shared" ref="P869" si="2278">P863+P864+P865+P866+P867+P868</f>
        <v>0</v>
      </c>
      <c r="Q869" s="10">
        <f t="shared" ref="Q869" si="2279">Q863+Q864+Q865+Q866+Q867+Q868</f>
        <v>0</v>
      </c>
      <c r="R869" s="10">
        <f t="shared" ref="R869" si="2280">R863+R864+R865+R866+R867+R868</f>
        <v>0</v>
      </c>
      <c r="S869" s="10">
        <f t="shared" ref="S869" si="2281">S863+S864+S865+S866+S867+S868</f>
        <v>0</v>
      </c>
      <c r="T869" s="10">
        <f t="shared" ref="T869" si="2282">T863+T864+T865+T866+T867+T868</f>
        <v>0</v>
      </c>
      <c r="U869" s="10">
        <f t="shared" ref="U869" si="2283">U863+U864+U865+U866+U867+U868</f>
        <v>224982.00000000003</v>
      </c>
      <c r="V869" s="10">
        <f t="shared" ref="V869" si="2284">V863+V864+V865+V866+V867+V868</f>
        <v>0</v>
      </c>
      <c r="W869" s="10">
        <f t="shared" ref="W869" si="2285">W863+W864+W865+W866+W867+W868</f>
        <v>0</v>
      </c>
      <c r="X869" s="10">
        <f t="shared" ref="X869" si="2286">X863+X864+X865+X866+X867+X868</f>
        <v>0</v>
      </c>
      <c r="Y869" s="10">
        <f t="shared" ref="Y869" si="2287">Y863+Y864+Y865+Y866+Y867+Y868</f>
        <v>0</v>
      </c>
      <c r="Z869" s="10">
        <f t="shared" ref="Z869" si="2288">Z863+Z864+Z865+Z866+Z867+Z868</f>
        <v>0</v>
      </c>
      <c r="AA869" s="26">
        <v>7</v>
      </c>
      <c r="AO869" s="4">
        <f t="shared" si="2242"/>
        <v>0</v>
      </c>
      <c r="AP869" s="4">
        <f t="shared" si="2243"/>
        <v>0</v>
      </c>
      <c r="AQ869" s="4">
        <f t="shared" si="2150"/>
        <v>0</v>
      </c>
      <c r="AU869" s="310"/>
      <c r="AV869" s="316"/>
      <c r="AW869" s="333"/>
      <c r="AX869" s="321" t="s">
        <v>35</v>
      </c>
      <c r="AY869" s="321"/>
      <c r="AZ869" s="10">
        <f>AZ863+AZ864+AZ865+AZ866+AZ867+AZ868</f>
        <v>449964</v>
      </c>
      <c r="BA869" s="10">
        <f t="shared" ref="BA869:BT869" si="2289">BA863+BA864+BA865+BA866+BA867+BA868</f>
        <v>0</v>
      </c>
      <c r="BB869" s="10">
        <f t="shared" si="2289"/>
        <v>0</v>
      </c>
      <c r="BC869" s="10">
        <f t="shared" si="2289"/>
        <v>0</v>
      </c>
      <c r="BD869" s="10">
        <f t="shared" si="2289"/>
        <v>0</v>
      </c>
      <c r="BE869" s="10">
        <f t="shared" si="2289"/>
        <v>0</v>
      </c>
      <c r="BF869" s="10">
        <f t="shared" si="2289"/>
        <v>0</v>
      </c>
      <c r="BG869" s="10">
        <f t="shared" si="2289"/>
        <v>0</v>
      </c>
      <c r="BH869" s="10">
        <f t="shared" si="2289"/>
        <v>0</v>
      </c>
      <c r="BI869" s="10">
        <f t="shared" si="2289"/>
        <v>0</v>
      </c>
      <c r="BJ869" s="10">
        <f t="shared" si="2289"/>
        <v>0</v>
      </c>
      <c r="BK869" s="10">
        <f t="shared" si="2289"/>
        <v>0</v>
      </c>
      <c r="BL869" s="10">
        <f t="shared" si="2289"/>
        <v>0</v>
      </c>
      <c r="BM869" s="10">
        <f t="shared" si="2289"/>
        <v>0</v>
      </c>
      <c r="BN869" s="10">
        <f t="shared" si="2289"/>
        <v>0</v>
      </c>
      <c r="BO869" s="10">
        <f t="shared" si="2289"/>
        <v>449964</v>
      </c>
      <c r="BP869" s="10">
        <f t="shared" si="2289"/>
        <v>0</v>
      </c>
      <c r="BQ869" s="10">
        <f t="shared" si="2289"/>
        <v>0</v>
      </c>
      <c r="BR869" s="10">
        <f t="shared" si="2289"/>
        <v>0</v>
      </c>
      <c r="BS869" s="10">
        <f t="shared" si="2289"/>
        <v>0</v>
      </c>
      <c r="BT869" s="10">
        <f t="shared" si="2289"/>
        <v>0</v>
      </c>
      <c r="BU869" s="26">
        <v>7</v>
      </c>
      <c r="CI869" s="32">
        <f>BF869-BG869</f>
        <v>0</v>
      </c>
      <c r="CJ869" s="123"/>
    </row>
    <row r="870" spans="1:88" ht="75" customHeight="1">
      <c r="A870" s="296"/>
      <c r="B870" s="299"/>
      <c r="C870" s="333"/>
      <c r="D870" s="292" t="s">
        <v>53</v>
      </c>
      <c r="E870" s="293"/>
      <c r="F870" s="11">
        <f>ROUND(F869/C863,2)</f>
        <v>64.650000000000006</v>
      </c>
      <c r="G870" s="11">
        <f>ROUND(G869/C863,2)</f>
        <v>0</v>
      </c>
      <c r="H870" s="11">
        <f>ROUND(H869/C863,2)</f>
        <v>0</v>
      </c>
      <c r="I870" s="11">
        <f>ROUND(I869/C863,2)</f>
        <v>0</v>
      </c>
      <c r="J870" s="11">
        <f>ROUND(J869/C863,2)</f>
        <v>0</v>
      </c>
      <c r="K870" s="11">
        <f>ROUND(K869/C863,2)</f>
        <v>0</v>
      </c>
      <c r="L870" s="11">
        <f>ROUND(L869/C863,2)</f>
        <v>0</v>
      </c>
      <c r="M870" s="11">
        <f>ROUND(M869/C863,2)</f>
        <v>0</v>
      </c>
      <c r="N870" s="11">
        <f>ROUND(N869/C863,2)</f>
        <v>0</v>
      </c>
      <c r="O870" s="11">
        <f>ROUND(O869/C863,2)</f>
        <v>0</v>
      </c>
      <c r="P870" s="11">
        <f>ROUND(P869/C863,2)</f>
        <v>0</v>
      </c>
      <c r="Q870" s="11">
        <f>ROUND(Q869/C863,2)</f>
        <v>0</v>
      </c>
      <c r="R870" s="11">
        <f>ROUND(R869/C863,2)</f>
        <v>0</v>
      </c>
      <c r="S870" s="11">
        <f>ROUND(S869/C863,2)</f>
        <v>0</v>
      </c>
      <c r="T870" s="11">
        <f>ROUND(T869/C863,2)</f>
        <v>0</v>
      </c>
      <c r="U870" s="11">
        <f>ROUND(U869/C863,2)</f>
        <v>64.650000000000006</v>
      </c>
      <c r="V870" s="11">
        <f>ROUND(V869/C863,2)</f>
        <v>0</v>
      </c>
      <c r="W870" s="11">
        <f>ROUND(W869/C863,2)</f>
        <v>0</v>
      </c>
      <c r="X870" s="11">
        <f>ROUND(X869/C863,2)</f>
        <v>0</v>
      </c>
      <c r="Y870" s="11">
        <f>ROUND(Y869/C863,2)</f>
        <v>0</v>
      </c>
      <c r="Z870" s="11">
        <f>ROUND(Z869/C863,2)</f>
        <v>0</v>
      </c>
      <c r="AA870" s="17">
        <v>8</v>
      </c>
      <c r="AD870" s="52" t="b">
        <f>IF(AND(G870&gt;947.15,G870&lt;949),3,IF(AND(G870&gt;623.59,G870&lt;625),4,IF(AND(G870&gt;237.38,G870&lt;239),5,IF(AND(G870&gt;1986,G870&lt;1988),6,IF(AND(G870&gt;739.75,G870&lt;741),7,IF(AND(G870&gt;282.91,G870&lt;284),8,IF(AND(G870&gt;2681.35,G870&lt;2683),9,IF(AND(G870&gt;828.59,G870&lt;830),10,IF(AND(G870&gt;585.15,G870&lt;587),11,IF(AND(G870&gt;991.71,G870&lt;993),12,IF(AND(G870&gt;652.95,G870&lt;654),13,IF(AND(G870&gt;248.59,G870&lt;250),14,IF(AND(G870&gt;2079.39,G870&lt;2081),15,IF(AND(G870&gt;774.57,G870&lt;776),16,IF(AND(G870&gt;296.25,G870&lt;298),17,IF(AND(G870&gt;2807.42,G870&lt;2809),18,IF(AND(G870&gt;867.59,G870&lt;869),19,IF(AND(G870&gt;612.7,G870&lt;614),20))))))))))))))))))</f>
        <v>0</v>
      </c>
      <c r="AE870" s="52" t="b">
        <f>IF(AND(I870&gt;1204.78,I870&lt;1206),5,IF(AND(I870&gt;1407.63,I870&lt;1409),8,IF(AND(I870&gt;1427.91,I870&lt;1429),11,IF(AND(I870&gt;1261.45,I870&lt;1263),14,IF(AND(I870&gt;1473.83,I870&lt;1475),17,IF(AND(I870&gt;1495.07,I870&lt;1497),20))))))</f>
        <v>0</v>
      </c>
      <c r="AF870" s="52" t="b">
        <f>IF(AND(J870&gt;486.32,J870&lt;488),3,IF(AND(J870&gt;324.64,J870&lt;326),4,IF(AND(J870&gt;286.99,J870&lt;288.5),5,IF(AND(J870&gt;617.7,J870&lt;618),6,IF(AND(J870&gt;411.3,J870&lt;413),7,IF(AND(J870&gt;365.04,J870&lt;367),8,IF(AND(J870&gt;797.54,J870&lt;799),9,IF(AND(J870&gt;533.49,J870&lt;535),10,IF(AND(J870&gt;475.86,J870&lt;477),11,IF(AND(J870&gt;509.22,J870&lt;511),12,IF(AND(J870&gt;339.94,J870&lt;341.2),13,IF(AND(J870&gt;300.53,J870&lt;302),14,IF(AND(J870&gt;646.78,J870&lt;648),15,IF(AND(J870&gt;430.68,J870&lt;432),16,IF(AND(J870&gt;382.24,J870&lt;384),17,IF(AND(J870&gt;835.07,J870&lt;837),18,IF(AND(J870&gt;558.61,J870&lt;560),19,IF(AND(J870&gt;498.27,J870&lt;500),20))))))))))))))))))</f>
        <v>0</v>
      </c>
      <c r="AG870" s="52" t="b">
        <f>IF(AND(L870&gt;497.89,L870&lt;499),3,IF(AND(L870&gt;360.29,L870&lt;362),4,IF(AND(L870&gt;249.38,L870&lt;251),5,IF(AND(L870&gt;628.22,L870&lt;630),6,IF(AND(L870&gt;455.21,L870&lt;457),7,IF(AND(L870&gt;315.16,L870&lt;317),8,IF(AND(L870&gt;814.35,L870&lt;816),9,IF(AND(L870&gt;571.19,L870&lt;573),10,IF(AND(L870&gt;401.59,L870&lt;403),11,IF(AND(L870&gt;521.33,L870&lt;523),12,IF(AND(L870&gt;377.28,L870&lt;379),13,IF(AND(L870&gt;261.15,L870&lt;263),14,IF(AND(L870&gt;657.8,L870&lt;659),15,IF(AND(L870&gt;476.66,L870&lt;478),16,IF(AND(L870&gt;330.01,L870&lt;332),17,IF(AND(L870&gt;852.67,L870&lt;854),18,IF(AND(L870&gt;598.08,L870&lt;600),19,IF(AND(L870&gt;420.51,L870&lt;422),20))))))))))))))))))</f>
        <v>0</v>
      </c>
      <c r="AH870" s="52" t="b">
        <f>IF(AND(Q870&gt;358.85,Q870&lt;360),3,IF(AND(Q870&gt;129.83,Q870&lt;131),4,IF(AND(Q870&gt;77.61,Q870&lt;79),5,IF(AND(Q870&gt;426.19,Q870&lt;428),6,IF(AND(Q870&gt;159.77,Q870&lt;161),7,IF(AND(Q870&gt;94.38,Q870&lt;96),8,IF(AND(Q870&gt;567.37,Q870&lt;569),9,IF(AND(Q870&gt;203.4,Q870&lt;205),10,IF(AND(Q870&gt;131.96,Q870&lt;133),11,IF(AND(Q870&gt;375.76,Q870&lt;377),12,IF(AND(Q870&gt;135.98,Q870&lt;137),13,IF(AND(Q870&gt;81.31,Q870&lt;83),14,IF(AND(Q870&gt;446.27,Q870&lt;448),15,IF(AND(Q870&gt;167.32,Q870&lt;169),16,IF(AND(Q870&gt;98.86,Q870&lt;100),17,IF(AND(Q870&gt;594.08,Q870&lt;596),18,IF(AND(Q870&gt;213.01,Q870&lt;215),19,IF(AND(Q870&gt;138.21,Q870&lt;140),20))))))))))))))))))</f>
        <v>0</v>
      </c>
      <c r="AI870" s="52" t="b">
        <f>IF(AND(S870&gt;195.17,S870&lt;197),3,IF(AND(S870&gt;88.93,S870&lt;90),4,IF(AND(S870&gt;47.88,S870&lt;49),5,IF(AND(S870&gt;245.08,S870&lt;247),6,IF(AND(S870&gt;111.07,S870&lt;113),7,IF(AND(S870&gt;60.92,S870&lt;62),8,IF(AND(S870&gt;296.11,S870&lt;298),9,IF(AND(S870&gt;139.41,S870&lt;141),10,IF(AND(S870&gt;78.67,S870&lt;80),11,IF(AND(S870&gt;204.39,S870&lt;206),12,IF(AND(S870&gt;93.16,S870&lt;95),13,IF(AND(S870&gt;50.17,S870&lt;52),14,IF(AND(S870&gt;256.64,S870&lt;258),15,IF(AND(S870&gt;116.33,S870&lt;118),16,IF(AND(S870&gt;63.83,S870&lt;65),17,IF(AND(S870&gt;310.07,S870&lt;312),18,IF(AND(S870&gt;146.01,S870&lt;148),19,IF(AND(S870&gt;82.42,S870&lt;84),20))))))))))))))))))</f>
        <v>0</v>
      </c>
      <c r="AJ870" s="52">
        <f>IF(AND(U870&gt;107.35,U870&lt;109),3,IF(AND(U870&gt;63.65,U870&lt;65),4,IF(AND(U870&gt;44.75,U870&lt;46),5,IF(AND(U870&gt;143.27,U870&lt;145),6,IF(AND(U870&gt;85.58,U870&lt;87),7,IF(AND(U870&gt;60.46,U870&lt;62),8,IF(AND(U870&gt;194.16,U870&lt;196),9,IF(AND(U870&gt;117.24,U870&lt;119),10,IF(AND(U870&gt;82.88,U870&lt;84),11,IF(AND(U870&gt;112.44,U870&lt;114),12,IF(AND(U870&gt;66.69,U870&lt;68),13,IF(AND(U870&gt;46.9,U870&lt;48),14,IF(AND(U870&gt;150.05,U870&lt;152),15,IF(AND(U870&gt;90.65,U870&lt;91),16,IF(AND(U870&gt;63.34,U870&lt;65),17,IF(AND(U870&gt;203.34,U870&lt;205),18,IF(AND(U870&gt;122.8,U870&lt;124),19,IF(AND(U870&gt;86.83,U870&lt;88),20))))))))))))))))))</f>
        <v>4</v>
      </c>
      <c r="AK870" s="52" t="b">
        <f>IF(AND(V870&gt;139.85,V870&lt;141),3,IF(AND(V870&gt;103.84,V870&lt;105),4,IF(AND(V870&gt;52.32,V870&lt;54),5,IF(AND(V870&gt;285.46,V870&lt;287),6,IF(AND(V870&gt;118.42,V870&lt;120),7,IF(AND(V870&gt;62.42,V870&lt;64),8,IF(AND(V870&gt;412.27,V870&lt;414),9,IF(AND(V870&gt;140.33,V870&lt;142),10,IF(AND(V870&gt;145,V870&lt;147),11,IF(AND(V870&gt;146.47,V870&lt;148),12,IF(AND(V870&gt;108.77,V870&lt;110),13,IF(AND(V870&gt;54.82,V870&lt;56),14,IF(AND(V870&gt;298.92,V870&lt;300),15,IF(AND(V870&gt;124.03,V870&lt;126),16,IF(AND(V870&gt;65.4,V870&lt;67),17,IF(AND(V870&gt;431.69,V870&lt;433),18,IF(AND(V870&gt;146.97,V870&lt;148),19,IF(AND(V870&gt;151.86,V870&lt;153),20))))))))))))))))))</f>
        <v>0</v>
      </c>
      <c r="AL870" s="52" t="b">
        <f>IF(AND(W870&gt;350.42,W870&lt;352),3,IF(AND(W870&gt;546.22,W870&lt;548),4,IF(AND(W870&gt;155.33,W870&lt;157),5,IF(AND(W870&gt;721.99,W870&lt;723),6,IF(AND(W870&gt;638.96,W870&lt;639),7,IF(AND(W870&gt;187.79,W870&lt;189),8,IF(AND(W870&gt;945.4,W870&lt;947),9,IF(AND(W870&gt;698.46,W870&lt;670),10,IF(AND(W870&gt;360.7,W870&lt;362),11,IF(AND(W870&gt;366.94,W870&lt;368),12,IF(AND(W870&gt;571.94,W870&lt;573),13,IF(AND(W870&gt;162.68,W870&lt;164),14,IF(AND(W870&gt;755.97,W870&lt;757),15,IF(AND(W870&gt;667.99,W870&lt;669),16,IF(AND(W870&gt;196.66,W870&lt;198),17,IF(AND(W870&gt;989.88,W870&lt;991),18,IF(AND(W870&gt;731.33,W870&lt;733),19,IF(AND(W870&gt;377.7,W870&lt;379),20))))))))))))))))))</f>
        <v>0</v>
      </c>
      <c r="AM870" s="52" t="b">
        <f>IF(AND(Y870&gt;46.2,Y870&lt;46.5),3,IF(AND(Y870&gt;18.8,Y870&lt;19.1),4,IF(AND(Y870&gt;15.8,Y870&lt;16),5,IF(AND(Y870&gt;78.7,Y870&lt;79),6,IF(AND(Y870&gt;32.1,Y870&lt;32.4),7,IF(AND(Y870&gt;26.9,Y870&lt;27.3),8,IF(AND(Y870&gt;125,Y870&lt;125.5),9,IF(AND(Y870&gt;48.2,Y870&lt;48.52),10,IF(AND(Y870&gt;43.1,Y870&lt;43.6),11,IF(AND(Y870&gt;48.53,Y870&lt;48.7),12,IF(AND(Y870&gt;19.6,Y870&lt;20.1),13,IF(AND(Y870&gt;16.5,Y870&lt;16.9),14,IF(AND(Y870&gt;82.4,Y870&lt;82.8),15,IF(AND(Y870&gt;33.6,Y870&lt;34),16,IF(AND(Y870&gt;28,Y870&lt;28.6),17,IF(AND(Y870&gt;130.8,Y870&lt;131.4),18,IF(AND(Y870&gt;50.5,Y870&lt;50.9),19,IF(AND(Y870&gt;45.2,Y870&lt;45.8),20))))))))))))))))))</f>
        <v>0</v>
      </c>
      <c r="AO870" s="4">
        <f t="shared" si="2242"/>
        <v>0</v>
      </c>
      <c r="AP870" s="4">
        <f t="shared" si="2243"/>
        <v>0</v>
      </c>
      <c r="AQ870" s="4">
        <f t="shared" si="2150"/>
        <v>0</v>
      </c>
      <c r="AU870" s="310"/>
      <c r="AV870" s="316"/>
      <c r="AW870" s="333"/>
      <c r="AX870" s="322" t="s">
        <v>53</v>
      </c>
      <c r="AY870" s="293"/>
      <c r="AZ870" s="11">
        <f>ROUND(AZ869/AW863,2)</f>
        <v>129.30000000000001</v>
      </c>
      <c r="BA870" s="11">
        <f>ROUND(BA869/AW863,2)</f>
        <v>0</v>
      </c>
      <c r="BB870" s="11">
        <f>ROUND(BB869/AW863,2)</f>
        <v>0</v>
      </c>
      <c r="BC870" s="11">
        <f>ROUND(BC869/AW863,2)</f>
        <v>0</v>
      </c>
      <c r="BD870" s="11">
        <f>ROUND(BD869/AW863,2)</f>
        <v>0</v>
      </c>
      <c r="BE870" s="11">
        <f>ROUND(BE869/AW863,2)</f>
        <v>0</v>
      </c>
      <c r="BF870" s="11">
        <f>ROUND(BF869/AW863,2)</f>
        <v>0</v>
      </c>
      <c r="BG870" s="11">
        <f>ROUND(BG869/AW863,2)</f>
        <v>0</v>
      </c>
      <c r="BH870" s="11">
        <f>ROUND(BH869/AW863,2)</f>
        <v>0</v>
      </c>
      <c r="BI870" s="11">
        <f>ROUND(BI869/AW863,2)</f>
        <v>0</v>
      </c>
      <c r="BJ870" s="11">
        <f>ROUND(BJ869/AW863,2)</f>
        <v>0</v>
      </c>
      <c r="BK870" s="11">
        <f>ROUND(BK869/AW863,2)</f>
        <v>0</v>
      </c>
      <c r="BL870" s="11">
        <f>ROUND(BL869/AW863,2)</f>
        <v>0</v>
      </c>
      <c r="BM870" s="11">
        <f>ROUND(BM869/AW863,2)</f>
        <v>0</v>
      </c>
      <c r="BN870" s="11">
        <f>ROUND(BN869/AW863,2)</f>
        <v>0</v>
      </c>
      <c r="BO870" s="11">
        <f>ROUND(BO869/AW863,2)</f>
        <v>129.30000000000001</v>
      </c>
      <c r="BP870" s="11">
        <f>ROUND(BP869/AW863,2)</f>
        <v>0</v>
      </c>
      <c r="BQ870" s="11">
        <f>ROUND(BQ869/AW863,2)</f>
        <v>0</v>
      </c>
      <c r="BR870" s="11">
        <f>ROUND(BR869/AW863,2)</f>
        <v>0</v>
      </c>
      <c r="BS870" s="11">
        <f>ROUND(BS869/AW863,2)</f>
        <v>0</v>
      </c>
      <c r="BT870" s="11">
        <f>ROUND(BT869/AW863,2)</f>
        <v>0</v>
      </c>
      <c r="BU870" s="17">
        <v>8</v>
      </c>
      <c r="BX870" s="52" t="b">
        <f>IF(AND(BA870&gt;947.15,BA870&lt;949),3,IF(AND(BA870&gt;623.59,BA870&lt;625),4,IF(AND(BA870&gt;237.38,BA870&lt;239),5,IF(AND(BA870&gt;1986,BA870&lt;1988),6,IF(AND(BA870&gt;739.75,BA870&lt;741),7,IF(AND(BA870&gt;282.91,BA870&lt;284),8,IF(AND(BA870&gt;2681.35,BA870&lt;2683),9,IF(AND(BA870&gt;828.59,BA870&lt;830),10,IF(AND(BA870&gt;585.15,BA870&lt;587),11,IF(AND(BA870&gt;991.71,BA870&lt;993),12,IF(AND(BA870&gt;652.95,BA870&lt;654),13,IF(AND(BA870&gt;248.59,BA870&lt;250),14,IF(AND(BA870&gt;2079.39,BA870&lt;2081),15,IF(AND(BA870&gt;774.57,BA870&lt;776),16,IF(AND(BA870&gt;296.25,BA870&lt;298),17,IF(AND(BA870&gt;2807.42,BA870&lt;2809),18,IF(AND(BA870&gt;867.59,BA870&lt;869),19,IF(AND(BA870&gt;612.7,BA870&lt;614),20))))))))))))))))))</f>
        <v>0</v>
      </c>
      <c r="BY870" s="52" t="b">
        <f>IF(AND(BC870&gt;1204.78,BC870&lt;1206),5,IF(AND(BC870&gt;1407.63,BC870&lt;1409),8,IF(AND(BC870&gt;1427.91,BC870&lt;1429),11,IF(AND(BC870&gt;1261.45,BC870&lt;1263),14,IF(AND(BC870&gt;1473.83,BC870&lt;1475),17,IF(AND(BC870&gt;1495.07,BC870&lt;1497),20))))))</f>
        <v>0</v>
      </c>
      <c r="BZ870" s="52" t="b">
        <f>IF(AND(BD870&gt;486.32,BD870&lt;488),3,IF(AND(BD870&gt;324.64,BD870&lt;326),4,IF(AND(BD870&gt;286.99,BD870&lt;288.5),5,IF(AND(BD870&gt;617.7,BD870&lt;618),6,IF(AND(BD870&gt;411.3,BD870&lt;413),7,IF(AND(BD870&gt;365.04,BD870&lt;367),8,IF(AND(BD870&gt;797.54,BD870&lt;799),9,IF(AND(BD870&gt;533.49,BD870&lt;535),10,IF(AND(BD870&gt;475.86,BD870&lt;477),11,IF(AND(BD870&gt;509.22,BD870&lt;511),12,IF(AND(BD870&gt;339.94,BD870&lt;341.2),13,IF(AND(BD870&gt;300.53,BD870&lt;302),14,IF(AND(BD870&gt;646.78,BD870&lt;648),15,IF(AND(BD870&gt;430.68,BD870&lt;432),16,IF(AND(BD870&gt;382.24,BD870&lt;384),17,IF(AND(BD870&gt;835.07,BD870&lt;837),18,IF(AND(BD870&gt;558.61,BD870&lt;560),19,IF(AND(BD870&gt;498.27,BD870&lt;500),20))))))))))))))))))</f>
        <v>0</v>
      </c>
      <c r="CA870" s="52" t="b">
        <f>IF(AND(BF870&gt;497.89,BF870&lt;499),3,IF(AND(BF870&gt;360.29,BF870&lt;362),4,IF(AND(BF870&gt;249.38,BF870&lt;251),5,IF(AND(BF870&gt;628.22,BF870&lt;630),6,IF(AND(BF870&gt;455.21,BF870&lt;457),7,IF(AND(BF870&gt;315.16,BF870&lt;317),8,IF(AND(BF870&gt;814.35,BF870&lt;816),9,IF(AND(BF870&gt;571.19,BF870&lt;573),10,IF(AND(BF870&gt;401.59,BF870&lt;403),11,IF(AND(BF870&gt;521.33,BF870&lt;523),12,IF(AND(BF870&gt;377.28,BF870&lt;379),13,IF(AND(BF870&gt;261.15,BF870&lt;263),14,IF(AND(BF870&gt;657.8,BF870&lt;659),15,IF(AND(BF870&gt;476.66,BF870&lt;478),16,IF(AND(BF870&gt;330.01,BF870&lt;332),17,IF(AND(BF870&gt;852.67,BF870&lt;854),18,IF(AND(BF870&gt;598.08,BF870&lt;600),19,IF(AND(BF870&gt;420.51,BF870&lt;422),20))))))))))))))))))</f>
        <v>0</v>
      </c>
      <c r="CB870" s="52" t="b">
        <f>IF(AND(BK870&gt;358.85,BK870&lt;360),3,IF(AND(BK870&gt;129.83,BK870&lt;131),4,IF(AND(BK870&gt;77.61,BK870&lt;79),5,IF(AND(BK870&gt;426.19,BK870&lt;428),6,IF(AND(BK870&gt;159.77,BK870&lt;161),7,IF(AND(BK870&gt;94.38,BK870&lt;96),8,IF(AND(BK870&gt;567.37,BK870&lt;569),9,IF(AND(BK870&gt;203.4,BK870&lt;205),10,IF(AND(BK870&gt;131.96,BK870&lt;133),11,IF(AND(BK870&gt;375.76,BK870&lt;377),12,IF(AND(BK870&gt;135.98,BK870&lt;137),13,IF(AND(BK870&gt;81.31,BK870&lt;83),14,IF(AND(BK870&gt;446.27,BK870&lt;448),15,IF(AND(BK870&gt;167.32,BK870&lt;169),16,IF(AND(BK870&gt;98.86,BK870&lt;100),17,IF(AND(BK870&gt;594.08,BK870&lt;596),18,IF(AND(BK870&gt;213.01,BK870&lt;215),19,IF(AND(BK870&gt;138.21,BK870&lt;140),20))))))))))))))))))</f>
        <v>0</v>
      </c>
      <c r="CC870" s="52" t="b">
        <f>IF(AND(BM870&gt;195.17,BM870&lt;197),3,IF(AND(BM870&gt;88.93,BM870&lt;90),4,IF(AND(BM870&gt;47.88,BM870&lt;49),5,IF(AND(BM870&gt;245.08,BM870&lt;247),6,IF(AND(BM870&gt;111.07,BM870&lt;113),7,IF(AND(BM870&gt;60.92,BM870&lt;62),8,IF(AND(BM870&gt;296.11,BM870&lt;298),9,IF(AND(BM870&gt;139.41,BM870&lt;141),10,IF(AND(BM870&gt;78.67,BM870&lt;80),11,IF(AND(BM870&gt;204.39,BM870&lt;206),12,IF(AND(BM870&gt;93.16,BM870&lt;95),13,IF(AND(BM870&gt;50.17,BM870&lt;52),14,IF(AND(BM870&gt;256.64,BM870&lt;258),15,IF(AND(BM870&gt;116.33,BM870&lt;118),16,IF(AND(BM870&gt;63.83,BM870&lt;65),17,IF(AND(BM870&gt;310.07,BM870&lt;312),18,IF(AND(BM870&gt;146.01,BM870&lt;148),19,IF(AND(BM870&gt;82.42,BM870&lt;84),20))))))))))))))))))</f>
        <v>0</v>
      </c>
      <c r="CD870" s="52" t="b">
        <f>IF(AND(BO870&gt;107.35,BO870&lt;109),3,IF(AND(BO870&gt;63.65,BO870&lt;65),4,IF(AND(BO870&gt;44.75,BO870&lt;46),5,IF(AND(BO870&gt;143.27,BO870&lt;145),6,IF(AND(BO870&gt;85.58,BO870&lt;87),7,IF(AND(BO870&gt;60.46,BO870&lt;62),8,IF(AND(BO870&gt;194.16,BO870&lt;196),9,IF(AND(BO870&gt;117.24,BO870&lt;119),10,IF(AND(BO870&gt;82.88,BO870&lt;84),11,IF(AND(BO870&gt;112.44,BO870&lt;114),12,IF(AND(BO870&gt;66.69,BO870&lt;68),13,IF(AND(BO870&gt;46.9,BO870&lt;48),14,IF(AND(BO870&gt;150.05,BO870&lt;152),15,IF(AND(BO870&gt;90.65,BO870&lt;91),16,IF(AND(BO870&gt;63.34,BO870&lt;65),17,IF(AND(BO870&gt;203.34,BO870&lt;205),18,IF(AND(BO870&gt;122.8,BO870&lt;124),19,IF(AND(BO870&gt;86.83,BO870&lt;88),20))))))))))))))))))</f>
        <v>0</v>
      </c>
      <c r="CE870" s="52" t="b">
        <f>IF(AND(BP870&gt;139.85,BP870&lt;141),3,IF(AND(BP870&gt;103.84,BP870&lt;105),4,IF(AND(BP870&gt;52.32,BP870&lt;54),5,IF(AND(BP870&gt;285.46,BP870&lt;287),6,IF(AND(BP870&gt;118.42,BP870&lt;120),7,IF(AND(BP870&gt;62.42,BP870&lt;64),8,IF(AND(BP870&gt;412.27,BP870&lt;414),9,IF(AND(BP870&gt;140.33,BP870&lt;142),10,IF(AND(BP870&gt;145,BP870&lt;147),11,IF(AND(BP870&gt;146.47,BP870&lt;148),12,IF(AND(BP870&gt;108.77,BP870&lt;110),13,IF(AND(BP870&gt;54.82,BP870&lt;56),14,IF(AND(BP870&gt;298.92,BP870&lt;300),15,IF(AND(BP870&gt;124.03,BP870&lt;126),16,IF(AND(BP870&gt;65.4,BP870&lt;67),17,IF(AND(BP870&gt;431.69,BP870&lt;433),18,IF(AND(BP870&gt;146.97,BP870&lt;148),19,IF(AND(BP870&gt;151.86,BP870&lt;153),20))))))))))))))))))</f>
        <v>0</v>
      </c>
      <c r="CF870" s="52" t="b">
        <f>IF(AND(BQ870&gt;350.42,BQ870&lt;352),3,IF(AND(BQ870&gt;546.22,BQ870&lt;548),4,IF(AND(BQ870&gt;155.33,BQ870&lt;157),5,IF(AND(BQ870&gt;721.99,BQ870&lt;723),6,IF(AND(BQ870&gt;638.96,BQ870&lt;639),7,IF(AND(BQ870&gt;187.79,BQ870&lt;189),8,IF(AND(BQ870&gt;945.4,BQ870&lt;947),9,IF(AND(BQ870&gt;698.46,BQ870&lt;670),10,IF(AND(BQ870&gt;360.7,BQ870&lt;362),11,IF(AND(BQ870&gt;366.94,BQ870&lt;368),12,IF(AND(BQ870&gt;571.94,BQ870&lt;573),13,IF(AND(BQ870&gt;162.68,BQ870&lt;164),14,IF(AND(BQ870&gt;755.97,BQ870&lt;757),15,IF(AND(BQ870&gt;667.99,BQ870&lt;669),16,IF(AND(BQ870&gt;196.66,BQ870&lt;198),17,IF(AND(BQ870&gt;989.88,BQ870&lt;991),18,IF(AND(BQ870&gt;731.33,BQ870&lt;733),19,IF(AND(BQ870&gt;377.7,BQ870&lt;379),20))))))))))))))))))</f>
        <v>0</v>
      </c>
      <c r="CG870" s="52" t="b">
        <f>IF(AND(BS870&gt;46.2,BS870&lt;46.5),3,IF(AND(BS870&gt;18.8,BS870&lt;19.1),4,IF(AND(BS870&gt;15.8,BS870&lt;16),5,IF(AND(BS870&gt;78.7,BS870&lt;79),6,IF(AND(BS870&gt;32.1,BS870&lt;32.4),7,IF(AND(BS870&gt;26.9,BS870&lt;27.3),8,IF(AND(BS870&gt;125,BS870&lt;125.5),9,IF(AND(BS870&gt;48.2,BS870&lt;48.52),10,IF(AND(BS870&gt;43.1,BS870&lt;43.6),11,IF(AND(BS870&gt;48.53,BS870&lt;48.7),12,IF(AND(BS870&gt;19.6,BS870&lt;20.1),13,IF(AND(BS870&gt;16.5,BS870&lt;16.9),14,IF(AND(BS870&gt;82.4,BS870&lt;82.8),15,IF(AND(BS870&gt;33.6,BS870&lt;34),16,IF(AND(BS870&gt;28,BS870&lt;28.6),17,IF(AND(BS870&gt;130.8,BS870&lt;131.4),18,IF(AND(BS870&gt;50.5,BS870&lt;50.9),19,IF(AND(BS870&gt;45.2,BS870&lt;45.8),20))))))))))))))))))</f>
        <v>0</v>
      </c>
    </row>
    <row r="871" spans="1:88" ht="90" customHeight="1">
      <c r="A871" s="297"/>
      <c r="B871" s="300"/>
      <c r="C871" s="334"/>
      <c r="D871" s="292" t="s">
        <v>54</v>
      </c>
      <c r="E871" s="293"/>
      <c r="F871" s="10" t="s">
        <v>36</v>
      </c>
      <c r="G871" s="12">
        <f>IF(AD871=FALSE,0,AD871)</f>
        <v>0</v>
      </c>
      <c r="H871" s="12" t="s">
        <v>36</v>
      </c>
      <c r="I871" s="12">
        <f>IF(AE871=FALSE,0,AE871)</f>
        <v>0</v>
      </c>
      <c r="J871" s="12">
        <f>IF(AF871=FALSE,0,AF871)</f>
        <v>0</v>
      </c>
      <c r="K871" s="12" t="s">
        <v>36</v>
      </c>
      <c r="L871" s="12">
        <f>IF(AG871=FALSE,0,AG871)</f>
        <v>0</v>
      </c>
      <c r="M871" s="12" t="s">
        <v>36</v>
      </c>
      <c r="N871" s="12" t="s">
        <v>36</v>
      </c>
      <c r="O871" s="12" t="s">
        <v>36</v>
      </c>
      <c r="P871" s="12" t="s">
        <v>36</v>
      </c>
      <c r="Q871" s="12">
        <f>IF(AH871=FALSE,0,AH871)</f>
        <v>0</v>
      </c>
      <c r="R871" s="12" t="s">
        <v>36</v>
      </c>
      <c r="S871" s="12">
        <f>IF(AI871=FALSE,0,AI871)</f>
        <v>0</v>
      </c>
      <c r="T871" s="12" t="s">
        <v>36</v>
      </c>
      <c r="U871" s="12">
        <f>IF(AJ871=FALSE,0,AJ871)</f>
        <v>64.650000000000006</v>
      </c>
      <c r="V871" s="12">
        <f>IF(AK871=FALSE,0,AK871)</f>
        <v>0</v>
      </c>
      <c r="W871" s="12">
        <f>IF(AL871=FALSE,0,AL871)</f>
        <v>0</v>
      </c>
      <c r="X871" s="12" t="s">
        <v>36</v>
      </c>
      <c r="Y871" s="12">
        <f>IF(AM871=FALSE,0,AM871)</f>
        <v>0</v>
      </c>
      <c r="Z871" s="12" t="s">
        <v>36</v>
      </c>
      <c r="AA871" s="18">
        <v>9</v>
      </c>
      <c r="AD871" s="52" t="b">
        <f>IF(AD870=3,948.15,IF(AD870=4,624.59,IF(AD870=5,238.38,IF(AD870=6,1987,IF(AD870=7,740.75,IF(AD870=8,283.91,IF(AD870=9,2682.35,IF(AD870=10,829.59,IF(AD870=11,586.15,IF(AD870=12,992.71,IF(AD870=13,653.95,IF(AD870=14,249.59,IF(AD870=15,2080.39,IF(AD870=16,775.57,IF(AD870=17,297.25,IF(AD870=18,2808.42,IF(AD870=19,868.59,IF(AD870=20,613.7))))))))))))))))))</f>
        <v>0</v>
      </c>
      <c r="AE871" s="52" t="b">
        <f>IF(AE870=5,1205.78,IF(AE870=8,1408.63,IF(AE870=11,1428.91,IF(AE870=14,1262.45,IF(AE870=17,1474.83,IF(AE870=20,1496.07))))))</f>
        <v>0</v>
      </c>
      <c r="AF871" s="52" t="b">
        <f>IF(AF870=3,487.32,IF(AF870=4,325.64,IF(AF870=5,287.99,IF(AF870=6,618.7,IF(AF870=7,412.3,IF(AF870=8,366.04,IF(AF870=9,798.54,IF(AF870=10,534.49,IF(AF870=11,476.86,IF(AF870=12,510.22,IF(AF870=13,340.94,IF(AF870=14,301.53,IF(AF870=15,647.78,IF(AF870=16,431.68,IF(AF870=17,383.24,IF(AF870=18,836.07,IF(AF870=19,559.61,IF(AF870=20,499.27))))))))))))))))))</f>
        <v>0</v>
      </c>
      <c r="AG871" s="52" t="b">
        <f>IF(AG870=3,498.89,IF(AG870=4,361.29,IF(AG870=5,250.38,IF(AG870=6,629.22,IF(AG870=7,456.21,IF(AG870=8,316.16,IF(AG870=9,815.35,IF(AG870=10,572.19,IF(AG870=11,402.59,IF(AG870=12,522.33,IF(AG870=13,378.28,IF(AG870=14,262.15,IF(AG870=15,658.8,IF(AG870=16,477.66,IF(AG870=17,331.01,IF(AG870=18,853.67,IF(AG870=19,599.08,IF(AG870=20,421.51))))))))))))))))))</f>
        <v>0</v>
      </c>
      <c r="AH871" s="52" t="b">
        <f>IF(AH870=3,359.85,IF(AH870=4,130.83,IF(AH870=5,78.61,IF(AH870=6,427.19,IF(AH870=7,160.77,IF(AH870=8,95.38,IF(AH870=9,568.37,IF(AH870=10,204.4,IF(AH870=11,132.96,IF(AH870=12,376.76,IF(AH870=13,136.98,IF(AH870=14,82.31,IF(AH870=15,447.27,IF(AH870=16,168.32,IF(AH870=17,99.86,IF(AH870=18,595.08,IF(AH870=19,214.01,IF(AH870=20,139.21))))))))))))))))))</f>
        <v>0</v>
      </c>
      <c r="AI871" s="52" t="b">
        <f>IF(AI870=3,196.17,IF(AI870=4,89.93,IF(AI870=5,48.88,IF(AI870=6,246.08,IF(AI870=7,112.07,IF(AI870=8,61.92,IF(AI870=9,297.11,IF(AI870=10,140.41,IF(AI870=11,79.67,IF(AI870=12,205.39,IF(AI870=13,94.16,IF(AI870=14,51.17,IF(AI870=15,257.64,IF(AI870=16,117.33,IF(AI870=17,64.83,IF(AI870=18,311.07,IF(AI870=19,147.01,IF(AI870=20,83.42))))))))))))))))))</f>
        <v>0</v>
      </c>
      <c r="AJ871" s="52">
        <f>IF(AJ870=3,108.35,IF(AJ870=4,64.65,IF(AJ870=5,45.75,IF(AJ870=6,144.27,IF(AJ870=7,86.58,IF(AJ870=8,61.46,IF(AJ870=9,195.16,IF(AJ870=10,118.24,IF(AJ870=11,83.88,IF(AJ870=12,113.44,IF(AJ870=13,67.69,IF(AJ870=14,47.9,IF(AJ870=15,151.05,IF(AJ870=16,90.65,IF(AJ870=17,64.34,IF(AJ870=18,204.34,IF(AJ870=19,123.8,IF(AJ870=20,87.83))))))))))))))))))</f>
        <v>64.650000000000006</v>
      </c>
      <c r="AK871" s="52" t="b">
        <f>IF(AK870=3,140.85,IF(AK870=4,104.84,IF(AK870=5,53.32,IF(AK870=6,286.46,IF(AK870=7,119.42,IF(AK870=8,63.42,IF(AK870=9,413.27,IF(AK870=10,141.33,IF(AK870=11,146,IF(AK870=12,147.47,IF(AK870=13,109.77,IF(AK870=14,55.82,IF(AK870=15,299.92,IF(AK870=16,125.03,IF(AK870=17,66.4,IF(AK870=18,432.69,IF(AK870=19,147.97,IF(AK870=20,152.86))))))))))))))))))</f>
        <v>0</v>
      </c>
      <c r="AL871" s="52" t="b">
        <f>IF(AL870=3,351.42,IF(AL870=4,547.22,IF(AL870=5,156.33,IF(AL870=6,722.99,IF(AL870=7,638.96,IF(AL870=8,188.79,IF(AL870=9,946.4,IF(AL870=10,699.46,IF(AL870=11,361.7,IF(AL870=12,367.94,IF(AL870=13,572.94,IF(AL870=14,163.68,IF(AL870=15,756.97,IF(AL870=16,668.99,IF(AL870=17,197.66,IF(AL870=18,990.88,IF(AL870=19,732.33,IF(AL870=20,378.7))))))))))))))))))</f>
        <v>0</v>
      </c>
      <c r="AM871" s="52" t="b">
        <f>IF(AM870=3,46.41,IF(AM870=4,19.01,IF(AM870=5,15.96,IF(AM870=6,78.9,IF(AM870=7,32.34,IF(AM870=8,27.09,IF(AM870=9,125.27,IF(AM870=10,48.48,IF(AM870=11,43.47,IF(AM870=12,48.59,IF(AM870=13,19.9,IF(AM870=14,16.71,IF(AM870=15,82.61,IF(AM870=16,33.86,IF(AM870=17,28.36,IF(AM870=18,131.15,IF(AM870=19,50.76,IF(AM870=20,45.51))))))))))))))))))</f>
        <v>0</v>
      </c>
      <c r="AO871" s="4">
        <f t="shared" si="2242"/>
        <v>0</v>
      </c>
      <c r="AP871" s="4">
        <f t="shared" si="2243"/>
        <v>0</v>
      </c>
      <c r="AQ871" s="4">
        <f t="shared" si="2150"/>
        <v>0</v>
      </c>
      <c r="AU871" s="310"/>
      <c r="AV871" s="316"/>
      <c r="AW871" s="334"/>
      <c r="AX871" s="322" t="s">
        <v>54</v>
      </c>
      <c r="AY871" s="293"/>
      <c r="AZ871" s="10" t="s">
        <v>36</v>
      </c>
      <c r="BA871" s="12">
        <f>IF(BX871=FALSE,0,BX871)</f>
        <v>0</v>
      </c>
      <c r="BB871" s="12" t="s">
        <v>36</v>
      </c>
      <c r="BC871" s="12">
        <f>IF(BY871=FALSE,0,BY871)</f>
        <v>0</v>
      </c>
      <c r="BD871" s="12">
        <f>IF(BZ871=FALSE,0,BZ871)</f>
        <v>0</v>
      </c>
      <c r="BE871" s="12" t="s">
        <v>36</v>
      </c>
      <c r="BF871" s="12">
        <f>IF(CA871=FALSE,0,CA871)</f>
        <v>0</v>
      </c>
      <c r="BG871" s="12" t="s">
        <v>36</v>
      </c>
      <c r="BH871" s="12" t="s">
        <v>36</v>
      </c>
      <c r="BI871" s="12" t="s">
        <v>36</v>
      </c>
      <c r="BJ871" s="12" t="s">
        <v>36</v>
      </c>
      <c r="BK871" s="12">
        <f>IF(CB871=FALSE,0,CB871)</f>
        <v>0</v>
      </c>
      <c r="BL871" s="12" t="s">
        <v>36</v>
      </c>
      <c r="BM871" s="12">
        <f>IF(CC871=FALSE,0,CC871)</f>
        <v>0</v>
      </c>
      <c r="BN871" s="12" t="s">
        <v>36</v>
      </c>
      <c r="BO871" s="12">
        <f>IF(CD871=FALSE,0,CD871)</f>
        <v>129.30000000000001</v>
      </c>
      <c r="BP871" s="12">
        <f>IF(CE871=FALSE,0,CE871)</f>
        <v>0</v>
      </c>
      <c r="BQ871" s="12">
        <f>IF(CF871=FALSE,0,CF871)</f>
        <v>0</v>
      </c>
      <c r="BR871" s="12" t="s">
        <v>36</v>
      </c>
      <c r="BS871" s="12">
        <f>IF(CG871=FALSE,0,CG871)</f>
        <v>0</v>
      </c>
      <c r="BT871" s="12" t="s">
        <v>36</v>
      </c>
      <c r="BU871" s="18">
        <v>9</v>
      </c>
      <c r="BX871" s="52" t="b">
        <f>IF(AD870=3,1896.3,IF(AD870=4,1249.18,IF(AD870=5,476.76,IF(AD870=6,3974,IF(AD870=7,1481.5,IF(AD870=8,567.82,IF(AD870=9,5364.7,IF(AD870=10,1659.18,IF(AD870=11,1172.3)))))))))</f>
        <v>0</v>
      </c>
      <c r="BY871" s="52" t="b">
        <f>IF(AE870=5,2411.56,IF(AE870=8,2817.26,IF(AE870=11,2857.82)))</f>
        <v>0</v>
      </c>
      <c r="BZ871" s="52" t="b">
        <f>IF(AF870=3,974.64,IF(AF870=4,651.28,IF(AF870=5,575.98,IF(AF870=6,1237.4,IF(AF870=7,824.6,IF(AF870=8,732.08,IF(AF870=9,1597.08,IF(AF870=10,1068.98,IF(AF870=11,953.72)))))))))</f>
        <v>0</v>
      </c>
      <c r="CA871" s="52" t="b">
        <f>IF(AG870=3,997.78,IF(AG870=4,722.58,IF(AG870=5,500.76,IF(AG870=6,1258.44,IF(AG870=7,912.42,IF(AG870=8,632.32,IF(AG870=9,1630.7,IF(AG870=10,1144.38,IF(AG870=11,805.18)))))))))</f>
        <v>0</v>
      </c>
      <c r="CB871" s="52" t="b">
        <f>IF(AH870=3,719.7,IF(AH870=4,261.66,IF(AH870=5,157.22,IF(AH870=6,854.38,IF(AH870=7,321.54,IF(AH870=8,190.76,IF(AH870=9,1136.74,IF(AH870=10,408.8,IF(AH870=11,265.92)))))))))</f>
        <v>0</v>
      </c>
      <c r="CC871" s="52" t="b">
        <f>IF(AI870=3,392.34,IF(AI870=4,179.86,IF(AI870=5,97.76,IF(AI870=6,492.16,IF(AI870=7,224.14,IF(AI870=8,123.84,IF(AI870=9,594.22,IF(AI870=10,280.82,IF(AI870=11,159.34)))))))))</f>
        <v>0</v>
      </c>
      <c r="CD871" s="52">
        <f>IF(AJ870=3,216.7,IF(AJ870=4,129.3,IF(AJ870=5,91.5,IF(AJ870=6,288.54,IF(AJ870=7,173.16,IF(AJ870=8,122.92,IF(AJ870=9,390.32,IF(AJ870=10,236.48,IF(AJ870=11,167.76)))))))))</f>
        <v>129.30000000000001</v>
      </c>
      <c r="CE871" s="52" t="b">
        <f>IF(AK870=3,281.7,IF(AK870=4,209.68,IF(AK870=5,106.64,IF(AK870=6,572.92,IF(AK870=7,238.84,IF(AK870=8,126.84,IF(AK870=9,826.54,IF(AK870=10,282.66,IF(AK870=11,292)))))))))</f>
        <v>0</v>
      </c>
      <c r="CF871" s="52" t="b">
        <f>IF(AL870=3,702.84,IF(AL870=4,1094.44,IF(AL870=5,312.66,IF(AL870=6,1445.98,IF(AL870=7,1277.92,IF(AL870=8,377.58,IF(AL870=9,1892.8,IF(AL870=10,1398.92,IF(AL870=11,723.4)))))))))</f>
        <v>0</v>
      </c>
      <c r="CG871" s="52" t="b">
        <f>IF(AM870=3,92.82,IF(AM870=4,38.02,IF(AM870=5,31.92,IF(AM870=6,157.8,IF(AM870=7,64.68,IF(AM870=8,54.18,IF(AM870=9,250.54,IF(AM870=10,96.96,IF(AM870=11,86.94)))))))))</f>
        <v>0</v>
      </c>
    </row>
    <row r="872" spans="1:88" ht="30" customHeight="1">
      <c r="A872" s="295" t="s">
        <v>44</v>
      </c>
      <c r="B872" s="298" t="s">
        <v>183</v>
      </c>
      <c r="C872" s="332">
        <v>3495.7</v>
      </c>
      <c r="D872" s="298" t="s">
        <v>27</v>
      </c>
      <c r="E872" s="36" t="s">
        <v>28</v>
      </c>
      <c r="F872" s="10">
        <f>G872+I872+J872+L872+Q872+S872+U872+V872+W872+Y872+Z872</f>
        <v>314368.30100000004</v>
      </c>
      <c r="G872" s="47">
        <v>0</v>
      </c>
      <c r="H872" s="10">
        <v>0</v>
      </c>
      <c r="I872" s="14">
        <v>0</v>
      </c>
      <c r="J872" s="14">
        <v>0</v>
      </c>
      <c r="K872" s="10">
        <v>0</v>
      </c>
      <c r="L872" s="10">
        <f>M872+O872</f>
        <v>0</v>
      </c>
      <c r="M872" s="14">
        <v>0</v>
      </c>
      <c r="N872" s="10">
        <v>0</v>
      </c>
      <c r="O872" s="14">
        <v>0</v>
      </c>
      <c r="P872" s="10">
        <v>0</v>
      </c>
      <c r="Q872" s="14">
        <v>0</v>
      </c>
      <c r="R872" s="10">
        <v>0</v>
      </c>
      <c r="S872" s="14">
        <v>314368.30100000004</v>
      </c>
      <c r="T872" s="10">
        <v>0</v>
      </c>
      <c r="U872" s="14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6">
        <v>1</v>
      </c>
      <c r="AO872" s="4">
        <f t="shared" si="2242"/>
        <v>0</v>
      </c>
      <c r="AP872" s="4">
        <f t="shared" si="2243"/>
        <v>0</v>
      </c>
      <c r="AQ872" s="4">
        <f t="shared" si="2150"/>
        <v>0</v>
      </c>
      <c r="AU872" s="310" t="s">
        <v>44</v>
      </c>
      <c r="AV872" s="316" t="s">
        <v>183</v>
      </c>
      <c r="AW872" s="332">
        <v>3495.7</v>
      </c>
      <c r="AX872" s="316" t="s">
        <v>27</v>
      </c>
      <c r="AY872" s="36" t="s">
        <v>28</v>
      </c>
      <c r="AZ872" s="10">
        <f>BA872+BC872+BD872+BF872+BK872+BM872+BO872+BP872+BQ872+BS872+BT872</f>
        <v>628736.6</v>
      </c>
      <c r="BA872" s="44">
        <f>ROUND($C872*BA880,2)</f>
        <v>0</v>
      </c>
      <c r="BB872" s="10">
        <f>ROUND(H872*2,2)</f>
        <v>0</v>
      </c>
      <c r="BC872" s="44">
        <f>ROUND($C872*BC880,2)</f>
        <v>0</v>
      </c>
      <c r="BD872" s="44">
        <f>ROUND($C872*BD880,2)</f>
        <v>0</v>
      </c>
      <c r="BE872" s="10">
        <f>ROUND(K872*2,2)</f>
        <v>0</v>
      </c>
      <c r="BF872" s="44">
        <f>ROUND($C872*BF880,2)</f>
        <v>0</v>
      </c>
      <c r="BG872" s="10">
        <f>ROUND(M872*2,2)</f>
        <v>0</v>
      </c>
      <c r="BH872" s="10">
        <f>ROUND(N872*2,2)</f>
        <v>0</v>
      </c>
      <c r="BI872" s="10">
        <f>ROUND(O872*2,2)</f>
        <v>0</v>
      </c>
      <c r="BJ872" s="10">
        <f>ROUND(P872*2,2)</f>
        <v>0</v>
      </c>
      <c r="BK872" s="44">
        <f>ROUND($C872*BK880,2)</f>
        <v>0</v>
      </c>
      <c r="BL872" s="10">
        <f>ROUND(R872*2,2)</f>
        <v>0</v>
      </c>
      <c r="BM872" s="44">
        <f>ROUND($C872*BM880,2)</f>
        <v>628736.6</v>
      </c>
      <c r="BN872" s="10">
        <f>ROUND(T872*2,2)</f>
        <v>0</v>
      </c>
      <c r="BO872" s="44">
        <f>ROUND($C872*BO880,2)</f>
        <v>0</v>
      </c>
      <c r="BP872" s="44">
        <f>ROUND(V872*2,2)</f>
        <v>0</v>
      </c>
      <c r="BQ872" s="44">
        <f>ROUND($C872*BQ880,2)</f>
        <v>0</v>
      </c>
      <c r="BR872" s="10">
        <f>ROUND(X872*2,2)</f>
        <v>0</v>
      </c>
      <c r="BS872" s="44">
        <f>ROUND(Y872*2,2)</f>
        <v>0</v>
      </c>
      <c r="BT872" s="10">
        <f>ROUND(Z872*2,2)</f>
        <v>0</v>
      </c>
      <c r="BU872" s="16">
        <v>1</v>
      </c>
      <c r="CI872" s="32">
        <f>BF872-BG872</f>
        <v>0</v>
      </c>
    </row>
    <row r="873" spans="1:88" ht="60" customHeight="1">
      <c r="A873" s="296"/>
      <c r="B873" s="299"/>
      <c r="C873" s="333"/>
      <c r="D873" s="300"/>
      <c r="E873" s="36" t="s">
        <v>29</v>
      </c>
      <c r="F873" s="10">
        <f t="shared" ref="F873:F877" si="2290">G873+I873+J873+L873+Q873+S873+U873+V873+W873+Y873+Z873</f>
        <v>0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25">
        <v>2</v>
      </c>
      <c r="AO873" s="4">
        <f t="shared" si="2242"/>
        <v>0</v>
      </c>
      <c r="AP873" s="4">
        <f t="shared" si="2243"/>
        <v>0</v>
      </c>
      <c r="AQ873" s="4">
        <f t="shared" si="2150"/>
        <v>0</v>
      </c>
      <c r="AU873" s="310"/>
      <c r="AV873" s="316"/>
      <c r="AW873" s="333"/>
      <c r="AX873" s="316"/>
      <c r="AY873" s="36" t="s">
        <v>29</v>
      </c>
      <c r="AZ873" s="10">
        <f t="shared" ref="AZ873:AZ877" si="2291">BA873+BC873+BD873+BF873+BK873+BM873+BO873+BP873+BQ873+BS873+BT873</f>
        <v>0</v>
      </c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25">
        <v>2</v>
      </c>
    </row>
    <row r="874" spans="1:88" ht="120" customHeight="1">
      <c r="A874" s="296"/>
      <c r="B874" s="299"/>
      <c r="C874" s="333"/>
      <c r="D874" s="298" t="s">
        <v>30</v>
      </c>
      <c r="E874" s="36" t="s">
        <v>31</v>
      </c>
      <c r="F874" s="10">
        <f t="shared" si="2290"/>
        <v>0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25">
        <v>3</v>
      </c>
      <c r="AO874" s="4">
        <f t="shared" si="2242"/>
        <v>0</v>
      </c>
      <c r="AP874" s="4">
        <f t="shared" si="2243"/>
        <v>0</v>
      </c>
      <c r="AQ874" s="4">
        <f t="shared" si="2150"/>
        <v>0</v>
      </c>
      <c r="AT874" s="32">
        <f>AZ874-BC874</f>
        <v>0</v>
      </c>
      <c r="AU874" s="310"/>
      <c r="AV874" s="316"/>
      <c r="AW874" s="333"/>
      <c r="AX874" s="316" t="s">
        <v>30</v>
      </c>
      <c r="AY874" s="36" t="s">
        <v>31</v>
      </c>
      <c r="AZ874" s="10">
        <f t="shared" si="2291"/>
        <v>0</v>
      </c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25">
        <v>3</v>
      </c>
    </row>
    <row r="875" spans="1:88" ht="30" customHeight="1">
      <c r="A875" s="296"/>
      <c r="B875" s="299"/>
      <c r="C875" s="333"/>
      <c r="D875" s="299"/>
      <c r="E875" s="36" t="s">
        <v>32</v>
      </c>
      <c r="F875" s="10">
        <f t="shared" si="2290"/>
        <v>0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25">
        <v>4</v>
      </c>
      <c r="AO875" s="4">
        <f t="shared" si="2242"/>
        <v>0</v>
      </c>
      <c r="AP875" s="4">
        <f t="shared" si="2243"/>
        <v>0</v>
      </c>
      <c r="AQ875" s="4">
        <f t="shared" si="2150"/>
        <v>0</v>
      </c>
      <c r="AU875" s="310"/>
      <c r="AV875" s="316"/>
      <c r="AW875" s="333"/>
      <c r="AX875" s="316"/>
      <c r="AY875" s="36" t="s">
        <v>32</v>
      </c>
      <c r="AZ875" s="10">
        <f t="shared" si="2291"/>
        <v>0</v>
      </c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25">
        <v>4</v>
      </c>
    </row>
    <row r="876" spans="1:88" ht="30" customHeight="1">
      <c r="A876" s="296"/>
      <c r="B876" s="299"/>
      <c r="C876" s="333"/>
      <c r="D876" s="299"/>
      <c r="E876" s="36" t="s">
        <v>33</v>
      </c>
      <c r="F876" s="10">
        <f t="shared" si="2290"/>
        <v>0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25">
        <v>5</v>
      </c>
      <c r="AO876" s="4">
        <f t="shared" si="2242"/>
        <v>0</v>
      </c>
      <c r="AP876" s="4">
        <f t="shared" si="2243"/>
        <v>0</v>
      </c>
      <c r="AQ876" s="4">
        <f t="shared" si="2150"/>
        <v>0</v>
      </c>
      <c r="AU876" s="310"/>
      <c r="AV876" s="316"/>
      <c r="AW876" s="333"/>
      <c r="AX876" s="316"/>
      <c r="AY876" s="36" t="s">
        <v>33</v>
      </c>
      <c r="AZ876" s="10">
        <f t="shared" si="2291"/>
        <v>0</v>
      </c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25">
        <v>5</v>
      </c>
    </row>
    <row r="877" spans="1:88" ht="30" customHeight="1">
      <c r="A877" s="296"/>
      <c r="B877" s="299"/>
      <c r="C877" s="333"/>
      <c r="D877" s="300"/>
      <c r="E877" s="36" t="s">
        <v>34</v>
      </c>
      <c r="F877" s="10">
        <f t="shared" si="2290"/>
        <v>0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25">
        <v>6</v>
      </c>
      <c r="AO877" s="4">
        <f t="shared" si="2242"/>
        <v>0</v>
      </c>
      <c r="AP877" s="4">
        <f t="shared" si="2243"/>
        <v>0</v>
      </c>
      <c r="AQ877" s="4">
        <f t="shared" si="2150"/>
        <v>0</v>
      </c>
      <c r="AU877" s="310"/>
      <c r="AV877" s="316"/>
      <c r="AW877" s="333"/>
      <c r="AX877" s="316"/>
      <c r="AY877" s="36" t="s">
        <v>34</v>
      </c>
      <c r="AZ877" s="10">
        <f t="shared" si="2291"/>
        <v>0</v>
      </c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25">
        <v>6</v>
      </c>
    </row>
    <row r="878" spans="1:88" ht="30" customHeight="1">
      <c r="A878" s="296"/>
      <c r="B878" s="299"/>
      <c r="C878" s="333"/>
      <c r="D878" s="311" t="s">
        <v>35</v>
      </c>
      <c r="E878" s="312"/>
      <c r="F878" s="10">
        <f>F872+F873+F874+F875+F876+F877</f>
        <v>314368.30100000004</v>
      </c>
      <c r="G878" s="10">
        <f t="shared" ref="G878" si="2292">G872+G873+G874+G875+G876+G877</f>
        <v>0</v>
      </c>
      <c r="H878" s="10">
        <f t="shared" ref="H878" si="2293">H872+H873+H874+H875+H876+H877</f>
        <v>0</v>
      </c>
      <c r="I878" s="10">
        <f t="shared" ref="I878" si="2294">I872+I873+I874+I875+I876+I877</f>
        <v>0</v>
      </c>
      <c r="J878" s="10">
        <f t="shared" ref="J878" si="2295">J872+J873+J874+J875+J876+J877</f>
        <v>0</v>
      </c>
      <c r="K878" s="10">
        <f t="shared" ref="K878" si="2296">K872+K873+K874+K875+K876+K877</f>
        <v>0</v>
      </c>
      <c r="L878" s="10">
        <f t="shared" ref="L878" si="2297">L872+L873+L874+L875+L876+L877</f>
        <v>0</v>
      </c>
      <c r="M878" s="10">
        <f t="shared" ref="M878" si="2298">M872+M873+M874+M875+M876+M877</f>
        <v>0</v>
      </c>
      <c r="N878" s="10">
        <f t="shared" ref="N878" si="2299">N872+N873+N874+N875+N876+N877</f>
        <v>0</v>
      </c>
      <c r="O878" s="10">
        <f t="shared" ref="O878" si="2300">O872+O873+O874+O875+O876+O877</f>
        <v>0</v>
      </c>
      <c r="P878" s="10">
        <f t="shared" ref="P878" si="2301">P872+P873+P874+P875+P876+P877</f>
        <v>0</v>
      </c>
      <c r="Q878" s="10">
        <f t="shared" ref="Q878" si="2302">Q872+Q873+Q874+Q875+Q876+Q877</f>
        <v>0</v>
      </c>
      <c r="R878" s="10">
        <f t="shared" ref="R878" si="2303">R872+R873+R874+R875+R876+R877</f>
        <v>0</v>
      </c>
      <c r="S878" s="10">
        <f t="shared" ref="S878" si="2304">S872+S873+S874+S875+S876+S877</f>
        <v>314368.30100000004</v>
      </c>
      <c r="T878" s="10">
        <f t="shared" ref="T878" si="2305">T872+T873+T874+T875+T876+T877</f>
        <v>0</v>
      </c>
      <c r="U878" s="10">
        <f t="shared" ref="U878" si="2306">U872+U873+U874+U875+U876+U877</f>
        <v>0</v>
      </c>
      <c r="V878" s="10">
        <f t="shared" ref="V878" si="2307">V872+V873+V874+V875+V876+V877</f>
        <v>0</v>
      </c>
      <c r="W878" s="10">
        <f t="shared" ref="W878" si="2308">W872+W873+W874+W875+W876+W877</f>
        <v>0</v>
      </c>
      <c r="X878" s="10">
        <f t="shared" ref="X878" si="2309">X872+X873+X874+X875+X876+X877</f>
        <v>0</v>
      </c>
      <c r="Y878" s="10">
        <f t="shared" ref="Y878" si="2310">Y872+Y873+Y874+Y875+Y876+Y877</f>
        <v>0</v>
      </c>
      <c r="Z878" s="10">
        <f t="shared" ref="Z878" si="2311">Z872+Z873+Z874+Z875+Z876+Z877</f>
        <v>0</v>
      </c>
      <c r="AA878" s="26">
        <v>7</v>
      </c>
      <c r="AO878" s="4">
        <f t="shared" si="2242"/>
        <v>0</v>
      </c>
      <c r="AP878" s="4">
        <f t="shared" si="2243"/>
        <v>0</v>
      </c>
      <c r="AQ878" s="4">
        <f t="shared" si="2150"/>
        <v>0</v>
      </c>
      <c r="AU878" s="310"/>
      <c r="AV878" s="316"/>
      <c r="AW878" s="333"/>
      <c r="AX878" s="321" t="s">
        <v>35</v>
      </c>
      <c r="AY878" s="321"/>
      <c r="AZ878" s="10">
        <f>AZ872+AZ873+AZ874+AZ875+AZ876+AZ877</f>
        <v>628736.6</v>
      </c>
      <c r="BA878" s="10">
        <f t="shared" ref="BA878:BT878" si="2312">BA872+BA873+BA874+BA875+BA876+BA877</f>
        <v>0</v>
      </c>
      <c r="BB878" s="10">
        <f t="shared" si="2312"/>
        <v>0</v>
      </c>
      <c r="BC878" s="10">
        <f t="shared" si="2312"/>
        <v>0</v>
      </c>
      <c r="BD878" s="10">
        <f t="shared" si="2312"/>
        <v>0</v>
      </c>
      <c r="BE878" s="10">
        <f t="shared" si="2312"/>
        <v>0</v>
      </c>
      <c r="BF878" s="10">
        <f t="shared" si="2312"/>
        <v>0</v>
      </c>
      <c r="BG878" s="10">
        <f t="shared" si="2312"/>
        <v>0</v>
      </c>
      <c r="BH878" s="10">
        <f t="shared" si="2312"/>
        <v>0</v>
      </c>
      <c r="BI878" s="10">
        <f t="shared" si="2312"/>
        <v>0</v>
      </c>
      <c r="BJ878" s="10">
        <f t="shared" si="2312"/>
        <v>0</v>
      </c>
      <c r="BK878" s="10">
        <f t="shared" si="2312"/>
        <v>0</v>
      </c>
      <c r="BL878" s="10">
        <f t="shared" si="2312"/>
        <v>0</v>
      </c>
      <c r="BM878" s="10">
        <f t="shared" si="2312"/>
        <v>628736.6</v>
      </c>
      <c r="BN878" s="10">
        <f t="shared" si="2312"/>
        <v>0</v>
      </c>
      <c r="BO878" s="10">
        <f t="shared" si="2312"/>
        <v>0</v>
      </c>
      <c r="BP878" s="10">
        <f t="shared" si="2312"/>
        <v>0</v>
      </c>
      <c r="BQ878" s="10">
        <f t="shared" si="2312"/>
        <v>0</v>
      </c>
      <c r="BR878" s="10">
        <f t="shared" si="2312"/>
        <v>0</v>
      </c>
      <c r="BS878" s="10">
        <f t="shared" si="2312"/>
        <v>0</v>
      </c>
      <c r="BT878" s="10">
        <f t="shared" si="2312"/>
        <v>0</v>
      </c>
      <c r="BU878" s="26">
        <v>7</v>
      </c>
      <c r="CI878" s="32">
        <f>BF878-BG878</f>
        <v>0</v>
      </c>
      <c r="CJ878" s="123"/>
    </row>
    <row r="879" spans="1:88" ht="75" customHeight="1">
      <c r="A879" s="296"/>
      <c r="B879" s="299"/>
      <c r="C879" s="333"/>
      <c r="D879" s="292" t="s">
        <v>53</v>
      </c>
      <c r="E879" s="293"/>
      <c r="F879" s="11">
        <f>ROUND(F878/C872,2)</f>
        <v>89.93</v>
      </c>
      <c r="G879" s="11">
        <f>ROUND(G878/C872,2)</f>
        <v>0</v>
      </c>
      <c r="H879" s="11">
        <f>ROUND(H878/C872,2)</f>
        <v>0</v>
      </c>
      <c r="I879" s="11">
        <f>ROUND(I878/C872,2)</f>
        <v>0</v>
      </c>
      <c r="J879" s="11">
        <f>ROUND(J878/C872,2)</f>
        <v>0</v>
      </c>
      <c r="K879" s="11">
        <f>ROUND(K878/C872,2)</f>
        <v>0</v>
      </c>
      <c r="L879" s="11">
        <f>ROUND(L878/C872,2)</f>
        <v>0</v>
      </c>
      <c r="M879" s="11">
        <f>ROUND(M878/C872,2)</f>
        <v>0</v>
      </c>
      <c r="N879" s="11">
        <f>ROUND(N878/C872,2)</f>
        <v>0</v>
      </c>
      <c r="O879" s="11">
        <f>ROUND(O878/C872,2)</f>
        <v>0</v>
      </c>
      <c r="P879" s="11">
        <f>ROUND(P878/C872,2)</f>
        <v>0</v>
      </c>
      <c r="Q879" s="11">
        <f>ROUND(Q878/C872,2)</f>
        <v>0</v>
      </c>
      <c r="R879" s="11">
        <f>ROUND(R878/C872,2)</f>
        <v>0</v>
      </c>
      <c r="S879" s="11">
        <f>ROUND(S878/C872,2)</f>
        <v>89.93</v>
      </c>
      <c r="T879" s="11">
        <f>ROUND(T878/C872,2)</f>
        <v>0</v>
      </c>
      <c r="U879" s="11">
        <f>ROUND(U878/C872,2)</f>
        <v>0</v>
      </c>
      <c r="V879" s="11">
        <f>ROUND(V878/C872,2)</f>
        <v>0</v>
      </c>
      <c r="W879" s="11">
        <f>ROUND(W878/C872,2)</f>
        <v>0</v>
      </c>
      <c r="X879" s="11">
        <f>ROUND(X878/C872,2)</f>
        <v>0</v>
      </c>
      <c r="Y879" s="11">
        <f>ROUND(Y878/C872,2)</f>
        <v>0</v>
      </c>
      <c r="Z879" s="11">
        <f>ROUND(Z878/C872,2)</f>
        <v>0</v>
      </c>
      <c r="AA879" s="17">
        <v>8</v>
      </c>
      <c r="AD879" s="52" t="b">
        <f>IF(AND(G879&gt;947.15,G879&lt;949),3,IF(AND(G879&gt;623.59,G879&lt;625),4,IF(AND(G879&gt;237.38,G879&lt;239),5,IF(AND(G879&gt;1986,G879&lt;1988),6,IF(AND(G879&gt;739.75,G879&lt;741),7,IF(AND(G879&gt;282.91,G879&lt;284),8,IF(AND(G879&gt;2681.35,G879&lt;2683),9,IF(AND(G879&gt;828.59,G879&lt;830),10,IF(AND(G879&gt;585.15,G879&lt;587),11,IF(AND(G879&gt;991.71,G879&lt;993),12,IF(AND(G879&gt;652.95,G879&lt;654),13,IF(AND(G879&gt;248.59,G879&lt;250),14,IF(AND(G879&gt;2079.39,G879&lt;2081),15,IF(AND(G879&gt;774.57,G879&lt;776),16,IF(AND(G879&gt;296.25,G879&lt;298),17,IF(AND(G879&gt;2807.42,G879&lt;2809),18,IF(AND(G879&gt;867.59,G879&lt;869),19,IF(AND(G879&gt;612.7,G879&lt;614),20))))))))))))))))))</f>
        <v>0</v>
      </c>
      <c r="AE879" s="52" t="b">
        <f>IF(AND(I879&gt;1204.78,I879&lt;1206),5,IF(AND(I879&gt;1407.63,I879&lt;1409),8,IF(AND(I879&gt;1427.91,I879&lt;1429),11,IF(AND(I879&gt;1261.45,I879&lt;1263),14,IF(AND(I879&gt;1473.83,I879&lt;1475),17,IF(AND(I879&gt;1495.07,I879&lt;1497),20))))))</f>
        <v>0</v>
      </c>
      <c r="AF879" s="52" t="b">
        <f>IF(AND(J879&gt;486.32,J879&lt;488),3,IF(AND(J879&gt;324.64,J879&lt;326),4,IF(AND(J879&gt;286.99,J879&lt;288.5),5,IF(AND(J879&gt;617.7,J879&lt;618),6,IF(AND(J879&gt;411.3,J879&lt;413),7,IF(AND(J879&gt;365.04,J879&lt;367),8,IF(AND(J879&gt;797.54,J879&lt;799),9,IF(AND(J879&gt;533.49,J879&lt;535),10,IF(AND(J879&gt;475.86,J879&lt;477),11,IF(AND(J879&gt;509.22,J879&lt;511),12,IF(AND(J879&gt;339.94,J879&lt;341.2),13,IF(AND(J879&gt;300.53,J879&lt;302),14,IF(AND(J879&gt;646.78,J879&lt;648),15,IF(AND(J879&gt;430.68,J879&lt;432),16,IF(AND(J879&gt;382.24,J879&lt;384),17,IF(AND(J879&gt;835.07,J879&lt;837),18,IF(AND(J879&gt;558.61,J879&lt;560),19,IF(AND(J879&gt;498.27,J879&lt;500),20))))))))))))))))))</f>
        <v>0</v>
      </c>
      <c r="AG879" s="52" t="b">
        <f>IF(AND(L879&gt;497.89,L879&lt;499),3,IF(AND(L879&gt;360.29,L879&lt;362),4,IF(AND(L879&gt;249.38,L879&lt;251),5,IF(AND(L879&gt;628.22,L879&lt;630),6,IF(AND(L879&gt;455.21,L879&lt;457),7,IF(AND(L879&gt;315.16,L879&lt;317),8,IF(AND(L879&gt;814.35,L879&lt;816),9,IF(AND(L879&gt;571.19,L879&lt;573),10,IF(AND(L879&gt;401.59,L879&lt;403),11,IF(AND(L879&gt;521.33,L879&lt;523),12,IF(AND(L879&gt;377.28,L879&lt;379),13,IF(AND(L879&gt;261.15,L879&lt;263),14,IF(AND(L879&gt;657.8,L879&lt;659),15,IF(AND(L879&gt;476.66,L879&lt;478),16,IF(AND(L879&gt;330.01,L879&lt;332),17,IF(AND(L879&gt;852.67,L879&lt;854),18,IF(AND(L879&gt;598.08,L879&lt;600),19,IF(AND(L879&gt;420.51,L879&lt;422),20))))))))))))))))))</f>
        <v>0</v>
      </c>
      <c r="AH879" s="52" t="b">
        <f>IF(AND(Q879&gt;358.85,Q879&lt;360),3,IF(AND(Q879&gt;129.83,Q879&lt;131),4,IF(AND(Q879&gt;77.61,Q879&lt;79),5,IF(AND(Q879&gt;426.19,Q879&lt;428),6,IF(AND(Q879&gt;159.77,Q879&lt;161),7,IF(AND(Q879&gt;94.38,Q879&lt;96),8,IF(AND(Q879&gt;567.37,Q879&lt;569),9,IF(AND(Q879&gt;203.4,Q879&lt;205),10,IF(AND(Q879&gt;131.96,Q879&lt;133),11,IF(AND(Q879&gt;375.76,Q879&lt;377),12,IF(AND(Q879&gt;135.98,Q879&lt;137),13,IF(AND(Q879&gt;81.31,Q879&lt;83),14,IF(AND(Q879&gt;446.27,Q879&lt;448),15,IF(AND(Q879&gt;167.32,Q879&lt;169),16,IF(AND(Q879&gt;98.86,Q879&lt;100),17,IF(AND(Q879&gt;594.08,Q879&lt;596),18,IF(AND(Q879&gt;213.01,Q879&lt;215),19,IF(AND(Q879&gt;138.21,Q879&lt;140),20))))))))))))))))))</f>
        <v>0</v>
      </c>
      <c r="AI879" s="52">
        <f>IF(AND(S879&gt;195.17,S879&lt;197),3,IF(AND(S879&gt;88.93,S879&lt;90),4,IF(AND(S879&gt;47.88,S879&lt;49),5,IF(AND(S879&gt;245.08,S879&lt;247),6,IF(AND(S879&gt;111.07,S879&lt;113),7,IF(AND(S879&gt;60.92,S879&lt;62),8,IF(AND(S879&gt;296.11,S879&lt;298),9,IF(AND(S879&gt;139.41,S879&lt;141),10,IF(AND(S879&gt;78.67,S879&lt;80),11,IF(AND(S879&gt;204.39,S879&lt;206),12,IF(AND(S879&gt;93.16,S879&lt;95),13,IF(AND(S879&gt;50.17,S879&lt;52),14,IF(AND(S879&gt;256.64,S879&lt;258),15,IF(AND(S879&gt;116.33,S879&lt;118),16,IF(AND(S879&gt;63.83,S879&lt;65),17,IF(AND(S879&gt;310.07,S879&lt;312),18,IF(AND(S879&gt;146.01,S879&lt;148),19,IF(AND(S879&gt;82.42,S879&lt;84),20))))))))))))))))))</f>
        <v>4</v>
      </c>
      <c r="AJ879" s="52" t="b">
        <f>IF(AND(U879&gt;107.35,U879&lt;109),3,IF(AND(U879&gt;63.65,U879&lt;65),4,IF(AND(U879&gt;44.75,U879&lt;46),5,IF(AND(U879&gt;143.27,U879&lt;145),6,IF(AND(U879&gt;85.58,U879&lt;87),7,IF(AND(U879&gt;60.46,U879&lt;62),8,IF(AND(U879&gt;194.16,U879&lt;196),9,IF(AND(U879&gt;117.24,U879&lt;119),10,IF(AND(U879&gt;82.88,U879&lt;84),11,IF(AND(U879&gt;112.44,U879&lt;114),12,IF(AND(U879&gt;66.69,U879&lt;68),13,IF(AND(U879&gt;46.9,U879&lt;48),14,IF(AND(U879&gt;150.05,U879&lt;152),15,IF(AND(U879&gt;90.65,U879&lt;91),16,IF(AND(U879&gt;63.34,U879&lt;65),17,IF(AND(U879&gt;203.34,U879&lt;205),18,IF(AND(U879&gt;122.8,U879&lt;124),19,IF(AND(U879&gt;86.83,U879&lt;88),20))))))))))))))))))</f>
        <v>0</v>
      </c>
      <c r="AK879" s="52" t="b">
        <f>IF(AND(V879&gt;139.85,V879&lt;141),3,IF(AND(V879&gt;103.84,V879&lt;105),4,IF(AND(V879&gt;52.32,V879&lt;54),5,IF(AND(V879&gt;285.46,V879&lt;287),6,IF(AND(V879&gt;118.42,V879&lt;120),7,IF(AND(V879&gt;62.42,V879&lt;64),8,IF(AND(V879&gt;412.27,V879&lt;414),9,IF(AND(V879&gt;140.33,V879&lt;142),10,IF(AND(V879&gt;145,V879&lt;147),11,IF(AND(V879&gt;146.47,V879&lt;148),12,IF(AND(V879&gt;108.77,V879&lt;110),13,IF(AND(V879&gt;54.82,V879&lt;56),14,IF(AND(V879&gt;298.92,V879&lt;300),15,IF(AND(V879&gt;124.03,V879&lt;126),16,IF(AND(V879&gt;65.4,V879&lt;67),17,IF(AND(V879&gt;431.69,V879&lt;433),18,IF(AND(V879&gt;146.97,V879&lt;148),19,IF(AND(V879&gt;151.86,V879&lt;153),20))))))))))))))))))</f>
        <v>0</v>
      </c>
      <c r="AL879" s="52" t="b">
        <f>IF(AND(W879&gt;350.42,W879&lt;352),3,IF(AND(W879&gt;546.22,W879&lt;548),4,IF(AND(W879&gt;155.33,W879&lt;157),5,IF(AND(W879&gt;721.99,W879&lt;723),6,IF(AND(W879&gt;638.96,W879&lt;639),7,IF(AND(W879&gt;187.79,W879&lt;189),8,IF(AND(W879&gt;945.4,W879&lt;947),9,IF(AND(W879&gt;698.46,W879&lt;670),10,IF(AND(W879&gt;360.7,W879&lt;362),11,IF(AND(W879&gt;366.94,W879&lt;368),12,IF(AND(W879&gt;571.94,W879&lt;573),13,IF(AND(W879&gt;162.68,W879&lt;164),14,IF(AND(W879&gt;755.97,W879&lt;757),15,IF(AND(W879&gt;667.99,W879&lt;669),16,IF(AND(W879&gt;196.66,W879&lt;198),17,IF(AND(W879&gt;989.88,W879&lt;991),18,IF(AND(W879&gt;731.33,W879&lt;733),19,IF(AND(W879&gt;377.7,W879&lt;379),20))))))))))))))))))</f>
        <v>0</v>
      </c>
      <c r="AM879" s="52" t="b">
        <f>IF(AND(Y879&gt;46.2,Y879&lt;46.5),3,IF(AND(Y879&gt;18.8,Y879&lt;19.1),4,IF(AND(Y879&gt;15.8,Y879&lt;16),5,IF(AND(Y879&gt;78.7,Y879&lt;79),6,IF(AND(Y879&gt;32.1,Y879&lt;32.4),7,IF(AND(Y879&gt;26.9,Y879&lt;27.3),8,IF(AND(Y879&gt;125,Y879&lt;125.5),9,IF(AND(Y879&gt;48.2,Y879&lt;48.52),10,IF(AND(Y879&gt;43.1,Y879&lt;43.6),11,IF(AND(Y879&gt;48.53,Y879&lt;48.7),12,IF(AND(Y879&gt;19.6,Y879&lt;20.1),13,IF(AND(Y879&gt;16.5,Y879&lt;16.9),14,IF(AND(Y879&gt;82.4,Y879&lt;82.8),15,IF(AND(Y879&gt;33.6,Y879&lt;34),16,IF(AND(Y879&gt;28,Y879&lt;28.6),17,IF(AND(Y879&gt;130.8,Y879&lt;131.4),18,IF(AND(Y879&gt;50.5,Y879&lt;50.9),19,IF(AND(Y879&gt;45.2,Y879&lt;45.8),20))))))))))))))))))</f>
        <v>0</v>
      </c>
      <c r="AO879" s="4">
        <f t="shared" si="2242"/>
        <v>0</v>
      </c>
      <c r="AP879" s="4">
        <f t="shared" si="2243"/>
        <v>0</v>
      </c>
      <c r="AQ879" s="4">
        <f t="shared" si="2150"/>
        <v>0</v>
      </c>
      <c r="AU879" s="310"/>
      <c r="AV879" s="316"/>
      <c r="AW879" s="333"/>
      <c r="AX879" s="322" t="s">
        <v>53</v>
      </c>
      <c r="AY879" s="293"/>
      <c r="AZ879" s="11">
        <f>ROUND(AZ878/AW872,2)</f>
        <v>179.86</v>
      </c>
      <c r="BA879" s="11">
        <f>ROUND(BA878/AW872,2)</f>
        <v>0</v>
      </c>
      <c r="BB879" s="11">
        <f>ROUND(BB878/AW872,2)</f>
        <v>0</v>
      </c>
      <c r="BC879" s="11">
        <f>ROUND(BC878/AW872,2)</f>
        <v>0</v>
      </c>
      <c r="BD879" s="11">
        <f>ROUND(BD878/AW872,2)</f>
        <v>0</v>
      </c>
      <c r="BE879" s="11">
        <f>ROUND(BE878/AW872,2)</f>
        <v>0</v>
      </c>
      <c r="BF879" s="11">
        <f>ROUND(BF878/AW872,2)</f>
        <v>0</v>
      </c>
      <c r="BG879" s="11">
        <f>ROUND(BG878/AW872,2)</f>
        <v>0</v>
      </c>
      <c r="BH879" s="11">
        <f>ROUND(BH878/AW872,2)</f>
        <v>0</v>
      </c>
      <c r="BI879" s="11">
        <f>ROUND(BI878/AW872,2)</f>
        <v>0</v>
      </c>
      <c r="BJ879" s="11">
        <f>ROUND(BJ878/AW872,2)</f>
        <v>0</v>
      </c>
      <c r="BK879" s="11">
        <f>ROUND(BK878/AW872,2)</f>
        <v>0</v>
      </c>
      <c r="BL879" s="11">
        <f>ROUND(BL878/AW872,2)</f>
        <v>0</v>
      </c>
      <c r="BM879" s="11">
        <f>ROUND(BM878/AW872,2)</f>
        <v>179.86</v>
      </c>
      <c r="BN879" s="11">
        <f>ROUND(BN878/AW872,2)</f>
        <v>0</v>
      </c>
      <c r="BO879" s="11">
        <f>ROUND(BO878/AW872,2)</f>
        <v>0</v>
      </c>
      <c r="BP879" s="11">
        <f>ROUND(BP878/AW872,2)</f>
        <v>0</v>
      </c>
      <c r="BQ879" s="11">
        <f>ROUND(BQ878/AW872,2)</f>
        <v>0</v>
      </c>
      <c r="BR879" s="11">
        <f>ROUND(BR878/AW872,2)</f>
        <v>0</v>
      </c>
      <c r="BS879" s="11">
        <f>ROUND(BS878/AW872,2)</f>
        <v>0</v>
      </c>
      <c r="BT879" s="11">
        <f>ROUND(BT878/AW872,2)</f>
        <v>0</v>
      </c>
      <c r="BU879" s="17">
        <v>8</v>
      </c>
      <c r="BX879" s="52" t="b">
        <f>IF(AND(BA879&gt;947.15,BA879&lt;949),3,IF(AND(BA879&gt;623.59,BA879&lt;625),4,IF(AND(BA879&gt;237.38,BA879&lt;239),5,IF(AND(BA879&gt;1986,BA879&lt;1988),6,IF(AND(BA879&gt;739.75,BA879&lt;741),7,IF(AND(BA879&gt;282.91,BA879&lt;284),8,IF(AND(BA879&gt;2681.35,BA879&lt;2683),9,IF(AND(BA879&gt;828.59,BA879&lt;830),10,IF(AND(BA879&gt;585.15,BA879&lt;587),11,IF(AND(BA879&gt;991.71,BA879&lt;993),12,IF(AND(BA879&gt;652.95,BA879&lt;654),13,IF(AND(BA879&gt;248.59,BA879&lt;250),14,IF(AND(BA879&gt;2079.39,BA879&lt;2081),15,IF(AND(BA879&gt;774.57,BA879&lt;776),16,IF(AND(BA879&gt;296.25,BA879&lt;298),17,IF(AND(BA879&gt;2807.42,BA879&lt;2809),18,IF(AND(BA879&gt;867.59,BA879&lt;869),19,IF(AND(BA879&gt;612.7,BA879&lt;614),20))))))))))))))))))</f>
        <v>0</v>
      </c>
      <c r="BY879" s="52" t="b">
        <f>IF(AND(BC879&gt;1204.78,BC879&lt;1206),5,IF(AND(BC879&gt;1407.63,BC879&lt;1409),8,IF(AND(BC879&gt;1427.91,BC879&lt;1429),11,IF(AND(BC879&gt;1261.45,BC879&lt;1263),14,IF(AND(BC879&gt;1473.83,BC879&lt;1475),17,IF(AND(BC879&gt;1495.07,BC879&lt;1497),20))))))</f>
        <v>0</v>
      </c>
      <c r="BZ879" s="52" t="b">
        <f>IF(AND(BD879&gt;486.32,BD879&lt;488),3,IF(AND(BD879&gt;324.64,BD879&lt;326),4,IF(AND(BD879&gt;286.99,BD879&lt;288.5),5,IF(AND(BD879&gt;617.7,BD879&lt;618),6,IF(AND(BD879&gt;411.3,BD879&lt;413),7,IF(AND(BD879&gt;365.04,BD879&lt;367),8,IF(AND(BD879&gt;797.54,BD879&lt;799),9,IF(AND(BD879&gt;533.49,BD879&lt;535),10,IF(AND(BD879&gt;475.86,BD879&lt;477),11,IF(AND(BD879&gt;509.22,BD879&lt;511),12,IF(AND(BD879&gt;339.94,BD879&lt;341.2),13,IF(AND(BD879&gt;300.53,BD879&lt;302),14,IF(AND(BD879&gt;646.78,BD879&lt;648),15,IF(AND(BD879&gt;430.68,BD879&lt;432),16,IF(AND(BD879&gt;382.24,BD879&lt;384),17,IF(AND(BD879&gt;835.07,BD879&lt;837),18,IF(AND(BD879&gt;558.61,BD879&lt;560),19,IF(AND(BD879&gt;498.27,BD879&lt;500),20))))))))))))))))))</f>
        <v>0</v>
      </c>
      <c r="CA879" s="52" t="b">
        <f>IF(AND(BF879&gt;497.89,BF879&lt;499),3,IF(AND(BF879&gt;360.29,BF879&lt;362),4,IF(AND(BF879&gt;249.38,BF879&lt;251),5,IF(AND(BF879&gt;628.22,BF879&lt;630),6,IF(AND(BF879&gt;455.21,BF879&lt;457),7,IF(AND(BF879&gt;315.16,BF879&lt;317),8,IF(AND(BF879&gt;814.35,BF879&lt;816),9,IF(AND(BF879&gt;571.19,BF879&lt;573),10,IF(AND(BF879&gt;401.59,BF879&lt;403),11,IF(AND(BF879&gt;521.33,BF879&lt;523),12,IF(AND(BF879&gt;377.28,BF879&lt;379),13,IF(AND(BF879&gt;261.15,BF879&lt;263),14,IF(AND(BF879&gt;657.8,BF879&lt;659),15,IF(AND(BF879&gt;476.66,BF879&lt;478),16,IF(AND(BF879&gt;330.01,BF879&lt;332),17,IF(AND(BF879&gt;852.67,BF879&lt;854),18,IF(AND(BF879&gt;598.08,BF879&lt;600),19,IF(AND(BF879&gt;420.51,BF879&lt;422),20))))))))))))))))))</f>
        <v>0</v>
      </c>
      <c r="CB879" s="52" t="b">
        <f>IF(AND(BK879&gt;358.85,BK879&lt;360),3,IF(AND(BK879&gt;129.83,BK879&lt;131),4,IF(AND(BK879&gt;77.61,BK879&lt;79),5,IF(AND(BK879&gt;426.19,BK879&lt;428),6,IF(AND(BK879&gt;159.77,BK879&lt;161),7,IF(AND(BK879&gt;94.38,BK879&lt;96),8,IF(AND(BK879&gt;567.37,BK879&lt;569),9,IF(AND(BK879&gt;203.4,BK879&lt;205),10,IF(AND(BK879&gt;131.96,BK879&lt;133),11,IF(AND(BK879&gt;375.76,BK879&lt;377),12,IF(AND(BK879&gt;135.98,BK879&lt;137),13,IF(AND(BK879&gt;81.31,BK879&lt;83),14,IF(AND(BK879&gt;446.27,BK879&lt;448),15,IF(AND(BK879&gt;167.32,BK879&lt;169),16,IF(AND(BK879&gt;98.86,BK879&lt;100),17,IF(AND(BK879&gt;594.08,BK879&lt;596),18,IF(AND(BK879&gt;213.01,BK879&lt;215),19,IF(AND(BK879&gt;138.21,BK879&lt;140),20))))))))))))))))))</f>
        <v>0</v>
      </c>
      <c r="CC879" s="52" t="b">
        <f>IF(AND(BM879&gt;195.17,BM879&lt;197),3,IF(AND(BM879&gt;88.93,BM879&lt;90),4,IF(AND(BM879&gt;47.88,BM879&lt;49),5,IF(AND(BM879&gt;245.08,BM879&lt;247),6,IF(AND(BM879&gt;111.07,BM879&lt;113),7,IF(AND(BM879&gt;60.92,BM879&lt;62),8,IF(AND(BM879&gt;296.11,BM879&lt;298),9,IF(AND(BM879&gt;139.41,BM879&lt;141),10,IF(AND(BM879&gt;78.67,BM879&lt;80),11,IF(AND(BM879&gt;204.39,BM879&lt;206),12,IF(AND(BM879&gt;93.16,BM879&lt;95),13,IF(AND(BM879&gt;50.17,BM879&lt;52),14,IF(AND(BM879&gt;256.64,BM879&lt;258),15,IF(AND(BM879&gt;116.33,BM879&lt;118),16,IF(AND(BM879&gt;63.83,BM879&lt;65),17,IF(AND(BM879&gt;310.07,BM879&lt;312),18,IF(AND(BM879&gt;146.01,BM879&lt;148),19,IF(AND(BM879&gt;82.42,BM879&lt;84),20))))))))))))))))))</f>
        <v>0</v>
      </c>
      <c r="CD879" s="52" t="b">
        <f>IF(AND(BO879&gt;107.35,BO879&lt;109),3,IF(AND(BO879&gt;63.65,BO879&lt;65),4,IF(AND(BO879&gt;44.75,BO879&lt;46),5,IF(AND(BO879&gt;143.27,BO879&lt;145),6,IF(AND(BO879&gt;85.58,BO879&lt;87),7,IF(AND(BO879&gt;60.46,BO879&lt;62),8,IF(AND(BO879&gt;194.16,BO879&lt;196),9,IF(AND(BO879&gt;117.24,BO879&lt;119),10,IF(AND(BO879&gt;82.88,BO879&lt;84),11,IF(AND(BO879&gt;112.44,BO879&lt;114),12,IF(AND(BO879&gt;66.69,BO879&lt;68),13,IF(AND(BO879&gt;46.9,BO879&lt;48),14,IF(AND(BO879&gt;150.05,BO879&lt;152),15,IF(AND(BO879&gt;90.65,BO879&lt;91),16,IF(AND(BO879&gt;63.34,BO879&lt;65),17,IF(AND(BO879&gt;203.34,BO879&lt;205),18,IF(AND(BO879&gt;122.8,BO879&lt;124),19,IF(AND(BO879&gt;86.83,BO879&lt;88),20))))))))))))))))))</f>
        <v>0</v>
      </c>
      <c r="CE879" s="52" t="b">
        <f>IF(AND(BP879&gt;139.85,BP879&lt;141),3,IF(AND(BP879&gt;103.84,BP879&lt;105),4,IF(AND(BP879&gt;52.32,BP879&lt;54),5,IF(AND(BP879&gt;285.46,BP879&lt;287),6,IF(AND(BP879&gt;118.42,BP879&lt;120),7,IF(AND(BP879&gt;62.42,BP879&lt;64),8,IF(AND(BP879&gt;412.27,BP879&lt;414),9,IF(AND(BP879&gt;140.33,BP879&lt;142),10,IF(AND(BP879&gt;145,BP879&lt;147),11,IF(AND(BP879&gt;146.47,BP879&lt;148),12,IF(AND(BP879&gt;108.77,BP879&lt;110),13,IF(AND(BP879&gt;54.82,BP879&lt;56),14,IF(AND(BP879&gt;298.92,BP879&lt;300),15,IF(AND(BP879&gt;124.03,BP879&lt;126),16,IF(AND(BP879&gt;65.4,BP879&lt;67),17,IF(AND(BP879&gt;431.69,BP879&lt;433),18,IF(AND(BP879&gt;146.97,BP879&lt;148),19,IF(AND(BP879&gt;151.86,BP879&lt;153),20))))))))))))))))))</f>
        <v>0</v>
      </c>
      <c r="CF879" s="52" t="b">
        <f>IF(AND(BQ879&gt;350.42,BQ879&lt;352),3,IF(AND(BQ879&gt;546.22,BQ879&lt;548),4,IF(AND(BQ879&gt;155.33,BQ879&lt;157),5,IF(AND(BQ879&gt;721.99,BQ879&lt;723),6,IF(AND(BQ879&gt;638.96,BQ879&lt;639),7,IF(AND(BQ879&gt;187.79,BQ879&lt;189),8,IF(AND(BQ879&gt;945.4,BQ879&lt;947),9,IF(AND(BQ879&gt;698.46,BQ879&lt;670),10,IF(AND(BQ879&gt;360.7,BQ879&lt;362),11,IF(AND(BQ879&gt;366.94,BQ879&lt;368),12,IF(AND(BQ879&gt;571.94,BQ879&lt;573),13,IF(AND(BQ879&gt;162.68,BQ879&lt;164),14,IF(AND(BQ879&gt;755.97,BQ879&lt;757),15,IF(AND(BQ879&gt;667.99,BQ879&lt;669),16,IF(AND(BQ879&gt;196.66,BQ879&lt;198),17,IF(AND(BQ879&gt;989.88,BQ879&lt;991),18,IF(AND(BQ879&gt;731.33,BQ879&lt;733),19,IF(AND(BQ879&gt;377.7,BQ879&lt;379),20))))))))))))))))))</f>
        <v>0</v>
      </c>
      <c r="CG879" s="52" t="b">
        <f>IF(AND(BS879&gt;46.2,BS879&lt;46.5),3,IF(AND(BS879&gt;18.8,BS879&lt;19.1),4,IF(AND(BS879&gt;15.8,BS879&lt;16),5,IF(AND(BS879&gt;78.7,BS879&lt;79),6,IF(AND(BS879&gt;32.1,BS879&lt;32.4),7,IF(AND(BS879&gt;26.9,BS879&lt;27.3),8,IF(AND(BS879&gt;125,BS879&lt;125.5),9,IF(AND(BS879&gt;48.2,BS879&lt;48.52),10,IF(AND(BS879&gt;43.1,BS879&lt;43.6),11,IF(AND(BS879&gt;48.53,BS879&lt;48.7),12,IF(AND(BS879&gt;19.6,BS879&lt;20.1),13,IF(AND(BS879&gt;16.5,BS879&lt;16.9),14,IF(AND(BS879&gt;82.4,BS879&lt;82.8),15,IF(AND(BS879&gt;33.6,BS879&lt;34),16,IF(AND(BS879&gt;28,BS879&lt;28.6),17,IF(AND(BS879&gt;130.8,BS879&lt;131.4),18,IF(AND(BS879&gt;50.5,BS879&lt;50.9),19,IF(AND(BS879&gt;45.2,BS879&lt;45.8),20))))))))))))))))))</f>
        <v>0</v>
      </c>
    </row>
    <row r="880" spans="1:88" ht="90" customHeight="1">
      <c r="A880" s="297"/>
      <c r="B880" s="300"/>
      <c r="C880" s="334"/>
      <c r="D880" s="292" t="s">
        <v>54</v>
      </c>
      <c r="E880" s="293"/>
      <c r="F880" s="10" t="s">
        <v>36</v>
      </c>
      <c r="G880" s="12">
        <f>IF(AD880=FALSE,0,AD880)</f>
        <v>0</v>
      </c>
      <c r="H880" s="12" t="s">
        <v>36</v>
      </c>
      <c r="I880" s="12">
        <f>IF(AE880=FALSE,0,AE880)</f>
        <v>0</v>
      </c>
      <c r="J880" s="12">
        <f>IF(AF880=FALSE,0,AF880)</f>
        <v>0</v>
      </c>
      <c r="K880" s="12" t="s">
        <v>36</v>
      </c>
      <c r="L880" s="12">
        <f>IF(AG880=FALSE,0,AG880)</f>
        <v>0</v>
      </c>
      <c r="M880" s="12" t="s">
        <v>36</v>
      </c>
      <c r="N880" s="12" t="s">
        <v>36</v>
      </c>
      <c r="O880" s="12" t="s">
        <v>36</v>
      </c>
      <c r="P880" s="12" t="s">
        <v>36</v>
      </c>
      <c r="Q880" s="12">
        <f>IF(AH880=FALSE,0,AH880)</f>
        <v>0</v>
      </c>
      <c r="R880" s="12" t="s">
        <v>36</v>
      </c>
      <c r="S880" s="12">
        <f>IF(AI880=FALSE,0,AI880)</f>
        <v>89.93</v>
      </c>
      <c r="T880" s="12" t="s">
        <v>36</v>
      </c>
      <c r="U880" s="12">
        <f>IF(AJ880=FALSE,0,AJ880)</f>
        <v>0</v>
      </c>
      <c r="V880" s="12">
        <f>IF(AK880=FALSE,0,AK880)</f>
        <v>0</v>
      </c>
      <c r="W880" s="12">
        <f>IF(AL880=FALSE,0,AL880)</f>
        <v>0</v>
      </c>
      <c r="X880" s="12" t="s">
        <v>36</v>
      </c>
      <c r="Y880" s="12">
        <f>IF(AM880=FALSE,0,AM880)</f>
        <v>0</v>
      </c>
      <c r="Z880" s="12" t="s">
        <v>36</v>
      </c>
      <c r="AA880" s="18">
        <v>9</v>
      </c>
      <c r="AD880" s="52" t="b">
        <f>IF(AD879=3,948.15,IF(AD879=4,624.59,IF(AD879=5,238.38,IF(AD879=6,1987,IF(AD879=7,740.75,IF(AD879=8,283.91,IF(AD879=9,2682.35,IF(AD879=10,829.59,IF(AD879=11,586.15,IF(AD879=12,992.71,IF(AD879=13,653.95,IF(AD879=14,249.59,IF(AD879=15,2080.39,IF(AD879=16,775.57,IF(AD879=17,297.25,IF(AD879=18,2808.42,IF(AD879=19,868.59,IF(AD879=20,613.7))))))))))))))))))</f>
        <v>0</v>
      </c>
      <c r="AE880" s="52" t="b">
        <f>IF(AE879=5,1205.78,IF(AE879=8,1408.63,IF(AE879=11,1428.91,IF(AE879=14,1262.45,IF(AE879=17,1474.83,IF(AE879=20,1496.07))))))</f>
        <v>0</v>
      </c>
      <c r="AF880" s="52" t="b">
        <f>IF(AF879=3,487.32,IF(AF879=4,325.64,IF(AF879=5,287.99,IF(AF879=6,618.7,IF(AF879=7,412.3,IF(AF879=8,366.04,IF(AF879=9,798.54,IF(AF879=10,534.49,IF(AF879=11,476.86,IF(AF879=12,510.22,IF(AF879=13,340.94,IF(AF879=14,301.53,IF(AF879=15,647.78,IF(AF879=16,431.68,IF(AF879=17,383.24,IF(AF879=18,836.07,IF(AF879=19,559.61,IF(AF879=20,499.27))))))))))))))))))</f>
        <v>0</v>
      </c>
      <c r="AG880" s="52" t="b">
        <f>IF(AG879=3,498.89,IF(AG879=4,361.29,IF(AG879=5,250.38,IF(AG879=6,629.22,IF(AG879=7,456.21,IF(AG879=8,316.16,IF(AG879=9,815.35,IF(AG879=10,572.19,IF(AG879=11,402.59,IF(AG879=12,522.33,IF(AG879=13,378.28,IF(AG879=14,262.15,IF(AG879=15,658.8,IF(AG879=16,477.66,IF(AG879=17,331.01,IF(AG879=18,853.67,IF(AG879=19,599.08,IF(AG879=20,421.51))))))))))))))))))</f>
        <v>0</v>
      </c>
      <c r="AH880" s="52" t="b">
        <f>IF(AH879=3,359.85,IF(AH879=4,130.83,IF(AH879=5,78.61,IF(AH879=6,427.19,IF(AH879=7,160.77,IF(AH879=8,95.38,IF(AH879=9,568.37,IF(AH879=10,204.4,IF(AH879=11,132.96,IF(AH879=12,376.76,IF(AH879=13,136.98,IF(AH879=14,82.31,IF(AH879=15,447.27,IF(AH879=16,168.32,IF(AH879=17,99.86,IF(AH879=18,595.08,IF(AH879=19,214.01,IF(AH879=20,139.21))))))))))))))))))</f>
        <v>0</v>
      </c>
      <c r="AI880" s="52">
        <f>IF(AI879=3,196.17,IF(AI879=4,89.93,IF(AI879=5,48.88,IF(AI879=6,246.08,IF(AI879=7,112.07,IF(AI879=8,61.92,IF(AI879=9,297.11,IF(AI879=10,140.41,IF(AI879=11,79.67,IF(AI879=12,205.39,IF(AI879=13,94.16,IF(AI879=14,51.17,IF(AI879=15,257.64,IF(AI879=16,117.33,IF(AI879=17,64.83,IF(AI879=18,311.07,IF(AI879=19,147.01,IF(AI879=20,83.42))))))))))))))))))</f>
        <v>89.93</v>
      </c>
      <c r="AJ880" s="52" t="b">
        <f>IF(AJ879=3,108.35,IF(AJ879=4,64.65,IF(AJ879=5,45.75,IF(AJ879=6,144.27,IF(AJ879=7,86.58,IF(AJ879=8,61.46,IF(AJ879=9,195.16,IF(AJ879=10,118.24,IF(AJ879=11,83.88,IF(AJ879=12,113.44,IF(AJ879=13,67.69,IF(AJ879=14,47.9,IF(AJ879=15,151.05,IF(AJ879=16,90.65,IF(AJ879=17,64.34,IF(AJ879=18,204.34,IF(AJ879=19,123.8,IF(AJ879=20,87.83))))))))))))))))))</f>
        <v>0</v>
      </c>
      <c r="AK880" s="52" t="b">
        <f>IF(AK879=3,140.85,IF(AK879=4,104.84,IF(AK879=5,53.32,IF(AK879=6,286.46,IF(AK879=7,119.42,IF(AK879=8,63.42,IF(AK879=9,413.27,IF(AK879=10,141.33,IF(AK879=11,146,IF(AK879=12,147.47,IF(AK879=13,109.77,IF(AK879=14,55.82,IF(AK879=15,299.92,IF(AK879=16,125.03,IF(AK879=17,66.4,IF(AK879=18,432.69,IF(AK879=19,147.97,IF(AK879=20,152.86))))))))))))))))))</f>
        <v>0</v>
      </c>
      <c r="AL880" s="52" t="b">
        <f>IF(AL879=3,351.42,IF(AL879=4,547.22,IF(AL879=5,156.33,IF(AL879=6,722.99,IF(AL879=7,638.96,IF(AL879=8,188.79,IF(AL879=9,946.4,IF(AL879=10,699.46,IF(AL879=11,361.7,IF(AL879=12,367.94,IF(AL879=13,572.94,IF(AL879=14,163.68,IF(AL879=15,756.97,IF(AL879=16,668.99,IF(AL879=17,197.66,IF(AL879=18,990.88,IF(AL879=19,732.33,IF(AL879=20,378.7))))))))))))))))))</f>
        <v>0</v>
      </c>
      <c r="AM880" s="52" t="b">
        <f>IF(AM879=3,46.41,IF(AM879=4,19.01,IF(AM879=5,15.96,IF(AM879=6,78.9,IF(AM879=7,32.34,IF(AM879=8,27.09,IF(AM879=9,125.27,IF(AM879=10,48.48,IF(AM879=11,43.47,IF(AM879=12,48.59,IF(AM879=13,19.9,IF(AM879=14,16.71,IF(AM879=15,82.61,IF(AM879=16,33.86,IF(AM879=17,28.36,IF(AM879=18,131.15,IF(AM879=19,50.76,IF(AM879=20,45.51))))))))))))))))))</f>
        <v>0</v>
      </c>
      <c r="AO880" s="4">
        <f t="shared" si="2242"/>
        <v>0</v>
      </c>
      <c r="AP880" s="4">
        <f t="shared" si="2243"/>
        <v>0</v>
      </c>
      <c r="AQ880" s="4">
        <f t="shared" si="2150"/>
        <v>0</v>
      </c>
      <c r="AU880" s="310"/>
      <c r="AV880" s="316"/>
      <c r="AW880" s="334"/>
      <c r="AX880" s="322" t="s">
        <v>54</v>
      </c>
      <c r="AY880" s="293"/>
      <c r="AZ880" s="10" t="s">
        <v>36</v>
      </c>
      <c r="BA880" s="12">
        <f>IF(BX880=FALSE,0,BX880)</f>
        <v>0</v>
      </c>
      <c r="BB880" s="12" t="s">
        <v>36</v>
      </c>
      <c r="BC880" s="12">
        <f>IF(BY880=FALSE,0,BY880)</f>
        <v>0</v>
      </c>
      <c r="BD880" s="12">
        <f>IF(BZ880=FALSE,0,BZ880)</f>
        <v>0</v>
      </c>
      <c r="BE880" s="12" t="s">
        <v>36</v>
      </c>
      <c r="BF880" s="12">
        <f>IF(CA880=FALSE,0,CA880)</f>
        <v>0</v>
      </c>
      <c r="BG880" s="12" t="s">
        <v>36</v>
      </c>
      <c r="BH880" s="12" t="s">
        <v>36</v>
      </c>
      <c r="BI880" s="12" t="s">
        <v>36</v>
      </c>
      <c r="BJ880" s="12" t="s">
        <v>36</v>
      </c>
      <c r="BK880" s="12">
        <f>IF(CB880=FALSE,0,CB880)</f>
        <v>0</v>
      </c>
      <c r="BL880" s="12" t="s">
        <v>36</v>
      </c>
      <c r="BM880" s="12">
        <f>IF(CC880=FALSE,0,CC880)</f>
        <v>179.86</v>
      </c>
      <c r="BN880" s="12" t="s">
        <v>36</v>
      </c>
      <c r="BO880" s="12">
        <f>IF(CD880=FALSE,0,CD880)</f>
        <v>0</v>
      </c>
      <c r="BP880" s="12">
        <f>IF(CE880=FALSE,0,CE880)</f>
        <v>0</v>
      </c>
      <c r="BQ880" s="12">
        <f>IF(CF880=FALSE,0,CF880)</f>
        <v>0</v>
      </c>
      <c r="BR880" s="12" t="s">
        <v>36</v>
      </c>
      <c r="BS880" s="12">
        <f>IF(CG880=FALSE,0,CG880)</f>
        <v>0</v>
      </c>
      <c r="BT880" s="12" t="s">
        <v>36</v>
      </c>
      <c r="BU880" s="18">
        <v>9</v>
      </c>
      <c r="BX880" s="52" t="b">
        <f>IF(AD879=3,1896.3,IF(AD879=4,1249.18,IF(AD879=5,476.76,IF(AD879=6,3974,IF(AD879=7,1481.5,IF(AD879=8,567.82,IF(AD879=9,5364.7,IF(AD879=10,1659.18,IF(AD879=11,1172.3)))))))))</f>
        <v>0</v>
      </c>
      <c r="BY880" s="52" t="b">
        <f>IF(AE879=5,2411.56,IF(AE879=8,2817.26,IF(AE879=11,2857.82)))</f>
        <v>0</v>
      </c>
      <c r="BZ880" s="52" t="b">
        <f>IF(AF879=3,974.64,IF(AF879=4,651.28,IF(AF879=5,575.98,IF(AF879=6,1237.4,IF(AF879=7,824.6,IF(AF879=8,732.08,IF(AF879=9,1597.08,IF(AF879=10,1068.98,IF(AF879=11,953.72)))))))))</f>
        <v>0</v>
      </c>
      <c r="CA880" s="52" t="b">
        <f>IF(AG879=3,997.78,IF(AG879=4,722.58,IF(AG879=5,500.76,IF(AG879=6,1258.44,IF(AG879=7,912.42,IF(AG879=8,632.32,IF(AG879=9,1630.7,IF(AG879=10,1144.38,IF(AG879=11,805.18)))))))))</f>
        <v>0</v>
      </c>
      <c r="CB880" s="52" t="b">
        <f>IF(AH879=3,719.7,IF(AH879=4,261.66,IF(AH879=5,157.22,IF(AH879=6,854.38,IF(AH879=7,321.54,IF(AH879=8,190.76,IF(AH879=9,1136.74,IF(AH879=10,408.8,IF(AH879=11,265.92)))))))))</f>
        <v>0</v>
      </c>
      <c r="CC880" s="52">
        <f>IF(AI879=3,392.34,IF(AI879=4,179.86,IF(AI879=5,97.76,IF(AI879=6,492.16,IF(AI879=7,224.14,IF(AI879=8,123.84,IF(AI879=9,594.22,IF(AI879=10,280.82,IF(AI879=11,159.34)))))))))</f>
        <v>179.86</v>
      </c>
      <c r="CD880" s="52" t="b">
        <f>IF(AJ879=3,216.7,IF(AJ879=4,129.3,IF(AJ879=5,91.5,IF(AJ879=6,288.54,IF(AJ879=7,173.16,IF(AJ879=8,122.92,IF(AJ879=9,390.32,IF(AJ879=10,236.48,IF(AJ879=11,167.76)))))))))</f>
        <v>0</v>
      </c>
      <c r="CE880" s="52" t="b">
        <f>IF(AK879=3,281.7,IF(AK879=4,209.68,IF(AK879=5,106.64,IF(AK879=6,572.92,IF(AK879=7,238.84,IF(AK879=8,126.84,IF(AK879=9,826.54,IF(AK879=10,282.66,IF(AK879=11,292)))))))))</f>
        <v>0</v>
      </c>
      <c r="CF880" s="52" t="b">
        <f>IF(AL879=3,702.84,IF(AL879=4,1094.44,IF(AL879=5,312.66,IF(AL879=6,1445.98,IF(AL879=7,1277.92,IF(AL879=8,377.58,IF(AL879=9,1892.8,IF(AL879=10,1398.92,IF(AL879=11,723.4)))))))))</f>
        <v>0</v>
      </c>
      <c r="CG880" s="52" t="b">
        <f>IF(AM879=3,92.82,IF(AM879=4,38.02,IF(AM879=5,31.92,IF(AM879=6,157.8,IF(AM879=7,64.68,IF(AM879=8,54.18,IF(AM879=9,250.54,IF(AM879=10,96.96,IF(AM879=11,86.94)))))))))</f>
        <v>0</v>
      </c>
    </row>
    <row r="881" spans="1:88" ht="30" customHeight="1">
      <c r="A881" s="298"/>
      <c r="B881" s="298" t="s">
        <v>341</v>
      </c>
      <c r="C881" s="307">
        <f>C809+C818+C827+C836+C845+C854+C863+C872</f>
        <v>27051</v>
      </c>
      <c r="D881" s="298" t="s">
        <v>27</v>
      </c>
      <c r="E881" s="36" t="s">
        <v>28</v>
      </c>
      <c r="F881" s="10">
        <f>G881+I881+J881+L881+Q881+S881+U881+V881+W881+Y881+Z881</f>
        <v>5400648.5499999998</v>
      </c>
      <c r="G881" s="47">
        <f>G809+G818+G827+G836+G845+G854+G863+G872</f>
        <v>3777270.4840000002</v>
      </c>
      <c r="H881" s="14">
        <f t="shared" ref="H881:Z886" si="2313">H809+H818+H827+H836+H845+H854+H863+H872</f>
        <v>0</v>
      </c>
      <c r="I881" s="14">
        <f t="shared" si="2313"/>
        <v>0</v>
      </c>
      <c r="J881" s="14">
        <f t="shared" si="2313"/>
        <v>0</v>
      </c>
      <c r="K881" s="14">
        <f t="shared" si="2313"/>
        <v>0</v>
      </c>
      <c r="L881" s="14">
        <f t="shared" si="2313"/>
        <v>0</v>
      </c>
      <c r="M881" s="14">
        <f t="shared" si="2313"/>
        <v>0</v>
      </c>
      <c r="N881" s="14">
        <f t="shared" si="2313"/>
        <v>0</v>
      </c>
      <c r="O881" s="14">
        <f t="shared" si="2313"/>
        <v>0</v>
      </c>
      <c r="P881" s="14">
        <f t="shared" si="2313"/>
        <v>0</v>
      </c>
      <c r="Q881" s="14">
        <f t="shared" si="2313"/>
        <v>0</v>
      </c>
      <c r="R881" s="14">
        <f t="shared" si="2313"/>
        <v>0</v>
      </c>
      <c r="S881" s="14">
        <f t="shared" si="2313"/>
        <v>944507.81099999999</v>
      </c>
      <c r="T881" s="14">
        <f t="shared" si="2313"/>
        <v>0</v>
      </c>
      <c r="U881" s="14">
        <f t="shared" si="2313"/>
        <v>678870.255</v>
      </c>
      <c r="V881" s="14">
        <f t="shared" si="2313"/>
        <v>0</v>
      </c>
      <c r="W881" s="14">
        <f t="shared" si="2313"/>
        <v>0</v>
      </c>
      <c r="X881" s="14">
        <f t="shared" si="2313"/>
        <v>0</v>
      </c>
      <c r="Y881" s="14">
        <f t="shared" si="2313"/>
        <v>0</v>
      </c>
      <c r="Z881" s="14">
        <f t="shared" si="2313"/>
        <v>0</v>
      </c>
      <c r="AA881" s="16">
        <v>1</v>
      </c>
      <c r="AO881" s="4">
        <f t="shared" si="2242"/>
        <v>0</v>
      </c>
      <c r="AP881" s="4">
        <f t="shared" si="2243"/>
        <v>0</v>
      </c>
      <c r="AQ881" s="4">
        <f t="shared" si="2150"/>
        <v>0</v>
      </c>
      <c r="AU881" s="316"/>
      <c r="AV881" s="316" t="s">
        <v>341</v>
      </c>
      <c r="AW881" s="317">
        <f>AW809+AW818+AW827+AW836+AW845+AW854+AW863+AW872</f>
        <v>27051</v>
      </c>
      <c r="AX881" s="316" t="s">
        <v>27</v>
      </c>
      <c r="AY881" s="36" t="s">
        <v>28</v>
      </c>
      <c r="AZ881" s="10">
        <f>BA881+BC881+BD881+BF881+BK881+BM881+BO881+BP881+BQ881+BS881+BT881</f>
        <v>10801297.1</v>
      </c>
      <c r="BA881" s="47">
        <f>BA809+BA818+BA827+BA836+BA845+BA854+BA863+BA872</f>
        <v>7554540.9699999997</v>
      </c>
      <c r="BB881" s="14">
        <f t="shared" ref="BB881:BT881" si="2314">BB809+BB818+BB827+BB836+BB845+BB854+BB863+BB872</f>
        <v>0</v>
      </c>
      <c r="BC881" s="14">
        <f t="shared" si="2314"/>
        <v>0</v>
      </c>
      <c r="BD881" s="14">
        <f t="shared" si="2314"/>
        <v>0</v>
      </c>
      <c r="BE881" s="14">
        <f t="shared" si="2314"/>
        <v>0</v>
      </c>
      <c r="BF881" s="14">
        <f t="shared" si="2314"/>
        <v>0</v>
      </c>
      <c r="BG881" s="14">
        <f t="shared" si="2314"/>
        <v>0</v>
      </c>
      <c r="BH881" s="14">
        <f t="shared" si="2314"/>
        <v>0</v>
      </c>
      <c r="BI881" s="14">
        <f t="shared" si="2314"/>
        <v>0</v>
      </c>
      <c r="BJ881" s="14">
        <f t="shared" si="2314"/>
        <v>0</v>
      </c>
      <c r="BK881" s="14">
        <f t="shared" si="2314"/>
        <v>0</v>
      </c>
      <c r="BL881" s="14">
        <f t="shared" si="2314"/>
        <v>0</v>
      </c>
      <c r="BM881" s="14">
        <f t="shared" si="2314"/>
        <v>1889015.62</v>
      </c>
      <c r="BN881" s="14">
        <f t="shared" si="2314"/>
        <v>0</v>
      </c>
      <c r="BO881" s="14">
        <f t="shared" si="2314"/>
        <v>1357740.51</v>
      </c>
      <c r="BP881" s="14">
        <f t="shared" si="2314"/>
        <v>0</v>
      </c>
      <c r="BQ881" s="14">
        <f t="shared" si="2314"/>
        <v>0</v>
      </c>
      <c r="BR881" s="14">
        <f t="shared" si="2314"/>
        <v>0</v>
      </c>
      <c r="BS881" s="14">
        <f t="shared" si="2314"/>
        <v>0</v>
      </c>
      <c r="BT881" s="14">
        <f t="shared" si="2314"/>
        <v>0</v>
      </c>
      <c r="BU881" s="16">
        <v>1</v>
      </c>
      <c r="CI881" s="32">
        <f>BF881-BG881</f>
        <v>0</v>
      </c>
    </row>
    <row r="882" spans="1:88" ht="60" customHeight="1">
      <c r="A882" s="299"/>
      <c r="B882" s="299"/>
      <c r="C882" s="308"/>
      <c r="D882" s="300"/>
      <c r="E882" s="36" t="s">
        <v>29</v>
      </c>
      <c r="F882" s="10">
        <f t="shared" ref="F882:F886" si="2315">G882+I882+J882+L882+Q882+S882+U882+V882+W882+Y882+Z882</f>
        <v>0</v>
      </c>
      <c r="G882" s="14">
        <f t="shared" ref="G882:V886" si="2316">G810+G819+G828+G837+G846+G855+G864+G873</f>
        <v>0</v>
      </c>
      <c r="H882" s="14">
        <f t="shared" si="2316"/>
        <v>0</v>
      </c>
      <c r="I882" s="14">
        <f t="shared" si="2316"/>
        <v>0</v>
      </c>
      <c r="J882" s="14">
        <f t="shared" si="2316"/>
        <v>0</v>
      </c>
      <c r="K882" s="14">
        <f t="shared" si="2316"/>
        <v>0</v>
      </c>
      <c r="L882" s="14">
        <f t="shared" si="2316"/>
        <v>0</v>
      </c>
      <c r="M882" s="14">
        <f t="shared" si="2316"/>
        <v>0</v>
      </c>
      <c r="N882" s="14">
        <f t="shared" si="2316"/>
        <v>0</v>
      </c>
      <c r="O882" s="14">
        <f t="shared" si="2316"/>
        <v>0</v>
      </c>
      <c r="P882" s="14">
        <f t="shared" si="2316"/>
        <v>0</v>
      </c>
      <c r="Q882" s="14">
        <f t="shared" si="2316"/>
        <v>0</v>
      </c>
      <c r="R882" s="14">
        <f t="shared" si="2316"/>
        <v>0</v>
      </c>
      <c r="S882" s="14">
        <f t="shared" si="2316"/>
        <v>0</v>
      </c>
      <c r="T882" s="14">
        <f t="shared" si="2316"/>
        <v>0</v>
      </c>
      <c r="U882" s="14">
        <f t="shared" si="2316"/>
        <v>0</v>
      </c>
      <c r="V882" s="14">
        <f t="shared" si="2316"/>
        <v>0</v>
      </c>
      <c r="W882" s="14">
        <f t="shared" si="2313"/>
        <v>0</v>
      </c>
      <c r="X882" s="14">
        <f t="shared" si="2313"/>
        <v>0</v>
      </c>
      <c r="Y882" s="14">
        <f t="shared" si="2313"/>
        <v>0</v>
      </c>
      <c r="Z882" s="14">
        <f t="shared" si="2313"/>
        <v>0</v>
      </c>
      <c r="AA882" s="25">
        <v>2</v>
      </c>
      <c r="AO882" s="4">
        <f t="shared" si="2242"/>
        <v>0</v>
      </c>
      <c r="AP882" s="4">
        <f t="shared" si="2243"/>
        <v>0</v>
      </c>
      <c r="AQ882" s="4">
        <f t="shared" si="2150"/>
        <v>0</v>
      </c>
      <c r="AU882" s="316"/>
      <c r="AV882" s="316"/>
      <c r="AW882" s="317"/>
      <c r="AX882" s="316"/>
      <c r="AY882" s="36" t="s">
        <v>29</v>
      </c>
      <c r="AZ882" s="10">
        <f t="shared" ref="AZ882:AZ886" si="2317">BA882+BC882+BD882+BF882+BK882+BM882+BO882+BP882+BQ882+BS882+BT882</f>
        <v>0</v>
      </c>
      <c r="BA882" s="14">
        <f t="shared" ref="BA882:BT882" si="2318">BA810+BA819+BA828+BA837+BA846+BA855+BA864+BA873</f>
        <v>0</v>
      </c>
      <c r="BB882" s="14">
        <f t="shared" si="2318"/>
        <v>0</v>
      </c>
      <c r="BC882" s="14">
        <f t="shared" si="2318"/>
        <v>0</v>
      </c>
      <c r="BD882" s="14">
        <f t="shared" si="2318"/>
        <v>0</v>
      </c>
      <c r="BE882" s="14">
        <f t="shared" si="2318"/>
        <v>0</v>
      </c>
      <c r="BF882" s="14">
        <f t="shared" si="2318"/>
        <v>0</v>
      </c>
      <c r="BG882" s="14">
        <f t="shared" si="2318"/>
        <v>0</v>
      </c>
      <c r="BH882" s="14">
        <f t="shared" si="2318"/>
        <v>0</v>
      </c>
      <c r="BI882" s="14">
        <f t="shared" si="2318"/>
        <v>0</v>
      </c>
      <c r="BJ882" s="14">
        <f t="shared" si="2318"/>
        <v>0</v>
      </c>
      <c r="BK882" s="14">
        <f t="shared" si="2318"/>
        <v>0</v>
      </c>
      <c r="BL882" s="14">
        <f t="shared" si="2318"/>
        <v>0</v>
      </c>
      <c r="BM882" s="14">
        <f t="shared" si="2318"/>
        <v>0</v>
      </c>
      <c r="BN882" s="14">
        <f t="shared" si="2318"/>
        <v>0</v>
      </c>
      <c r="BO882" s="14">
        <f t="shared" si="2318"/>
        <v>0</v>
      </c>
      <c r="BP882" s="14">
        <f t="shared" si="2318"/>
        <v>0</v>
      </c>
      <c r="BQ882" s="14">
        <f t="shared" si="2318"/>
        <v>0</v>
      </c>
      <c r="BR882" s="14">
        <f t="shared" si="2318"/>
        <v>0</v>
      </c>
      <c r="BS882" s="14">
        <f t="shared" si="2318"/>
        <v>0</v>
      </c>
      <c r="BT882" s="14">
        <f t="shared" si="2318"/>
        <v>0</v>
      </c>
      <c r="BU882" s="25">
        <v>2</v>
      </c>
    </row>
    <row r="883" spans="1:88" ht="120" customHeight="1">
      <c r="A883" s="299"/>
      <c r="B883" s="299"/>
      <c r="C883" s="308"/>
      <c r="D883" s="298" t="s">
        <v>30</v>
      </c>
      <c r="E883" s="36" t="s">
        <v>31</v>
      </c>
      <c r="F883" s="10">
        <f t="shared" si="2315"/>
        <v>0</v>
      </c>
      <c r="G883" s="14">
        <f t="shared" si="2316"/>
        <v>0</v>
      </c>
      <c r="H883" s="14">
        <f t="shared" si="2313"/>
        <v>0</v>
      </c>
      <c r="I883" s="14">
        <f t="shared" si="2313"/>
        <v>0</v>
      </c>
      <c r="J883" s="14">
        <f t="shared" si="2313"/>
        <v>0</v>
      </c>
      <c r="K883" s="14">
        <f t="shared" si="2313"/>
        <v>0</v>
      </c>
      <c r="L883" s="14">
        <f t="shared" si="2313"/>
        <v>0</v>
      </c>
      <c r="M883" s="14">
        <f t="shared" si="2313"/>
        <v>0</v>
      </c>
      <c r="N883" s="14">
        <f t="shared" si="2313"/>
        <v>0</v>
      </c>
      <c r="O883" s="14">
        <f t="shared" si="2313"/>
        <v>0</v>
      </c>
      <c r="P883" s="14">
        <f t="shared" si="2313"/>
        <v>0</v>
      </c>
      <c r="Q883" s="14">
        <f t="shared" si="2313"/>
        <v>0</v>
      </c>
      <c r="R883" s="14">
        <f t="shared" si="2313"/>
        <v>0</v>
      </c>
      <c r="S883" s="14">
        <f t="shared" si="2313"/>
        <v>0</v>
      </c>
      <c r="T883" s="14">
        <f t="shared" si="2313"/>
        <v>0</v>
      </c>
      <c r="U883" s="14">
        <f t="shared" si="2313"/>
        <v>0</v>
      </c>
      <c r="V883" s="14">
        <f t="shared" si="2313"/>
        <v>0</v>
      </c>
      <c r="W883" s="14">
        <f t="shared" si="2313"/>
        <v>0</v>
      </c>
      <c r="X883" s="14">
        <f t="shared" si="2313"/>
        <v>0</v>
      </c>
      <c r="Y883" s="14">
        <f t="shared" si="2313"/>
        <v>0</v>
      </c>
      <c r="Z883" s="14">
        <f t="shared" si="2313"/>
        <v>0</v>
      </c>
      <c r="AA883" s="25">
        <v>3</v>
      </c>
      <c r="AO883" s="4">
        <f t="shared" si="2242"/>
        <v>0</v>
      </c>
      <c r="AP883" s="4">
        <f t="shared" si="2243"/>
        <v>0</v>
      </c>
      <c r="AQ883" s="4">
        <f t="shared" ref="AQ883:AQ898" si="2319">MAX(AO883:AP883)</f>
        <v>0</v>
      </c>
      <c r="AT883" s="32">
        <f>AZ883-BC883</f>
        <v>0</v>
      </c>
      <c r="AU883" s="316"/>
      <c r="AV883" s="316"/>
      <c r="AW883" s="317"/>
      <c r="AX883" s="316" t="s">
        <v>30</v>
      </c>
      <c r="AY883" s="36" t="s">
        <v>31</v>
      </c>
      <c r="AZ883" s="10">
        <f t="shared" si="2317"/>
        <v>0</v>
      </c>
      <c r="BA883" s="14">
        <f t="shared" ref="BA883:BT883" si="2320">BA811+BA820+BA829+BA838+BA847+BA856+BA865+BA874</f>
        <v>0</v>
      </c>
      <c r="BB883" s="14">
        <f t="shared" si="2320"/>
        <v>0</v>
      </c>
      <c r="BC883" s="14">
        <f t="shared" si="2320"/>
        <v>0</v>
      </c>
      <c r="BD883" s="14">
        <f t="shared" si="2320"/>
        <v>0</v>
      </c>
      <c r="BE883" s="14">
        <f t="shared" si="2320"/>
        <v>0</v>
      </c>
      <c r="BF883" s="14">
        <f t="shared" si="2320"/>
        <v>0</v>
      </c>
      <c r="BG883" s="14">
        <f t="shared" si="2320"/>
        <v>0</v>
      </c>
      <c r="BH883" s="14">
        <f t="shared" si="2320"/>
        <v>0</v>
      </c>
      <c r="BI883" s="14">
        <f t="shared" si="2320"/>
        <v>0</v>
      </c>
      <c r="BJ883" s="14">
        <f t="shared" si="2320"/>
        <v>0</v>
      </c>
      <c r="BK883" s="14">
        <f t="shared" si="2320"/>
        <v>0</v>
      </c>
      <c r="BL883" s="14">
        <f t="shared" si="2320"/>
        <v>0</v>
      </c>
      <c r="BM883" s="14">
        <f t="shared" si="2320"/>
        <v>0</v>
      </c>
      <c r="BN883" s="14">
        <f t="shared" si="2320"/>
        <v>0</v>
      </c>
      <c r="BO883" s="14">
        <f t="shared" si="2320"/>
        <v>0</v>
      </c>
      <c r="BP883" s="14">
        <f t="shared" si="2320"/>
        <v>0</v>
      </c>
      <c r="BQ883" s="14">
        <f t="shared" si="2320"/>
        <v>0</v>
      </c>
      <c r="BR883" s="14">
        <f t="shared" si="2320"/>
        <v>0</v>
      </c>
      <c r="BS883" s="14">
        <f t="shared" si="2320"/>
        <v>0</v>
      </c>
      <c r="BT883" s="14">
        <f t="shared" si="2320"/>
        <v>0</v>
      </c>
      <c r="BU883" s="25">
        <v>3</v>
      </c>
    </row>
    <row r="884" spans="1:88" ht="30" customHeight="1">
      <c r="A884" s="299"/>
      <c r="B884" s="299"/>
      <c r="C884" s="308"/>
      <c r="D884" s="299"/>
      <c r="E884" s="36" t="s">
        <v>32</v>
      </c>
      <c r="F884" s="10">
        <f t="shared" si="2315"/>
        <v>0</v>
      </c>
      <c r="G884" s="14">
        <f t="shared" si="2316"/>
        <v>0</v>
      </c>
      <c r="H884" s="14">
        <f t="shared" si="2313"/>
        <v>0</v>
      </c>
      <c r="I884" s="14">
        <f t="shared" si="2313"/>
        <v>0</v>
      </c>
      <c r="J884" s="14">
        <f t="shared" si="2313"/>
        <v>0</v>
      </c>
      <c r="K884" s="14">
        <f t="shared" si="2313"/>
        <v>0</v>
      </c>
      <c r="L884" s="14">
        <f t="shared" si="2313"/>
        <v>0</v>
      </c>
      <c r="M884" s="14">
        <f t="shared" si="2313"/>
        <v>0</v>
      </c>
      <c r="N884" s="14">
        <f t="shared" si="2313"/>
        <v>0</v>
      </c>
      <c r="O884" s="14">
        <f t="shared" si="2313"/>
        <v>0</v>
      </c>
      <c r="P884" s="14">
        <f t="shared" si="2313"/>
        <v>0</v>
      </c>
      <c r="Q884" s="14">
        <f t="shared" si="2313"/>
        <v>0</v>
      </c>
      <c r="R884" s="14">
        <f t="shared" si="2313"/>
        <v>0</v>
      </c>
      <c r="S884" s="14">
        <f t="shared" si="2313"/>
        <v>0</v>
      </c>
      <c r="T884" s="14">
        <f t="shared" si="2313"/>
        <v>0</v>
      </c>
      <c r="U884" s="14">
        <f t="shared" si="2313"/>
        <v>0</v>
      </c>
      <c r="V884" s="14">
        <f t="shared" si="2313"/>
        <v>0</v>
      </c>
      <c r="W884" s="14">
        <f t="shared" si="2313"/>
        <v>0</v>
      </c>
      <c r="X884" s="14">
        <f t="shared" si="2313"/>
        <v>0</v>
      </c>
      <c r="Y884" s="14">
        <f t="shared" si="2313"/>
        <v>0</v>
      </c>
      <c r="Z884" s="14">
        <f t="shared" si="2313"/>
        <v>0</v>
      </c>
      <c r="AA884" s="25">
        <v>4</v>
      </c>
      <c r="AO884" s="4">
        <f t="shared" si="2242"/>
        <v>0</v>
      </c>
      <c r="AP884" s="4">
        <f t="shared" si="2243"/>
        <v>0</v>
      </c>
      <c r="AQ884" s="4">
        <f t="shared" si="2319"/>
        <v>0</v>
      </c>
      <c r="AU884" s="316"/>
      <c r="AV884" s="316"/>
      <c r="AW884" s="317"/>
      <c r="AX884" s="316"/>
      <c r="AY884" s="36" t="s">
        <v>32</v>
      </c>
      <c r="AZ884" s="10">
        <f t="shared" si="2317"/>
        <v>0</v>
      </c>
      <c r="BA884" s="14">
        <f t="shared" ref="BA884:BT884" si="2321">BA812+BA821+BA830+BA839+BA848+BA857+BA866+BA875</f>
        <v>0</v>
      </c>
      <c r="BB884" s="14">
        <f t="shared" si="2321"/>
        <v>0</v>
      </c>
      <c r="BC884" s="14">
        <f t="shared" si="2321"/>
        <v>0</v>
      </c>
      <c r="BD884" s="14">
        <f t="shared" si="2321"/>
        <v>0</v>
      </c>
      <c r="BE884" s="14">
        <f t="shared" si="2321"/>
        <v>0</v>
      </c>
      <c r="BF884" s="14">
        <f t="shared" si="2321"/>
        <v>0</v>
      </c>
      <c r="BG884" s="14">
        <f t="shared" si="2321"/>
        <v>0</v>
      </c>
      <c r="BH884" s="14">
        <f t="shared" si="2321"/>
        <v>0</v>
      </c>
      <c r="BI884" s="14">
        <f t="shared" si="2321"/>
        <v>0</v>
      </c>
      <c r="BJ884" s="14">
        <f t="shared" si="2321"/>
        <v>0</v>
      </c>
      <c r="BK884" s="14">
        <f t="shared" si="2321"/>
        <v>0</v>
      </c>
      <c r="BL884" s="14">
        <f t="shared" si="2321"/>
        <v>0</v>
      </c>
      <c r="BM884" s="14">
        <f t="shared" si="2321"/>
        <v>0</v>
      </c>
      <c r="BN884" s="14">
        <f t="shared" si="2321"/>
        <v>0</v>
      </c>
      <c r="BO884" s="14">
        <f t="shared" si="2321"/>
        <v>0</v>
      </c>
      <c r="BP884" s="14">
        <f t="shared" si="2321"/>
        <v>0</v>
      </c>
      <c r="BQ884" s="14">
        <f t="shared" si="2321"/>
        <v>0</v>
      </c>
      <c r="BR884" s="14">
        <f t="shared" si="2321"/>
        <v>0</v>
      </c>
      <c r="BS884" s="14">
        <f t="shared" si="2321"/>
        <v>0</v>
      </c>
      <c r="BT884" s="14">
        <f t="shared" si="2321"/>
        <v>0</v>
      </c>
      <c r="BU884" s="25">
        <v>4</v>
      </c>
    </row>
    <row r="885" spans="1:88" ht="30" customHeight="1">
      <c r="A885" s="299"/>
      <c r="B885" s="299"/>
      <c r="C885" s="308"/>
      <c r="D885" s="299"/>
      <c r="E885" s="36" t="s">
        <v>33</v>
      </c>
      <c r="F885" s="10">
        <f t="shared" si="2315"/>
        <v>0</v>
      </c>
      <c r="G885" s="14">
        <f t="shared" si="2316"/>
        <v>0</v>
      </c>
      <c r="H885" s="14">
        <f t="shared" si="2313"/>
        <v>0</v>
      </c>
      <c r="I885" s="14">
        <f t="shared" si="2313"/>
        <v>0</v>
      </c>
      <c r="J885" s="14">
        <f t="shared" si="2313"/>
        <v>0</v>
      </c>
      <c r="K885" s="14">
        <f t="shared" si="2313"/>
        <v>0</v>
      </c>
      <c r="L885" s="14">
        <f t="shared" si="2313"/>
        <v>0</v>
      </c>
      <c r="M885" s="14">
        <f t="shared" si="2313"/>
        <v>0</v>
      </c>
      <c r="N885" s="14">
        <f t="shared" si="2313"/>
        <v>0</v>
      </c>
      <c r="O885" s="14">
        <f t="shared" si="2313"/>
        <v>0</v>
      </c>
      <c r="P885" s="14">
        <f t="shared" si="2313"/>
        <v>0</v>
      </c>
      <c r="Q885" s="14">
        <f t="shared" si="2313"/>
        <v>0</v>
      </c>
      <c r="R885" s="14">
        <f t="shared" si="2313"/>
        <v>0</v>
      </c>
      <c r="S885" s="14">
        <f t="shared" si="2313"/>
        <v>0</v>
      </c>
      <c r="T885" s="14">
        <f t="shared" si="2313"/>
        <v>0</v>
      </c>
      <c r="U885" s="14">
        <f t="shared" si="2313"/>
        <v>0</v>
      </c>
      <c r="V885" s="14">
        <f t="shared" si="2313"/>
        <v>0</v>
      </c>
      <c r="W885" s="14">
        <f t="shared" si="2313"/>
        <v>0</v>
      </c>
      <c r="X885" s="14">
        <f t="shared" si="2313"/>
        <v>0</v>
      </c>
      <c r="Y885" s="14">
        <f t="shared" si="2313"/>
        <v>0</v>
      </c>
      <c r="Z885" s="14">
        <f t="shared" si="2313"/>
        <v>0</v>
      </c>
      <c r="AA885" s="25">
        <v>5</v>
      </c>
      <c r="AO885" s="4">
        <f t="shared" si="2242"/>
        <v>0</v>
      </c>
      <c r="AP885" s="4">
        <f t="shared" si="2243"/>
        <v>0</v>
      </c>
      <c r="AQ885" s="4">
        <f t="shared" si="2319"/>
        <v>0</v>
      </c>
      <c r="AU885" s="316"/>
      <c r="AV885" s="316"/>
      <c r="AW885" s="317"/>
      <c r="AX885" s="316"/>
      <c r="AY885" s="36" t="s">
        <v>33</v>
      </c>
      <c r="AZ885" s="10">
        <f t="shared" si="2317"/>
        <v>0</v>
      </c>
      <c r="BA885" s="14">
        <f t="shared" ref="BA885:BT885" si="2322">BA813+BA822+BA831+BA840+BA849+BA858+BA867+BA876</f>
        <v>0</v>
      </c>
      <c r="BB885" s="14">
        <f t="shared" si="2322"/>
        <v>0</v>
      </c>
      <c r="BC885" s="14">
        <f t="shared" si="2322"/>
        <v>0</v>
      </c>
      <c r="BD885" s="14">
        <f t="shared" si="2322"/>
        <v>0</v>
      </c>
      <c r="BE885" s="14">
        <f t="shared" si="2322"/>
        <v>0</v>
      </c>
      <c r="BF885" s="14">
        <f t="shared" si="2322"/>
        <v>0</v>
      </c>
      <c r="BG885" s="14">
        <f t="shared" si="2322"/>
        <v>0</v>
      </c>
      <c r="BH885" s="14">
        <f t="shared" si="2322"/>
        <v>0</v>
      </c>
      <c r="BI885" s="14">
        <f t="shared" si="2322"/>
        <v>0</v>
      </c>
      <c r="BJ885" s="14">
        <f t="shared" si="2322"/>
        <v>0</v>
      </c>
      <c r="BK885" s="14">
        <f t="shared" si="2322"/>
        <v>0</v>
      </c>
      <c r="BL885" s="14">
        <f t="shared" si="2322"/>
        <v>0</v>
      </c>
      <c r="BM885" s="14">
        <f t="shared" si="2322"/>
        <v>0</v>
      </c>
      <c r="BN885" s="14">
        <f t="shared" si="2322"/>
        <v>0</v>
      </c>
      <c r="BO885" s="14">
        <f t="shared" si="2322"/>
        <v>0</v>
      </c>
      <c r="BP885" s="14">
        <f t="shared" si="2322"/>
        <v>0</v>
      </c>
      <c r="BQ885" s="14">
        <f t="shared" si="2322"/>
        <v>0</v>
      </c>
      <c r="BR885" s="14">
        <f t="shared" si="2322"/>
        <v>0</v>
      </c>
      <c r="BS885" s="14">
        <f t="shared" si="2322"/>
        <v>0</v>
      </c>
      <c r="BT885" s="14">
        <f t="shared" si="2322"/>
        <v>0</v>
      </c>
      <c r="BU885" s="25">
        <v>5</v>
      </c>
    </row>
    <row r="886" spans="1:88" ht="30" customHeight="1">
      <c r="A886" s="299"/>
      <c r="B886" s="299"/>
      <c r="C886" s="308"/>
      <c r="D886" s="300"/>
      <c r="E886" s="36" t="s">
        <v>34</v>
      </c>
      <c r="F886" s="10">
        <f t="shared" si="2315"/>
        <v>0</v>
      </c>
      <c r="G886" s="14">
        <f t="shared" si="2316"/>
        <v>0</v>
      </c>
      <c r="H886" s="14">
        <f t="shared" si="2313"/>
        <v>0</v>
      </c>
      <c r="I886" s="14">
        <f t="shared" si="2313"/>
        <v>0</v>
      </c>
      <c r="J886" s="14">
        <f t="shared" si="2313"/>
        <v>0</v>
      </c>
      <c r="K886" s="14">
        <f t="shared" si="2313"/>
        <v>0</v>
      </c>
      <c r="L886" s="14">
        <f t="shared" si="2313"/>
        <v>0</v>
      </c>
      <c r="M886" s="14">
        <f t="shared" si="2313"/>
        <v>0</v>
      </c>
      <c r="N886" s="14">
        <f t="shared" si="2313"/>
        <v>0</v>
      </c>
      <c r="O886" s="14">
        <f t="shared" si="2313"/>
        <v>0</v>
      </c>
      <c r="P886" s="14">
        <f t="shared" si="2313"/>
        <v>0</v>
      </c>
      <c r="Q886" s="14">
        <f t="shared" si="2313"/>
        <v>0</v>
      </c>
      <c r="R886" s="14">
        <f t="shared" si="2313"/>
        <v>0</v>
      </c>
      <c r="S886" s="14">
        <f t="shared" si="2313"/>
        <v>0</v>
      </c>
      <c r="T886" s="14">
        <f t="shared" si="2313"/>
        <v>0</v>
      </c>
      <c r="U886" s="14">
        <f t="shared" si="2313"/>
        <v>0</v>
      </c>
      <c r="V886" s="14">
        <f t="shared" si="2313"/>
        <v>0</v>
      </c>
      <c r="W886" s="14">
        <f t="shared" si="2313"/>
        <v>0</v>
      </c>
      <c r="X886" s="14">
        <f t="shared" si="2313"/>
        <v>0</v>
      </c>
      <c r="Y886" s="14">
        <f t="shared" si="2313"/>
        <v>0</v>
      </c>
      <c r="Z886" s="14">
        <f t="shared" si="2313"/>
        <v>0</v>
      </c>
      <c r="AA886" s="25">
        <v>6</v>
      </c>
      <c r="AO886" s="4">
        <f t="shared" si="2242"/>
        <v>0</v>
      </c>
      <c r="AP886" s="4">
        <f t="shared" si="2243"/>
        <v>0</v>
      </c>
      <c r="AQ886" s="4">
        <f t="shared" si="2319"/>
        <v>0</v>
      </c>
      <c r="AU886" s="316"/>
      <c r="AV886" s="316"/>
      <c r="AW886" s="317"/>
      <c r="AX886" s="316"/>
      <c r="AY886" s="36" t="s">
        <v>34</v>
      </c>
      <c r="AZ886" s="10">
        <f t="shared" si="2317"/>
        <v>0</v>
      </c>
      <c r="BA886" s="14">
        <f t="shared" ref="BA886:BT886" si="2323">BA814+BA823+BA832+BA841+BA850+BA859+BA868+BA877</f>
        <v>0</v>
      </c>
      <c r="BB886" s="14">
        <f t="shared" si="2323"/>
        <v>0</v>
      </c>
      <c r="BC886" s="14">
        <f t="shared" si="2323"/>
        <v>0</v>
      </c>
      <c r="BD886" s="14">
        <f t="shared" si="2323"/>
        <v>0</v>
      </c>
      <c r="BE886" s="14">
        <f t="shared" si="2323"/>
        <v>0</v>
      </c>
      <c r="BF886" s="14">
        <f t="shared" si="2323"/>
        <v>0</v>
      </c>
      <c r="BG886" s="14">
        <f t="shared" si="2323"/>
        <v>0</v>
      </c>
      <c r="BH886" s="14">
        <f t="shared" si="2323"/>
        <v>0</v>
      </c>
      <c r="BI886" s="14">
        <f t="shared" si="2323"/>
        <v>0</v>
      </c>
      <c r="BJ886" s="14">
        <f t="shared" si="2323"/>
        <v>0</v>
      </c>
      <c r="BK886" s="14">
        <f t="shared" si="2323"/>
        <v>0</v>
      </c>
      <c r="BL886" s="14">
        <f t="shared" si="2323"/>
        <v>0</v>
      </c>
      <c r="BM886" s="14">
        <f t="shared" si="2323"/>
        <v>0</v>
      </c>
      <c r="BN886" s="14">
        <f t="shared" si="2323"/>
        <v>0</v>
      </c>
      <c r="BO886" s="14">
        <f t="shared" si="2323"/>
        <v>0</v>
      </c>
      <c r="BP886" s="14">
        <f t="shared" si="2323"/>
        <v>0</v>
      </c>
      <c r="BQ886" s="14">
        <f t="shared" si="2323"/>
        <v>0</v>
      </c>
      <c r="BR886" s="14">
        <f t="shared" si="2323"/>
        <v>0</v>
      </c>
      <c r="BS886" s="14">
        <f t="shared" si="2323"/>
        <v>0</v>
      </c>
      <c r="BT886" s="14">
        <f t="shared" si="2323"/>
        <v>0</v>
      </c>
      <c r="BU886" s="25">
        <v>6</v>
      </c>
    </row>
    <row r="887" spans="1:88" s="5" customFormat="1" ht="30" customHeight="1">
      <c r="A887" s="299"/>
      <c r="B887" s="299"/>
      <c r="C887" s="308"/>
      <c r="D887" s="311" t="s">
        <v>35</v>
      </c>
      <c r="E887" s="312"/>
      <c r="F887" s="10">
        <f>F881+F882+F883+F884+F885+F886</f>
        <v>5400648.5499999998</v>
      </c>
      <c r="G887" s="10">
        <f t="shared" ref="G887" si="2324">G881+G882+G883+G884+G885+G886</f>
        <v>3777270.4840000002</v>
      </c>
      <c r="H887" s="10">
        <f t="shared" ref="H887" si="2325">H881+H882+H883+H884+H885+H886</f>
        <v>0</v>
      </c>
      <c r="I887" s="10">
        <f t="shared" ref="I887" si="2326">I881+I882+I883+I884+I885+I886</f>
        <v>0</v>
      </c>
      <c r="J887" s="10">
        <f t="shared" ref="J887" si="2327">J881+J882+J883+J884+J885+J886</f>
        <v>0</v>
      </c>
      <c r="K887" s="10">
        <f t="shared" ref="K887" si="2328">K881+K882+K883+K884+K885+K886</f>
        <v>0</v>
      </c>
      <c r="L887" s="10">
        <f t="shared" ref="L887" si="2329">L881+L882+L883+L884+L885+L886</f>
        <v>0</v>
      </c>
      <c r="M887" s="10">
        <f t="shared" ref="M887" si="2330">M881+M882+M883+M884+M885+M886</f>
        <v>0</v>
      </c>
      <c r="N887" s="10">
        <f t="shared" ref="N887" si="2331">N881+N882+N883+N884+N885+N886</f>
        <v>0</v>
      </c>
      <c r="O887" s="10">
        <f t="shared" ref="O887" si="2332">O881+O882+O883+O884+O885+O886</f>
        <v>0</v>
      </c>
      <c r="P887" s="10">
        <f t="shared" ref="P887" si="2333">P881+P882+P883+P884+P885+P886</f>
        <v>0</v>
      </c>
      <c r="Q887" s="10">
        <f t="shared" ref="Q887" si="2334">Q881+Q882+Q883+Q884+Q885+Q886</f>
        <v>0</v>
      </c>
      <c r="R887" s="10">
        <f t="shared" ref="R887" si="2335">R881+R882+R883+R884+R885+R886</f>
        <v>0</v>
      </c>
      <c r="S887" s="10">
        <f t="shared" ref="S887" si="2336">S881+S882+S883+S884+S885+S886</f>
        <v>944507.81099999999</v>
      </c>
      <c r="T887" s="10">
        <f t="shared" ref="T887" si="2337">T881+T882+T883+T884+T885+T886</f>
        <v>0</v>
      </c>
      <c r="U887" s="10">
        <f t="shared" ref="U887" si="2338">U881+U882+U883+U884+U885+U886</f>
        <v>678870.255</v>
      </c>
      <c r="V887" s="10">
        <f t="shared" ref="V887" si="2339">V881+V882+V883+V884+V885+V886</f>
        <v>0</v>
      </c>
      <c r="W887" s="10">
        <f t="shared" ref="W887" si="2340">W881+W882+W883+W884+W885+W886</f>
        <v>0</v>
      </c>
      <c r="X887" s="10">
        <f t="shared" ref="X887" si="2341">X881+X882+X883+X884+X885+X886</f>
        <v>0</v>
      </c>
      <c r="Y887" s="10">
        <f t="shared" ref="Y887" si="2342">Y881+Y882+Y883+Y884+Y885+Y886</f>
        <v>0</v>
      </c>
      <c r="Z887" s="10">
        <f t="shared" ref="Z887" si="2343">Z881+Z882+Z883+Z884+Z885+Z886</f>
        <v>0</v>
      </c>
      <c r="AA887" s="26">
        <v>7</v>
      </c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>
        <f t="shared" si="2242"/>
        <v>0</v>
      </c>
      <c r="AP887" s="4">
        <f t="shared" si="2243"/>
        <v>0</v>
      </c>
      <c r="AQ887" s="4">
        <f t="shared" si="2319"/>
        <v>0</v>
      </c>
      <c r="AR887" s="4"/>
      <c r="AU887" s="316"/>
      <c r="AV887" s="316"/>
      <c r="AW887" s="317"/>
      <c r="AX887" s="321" t="s">
        <v>35</v>
      </c>
      <c r="AY887" s="321"/>
      <c r="AZ887" s="10">
        <f>AZ881+AZ882+AZ883+AZ884+AZ885+AZ886</f>
        <v>10801297.1</v>
      </c>
      <c r="BA887" s="10">
        <f t="shared" ref="BA887:BT887" si="2344">BA881+BA882+BA883+BA884+BA885+BA886</f>
        <v>7554540.9699999997</v>
      </c>
      <c r="BB887" s="10">
        <f t="shared" si="2344"/>
        <v>0</v>
      </c>
      <c r="BC887" s="10">
        <f t="shared" si="2344"/>
        <v>0</v>
      </c>
      <c r="BD887" s="10">
        <f t="shared" si="2344"/>
        <v>0</v>
      </c>
      <c r="BE887" s="10">
        <f t="shared" si="2344"/>
        <v>0</v>
      </c>
      <c r="BF887" s="10">
        <f t="shared" si="2344"/>
        <v>0</v>
      </c>
      <c r="BG887" s="10">
        <f t="shared" si="2344"/>
        <v>0</v>
      </c>
      <c r="BH887" s="10">
        <f t="shared" si="2344"/>
        <v>0</v>
      </c>
      <c r="BI887" s="10">
        <f t="shared" si="2344"/>
        <v>0</v>
      </c>
      <c r="BJ887" s="10">
        <f t="shared" si="2344"/>
        <v>0</v>
      </c>
      <c r="BK887" s="10">
        <f t="shared" si="2344"/>
        <v>0</v>
      </c>
      <c r="BL887" s="10">
        <f t="shared" si="2344"/>
        <v>0</v>
      </c>
      <c r="BM887" s="10">
        <f t="shared" si="2344"/>
        <v>1889015.62</v>
      </c>
      <c r="BN887" s="10">
        <f t="shared" si="2344"/>
        <v>0</v>
      </c>
      <c r="BO887" s="10">
        <f t="shared" si="2344"/>
        <v>1357740.51</v>
      </c>
      <c r="BP887" s="10">
        <f t="shared" si="2344"/>
        <v>0</v>
      </c>
      <c r="BQ887" s="10">
        <f t="shared" si="2344"/>
        <v>0</v>
      </c>
      <c r="BR887" s="10">
        <f t="shared" si="2344"/>
        <v>0</v>
      </c>
      <c r="BS887" s="10">
        <f t="shared" si="2344"/>
        <v>0</v>
      </c>
      <c r="BT887" s="10">
        <f t="shared" si="2344"/>
        <v>0</v>
      </c>
      <c r="BU887" s="26">
        <v>7</v>
      </c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I887" s="32">
        <f>BF887-BG887</f>
        <v>0</v>
      </c>
      <c r="CJ887" s="123"/>
    </row>
    <row r="888" spans="1:88" ht="75" customHeight="1">
      <c r="A888" s="299"/>
      <c r="B888" s="299"/>
      <c r="C888" s="308"/>
      <c r="D888" s="292" t="s">
        <v>53</v>
      </c>
      <c r="E888" s="293"/>
      <c r="F888" s="11">
        <f>ROUND(F887/C881,2)</f>
        <v>199.65</v>
      </c>
      <c r="G888" s="11">
        <f>ROUND(G887/C881,2)</f>
        <v>139.63999999999999</v>
      </c>
      <c r="H888" s="11">
        <f>ROUND(H887/C881,2)</f>
        <v>0</v>
      </c>
      <c r="I888" s="11">
        <f>ROUND(I887/C881,2)</f>
        <v>0</v>
      </c>
      <c r="J888" s="11">
        <f>ROUND(J887/C881,2)</f>
        <v>0</v>
      </c>
      <c r="K888" s="11">
        <f>ROUND(K887/C881,2)</f>
        <v>0</v>
      </c>
      <c r="L888" s="11">
        <f>ROUND(L887/C881,2)</f>
        <v>0</v>
      </c>
      <c r="M888" s="11">
        <f>ROUND(M887/C881,2)</f>
        <v>0</v>
      </c>
      <c r="N888" s="11">
        <f>ROUND(N887/C881,2)</f>
        <v>0</v>
      </c>
      <c r="O888" s="11">
        <f>ROUND(O887/C881,2)</f>
        <v>0</v>
      </c>
      <c r="P888" s="11">
        <f>ROUND(P887/C881,2)</f>
        <v>0</v>
      </c>
      <c r="Q888" s="11">
        <f>ROUND(Q887/C881,2)</f>
        <v>0</v>
      </c>
      <c r="R888" s="11">
        <f>ROUND(R887/C881,2)</f>
        <v>0</v>
      </c>
      <c r="S888" s="11">
        <f>ROUND(S887/C881,2)</f>
        <v>34.92</v>
      </c>
      <c r="T888" s="11">
        <f>ROUND(T887/C881,2)</f>
        <v>0</v>
      </c>
      <c r="U888" s="11">
        <f>ROUND(U887/C881,2)</f>
        <v>25.1</v>
      </c>
      <c r="V888" s="11">
        <f>ROUND(V887/C881,2)</f>
        <v>0</v>
      </c>
      <c r="W888" s="11">
        <f>ROUND(W887/C881,2)</f>
        <v>0</v>
      </c>
      <c r="X888" s="11">
        <f>ROUND(X887/C881,2)</f>
        <v>0</v>
      </c>
      <c r="Y888" s="11">
        <f>ROUND(Y887/C881,2)</f>
        <v>0</v>
      </c>
      <c r="Z888" s="11">
        <f>ROUND(Z887/C881,2)</f>
        <v>0</v>
      </c>
      <c r="AA888" s="17">
        <v>8</v>
      </c>
      <c r="AD888" s="52" t="b">
        <f>IF(AND(G888&gt;947.15,G888&lt;949),3,IF(AND(G888&gt;623.59,G888&lt;625),4,IF(AND(G888&gt;237.38,G888&lt;239),5,IF(AND(G888&gt;1986,G888&lt;1988),6,IF(AND(G888&gt;739.75,G888&lt;741),7,IF(AND(G888&gt;282.91,G888&lt;284),8,IF(AND(G888&gt;2681.35,G888&lt;2683),9,IF(AND(G888&gt;828.59,G888&lt;830),10,IF(AND(G888&gt;585.15,G888&lt;587),11,IF(AND(G888&gt;991.71,G888&lt;993),12,IF(AND(G888&gt;652.95,G888&lt;654),13,IF(AND(G888&gt;248.59,G888&lt;250),14,IF(AND(G888&gt;2079.39,G888&lt;2081),15,IF(AND(G888&gt;774.57,G888&lt;776),16,IF(AND(G888&gt;296.25,G888&lt;298),17,IF(AND(G888&gt;2807.42,G888&lt;2809),18,IF(AND(G888&gt;867.59,G888&lt;869),19,IF(AND(G888&gt;612.7,G888&lt;614),20))))))))))))))))))</f>
        <v>0</v>
      </c>
      <c r="AE888" s="52" t="b">
        <f>IF(AND(I888&gt;1204.78,I888&lt;1206),5,IF(AND(I888&gt;1407.63,I888&lt;1409),8,IF(AND(I888&gt;1427.91,I888&lt;1429),11,IF(AND(I888&gt;1261.45,I888&lt;1263),14,IF(AND(I888&gt;1473.83,I888&lt;1475),17,IF(AND(I888&gt;1495.07,I888&lt;1497),20))))))</f>
        <v>0</v>
      </c>
      <c r="AF888" s="52" t="b">
        <f>IF(AND(J888&gt;486.32,J888&lt;488),3,IF(AND(J888&gt;324.64,J888&lt;326),4,IF(AND(J888&gt;286.99,J888&lt;288.5),5,IF(AND(J888&gt;617.7,J888&lt;618),6,IF(AND(J888&gt;411.3,J888&lt;413),7,IF(AND(J888&gt;365.04,J888&lt;367),8,IF(AND(J888&gt;797.54,J888&lt;799),9,IF(AND(J888&gt;533.49,J888&lt;535),10,IF(AND(J888&gt;475.86,J888&lt;477),11,IF(AND(J888&gt;509.22,J888&lt;511),12,IF(AND(J888&gt;339.94,J888&lt;341.2),13,IF(AND(J888&gt;300.53,J888&lt;302),14,IF(AND(J888&gt;646.78,J888&lt;648),15,IF(AND(J888&gt;430.68,J888&lt;432),16,IF(AND(J888&gt;382.24,J888&lt;384),17,IF(AND(J888&gt;835.07,J888&lt;837),18,IF(AND(J888&gt;558.61,J888&lt;560),19,IF(AND(J888&gt;498.27,J888&lt;500),20))))))))))))))))))</f>
        <v>0</v>
      </c>
      <c r="AG888" s="52" t="b">
        <f>IF(AND(L888&gt;497.89,L888&lt;499),3,IF(AND(L888&gt;360.29,L888&lt;362),4,IF(AND(L888&gt;249.38,L888&lt;251),5,IF(AND(L888&gt;628.22,L888&lt;630),6,IF(AND(L888&gt;455.21,L888&lt;457),7,IF(AND(L888&gt;315.16,L888&lt;317),8,IF(AND(L888&gt;814.35,L888&lt;816),9,IF(AND(L888&gt;571.19,L888&lt;573),10,IF(AND(L888&gt;401.59,L888&lt;403),11,IF(AND(L888&gt;521.33,L888&lt;523),12,IF(AND(L888&gt;377.28,L888&lt;379),13,IF(AND(L888&gt;261.15,L888&lt;263),14,IF(AND(L888&gt;657.8,L888&lt;659),15,IF(AND(L888&gt;476.66,L888&lt;478),16,IF(AND(L888&gt;330.01,L888&lt;332),17,IF(AND(L888&gt;852.67,L888&lt;854),18,IF(AND(L888&gt;598.08,L888&lt;600),19,IF(AND(L888&gt;420.51,L888&lt;422),20))))))))))))))))))</f>
        <v>0</v>
      </c>
      <c r="AH888" s="52" t="b">
        <f>IF(AND(Q888&gt;358.85,Q888&lt;360),3,IF(AND(Q888&gt;129.83,Q888&lt;131),4,IF(AND(Q888&gt;77.61,Q888&lt;79),5,IF(AND(Q888&gt;426.19,Q888&lt;428),6,IF(AND(Q888&gt;159.77,Q888&lt;161),7,IF(AND(Q888&gt;94.38,Q888&lt;96),8,IF(AND(Q888&gt;567.37,Q888&lt;569),9,IF(AND(Q888&gt;203.4,Q888&lt;205),10,IF(AND(Q888&gt;131.96,Q888&lt;133),11,IF(AND(Q888&gt;375.76,Q888&lt;377),12,IF(AND(Q888&gt;135.98,Q888&lt;137),13,IF(AND(Q888&gt;81.31,Q888&lt;83),14,IF(AND(Q888&gt;446.27,Q888&lt;448),15,IF(AND(Q888&gt;167.32,Q888&lt;169),16,IF(AND(Q888&gt;98.86,Q888&lt;100),17,IF(AND(Q888&gt;594.08,Q888&lt;596),18,IF(AND(Q888&gt;213.01,Q888&lt;215),19,IF(AND(Q888&gt;138.21,Q888&lt;140),20))))))))))))))))))</f>
        <v>0</v>
      </c>
      <c r="AI888" s="52" t="b">
        <f>IF(AND(S888&gt;195.17,S888&lt;197),3,IF(AND(S888&gt;88.93,S888&lt;90),4,IF(AND(S888&gt;47.88,S888&lt;49),5,IF(AND(S888&gt;245.08,S888&lt;247),6,IF(AND(S888&gt;111.07,S888&lt;113),7,IF(AND(S888&gt;60.92,S888&lt;62),8,IF(AND(S888&gt;296.11,S888&lt;298),9,IF(AND(S888&gt;139.41,S888&lt;141),10,IF(AND(S888&gt;78.67,S888&lt;80),11,IF(AND(S888&gt;204.39,S888&lt;206),12,IF(AND(S888&gt;93.16,S888&lt;95),13,IF(AND(S888&gt;50.17,S888&lt;52),14,IF(AND(S888&gt;256.64,S888&lt;258),15,IF(AND(S888&gt;116.33,S888&lt;118),16,IF(AND(S888&gt;63.83,S888&lt;65),17,IF(AND(S888&gt;310.07,S888&lt;312),18,IF(AND(S888&gt;146.01,S888&lt;148),19,IF(AND(S888&gt;82.42,S888&lt;84),20))))))))))))))))))</f>
        <v>0</v>
      </c>
      <c r="AJ888" s="52" t="b">
        <f>IF(AND(U888&gt;107.35,U888&lt;109),3,IF(AND(U888&gt;63.65,U888&lt;65),4,IF(AND(U888&gt;44.75,U888&lt;46),5,IF(AND(U888&gt;143.27,U888&lt;145),6,IF(AND(U888&gt;85.58,U888&lt;87),7,IF(AND(U888&gt;60.46,U888&lt;62),8,IF(AND(U888&gt;194.16,U888&lt;196),9,IF(AND(U888&gt;117.24,U888&lt;119),10,IF(AND(U888&gt;82.88,U888&lt;84),11,IF(AND(U888&gt;112.44,U888&lt;114),12,IF(AND(U888&gt;66.69,U888&lt;68),13,IF(AND(U888&gt;46.9,U888&lt;48),14,IF(AND(U888&gt;150.05,U888&lt;152),15,IF(AND(U888&gt;90.65,U888&lt;91),16,IF(AND(U888&gt;63.34,U888&lt;65),17,IF(AND(U888&gt;203.34,U888&lt;205),18,IF(AND(U888&gt;122.8,U888&lt;124),19,IF(AND(U888&gt;86.83,U888&lt;88),20))))))))))))))))))</f>
        <v>0</v>
      </c>
      <c r="AK888" s="52" t="b">
        <f>IF(AND(V888&gt;139.85,V888&lt;141),3,IF(AND(V888&gt;103.84,V888&lt;105),4,IF(AND(V888&gt;52.32,V888&lt;54),5,IF(AND(V888&gt;285.46,V888&lt;287),6,IF(AND(V888&gt;118.42,V888&lt;120),7,IF(AND(V888&gt;62.42,V888&lt;64),8,IF(AND(V888&gt;412.27,V888&lt;414),9,IF(AND(V888&gt;140.33,V888&lt;142),10,IF(AND(V888&gt;145,V888&lt;147),11,IF(AND(V888&gt;146.47,V888&lt;148),12,IF(AND(V888&gt;108.77,V888&lt;110),13,IF(AND(V888&gt;54.82,V888&lt;56),14,IF(AND(V888&gt;298.92,V888&lt;300),15,IF(AND(V888&gt;124.03,V888&lt;126),16,IF(AND(V888&gt;65.4,V888&lt;67),17,IF(AND(V888&gt;431.69,V888&lt;433),18,IF(AND(V888&gt;146.97,V888&lt;148),19,IF(AND(V888&gt;151.86,V888&lt;153),20))))))))))))))))))</f>
        <v>0</v>
      </c>
      <c r="AL888" s="52" t="b">
        <f>IF(AND(W888&gt;350.42,W888&lt;352),3,IF(AND(W888&gt;546.22,W888&lt;548),4,IF(AND(W888&gt;155.33,W888&lt;157),5,IF(AND(W888&gt;721.99,W888&lt;723),6,IF(AND(W888&gt;638.96,W888&lt;639),7,IF(AND(W888&gt;187.79,W888&lt;189),8,IF(AND(W888&gt;945.4,W888&lt;947),9,IF(AND(W888&gt;698.46,W888&lt;670),10,IF(AND(W888&gt;360.7,W888&lt;362),11,IF(AND(W888&gt;366.94,W888&lt;368),12,IF(AND(W888&gt;571.94,W888&lt;573),13,IF(AND(W888&gt;162.68,W888&lt;164),14,IF(AND(W888&gt;755.97,W888&lt;757),15,IF(AND(W888&gt;667.99,W888&lt;669),16,IF(AND(W888&gt;196.66,W888&lt;198),17,IF(AND(W888&gt;989.88,W888&lt;991),18,IF(AND(W888&gt;731.33,W888&lt;733),19,IF(AND(W888&gt;377.7,W888&lt;379),20))))))))))))))))))</f>
        <v>0</v>
      </c>
      <c r="AM888" s="52" t="b">
        <f>IF(AND(Y888&gt;46.2,Y888&lt;46.5),3,IF(AND(Y888&gt;18.8,Y888&lt;19.1),4,IF(AND(Y888&gt;15.8,Y888&lt;16),5,IF(AND(Y888&gt;78.7,Y888&lt;79),6,IF(AND(Y888&gt;32.1,Y888&lt;32.4),7,IF(AND(Y888&gt;26.9,Y888&lt;27.3),8,IF(AND(Y888&gt;125,Y888&lt;125.5),9,IF(AND(Y888&gt;48.2,Y888&lt;48.52),10,IF(AND(Y888&gt;43.1,Y888&lt;43.6),11,IF(AND(Y888&gt;48.53,Y888&lt;48.7),12,IF(AND(Y888&gt;19.6,Y888&lt;20.1),13,IF(AND(Y888&gt;16.5,Y888&lt;16.9),14,IF(AND(Y888&gt;82.4,Y888&lt;82.8),15,IF(AND(Y888&gt;33.6,Y888&lt;34),16,IF(AND(Y888&gt;28,Y888&lt;28.6),17,IF(AND(Y888&gt;130.8,Y888&lt;131.4),18,IF(AND(Y888&gt;50.5,Y888&lt;50.9),19,IF(AND(Y888&gt;45.2,Y888&lt;45.8),20))))))))))))))))))</f>
        <v>0</v>
      </c>
      <c r="AO888" s="4">
        <f t="shared" si="2242"/>
        <v>0</v>
      </c>
      <c r="AP888" s="4">
        <f t="shared" si="2243"/>
        <v>0</v>
      </c>
      <c r="AQ888" s="4">
        <f t="shared" si="2319"/>
        <v>0</v>
      </c>
      <c r="AU888" s="316"/>
      <c r="AV888" s="316"/>
      <c r="AW888" s="317"/>
      <c r="AX888" s="322" t="s">
        <v>53</v>
      </c>
      <c r="AY888" s="293"/>
      <c r="AZ888" s="11">
        <f>ROUND(AZ887/AW881,2)</f>
        <v>399.29</v>
      </c>
      <c r="BA888" s="11">
        <f>ROUND(BA887/AW881,2)</f>
        <v>279.27</v>
      </c>
      <c r="BB888" s="11">
        <f>ROUND(BB887/AW881,2)</f>
        <v>0</v>
      </c>
      <c r="BC888" s="11">
        <f>ROUND(BC887/AW881,2)</f>
        <v>0</v>
      </c>
      <c r="BD888" s="11">
        <f>ROUND(BD887/AW881,2)</f>
        <v>0</v>
      </c>
      <c r="BE888" s="11">
        <f>ROUND(BE887/AW881,2)</f>
        <v>0</v>
      </c>
      <c r="BF888" s="11">
        <f>ROUND(BF887/AW881,2)</f>
        <v>0</v>
      </c>
      <c r="BG888" s="11">
        <f>ROUND(BG887/AW881,2)</f>
        <v>0</v>
      </c>
      <c r="BH888" s="11">
        <f>ROUND(BH887/AW881,2)</f>
        <v>0</v>
      </c>
      <c r="BI888" s="11">
        <f>ROUND(BI887/AW881,2)</f>
        <v>0</v>
      </c>
      <c r="BJ888" s="11">
        <f>ROUND(BJ887/AW881,2)</f>
        <v>0</v>
      </c>
      <c r="BK888" s="11">
        <f>ROUND(BK887/AW881,2)</f>
        <v>0</v>
      </c>
      <c r="BL888" s="11">
        <f>ROUND(BL887/AW881,2)</f>
        <v>0</v>
      </c>
      <c r="BM888" s="11">
        <f>ROUND(BM887/AW881,2)</f>
        <v>69.83</v>
      </c>
      <c r="BN888" s="11">
        <f>ROUND(BN887/AW881,2)</f>
        <v>0</v>
      </c>
      <c r="BO888" s="11">
        <f>ROUND(BO887/AW881,2)</f>
        <v>50.19</v>
      </c>
      <c r="BP888" s="11">
        <f>ROUND(BP887/AW881,2)</f>
        <v>0</v>
      </c>
      <c r="BQ888" s="11">
        <f>ROUND(BQ887/AW881,2)</f>
        <v>0</v>
      </c>
      <c r="BR888" s="11">
        <f>ROUND(BR887/AW881,2)</f>
        <v>0</v>
      </c>
      <c r="BS888" s="11">
        <f>ROUND(BS887/AW881,2)</f>
        <v>0</v>
      </c>
      <c r="BT888" s="11">
        <f>ROUND(BT887/AW881,2)</f>
        <v>0</v>
      </c>
      <c r="BU888" s="17">
        <v>8</v>
      </c>
      <c r="BX888" s="52" t="b">
        <f>IF(AND(BA888&gt;947.15,BA888&lt;949),3,IF(AND(BA888&gt;623.59,BA888&lt;625),4,IF(AND(BA888&gt;237.38,BA888&lt;239),5,IF(AND(BA888&gt;1986,BA888&lt;1988),6,IF(AND(BA888&gt;739.75,BA888&lt;741),7,IF(AND(BA888&gt;282.91,BA888&lt;284),8,IF(AND(BA888&gt;2681.35,BA888&lt;2683),9,IF(AND(BA888&gt;828.59,BA888&lt;830),10,IF(AND(BA888&gt;585.15,BA888&lt;587),11,IF(AND(BA888&gt;991.71,BA888&lt;993),12,IF(AND(BA888&gt;652.95,BA888&lt;654),13,IF(AND(BA888&gt;248.59,BA888&lt;250),14,IF(AND(BA888&gt;2079.39,BA888&lt;2081),15,IF(AND(BA888&gt;774.57,BA888&lt;776),16,IF(AND(BA888&gt;296.25,BA888&lt;298),17,IF(AND(BA888&gt;2807.42,BA888&lt;2809),18,IF(AND(BA888&gt;867.59,BA888&lt;869),19,IF(AND(BA888&gt;612.7,BA888&lt;614),20))))))))))))))))))</f>
        <v>0</v>
      </c>
      <c r="BY888" s="52" t="b">
        <f>IF(AND(BC888&gt;1204.78,BC888&lt;1206),5,IF(AND(BC888&gt;1407.63,BC888&lt;1409),8,IF(AND(BC888&gt;1427.91,BC888&lt;1429),11,IF(AND(BC888&gt;1261.45,BC888&lt;1263),14,IF(AND(BC888&gt;1473.83,BC888&lt;1475),17,IF(AND(BC888&gt;1495.07,BC888&lt;1497),20))))))</f>
        <v>0</v>
      </c>
      <c r="BZ888" s="52" t="b">
        <f>IF(AND(BD888&gt;486.32,BD888&lt;488),3,IF(AND(BD888&gt;324.64,BD888&lt;326),4,IF(AND(BD888&gt;286.99,BD888&lt;288.5),5,IF(AND(BD888&gt;617.7,BD888&lt;618),6,IF(AND(BD888&gt;411.3,BD888&lt;413),7,IF(AND(BD888&gt;365.04,BD888&lt;367),8,IF(AND(BD888&gt;797.54,BD888&lt;799),9,IF(AND(BD888&gt;533.49,BD888&lt;535),10,IF(AND(BD888&gt;475.86,BD888&lt;477),11,IF(AND(BD888&gt;509.22,BD888&lt;511),12,IF(AND(BD888&gt;339.94,BD888&lt;341.2),13,IF(AND(BD888&gt;300.53,BD888&lt;302),14,IF(AND(BD888&gt;646.78,BD888&lt;648),15,IF(AND(BD888&gt;430.68,BD888&lt;432),16,IF(AND(BD888&gt;382.24,BD888&lt;384),17,IF(AND(BD888&gt;835.07,BD888&lt;837),18,IF(AND(BD888&gt;558.61,BD888&lt;560),19,IF(AND(BD888&gt;498.27,BD888&lt;500),20))))))))))))))))))</f>
        <v>0</v>
      </c>
      <c r="CA888" s="52" t="b">
        <f>IF(AND(BF888&gt;497.89,BF888&lt;499),3,IF(AND(BF888&gt;360.29,BF888&lt;362),4,IF(AND(BF888&gt;249.38,BF888&lt;251),5,IF(AND(BF888&gt;628.22,BF888&lt;630),6,IF(AND(BF888&gt;455.21,BF888&lt;457),7,IF(AND(BF888&gt;315.16,BF888&lt;317),8,IF(AND(BF888&gt;814.35,BF888&lt;816),9,IF(AND(BF888&gt;571.19,BF888&lt;573),10,IF(AND(BF888&gt;401.59,BF888&lt;403),11,IF(AND(BF888&gt;521.33,BF888&lt;523),12,IF(AND(BF888&gt;377.28,BF888&lt;379),13,IF(AND(BF888&gt;261.15,BF888&lt;263),14,IF(AND(BF888&gt;657.8,BF888&lt;659),15,IF(AND(BF888&gt;476.66,BF888&lt;478),16,IF(AND(BF888&gt;330.01,BF888&lt;332),17,IF(AND(BF888&gt;852.67,BF888&lt;854),18,IF(AND(BF888&gt;598.08,BF888&lt;600),19,IF(AND(BF888&gt;420.51,BF888&lt;422),20))))))))))))))))))</f>
        <v>0</v>
      </c>
      <c r="CB888" s="52" t="b">
        <f>IF(AND(BK888&gt;358.85,BK888&lt;360),3,IF(AND(BK888&gt;129.83,BK888&lt;131),4,IF(AND(BK888&gt;77.61,BK888&lt;79),5,IF(AND(BK888&gt;426.19,BK888&lt;428),6,IF(AND(BK888&gt;159.77,BK888&lt;161),7,IF(AND(BK888&gt;94.38,BK888&lt;96),8,IF(AND(BK888&gt;567.37,BK888&lt;569),9,IF(AND(BK888&gt;203.4,BK888&lt;205),10,IF(AND(BK888&gt;131.96,BK888&lt;133),11,IF(AND(BK888&gt;375.76,BK888&lt;377),12,IF(AND(BK888&gt;135.98,BK888&lt;137),13,IF(AND(BK888&gt;81.31,BK888&lt;83),14,IF(AND(BK888&gt;446.27,BK888&lt;448),15,IF(AND(BK888&gt;167.32,BK888&lt;169),16,IF(AND(BK888&gt;98.86,BK888&lt;100),17,IF(AND(BK888&gt;594.08,BK888&lt;596),18,IF(AND(BK888&gt;213.01,BK888&lt;215),19,IF(AND(BK888&gt;138.21,BK888&lt;140),20))))))))))))))))))</f>
        <v>0</v>
      </c>
      <c r="CC888" s="52" t="b">
        <f>IF(AND(BM888&gt;195.17,BM888&lt;197),3,IF(AND(BM888&gt;88.93,BM888&lt;90),4,IF(AND(BM888&gt;47.88,BM888&lt;49),5,IF(AND(BM888&gt;245.08,BM888&lt;247),6,IF(AND(BM888&gt;111.07,BM888&lt;113),7,IF(AND(BM888&gt;60.92,BM888&lt;62),8,IF(AND(BM888&gt;296.11,BM888&lt;298),9,IF(AND(BM888&gt;139.41,BM888&lt;141),10,IF(AND(BM888&gt;78.67,BM888&lt;80),11,IF(AND(BM888&gt;204.39,BM888&lt;206),12,IF(AND(BM888&gt;93.16,BM888&lt;95),13,IF(AND(BM888&gt;50.17,BM888&lt;52),14,IF(AND(BM888&gt;256.64,BM888&lt;258),15,IF(AND(BM888&gt;116.33,BM888&lt;118),16,IF(AND(BM888&gt;63.83,BM888&lt;65),17,IF(AND(BM888&gt;310.07,BM888&lt;312),18,IF(AND(BM888&gt;146.01,BM888&lt;148),19,IF(AND(BM888&gt;82.42,BM888&lt;84),20))))))))))))))))))</f>
        <v>0</v>
      </c>
      <c r="CD888" s="52" t="b">
        <f>IF(AND(BO888&gt;107.35,BO888&lt;109),3,IF(AND(BO888&gt;63.65,BO888&lt;65),4,IF(AND(BO888&gt;44.75,BO888&lt;46),5,IF(AND(BO888&gt;143.27,BO888&lt;145),6,IF(AND(BO888&gt;85.58,BO888&lt;87),7,IF(AND(BO888&gt;60.46,BO888&lt;62),8,IF(AND(BO888&gt;194.16,BO888&lt;196),9,IF(AND(BO888&gt;117.24,BO888&lt;119),10,IF(AND(BO888&gt;82.88,BO888&lt;84),11,IF(AND(BO888&gt;112.44,BO888&lt;114),12,IF(AND(BO888&gt;66.69,BO888&lt;68),13,IF(AND(BO888&gt;46.9,BO888&lt;48),14,IF(AND(BO888&gt;150.05,BO888&lt;152),15,IF(AND(BO888&gt;90.65,BO888&lt;91),16,IF(AND(BO888&gt;63.34,BO888&lt;65),17,IF(AND(BO888&gt;203.34,BO888&lt;205),18,IF(AND(BO888&gt;122.8,BO888&lt;124),19,IF(AND(BO888&gt;86.83,BO888&lt;88),20))))))))))))))))))</f>
        <v>0</v>
      </c>
      <c r="CE888" s="52" t="b">
        <f>IF(AND(BP888&gt;139.85,BP888&lt;141),3,IF(AND(BP888&gt;103.84,BP888&lt;105),4,IF(AND(BP888&gt;52.32,BP888&lt;54),5,IF(AND(BP888&gt;285.46,BP888&lt;287),6,IF(AND(BP888&gt;118.42,BP888&lt;120),7,IF(AND(BP888&gt;62.42,BP888&lt;64),8,IF(AND(BP888&gt;412.27,BP888&lt;414),9,IF(AND(BP888&gt;140.33,BP888&lt;142),10,IF(AND(BP888&gt;145,BP888&lt;147),11,IF(AND(BP888&gt;146.47,BP888&lt;148),12,IF(AND(BP888&gt;108.77,BP888&lt;110),13,IF(AND(BP888&gt;54.82,BP888&lt;56),14,IF(AND(BP888&gt;298.92,BP888&lt;300),15,IF(AND(BP888&gt;124.03,BP888&lt;126),16,IF(AND(BP888&gt;65.4,BP888&lt;67),17,IF(AND(BP888&gt;431.69,BP888&lt;433),18,IF(AND(BP888&gt;146.97,BP888&lt;148),19,IF(AND(BP888&gt;151.86,BP888&lt;153),20))))))))))))))))))</f>
        <v>0</v>
      </c>
      <c r="CF888" s="52" t="b">
        <f>IF(AND(BQ888&gt;350.42,BQ888&lt;352),3,IF(AND(BQ888&gt;546.22,BQ888&lt;548),4,IF(AND(BQ888&gt;155.33,BQ888&lt;157),5,IF(AND(BQ888&gt;721.99,BQ888&lt;723),6,IF(AND(BQ888&gt;638.96,BQ888&lt;639),7,IF(AND(BQ888&gt;187.79,BQ888&lt;189),8,IF(AND(BQ888&gt;945.4,BQ888&lt;947),9,IF(AND(BQ888&gt;698.46,BQ888&lt;670),10,IF(AND(BQ888&gt;360.7,BQ888&lt;362),11,IF(AND(BQ888&gt;366.94,BQ888&lt;368),12,IF(AND(BQ888&gt;571.94,BQ888&lt;573),13,IF(AND(BQ888&gt;162.68,BQ888&lt;164),14,IF(AND(BQ888&gt;755.97,BQ888&lt;757),15,IF(AND(BQ888&gt;667.99,BQ888&lt;669),16,IF(AND(BQ888&gt;196.66,BQ888&lt;198),17,IF(AND(BQ888&gt;989.88,BQ888&lt;991),18,IF(AND(BQ888&gt;731.33,BQ888&lt;733),19,IF(AND(BQ888&gt;377.7,BQ888&lt;379),20))))))))))))))))))</f>
        <v>0</v>
      </c>
      <c r="CG888" s="52" t="b">
        <f>IF(AND(BS888&gt;46.2,BS888&lt;46.5),3,IF(AND(BS888&gt;18.8,BS888&lt;19.1),4,IF(AND(BS888&gt;15.8,BS888&lt;16),5,IF(AND(BS888&gt;78.7,BS888&lt;79),6,IF(AND(BS888&gt;32.1,BS888&lt;32.4),7,IF(AND(BS888&gt;26.9,BS888&lt;27.3),8,IF(AND(BS888&gt;125,BS888&lt;125.5),9,IF(AND(BS888&gt;48.2,BS888&lt;48.52),10,IF(AND(BS888&gt;43.1,BS888&lt;43.6),11,IF(AND(BS888&gt;48.53,BS888&lt;48.7),12,IF(AND(BS888&gt;19.6,BS888&lt;20.1),13,IF(AND(BS888&gt;16.5,BS888&lt;16.9),14,IF(AND(BS888&gt;82.4,BS888&lt;82.8),15,IF(AND(BS888&gt;33.6,BS888&lt;34),16,IF(AND(BS888&gt;28,BS888&lt;28.6),17,IF(AND(BS888&gt;130.8,BS888&lt;131.4),18,IF(AND(BS888&gt;50.5,BS888&lt;50.9),19,IF(AND(BS888&gt;45.2,BS888&lt;45.8),20))))))))))))))))))</f>
        <v>0</v>
      </c>
    </row>
    <row r="889" spans="1:88" ht="90" customHeight="1">
      <c r="A889" s="300"/>
      <c r="B889" s="300"/>
      <c r="C889" s="309"/>
      <c r="D889" s="292" t="s">
        <v>54</v>
      </c>
      <c r="E889" s="293"/>
      <c r="F889" s="10" t="s">
        <v>36</v>
      </c>
      <c r="G889" s="12">
        <f>IF(AD889=FALSE,0,AD889)</f>
        <v>0</v>
      </c>
      <c r="H889" s="12" t="s">
        <v>36</v>
      </c>
      <c r="I889" s="12">
        <f>IF(AE889=FALSE,0,AE889)</f>
        <v>0</v>
      </c>
      <c r="J889" s="12">
        <f>IF(AF889=FALSE,0,AF889)</f>
        <v>0</v>
      </c>
      <c r="K889" s="12" t="s">
        <v>36</v>
      </c>
      <c r="L889" s="12">
        <f>IF(AG889=FALSE,0,AG889)</f>
        <v>0</v>
      </c>
      <c r="M889" s="12" t="s">
        <v>36</v>
      </c>
      <c r="N889" s="12" t="s">
        <v>36</v>
      </c>
      <c r="O889" s="12" t="s">
        <v>36</v>
      </c>
      <c r="P889" s="12" t="s">
        <v>36</v>
      </c>
      <c r="Q889" s="12">
        <f>IF(AH889=FALSE,0,AH889)</f>
        <v>0</v>
      </c>
      <c r="R889" s="12" t="s">
        <v>36</v>
      </c>
      <c r="S889" s="12">
        <f>IF(AI889=FALSE,0,AI889)</f>
        <v>0</v>
      </c>
      <c r="T889" s="12" t="s">
        <v>36</v>
      </c>
      <c r="U889" s="12">
        <f>IF(AJ889=FALSE,0,AJ889)</f>
        <v>0</v>
      </c>
      <c r="V889" s="12">
        <f>IF(AK889=FALSE,0,AK889)</f>
        <v>0</v>
      </c>
      <c r="W889" s="12">
        <f>IF(AL889=FALSE,0,AL889)</f>
        <v>0</v>
      </c>
      <c r="X889" s="12" t="s">
        <v>36</v>
      </c>
      <c r="Y889" s="12">
        <f>IF(AM889=FALSE,0,AM889)</f>
        <v>0</v>
      </c>
      <c r="Z889" s="12" t="s">
        <v>36</v>
      </c>
      <c r="AA889" s="18">
        <v>9</v>
      </c>
      <c r="AD889" s="52" t="b">
        <f>IF(AD888=3,948.15,IF(AD888=4,624.59,IF(AD888=5,238.38,IF(AD888=6,1987,IF(AD888=7,740.75,IF(AD888=8,283.91,IF(AD888=9,2682.35,IF(AD888=10,829.59,IF(AD888=11,586.15,IF(AD888=12,992.71,IF(AD888=13,653.95,IF(AD888=14,249.59,IF(AD888=15,2080.39,IF(AD888=16,775.57,IF(AD888=17,297.25,IF(AD888=18,2808.42,IF(AD888=19,868.59,IF(AD888=20,613.7))))))))))))))))))</f>
        <v>0</v>
      </c>
      <c r="AE889" s="52" t="b">
        <f>IF(AE888=5,1205.78,IF(AE888=8,1408.63,IF(AE888=11,1428.91,IF(AE888=14,1262.45,IF(AE888=17,1474.83,IF(AE888=20,1496.07))))))</f>
        <v>0</v>
      </c>
      <c r="AF889" s="52" t="b">
        <f>IF(AF888=3,487.32,IF(AF888=4,325.64,IF(AF888=5,287.99,IF(AF888=6,618.7,IF(AF888=7,412.3,IF(AF888=8,366.04,IF(AF888=9,798.54,IF(AF888=10,534.49,IF(AF888=11,476.86,IF(AF888=12,510.22,IF(AF888=13,340.94,IF(AF888=14,301.53,IF(AF888=15,647.78,IF(AF888=16,431.68,IF(AF888=17,383.24,IF(AF888=18,836.07,IF(AF888=19,559.61,IF(AF888=20,499.27))))))))))))))))))</f>
        <v>0</v>
      </c>
      <c r="AG889" s="52" t="b">
        <f>IF(AG888=3,498.89,IF(AG888=4,361.29,IF(AG888=5,250.38,IF(AG888=6,629.22,IF(AG888=7,456.21,IF(AG888=8,316.16,IF(AG888=9,815.35,IF(AG888=10,572.19,IF(AG888=11,402.59,IF(AG888=12,522.33,IF(AG888=13,378.28,IF(AG888=14,262.15,IF(AG888=15,658.8,IF(AG888=16,477.66,IF(AG888=17,331.01,IF(AG888=18,853.67,IF(AG888=19,599.08,IF(AG888=20,421.51))))))))))))))))))</f>
        <v>0</v>
      </c>
      <c r="AH889" s="52" t="b">
        <f>IF(AH888=3,359.85,IF(AH888=4,130.83,IF(AH888=5,78.61,IF(AH888=6,427.19,IF(AH888=7,160.77,IF(AH888=8,95.38,IF(AH888=9,568.37,IF(AH888=10,204.4,IF(AH888=11,132.96,IF(AH888=12,376.76,IF(AH888=13,136.98,IF(AH888=14,82.31,IF(AH888=15,447.27,IF(AH888=16,168.32,IF(AH888=17,99.86,IF(AH888=18,595.08,IF(AH888=19,214.01,IF(AH888=20,139.21))))))))))))))))))</f>
        <v>0</v>
      </c>
      <c r="AI889" s="52" t="b">
        <f>IF(AI888=3,196.17,IF(AI888=4,89.93,IF(AI888=5,48.88,IF(AI888=6,246.08,IF(AI888=7,112.07,IF(AI888=8,61.92,IF(AI888=9,297.11,IF(AI888=10,140.41,IF(AI888=11,79.67,IF(AI888=12,205.39,IF(AI888=13,94.16,IF(AI888=14,51.17,IF(AI888=15,257.64,IF(AI888=16,117.33,IF(AI888=17,64.83,IF(AI888=18,311.07,IF(AI888=19,147.01,IF(AI888=20,83.42))))))))))))))))))</f>
        <v>0</v>
      </c>
      <c r="AJ889" s="52" t="b">
        <f>IF(AJ888=3,108.35,IF(AJ888=4,64.65,IF(AJ888=5,45.75,IF(AJ888=6,144.27,IF(AJ888=7,86.58,IF(AJ888=8,61.46,IF(AJ888=9,195.16,IF(AJ888=10,118.24,IF(AJ888=11,83.88,IF(AJ888=12,113.44,IF(AJ888=13,67.69,IF(AJ888=14,47.9,IF(AJ888=15,151.05,IF(AJ888=16,90.65,IF(AJ888=17,64.34,IF(AJ888=18,204.34,IF(AJ888=19,123.8,IF(AJ888=20,87.83))))))))))))))))))</f>
        <v>0</v>
      </c>
      <c r="AK889" s="52" t="b">
        <f>IF(AK888=3,140.85,IF(AK888=4,104.84,IF(AK888=5,53.32,IF(AK888=6,286.46,IF(AK888=7,119.42,IF(AK888=8,63.42,IF(AK888=9,413.27,IF(AK888=10,141.33,IF(AK888=11,146,IF(AK888=12,147.47,IF(AK888=13,109.77,IF(AK888=14,55.82,IF(AK888=15,299.92,IF(AK888=16,125.03,IF(AK888=17,66.4,IF(AK888=18,432.69,IF(AK888=19,147.97,IF(AK888=20,152.86))))))))))))))))))</f>
        <v>0</v>
      </c>
      <c r="AL889" s="52" t="b">
        <f>IF(AL888=3,351.42,IF(AL888=4,547.22,IF(AL888=5,156.33,IF(AL888=6,722.99,IF(AL888=7,638.96,IF(AL888=8,188.79,IF(AL888=9,946.4,IF(AL888=10,699.46,IF(AL888=11,361.7,IF(AL888=12,367.94,IF(AL888=13,572.94,IF(AL888=14,163.68,IF(AL888=15,756.97,IF(AL888=16,668.99,IF(AL888=17,197.66,IF(AL888=18,990.88,IF(AL888=19,732.33,IF(AL888=20,378.7))))))))))))))))))</f>
        <v>0</v>
      </c>
      <c r="AM889" s="52" t="b">
        <f>IF(AM888=3,46.41,IF(AM888=4,19.01,IF(AM888=5,15.96,IF(AM888=6,78.9,IF(AM888=7,32.34,IF(AM888=8,27.09,IF(AM888=9,125.27,IF(AM888=10,48.48,IF(AM888=11,43.47,IF(AM888=12,48.59,IF(AM888=13,19.9,IF(AM888=14,16.71,IF(AM888=15,82.61,IF(AM888=16,33.86,IF(AM888=17,28.36,IF(AM888=18,131.15,IF(AM888=19,50.76,IF(AM888=20,45.51))))))))))))))))))</f>
        <v>0</v>
      </c>
      <c r="AO889" s="4">
        <f t="shared" si="2242"/>
        <v>0</v>
      </c>
      <c r="AP889" s="4">
        <f t="shared" si="2243"/>
        <v>0</v>
      </c>
      <c r="AQ889" s="4">
        <f t="shared" si="2319"/>
        <v>0</v>
      </c>
      <c r="AU889" s="316"/>
      <c r="AV889" s="316"/>
      <c r="AW889" s="317"/>
      <c r="AX889" s="322" t="s">
        <v>54</v>
      </c>
      <c r="AY889" s="293"/>
      <c r="AZ889" s="10" t="s">
        <v>36</v>
      </c>
      <c r="BA889" s="12">
        <f>IF(BX889=FALSE,0,BX889)</f>
        <v>0</v>
      </c>
      <c r="BB889" s="12" t="s">
        <v>36</v>
      </c>
      <c r="BC889" s="12">
        <f>IF(BY889=FALSE,0,BY889)</f>
        <v>0</v>
      </c>
      <c r="BD889" s="12">
        <f>IF(BZ889=FALSE,0,BZ889)</f>
        <v>0</v>
      </c>
      <c r="BE889" s="12" t="s">
        <v>36</v>
      </c>
      <c r="BF889" s="12">
        <f>IF(CA889=FALSE,0,CA889)</f>
        <v>0</v>
      </c>
      <c r="BG889" s="12" t="s">
        <v>36</v>
      </c>
      <c r="BH889" s="12" t="s">
        <v>36</v>
      </c>
      <c r="BI889" s="12" t="s">
        <v>36</v>
      </c>
      <c r="BJ889" s="12" t="s">
        <v>36</v>
      </c>
      <c r="BK889" s="12">
        <f>IF(CB889=FALSE,0,CB889)</f>
        <v>0</v>
      </c>
      <c r="BL889" s="12" t="s">
        <v>36</v>
      </c>
      <c r="BM889" s="12">
        <f>IF(CC889=FALSE,0,CC889)</f>
        <v>0</v>
      </c>
      <c r="BN889" s="12" t="s">
        <v>36</v>
      </c>
      <c r="BO889" s="12">
        <f>IF(CD889=FALSE,0,CD889)</f>
        <v>0</v>
      </c>
      <c r="BP889" s="12">
        <f>IF(CE889=FALSE,0,CE889)</f>
        <v>0</v>
      </c>
      <c r="BQ889" s="12">
        <f>IF(CF889=FALSE,0,CF889)</f>
        <v>0</v>
      </c>
      <c r="BR889" s="12" t="s">
        <v>36</v>
      </c>
      <c r="BS889" s="12">
        <f>IF(CG889=FALSE,0,CG889)</f>
        <v>0</v>
      </c>
      <c r="BT889" s="12" t="s">
        <v>36</v>
      </c>
      <c r="BU889" s="18">
        <v>9</v>
      </c>
      <c r="BX889" s="52" t="b">
        <f>IF(AD888=3,1896.3,IF(AD888=4,1249.18,IF(AD888=5,476.76,IF(AD888=6,3974,IF(AD888=7,1481.5,IF(AD888=8,567.82,IF(AD888=9,5364.7,IF(AD888=10,1659.18,IF(AD888=11,1172.3)))))))))</f>
        <v>0</v>
      </c>
      <c r="BY889" s="52" t="b">
        <f>IF(AE888=5,2411.56,IF(AE888=8,2817.26,IF(AE888=11,2857.82)))</f>
        <v>0</v>
      </c>
      <c r="BZ889" s="52" t="b">
        <f>IF(AF888=3,974.64,IF(AF888=4,651.28,IF(AF888=5,575.98,IF(AF888=6,1237.4,IF(AF888=7,824.6,IF(AF888=8,732.08,IF(AF888=9,1597.08,IF(AF888=10,1068.98,IF(AF888=11,953.72)))))))))</f>
        <v>0</v>
      </c>
      <c r="CA889" s="52" t="b">
        <f>IF(AG888=3,997.78,IF(AG888=4,722.58,IF(AG888=5,500.76,IF(AG888=6,1258.44,IF(AG888=7,912.42,IF(AG888=8,632.32,IF(AG888=9,1630.7,IF(AG888=10,1144.38,IF(AG888=11,805.18)))))))))</f>
        <v>0</v>
      </c>
      <c r="CB889" s="52" t="b">
        <f>IF(AH888=3,719.7,IF(AH888=4,261.66,IF(AH888=5,157.22,IF(AH888=6,854.38,IF(AH888=7,321.54,IF(AH888=8,190.76,IF(AH888=9,1136.74,IF(AH888=10,408.8,IF(AH888=11,265.92)))))))))</f>
        <v>0</v>
      </c>
      <c r="CC889" s="52" t="b">
        <f>IF(AI888=3,392.34,IF(AI888=4,179.86,IF(AI888=5,97.76,IF(AI888=6,492.16,IF(AI888=7,224.14,IF(AI888=8,123.84,IF(AI888=9,594.22,IF(AI888=10,280.82,IF(AI888=11,159.34)))))))))</f>
        <v>0</v>
      </c>
      <c r="CD889" s="52" t="b">
        <f>IF(AJ888=3,216.7,IF(AJ888=4,129.3,IF(AJ888=5,91.5,IF(AJ888=6,288.54,IF(AJ888=7,173.16,IF(AJ888=8,122.92,IF(AJ888=9,390.32,IF(AJ888=10,236.48,IF(AJ888=11,167.76)))))))))</f>
        <v>0</v>
      </c>
      <c r="CE889" s="52" t="b">
        <f>IF(AK888=3,281.7,IF(AK888=4,209.68,IF(AK888=5,106.64,IF(AK888=6,572.92,IF(AK888=7,238.84,IF(AK888=8,126.84,IF(AK888=9,826.54,IF(AK888=10,282.66,IF(AK888=11,292)))))))))</f>
        <v>0</v>
      </c>
      <c r="CF889" s="52" t="b">
        <f>IF(AL888=3,702.84,IF(AL888=4,1094.44,IF(AL888=5,312.66,IF(AL888=6,1445.98,IF(AL888=7,1277.92,IF(AL888=8,377.58,IF(AL888=9,1892.8,IF(AL888=10,1398.92,IF(AL888=11,723.4)))))))))</f>
        <v>0</v>
      </c>
      <c r="CG889" s="52" t="b">
        <f>IF(AM888=3,92.82,IF(AM888=4,38.02,IF(AM888=5,31.92,IF(AM888=6,157.8,IF(AM888=7,64.68,IF(AM888=8,54.18,IF(AM888=9,250.54,IF(AM888=10,96.96,IF(AM888=11,86.94)))))))))</f>
        <v>0</v>
      </c>
    </row>
    <row r="890" spans="1:88" ht="30" customHeight="1">
      <c r="A890" s="298"/>
      <c r="B890" s="298" t="s">
        <v>360</v>
      </c>
      <c r="C890" s="307">
        <f>C881</f>
        <v>27051</v>
      </c>
      <c r="D890" s="298" t="s">
        <v>27</v>
      </c>
      <c r="E890" s="36" t="s">
        <v>28</v>
      </c>
      <c r="F890" s="10">
        <f>G890+I890+J890+L890+Q890+S890+U890+V890+W890+Y890+Z890</f>
        <v>5400648.5499999998</v>
      </c>
      <c r="G890" s="58">
        <f>G881</f>
        <v>3777270.4840000002</v>
      </c>
      <c r="H890" s="59">
        <f t="shared" ref="H890:Z895" si="2345">H881</f>
        <v>0</v>
      </c>
      <c r="I890" s="59">
        <f t="shared" si="2345"/>
        <v>0</v>
      </c>
      <c r="J890" s="59">
        <f t="shared" si="2345"/>
        <v>0</v>
      </c>
      <c r="K890" s="59">
        <f t="shared" si="2345"/>
        <v>0</v>
      </c>
      <c r="L890" s="59">
        <f t="shared" si="2345"/>
        <v>0</v>
      </c>
      <c r="M890" s="59">
        <f t="shared" si="2345"/>
        <v>0</v>
      </c>
      <c r="N890" s="59">
        <f t="shared" si="2345"/>
        <v>0</v>
      </c>
      <c r="O890" s="59">
        <f t="shared" si="2345"/>
        <v>0</v>
      </c>
      <c r="P890" s="59">
        <f t="shared" si="2345"/>
        <v>0</v>
      </c>
      <c r="Q890" s="59">
        <f t="shared" si="2345"/>
        <v>0</v>
      </c>
      <c r="R890" s="59">
        <f t="shared" si="2345"/>
        <v>0</v>
      </c>
      <c r="S890" s="59">
        <f t="shared" si="2345"/>
        <v>944507.81099999999</v>
      </c>
      <c r="T890" s="59">
        <f t="shared" si="2345"/>
        <v>0</v>
      </c>
      <c r="U890" s="59">
        <f t="shared" si="2345"/>
        <v>678870.255</v>
      </c>
      <c r="V890" s="59">
        <f t="shared" si="2345"/>
        <v>0</v>
      </c>
      <c r="W890" s="59">
        <f t="shared" si="2345"/>
        <v>0</v>
      </c>
      <c r="X890" s="59">
        <f t="shared" si="2345"/>
        <v>0</v>
      </c>
      <c r="Y890" s="59">
        <f t="shared" si="2345"/>
        <v>0</v>
      </c>
      <c r="Z890" s="59">
        <f t="shared" si="2345"/>
        <v>0</v>
      </c>
      <c r="AA890" s="16">
        <v>1</v>
      </c>
      <c r="AO890" s="4">
        <f t="shared" si="2242"/>
        <v>0</v>
      </c>
      <c r="AP890" s="4">
        <f t="shared" si="2243"/>
        <v>0</v>
      </c>
      <c r="AQ890" s="4">
        <f t="shared" si="2319"/>
        <v>0</v>
      </c>
      <c r="AU890" s="124"/>
      <c r="AV890" s="124" t="s">
        <v>360</v>
      </c>
      <c r="AW890" s="125">
        <f>AW881</f>
        <v>27051</v>
      </c>
      <c r="AX890" s="124" t="s">
        <v>27</v>
      </c>
      <c r="AY890" s="36" t="s">
        <v>28</v>
      </c>
      <c r="AZ890" s="10">
        <f>BA890+BC890+BD890+BF890+BK890+BM890+BO890+BP890+BQ890+BS890+BT890</f>
        <v>10801297.1</v>
      </c>
      <c r="BA890" s="58">
        <f>BA881</f>
        <v>7554540.9699999997</v>
      </c>
      <c r="BB890" s="59">
        <f t="shared" ref="BB890:BT890" si="2346">BB881</f>
        <v>0</v>
      </c>
      <c r="BC890" s="59">
        <f t="shared" si="2346"/>
        <v>0</v>
      </c>
      <c r="BD890" s="59">
        <f t="shared" si="2346"/>
        <v>0</v>
      </c>
      <c r="BE890" s="59">
        <f t="shared" si="2346"/>
        <v>0</v>
      </c>
      <c r="BF890" s="59">
        <f t="shared" si="2346"/>
        <v>0</v>
      </c>
      <c r="BG890" s="59">
        <f t="shared" si="2346"/>
        <v>0</v>
      </c>
      <c r="BH890" s="59">
        <f t="shared" si="2346"/>
        <v>0</v>
      </c>
      <c r="BI890" s="59">
        <f t="shared" si="2346"/>
        <v>0</v>
      </c>
      <c r="BJ890" s="59">
        <f t="shared" si="2346"/>
        <v>0</v>
      </c>
      <c r="BK890" s="59">
        <f t="shared" si="2346"/>
        <v>0</v>
      </c>
      <c r="BL890" s="59">
        <f t="shared" si="2346"/>
        <v>0</v>
      </c>
      <c r="BM890" s="59">
        <f t="shared" si="2346"/>
        <v>1889015.62</v>
      </c>
      <c r="BN890" s="59">
        <f t="shared" si="2346"/>
        <v>0</v>
      </c>
      <c r="BO890" s="59">
        <f t="shared" si="2346"/>
        <v>1357740.51</v>
      </c>
      <c r="BP890" s="59">
        <f t="shared" si="2346"/>
        <v>0</v>
      </c>
      <c r="BQ890" s="59">
        <f t="shared" si="2346"/>
        <v>0</v>
      </c>
      <c r="BR890" s="59">
        <f t="shared" si="2346"/>
        <v>0</v>
      </c>
      <c r="BS890" s="59">
        <f t="shared" si="2346"/>
        <v>0</v>
      </c>
      <c r="BT890" s="59">
        <f t="shared" si="2346"/>
        <v>0</v>
      </c>
      <c r="BU890" s="16">
        <v>1</v>
      </c>
      <c r="CI890" s="32">
        <f>BF890-BG890</f>
        <v>0</v>
      </c>
    </row>
    <row r="891" spans="1:88" ht="60" customHeight="1">
      <c r="A891" s="299"/>
      <c r="B891" s="299"/>
      <c r="C891" s="308"/>
      <c r="D891" s="300"/>
      <c r="E891" s="36" t="s">
        <v>29</v>
      </c>
      <c r="F891" s="10">
        <f t="shared" ref="F891:F895" si="2347">G891+I891+J891+L891+Q891+S891+U891+V891+W891+Y891+Z891</f>
        <v>0</v>
      </c>
      <c r="G891" s="59">
        <f t="shared" ref="G891:V895" si="2348">G882</f>
        <v>0</v>
      </c>
      <c r="H891" s="59">
        <f t="shared" si="2348"/>
        <v>0</v>
      </c>
      <c r="I891" s="59">
        <f t="shared" si="2348"/>
        <v>0</v>
      </c>
      <c r="J891" s="59">
        <f t="shared" si="2348"/>
        <v>0</v>
      </c>
      <c r="K891" s="59">
        <f t="shared" si="2348"/>
        <v>0</v>
      </c>
      <c r="L891" s="59">
        <f t="shared" si="2348"/>
        <v>0</v>
      </c>
      <c r="M891" s="59">
        <f t="shared" si="2348"/>
        <v>0</v>
      </c>
      <c r="N891" s="59">
        <f t="shared" si="2348"/>
        <v>0</v>
      </c>
      <c r="O891" s="59">
        <f t="shared" si="2348"/>
        <v>0</v>
      </c>
      <c r="P891" s="59">
        <f t="shared" si="2348"/>
        <v>0</v>
      </c>
      <c r="Q891" s="59">
        <f t="shared" si="2348"/>
        <v>0</v>
      </c>
      <c r="R891" s="59">
        <f t="shared" si="2348"/>
        <v>0</v>
      </c>
      <c r="S891" s="59">
        <f t="shared" si="2348"/>
        <v>0</v>
      </c>
      <c r="T891" s="59">
        <f t="shared" si="2348"/>
        <v>0</v>
      </c>
      <c r="U891" s="59">
        <f t="shared" si="2348"/>
        <v>0</v>
      </c>
      <c r="V891" s="59">
        <f t="shared" si="2348"/>
        <v>0</v>
      </c>
      <c r="W891" s="59">
        <f t="shared" si="2345"/>
        <v>0</v>
      </c>
      <c r="X891" s="59">
        <f t="shared" si="2345"/>
        <v>0</v>
      </c>
      <c r="Y891" s="59">
        <f t="shared" si="2345"/>
        <v>0</v>
      </c>
      <c r="Z891" s="59">
        <f t="shared" si="2345"/>
        <v>0</v>
      </c>
      <c r="AA891" s="25">
        <v>2</v>
      </c>
      <c r="AO891" s="4">
        <f t="shared" si="2242"/>
        <v>0</v>
      </c>
      <c r="AP891" s="4">
        <f t="shared" si="2243"/>
        <v>0</v>
      </c>
      <c r="AQ891" s="4">
        <f t="shared" si="2319"/>
        <v>0</v>
      </c>
      <c r="AU891" s="124"/>
      <c r="AV891" s="124"/>
      <c r="AW891" s="125"/>
      <c r="AX891" s="124"/>
      <c r="AY891" s="36" t="s">
        <v>29</v>
      </c>
      <c r="AZ891" s="10">
        <f t="shared" ref="AZ891:AZ895" si="2349">BA891+BC891+BD891+BF891+BK891+BM891+BO891+BP891+BQ891+BS891+BT891</f>
        <v>0</v>
      </c>
      <c r="BA891" s="59">
        <f t="shared" ref="BA891:BT891" si="2350">BA882</f>
        <v>0</v>
      </c>
      <c r="BB891" s="59">
        <f t="shared" si="2350"/>
        <v>0</v>
      </c>
      <c r="BC891" s="59">
        <f t="shared" si="2350"/>
        <v>0</v>
      </c>
      <c r="BD891" s="59">
        <f t="shared" si="2350"/>
        <v>0</v>
      </c>
      <c r="BE891" s="59">
        <f t="shared" si="2350"/>
        <v>0</v>
      </c>
      <c r="BF891" s="59">
        <f t="shared" si="2350"/>
        <v>0</v>
      </c>
      <c r="BG891" s="59">
        <f t="shared" si="2350"/>
        <v>0</v>
      </c>
      <c r="BH891" s="59">
        <f t="shared" si="2350"/>
        <v>0</v>
      </c>
      <c r="BI891" s="59">
        <f t="shared" si="2350"/>
        <v>0</v>
      </c>
      <c r="BJ891" s="59">
        <f t="shared" si="2350"/>
        <v>0</v>
      </c>
      <c r="BK891" s="59">
        <f t="shared" si="2350"/>
        <v>0</v>
      </c>
      <c r="BL891" s="59">
        <f t="shared" si="2350"/>
        <v>0</v>
      </c>
      <c r="BM891" s="59">
        <f t="shared" si="2350"/>
        <v>0</v>
      </c>
      <c r="BN891" s="59">
        <f t="shared" si="2350"/>
        <v>0</v>
      </c>
      <c r="BO891" s="59">
        <f t="shared" si="2350"/>
        <v>0</v>
      </c>
      <c r="BP891" s="59">
        <f t="shared" si="2350"/>
        <v>0</v>
      </c>
      <c r="BQ891" s="59">
        <f t="shared" si="2350"/>
        <v>0</v>
      </c>
      <c r="BR891" s="59">
        <f t="shared" si="2350"/>
        <v>0</v>
      </c>
      <c r="BS891" s="59">
        <f t="shared" si="2350"/>
        <v>0</v>
      </c>
      <c r="BT891" s="59">
        <f t="shared" si="2350"/>
        <v>0</v>
      </c>
      <c r="BU891" s="25">
        <v>2</v>
      </c>
    </row>
    <row r="892" spans="1:88" ht="120" customHeight="1">
      <c r="A892" s="299"/>
      <c r="B892" s="299"/>
      <c r="C892" s="308"/>
      <c r="D892" s="298" t="s">
        <v>30</v>
      </c>
      <c r="E892" s="36" t="s">
        <v>31</v>
      </c>
      <c r="F892" s="10">
        <f t="shared" si="2347"/>
        <v>0</v>
      </c>
      <c r="G892" s="59">
        <f t="shared" si="2348"/>
        <v>0</v>
      </c>
      <c r="H892" s="59">
        <f t="shared" si="2345"/>
        <v>0</v>
      </c>
      <c r="I892" s="59">
        <f t="shared" si="2345"/>
        <v>0</v>
      </c>
      <c r="J892" s="59">
        <f t="shared" si="2345"/>
        <v>0</v>
      </c>
      <c r="K892" s="59">
        <f t="shared" si="2345"/>
        <v>0</v>
      </c>
      <c r="L892" s="59">
        <f t="shared" si="2345"/>
        <v>0</v>
      </c>
      <c r="M892" s="59">
        <f t="shared" si="2345"/>
        <v>0</v>
      </c>
      <c r="N892" s="59">
        <f t="shared" si="2345"/>
        <v>0</v>
      </c>
      <c r="O892" s="59">
        <f t="shared" si="2345"/>
        <v>0</v>
      </c>
      <c r="P892" s="59">
        <f t="shared" si="2345"/>
        <v>0</v>
      </c>
      <c r="Q892" s="59">
        <f t="shared" si="2345"/>
        <v>0</v>
      </c>
      <c r="R892" s="59">
        <f t="shared" si="2345"/>
        <v>0</v>
      </c>
      <c r="S892" s="59">
        <f t="shared" si="2345"/>
        <v>0</v>
      </c>
      <c r="T892" s="59">
        <f t="shared" si="2345"/>
        <v>0</v>
      </c>
      <c r="U892" s="59">
        <f t="shared" si="2345"/>
        <v>0</v>
      </c>
      <c r="V892" s="59">
        <f t="shared" si="2345"/>
        <v>0</v>
      </c>
      <c r="W892" s="59">
        <f t="shared" si="2345"/>
        <v>0</v>
      </c>
      <c r="X892" s="59">
        <f t="shared" si="2345"/>
        <v>0</v>
      </c>
      <c r="Y892" s="59">
        <f t="shared" si="2345"/>
        <v>0</v>
      </c>
      <c r="Z892" s="59">
        <f t="shared" si="2345"/>
        <v>0</v>
      </c>
      <c r="AA892" s="25">
        <v>3</v>
      </c>
      <c r="AO892" s="4">
        <f t="shared" si="2242"/>
        <v>0</v>
      </c>
      <c r="AP892" s="4">
        <f t="shared" si="2243"/>
        <v>0</v>
      </c>
      <c r="AQ892" s="4">
        <f t="shared" si="2319"/>
        <v>0</v>
      </c>
      <c r="AT892" s="32">
        <f>AZ892-BC892</f>
        <v>0</v>
      </c>
      <c r="AU892" s="124"/>
      <c r="AV892" s="124"/>
      <c r="AW892" s="125"/>
      <c r="AX892" s="124" t="s">
        <v>30</v>
      </c>
      <c r="AY892" s="36" t="s">
        <v>31</v>
      </c>
      <c r="AZ892" s="10">
        <f t="shared" si="2349"/>
        <v>0</v>
      </c>
      <c r="BA892" s="59">
        <f t="shared" ref="BA892:BT892" si="2351">BA883</f>
        <v>0</v>
      </c>
      <c r="BB892" s="59">
        <f t="shared" si="2351"/>
        <v>0</v>
      </c>
      <c r="BC892" s="59">
        <f t="shared" si="2351"/>
        <v>0</v>
      </c>
      <c r="BD892" s="59">
        <f t="shared" si="2351"/>
        <v>0</v>
      </c>
      <c r="BE892" s="59">
        <f t="shared" si="2351"/>
        <v>0</v>
      </c>
      <c r="BF892" s="59">
        <f t="shared" si="2351"/>
        <v>0</v>
      </c>
      <c r="BG892" s="59">
        <f t="shared" si="2351"/>
        <v>0</v>
      </c>
      <c r="BH892" s="59">
        <f t="shared" si="2351"/>
        <v>0</v>
      </c>
      <c r="BI892" s="59">
        <f t="shared" si="2351"/>
        <v>0</v>
      </c>
      <c r="BJ892" s="59">
        <f t="shared" si="2351"/>
        <v>0</v>
      </c>
      <c r="BK892" s="59">
        <f t="shared" si="2351"/>
        <v>0</v>
      </c>
      <c r="BL892" s="59">
        <f t="shared" si="2351"/>
        <v>0</v>
      </c>
      <c r="BM892" s="59">
        <f t="shared" si="2351"/>
        <v>0</v>
      </c>
      <c r="BN892" s="59">
        <f t="shared" si="2351"/>
        <v>0</v>
      </c>
      <c r="BO892" s="59">
        <f t="shared" si="2351"/>
        <v>0</v>
      </c>
      <c r="BP892" s="59">
        <f t="shared" si="2351"/>
        <v>0</v>
      </c>
      <c r="BQ892" s="59">
        <f t="shared" si="2351"/>
        <v>0</v>
      </c>
      <c r="BR892" s="59">
        <f t="shared" si="2351"/>
        <v>0</v>
      </c>
      <c r="BS892" s="59">
        <f t="shared" si="2351"/>
        <v>0</v>
      </c>
      <c r="BT892" s="59">
        <f t="shared" si="2351"/>
        <v>0</v>
      </c>
      <c r="BU892" s="25">
        <v>3</v>
      </c>
    </row>
    <row r="893" spans="1:88" ht="30" customHeight="1">
      <c r="A893" s="299"/>
      <c r="B893" s="299"/>
      <c r="C893" s="308"/>
      <c r="D893" s="299"/>
      <c r="E893" s="36" t="s">
        <v>32</v>
      </c>
      <c r="F893" s="10">
        <f t="shared" si="2347"/>
        <v>0</v>
      </c>
      <c r="G893" s="59">
        <f t="shared" si="2348"/>
        <v>0</v>
      </c>
      <c r="H893" s="59">
        <f t="shared" si="2345"/>
        <v>0</v>
      </c>
      <c r="I893" s="59">
        <f t="shared" si="2345"/>
        <v>0</v>
      </c>
      <c r="J893" s="59">
        <f t="shared" si="2345"/>
        <v>0</v>
      </c>
      <c r="K893" s="59">
        <f t="shared" si="2345"/>
        <v>0</v>
      </c>
      <c r="L893" s="59">
        <f t="shared" si="2345"/>
        <v>0</v>
      </c>
      <c r="M893" s="59">
        <f t="shared" si="2345"/>
        <v>0</v>
      </c>
      <c r="N893" s="59">
        <f t="shared" si="2345"/>
        <v>0</v>
      </c>
      <c r="O893" s="59">
        <f t="shared" si="2345"/>
        <v>0</v>
      </c>
      <c r="P893" s="59">
        <f t="shared" si="2345"/>
        <v>0</v>
      </c>
      <c r="Q893" s="59">
        <f t="shared" si="2345"/>
        <v>0</v>
      </c>
      <c r="R893" s="59">
        <f t="shared" si="2345"/>
        <v>0</v>
      </c>
      <c r="S893" s="59">
        <f t="shared" si="2345"/>
        <v>0</v>
      </c>
      <c r="T893" s="59">
        <f t="shared" si="2345"/>
        <v>0</v>
      </c>
      <c r="U893" s="59">
        <f t="shared" si="2345"/>
        <v>0</v>
      </c>
      <c r="V893" s="59">
        <f t="shared" si="2345"/>
        <v>0</v>
      </c>
      <c r="W893" s="59">
        <f t="shared" si="2345"/>
        <v>0</v>
      </c>
      <c r="X893" s="59">
        <f t="shared" si="2345"/>
        <v>0</v>
      </c>
      <c r="Y893" s="59">
        <f t="shared" si="2345"/>
        <v>0</v>
      </c>
      <c r="Z893" s="59">
        <f t="shared" si="2345"/>
        <v>0</v>
      </c>
      <c r="AA893" s="25">
        <v>4</v>
      </c>
      <c r="AO893" s="4">
        <f t="shared" si="2242"/>
        <v>0</v>
      </c>
      <c r="AP893" s="4">
        <f t="shared" si="2243"/>
        <v>0</v>
      </c>
      <c r="AQ893" s="4">
        <f t="shared" si="2319"/>
        <v>0</v>
      </c>
      <c r="AU893" s="124"/>
      <c r="AV893" s="124"/>
      <c r="AW893" s="125"/>
      <c r="AX893" s="124"/>
      <c r="AY893" s="36" t="s">
        <v>32</v>
      </c>
      <c r="AZ893" s="10">
        <f t="shared" si="2349"/>
        <v>0</v>
      </c>
      <c r="BA893" s="59">
        <f t="shared" ref="BA893:BT893" si="2352">BA884</f>
        <v>0</v>
      </c>
      <c r="BB893" s="59">
        <f t="shared" si="2352"/>
        <v>0</v>
      </c>
      <c r="BC893" s="59">
        <f t="shared" si="2352"/>
        <v>0</v>
      </c>
      <c r="BD893" s="59">
        <f t="shared" si="2352"/>
        <v>0</v>
      </c>
      <c r="BE893" s="59">
        <f t="shared" si="2352"/>
        <v>0</v>
      </c>
      <c r="BF893" s="59">
        <f t="shared" si="2352"/>
        <v>0</v>
      </c>
      <c r="BG893" s="59">
        <f t="shared" si="2352"/>
        <v>0</v>
      </c>
      <c r="BH893" s="59">
        <f t="shared" si="2352"/>
        <v>0</v>
      </c>
      <c r="BI893" s="59">
        <f t="shared" si="2352"/>
        <v>0</v>
      </c>
      <c r="BJ893" s="59">
        <f t="shared" si="2352"/>
        <v>0</v>
      </c>
      <c r="BK893" s="59">
        <f t="shared" si="2352"/>
        <v>0</v>
      </c>
      <c r="BL893" s="59">
        <f t="shared" si="2352"/>
        <v>0</v>
      </c>
      <c r="BM893" s="59">
        <f t="shared" si="2352"/>
        <v>0</v>
      </c>
      <c r="BN893" s="59">
        <f t="shared" si="2352"/>
        <v>0</v>
      </c>
      <c r="BO893" s="59">
        <f t="shared" si="2352"/>
        <v>0</v>
      </c>
      <c r="BP893" s="59">
        <f t="shared" si="2352"/>
        <v>0</v>
      </c>
      <c r="BQ893" s="59">
        <f t="shared" si="2352"/>
        <v>0</v>
      </c>
      <c r="BR893" s="59">
        <f t="shared" si="2352"/>
        <v>0</v>
      </c>
      <c r="BS893" s="59">
        <f t="shared" si="2352"/>
        <v>0</v>
      </c>
      <c r="BT893" s="59">
        <f t="shared" si="2352"/>
        <v>0</v>
      </c>
      <c r="BU893" s="25">
        <v>4</v>
      </c>
    </row>
    <row r="894" spans="1:88" ht="30" customHeight="1">
      <c r="A894" s="299"/>
      <c r="B894" s="299"/>
      <c r="C894" s="308"/>
      <c r="D894" s="299"/>
      <c r="E894" s="36" t="s">
        <v>33</v>
      </c>
      <c r="F894" s="10">
        <f t="shared" si="2347"/>
        <v>0</v>
      </c>
      <c r="G894" s="59">
        <f t="shared" si="2348"/>
        <v>0</v>
      </c>
      <c r="H894" s="59">
        <f t="shared" si="2345"/>
        <v>0</v>
      </c>
      <c r="I894" s="59">
        <f t="shared" si="2345"/>
        <v>0</v>
      </c>
      <c r="J894" s="59">
        <f t="shared" si="2345"/>
        <v>0</v>
      </c>
      <c r="K894" s="59">
        <f t="shared" si="2345"/>
        <v>0</v>
      </c>
      <c r="L894" s="59">
        <f t="shared" si="2345"/>
        <v>0</v>
      </c>
      <c r="M894" s="59">
        <f t="shared" si="2345"/>
        <v>0</v>
      </c>
      <c r="N894" s="59">
        <f t="shared" si="2345"/>
        <v>0</v>
      </c>
      <c r="O894" s="59">
        <f t="shared" si="2345"/>
        <v>0</v>
      </c>
      <c r="P894" s="59">
        <f t="shared" si="2345"/>
        <v>0</v>
      </c>
      <c r="Q894" s="59">
        <f t="shared" si="2345"/>
        <v>0</v>
      </c>
      <c r="R894" s="59">
        <f t="shared" si="2345"/>
        <v>0</v>
      </c>
      <c r="S894" s="59">
        <f t="shared" si="2345"/>
        <v>0</v>
      </c>
      <c r="T894" s="59">
        <f t="shared" si="2345"/>
        <v>0</v>
      </c>
      <c r="U894" s="59">
        <f t="shared" si="2345"/>
        <v>0</v>
      </c>
      <c r="V894" s="59">
        <f t="shared" si="2345"/>
        <v>0</v>
      </c>
      <c r="W894" s="59">
        <f t="shared" si="2345"/>
        <v>0</v>
      </c>
      <c r="X894" s="59">
        <f t="shared" si="2345"/>
        <v>0</v>
      </c>
      <c r="Y894" s="59">
        <f t="shared" si="2345"/>
        <v>0</v>
      </c>
      <c r="Z894" s="59">
        <f t="shared" si="2345"/>
        <v>0</v>
      </c>
      <c r="AA894" s="25">
        <v>5</v>
      </c>
      <c r="AO894" s="4">
        <f t="shared" si="2242"/>
        <v>0</v>
      </c>
      <c r="AP894" s="4">
        <f t="shared" si="2243"/>
        <v>0</v>
      </c>
      <c r="AQ894" s="4">
        <f t="shared" si="2319"/>
        <v>0</v>
      </c>
      <c r="AU894" s="124"/>
      <c r="AV894" s="124"/>
      <c r="AW894" s="125"/>
      <c r="AX894" s="124"/>
      <c r="AY894" s="36" t="s">
        <v>33</v>
      </c>
      <c r="AZ894" s="10">
        <f t="shared" si="2349"/>
        <v>0</v>
      </c>
      <c r="BA894" s="59">
        <f t="shared" ref="BA894:BT894" si="2353">BA885</f>
        <v>0</v>
      </c>
      <c r="BB894" s="59">
        <f t="shared" si="2353"/>
        <v>0</v>
      </c>
      <c r="BC894" s="59">
        <f t="shared" si="2353"/>
        <v>0</v>
      </c>
      <c r="BD894" s="59">
        <f t="shared" si="2353"/>
        <v>0</v>
      </c>
      <c r="BE894" s="59">
        <f t="shared" si="2353"/>
        <v>0</v>
      </c>
      <c r="BF894" s="59">
        <f t="shared" si="2353"/>
        <v>0</v>
      </c>
      <c r="BG894" s="59">
        <f t="shared" si="2353"/>
        <v>0</v>
      </c>
      <c r="BH894" s="59">
        <f t="shared" si="2353"/>
        <v>0</v>
      </c>
      <c r="BI894" s="59">
        <f t="shared" si="2353"/>
        <v>0</v>
      </c>
      <c r="BJ894" s="59">
        <f t="shared" si="2353"/>
        <v>0</v>
      </c>
      <c r="BK894" s="59">
        <f t="shared" si="2353"/>
        <v>0</v>
      </c>
      <c r="BL894" s="59">
        <f t="shared" si="2353"/>
        <v>0</v>
      </c>
      <c r="BM894" s="59">
        <f t="shared" si="2353"/>
        <v>0</v>
      </c>
      <c r="BN894" s="59">
        <f t="shared" si="2353"/>
        <v>0</v>
      </c>
      <c r="BO894" s="59">
        <f t="shared" si="2353"/>
        <v>0</v>
      </c>
      <c r="BP894" s="59">
        <f t="shared" si="2353"/>
        <v>0</v>
      </c>
      <c r="BQ894" s="59">
        <f t="shared" si="2353"/>
        <v>0</v>
      </c>
      <c r="BR894" s="59">
        <f t="shared" si="2353"/>
        <v>0</v>
      </c>
      <c r="BS894" s="59">
        <f t="shared" si="2353"/>
        <v>0</v>
      </c>
      <c r="BT894" s="59">
        <f t="shared" si="2353"/>
        <v>0</v>
      </c>
      <c r="BU894" s="25">
        <v>5</v>
      </c>
    </row>
    <row r="895" spans="1:88" ht="30" customHeight="1">
      <c r="A895" s="299"/>
      <c r="B895" s="299"/>
      <c r="C895" s="308"/>
      <c r="D895" s="300"/>
      <c r="E895" s="36" t="s">
        <v>34</v>
      </c>
      <c r="F895" s="10">
        <f t="shared" si="2347"/>
        <v>0</v>
      </c>
      <c r="G895" s="59">
        <f t="shared" si="2348"/>
        <v>0</v>
      </c>
      <c r="H895" s="59">
        <f t="shared" si="2345"/>
        <v>0</v>
      </c>
      <c r="I895" s="59">
        <f t="shared" si="2345"/>
        <v>0</v>
      </c>
      <c r="J895" s="59">
        <f t="shared" si="2345"/>
        <v>0</v>
      </c>
      <c r="K895" s="59">
        <f t="shared" si="2345"/>
        <v>0</v>
      </c>
      <c r="L895" s="59">
        <f t="shared" si="2345"/>
        <v>0</v>
      </c>
      <c r="M895" s="59">
        <f t="shared" si="2345"/>
        <v>0</v>
      </c>
      <c r="N895" s="59">
        <f t="shared" si="2345"/>
        <v>0</v>
      </c>
      <c r="O895" s="59">
        <f t="shared" si="2345"/>
        <v>0</v>
      </c>
      <c r="P895" s="59">
        <f t="shared" si="2345"/>
        <v>0</v>
      </c>
      <c r="Q895" s="59">
        <f t="shared" si="2345"/>
        <v>0</v>
      </c>
      <c r="R895" s="59">
        <f t="shared" si="2345"/>
        <v>0</v>
      </c>
      <c r="S895" s="59">
        <f t="shared" si="2345"/>
        <v>0</v>
      </c>
      <c r="T895" s="59">
        <f t="shared" si="2345"/>
        <v>0</v>
      </c>
      <c r="U895" s="59">
        <f t="shared" si="2345"/>
        <v>0</v>
      </c>
      <c r="V895" s="59">
        <f t="shared" si="2345"/>
        <v>0</v>
      </c>
      <c r="W895" s="59">
        <f t="shared" si="2345"/>
        <v>0</v>
      </c>
      <c r="X895" s="59">
        <f t="shared" si="2345"/>
        <v>0</v>
      </c>
      <c r="Y895" s="59">
        <f t="shared" si="2345"/>
        <v>0</v>
      </c>
      <c r="Z895" s="59">
        <f t="shared" si="2345"/>
        <v>0</v>
      </c>
      <c r="AA895" s="25">
        <v>6</v>
      </c>
      <c r="AO895" s="4">
        <f t="shared" si="2242"/>
        <v>0</v>
      </c>
      <c r="AP895" s="4">
        <f t="shared" si="2243"/>
        <v>0</v>
      </c>
      <c r="AQ895" s="4">
        <f t="shared" si="2319"/>
        <v>0</v>
      </c>
      <c r="AU895" s="124"/>
      <c r="AV895" s="124"/>
      <c r="AW895" s="125"/>
      <c r="AX895" s="124"/>
      <c r="AY895" s="36" t="s">
        <v>34</v>
      </c>
      <c r="AZ895" s="10">
        <f t="shared" si="2349"/>
        <v>0</v>
      </c>
      <c r="BA895" s="59">
        <f t="shared" ref="BA895:BT895" si="2354">BA886</f>
        <v>0</v>
      </c>
      <c r="BB895" s="59">
        <f t="shared" si="2354"/>
        <v>0</v>
      </c>
      <c r="BC895" s="59">
        <f t="shared" si="2354"/>
        <v>0</v>
      </c>
      <c r="BD895" s="59">
        <f t="shared" si="2354"/>
        <v>0</v>
      </c>
      <c r="BE895" s="59">
        <f t="shared" si="2354"/>
        <v>0</v>
      </c>
      <c r="BF895" s="59">
        <f t="shared" si="2354"/>
        <v>0</v>
      </c>
      <c r="BG895" s="59">
        <f t="shared" si="2354"/>
        <v>0</v>
      </c>
      <c r="BH895" s="59">
        <f t="shared" si="2354"/>
        <v>0</v>
      </c>
      <c r="BI895" s="59">
        <f t="shared" si="2354"/>
        <v>0</v>
      </c>
      <c r="BJ895" s="59">
        <f t="shared" si="2354"/>
        <v>0</v>
      </c>
      <c r="BK895" s="59">
        <f t="shared" si="2354"/>
        <v>0</v>
      </c>
      <c r="BL895" s="59">
        <f t="shared" si="2354"/>
        <v>0</v>
      </c>
      <c r="BM895" s="59">
        <f t="shared" si="2354"/>
        <v>0</v>
      </c>
      <c r="BN895" s="59">
        <f t="shared" si="2354"/>
        <v>0</v>
      </c>
      <c r="BO895" s="59">
        <f t="shared" si="2354"/>
        <v>0</v>
      </c>
      <c r="BP895" s="59">
        <f t="shared" si="2354"/>
        <v>0</v>
      </c>
      <c r="BQ895" s="59">
        <f t="shared" si="2354"/>
        <v>0</v>
      </c>
      <c r="BR895" s="59">
        <f t="shared" si="2354"/>
        <v>0</v>
      </c>
      <c r="BS895" s="59">
        <f t="shared" si="2354"/>
        <v>0</v>
      </c>
      <c r="BT895" s="59">
        <f t="shared" si="2354"/>
        <v>0</v>
      </c>
      <c r="BU895" s="25">
        <v>6</v>
      </c>
    </row>
    <row r="896" spans="1:88" s="5" customFormat="1" ht="30" customHeight="1">
      <c r="A896" s="299"/>
      <c r="B896" s="299"/>
      <c r="C896" s="308"/>
      <c r="D896" s="311" t="s">
        <v>35</v>
      </c>
      <c r="E896" s="312"/>
      <c r="F896" s="10">
        <f>F890+F891+F892+F893+F894+F895</f>
        <v>5400648.5499999998</v>
      </c>
      <c r="G896" s="10">
        <f t="shared" ref="G896" si="2355">G890+G891+G892+G893+G894+G895</f>
        <v>3777270.4840000002</v>
      </c>
      <c r="H896" s="10">
        <f t="shared" ref="H896" si="2356">H890+H891+H892+H893+H894+H895</f>
        <v>0</v>
      </c>
      <c r="I896" s="10">
        <f t="shared" ref="I896" si="2357">I890+I891+I892+I893+I894+I895</f>
        <v>0</v>
      </c>
      <c r="J896" s="10">
        <f t="shared" ref="J896" si="2358">J890+J891+J892+J893+J894+J895</f>
        <v>0</v>
      </c>
      <c r="K896" s="10">
        <f t="shared" ref="K896" si="2359">K890+K891+K892+K893+K894+K895</f>
        <v>0</v>
      </c>
      <c r="L896" s="10">
        <f t="shared" ref="L896" si="2360">L890+L891+L892+L893+L894+L895</f>
        <v>0</v>
      </c>
      <c r="M896" s="10">
        <f t="shared" ref="M896" si="2361">M890+M891+M892+M893+M894+M895</f>
        <v>0</v>
      </c>
      <c r="N896" s="10">
        <f t="shared" ref="N896" si="2362">N890+N891+N892+N893+N894+N895</f>
        <v>0</v>
      </c>
      <c r="O896" s="10">
        <f t="shared" ref="O896" si="2363">O890+O891+O892+O893+O894+O895</f>
        <v>0</v>
      </c>
      <c r="P896" s="10">
        <f t="shared" ref="P896" si="2364">P890+P891+P892+P893+P894+P895</f>
        <v>0</v>
      </c>
      <c r="Q896" s="10">
        <f t="shared" ref="Q896" si="2365">Q890+Q891+Q892+Q893+Q894+Q895</f>
        <v>0</v>
      </c>
      <c r="R896" s="10">
        <f t="shared" ref="R896" si="2366">R890+R891+R892+R893+R894+R895</f>
        <v>0</v>
      </c>
      <c r="S896" s="10">
        <f t="shared" ref="S896" si="2367">S890+S891+S892+S893+S894+S895</f>
        <v>944507.81099999999</v>
      </c>
      <c r="T896" s="10">
        <f t="shared" ref="T896" si="2368">T890+T891+T892+T893+T894+T895</f>
        <v>0</v>
      </c>
      <c r="U896" s="10">
        <f t="shared" ref="U896" si="2369">U890+U891+U892+U893+U894+U895</f>
        <v>678870.255</v>
      </c>
      <c r="V896" s="10">
        <f t="shared" ref="V896" si="2370">V890+V891+V892+V893+V894+V895</f>
        <v>0</v>
      </c>
      <c r="W896" s="10">
        <f t="shared" ref="W896" si="2371">W890+W891+W892+W893+W894+W895</f>
        <v>0</v>
      </c>
      <c r="X896" s="10">
        <f t="shared" ref="X896" si="2372">X890+X891+X892+X893+X894+X895</f>
        <v>0</v>
      </c>
      <c r="Y896" s="10">
        <f t="shared" ref="Y896" si="2373">Y890+Y891+Y892+Y893+Y894+Y895</f>
        <v>0</v>
      </c>
      <c r="Z896" s="10">
        <f t="shared" ref="Z896" si="2374">Z890+Z891+Z892+Z893+Z894+Z895</f>
        <v>0</v>
      </c>
      <c r="AA896" s="26">
        <v>7</v>
      </c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>
        <f t="shared" si="2242"/>
        <v>0</v>
      </c>
      <c r="AP896" s="4">
        <f t="shared" si="2243"/>
        <v>0</v>
      </c>
      <c r="AQ896" s="4">
        <f t="shared" si="2319"/>
        <v>0</v>
      </c>
      <c r="AR896" s="4"/>
      <c r="AU896" s="124"/>
      <c r="AV896" s="124"/>
      <c r="AW896" s="125"/>
      <c r="AX896" s="126" t="s">
        <v>35</v>
      </c>
      <c r="AY896" s="126"/>
      <c r="AZ896" s="10">
        <f>AZ890+AZ891+AZ892+AZ893+AZ894+AZ895</f>
        <v>10801297.1</v>
      </c>
      <c r="BA896" s="10">
        <f t="shared" ref="BA896:BT896" si="2375">BA890+BA891+BA892+BA893+BA894+BA895</f>
        <v>7554540.9699999997</v>
      </c>
      <c r="BB896" s="10">
        <f t="shared" si="2375"/>
        <v>0</v>
      </c>
      <c r="BC896" s="10">
        <f t="shared" si="2375"/>
        <v>0</v>
      </c>
      <c r="BD896" s="10">
        <f t="shared" si="2375"/>
        <v>0</v>
      </c>
      <c r="BE896" s="10">
        <f t="shared" si="2375"/>
        <v>0</v>
      </c>
      <c r="BF896" s="10">
        <f t="shared" si="2375"/>
        <v>0</v>
      </c>
      <c r="BG896" s="10">
        <f t="shared" si="2375"/>
        <v>0</v>
      </c>
      <c r="BH896" s="10">
        <f t="shared" si="2375"/>
        <v>0</v>
      </c>
      <c r="BI896" s="10">
        <f t="shared" si="2375"/>
        <v>0</v>
      </c>
      <c r="BJ896" s="10">
        <f t="shared" si="2375"/>
        <v>0</v>
      </c>
      <c r="BK896" s="10">
        <f t="shared" si="2375"/>
        <v>0</v>
      </c>
      <c r="BL896" s="10">
        <f t="shared" si="2375"/>
        <v>0</v>
      </c>
      <c r="BM896" s="10">
        <f t="shared" si="2375"/>
        <v>1889015.62</v>
      </c>
      <c r="BN896" s="10">
        <f t="shared" si="2375"/>
        <v>0</v>
      </c>
      <c r="BO896" s="10">
        <f t="shared" si="2375"/>
        <v>1357740.51</v>
      </c>
      <c r="BP896" s="10">
        <f t="shared" si="2375"/>
        <v>0</v>
      </c>
      <c r="BQ896" s="10">
        <f t="shared" si="2375"/>
        <v>0</v>
      </c>
      <c r="BR896" s="10">
        <f t="shared" si="2375"/>
        <v>0</v>
      </c>
      <c r="BS896" s="10">
        <f t="shared" si="2375"/>
        <v>0</v>
      </c>
      <c r="BT896" s="10">
        <f t="shared" si="2375"/>
        <v>0</v>
      </c>
      <c r="BU896" s="26">
        <v>7</v>
      </c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I896" s="32">
        <f>BF896-BG896</f>
        <v>0</v>
      </c>
      <c r="CJ896" s="123"/>
    </row>
    <row r="897" spans="1:88" ht="75" customHeight="1">
      <c r="A897" s="299"/>
      <c r="B897" s="299"/>
      <c r="C897" s="308"/>
      <c r="D897" s="292" t="s">
        <v>53</v>
      </c>
      <c r="E897" s="293"/>
      <c r="F897" s="11">
        <f>ROUND(F896/C890,2)</f>
        <v>199.65</v>
      </c>
      <c r="G897" s="11">
        <f>ROUND(G896/C890,2)</f>
        <v>139.63999999999999</v>
      </c>
      <c r="H897" s="11">
        <f>ROUND(H896/C890,2)</f>
        <v>0</v>
      </c>
      <c r="I897" s="11">
        <f>ROUND(I896/C890,2)</f>
        <v>0</v>
      </c>
      <c r="J897" s="11">
        <f>ROUND(J896/C890,2)</f>
        <v>0</v>
      </c>
      <c r="K897" s="11">
        <f>ROUND(K896/C890,2)</f>
        <v>0</v>
      </c>
      <c r="L897" s="11">
        <f>ROUND(L896/C890,2)</f>
        <v>0</v>
      </c>
      <c r="M897" s="11">
        <f>ROUND(M896/C890,2)</f>
        <v>0</v>
      </c>
      <c r="N897" s="11">
        <f>ROUND(N896/C890,2)</f>
        <v>0</v>
      </c>
      <c r="O897" s="11">
        <f>ROUND(O896/C890,2)</f>
        <v>0</v>
      </c>
      <c r="P897" s="11">
        <f>ROUND(P896/C890,2)</f>
        <v>0</v>
      </c>
      <c r="Q897" s="11">
        <f>ROUND(Q896/C890,2)</f>
        <v>0</v>
      </c>
      <c r="R897" s="11">
        <f>ROUND(R896/C890,2)</f>
        <v>0</v>
      </c>
      <c r="S897" s="11">
        <f>ROUND(S896/C890,2)</f>
        <v>34.92</v>
      </c>
      <c r="T897" s="11">
        <f>ROUND(T896/C890,2)</f>
        <v>0</v>
      </c>
      <c r="U897" s="11">
        <f>ROUND(U896/C890,2)</f>
        <v>25.1</v>
      </c>
      <c r="V897" s="11">
        <f>ROUND(V896/C890,2)</f>
        <v>0</v>
      </c>
      <c r="W897" s="11">
        <f>ROUND(W896/C890,2)</f>
        <v>0</v>
      </c>
      <c r="X897" s="11">
        <f>ROUND(X896/C890,2)</f>
        <v>0</v>
      </c>
      <c r="Y897" s="11">
        <f>ROUND(Y896/C890,2)</f>
        <v>0</v>
      </c>
      <c r="Z897" s="11">
        <f>ROUND(Z896/C890,2)</f>
        <v>0</v>
      </c>
      <c r="AA897" s="17">
        <v>8</v>
      </c>
      <c r="AD897" s="52" t="b">
        <f>IF(AND(G897&gt;947.15,G897&lt;949),3,IF(AND(G897&gt;623.59,G897&lt;625),4,IF(AND(G897&gt;237.38,G897&lt;239),5,IF(AND(G897&gt;1986,G897&lt;1988),6,IF(AND(G897&gt;739.75,G897&lt;741),7,IF(AND(G897&gt;282.91,G897&lt;284),8,IF(AND(G897&gt;2681.35,G897&lt;2683),9,IF(AND(G897&gt;828.59,G897&lt;830),10,IF(AND(G897&gt;585.15,G897&lt;587),11,IF(AND(G897&gt;991.71,G897&lt;993),12,IF(AND(G897&gt;652.95,G897&lt;654),13,IF(AND(G897&gt;248.59,G897&lt;250),14,IF(AND(G897&gt;2079.39,G897&lt;2081),15,IF(AND(G897&gt;774.57,G897&lt;776),16,IF(AND(G897&gt;296.25,G897&lt;298),17,IF(AND(G897&gt;2807.42,G897&lt;2809),18,IF(AND(G897&gt;867.59,G897&lt;869),19,IF(AND(G897&gt;612.7,G897&lt;614),20))))))))))))))))))</f>
        <v>0</v>
      </c>
      <c r="AE897" s="52" t="b">
        <f>IF(AND(I897&gt;1204.78,I897&lt;1206),5,IF(AND(I897&gt;1407.63,I897&lt;1409),8,IF(AND(I897&gt;1427.91,I897&lt;1429),11,IF(AND(I897&gt;1261.45,I897&lt;1263),14,IF(AND(I897&gt;1473.83,I897&lt;1475),17,IF(AND(I897&gt;1495.07,I897&lt;1497),20))))))</f>
        <v>0</v>
      </c>
      <c r="AF897" s="52" t="b">
        <f>IF(AND(J897&gt;486.32,J897&lt;488),3,IF(AND(J897&gt;324.64,J897&lt;326),4,IF(AND(J897&gt;286.99,J897&lt;288.5),5,IF(AND(J897&gt;617.7,J897&lt;618),6,IF(AND(J897&gt;411.3,J897&lt;413),7,IF(AND(J897&gt;365.04,J897&lt;367),8,IF(AND(J897&gt;797.54,J897&lt;799),9,IF(AND(J897&gt;533.49,J897&lt;535),10,IF(AND(J897&gt;475.86,J897&lt;477),11,IF(AND(J897&gt;509.22,J897&lt;511),12,IF(AND(J897&gt;339.94,J897&lt;341.2),13,IF(AND(J897&gt;300.53,J897&lt;302),14,IF(AND(J897&gt;646.78,J897&lt;648),15,IF(AND(J897&gt;430.68,J897&lt;432),16,IF(AND(J897&gt;382.24,J897&lt;384),17,IF(AND(J897&gt;835.07,J897&lt;837),18,IF(AND(J897&gt;558.61,J897&lt;560),19,IF(AND(J897&gt;498.27,J897&lt;500),20))))))))))))))))))</f>
        <v>0</v>
      </c>
      <c r="AG897" s="52" t="b">
        <f>IF(AND(L897&gt;497.89,L897&lt;499),3,IF(AND(L897&gt;360.29,L897&lt;362),4,IF(AND(L897&gt;249.38,L897&lt;251),5,IF(AND(L897&gt;628.22,L897&lt;630),6,IF(AND(L897&gt;455.21,L897&lt;457),7,IF(AND(L897&gt;315.16,L897&lt;317),8,IF(AND(L897&gt;814.35,L897&lt;816),9,IF(AND(L897&gt;571.19,L897&lt;573),10,IF(AND(L897&gt;401.59,L897&lt;403),11,IF(AND(L897&gt;521.33,L897&lt;523),12,IF(AND(L897&gt;377.28,L897&lt;379),13,IF(AND(L897&gt;261.15,L897&lt;263),14,IF(AND(L897&gt;657.8,L897&lt;659),15,IF(AND(L897&gt;476.66,L897&lt;478),16,IF(AND(L897&gt;330.01,L897&lt;332),17,IF(AND(L897&gt;852.67,L897&lt;854),18,IF(AND(L897&gt;598.08,L897&lt;600),19,IF(AND(L897&gt;420.51,L897&lt;422),20))))))))))))))))))</f>
        <v>0</v>
      </c>
      <c r="AH897" s="52" t="b">
        <f>IF(AND(Q897&gt;358.85,Q897&lt;360),3,IF(AND(Q897&gt;129.83,Q897&lt;131),4,IF(AND(Q897&gt;77.61,Q897&lt;79),5,IF(AND(Q897&gt;426.19,Q897&lt;428),6,IF(AND(Q897&gt;159.77,Q897&lt;161),7,IF(AND(Q897&gt;94.38,Q897&lt;96),8,IF(AND(Q897&gt;567.37,Q897&lt;569),9,IF(AND(Q897&gt;203.4,Q897&lt;205),10,IF(AND(Q897&gt;131.96,Q897&lt;133),11,IF(AND(Q897&gt;375.76,Q897&lt;377),12,IF(AND(Q897&gt;135.98,Q897&lt;137),13,IF(AND(Q897&gt;81.31,Q897&lt;83),14,IF(AND(Q897&gt;446.27,Q897&lt;448),15,IF(AND(Q897&gt;167.32,Q897&lt;169),16,IF(AND(Q897&gt;98.86,Q897&lt;100),17,IF(AND(Q897&gt;594.08,Q897&lt;596),18,IF(AND(Q897&gt;213.01,Q897&lt;215),19,IF(AND(Q897&gt;138.21,Q897&lt;140),20))))))))))))))))))</f>
        <v>0</v>
      </c>
      <c r="AI897" s="52" t="b">
        <f>IF(AND(S897&gt;195.17,S897&lt;197),3,IF(AND(S897&gt;88.93,S897&lt;90),4,IF(AND(S897&gt;47.88,S897&lt;49),5,IF(AND(S897&gt;245.08,S897&lt;247),6,IF(AND(S897&gt;111.07,S897&lt;113),7,IF(AND(S897&gt;60.92,S897&lt;62),8,IF(AND(S897&gt;296.11,S897&lt;298),9,IF(AND(S897&gt;139.41,S897&lt;141),10,IF(AND(S897&gt;78.67,S897&lt;80),11,IF(AND(S897&gt;204.39,S897&lt;206),12,IF(AND(S897&gt;93.16,S897&lt;95),13,IF(AND(S897&gt;50.17,S897&lt;52),14,IF(AND(S897&gt;256.64,S897&lt;258),15,IF(AND(S897&gt;116.33,S897&lt;118),16,IF(AND(S897&gt;63.83,S897&lt;65),17,IF(AND(S897&gt;310.07,S897&lt;312),18,IF(AND(S897&gt;146.01,S897&lt;148),19,IF(AND(S897&gt;82.42,S897&lt;84),20))))))))))))))))))</f>
        <v>0</v>
      </c>
      <c r="AJ897" s="52" t="b">
        <f>IF(AND(U897&gt;107.35,U897&lt;109),3,IF(AND(U897&gt;63.65,U897&lt;65),4,IF(AND(U897&gt;44.75,U897&lt;46),5,IF(AND(U897&gt;143.27,U897&lt;145),6,IF(AND(U897&gt;85.58,U897&lt;87),7,IF(AND(U897&gt;60.46,U897&lt;62),8,IF(AND(U897&gt;194.16,U897&lt;196),9,IF(AND(U897&gt;117.24,U897&lt;119),10,IF(AND(U897&gt;82.88,U897&lt;84),11,IF(AND(U897&gt;112.44,U897&lt;114),12,IF(AND(U897&gt;66.69,U897&lt;68),13,IF(AND(U897&gt;46.9,U897&lt;48),14,IF(AND(U897&gt;150.05,U897&lt;152),15,IF(AND(U897&gt;90.65,U897&lt;91),16,IF(AND(U897&gt;63.34,U897&lt;65),17,IF(AND(U897&gt;203.34,U897&lt;205),18,IF(AND(U897&gt;122.8,U897&lt;124),19,IF(AND(U897&gt;86.83,U897&lt;88),20))))))))))))))))))</f>
        <v>0</v>
      </c>
      <c r="AK897" s="52" t="b">
        <f>IF(AND(V897&gt;139.85,V897&lt;141),3,IF(AND(V897&gt;103.84,V897&lt;105),4,IF(AND(V897&gt;52.32,V897&lt;54),5,IF(AND(V897&gt;285.46,V897&lt;287),6,IF(AND(V897&gt;118.42,V897&lt;120),7,IF(AND(V897&gt;62.42,V897&lt;64),8,IF(AND(V897&gt;412.27,V897&lt;414),9,IF(AND(V897&gt;140.33,V897&lt;142),10,IF(AND(V897&gt;145,V897&lt;147),11,IF(AND(V897&gt;146.47,V897&lt;148),12,IF(AND(V897&gt;108.77,V897&lt;110),13,IF(AND(V897&gt;54.82,V897&lt;56),14,IF(AND(V897&gt;298.92,V897&lt;300),15,IF(AND(V897&gt;124.03,V897&lt;126),16,IF(AND(V897&gt;65.4,V897&lt;67),17,IF(AND(V897&gt;431.69,V897&lt;433),18,IF(AND(V897&gt;146.97,V897&lt;148),19,IF(AND(V897&gt;151.86,V897&lt;153),20))))))))))))))))))</f>
        <v>0</v>
      </c>
      <c r="AL897" s="52" t="b">
        <f>IF(AND(W897&gt;350.42,W897&lt;352),3,IF(AND(W897&gt;546.22,W897&lt;548),4,IF(AND(W897&gt;155.33,W897&lt;157),5,IF(AND(W897&gt;721.99,W897&lt;723),6,IF(AND(W897&gt;638.96,W897&lt;639),7,IF(AND(W897&gt;187.79,W897&lt;189),8,IF(AND(W897&gt;945.4,W897&lt;947),9,IF(AND(W897&gt;698.46,W897&lt;670),10,IF(AND(W897&gt;360.7,W897&lt;362),11,IF(AND(W897&gt;366.94,W897&lt;368),12,IF(AND(W897&gt;571.94,W897&lt;573),13,IF(AND(W897&gt;162.68,W897&lt;164),14,IF(AND(W897&gt;755.97,W897&lt;757),15,IF(AND(W897&gt;667.99,W897&lt;669),16,IF(AND(W897&gt;196.66,W897&lt;198),17,IF(AND(W897&gt;989.88,W897&lt;991),18,IF(AND(W897&gt;731.33,W897&lt;733),19,IF(AND(W897&gt;377.7,W897&lt;379),20))))))))))))))))))</f>
        <v>0</v>
      </c>
      <c r="AM897" s="52" t="b">
        <f>IF(AND(Y897&gt;46.2,Y897&lt;46.5),3,IF(AND(Y897&gt;18.8,Y897&lt;19.1),4,IF(AND(Y897&gt;15.8,Y897&lt;16),5,IF(AND(Y897&gt;78.7,Y897&lt;79),6,IF(AND(Y897&gt;32.1,Y897&lt;32.4),7,IF(AND(Y897&gt;26.9,Y897&lt;27.3),8,IF(AND(Y897&gt;125,Y897&lt;125.5),9,IF(AND(Y897&gt;48.2,Y897&lt;48.52),10,IF(AND(Y897&gt;43.1,Y897&lt;43.6),11,IF(AND(Y897&gt;48.53,Y897&lt;48.7),12,IF(AND(Y897&gt;19.6,Y897&lt;20.1),13,IF(AND(Y897&gt;16.5,Y897&lt;16.9),14,IF(AND(Y897&gt;82.4,Y897&lt;82.8),15,IF(AND(Y897&gt;33.6,Y897&lt;34),16,IF(AND(Y897&gt;28,Y897&lt;28.6),17,IF(AND(Y897&gt;130.8,Y897&lt;131.4),18,IF(AND(Y897&gt;50.5,Y897&lt;50.9),19,IF(AND(Y897&gt;45.2,Y897&lt;45.8),20))))))))))))))))))</f>
        <v>0</v>
      </c>
      <c r="AO897" s="4">
        <f t="shared" si="2242"/>
        <v>0</v>
      </c>
      <c r="AP897" s="4">
        <f t="shared" si="2243"/>
        <v>0</v>
      </c>
      <c r="AQ897" s="4">
        <f t="shared" si="2319"/>
        <v>0</v>
      </c>
      <c r="AU897" s="124"/>
      <c r="AV897" s="124"/>
      <c r="AW897" s="125"/>
      <c r="AX897" s="127" t="s">
        <v>53</v>
      </c>
      <c r="AY897" s="128"/>
      <c r="AZ897" s="11">
        <f>ROUND(AZ896/AW890,2)</f>
        <v>399.29</v>
      </c>
      <c r="BA897" s="11">
        <f>ROUND(BA896/AW890,2)</f>
        <v>279.27</v>
      </c>
      <c r="BB897" s="11">
        <f>ROUND(BB896/AW890,2)</f>
        <v>0</v>
      </c>
      <c r="BC897" s="11">
        <f>ROUND(BC896/AW890,2)</f>
        <v>0</v>
      </c>
      <c r="BD897" s="11">
        <f>ROUND(BD896/AW890,2)</f>
        <v>0</v>
      </c>
      <c r="BE897" s="11">
        <f>ROUND(BE896/AW890,2)</f>
        <v>0</v>
      </c>
      <c r="BF897" s="11">
        <f>ROUND(BF896/AW890,2)</f>
        <v>0</v>
      </c>
      <c r="BG897" s="11">
        <f>ROUND(BG896/AW890,2)</f>
        <v>0</v>
      </c>
      <c r="BH897" s="11">
        <f>ROUND(BH896/AW890,2)</f>
        <v>0</v>
      </c>
      <c r="BI897" s="11">
        <f>ROUND(BI896/AW890,2)</f>
        <v>0</v>
      </c>
      <c r="BJ897" s="11">
        <f>ROUND(BJ896/AW890,2)</f>
        <v>0</v>
      </c>
      <c r="BK897" s="11">
        <f>ROUND(BK896/AW890,2)</f>
        <v>0</v>
      </c>
      <c r="BL897" s="11">
        <f>ROUND(BL896/AW890,2)</f>
        <v>0</v>
      </c>
      <c r="BM897" s="11">
        <f>ROUND(BM896/AW890,2)</f>
        <v>69.83</v>
      </c>
      <c r="BN897" s="11">
        <f>ROUND(BN896/AW890,2)</f>
        <v>0</v>
      </c>
      <c r="BO897" s="11">
        <f>ROUND(BO896/AW890,2)</f>
        <v>50.19</v>
      </c>
      <c r="BP897" s="11">
        <f>ROUND(BP896/AW890,2)</f>
        <v>0</v>
      </c>
      <c r="BQ897" s="11">
        <f>ROUND(BQ896/AW890,2)</f>
        <v>0</v>
      </c>
      <c r="BR897" s="11">
        <f>ROUND(BR896/AW890,2)</f>
        <v>0</v>
      </c>
      <c r="BS897" s="11">
        <f>ROUND(BS896/AW890,2)</f>
        <v>0</v>
      </c>
      <c r="BT897" s="11">
        <f>ROUND(BT896/AW890,2)</f>
        <v>0</v>
      </c>
      <c r="BU897" s="17">
        <v>8</v>
      </c>
      <c r="BX897" s="52" t="b">
        <f>IF(AND(BA897&gt;947.15,BA897&lt;949),3,IF(AND(BA897&gt;623.59,BA897&lt;625),4,IF(AND(BA897&gt;237.38,BA897&lt;239),5,IF(AND(BA897&gt;1986,BA897&lt;1988),6,IF(AND(BA897&gt;739.75,BA897&lt;741),7,IF(AND(BA897&gt;282.91,BA897&lt;284),8,IF(AND(BA897&gt;2681.35,BA897&lt;2683),9,IF(AND(BA897&gt;828.59,BA897&lt;830),10,IF(AND(BA897&gt;585.15,BA897&lt;587),11,IF(AND(BA897&gt;991.71,BA897&lt;993),12,IF(AND(BA897&gt;652.95,BA897&lt;654),13,IF(AND(BA897&gt;248.59,BA897&lt;250),14,IF(AND(BA897&gt;2079.39,BA897&lt;2081),15,IF(AND(BA897&gt;774.57,BA897&lt;776),16,IF(AND(BA897&gt;296.25,BA897&lt;298),17,IF(AND(BA897&gt;2807.42,BA897&lt;2809),18,IF(AND(BA897&gt;867.59,BA897&lt;869),19,IF(AND(BA897&gt;612.7,BA897&lt;614),20))))))))))))))))))</f>
        <v>0</v>
      </c>
      <c r="BY897" s="52" t="b">
        <f>IF(AND(BC897&gt;1204.78,BC897&lt;1206),5,IF(AND(BC897&gt;1407.63,BC897&lt;1409),8,IF(AND(BC897&gt;1427.91,BC897&lt;1429),11,IF(AND(BC897&gt;1261.45,BC897&lt;1263),14,IF(AND(BC897&gt;1473.83,BC897&lt;1475),17,IF(AND(BC897&gt;1495.07,BC897&lt;1497),20))))))</f>
        <v>0</v>
      </c>
      <c r="BZ897" s="52" t="b">
        <f>IF(AND(BD897&gt;486.32,BD897&lt;488),3,IF(AND(BD897&gt;324.64,BD897&lt;326),4,IF(AND(BD897&gt;286.99,BD897&lt;288.5),5,IF(AND(BD897&gt;617.7,BD897&lt;618),6,IF(AND(BD897&gt;411.3,BD897&lt;413),7,IF(AND(BD897&gt;365.04,BD897&lt;367),8,IF(AND(BD897&gt;797.54,BD897&lt;799),9,IF(AND(BD897&gt;533.49,BD897&lt;535),10,IF(AND(BD897&gt;475.86,BD897&lt;477),11,IF(AND(BD897&gt;509.22,BD897&lt;511),12,IF(AND(BD897&gt;339.94,BD897&lt;341.2),13,IF(AND(BD897&gt;300.53,BD897&lt;302),14,IF(AND(BD897&gt;646.78,BD897&lt;648),15,IF(AND(BD897&gt;430.68,BD897&lt;432),16,IF(AND(BD897&gt;382.24,BD897&lt;384),17,IF(AND(BD897&gt;835.07,BD897&lt;837),18,IF(AND(BD897&gt;558.61,BD897&lt;560),19,IF(AND(BD897&gt;498.27,BD897&lt;500),20))))))))))))))))))</f>
        <v>0</v>
      </c>
      <c r="CA897" s="52" t="b">
        <f>IF(AND(BF897&gt;497.89,BF897&lt;499),3,IF(AND(BF897&gt;360.29,BF897&lt;362),4,IF(AND(BF897&gt;249.38,BF897&lt;251),5,IF(AND(BF897&gt;628.22,BF897&lt;630),6,IF(AND(BF897&gt;455.21,BF897&lt;457),7,IF(AND(BF897&gt;315.16,BF897&lt;317),8,IF(AND(BF897&gt;814.35,BF897&lt;816),9,IF(AND(BF897&gt;571.19,BF897&lt;573),10,IF(AND(BF897&gt;401.59,BF897&lt;403),11,IF(AND(BF897&gt;521.33,BF897&lt;523),12,IF(AND(BF897&gt;377.28,BF897&lt;379),13,IF(AND(BF897&gt;261.15,BF897&lt;263),14,IF(AND(BF897&gt;657.8,BF897&lt;659),15,IF(AND(BF897&gt;476.66,BF897&lt;478),16,IF(AND(BF897&gt;330.01,BF897&lt;332),17,IF(AND(BF897&gt;852.67,BF897&lt;854),18,IF(AND(BF897&gt;598.08,BF897&lt;600),19,IF(AND(BF897&gt;420.51,BF897&lt;422),20))))))))))))))))))</f>
        <v>0</v>
      </c>
      <c r="CB897" s="52" t="b">
        <f>IF(AND(BK897&gt;358.85,BK897&lt;360),3,IF(AND(BK897&gt;129.83,BK897&lt;131),4,IF(AND(BK897&gt;77.61,BK897&lt;79),5,IF(AND(BK897&gt;426.19,BK897&lt;428),6,IF(AND(BK897&gt;159.77,BK897&lt;161),7,IF(AND(BK897&gt;94.38,BK897&lt;96),8,IF(AND(BK897&gt;567.37,BK897&lt;569),9,IF(AND(BK897&gt;203.4,BK897&lt;205),10,IF(AND(BK897&gt;131.96,BK897&lt;133),11,IF(AND(BK897&gt;375.76,BK897&lt;377),12,IF(AND(BK897&gt;135.98,BK897&lt;137),13,IF(AND(BK897&gt;81.31,BK897&lt;83),14,IF(AND(BK897&gt;446.27,BK897&lt;448),15,IF(AND(BK897&gt;167.32,BK897&lt;169),16,IF(AND(BK897&gt;98.86,BK897&lt;100),17,IF(AND(BK897&gt;594.08,BK897&lt;596),18,IF(AND(BK897&gt;213.01,BK897&lt;215),19,IF(AND(BK897&gt;138.21,BK897&lt;140),20))))))))))))))))))</f>
        <v>0</v>
      </c>
      <c r="CC897" s="52" t="b">
        <f>IF(AND(BM897&gt;195.17,BM897&lt;197),3,IF(AND(BM897&gt;88.93,BM897&lt;90),4,IF(AND(BM897&gt;47.88,BM897&lt;49),5,IF(AND(BM897&gt;245.08,BM897&lt;247),6,IF(AND(BM897&gt;111.07,BM897&lt;113),7,IF(AND(BM897&gt;60.92,BM897&lt;62),8,IF(AND(BM897&gt;296.11,BM897&lt;298),9,IF(AND(BM897&gt;139.41,BM897&lt;141),10,IF(AND(BM897&gt;78.67,BM897&lt;80),11,IF(AND(BM897&gt;204.39,BM897&lt;206),12,IF(AND(BM897&gt;93.16,BM897&lt;95),13,IF(AND(BM897&gt;50.17,BM897&lt;52),14,IF(AND(BM897&gt;256.64,BM897&lt;258),15,IF(AND(BM897&gt;116.33,BM897&lt;118),16,IF(AND(BM897&gt;63.83,BM897&lt;65),17,IF(AND(BM897&gt;310.07,BM897&lt;312),18,IF(AND(BM897&gt;146.01,BM897&lt;148),19,IF(AND(BM897&gt;82.42,BM897&lt;84),20))))))))))))))))))</f>
        <v>0</v>
      </c>
      <c r="CD897" s="52" t="b">
        <f>IF(AND(BO897&gt;107.35,BO897&lt;109),3,IF(AND(BO897&gt;63.65,BO897&lt;65),4,IF(AND(BO897&gt;44.75,BO897&lt;46),5,IF(AND(BO897&gt;143.27,BO897&lt;145),6,IF(AND(BO897&gt;85.58,BO897&lt;87),7,IF(AND(BO897&gt;60.46,BO897&lt;62),8,IF(AND(BO897&gt;194.16,BO897&lt;196),9,IF(AND(BO897&gt;117.24,BO897&lt;119),10,IF(AND(BO897&gt;82.88,BO897&lt;84),11,IF(AND(BO897&gt;112.44,BO897&lt;114),12,IF(AND(BO897&gt;66.69,BO897&lt;68),13,IF(AND(BO897&gt;46.9,BO897&lt;48),14,IF(AND(BO897&gt;150.05,BO897&lt;152),15,IF(AND(BO897&gt;90.65,BO897&lt;91),16,IF(AND(BO897&gt;63.34,BO897&lt;65),17,IF(AND(BO897&gt;203.34,BO897&lt;205),18,IF(AND(BO897&gt;122.8,BO897&lt;124),19,IF(AND(BO897&gt;86.83,BO897&lt;88),20))))))))))))))))))</f>
        <v>0</v>
      </c>
      <c r="CE897" s="52" t="b">
        <f>IF(AND(BP897&gt;139.85,BP897&lt;141),3,IF(AND(BP897&gt;103.84,BP897&lt;105),4,IF(AND(BP897&gt;52.32,BP897&lt;54),5,IF(AND(BP897&gt;285.46,BP897&lt;287),6,IF(AND(BP897&gt;118.42,BP897&lt;120),7,IF(AND(BP897&gt;62.42,BP897&lt;64),8,IF(AND(BP897&gt;412.27,BP897&lt;414),9,IF(AND(BP897&gt;140.33,BP897&lt;142),10,IF(AND(BP897&gt;145,BP897&lt;147),11,IF(AND(BP897&gt;146.47,BP897&lt;148),12,IF(AND(BP897&gt;108.77,BP897&lt;110),13,IF(AND(BP897&gt;54.82,BP897&lt;56),14,IF(AND(BP897&gt;298.92,BP897&lt;300),15,IF(AND(BP897&gt;124.03,BP897&lt;126),16,IF(AND(BP897&gt;65.4,BP897&lt;67),17,IF(AND(BP897&gt;431.69,BP897&lt;433),18,IF(AND(BP897&gt;146.97,BP897&lt;148),19,IF(AND(BP897&gt;151.86,BP897&lt;153),20))))))))))))))))))</f>
        <v>0</v>
      </c>
      <c r="CF897" s="52" t="b">
        <f>IF(AND(BQ897&gt;350.42,BQ897&lt;352),3,IF(AND(BQ897&gt;546.22,BQ897&lt;548),4,IF(AND(BQ897&gt;155.33,BQ897&lt;157),5,IF(AND(BQ897&gt;721.99,BQ897&lt;723),6,IF(AND(BQ897&gt;638.96,BQ897&lt;639),7,IF(AND(BQ897&gt;187.79,BQ897&lt;189),8,IF(AND(BQ897&gt;945.4,BQ897&lt;947),9,IF(AND(BQ897&gt;698.46,BQ897&lt;670),10,IF(AND(BQ897&gt;360.7,BQ897&lt;362),11,IF(AND(BQ897&gt;366.94,BQ897&lt;368),12,IF(AND(BQ897&gt;571.94,BQ897&lt;573),13,IF(AND(BQ897&gt;162.68,BQ897&lt;164),14,IF(AND(BQ897&gt;755.97,BQ897&lt;757),15,IF(AND(BQ897&gt;667.99,BQ897&lt;669),16,IF(AND(BQ897&gt;196.66,BQ897&lt;198),17,IF(AND(BQ897&gt;989.88,BQ897&lt;991),18,IF(AND(BQ897&gt;731.33,BQ897&lt;733),19,IF(AND(BQ897&gt;377.7,BQ897&lt;379),20))))))))))))))))))</f>
        <v>0</v>
      </c>
      <c r="CG897" s="52" t="b">
        <f>IF(AND(BS897&gt;46.2,BS897&lt;46.5),3,IF(AND(BS897&gt;18.8,BS897&lt;19.1),4,IF(AND(BS897&gt;15.8,BS897&lt;16),5,IF(AND(BS897&gt;78.7,BS897&lt;79),6,IF(AND(BS897&gt;32.1,BS897&lt;32.4),7,IF(AND(BS897&gt;26.9,BS897&lt;27.3),8,IF(AND(BS897&gt;125,BS897&lt;125.5),9,IF(AND(BS897&gt;48.2,BS897&lt;48.52),10,IF(AND(BS897&gt;43.1,BS897&lt;43.6),11,IF(AND(BS897&gt;48.53,BS897&lt;48.7),12,IF(AND(BS897&gt;19.6,BS897&lt;20.1),13,IF(AND(BS897&gt;16.5,BS897&lt;16.9),14,IF(AND(BS897&gt;82.4,BS897&lt;82.8),15,IF(AND(BS897&gt;33.6,BS897&lt;34),16,IF(AND(BS897&gt;28,BS897&lt;28.6),17,IF(AND(BS897&gt;130.8,BS897&lt;131.4),18,IF(AND(BS897&gt;50.5,BS897&lt;50.9),19,IF(AND(BS897&gt;45.2,BS897&lt;45.8),20))))))))))))))))))</f>
        <v>0</v>
      </c>
    </row>
    <row r="898" spans="1:88" ht="90" customHeight="1">
      <c r="A898" s="300"/>
      <c r="B898" s="300"/>
      <c r="C898" s="309"/>
      <c r="D898" s="292" t="s">
        <v>54</v>
      </c>
      <c r="E898" s="293"/>
      <c r="F898" s="10" t="s">
        <v>36</v>
      </c>
      <c r="G898" s="12">
        <f>IF(AD898=FALSE,0,AD898)</f>
        <v>0</v>
      </c>
      <c r="H898" s="12" t="s">
        <v>36</v>
      </c>
      <c r="I898" s="12">
        <f>IF(AE898=FALSE,0,AE898)</f>
        <v>0</v>
      </c>
      <c r="J898" s="12">
        <f>IF(AF898=FALSE,0,AF898)</f>
        <v>0</v>
      </c>
      <c r="K898" s="12" t="s">
        <v>36</v>
      </c>
      <c r="L898" s="12">
        <f>IF(AG898=FALSE,0,AG898)</f>
        <v>0</v>
      </c>
      <c r="M898" s="12" t="s">
        <v>36</v>
      </c>
      <c r="N898" s="12" t="s">
        <v>36</v>
      </c>
      <c r="O898" s="12" t="s">
        <v>36</v>
      </c>
      <c r="P898" s="12" t="s">
        <v>36</v>
      </c>
      <c r="Q898" s="12">
        <f>IF(AH898=FALSE,0,AH898)</f>
        <v>0</v>
      </c>
      <c r="R898" s="12" t="s">
        <v>36</v>
      </c>
      <c r="S898" s="12">
        <f>IF(AI898=FALSE,0,AI898)</f>
        <v>0</v>
      </c>
      <c r="T898" s="12" t="s">
        <v>36</v>
      </c>
      <c r="U898" s="12">
        <f>IF(AJ898=FALSE,0,AJ898)</f>
        <v>0</v>
      </c>
      <c r="V898" s="12">
        <f>IF(AK898=FALSE,0,AK898)</f>
        <v>0</v>
      </c>
      <c r="W898" s="12">
        <f>IF(AL898=FALSE,0,AL898)</f>
        <v>0</v>
      </c>
      <c r="X898" s="12" t="s">
        <v>36</v>
      </c>
      <c r="Y898" s="12">
        <f>IF(AM898=FALSE,0,AM898)</f>
        <v>0</v>
      </c>
      <c r="Z898" s="12" t="s">
        <v>36</v>
      </c>
      <c r="AA898" s="18">
        <v>9</v>
      </c>
      <c r="AD898" s="52" t="b">
        <f>IF(AD897=3,948.15,IF(AD897=4,624.59,IF(AD897=5,238.38,IF(AD897=6,1987,IF(AD897=7,740.75,IF(AD897=8,283.91,IF(AD897=9,2682.35,IF(AD897=10,829.59,IF(AD897=11,586.15,IF(AD897=12,992.71,IF(AD897=13,653.95,IF(AD897=14,249.59,IF(AD897=15,2080.39,IF(AD897=16,775.57,IF(AD897=17,297.25,IF(AD897=18,2808.42,IF(AD897=19,868.59,IF(AD897=20,613.7))))))))))))))))))</f>
        <v>0</v>
      </c>
      <c r="AE898" s="52" t="b">
        <f>IF(AE897=5,1205.78,IF(AE897=8,1408.63,IF(AE897=11,1428.91,IF(AE897=14,1262.45,IF(AE897=17,1474.83,IF(AE897=20,1496.07))))))</f>
        <v>0</v>
      </c>
      <c r="AF898" s="52" t="b">
        <f>IF(AF897=3,487.32,IF(AF897=4,325.64,IF(AF897=5,287.99,IF(AF897=6,618.7,IF(AF897=7,412.3,IF(AF897=8,366.04,IF(AF897=9,798.54,IF(AF897=10,534.49,IF(AF897=11,476.86,IF(AF897=12,510.22,IF(AF897=13,340.94,IF(AF897=14,301.53,IF(AF897=15,647.78,IF(AF897=16,431.68,IF(AF897=17,383.24,IF(AF897=18,836.07,IF(AF897=19,559.61,IF(AF897=20,499.27))))))))))))))))))</f>
        <v>0</v>
      </c>
      <c r="AG898" s="52" t="b">
        <f>IF(AG897=3,498.89,IF(AG897=4,361.29,IF(AG897=5,250.38,IF(AG897=6,629.22,IF(AG897=7,456.21,IF(AG897=8,316.16,IF(AG897=9,815.35,IF(AG897=10,572.19,IF(AG897=11,402.59,IF(AG897=12,522.33,IF(AG897=13,378.28,IF(AG897=14,262.15,IF(AG897=15,658.8,IF(AG897=16,477.66,IF(AG897=17,331.01,IF(AG897=18,853.67,IF(AG897=19,599.08,IF(AG897=20,421.51))))))))))))))))))</f>
        <v>0</v>
      </c>
      <c r="AH898" s="52" t="b">
        <f>IF(AH897=3,359.85,IF(AH897=4,130.83,IF(AH897=5,78.61,IF(AH897=6,427.19,IF(AH897=7,160.77,IF(AH897=8,95.38,IF(AH897=9,568.37,IF(AH897=10,204.4,IF(AH897=11,132.96,IF(AH897=12,376.76,IF(AH897=13,136.98,IF(AH897=14,82.31,IF(AH897=15,447.27,IF(AH897=16,168.32,IF(AH897=17,99.86,IF(AH897=18,595.08,IF(AH897=19,214.01,IF(AH897=20,139.21))))))))))))))))))</f>
        <v>0</v>
      </c>
      <c r="AI898" s="52" t="b">
        <f>IF(AI897=3,196.17,IF(AI897=4,89.93,IF(AI897=5,48.88,IF(AI897=6,246.08,IF(AI897=7,112.07,IF(AI897=8,61.92,IF(AI897=9,297.11,IF(AI897=10,140.41,IF(AI897=11,79.67,IF(AI897=12,205.39,IF(AI897=13,94.16,IF(AI897=14,51.17,IF(AI897=15,257.64,IF(AI897=16,117.33,IF(AI897=17,64.83,IF(AI897=18,311.07,IF(AI897=19,147.01,IF(AI897=20,83.42))))))))))))))))))</f>
        <v>0</v>
      </c>
      <c r="AJ898" s="52" t="b">
        <f>IF(AJ897=3,108.35,IF(AJ897=4,64.65,IF(AJ897=5,45.75,IF(AJ897=6,144.27,IF(AJ897=7,86.58,IF(AJ897=8,61.46,IF(AJ897=9,195.16,IF(AJ897=10,118.24,IF(AJ897=11,83.88,IF(AJ897=12,113.44,IF(AJ897=13,67.69,IF(AJ897=14,47.9,IF(AJ897=15,151.05,IF(AJ897=16,90.65,IF(AJ897=17,64.34,IF(AJ897=18,204.34,IF(AJ897=19,123.8,IF(AJ897=20,87.83))))))))))))))))))</f>
        <v>0</v>
      </c>
      <c r="AK898" s="52" t="b">
        <f>IF(AK897=3,140.85,IF(AK897=4,104.84,IF(AK897=5,53.32,IF(AK897=6,286.46,IF(AK897=7,119.42,IF(AK897=8,63.42,IF(AK897=9,413.27,IF(AK897=10,141.33,IF(AK897=11,146,IF(AK897=12,147.47,IF(AK897=13,109.77,IF(AK897=14,55.82,IF(AK897=15,299.92,IF(AK897=16,125.03,IF(AK897=17,66.4,IF(AK897=18,432.69,IF(AK897=19,147.97,IF(AK897=20,152.86))))))))))))))))))</f>
        <v>0</v>
      </c>
      <c r="AL898" s="52" t="b">
        <f>IF(AL897=3,351.42,IF(AL897=4,547.22,IF(AL897=5,156.33,IF(AL897=6,722.99,IF(AL897=7,638.96,IF(AL897=8,188.79,IF(AL897=9,946.4,IF(AL897=10,699.46,IF(AL897=11,361.7,IF(AL897=12,367.94,IF(AL897=13,572.94,IF(AL897=14,163.68,IF(AL897=15,756.97,IF(AL897=16,668.99,IF(AL897=17,197.66,IF(AL897=18,990.88,IF(AL897=19,732.33,IF(AL897=20,378.7))))))))))))))))))</f>
        <v>0</v>
      </c>
      <c r="AM898" s="52" t="b">
        <f>IF(AM897=3,46.41,IF(AM897=4,19.01,IF(AM897=5,15.96,IF(AM897=6,78.9,IF(AM897=7,32.34,IF(AM897=8,27.09,IF(AM897=9,125.27,IF(AM897=10,48.48,IF(AM897=11,43.47,IF(AM897=12,48.59,IF(AM897=13,19.9,IF(AM897=14,16.71,IF(AM897=15,82.61,IF(AM897=16,33.86,IF(AM897=17,28.36,IF(AM897=18,131.15,IF(AM897=19,50.76,IF(AM897=20,45.51))))))))))))))))))</f>
        <v>0</v>
      </c>
      <c r="AO898" s="4">
        <f t="shared" si="2242"/>
        <v>0</v>
      </c>
      <c r="AP898" s="4">
        <f t="shared" si="2243"/>
        <v>0</v>
      </c>
      <c r="AQ898" s="4">
        <f t="shared" si="2319"/>
        <v>0</v>
      </c>
      <c r="AU898" s="124"/>
      <c r="AV898" s="124"/>
      <c r="AW898" s="125"/>
      <c r="AX898" s="127" t="s">
        <v>54</v>
      </c>
      <c r="AY898" s="128"/>
      <c r="AZ898" s="10" t="s">
        <v>36</v>
      </c>
      <c r="BA898" s="12">
        <f>IF(BX898=FALSE,0,BX898)</f>
        <v>0</v>
      </c>
      <c r="BB898" s="12" t="s">
        <v>36</v>
      </c>
      <c r="BC898" s="12">
        <f>IF(BY898=FALSE,0,BY898)</f>
        <v>0</v>
      </c>
      <c r="BD898" s="12">
        <f>IF(BZ898=FALSE,0,BZ898)</f>
        <v>0</v>
      </c>
      <c r="BE898" s="12" t="s">
        <v>36</v>
      </c>
      <c r="BF898" s="12">
        <f>IF(CA898=FALSE,0,CA898)</f>
        <v>0</v>
      </c>
      <c r="BG898" s="12" t="s">
        <v>36</v>
      </c>
      <c r="BH898" s="12" t="s">
        <v>36</v>
      </c>
      <c r="BI898" s="12" t="s">
        <v>36</v>
      </c>
      <c r="BJ898" s="12" t="s">
        <v>36</v>
      </c>
      <c r="BK898" s="12">
        <f>IF(CB898=FALSE,0,CB898)</f>
        <v>0</v>
      </c>
      <c r="BL898" s="12" t="s">
        <v>36</v>
      </c>
      <c r="BM898" s="12">
        <f>IF(CC898=FALSE,0,CC898)</f>
        <v>0</v>
      </c>
      <c r="BN898" s="12" t="s">
        <v>36</v>
      </c>
      <c r="BO898" s="12">
        <f>IF(CD898=FALSE,0,CD898)</f>
        <v>0</v>
      </c>
      <c r="BP898" s="12">
        <f>IF(CE898=FALSE,0,CE898)</f>
        <v>0</v>
      </c>
      <c r="BQ898" s="12">
        <f>IF(CF898=FALSE,0,CF898)</f>
        <v>0</v>
      </c>
      <c r="BR898" s="12" t="s">
        <v>36</v>
      </c>
      <c r="BS898" s="12">
        <f>IF(CG898=FALSE,0,CG898)</f>
        <v>0</v>
      </c>
      <c r="BT898" s="12" t="s">
        <v>36</v>
      </c>
      <c r="BU898" s="18">
        <v>9</v>
      </c>
      <c r="BX898" s="52" t="b">
        <f>IF(AD897=3,1896.3,IF(AD897=4,1249.18,IF(AD897=5,476.76,IF(AD897=6,3974,IF(AD897=7,1481.5,IF(AD897=8,567.82,IF(AD897=9,5364.7,IF(AD897=10,1659.18,IF(AD897=11,1172.3)))))))))</f>
        <v>0</v>
      </c>
      <c r="BY898" s="52" t="b">
        <f>IF(AE897=5,2411.56,IF(AE897=8,2817.26,IF(AE897=11,2857.82)))</f>
        <v>0</v>
      </c>
      <c r="BZ898" s="52" t="b">
        <f>IF(AF897=3,974.64,IF(AF897=4,651.28,IF(AF897=5,575.98,IF(AF897=6,1237.4,IF(AF897=7,824.6,IF(AF897=8,732.08,IF(AF897=9,1597.08,IF(AF897=10,1068.98,IF(AF897=11,953.72)))))))))</f>
        <v>0</v>
      </c>
      <c r="CA898" s="52" t="b">
        <f>IF(AG897=3,997.78,IF(AG897=4,722.58,IF(AG897=5,500.76,IF(AG897=6,1258.44,IF(AG897=7,912.42,IF(AG897=8,632.32,IF(AG897=9,1630.7,IF(AG897=10,1144.38,IF(AG897=11,805.18)))))))))</f>
        <v>0</v>
      </c>
      <c r="CB898" s="52" t="b">
        <f>IF(AH897=3,719.7,IF(AH897=4,261.66,IF(AH897=5,157.22,IF(AH897=6,854.38,IF(AH897=7,321.54,IF(AH897=8,190.76,IF(AH897=9,1136.74,IF(AH897=10,408.8,IF(AH897=11,265.92)))))))))</f>
        <v>0</v>
      </c>
      <c r="CC898" s="52" t="b">
        <f>IF(AI897=3,392.34,IF(AI897=4,179.86,IF(AI897=5,97.76,IF(AI897=6,492.16,IF(AI897=7,224.14,IF(AI897=8,123.84,IF(AI897=9,594.22,IF(AI897=10,280.82,IF(AI897=11,159.34)))))))))</f>
        <v>0</v>
      </c>
      <c r="CD898" s="52" t="b">
        <f>IF(AJ897=3,216.7,IF(AJ897=4,129.3,IF(AJ897=5,91.5,IF(AJ897=6,288.54,IF(AJ897=7,173.16,IF(AJ897=8,122.92,IF(AJ897=9,390.32,IF(AJ897=10,236.48,IF(AJ897=11,167.76)))))))))</f>
        <v>0</v>
      </c>
      <c r="CE898" s="52" t="b">
        <f>IF(AK897=3,281.7,IF(AK897=4,209.68,IF(AK897=5,106.64,IF(AK897=6,572.92,IF(AK897=7,238.84,IF(AK897=8,126.84,IF(AK897=9,826.54,IF(AK897=10,282.66,IF(AK897=11,292)))))))))</f>
        <v>0</v>
      </c>
      <c r="CF898" s="52" t="b">
        <f>IF(AL897=3,702.84,IF(AL897=4,1094.44,IF(AL897=5,312.66,IF(AL897=6,1445.98,IF(AL897=7,1277.92,IF(AL897=8,377.58,IF(AL897=9,1892.8,IF(AL897=10,1398.92,IF(AL897=11,723.4)))))))))</f>
        <v>0</v>
      </c>
      <c r="CG898" s="52" t="b">
        <f>IF(AM897=3,92.82,IF(AM897=4,38.02,IF(AM897=5,31.92,IF(AM897=6,157.8,IF(AM897=7,64.68,IF(AM897=8,54.18,IF(AM897=9,250.54,IF(AM897=10,96.96,IF(AM897=11,86.94)))))))))</f>
        <v>0</v>
      </c>
    </row>
    <row r="899" spans="1:88" ht="15" customHeight="1">
      <c r="A899" s="77" t="s">
        <v>184</v>
      </c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87"/>
      <c r="AA899" s="72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>
        <f t="shared" si="2242"/>
        <v>2015</v>
      </c>
      <c r="AP899" s="8">
        <f t="shared" si="2243"/>
        <v>0</v>
      </c>
      <c r="AQ899" s="8">
        <f t="shared" ref="AQ899:AQ901" si="2376">MAX(AO899:AP899)</f>
        <v>2015</v>
      </c>
      <c r="AU899" s="311" t="s">
        <v>184</v>
      </c>
      <c r="AV899" s="341"/>
      <c r="AW899" s="341"/>
      <c r="AX899" s="341"/>
      <c r="AY899" s="341"/>
      <c r="AZ899" s="341"/>
      <c r="BA899" s="341"/>
      <c r="BB899" s="341"/>
      <c r="BC899" s="341"/>
      <c r="BD899" s="341"/>
      <c r="BE899" s="341"/>
      <c r="BF899" s="341"/>
      <c r="BG899" s="341"/>
      <c r="BH899" s="341"/>
      <c r="BI899" s="341"/>
      <c r="BJ899" s="341"/>
      <c r="BK899" s="341"/>
      <c r="BL899" s="341"/>
      <c r="BM899" s="341"/>
      <c r="BN899" s="341"/>
      <c r="BO899" s="341"/>
      <c r="BP899" s="341"/>
      <c r="BQ899" s="341"/>
      <c r="BR899" s="341"/>
      <c r="BS899" s="341"/>
      <c r="BT899" s="312"/>
      <c r="BU899" s="72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</row>
    <row r="900" spans="1:88" ht="15" customHeight="1">
      <c r="A900" s="88" t="s">
        <v>185</v>
      </c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90"/>
      <c r="AA900" s="24"/>
      <c r="AO900" s="4">
        <f t="shared" si="2242"/>
        <v>0</v>
      </c>
      <c r="AP900" s="4">
        <f t="shared" si="2243"/>
        <v>0</v>
      </c>
      <c r="AQ900" s="4">
        <f t="shared" si="2376"/>
        <v>0</v>
      </c>
      <c r="AU900" s="304" t="s">
        <v>185</v>
      </c>
      <c r="AV900" s="305"/>
      <c r="AW900" s="305"/>
      <c r="AX900" s="305"/>
      <c r="AY900" s="305"/>
      <c r="AZ900" s="305"/>
      <c r="BA900" s="305"/>
      <c r="BB900" s="305"/>
      <c r="BC900" s="305"/>
      <c r="BD900" s="305"/>
      <c r="BE900" s="305"/>
      <c r="BF900" s="305"/>
      <c r="BG900" s="305"/>
      <c r="BH900" s="305"/>
      <c r="BI900" s="305"/>
      <c r="BJ900" s="305"/>
      <c r="BK900" s="305"/>
      <c r="BL900" s="305"/>
      <c r="BM900" s="305"/>
      <c r="BN900" s="305"/>
      <c r="BO900" s="305"/>
      <c r="BP900" s="305"/>
      <c r="BQ900" s="305"/>
      <c r="BR900" s="305"/>
      <c r="BS900" s="305"/>
      <c r="BT900" s="306"/>
      <c r="BU900" s="24"/>
    </row>
    <row r="901" spans="1:88" ht="30" customHeight="1">
      <c r="A901" s="295" t="s">
        <v>25</v>
      </c>
      <c r="B901" s="286" t="s">
        <v>186</v>
      </c>
      <c r="C901" s="307">
        <v>400.2</v>
      </c>
      <c r="D901" s="286" t="s">
        <v>27</v>
      </c>
      <c r="E901" s="3" t="s">
        <v>28</v>
      </c>
      <c r="F901" s="10">
        <f>G901+I901+J901+L901+Q901+S901+U901+V901+W901+Y901+Z901</f>
        <v>379449.63</v>
      </c>
      <c r="G901" s="44">
        <v>379449.63</v>
      </c>
      <c r="H901" s="10">
        <v>0</v>
      </c>
      <c r="I901" s="10">
        <v>0</v>
      </c>
      <c r="J901" s="10">
        <v>0</v>
      </c>
      <c r="K901" s="10">
        <v>0</v>
      </c>
      <c r="L901" s="10">
        <f>M901+O901</f>
        <v>0</v>
      </c>
      <c r="M901" s="10">
        <v>0</v>
      </c>
      <c r="N901" s="10">
        <v>0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0</v>
      </c>
      <c r="V901" s="14">
        <v>0</v>
      </c>
      <c r="W901" s="14">
        <v>0</v>
      </c>
      <c r="X901" s="10">
        <v>0</v>
      </c>
      <c r="Y901" s="14">
        <v>0</v>
      </c>
      <c r="Z901" s="14">
        <v>0</v>
      </c>
      <c r="AA901" s="25">
        <v>1</v>
      </c>
      <c r="AO901" s="4">
        <f t="shared" si="2242"/>
        <v>0</v>
      </c>
      <c r="AP901" s="4">
        <f t="shared" si="2243"/>
        <v>0</v>
      </c>
      <c r="AQ901" s="4">
        <f t="shared" si="2376"/>
        <v>0</v>
      </c>
      <c r="AU901" s="310" t="s">
        <v>25</v>
      </c>
      <c r="AV901" s="286" t="s">
        <v>186</v>
      </c>
      <c r="AW901" s="317">
        <v>400.2</v>
      </c>
      <c r="AX901" s="286" t="s">
        <v>27</v>
      </c>
      <c r="AY901" s="3" t="s">
        <v>28</v>
      </c>
      <c r="AZ901" s="10">
        <f>BA901+BC901+BD901+BF901+BK901+BM901+BO901+BP901+BQ901+BS901+BT901</f>
        <v>758899.26</v>
      </c>
      <c r="BA901" s="44">
        <f>ROUND($C901*BA909,2)</f>
        <v>758899.26</v>
      </c>
      <c r="BB901" s="10">
        <f>ROUND(H901*2,2)</f>
        <v>0</v>
      </c>
      <c r="BC901" s="44">
        <f>ROUND($C901*BC909,2)</f>
        <v>0</v>
      </c>
      <c r="BD901" s="44">
        <f>ROUND($C901*BD909,2)</f>
        <v>0</v>
      </c>
      <c r="BE901" s="10">
        <f>ROUND(K901*2,2)</f>
        <v>0</v>
      </c>
      <c r="BF901" s="44">
        <f>ROUND($C901*BF909,2)</f>
        <v>0</v>
      </c>
      <c r="BG901" s="10">
        <f>ROUND(M901*2,2)</f>
        <v>0</v>
      </c>
      <c r="BH901" s="10">
        <f>ROUND(N901*2,2)</f>
        <v>0</v>
      </c>
      <c r="BI901" s="10">
        <f>ROUND(O901*2,2)</f>
        <v>0</v>
      </c>
      <c r="BJ901" s="10">
        <f>ROUND(P901*2,2)</f>
        <v>0</v>
      </c>
      <c r="BK901" s="44">
        <f>ROUND($C901*BK909,2)</f>
        <v>0</v>
      </c>
      <c r="BL901" s="10">
        <f>ROUND(R901*2,2)</f>
        <v>0</v>
      </c>
      <c r="BM901" s="44">
        <f>ROUND($C901*BM909,2)</f>
        <v>0</v>
      </c>
      <c r="BN901" s="10">
        <f>ROUND(T901*2,2)</f>
        <v>0</v>
      </c>
      <c r="BO901" s="44">
        <f>ROUND($C901*BO909,2)</f>
        <v>0</v>
      </c>
      <c r="BP901" s="44">
        <f>ROUND(V901*2,2)</f>
        <v>0</v>
      </c>
      <c r="BQ901" s="44">
        <f>ROUND($C901*BQ909,2)</f>
        <v>0</v>
      </c>
      <c r="BR901" s="10">
        <f>ROUND(X901*2,2)</f>
        <v>0</v>
      </c>
      <c r="BS901" s="44">
        <f>ROUND(Y901*2,2)</f>
        <v>0</v>
      </c>
      <c r="BT901" s="10">
        <f>ROUND(Z901*2,2)</f>
        <v>0</v>
      </c>
      <c r="BU901" s="25">
        <v>1</v>
      </c>
      <c r="CI901" s="32">
        <f>BF901-BG901</f>
        <v>0</v>
      </c>
    </row>
    <row r="902" spans="1:88" ht="60" customHeight="1">
      <c r="A902" s="296"/>
      <c r="B902" s="291"/>
      <c r="C902" s="308"/>
      <c r="D902" s="287"/>
      <c r="E902" s="3" t="s">
        <v>29</v>
      </c>
      <c r="F902" s="10">
        <f t="shared" ref="F902:F906" si="2377">G902+I902+J902+L902+Q902+S902+U902+V902+W902+Y902+Z902</f>
        <v>0</v>
      </c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6">
        <v>2</v>
      </c>
      <c r="AO902" s="4">
        <f t="shared" si="2242"/>
        <v>0</v>
      </c>
      <c r="AP902" s="4">
        <f t="shared" si="2243"/>
        <v>0</v>
      </c>
      <c r="AQ902" s="4">
        <f t="shared" ref="AQ902:AQ954" si="2378">MAX(AO902:AP902)</f>
        <v>0</v>
      </c>
      <c r="AU902" s="310"/>
      <c r="AV902" s="291"/>
      <c r="AW902" s="317"/>
      <c r="AX902" s="287"/>
      <c r="AY902" s="3" t="s">
        <v>29</v>
      </c>
      <c r="AZ902" s="10">
        <f t="shared" ref="AZ902:AZ906" si="2379">BA902+BC902+BD902+BF902+BK902+BM902+BO902+BP902+BQ902+BS902+BT902</f>
        <v>0</v>
      </c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6">
        <v>2</v>
      </c>
    </row>
    <row r="903" spans="1:88" ht="120" customHeight="1">
      <c r="A903" s="296"/>
      <c r="B903" s="291"/>
      <c r="C903" s="308"/>
      <c r="D903" s="286" t="s">
        <v>30</v>
      </c>
      <c r="E903" s="3" t="s">
        <v>31</v>
      </c>
      <c r="F903" s="10">
        <f t="shared" si="2377"/>
        <v>0</v>
      </c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6">
        <v>3</v>
      </c>
      <c r="AO903" s="4">
        <f t="shared" si="2242"/>
        <v>0</v>
      </c>
      <c r="AP903" s="4">
        <f t="shared" si="2243"/>
        <v>0</v>
      </c>
      <c r="AQ903" s="4">
        <f t="shared" si="2378"/>
        <v>0</v>
      </c>
      <c r="AT903" s="32">
        <f>AZ903-BC903</f>
        <v>0</v>
      </c>
      <c r="AU903" s="310"/>
      <c r="AV903" s="291"/>
      <c r="AW903" s="317"/>
      <c r="AX903" s="286" t="s">
        <v>30</v>
      </c>
      <c r="AY903" s="3" t="s">
        <v>31</v>
      </c>
      <c r="AZ903" s="10">
        <f t="shared" si="2379"/>
        <v>0</v>
      </c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6">
        <v>3</v>
      </c>
    </row>
    <row r="904" spans="1:88" ht="30" customHeight="1">
      <c r="A904" s="296"/>
      <c r="B904" s="291"/>
      <c r="C904" s="308"/>
      <c r="D904" s="291"/>
      <c r="E904" s="3" t="s">
        <v>32</v>
      </c>
      <c r="F904" s="10">
        <f t="shared" si="2377"/>
        <v>0</v>
      </c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6">
        <v>4</v>
      </c>
      <c r="AO904" s="4">
        <f t="shared" si="2242"/>
        <v>0</v>
      </c>
      <c r="AP904" s="4">
        <f t="shared" si="2243"/>
        <v>0</v>
      </c>
      <c r="AQ904" s="4">
        <f t="shared" si="2378"/>
        <v>0</v>
      </c>
      <c r="AU904" s="310"/>
      <c r="AV904" s="291"/>
      <c r="AW904" s="317"/>
      <c r="AX904" s="291"/>
      <c r="AY904" s="3" t="s">
        <v>32</v>
      </c>
      <c r="AZ904" s="10">
        <f t="shared" si="2379"/>
        <v>0</v>
      </c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6">
        <v>4</v>
      </c>
    </row>
    <row r="905" spans="1:88" ht="30" customHeight="1">
      <c r="A905" s="296"/>
      <c r="B905" s="291"/>
      <c r="C905" s="308"/>
      <c r="D905" s="291"/>
      <c r="E905" s="3" t="s">
        <v>33</v>
      </c>
      <c r="F905" s="10">
        <f t="shared" si="2377"/>
        <v>0</v>
      </c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6">
        <v>5</v>
      </c>
      <c r="AO905" s="4">
        <f t="shared" si="2242"/>
        <v>0</v>
      </c>
      <c r="AP905" s="4">
        <f t="shared" si="2243"/>
        <v>0</v>
      </c>
      <c r="AQ905" s="4">
        <f t="shared" si="2378"/>
        <v>0</v>
      </c>
      <c r="AU905" s="310"/>
      <c r="AV905" s="291"/>
      <c r="AW905" s="317"/>
      <c r="AX905" s="291"/>
      <c r="AY905" s="3" t="s">
        <v>33</v>
      </c>
      <c r="AZ905" s="10">
        <f t="shared" si="2379"/>
        <v>0</v>
      </c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6">
        <v>5</v>
      </c>
    </row>
    <row r="906" spans="1:88" ht="30" customHeight="1">
      <c r="A906" s="296"/>
      <c r="B906" s="291"/>
      <c r="C906" s="308"/>
      <c r="D906" s="287"/>
      <c r="E906" s="3" t="s">
        <v>34</v>
      </c>
      <c r="F906" s="10">
        <f t="shared" si="2377"/>
        <v>0</v>
      </c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6">
        <v>6</v>
      </c>
      <c r="AO906" s="4">
        <f t="shared" si="2242"/>
        <v>0</v>
      </c>
      <c r="AP906" s="4">
        <f t="shared" si="2243"/>
        <v>0</v>
      </c>
      <c r="AQ906" s="4">
        <f t="shared" si="2378"/>
        <v>0</v>
      </c>
      <c r="AU906" s="310"/>
      <c r="AV906" s="291"/>
      <c r="AW906" s="317"/>
      <c r="AX906" s="287"/>
      <c r="AY906" s="3" t="s">
        <v>34</v>
      </c>
      <c r="AZ906" s="10">
        <f t="shared" si="2379"/>
        <v>0</v>
      </c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6">
        <v>6</v>
      </c>
    </row>
    <row r="907" spans="1:88" ht="30" customHeight="1">
      <c r="A907" s="296"/>
      <c r="B907" s="291"/>
      <c r="C907" s="308"/>
      <c r="D907" s="292" t="s">
        <v>35</v>
      </c>
      <c r="E907" s="293"/>
      <c r="F907" s="10">
        <f>F901+F902+F903+F904+F905+F906</f>
        <v>379449.63</v>
      </c>
      <c r="G907" s="10">
        <f t="shared" ref="G907" si="2380">G901+G902+G903+G904+G905+G906</f>
        <v>379449.63</v>
      </c>
      <c r="H907" s="10">
        <f t="shared" ref="H907" si="2381">H901+H902+H903+H904+H905+H906</f>
        <v>0</v>
      </c>
      <c r="I907" s="10">
        <f t="shared" ref="I907" si="2382">I901+I902+I903+I904+I905+I906</f>
        <v>0</v>
      </c>
      <c r="J907" s="10">
        <f t="shared" ref="J907" si="2383">J901+J902+J903+J904+J905+J906</f>
        <v>0</v>
      </c>
      <c r="K907" s="10">
        <f t="shared" ref="K907" si="2384">K901+K902+K903+K904+K905+K906</f>
        <v>0</v>
      </c>
      <c r="L907" s="10">
        <f t="shared" ref="L907" si="2385">L901+L902+L903+L904+L905+L906</f>
        <v>0</v>
      </c>
      <c r="M907" s="10">
        <f t="shared" ref="M907" si="2386">M901+M902+M903+M904+M905+M906</f>
        <v>0</v>
      </c>
      <c r="N907" s="10">
        <f t="shared" ref="N907" si="2387">N901+N902+N903+N904+N905+N906</f>
        <v>0</v>
      </c>
      <c r="O907" s="10">
        <f t="shared" ref="O907" si="2388">O901+O902+O903+O904+O905+O906</f>
        <v>0</v>
      </c>
      <c r="P907" s="10">
        <f t="shared" ref="P907" si="2389">P901+P902+P903+P904+P905+P906</f>
        <v>0</v>
      </c>
      <c r="Q907" s="10">
        <f t="shared" ref="Q907" si="2390">Q901+Q902+Q903+Q904+Q905+Q906</f>
        <v>0</v>
      </c>
      <c r="R907" s="10">
        <f t="shared" ref="R907" si="2391">R901+R902+R903+R904+R905+R906</f>
        <v>0</v>
      </c>
      <c r="S907" s="10">
        <f t="shared" ref="S907" si="2392">S901+S902+S903+S904+S905+S906</f>
        <v>0</v>
      </c>
      <c r="T907" s="10">
        <f t="shared" ref="T907" si="2393">T901+T902+T903+T904+T905+T906</f>
        <v>0</v>
      </c>
      <c r="U907" s="10">
        <f t="shared" ref="U907" si="2394">U901+U902+U903+U904+U905+U906</f>
        <v>0</v>
      </c>
      <c r="V907" s="10">
        <f t="shared" ref="V907" si="2395">V901+V902+V903+V904+V905+V906</f>
        <v>0</v>
      </c>
      <c r="W907" s="10">
        <f t="shared" ref="W907" si="2396">W901+W902+W903+W904+W905+W906</f>
        <v>0</v>
      </c>
      <c r="X907" s="10">
        <f t="shared" ref="X907" si="2397">X901+X902+X903+X904+X905+X906</f>
        <v>0</v>
      </c>
      <c r="Y907" s="10">
        <f t="shared" ref="Y907" si="2398">Y901+Y902+Y903+Y904+Y905+Y906</f>
        <v>0</v>
      </c>
      <c r="Z907" s="10">
        <f t="shared" ref="Z907" si="2399">Z901+Z902+Z903+Z904+Z905+Z906</f>
        <v>0</v>
      </c>
      <c r="AA907" s="26">
        <v>7</v>
      </c>
      <c r="AO907" s="4">
        <f t="shared" si="2242"/>
        <v>0</v>
      </c>
      <c r="AP907" s="4">
        <f t="shared" si="2243"/>
        <v>0</v>
      </c>
      <c r="AQ907" s="4">
        <f t="shared" si="2378"/>
        <v>0</v>
      </c>
      <c r="AU907" s="310"/>
      <c r="AV907" s="291"/>
      <c r="AW907" s="317"/>
      <c r="AX907" s="322" t="s">
        <v>35</v>
      </c>
      <c r="AY907" s="293"/>
      <c r="AZ907" s="10">
        <f>AZ901+AZ902+AZ903+AZ904+AZ905+AZ906</f>
        <v>758899.26</v>
      </c>
      <c r="BA907" s="10">
        <f t="shared" ref="BA907:BT907" si="2400">BA901+BA902+BA903+BA904+BA905+BA906</f>
        <v>758899.26</v>
      </c>
      <c r="BB907" s="10">
        <f t="shared" si="2400"/>
        <v>0</v>
      </c>
      <c r="BC907" s="10">
        <f t="shared" si="2400"/>
        <v>0</v>
      </c>
      <c r="BD907" s="10">
        <f t="shared" si="2400"/>
        <v>0</v>
      </c>
      <c r="BE907" s="10">
        <f t="shared" si="2400"/>
        <v>0</v>
      </c>
      <c r="BF907" s="10">
        <f t="shared" si="2400"/>
        <v>0</v>
      </c>
      <c r="BG907" s="10">
        <f t="shared" si="2400"/>
        <v>0</v>
      </c>
      <c r="BH907" s="10">
        <f t="shared" si="2400"/>
        <v>0</v>
      </c>
      <c r="BI907" s="10">
        <f t="shared" si="2400"/>
        <v>0</v>
      </c>
      <c r="BJ907" s="10">
        <f t="shared" si="2400"/>
        <v>0</v>
      </c>
      <c r="BK907" s="10">
        <f t="shared" si="2400"/>
        <v>0</v>
      </c>
      <c r="BL907" s="10">
        <f t="shared" si="2400"/>
        <v>0</v>
      </c>
      <c r="BM907" s="10">
        <f t="shared" si="2400"/>
        <v>0</v>
      </c>
      <c r="BN907" s="10">
        <f t="shared" si="2400"/>
        <v>0</v>
      </c>
      <c r="BO907" s="10">
        <f t="shared" si="2400"/>
        <v>0</v>
      </c>
      <c r="BP907" s="10">
        <f t="shared" si="2400"/>
        <v>0</v>
      </c>
      <c r="BQ907" s="10">
        <f t="shared" si="2400"/>
        <v>0</v>
      </c>
      <c r="BR907" s="10">
        <f t="shared" si="2400"/>
        <v>0</v>
      </c>
      <c r="BS907" s="10">
        <f t="shared" si="2400"/>
        <v>0</v>
      </c>
      <c r="BT907" s="10">
        <f t="shared" si="2400"/>
        <v>0</v>
      </c>
      <c r="BU907" s="26">
        <v>7</v>
      </c>
      <c r="CI907" s="32">
        <f>BF907-BG907</f>
        <v>0</v>
      </c>
      <c r="CJ907" s="123"/>
    </row>
    <row r="908" spans="1:88" ht="75" customHeight="1">
      <c r="A908" s="296"/>
      <c r="B908" s="291"/>
      <c r="C908" s="308"/>
      <c r="D908" s="292" t="s">
        <v>53</v>
      </c>
      <c r="E908" s="293"/>
      <c r="F908" s="11">
        <f>ROUND(F907/C901,2)</f>
        <v>948.15</v>
      </c>
      <c r="G908" s="11">
        <f>ROUND(G907/C901,2)</f>
        <v>948.15</v>
      </c>
      <c r="H908" s="11">
        <f>ROUND(H907/C901,2)</f>
        <v>0</v>
      </c>
      <c r="I908" s="11">
        <f>ROUND(I907/C901,2)</f>
        <v>0</v>
      </c>
      <c r="J908" s="11">
        <f>ROUND(J907/C901,2)</f>
        <v>0</v>
      </c>
      <c r="K908" s="11">
        <f>ROUND(K907/C901,2)</f>
        <v>0</v>
      </c>
      <c r="L908" s="11">
        <f>ROUND(L907/C901,2)</f>
        <v>0</v>
      </c>
      <c r="M908" s="11">
        <f>ROUND(M907/C901,2)</f>
        <v>0</v>
      </c>
      <c r="N908" s="11">
        <f>ROUND(N907/C901,2)</f>
        <v>0</v>
      </c>
      <c r="O908" s="11">
        <f>ROUND(O907/C901,2)</f>
        <v>0</v>
      </c>
      <c r="P908" s="11">
        <f>ROUND(P907/C901,2)</f>
        <v>0</v>
      </c>
      <c r="Q908" s="11">
        <f>ROUND(Q907/C901,2)</f>
        <v>0</v>
      </c>
      <c r="R908" s="11">
        <f>ROUND(R907/C901,2)</f>
        <v>0</v>
      </c>
      <c r="S908" s="11">
        <f>ROUND(S907/C901,2)</f>
        <v>0</v>
      </c>
      <c r="T908" s="11">
        <f>ROUND(T907/C901,2)</f>
        <v>0</v>
      </c>
      <c r="U908" s="11">
        <f>ROUND(U907/C901,2)</f>
        <v>0</v>
      </c>
      <c r="V908" s="11">
        <f>ROUND(V907/C901,2)</f>
        <v>0</v>
      </c>
      <c r="W908" s="11">
        <f>ROUND(W907/C901,2)</f>
        <v>0</v>
      </c>
      <c r="X908" s="11">
        <f>ROUND(X907/C901,2)</f>
        <v>0</v>
      </c>
      <c r="Y908" s="11">
        <f>ROUND(Y907/C901,2)</f>
        <v>0</v>
      </c>
      <c r="Z908" s="11">
        <f>ROUND(Z907/C901,2)</f>
        <v>0</v>
      </c>
      <c r="AA908" s="17">
        <v>8</v>
      </c>
      <c r="AD908" s="52">
        <f>IF(AND(G908&gt;947.15,G908&lt;949),3,IF(AND(G908&gt;623.59,G908&lt;625),4,IF(AND(G908&gt;237.38,G908&lt;239),5,IF(AND(G908&gt;1986,G908&lt;1988),6,IF(AND(G908&gt;739.75,G908&lt;741),7,IF(AND(G908&gt;282.91,G908&lt;284),8,IF(AND(G908&gt;2681.35,G908&lt;2683),9,IF(AND(G908&gt;828.59,G908&lt;830),10,IF(AND(G908&gt;585.15,G908&lt;587),11,IF(AND(G908&gt;991.71,G908&lt;993),12,IF(AND(G908&gt;652.95,G908&lt;654),13,IF(AND(G908&gt;248.59,G908&lt;250),14,IF(AND(G908&gt;2079.39,G908&lt;2081),15,IF(AND(G908&gt;774.57,G908&lt;776),16,IF(AND(G908&gt;296.25,G908&lt;298),17,IF(AND(G908&gt;2807.42,G908&lt;2809),18,IF(AND(G908&gt;867.59,G908&lt;869),19,IF(AND(G908&gt;612.7,G908&lt;614),20))))))))))))))))))</f>
        <v>3</v>
      </c>
      <c r="AE908" s="52" t="b">
        <f>IF(AND(I908&gt;1204.78,I908&lt;1206),5,IF(AND(I908&gt;1407.63,I908&lt;1409),8,IF(AND(I908&gt;1427.91,I908&lt;1429),11,IF(AND(I908&gt;1261.45,I908&lt;1263),14,IF(AND(I908&gt;1473.83,I908&lt;1475),17,IF(AND(I908&gt;1495.07,I908&lt;1497),20))))))</f>
        <v>0</v>
      </c>
      <c r="AF908" s="52" t="b">
        <f>IF(AND(J908&gt;486.32,J908&lt;488),3,IF(AND(J908&gt;324.64,J908&lt;326),4,IF(AND(J908&gt;286.99,J908&lt;288.5),5,IF(AND(J908&gt;617.7,J908&lt;618),6,IF(AND(J908&gt;411.3,J908&lt;413),7,IF(AND(J908&gt;365.04,J908&lt;367),8,IF(AND(J908&gt;797.54,J908&lt;799),9,IF(AND(J908&gt;533.49,J908&lt;535),10,IF(AND(J908&gt;475.86,J908&lt;477),11,IF(AND(J908&gt;509.22,J908&lt;511),12,IF(AND(J908&gt;339.94,J908&lt;341.2),13,IF(AND(J908&gt;300.53,J908&lt;302),14,IF(AND(J908&gt;646.78,J908&lt;648),15,IF(AND(J908&gt;430.68,J908&lt;432),16,IF(AND(J908&gt;382.24,J908&lt;384),17,IF(AND(J908&gt;835.07,J908&lt;837),18,IF(AND(J908&gt;558.61,J908&lt;560),19,IF(AND(J908&gt;498.27,J908&lt;500),20))))))))))))))))))</f>
        <v>0</v>
      </c>
      <c r="AG908" s="52" t="b">
        <f>IF(AND(L908&gt;497.89,L908&lt;499),3,IF(AND(L908&gt;360.29,L908&lt;362),4,IF(AND(L908&gt;249.38,L908&lt;251),5,IF(AND(L908&gt;628.22,L908&lt;630),6,IF(AND(L908&gt;455.21,L908&lt;457),7,IF(AND(L908&gt;315.16,L908&lt;317),8,IF(AND(L908&gt;814.35,L908&lt;816),9,IF(AND(L908&gt;571.19,L908&lt;573),10,IF(AND(L908&gt;401.59,L908&lt;403),11,IF(AND(L908&gt;521.33,L908&lt;523),12,IF(AND(L908&gt;377.28,L908&lt;379),13,IF(AND(L908&gt;261.15,L908&lt;263),14,IF(AND(L908&gt;657.8,L908&lt;659),15,IF(AND(L908&gt;476.66,L908&lt;478),16,IF(AND(L908&gt;330.01,L908&lt;332),17,IF(AND(L908&gt;852.67,L908&lt;854),18,IF(AND(L908&gt;598.08,L908&lt;600),19,IF(AND(L908&gt;420.51,L908&lt;422),20))))))))))))))))))</f>
        <v>0</v>
      </c>
      <c r="AH908" s="52" t="b">
        <f>IF(AND(Q908&gt;358.85,Q908&lt;360),3,IF(AND(Q908&gt;129.83,Q908&lt;131),4,IF(AND(Q908&gt;77.61,Q908&lt;79),5,IF(AND(Q908&gt;426.19,Q908&lt;428),6,IF(AND(Q908&gt;159.77,Q908&lt;161),7,IF(AND(Q908&gt;94.38,Q908&lt;96),8,IF(AND(Q908&gt;567.37,Q908&lt;569),9,IF(AND(Q908&gt;203.4,Q908&lt;205),10,IF(AND(Q908&gt;131.96,Q908&lt;133),11,IF(AND(Q908&gt;375.76,Q908&lt;377),12,IF(AND(Q908&gt;135.98,Q908&lt;137),13,IF(AND(Q908&gt;81.31,Q908&lt;83),14,IF(AND(Q908&gt;446.27,Q908&lt;448),15,IF(AND(Q908&gt;167.32,Q908&lt;169),16,IF(AND(Q908&gt;98.86,Q908&lt;100),17,IF(AND(Q908&gt;594.08,Q908&lt;596),18,IF(AND(Q908&gt;213.01,Q908&lt;215),19,IF(AND(Q908&gt;138.21,Q908&lt;140),20))))))))))))))))))</f>
        <v>0</v>
      </c>
      <c r="AI908" s="52" t="b">
        <f>IF(AND(S908&gt;195.17,S908&lt;197),3,IF(AND(S908&gt;88.93,S908&lt;90),4,IF(AND(S908&gt;47.88,S908&lt;49),5,IF(AND(S908&gt;245.08,S908&lt;247),6,IF(AND(S908&gt;111.07,S908&lt;113),7,IF(AND(S908&gt;60.92,S908&lt;62),8,IF(AND(S908&gt;296.11,S908&lt;298),9,IF(AND(S908&gt;139.41,S908&lt;141),10,IF(AND(S908&gt;78.67,S908&lt;80),11,IF(AND(S908&gt;204.39,S908&lt;206),12,IF(AND(S908&gt;93.16,S908&lt;95),13,IF(AND(S908&gt;50.17,S908&lt;52),14,IF(AND(S908&gt;256.64,S908&lt;258),15,IF(AND(S908&gt;116.33,S908&lt;118),16,IF(AND(S908&gt;63.83,S908&lt;65),17,IF(AND(S908&gt;310.07,S908&lt;312),18,IF(AND(S908&gt;146.01,S908&lt;148),19,IF(AND(S908&gt;82.42,S908&lt;84),20))))))))))))))))))</f>
        <v>0</v>
      </c>
      <c r="AJ908" s="52" t="b">
        <f>IF(AND(U908&gt;107.35,U908&lt;109),3,IF(AND(U908&gt;63.65,U908&lt;65),4,IF(AND(U908&gt;44.75,U908&lt;46),5,IF(AND(U908&gt;143.27,U908&lt;145),6,IF(AND(U908&gt;85.58,U908&lt;87),7,IF(AND(U908&gt;60.46,U908&lt;62),8,IF(AND(U908&gt;194.16,U908&lt;196),9,IF(AND(U908&gt;117.24,U908&lt;119),10,IF(AND(U908&gt;82.88,U908&lt;84),11,IF(AND(U908&gt;112.44,U908&lt;114),12,IF(AND(U908&gt;66.69,U908&lt;68),13,IF(AND(U908&gt;46.9,U908&lt;48),14,IF(AND(U908&gt;150.05,U908&lt;152),15,IF(AND(U908&gt;90.65,U908&lt;91),16,IF(AND(U908&gt;63.34,U908&lt;65),17,IF(AND(U908&gt;203.34,U908&lt;205),18,IF(AND(U908&gt;122.8,U908&lt;124),19,IF(AND(U908&gt;86.83,U908&lt;88),20))))))))))))))))))</f>
        <v>0</v>
      </c>
      <c r="AK908" s="52" t="b">
        <f>IF(AND(V908&gt;139.85,V908&lt;141),3,IF(AND(V908&gt;103.84,V908&lt;105),4,IF(AND(V908&gt;52.32,V908&lt;54),5,IF(AND(V908&gt;285.46,V908&lt;287),6,IF(AND(V908&gt;118.42,V908&lt;120),7,IF(AND(V908&gt;62.42,V908&lt;64),8,IF(AND(V908&gt;412.27,V908&lt;414),9,IF(AND(V908&gt;140.33,V908&lt;142),10,IF(AND(V908&gt;145,V908&lt;147),11,IF(AND(V908&gt;146.47,V908&lt;148),12,IF(AND(V908&gt;108.77,V908&lt;110),13,IF(AND(V908&gt;54.82,V908&lt;56),14,IF(AND(V908&gt;298.92,V908&lt;300),15,IF(AND(V908&gt;124.03,V908&lt;126),16,IF(AND(V908&gt;65.4,V908&lt;67),17,IF(AND(V908&gt;431.69,V908&lt;433),18,IF(AND(V908&gt;146.97,V908&lt;148),19,IF(AND(V908&gt;151.86,V908&lt;153),20))))))))))))))))))</f>
        <v>0</v>
      </c>
      <c r="AL908" s="52" t="b">
        <f>IF(AND(W908&gt;350.42,W908&lt;352),3,IF(AND(W908&gt;546.22,W908&lt;548),4,IF(AND(W908&gt;155.33,W908&lt;157),5,IF(AND(W908&gt;721.99,W908&lt;723),6,IF(AND(W908&gt;638.96,W908&lt;639),7,IF(AND(W908&gt;187.79,W908&lt;189),8,IF(AND(W908&gt;945.4,W908&lt;947),9,IF(AND(W908&gt;698.46,W908&lt;670),10,IF(AND(W908&gt;360.7,W908&lt;362),11,IF(AND(W908&gt;366.94,W908&lt;368),12,IF(AND(W908&gt;571.94,W908&lt;573),13,IF(AND(W908&gt;162.68,W908&lt;164),14,IF(AND(W908&gt;755.97,W908&lt;757),15,IF(AND(W908&gt;667.99,W908&lt;669),16,IF(AND(W908&gt;196.66,W908&lt;198),17,IF(AND(W908&gt;989.88,W908&lt;991),18,IF(AND(W908&gt;731.33,W908&lt;733),19,IF(AND(W908&gt;377.7,W908&lt;379),20))))))))))))))))))</f>
        <v>0</v>
      </c>
      <c r="AM908" s="52" t="b">
        <f>IF(AND(Y908&gt;46.2,Y908&lt;46.5),3,IF(AND(Y908&gt;18.8,Y908&lt;19.1),4,IF(AND(Y908&gt;15.8,Y908&lt;16),5,IF(AND(Y908&gt;78.7,Y908&lt;79),6,IF(AND(Y908&gt;32.1,Y908&lt;32.4),7,IF(AND(Y908&gt;26.9,Y908&lt;27.3),8,IF(AND(Y908&gt;125,Y908&lt;125.5),9,IF(AND(Y908&gt;48.2,Y908&lt;48.52),10,IF(AND(Y908&gt;43.1,Y908&lt;43.6),11,IF(AND(Y908&gt;48.53,Y908&lt;48.7),12,IF(AND(Y908&gt;19.6,Y908&lt;20.1),13,IF(AND(Y908&gt;16.5,Y908&lt;16.9),14,IF(AND(Y908&gt;82.4,Y908&lt;82.8),15,IF(AND(Y908&gt;33.6,Y908&lt;34),16,IF(AND(Y908&gt;28,Y908&lt;28.6),17,IF(AND(Y908&gt;130.8,Y908&lt;131.4),18,IF(AND(Y908&gt;50.5,Y908&lt;50.9),19,IF(AND(Y908&gt;45.2,Y908&lt;45.8),20))))))))))))))))))</f>
        <v>0</v>
      </c>
      <c r="AO908" s="4">
        <f t="shared" si="2242"/>
        <v>0</v>
      </c>
      <c r="AP908" s="4">
        <f t="shared" si="2243"/>
        <v>0</v>
      </c>
      <c r="AQ908" s="4">
        <f t="shared" si="2378"/>
        <v>0</v>
      </c>
      <c r="AU908" s="310"/>
      <c r="AV908" s="291"/>
      <c r="AW908" s="317"/>
      <c r="AX908" s="322" t="s">
        <v>53</v>
      </c>
      <c r="AY908" s="293"/>
      <c r="AZ908" s="11">
        <f>ROUND(AZ907/AW901,2)</f>
        <v>1896.3</v>
      </c>
      <c r="BA908" s="11">
        <f>ROUND(BA907/AW901,2)</f>
        <v>1896.3</v>
      </c>
      <c r="BB908" s="11">
        <f>ROUND(BB907/AW901,2)</f>
        <v>0</v>
      </c>
      <c r="BC908" s="11">
        <f>ROUND(BC907/AW901,2)</f>
        <v>0</v>
      </c>
      <c r="BD908" s="11">
        <f>ROUND(BD907/AW901,2)</f>
        <v>0</v>
      </c>
      <c r="BE908" s="11">
        <f>ROUND(BE907/AW901,2)</f>
        <v>0</v>
      </c>
      <c r="BF908" s="11">
        <f>ROUND(BF907/AW901,2)</f>
        <v>0</v>
      </c>
      <c r="BG908" s="11">
        <f>ROUND(BG907/AW901,2)</f>
        <v>0</v>
      </c>
      <c r="BH908" s="11">
        <f>ROUND(BH907/AW901,2)</f>
        <v>0</v>
      </c>
      <c r="BI908" s="11">
        <f>ROUND(BI907/AW901,2)</f>
        <v>0</v>
      </c>
      <c r="BJ908" s="11">
        <f>ROUND(BJ907/AW901,2)</f>
        <v>0</v>
      </c>
      <c r="BK908" s="11">
        <f>ROUND(BK907/AW901,2)</f>
        <v>0</v>
      </c>
      <c r="BL908" s="11">
        <f>ROUND(BL907/AW901,2)</f>
        <v>0</v>
      </c>
      <c r="BM908" s="11">
        <f>ROUND(BM907/AW901,2)</f>
        <v>0</v>
      </c>
      <c r="BN908" s="11">
        <f>ROUND(BN907/AW901,2)</f>
        <v>0</v>
      </c>
      <c r="BO908" s="11">
        <f>ROUND(BO907/AW901,2)</f>
        <v>0</v>
      </c>
      <c r="BP908" s="11">
        <f>ROUND(BP907/AW901,2)</f>
        <v>0</v>
      </c>
      <c r="BQ908" s="11">
        <f>ROUND(BQ907/AW901,2)</f>
        <v>0</v>
      </c>
      <c r="BR908" s="11">
        <f>ROUND(BR907/AW901,2)</f>
        <v>0</v>
      </c>
      <c r="BS908" s="11">
        <f>ROUND(BS907/AW901,2)</f>
        <v>0</v>
      </c>
      <c r="BT908" s="11">
        <f>ROUND(BT907/AW901,2)</f>
        <v>0</v>
      </c>
      <c r="BU908" s="17">
        <v>8</v>
      </c>
      <c r="BX908" s="52" t="b">
        <f>IF(AND(BA908&gt;947.15,BA908&lt;949),3,IF(AND(BA908&gt;623.59,BA908&lt;625),4,IF(AND(BA908&gt;237.38,BA908&lt;239),5,IF(AND(BA908&gt;1986,BA908&lt;1988),6,IF(AND(BA908&gt;739.75,BA908&lt;741),7,IF(AND(BA908&gt;282.91,BA908&lt;284),8,IF(AND(BA908&gt;2681.35,BA908&lt;2683),9,IF(AND(BA908&gt;828.59,BA908&lt;830),10,IF(AND(BA908&gt;585.15,BA908&lt;587),11,IF(AND(BA908&gt;991.71,BA908&lt;993),12,IF(AND(BA908&gt;652.95,BA908&lt;654),13,IF(AND(BA908&gt;248.59,BA908&lt;250),14,IF(AND(BA908&gt;2079.39,BA908&lt;2081),15,IF(AND(BA908&gt;774.57,BA908&lt;776),16,IF(AND(BA908&gt;296.25,BA908&lt;298),17,IF(AND(BA908&gt;2807.42,BA908&lt;2809),18,IF(AND(BA908&gt;867.59,BA908&lt;869),19,IF(AND(BA908&gt;612.7,BA908&lt;614),20))))))))))))))))))</f>
        <v>0</v>
      </c>
      <c r="BY908" s="52" t="b">
        <f>IF(AND(BC908&gt;1204.78,BC908&lt;1206),5,IF(AND(BC908&gt;1407.63,BC908&lt;1409),8,IF(AND(BC908&gt;1427.91,BC908&lt;1429),11,IF(AND(BC908&gt;1261.45,BC908&lt;1263),14,IF(AND(BC908&gt;1473.83,BC908&lt;1475),17,IF(AND(BC908&gt;1495.07,BC908&lt;1497),20))))))</f>
        <v>0</v>
      </c>
      <c r="BZ908" s="52" t="b">
        <f>IF(AND(BD908&gt;486.32,BD908&lt;488),3,IF(AND(BD908&gt;324.64,BD908&lt;326),4,IF(AND(BD908&gt;286.99,BD908&lt;288.5),5,IF(AND(BD908&gt;617.7,BD908&lt;618),6,IF(AND(BD908&gt;411.3,BD908&lt;413),7,IF(AND(BD908&gt;365.04,BD908&lt;367),8,IF(AND(BD908&gt;797.54,BD908&lt;799),9,IF(AND(BD908&gt;533.49,BD908&lt;535),10,IF(AND(BD908&gt;475.86,BD908&lt;477),11,IF(AND(BD908&gt;509.22,BD908&lt;511),12,IF(AND(BD908&gt;339.94,BD908&lt;341.2),13,IF(AND(BD908&gt;300.53,BD908&lt;302),14,IF(AND(BD908&gt;646.78,BD908&lt;648),15,IF(AND(BD908&gt;430.68,BD908&lt;432),16,IF(AND(BD908&gt;382.24,BD908&lt;384),17,IF(AND(BD908&gt;835.07,BD908&lt;837),18,IF(AND(BD908&gt;558.61,BD908&lt;560),19,IF(AND(BD908&gt;498.27,BD908&lt;500),20))))))))))))))))))</f>
        <v>0</v>
      </c>
      <c r="CA908" s="52" t="b">
        <f>IF(AND(BF908&gt;497.89,BF908&lt;499),3,IF(AND(BF908&gt;360.29,BF908&lt;362),4,IF(AND(BF908&gt;249.38,BF908&lt;251),5,IF(AND(BF908&gt;628.22,BF908&lt;630),6,IF(AND(BF908&gt;455.21,BF908&lt;457),7,IF(AND(BF908&gt;315.16,BF908&lt;317),8,IF(AND(BF908&gt;814.35,BF908&lt;816),9,IF(AND(BF908&gt;571.19,BF908&lt;573),10,IF(AND(BF908&gt;401.59,BF908&lt;403),11,IF(AND(BF908&gt;521.33,BF908&lt;523),12,IF(AND(BF908&gt;377.28,BF908&lt;379),13,IF(AND(BF908&gt;261.15,BF908&lt;263),14,IF(AND(BF908&gt;657.8,BF908&lt;659),15,IF(AND(BF908&gt;476.66,BF908&lt;478),16,IF(AND(BF908&gt;330.01,BF908&lt;332),17,IF(AND(BF908&gt;852.67,BF908&lt;854),18,IF(AND(BF908&gt;598.08,BF908&lt;600),19,IF(AND(BF908&gt;420.51,BF908&lt;422),20))))))))))))))))))</f>
        <v>0</v>
      </c>
      <c r="CB908" s="52" t="b">
        <f>IF(AND(BK908&gt;358.85,BK908&lt;360),3,IF(AND(BK908&gt;129.83,BK908&lt;131),4,IF(AND(BK908&gt;77.61,BK908&lt;79),5,IF(AND(BK908&gt;426.19,BK908&lt;428),6,IF(AND(BK908&gt;159.77,BK908&lt;161),7,IF(AND(BK908&gt;94.38,BK908&lt;96),8,IF(AND(BK908&gt;567.37,BK908&lt;569),9,IF(AND(BK908&gt;203.4,BK908&lt;205),10,IF(AND(BK908&gt;131.96,BK908&lt;133),11,IF(AND(BK908&gt;375.76,BK908&lt;377),12,IF(AND(BK908&gt;135.98,BK908&lt;137),13,IF(AND(BK908&gt;81.31,BK908&lt;83),14,IF(AND(BK908&gt;446.27,BK908&lt;448),15,IF(AND(BK908&gt;167.32,BK908&lt;169),16,IF(AND(BK908&gt;98.86,BK908&lt;100),17,IF(AND(BK908&gt;594.08,BK908&lt;596),18,IF(AND(BK908&gt;213.01,BK908&lt;215),19,IF(AND(BK908&gt;138.21,BK908&lt;140),20))))))))))))))))))</f>
        <v>0</v>
      </c>
      <c r="CC908" s="52" t="b">
        <f>IF(AND(BM908&gt;195.17,BM908&lt;197),3,IF(AND(BM908&gt;88.93,BM908&lt;90),4,IF(AND(BM908&gt;47.88,BM908&lt;49),5,IF(AND(BM908&gt;245.08,BM908&lt;247),6,IF(AND(BM908&gt;111.07,BM908&lt;113),7,IF(AND(BM908&gt;60.92,BM908&lt;62),8,IF(AND(BM908&gt;296.11,BM908&lt;298),9,IF(AND(BM908&gt;139.41,BM908&lt;141),10,IF(AND(BM908&gt;78.67,BM908&lt;80),11,IF(AND(BM908&gt;204.39,BM908&lt;206),12,IF(AND(BM908&gt;93.16,BM908&lt;95),13,IF(AND(BM908&gt;50.17,BM908&lt;52),14,IF(AND(BM908&gt;256.64,BM908&lt;258),15,IF(AND(BM908&gt;116.33,BM908&lt;118),16,IF(AND(BM908&gt;63.83,BM908&lt;65),17,IF(AND(BM908&gt;310.07,BM908&lt;312),18,IF(AND(BM908&gt;146.01,BM908&lt;148),19,IF(AND(BM908&gt;82.42,BM908&lt;84),20))))))))))))))))))</f>
        <v>0</v>
      </c>
      <c r="CD908" s="52" t="b">
        <f>IF(AND(BO908&gt;107.35,BO908&lt;109),3,IF(AND(BO908&gt;63.65,BO908&lt;65),4,IF(AND(BO908&gt;44.75,BO908&lt;46),5,IF(AND(BO908&gt;143.27,BO908&lt;145),6,IF(AND(BO908&gt;85.58,BO908&lt;87),7,IF(AND(BO908&gt;60.46,BO908&lt;62),8,IF(AND(BO908&gt;194.16,BO908&lt;196),9,IF(AND(BO908&gt;117.24,BO908&lt;119),10,IF(AND(BO908&gt;82.88,BO908&lt;84),11,IF(AND(BO908&gt;112.44,BO908&lt;114),12,IF(AND(BO908&gt;66.69,BO908&lt;68),13,IF(AND(BO908&gt;46.9,BO908&lt;48),14,IF(AND(BO908&gt;150.05,BO908&lt;152),15,IF(AND(BO908&gt;90.65,BO908&lt;91),16,IF(AND(BO908&gt;63.34,BO908&lt;65),17,IF(AND(BO908&gt;203.34,BO908&lt;205),18,IF(AND(BO908&gt;122.8,BO908&lt;124),19,IF(AND(BO908&gt;86.83,BO908&lt;88),20))))))))))))))))))</f>
        <v>0</v>
      </c>
      <c r="CE908" s="52" t="b">
        <f>IF(AND(BP908&gt;139.85,BP908&lt;141),3,IF(AND(BP908&gt;103.84,BP908&lt;105),4,IF(AND(BP908&gt;52.32,BP908&lt;54),5,IF(AND(BP908&gt;285.46,BP908&lt;287),6,IF(AND(BP908&gt;118.42,BP908&lt;120),7,IF(AND(BP908&gt;62.42,BP908&lt;64),8,IF(AND(BP908&gt;412.27,BP908&lt;414),9,IF(AND(BP908&gt;140.33,BP908&lt;142),10,IF(AND(BP908&gt;145,BP908&lt;147),11,IF(AND(BP908&gt;146.47,BP908&lt;148),12,IF(AND(BP908&gt;108.77,BP908&lt;110),13,IF(AND(BP908&gt;54.82,BP908&lt;56),14,IF(AND(BP908&gt;298.92,BP908&lt;300),15,IF(AND(BP908&gt;124.03,BP908&lt;126),16,IF(AND(BP908&gt;65.4,BP908&lt;67),17,IF(AND(BP908&gt;431.69,BP908&lt;433),18,IF(AND(BP908&gt;146.97,BP908&lt;148),19,IF(AND(BP908&gt;151.86,BP908&lt;153),20))))))))))))))))))</f>
        <v>0</v>
      </c>
      <c r="CF908" s="52" t="b">
        <f>IF(AND(BQ908&gt;350.42,BQ908&lt;352),3,IF(AND(BQ908&gt;546.22,BQ908&lt;548),4,IF(AND(BQ908&gt;155.33,BQ908&lt;157),5,IF(AND(BQ908&gt;721.99,BQ908&lt;723),6,IF(AND(BQ908&gt;638.96,BQ908&lt;639),7,IF(AND(BQ908&gt;187.79,BQ908&lt;189),8,IF(AND(BQ908&gt;945.4,BQ908&lt;947),9,IF(AND(BQ908&gt;698.46,BQ908&lt;670),10,IF(AND(BQ908&gt;360.7,BQ908&lt;362),11,IF(AND(BQ908&gt;366.94,BQ908&lt;368),12,IF(AND(BQ908&gt;571.94,BQ908&lt;573),13,IF(AND(BQ908&gt;162.68,BQ908&lt;164),14,IF(AND(BQ908&gt;755.97,BQ908&lt;757),15,IF(AND(BQ908&gt;667.99,BQ908&lt;669),16,IF(AND(BQ908&gt;196.66,BQ908&lt;198),17,IF(AND(BQ908&gt;989.88,BQ908&lt;991),18,IF(AND(BQ908&gt;731.33,BQ908&lt;733),19,IF(AND(BQ908&gt;377.7,BQ908&lt;379),20))))))))))))))))))</f>
        <v>0</v>
      </c>
      <c r="CG908" s="52" t="b">
        <f>IF(AND(BS908&gt;46.2,BS908&lt;46.5),3,IF(AND(BS908&gt;18.8,BS908&lt;19.1),4,IF(AND(BS908&gt;15.8,BS908&lt;16),5,IF(AND(BS908&gt;78.7,BS908&lt;79),6,IF(AND(BS908&gt;32.1,BS908&lt;32.4),7,IF(AND(BS908&gt;26.9,BS908&lt;27.3),8,IF(AND(BS908&gt;125,BS908&lt;125.5),9,IF(AND(BS908&gt;48.2,BS908&lt;48.52),10,IF(AND(BS908&gt;43.1,BS908&lt;43.6),11,IF(AND(BS908&gt;48.53,BS908&lt;48.7),12,IF(AND(BS908&gt;19.6,BS908&lt;20.1),13,IF(AND(BS908&gt;16.5,BS908&lt;16.9),14,IF(AND(BS908&gt;82.4,BS908&lt;82.8),15,IF(AND(BS908&gt;33.6,BS908&lt;34),16,IF(AND(BS908&gt;28,BS908&lt;28.6),17,IF(AND(BS908&gt;130.8,BS908&lt;131.4),18,IF(AND(BS908&gt;50.5,BS908&lt;50.9),19,IF(AND(BS908&gt;45.2,BS908&lt;45.8),20))))))))))))))))))</f>
        <v>0</v>
      </c>
    </row>
    <row r="909" spans="1:88" ht="90" customHeight="1">
      <c r="A909" s="297"/>
      <c r="B909" s="287"/>
      <c r="C909" s="309"/>
      <c r="D909" s="292" t="s">
        <v>54</v>
      </c>
      <c r="E909" s="293"/>
      <c r="F909" s="10" t="s">
        <v>36</v>
      </c>
      <c r="G909" s="12">
        <f>IF(AD909=FALSE,0,AD909)</f>
        <v>948.15</v>
      </c>
      <c r="H909" s="12" t="s">
        <v>36</v>
      </c>
      <c r="I909" s="12">
        <f>IF(AE909=FALSE,0,AE909)</f>
        <v>0</v>
      </c>
      <c r="J909" s="12">
        <f>IF(AF909=FALSE,0,AF909)</f>
        <v>0</v>
      </c>
      <c r="K909" s="12" t="s">
        <v>36</v>
      </c>
      <c r="L909" s="12">
        <f>IF(AG909=FALSE,0,AG909)</f>
        <v>0</v>
      </c>
      <c r="M909" s="12" t="s">
        <v>36</v>
      </c>
      <c r="N909" s="12" t="s">
        <v>36</v>
      </c>
      <c r="O909" s="12" t="s">
        <v>36</v>
      </c>
      <c r="P909" s="12" t="s">
        <v>36</v>
      </c>
      <c r="Q909" s="12">
        <f>IF(AH909=FALSE,0,AH909)</f>
        <v>0</v>
      </c>
      <c r="R909" s="12" t="s">
        <v>36</v>
      </c>
      <c r="S909" s="12">
        <f>IF(AI909=FALSE,0,AI909)</f>
        <v>0</v>
      </c>
      <c r="T909" s="12" t="s">
        <v>36</v>
      </c>
      <c r="U909" s="12">
        <f>IF(AJ909=FALSE,0,AJ909)</f>
        <v>0</v>
      </c>
      <c r="V909" s="12">
        <f>IF(AK909=FALSE,0,AK909)</f>
        <v>0</v>
      </c>
      <c r="W909" s="12">
        <f>IF(AL909=FALSE,0,AL909)</f>
        <v>0</v>
      </c>
      <c r="X909" s="12" t="s">
        <v>36</v>
      </c>
      <c r="Y909" s="12">
        <f>IF(AM909=FALSE,0,AM909)</f>
        <v>0</v>
      </c>
      <c r="Z909" s="12" t="s">
        <v>36</v>
      </c>
      <c r="AA909" s="18">
        <v>9</v>
      </c>
      <c r="AD909" s="52">
        <f>IF(AD908=3,948.15,IF(AD908=4,624.59,IF(AD908=5,238.38,IF(AD908=6,1987,IF(AD908=7,740.75,IF(AD908=8,283.91,IF(AD908=9,2682.35,IF(AD908=10,829.59,IF(AD908=11,586.15,IF(AD908=12,992.71,IF(AD908=13,653.95,IF(AD908=14,249.59,IF(AD908=15,2080.39,IF(AD908=16,775.57,IF(AD908=17,297.25,IF(AD908=18,2808.42,IF(AD908=19,868.59,IF(AD908=20,613.7))))))))))))))))))</f>
        <v>948.15</v>
      </c>
      <c r="AE909" s="52" t="b">
        <f>IF(AE908=5,1205.78,IF(AE908=8,1408.63,IF(AE908=11,1428.91,IF(AE908=14,1262.45,IF(AE908=17,1474.83,IF(AE908=20,1496.07))))))</f>
        <v>0</v>
      </c>
      <c r="AF909" s="52" t="b">
        <f>IF(AF908=3,487.32,IF(AF908=4,325.64,IF(AF908=5,287.99,IF(AF908=6,618.7,IF(AF908=7,412.3,IF(AF908=8,366.04,IF(AF908=9,798.54,IF(AF908=10,534.49,IF(AF908=11,476.86,IF(AF908=12,510.22,IF(AF908=13,340.94,IF(AF908=14,301.53,IF(AF908=15,647.78,IF(AF908=16,431.68,IF(AF908=17,383.24,IF(AF908=18,836.07,IF(AF908=19,559.61,IF(AF908=20,499.27))))))))))))))))))</f>
        <v>0</v>
      </c>
      <c r="AG909" s="52" t="b">
        <f>IF(AG908=3,498.89,IF(AG908=4,361.29,IF(AG908=5,250.38,IF(AG908=6,629.22,IF(AG908=7,456.21,IF(AG908=8,316.16,IF(AG908=9,815.35,IF(AG908=10,572.19,IF(AG908=11,402.59,IF(AG908=12,522.33,IF(AG908=13,378.28,IF(AG908=14,262.15,IF(AG908=15,658.8,IF(AG908=16,477.66,IF(AG908=17,331.01,IF(AG908=18,853.67,IF(AG908=19,599.08,IF(AG908=20,421.51))))))))))))))))))</f>
        <v>0</v>
      </c>
      <c r="AH909" s="52" t="b">
        <f>IF(AH908=3,359.85,IF(AH908=4,130.83,IF(AH908=5,78.61,IF(AH908=6,427.19,IF(AH908=7,160.77,IF(AH908=8,95.38,IF(AH908=9,568.37,IF(AH908=10,204.4,IF(AH908=11,132.96,IF(AH908=12,376.76,IF(AH908=13,136.98,IF(AH908=14,82.31,IF(AH908=15,447.27,IF(AH908=16,168.32,IF(AH908=17,99.86,IF(AH908=18,595.08,IF(AH908=19,214.01,IF(AH908=20,139.21))))))))))))))))))</f>
        <v>0</v>
      </c>
      <c r="AI909" s="52" t="b">
        <f>IF(AI908=3,196.17,IF(AI908=4,89.93,IF(AI908=5,48.88,IF(AI908=6,246.08,IF(AI908=7,112.07,IF(AI908=8,61.92,IF(AI908=9,297.11,IF(AI908=10,140.41,IF(AI908=11,79.67,IF(AI908=12,205.39,IF(AI908=13,94.16,IF(AI908=14,51.17,IF(AI908=15,257.64,IF(AI908=16,117.33,IF(AI908=17,64.83,IF(AI908=18,311.07,IF(AI908=19,147.01,IF(AI908=20,83.42))))))))))))))))))</f>
        <v>0</v>
      </c>
      <c r="AJ909" s="52" t="b">
        <f>IF(AJ908=3,108.35,IF(AJ908=4,64.65,IF(AJ908=5,45.75,IF(AJ908=6,144.27,IF(AJ908=7,86.58,IF(AJ908=8,61.46,IF(AJ908=9,195.16,IF(AJ908=10,118.24,IF(AJ908=11,83.88,IF(AJ908=12,113.44,IF(AJ908=13,67.69,IF(AJ908=14,47.9,IF(AJ908=15,151.05,IF(AJ908=16,90.65,IF(AJ908=17,64.34,IF(AJ908=18,204.34,IF(AJ908=19,123.8,IF(AJ908=20,87.83))))))))))))))))))</f>
        <v>0</v>
      </c>
      <c r="AK909" s="52" t="b">
        <f>IF(AK908=3,140.85,IF(AK908=4,104.84,IF(AK908=5,53.32,IF(AK908=6,286.46,IF(AK908=7,119.42,IF(AK908=8,63.42,IF(AK908=9,413.27,IF(AK908=10,141.33,IF(AK908=11,146,IF(AK908=12,147.47,IF(AK908=13,109.77,IF(AK908=14,55.82,IF(AK908=15,299.92,IF(AK908=16,125.03,IF(AK908=17,66.4,IF(AK908=18,432.69,IF(AK908=19,147.97,IF(AK908=20,152.86))))))))))))))))))</f>
        <v>0</v>
      </c>
      <c r="AL909" s="52" t="b">
        <f>IF(AL908=3,351.42,IF(AL908=4,547.22,IF(AL908=5,156.33,IF(AL908=6,722.99,IF(AL908=7,638.96,IF(AL908=8,188.79,IF(AL908=9,946.4,IF(AL908=10,699.46,IF(AL908=11,361.7,IF(AL908=12,367.94,IF(AL908=13,572.94,IF(AL908=14,163.68,IF(AL908=15,756.97,IF(AL908=16,668.99,IF(AL908=17,197.66,IF(AL908=18,990.88,IF(AL908=19,732.33,IF(AL908=20,378.7))))))))))))))))))</f>
        <v>0</v>
      </c>
      <c r="AM909" s="52" t="b">
        <f>IF(AM908=3,46.41,IF(AM908=4,19.01,IF(AM908=5,15.96,IF(AM908=6,78.9,IF(AM908=7,32.34,IF(AM908=8,27.09,IF(AM908=9,125.27,IF(AM908=10,48.48,IF(AM908=11,43.47,IF(AM908=12,48.59,IF(AM908=13,19.9,IF(AM908=14,16.71,IF(AM908=15,82.61,IF(AM908=16,33.86,IF(AM908=17,28.36,IF(AM908=18,131.15,IF(AM908=19,50.76,IF(AM908=20,45.51))))))))))))))))))</f>
        <v>0</v>
      </c>
      <c r="AO909" s="4">
        <f t="shared" si="2242"/>
        <v>0</v>
      </c>
      <c r="AP909" s="4">
        <f t="shared" si="2243"/>
        <v>0</v>
      </c>
      <c r="AQ909" s="4">
        <f t="shared" si="2378"/>
        <v>0</v>
      </c>
      <c r="AU909" s="310"/>
      <c r="AV909" s="287"/>
      <c r="AW909" s="317"/>
      <c r="AX909" s="322" t="s">
        <v>54</v>
      </c>
      <c r="AY909" s="293"/>
      <c r="AZ909" s="10" t="s">
        <v>36</v>
      </c>
      <c r="BA909" s="12">
        <f>IF(BX909=FALSE,0,BX909)</f>
        <v>1896.3</v>
      </c>
      <c r="BB909" s="12" t="s">
        <v>36</v>
      </c>
      <c r="BC909" s="12">
        <f>IF(BY909=FALSE,0,BY909)</f>
        <v>0</v>
      </c>
      <c r="BD909" s="12">
        <f>IF(BZ909=FALSE,0,BZ909)</f>
        <v>0</v>
      </c>
      <c r="BE909" s="12" t="s">
        <v>36</v>
      </c>
      <c r="BF909" s="12">
        <f>IF(CA909=FALSE,0,CA909)</f>
        <v>0</v>
      </c>
      <c r="BG909" s="12" t="s">
        <v>36</v>
      </c>
      <c r="BH909" s="12" t="s">
        <v>36</v>
      </c>
      <c r="BI909" s="12" t="s">
        <v>36</v>
      </c>
      <c r="BJ909" s="12" t="s">
        <v>36</v>
      </c>
      <c r="BK909" s="12">
        <f>IF(CB909=FALSE,0,CB909)</f>
        <v>0</v>
      </c>
      <c r="BL909" s="12" t="s">
        <v>36</v>
      </c>
      <c r="BM909" s="12">
        <f>IF(CC909=FALSE,0,CC909)</f>
        <v>0</v>
      </c>
      <c r="BN909" s="12" t="s">
        <v>36</v>
      </c>
      <c r="BO909" s="12">
        <f>IF(CD909=FALSE,0,CD909)</f>
        <v>0</v>
      </c>
      <c r="BP909" s="12">
        <f>IF(CE909=FALSE,0,CE909)</f>
        <v>0</v>
      </c>
      <c r="BQ909" s="12">
        <f>IF(CF909=FALSE,0,CF909)</f>
        <v>0</v>
      </c>
      <c r="BR909" s="12" t="s">
        <v>36</v>
      </c>
      <c r="BS909" s="12">
        <f>IF(CG909=FALSE,0,CG909)</f>
        <v>0</v>
      </c>
      <c r="BT909" s="12" t="s">
        <v>36</v>
      </c>
      <c r="BU909" s="18">
        <v>9</v>
      </c>
      <c r="BX909" s="52">
        <f>IF(AD908=3,1896.3,IF(AD908=4,1249.18,IF(AD908=5,476.76,IF(AD908=6,3974,IF(AD908=7,1481.5,IF(AD908=8,567.82,IF(AD908=9,5364.7,IF(AD908=10,1659.18,IF(AD908=11,1172.3)))))))))</f>
        <v>1896.3</v>
      </c>
      <c r="BY909" s="52" t="b">
        <f>IF(AE908=5,2411.56,IF(AE908=8,2817.26,IF(AE908=11,2857.82)))</f>
        <v>0</v>
      </c>
      <c r="BZ909" s="52" t="b">
        <f>IF(AF908=3,974.64,IF(AF908=4,651.28,IF(AF908=5,575.98,IF(AF908=6,1237.4,IF(AF908=7,824.6,IF(AF908=8,732.08,IF(AF908=9,1597.08,IF(AF908=10,1068.98,IF(AF908=11,953.72)))))))))</f>
        <v>0</v>
      </c>
      <c r="CA909" s="52" t="b">
        <f>IF(AG908=3,997.78,IF(AG908=4,722.58,IF(AG908=5,500.76,IF(AG908=6,1258.44,IF(AG908=7,912.42,IF(AG908=8,632.32,IF(AG908=9,1630.7,IF(AG908=10,1144.38,IF(AG908=11,805.18)))))))))</f>
        <v>0</v>
      </c>
      <c r="CB909" s="52" t="b">
        <f>IF(AH908=3,719.7,IF(AH908=4,261.66,IF(AH908=5,157.22,IF(AH908=6,854.38,IF(AH908=7,321.54,IF(AH908=8,190.76,IF(AH908=9,1136.74,IF(AH908=10,408.8,IF(AH908=11,265.92)))))))))</f>
        <v>0</v>
      </c>
      <c r="CC909" s="52" t="b">
        <f>IF(AI908=3,392.34,IF(AI908=4,179.86,IF(AI908=5,97.76,IF(AI908=6,492.16,IF(AI908=7,224.14,IF(AI908=8,123.84,IF(AI908=9,594.22,IF(AI908=10,280.82,IF(AI908=11,159.34)))))))))</f>
        <v>0</v>
      </c>
      <c r="CD909" s="52" t="b">
        <f>IF(AJ908=3,216.7,IF(AJ908=4,129.3,IF(AJ908=5,91.5,IF(AJ908=6,288.54,IF(AJ908=7,173.16,IF(AJ908=8,122.92,IF(AJ908=9,390.32,IF(AJ908=10,236.48,IF(AJ908=11,167.76)))))))))</f>
        <v>0</v>
      </c>
      <c r="CE909" s="52" t="b">
        <f>IF(AK908=3,281.7,IF(AK908=4,209.68,IF(AK908=5,106.64,IF(AK908=6,572.92,IF(AK908=7,238.84,IF(AK908=8,126.84,IF(AK908=9,826.54,IF(AK908=10,282.66,IF(AK908=11,292)))))))))</f>
        <v>0</v>
      </c>
      <c r="CF909" s="52" t="b">
        <f>IF(AL908=3,702.84,IF(AL908=4,1094.44,IF(AL908=5,312.66,IF(AL908=6,1445.98,IF(AL908=7,1277.92,IF(AL908=8,377.58,IF(AL908=9,1892.8,IF(AL908=10,1398.92,IF(AL908=11,723.4)))))))))</f>
        <v>0</v>
      </c>
      <c r="CG909" s="52" t="b">
        <f>IF(AM908=3,92.82,IF(AM908=4,38.02,IF(AM908=5,31.92,IF(AM908=6,157.8,IF(AM908=7,64.68,IF(AM908=8,54.18,IF(AM908=9,250.54,IF(AM908=10,96.96,IF(AM908=11,86.94)))))))))</f>
        <v>0</v>
      </c>
    </row>
    <row r="910" spans="1:88" ht="30" customHeight="1">
      <c r="A910" s="295" t="s">
        <v>38</v>
      </c>
      <c r="B910" s="286" t="s">
        <v>187</v>
      </c>
      <c r="C910" s="307">
        <v>637</v>
      </c>
      <c r="D910" s="286" t="s">
        <v>27</v>
      </c>
      <c r="E910" s="3" t="s">
        <v>28</v>
      </c>
      <c r="F910" s="10">
        <f>G910+I910+J910+L910+Q910+S910+U910+V910+W910+Y910+Z910</f>
        <v>397863.83</v>
      </c>
      <c r="G910" s="45">
        <v>397863.83</v>
      </c>
      <c r="H910" s="10">
        <v>0</v>
      </c>
      <c r="I910" s="10">
        <v>0</v>
      </c>
      <c r="J910" s="10">
        <v>0</v>
      </c>
      <c r="K910" s="10">
        <v>0</v>
      </c>
      <c r="L910" s="10">
        <f>M910+O910</f>
        <v>0</v>
      </c>
      <c r="M910" s="10">
        <v>0</v>
      </c>
      <c r="N910" s="10">
        <v>0</v>
      </c>
      <c r="O910" s="10">
        <v>0</v>
      </c>
      <c r="P910" s="10">
        <v>0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4">
        <v>0</v>
      </c>
      <c r="W910" s="14">
        <v>0</v>
      </c>
      <c r="X910" s="10">
        <v>0</v>
      </c>
      <c r="Y910" s="14">
        <v>0</v>
      </c>
      <c r="Z910" s="14">
        <v>0</v>
      </c>
      <c r="AA910" s="25">
        <v>1</v>
      </c>
      <c r="AO910" s="4">
        <f t="shared" si="2242"/>
        <v>0</v>
      </c>
      <c r="AP910" s="4">
        <f t="shared" si="2243"/>
        <v>0</v>
      </c>
      <c r="AQ910" s="4">
        <f t="shared" si="2378"/>
        <v>0</v>
      </c>
      <c r="AU910" s="310" t="s">
        <v>38</v>
      </c>
      <c r="AV910" s="286" t="s">
        <v>187</v>
      </c>
      <c r="AW910" s="317">
        <v>637</v>
      </c>
      <c r="AX910" s="286" t="s">
        <v>27</v>
      </c>
      <c r="AY910" s="3" t="s">
        <v>28</v>
      </c>
      <c r="AZ910" s="10">
        <f>BA910+BC910+BD910+BF910+BK910+BM910+BO910+BP910+BQ910+BS910+BT910</f>
        <v>795727.66</v>
      </c>
      <c r="BA910" s="44">
        <f>ROUND($C910*BA918,2)</f>
        <v>795727.66</v>
      </c>
      <c r="BB910" s="10">
        <f>ROUND(H910*2,2)</f>
        <v>0</v>
      </c>
      <c r="BC910" s="44">
        <f>ROUND($C910*BC918,2)</f>
        <v>0</v>
      </c>
      <c r="BD910" s="44">
        <f>ROUND($C910*BD918,2)</f>
        <v>0</v>
      </c>
      <c r="BE910" s="10">
        <f>ROUND(K910*2,2)</f>
        <v>0</v>
      </c>
      <c r="BF910" s="44">
        <f>ROUND($C910*BF918,2)</f>
        <v>0</v>
      </c>
      <c r="BG910" s="10">
        <f>ROUND(M910*2,2)</f>
        <v>0</v>
      </c>
      <c r="BH910" s="10">
        <f>ROUND(N910*2,2)</f>
        <v>0</v>
      </c>
      <c r="BI910" s="10">
        <f>ROUND(O910*2,2)</f>
        <v>0</v>
      </c>
      <c r="BJ910" s="10">
        <f>ROUND(P910*2,2)</f>
        <v>0</v>
      </c>
      <c r="BK910" s="44">
        <f>ROUND($C910*BK918,2)</f>
        <v>0</v>
      </c>
      <c r="BL910" s="10">
        <f>ROUND(R910*2,2)</f>
        <v>0</v>
      </c>
      <c r="BM910" s="44">
        <f>ROUND($C910*BM918,2)</f>
        <v>0</v>
      </c>
      <c r="BN910" s="10">
        <f>ROUND(T910*2,2)</f>
        <v>0</v>
      </c>
      <c r="BO910" s="44">
        <f>ROUND($C910*BO918,2)</f>
        <v>0</v>
      </c>
      <c r="BP910" s="44">
        <f>ROUND(V910*2,2)</f>
        <v>0</v>
      </c>
      <c r="BQ910" s="44">
        <f>ROUND($C910*BQ918,2)</f>
        <v>0</v>
      </c>
      <c r="BR910" s="10">
        <f>ROUND(X910*2,2)</f>
        <v>0</v>
      </c>
      <c r="BS910" s="44">
        <f>ROUND(Y910*2,2)</f>
        <v>0</v>
      </c>
      <c r="BT910" s="10">
        <f>ROUND(Z910*2,2)</f>
        <v>0</v>
      </c>
      <c r="BU910" s="25">
        <v>1</v>
      </c>
      <c r="CI910" s="32">
        <f>BF910-BG910</f>
        <v>0</v>
      </c>
    </row>
    <row r="911" spans="1:88" ht="60" customHeight="1">
      <c r="A911" s="296"/>
      <c r="B911" s="291"/>
      <c r="C911" s="308"/>
      <c r="D911" s="287"/>
      <c r="E911" s="3" t="s">
        <v>29</v>
      </c>
      <c r="F911" s="10">
        <f t="shared" ref="F911:F915" si="2401">G911+I911+J911+L911+Q911+S911+U911+V911+W911+Y911+Z911</f>
        <v>0</v>
      </c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6">
        <v>2</v>
      </c>
      <c r="AO911" s="4">
        <f t="shared" si="2242"/>
        <v>0</v>
      </c>
      <c r="AP911" s="4">
        <f t="shared" si="2243"/>
        <v>0</v>
      </c>
      <c r="AQ911" s="4">
        <f t="shared" si="2378"/>
        <v>0</v>
      </c>
      <c r="AU911" s="310"/>
      <c r="AV911" s="291"/>
      <c r="AW911" s="317"/>
      <c r="AX911" s="287"/>
      <c r="AY911" s="3" t="s">
        <v>29</v>
      </c>
      <c r="AZ911" s="10">
        <f t="shared" ref="AZ911:AZ915" si="2402">BA911+BC911+BD911+BF911+BK911+BM911+BO911+BP911+BQ911+BS911+BT911</f>
        <v>0</v>
      </c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6">
        <v>2</v>
      </c>
    </row>
    <row r="912" spans="1:88" ht="120" customHeight="1">
      <c r="A912" s="296"/>
      <c r="B912" s="291"/>
      <c r="C912" s="308"/>
      <c r="D912" s="286" t="s">
        <v>30</v>
      </c>
      <c r="E912" s="3" t="s">
        <v>31</v>
      </c>
      <c r="F912" s="10">
        <f t="shared" si="2401"/>
        <v>0</v>
      </c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6">
        <v>3</v>
      </c>
      <c r="AO912" s="4">
        <f t="shared" si="2242"/>
        <v>0</v>
      </c>
      <c r="AP912" s="4">
        <f t="shared" si="2243"/>
        <v>0</v>
      </c>
      <c r="AQ912" s="4">
        <f t="shared" si="2378"/>
        <v>0</v>
      </c>
      <c r="AT912" s="32">
        <f>AZ912-BC912</f>
        <v>0</v>
      </c>
      <c r="AU912" s="310"/>
      <c r="AV912" s="291"/>
      <c r="AW912" s="317"/>
      <c r="AX912" s="286" t="s">
        <v>30</v>
      </c>
      <c r="AY912" s="3" t="s">
        <v>31</v>
      </c>
      <c r="AZ912" s="10">
        <f t="shared" si="2402"/>
        <v>0</v>
      </c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6">
        <v>3</v>
      </c>
    </row>
    <row r="913" spans="1:88" ht="30" customHeight="1">
      <c r="A913" s="296"/>
      <c r="B913" s="291"/>
      <c r="C913" s="308"/>
      <c r="D913" s="291"/>
      <c r="E913" s="3" t="s">
        <v>32</v>
      </c>
      <c r="F913" s="10">
        <f t="shared" si="2401"/>
        <v>0</v>
      </c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6">
        <v>4</v>
      </c>
      <c r="AO913" s="4">
        <f t="shared" si="2242"/>
        <v>0</v>
      </c>
      <c r="AP913" s="4">
        <f t="shared" si="2243"/>
        <v>0</v>
      </c>
      <c r="AQ913" s="4">
        <f t="shared" si="2378"/>
        <v>0</v>
      </c>
      <c r="AU913" s="310"/>
      <c r="AV913" s="291"/>
      <c r="AW913" s="317"/>
      <c r="AX913" s="291"/>
      <c r="AY913" s="3" t="s">
        <v>32</v>
      </c>
      <c r="AZ913" s="10">
        <f t="shared" si="2402"/>
        <v>0</v>
      </c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6">
        <v>4</v>
      </c>
    </row>
    <row r="914" spans="1:88" ht="30" customHeight="1">
      <c r="A914" s="296"/>
      <c r="B914" s="291"/>
      <c r="C914" s="308"/>
      <c r="D914" s="291"/>
      <c r="E914" s="3" t="s">
        <v>33</v>
      </c>
      <c r="F914" s="10">
        <f t="shared" si="2401"/>
        <v>0</v>
      </c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6">
        <v>5</v>
      </c>
      <c r="AO914" s="4">
        <f t="shared" si="2242"/>
        <v>0</v>
      </c>
      <c r="AP914" s="4">
        <f t="shared" si="2243"/>
        <v>0</v>
      </c>
      <c r="AQ914" s="4">
        <f t="shared" si="2378"/>
        <v>0</v>
      </c>
      <c r="AU914" s="310"/>
      <c r="AV914" s="291"/>
      <c r="AW914" s="317"/>
      <c r="AX914" s="291"/>
      <c r="AY914" s="3" t="s">
        <v>33</v>
      </c>
      <c r="AZ914" s="10">
        <f t="shared" si="2402"/>
        <v>0</v>
      </c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6">
        <v>5</v>
      </c>
    </row>
    <row r="915" spans="1:88" ht="30" customHeight="1">
      <c r="A915" s="296"/>
      <c r="B915" s="291"/>
      <c r="C915" s="308"/>
      <c r="D915" s="287"/>
      <c r="E915" s="3" t="s">
        <v>34</v>
      </c>
      <c r="F915" s="10">
        <f t="shared" si="2401"/>
        <v>0</v>
      </c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6">
        <v>6</v>
      </c>
      <c r="AO915" s="4">
        <f t="shared" si="2242"/>
        <v>0</v>
      </c>
      <c r="AP915" s="4">
        <f t="shared" si="2243"/>
        <v>0</v>
      </c>
      <c r="AQ915" s="4">
        <f t="shared" si="2378"/>
        <v>0</v>
      </c>
      <c r="AU915" s="310"/>
      <c r="AV915" s="291"/>
      <c r="AW915" s="317"/>
      <c r="AX915" s="287"/>
      <c r="AY915" s="3" t="s">
        <v>34</v>
      </c>
      <c r="AZ915" s="10">
        <f t="shared" si="2402"/>
        <v>0</v>
      </c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6">
        <v>6</v>
      </c>
    </row>
    <row r="916" spans="1:88" ht="30" customHeight="1">
      <c r="A916" s="296"/>
      <c r="B916" s="291"/>
      <c r="C916" s="308"/>
      <c r="D916" s="292" t="s">
        <v>35</v>
      </c>
      <c r="E916" s="293"/>
      <c r="F916" s="10">
        <f>F910+F911+F912+F913+F914+F915</f>
        <v>397863.83</v>
      </c>
      <c r="G916" s="10">
        <f t="shared" ref="G916" si="2403">G910+G911+G912+G913+G914+G915</f>
        <v>397863.83</v>
      </c>
      <c r="H916" s="10">
        <f t="shared" ref="H916" si="2404">H910+H911+H912+H913+H914+H915</f>
        <v>0</v>
      </c>
      <c r="I916" s="10">
        <f t="shared" ref="I916" si="2405">I910+I911+I912+I913+I914+I915</f>
        <v>0</v>
      </c>
      <c r="J916" s="10">
        <f t="shared" ref="J916" si="2406">J910+J911+J912+J913+J914+J915</f>
        <v>0</v>
      </c>
      <c r="K916" s="10">
        <f t="shared" ref="K916" si="2407">K910+K911+K912+K913+K914+K915</f>
        <v>0</v>
      </c>
      <c r="L916" s="10">
        <f t="shared" ref="L916" si="2408">L910+L911+L912+L913+L914+L915</f>
        <v>0</v>
      </c>
      <c r="M916" s="10">
        <f t="shared" ref="M916" si="2409">M910+M911+M912+M913+M914+M915</f>
        <v>0</v>
      </c>
      <c r="N916" s="10">
        <f t="shared" ref="N916" si="2410">N910+N911+N912+N913+N914+N915</f>
        <v>0</v>
      </c>
      <c r="O916" s="10">
        <f t="shared" ref="O916" si="2411">O910+O911+O912+O913+O914+O915</f>
        <v>0</v>
      </c>
      <c r="P916" s="10">
        <f t="shared" ref="P916" si="2412">P910+P911+P912+P913+P914+P915</f>
        <v>0</v>
      </c>
      <c r="Q916" s="10">
        <f t="shared" ref="Q916" si="2413">Q910+Q911+Q912+Q913+Q914+Q915</f>
        <v>0</v>
      </c>
      <c r="R916" s="10">
        <f t="shared" ref="R916" si="2414">R910+R911+R912+R913+R914+R915</f>
        <v>0</v>
      </c>
      <c r="S916" s="10">
        <f t="shared" ref="S916" si="2415">S910+S911+S912+S913+S914+S915</f>
        <v>0</v>
      </c>
      <c r="T916" s="10">
        <f t="shared" ref="T916" si="2416">T910+T911+T912+T913+T914+T915</f>
        <v>0</v>
      </c>
      <c r="U916" s="10">
        <f t="shared" ref="U916" si="2417">U910+U911+U912+U913+U914+U915</f>
        <v>0</v>
      </c>
      <c r="V916" s="10">
        <f t="shared" ref="V916" si="2418">V910+V911+V912+V913+V914+V915</f>
        <v>0</v>
      </c>
      <c r="W916" s="10">
        <f t="shared" ref="W916" si="2419">W910+W911+W912+W913+W914+W915</f>
        <v>0</v>
      </c>
      <c r="X916" s="10">
        <f t="shared" ref="X916" si="2420">X910+X911+X912+X913+X914+X915</f>
        <v>0</v>
      </c>
      <c r="Y916" s="10">
        <f t="shared" ref="Y916" si="2421">Y910+Y911+Y912+Y913+Y914+Y915</f>
        <v>0</v>
      </c>
      <c r="Z916" s="10">
        <f t="shared" ref="Z916" si="2422">Z910+Z911+Z912+Z913+Z914+Z915</f>
        <v>0</v>
      </c>
      <c r="AA916" s="26">
        <v>7</v>
      </c>
      <c r="AO916" s="4">
        <f t="shared" si="2242"/>
        <v>0</v>
      </c>
      <c r="AP916" s="4">
        <f t="shared" si="2243"/>
        <v>0</v>
      </c>
      <c r="AQ916" s="4">
        <f t="shared" si="2378"/>
        <v>0</v>
      </c>
      <c r="AU916" s="310"/>
      <c r="AV916" s="291"/>
      <c r="AW916" s="317"/>
      <c r="AX916" s="322" t="s">
        <v>35</v>
      </c>
      <c r="AY916" s="293"/>
      <c r="AZ916" s="10">
        <f>AZ910+AZ911+AZ912+AZ913+AZ914+AZ915</f>
        <v>795727.66</v>
      </c>
      <c r="BA916" s="10">
        <f t="shared" ref="BA916:BT916" si="2423">BA910+BA911+BA912+BA913+BA914+BA915</f>
        <v>795727.66</v>
      </c>
      <c r="BB916" s="10">
        <f t="shared" si="2423"/>
        <v>0</v>
      </c>
      <c r="BC916" s="10">
        <f t="shared" si="2423"/>
        <v>0</v>
      </c>
      <c r="BD916" s="10">
        <f t="shared" si="2423"/>
        <v>0</v>
      </c>
      <c r="BE916" s="10">
        <f t="shared" si="2423"/>
        <v>0</v>
      </c>
      <c r="BF916" s="10">
        <f t="shared" si="2423"/>
        <v>0</v>
      </c>
      <c r="BG916" s="10">
        <f t="shared" si="2423"/>
        <v>0</v>
      </c>
      <c r="BH916" s="10">
        <f t="shared" si="2423"/>
        <v>0</v>
      </c>
      <c r="BI916" s="10">
        <f t="shared" si="2423"/>
        <v>0</v>
      </c>
      <c r="BJ916" s="10">
        <f t="shared" si="2423"/>
        <v>0</v>
      </c>
      <c r="BK916" s="10">
        <f t="shared" si="2423"/>
        <v>0</v>
      </c>
      <c r="BL916" s="10">
        <f t="shared" si="2423"/>
        <v>0</v>
      </c>
      <c r="BM916" s="10">
        <f t="shared" si="2423"/>
        <v>0</v>
      </c>
      <c r="BN916" s="10">
        <f t="shared" si="2423"/>
        <v>0</v>
      </c>
      <c r="BO916" s="10">
        <f t="shared" si="2423"/>
        <v>0</v>
      </c>
      <c r="BP916" s="10">
        <f t="shared" si="2423"/>
        <v>0</v>
      </c>
      <c r="BQ916" s="10">
        <f t="shared" si="2423"/>
        <v>0</v>
      </c>
      <c r="BR916" s="10">
        <f t="shared" si="2423"/>
        <v>0</v>
      </c>
      <c r="BS916" s="10">
        <f t="shared" si="2423"/>
        <v>0</v>
      </c>
      <c r="BT916" s="10">
        <f t="shared" si="2423"/>
        <v>0</v>
      </c>
      <c r="BU916" s="26">
        <v>7</v>
      </c>
      <c r="CI916" s="32">
        <f>BF916-BG916</f>
        <v>0</v>
      </c>
      <c r="CJ916" s="123"/>
    </row>
    <row r="917" spans="1:88" ht="75" customHeight="1">
      <c r="A917" s="296"/>
      <c r="B917" s="291"/>
      <c r="C917" s="308"/>
      <c r="D917" s="292" t="s">
        <v>53</v>
      </c>
      <c r="E917" s="293"/>
      <c r="F917" s="11">
        <f>ROUND(F916/C910,2)</f>
        <v>624.59</v>
      </c>
      <c r="G917" s="11">
        <f>ROUND(G916/C910,2)</f>
        <v>624.59</v>
      </c>
      <c r="H917" s="11">
        <f>ROUND(H916/C910,2)</f>
        <v>0</v>
      </c>
      <c r="I917" s="11">
        <f>ROUND(I916/C910,2)</f>
        <v>0</v>
      </c>
      <c r="J917" s="11">
        <f>ROUND(J916/C910,2)</f>
        <v>0</v>
      </c>
      <c r="K917" s="11">
        <f>ROUND(K916/C910,2)</f>
        <v>0</v>
      </c>
      <c r="L917" s="11">
        <f>ROUND(L916/C910,2)</f>
        <v>0</v>
      </c>
      <c r="M917" s="11">
        <f>ROUND(M916/C910,2)</f>
        <v>0</v>
      </c>
      <c r="N917" s="11">
        <f>ROUND(N916/C910,2)</f>
        <v>0</v>
      </c>
      <c r="O917" s="11">
        <f>ROUND(O916/C910,2)</f>
        <v>0</v>
      </c>
      <c r="P917" s="11">
        <f>ROUND(P916/C910,2)</f>
        <v>0</v>
      </c>
      <c r="Q917" s="11">
        <f>ROUND(Q916/C910,2)</f>
        <v>0</v>
      </c>
      <c r="R917" s="11">
        <f>ROUND(R916/C910,2)</f>
        <v>0</v>
      </c>
      <c r="S917" s="11">
        <f>ROUND(S916/C910,2)</f>
        <v>0</v>
      </c>
      <c r="T917" s="11">
        <f>ROUND(T916/C910,2)</f>
        <v>0</v>
      </c>
      <c r="U917" s="11">
        <f>ROUND(U916/C910,2)</f>
        <v>0</v>
      </c>
      <c r="V917" s="11">
        <f>ROUND(V916/C910,2)</f>
        <v>0</v>
      </c>
      <c r="W917" s="11">
        <f>ROUND(W916/C910,2)</f>
        <v>0</v>
      </c>
      <c r="X917" s="11">
        <f>ROUND(X916/C910,2)</f>
        <v>0</v>
      </c>
      <c r="Y917" s="11">
        <f>ROUND(Y916/C910,2)</f>
        <v>0</v>
      </c>
      <c r="Z917" s="11">
        <f>ROUND(Z916/C910,2)</f>
        <v>0</v>
      </c>
      <c r="AA917" s="17">
        <v>8</v>
      </c>
      <c r="AD917" s="52">
        <f>IF(AND(G917&gt;947.15,G917&lt;949),3,IF(AND(G917&gt;623.59,G917&lt;625),4,IF(AND(G917&gt;237.38,G917&lt;239),5,IF(AND(G917&gt;1986,G917&lt;1988),6,IF(AND(G917&gt;739.75,G917&lt;741),7,IF(AND(G917&gt;282.91,G917&lt;284),8,IF(AND(G917&gt;2681.35,G917&lt;2683),9,IF(AND(G917&gt;828.59,G917&lt;830),10,IF(AND(G917&gt;585.15,G917&lt;587),11,IF(AND(G917&gt;991.71,G917&lt;993),12,IF(AND(G917&gt;652.95,G917&lt;654),13,IF(AND(G917&gt;248.59,G917&lt;250),14,IF(AND(G917&gt;2079.39,G917&lt;2081),15,IF(AND(G917&gt;774.57,G917&lt;776),16,IF(AND(G917&gt;296.25,G917&lt;298),17,IF(AND(G917&gt;2807.42,G917&lt;2809),18,IF(AND(G917&gt;867.59,G917&lt;869),19,IF(AND(G917&gt;612.7,G917&lt;614),20))))))))))))))))))</f>
        <v>4</v>
      </c>
      <c r="AE917" s="52" t="b">
        <f>IF(AND(I917&gt;1204.78,I917&lt;1206),5,IF(AND(I917&gt;1407.63,I917&lt;1409),8,IF(AND(I917&gt;1427.91,I917&lt;1429),11,IF(AND(I917&gt;1261.45,I917&lt;1263),14,IF(AND(I917&gt;1473.83,I917&lt;1475),17,IF(AND(I917&gt;1495.07,I917&lt;1497),20))))))</f>
        <v>0</v>
      </c>
      <c r="AF917" s="52" t="b">
        <f>IF(AND(J917&gt;486.32,J917&lt;488),3,IF(AND(J917&gt;324.64,J917&lt;326),4,IF(AND(J917&gt;286.99,J917&lt;288.5),5,IF(AND(J917&gt;617.7,J917&lt;618),6,IF(AND(J917&gt;411.3,J917&lt;413),7,IF(AND(J917&gt;365.04,J917&lt;367),8,IF(AND(J917&gt;797.54,J917&lt;799),9,IF(AND(J917&gt;533.49,J917&lt;535),10,IF(AND(J917&gt;475.86,J917&lt;477),11,IF(AND(J917&gt;509.22,J917&lt;511),12,IF(AND(J917&gt;339.94,J917&lt;341.2),13,IF(AND(J917&gt;300.53,J917&lt;302),14,IF(AND(J917&gt;646.78,J917&lt;648),15,IF(AND(J917&gt;430.68,J917&lt;432),16,IF(AND(J917&gt;382.24,J917&lt;384),17,IF(AND(J917&gt;835.07,J917&lt;837),18,IF(AND(J917&gt;558.61,J917&lt;560),19,IF(AND(J917&gt;498.27,J917&lt;500),20))))))))))))))))))</f>
        <v>0</v>
      </c>
      <c r="AG917" s="52" t="b">
        <f>IF(AND(L917&gt;497.89,L917&lt;499),3,IF(AND(L917&gt;360.29,L917&lt;362),4,IF(AND(L917&gt;249.38,L917&lt;251),5,IF(AND(L917&gt;628.22,L917&lt;630),6,IF(AND(L917&gt;455.21,L917&lt;457),7,IF(AND(L917&gt;315.16,L917&lt;317),8,IF(AND(L917&gt;814.35,L917&lt;816),9,IF(AND(L917&gt;571.19,L917&lt;573),10,IF(AND(L917&gt;401.59,L917&lt;403),11,IF(AND(L917&gt;521.33,L917&lt;523),12,IF(AND(L917&gt;377.28,L917&lt;379),13,IF(AND(L917&gt;261.15,L917&lt;263),14,IF(AND(L917&gt;657.8,L917&lt;659),15,IF(AND(L917&gt;476.66,L917&lt;478),16,IF(AND(L917&gt;330.01,L917&lt;332),17,IF(AND(L917&gt;852.67,L917&lt;854),18,IF(AND(L917&gt;598.08,L917&lt;600),19,IF(AND(L917&gt;420.51,L917&lt;422),20))))))))))))))))))</f>
        <v>0</v>
      </c>
      <c r="AH917" s="52" t="b">
        <f>IF(AND(Q917&gt;358.85,Q917&lt;360),3,IF(AND(Q917&gt;129.83,Q917&lt;131),4,IF(AND(Q917&gt;77.61,Q917&lt;79),5,IF(AND(Q917&gt;426.19,Q917&lt;428),6,IF(AND(Q917&gt;159.77,Q917&lt;161),7,IF(AND(Q917&gt;94.38,Q917&lt;96),8,IF(AND(Q917&gt;567.37,Q917&lt;569),9,IF(AND(Q917&gt;203.4,Q917&lt;205),10,IF(AND(Q917&gt;131.96,Q917&lt;133),11,IF(AND(Q917&gt;375.76,Q917&lt;377),12,IF(AND(Q917&gt;135.98,Q917&lt;137),13,IF(AND(Q917&gt;81.31,Q917&lt;83),14,IF(AND(Q917&gt;446.27,Q917&lt;448),15,IF(AND(Q917&gt;167.32,Q917&lt;169),16,IF(AND(Q917&gt;98.86,Q917&lt;100),17,IF(AND(Q917&gt;594.08,Q917&lt;596),18,IF(AND(Q917&gt;213.01,Q917&lt;215),19,IF(AND(Q917&gt;138.21,Q917&lt;140),20))))))))))))))))))</f>
        <v>0</v>
      </c>
      <c r="AI917" s="52" t="b">
        <f>IF(AND(S917&gt;195.17,S917&lt;197),3,IF(AND(S917&gt;88.93,S917&lt;90),4,IF(AND(S917&gt;47.88,S917&lt;49),5,IF(AND(S917&gt;245.08,S917&lt;247),6,IF(AND(S917&gt;111.07,S917&lt;113),7,IF(AND(S917&gt;60.92,S917&lt;62),8,IF(AND(S917&gt;296.11,S917&lt;298),9,IF(AND(S917&gt;139.41,S917&lt;141),10,IF(AND(S917&gt;78.67,S917&lt;80),11,IF(AND(S917&gt;204.39,S917&lt;206),12,IF(AND(S917&gt;93.16,S917&lt;95),13,IF(AND(S917&gt;50.17,S917&lt;52),14,IF(AND(S917&gt;256.64,S917&lt;258),15,IF(AND(S917&gt;116.33,S917&lt;118),16,IF(AND(S917&gt;63.83,S917&lt;65),17,IF(AND(S917&gt;310.07,S917&lt;312),18,IF(AND(S917&gt;146.01,S917&lt;148),19,IF(AND(S917&gt;82.42,S917&lt;84),20))))))))))))))))))</f>
        <v>0</v>
      </c>
      <c r="AJ917" s="52" t="b">
        <f>IF(AND(U917&gt;107.35,U917&lt;109),3,IF(AND(U917&gt;63.65,U917&lt;65),4,IF(AND(U917&gt;44.75,U917&lt;46),5,IF(AND(U917&gt;143.27,U917&lt;145),6,IF(AND(U917&gt;85.58,U917&lt;87),7,IF(AND(U917&gt;60.46,U917&lt;62),8,IF(AND(U917&gt;194.16,U917&lt;196),9,IF(AND(U917&gt;117.24,U917&lt;119),10,IF(AND(U917&gt;82.88,U917&lt;84),11,IF(AND(U917&gt;112.44,U917&lt;114),12,IF(AND(U917&gt;66.69,U917&lt;68),13,IF(AND(U917&gt;46.9,U917&lt;48),14,IF(AND(U917&gt;150.05,U917&lt;152),15,IF(AND(U917&gt;90.65,U917&lt;91),16,IF(AND(U917&gt;63.34,U917&lt;65),17,IF(AND(U917&gt;203.34,U917&lt;205),18,IF(AND(U917&gt;122.8,U917&lt;124),19,IF(AND(U917&gt;86.83,U917&lt;88),20))))))))))))))))))</f>
        <v>0</v>
      </c>
      <c r="AK917" s="52" t="b">
        <f>IF(AND(V917&gt;139.85,V917&lt;141),3,IF(AND(V917&gt;103.84,V917&lt;105),4,IF(AND(V917&gt;52.32,V917&lt;54),5,IF(AND(V917&gt;285.46,V917&lt;287),6,IF(AND(V917&gt;118.42,V917&lt;120),7,IF(AND(V917&gt;62.42,V917&lt;64),8,IF(AND(V917&gt;412.27,V917&lt;414),9,IF(AND(V917&gt;140.33,V917&lt;142),10,IF(AND(V917&gt;145,V917&lt;147),11,IF(AND(V917&gt;146.47,V917&lt;148),12,IF(AND(V917&gt;108.77,V917&lt;110),13,IF(AND(V917&gt;54.82,V917&lt;56),14,IF(AND(V917&gt;298.92,V917&lt;300),15,IF(AND(V917&gt;124.03,V917&lt;126),16,IF(AND(V917&gt;65.4,V917&lt;67),17,IF(AND(V917&gt;431.69,V917&lt;433),18,IF(AND(V917&gt;146.97,V917&lt;148),19,IF(AND(V917&gt;151.86,V917&lt;153),20))))))))))))))))))</f>
        <v>0</v>
      </c>
      <c r="AL917" s="52" t="b">
        <f>IF(AND(W917&gt;350.42,W917&lt;352),3,IF(AND(W917&gt;546.22,W917&lt;548),4,IF(AND(W917&gt;155.33,W917&lt;157),5,IF(AND(W917&gt;721.99,W917&lt;723),6,IF(AND(W917&gt;638.96,W917&lt;639),7,IF(AND(W917&gt;187.79,W917&lt;189),8,IF(AND(W917&gt;945.4,W917&lt;947),9,IF(AND(W917&gt;698.46,W917&lt;670),10,IF(AND(W917&gt;360.7,W917&lt;362),11,IF(AND(W917&gt;366.94,W917&lt;368),12,IF(AND(W917&gt;571.94,W917&lt;573),13,IF(AND(W917&gt;162.68,W917&lt;164),14,IF(AND(W917&gt;755.97,W917&lt;757),15,IF(AND(W917&gt;667.99,W917&lt;669),16,IF(AND(W917&gt;196.66,W917&lt;198),17,IF(AND(W917&gt;989.88,W917&lt;991),18,IF(AND(W917&gt;731.33,W917&lt;733),19,IF(AND(W917&gt;377.7,W917&lt;379),20))))))))))))))))))</f>
        <v>0</v>
      </c>
      <c r="AM917" s="52" t="b">
        <f>IF(AND(Y917&gt;46.2,Y917&lt;46.5),3,IF(AND(Y917&gt;18.8,Y917&lt;19.1),4,IF(AND(Y917&gt;15.8,Y917&lt;16),5,IF(AND(Y917&gt;78.7,Y917&lt;79),6,IF(AND(Y917&gt;32.1,Y917&lt;32.4),7,IF(AND(Y917&gt;26.9,Y917&lt;27.3),8,IF(AND(Y917&gt;125,Y917&lt;125.5),9,IF(AND(Y917&gt;48.2,Y917&lt;48.52),10,IF(AND(Y917&gt;43.1,Y917&lt;43.6),11,IF(AND(Y917&gt;48.53,Y917&lt;48.7),12,IF(AND(Y917&gt;19.6,Y917&lt;20.1),13,IF(AND(Y917&gt;16.5,Y917&lt;16.9),14,IF(AND(Y917&gt;82.4,Y917&lt;82.8),15,IF(AND(Y917&gt;33.6,Y917&lt;34),16,IF(AND(Y917&gt;28,Y917&lt;28.6),17,IF(AND(Y917&gt;130.8,Y917&lt;131.4),18,IF(AND(Y917&gt;50.5,Y917&lt;50.9),19,IF(AND(Y917&gt;45.2,Y917&lt;45.8),20))))))))))))))))))</f>
        <v>0</v>
      </c>
      <c r="AO917" s="4">
        <f t="shared" ref="AO917:AO980" si="2424">IF(ISERROR(FIND(2015,A917,1)),0,2015)</f>
        <v>0</v>
      </c>
      <c r="AP917" s="4">
        <f t="shared" ref="AP917:AP980" si="2425">IF(ISERROR(FIND(2016,A917,1)),0,2016)</f>
        <v>0</v>
      </c>
      <c r="AQ917" s="4">
        <f t="shared" si="2378"/>
        <v>0</v>
      </c>
      <c r="AU917" s="310"/>
      <c r="AV917" s="291"/>
      <c r="AW917" s="317"/>
      <c r="AX917" s="322" t="s">
        <v>53</v>
      </c>
      <c r="AY917" s="293"/>
      <c r="AZ917" s="11">
        <f>ROUND(AZ916/AW910,2)</f>
        <v>1249.18</v>
      </c>
      <c r="BA917" s="11">
        <f>ROUND(BA916/AW910,2)</f>
        <v>1249.18</v>
      </c>
      <c r="BB917" s="11">
        <f>ROUND(BB916/AW910,2)</f>
        <v>0</v>
      </c>
      <c r="BC917" s="11">
        <f>ROUND(BC916/AW910,2)</f>
        <v>0</v>
      </c>
      <c r="BD917" s="11">
        <f>ROUND(BD916/AW910,2)</f>
        <v>0</v>
      </c>
      <c r="BE917" s="11">
        <f>ROUND(BE916/AW910,2)</f>
        <v>0</v>
      </c>
      <c r="BF917" s="11">
        <f>ROUND(BF916/AW910,2)</f>
        <v>0</v>
      </c>
      <c r="BG917" s="11">
        <f>ROUND(BG916/AW910,2)</f>
        <v>0</v>
      </c>
      <c r="BH917" s="11">
        <f>ROUND(BH916/AW910,2)</f>
        <v>0</v>
      </c>
      <c r="BI917" s="11">
        <f>ROUND(BI916/AW910,2)</f>
        <v>0</v>
      </c>
      <c r="BJ917" s="11">
        <f>ROUND(BJ916/AW910,2)</f>
        <v>0</v>
      </c>
      <c r="BK917" s="11">
        <f>ROUND(BK916/AW910,2)</f>
        <v>0</v>
      </c>
      <c r="BL917" s="11">
        <f>ROUND(BL916/AW910,2)</f>
        <v>0</v>
      </c>
      <c r="BM917" s="11">
        <f>ROUND(BM916/AW910,2)</f>
        <v>0</v>
      </c>
      <c r="BN917" s="11">
        <f>ROUND(BN916/AW910,2)</f>
        <v>0</v>
      </c>
      <c r="BO917" s="11">
        <f>ROUND(BO916/AW910,2)</f>
        <v>0</v>
      </c>
      <c r="BP917" s="11">
        <f>ROUND(BP916/AW910,2)</f>
        <v>0</v>
      </c>
      <c r="BQ917" s="11">
        <f>ROUND(BQ916/AW910,2)</f>
        <v>0</v>
      </c>
      <c r="BR917" s="11">
        <f>ROUND(BR916/AW910,2)</f>
        <v>0</v>
      </c>
      <c r="BS917" s="11">
        <f>ROUND(BS916/AW910,2)</f>
        <v>0</v>
      </c>
      <c r="BT917" s="11">
        <f>ROUND(BT916/AW910,2)</f>
        <v>0</v>
      </c>
      <c r="BU917" s="17">
        <v>8</v>
      </c>
      <c r="BX917" s="52" t="b">
        <f>IF(AND(BA917&gt;947.15,BA917&lt;949),3,IF(AND(BA917&gt;623.59,BA917&lt;625),4,IF(AND(BA917&gt;237.38,BA917&lt;239),5,IF(AND(BA917&gt;1986,BA917&lt;1988),6,IF(AND(BA917&gt;739.75,BA917&lt;741),7,IF(AND(BA917&gt;282.91,BA917&lt;284),8,IF(AND(BA917&gt;2681.35,BA917&lt;2683),9,IF(AND(BA917&gt;828.59,BA917&lt;830),10,IF(AND(BA917&gt;585.15,BA917&lt;587),11,IF(AND(BA917&gt;991.71,BA917&lt;993),12,IF(AND(BA917&gt;652.95,BA917&lt;654),13,IF(AND(BA917&gt;248.59,BA917&lt;250),14,IF(AND(BA917&gt;2079.39,BA917&lt;2081),15,IF(AND(BA917&gt;774.57,BA917&lt;776),16,IF(AND(BA917&gt;296.25,BA917&lt;298),17,IF(AND(BA917&gt;2807.42,BA917&lt;2809),18,IF(AND(BA917&gt;867.59,BA917&lt;869),19,IF(AND(BA917&gt;612.7,BA917&lt;614),20))))))))))))))))))</f>
        <v>0</v>
      </c>
      <c r="BY917" s="52" t="b">
        <f>IF(AND(BC917&gt;1204.78,BC917&lt;1206),5,IF(AND(BC917&gt;1407.63,BC917&lt;1409),8,IF(AND(BC917&gt;1427.91,BC917&lt;1429),11,IF(AND(BC917&gt;1261.45,BC917&lt;1263),14,IF(AND(BC917&gt;1473.83,BC917&lt;1475),17,IF(AND(BC917&gt;1495.07,BC917&lt;1497),20))))))</f>
        <v>0</v>
      </c>
      <c r="BZ917" s="52" t="b">
        <f>IF(AND(BD917&gt;486.32,BD917&lt;488),3,IF(AND(BD917&gt;324.64,BD917&lt;326),4,IF(AND(BD917&gt;286.99,BD917&lt;288.5),5,IF(AND(BD917&gt;617.7,BD917&lt;618),6,IF(AND(BD917&gt;411.3,BD917&lt;413),7,IF(AND(BD917&gt;365.04,BD917&lt;367),8,IF(AND(BD917&gt;797.54,BD917&lt;799),9,IF(AND(BD917&gt;533.49,BD917&lt;535),10,IF(AND(BD917&gt;475.86,BD917&lt;477),11,IF(AND(BD917&gt;509.22,BD917&lt;511),12,IF(AND(BD917&gt;339.94,BD917&lt;341.2),13,IF(AND(BD917&gt;300.53,BD917&lt;302),14,IF(AND(BD917&gt;646.78,BD917&lt;648),15,IF(AND(BD917&gt;430.68,BD917&lt;432),16,IF(AND(BD917&gt;382.24,BD917&lt;384),17,IF(AND(BD917&gt;835.07,BD917&lt;837),18,IF(AND(BD917&gt;558.61,BD917&lt;560),19,IF(AND(BD917&gt;498.27,BD917&lt;500),20))))))))))))))))))</f>
        <v>0</v>
      </c>
      <c r="CA917" s="52" t="b">
        <f>IF(AND(BF917&gt;497.89,BF917&lt;499),3,IF(AND(BF917&gt;360.29,BF917&lt;362),4,IF(AND(BF917&gt;249.38,BF917&lt;251),5,IF(AND(BF917&gt;628.22,BF917&lt;630),6,IF(AND(BF917&gt;455.21,BF917&lt;457),7,IF(AND(BF917&gt;315.16,BF917&lt;317),8,IF(AND(BF917&gt;814.35,BF917&lt;816),9,IF(AND(BF917&gt;571.19,BF917&lt;573),10,IF(AND(BF917&gt;401.59,BF917&lt;403),11,IF(AND(BF917&gt;521.33,BF917&lt;523),12,IF(AND(BF917&gt;377.28,BF917&lt;379),13,IF(AND(BF917&gt;261.15,BF917&lt;263),14,IF(AND(BF917&gt;657.8,BF917&lt;659),15,IF(AND(BF917&gt;476.66,BF917&lt;478),16,IF(AND(BF917&gt;330.01,BF917&lt;332),17,IF(AND(BF917&gt;852.67,BF917&lt;854),18,IF(AND(BF917&gt;598.08,BF917&lt;600),19,IF(AND(BF917&gt;420.51,BF917&lt;422),20))))))))))))))))))</f>
        <v>0</v>
      </c>
      <c r="CB917" s="52" t="b">
        <f>IF(AND(BK917&gt;358.85,BK917&lt;360),3,IF(AND(BK917&gt;129.83,BK917&lt;131),4,IF(AND(BK917&gt;77.61,BK917&lt;79),5,IF(AND(BK917&gt;426.19,BK917&lt;428),6,IF(AND(BK917&gt;159.77,BK917&lt;161),7,IF(AND(BK917&gt;94.38,BK917&lt;96),8,IF(AND(BK917&gt;567.37,BK917&lt;569),9,IF(AND(BK917&gt;203.4,BK917&lt;205),10,IF(AND(BK917&gt;131.96,BK917&lt;133),11,IF(AND(BK917&gt;375.76,BK917&lt;377),12,IF(AND(BK917&gt;135.98,BK917&lt;137),13,IF(AND(BK917&gt;81.31,BK917&lt;83),14,IF(AND(BK917&gt;446.27,BK917&lt;448),15,IF(AND(BK917&gt;167.32,BK917&lt;169),16,IF(AND(BK917&gt;98.86,BK917&lt;100),17,IF(AND(BK917&gt;594.08,BK917&lt;596),18,IF(AND(BK917&gt;213.01,BK917&lt;215),19,IF(AND(BK917&gt;138.21,BK917&lt;140),20))))))))))))))))))</f>
        <v>0</v>
      </c>
      <c r="CC917" s="52" t="b">
        <f>IF(AND(BM917&gt;195.17,BM917&lt;197),3,IF(AND(BM917&gt;88.93,BM917&lt;90),4,IF(AND(BM917&gt;47.88,BM917&lt;49),5,IF(AND(BM917&gt;245.08,BM917&lt;247),6,IF(AND(BM917&gt;111.07,BM917&lt;113),7,IF(AND(BM917&gt;60.92,BM917&lt;62),8,IF(AND(BM917&gt;296.11,BM917&lt;298),9,IF(AND(BM917&gt;139.41,BM917&lt;141),10,IF(AND(BM917&gt;78.67,BM917&lt;80),11,IF(AND(BM917&gt;204.39,BM917&lt;206),12,IF(AND(BM917&gt;93.16,BM917&lt;95),13,IF(AND(BM917&gt;50.17,BM917&lt;52),14,IF(AND(BM917&gt;256.64,BM917&lt;258),15,IF(AND(BM917&gt;116.33,BM917&lt;118),16,IF(AND(BM917&gt;63.83,BM917&lt;65),17,IF(AND(BM917&gt;310.07,BM917&lt;312),18,IF(AND(BM917&gt;146.01,BM917&lt;148),19,IF(AND(BM917&gt;82.42,BM917&lt;84),20))))))))))))))))))</f>
        <v>0</v>
      </c>
      <c r="CD917" s="52" t="b">
        <f>IF(AND(BO917&gt;107.35,BO917&lt;109),3,IF(AND(BO917&gt;63.65,BO917&lt;65),4,IF(AND(BO917&gt;44.75,BO917&lt;46),5,IF(AND(BO917&gt;143.27,BO917&lt;145),6,IF(AND(BO917&gt;85.58,BO917&lt;87),7,IF(AND(BO917&gt;60.46,BO917&lt;62),8,IF(AND(BO917&gt;194.16,BO917&lt;196),9,IF(AND(BO917&gt;117.24,BO917&lt;119),10,IF(AND(BO917&gt;82.88,BO917&lt;84),11,IF(AND(BO917&gt;112.44,BO917&lt;114),12,IF(AND(BO917&gt;66.69,BO917&lt;68),13,IF(AND(BO917&gt;46.9,BO917&lt;48),14,IF(AND(BO917&gt;150.05,BO917&lt;152),15,IF(AND(BO917&gt;90.65,BO917&lt;91),16,IF(AND(BO917&gt;63.34,BO917&lt;65),17,IF(AND(BO917&gt;203.34,BO917&lt;205),18,IF(AND(BO917&gt;122.8,BO917&lt;124),19,IF(AND(BO917&gt;86.83,BO917&lt;88),20))))))))))))))))))</f>
        <v>0</v>
      </c>
      <c r="CE917" s="52" t="b">
        <f>IF(AND(BP917&gt;139.85,BP917&lt;141),3,IF(AND(BP917&gt;103.84,BP917&lt;105),4,IF(AND(BP917&gt;52.32,BP917&lt;54),5,IF(AND(BP917&gt;285.46,BP917&lt;287),6,IF(AND(BP917&gt;118.42,BP917&lt;120),7,IF(AND(BP917&gt;62.42,BP917&lt;64),8,IF(AND(BP917&gt;412.27,BP917&lt;414),9,IF(AND(BP917&gt;140.33,BP917&lt;142),10,IF(AND(BP917&gt;145,BP917&lt;147),11,IF(AND(BP917&gt;146.47,BP917&lt;148),12,IF(AND(BP917&gt;108.77,BP917&lt;110),13,IF(AND(BP917&gt;54.82,BP917&lt;56),14,IF(AND(BP917&gt;298.92,BP917&lt;300),15,IF(AND(BP917&gt;124.03,BP917&lt;126),16,IF(AND(BP917&gt;65.4,BP917&lt;67),17,IF(AND(BP917&gt;431.69,BP917&lt;433),18,IF(AND(BP917&gt;146.97,BP917&lt;148),19,IF(AND(BP917&gt;151.86,BP917&lt;153),20))))))))))))))))))</f>
        <v>0</v>
      </c>
      <c r="CF917" s="52" t="b">
        <f>IF(AND(BQ917&gt;350.42,BQ917&lt;352),3,IF(AND(BQ917&gt;546.22,BQ917&lt;548),4,IF(AND(BQ917&gt;155.33,BQ917&lt;157),5,IF(AND(BQ917&gt;721.99,BQ917&lt;723),6,IF(AND(BQ917&gt;638.96,BQ917&lt;639),7,IF(AND(BQ917&gt;187.79,BQ917&lt;189),8,IF(AND(BQ917&gt;945.4,BQ917&lt;947),9,IF(AND(BQ917&gt;698.46,BQ917&lt;670),10,IF(AND(BQ917&gt;360.7,BQ917&lt;362),11,IF(AND(BQ917&gt;366.94,BQ917&lt;368),12,IF(AND(BQ917&gt;571.94,BQ917&lt;573),13,IF(AND(BQ917&gt;162.68,BQ917&lt;164),14,IF(AND(BQ917&gt;755.97,BQ917&lt;757),15,IF(AND(BQ917&gt;667.99,BQ917&lt;669),16,IF(AND(BQ917&gt;196.66,BQ917&lt;198),17,IF(AND(BQ917&gt;989.88,BQ917&lt;991),18,IF(AND(BQ917&gt;731.33,BQ917&lt;733),19,IF(AND(BQ917&gt;377.7,BQ917&lt;379),20))))))))))))))))))</f>
        <v>0</v>
      </c>
      <c r="CG917" s="52" t="b">
        <f>IF(AND(BS917&gt;46.2,BS917&lt;46.5),3,IF(AND(BS917&gt;18.8,BS917&lt;19.1),4,IF(AND(BS917&gt;15.8,BS917&lt;16),5,IF(AND(BS917&gt;78.7,BS917&lt;79),6,IF(AND(BS917&gt;32.1,BS917&lt;32.4),7,IF(AND(BS917&gt;26.9,BS917&lt;27.3),8,IF(AND(BS917&gt;125,BS917&lt;125.5),9,IF(AND(BS917&gt;48.2,BS917&lt;48.52),10,IF(AND(BS917&gt;43.1,BS917&lt;43.6),11,IF(AND(BS917&gt;48.53,BS917&lt;48.7),12,IF(AND(BS917&gt;19.6,BS917&lt;20.1),13,IF(AND(BS917&gt;16.5,BS917&lt;16.9),14,IF(AND(BS917&gt;82.4,BS917&lt;82.8),15,IF(AND(BS917&gt;33.6,BS917&lt;34),16,IF(AND(BS917&gt;28,BS917&lt;28.6),17,IF(AND(BS917&gt;130.8,BS917&lt;131.4),18,IF(AND(BS917&gt;50.5,BS917&lt;50.9),19,IF(AND(BS917&gt;45.2,BS917&lt;45.8),20))))))))))))))))))</f>
        <v>0</v>
      </c>
    </row>
    <row r="918" spans="1:88" ht="90" customHeight="1">
      <c r="A918" s="297"/>
      <c r="B918" s="287"/>
      <c r="C918" s="309"/>
      <c r="D918" s="292" t="s">
        <v>54</v>
      </c>
      <c r="E918" s="293"/>
      <c r="F918" s="10" t="s">
        <v>36</v>
      </c>
      <c r="G918" s="12">
        <f>IF(AD918=FALSE,0,AD918)</f>
        <v>624.59</v>
      </c>
      <c r="H918" s="12" t="s">
        <v>36</v>
      </c>
      <c r="I918" s="12">
        <f>IF(AE918=FALSE,0,AE918)</f>
        <v>0</v>
      </c>
      <c r="J918" s="12">
        <f>IF(AF918=FALSE,0,AF918)</f>
        <v>0</v>
      </c>
      <c r="K918" s="12" t="s">
        <v>36</v>
      </c>
      <c r="L918" s="12">
        <f>IF(AG918=FALSE,0,AG918)</f>
        <v>0</v>
      </c>
      <c r="M918" s="12" t="s">
        <v>36</v>
      </c>
      <c r="N918" s="12" t="s">
        <v>36</v>
      </c>
      <c r="O918" s="12" t="s">
        <v>36</v>
      </c>
      <c r="P918" s="12" t="s">
        <v>36</v>
      </c>
      <c r="Q918" s="12">
        <f>IF(AH918=FALSE,0,AH918)</f>
        <v>0</v>
      </c>
      <c r="R918" s="12" t="s">
        <v>36</v>
      </c>
      <c r="S918" s="12">
        <f>IF(AI918=FALSE,0,AI918)</f>
        <v>0</v>
      </c>
      <c r="T918" s="12" t="s">
        <v>36</v>
      </c>
      <c r="U918" s="12">
        <f>IF(AJ918=FALSE,0,AJ918)</f>
        <v>0</v>
      </c>
      <c r="V918" s="12">
        <f>IF(AK918=FALSE,0,AK918)</f>
        <v>0</v>
      </c>
      <c r="W918" s="12">
        <f>IF(AL918=FALSE,0,AL918)</f>
        <v>0</v>
      </c>
      <c r="X918" s="12" t="s">
        <v>36</v>
      </c>
      <c r="Y918" s="12">
        <f>IF(AM918=FALSE,0,AM918)</f>
        <v>0</v>
      </c>
      <c r="Z918" s="12" t="s">
        <v>36</v>
      </c>
      <c r="AA918" s="18">
        <v>9</v>
      </c>
      <c r="AD918" s="52">
        <f>IF(AD917=3,948.15,IF(AD917=4,624.59,IF(AD917=5,238.38,IF(AD917=6,1987,IF(AD917=7,740.75,IF(AD917=8,283.91,IF(AD917=9,2682.35,IF(AD917=10,829.59,IF(AD917=11,586.15,IF(AD917=12,992.71,IF(AD917=13,653.95,IF(AD917=14,249.59,IF(AD917=15,2080.39,IF(AD917=16,775.57,IF(AD917=17,297.25,IF(AD917=18,2808.42,IF(AD917=19,868.59,IF(AD917=20,613.7))))))))))))))))))</f>
        <v>624.59</v>
      </c>
      <c r="AE918" s="52" t="b">
        <f>IF(AE917=5,1205.78,IF(AE917=8,1408.63,IF(AE917=11,1428.91,IF(AE917=14,1262.45,IF(AE917=17,1474.83,IF(AE917=20,1496.07))))))</f>
        <v>0</v>
      </c>
      <c r="AF918" s="52" t="b">
        <f>IF(AF917=3,487.32,IF(AF917=4,325.64,IF(AF917=5,287.99,IF(AF917=6,618.7,IF(AF917=7,412.3,IF(AF917=8,366.04,IF(AF917=9,798.54,IF(AF917=10,534.49,IF(AF917=11,476.86,IF(AF917=12,510.22,IF(AF917=13,340.94,IF(AF917=14,301.53,IF(AF917=15,647.78,IF(AF917=16,431.68,IF(AF917=17,383.24,IF(AF917=18,836.07,IF(AF917=19,559.61,IF(AF917=20,499.27))))))))))))))))))</f>
        <v>0</v>
      </c>
      <c r="AG918" s="52" t="b">
        <f>IF(AG917=3,498.89,IF(AG917=4,361.29,IF(AG917=5,250.38,IF(AG917=6,629.22,IF(AG917=7,456.21,IF(AG917=8,316.16,IF(AG917=9,815.35,IF(AG917=10,572.19,IF(AG917=11,402.59,IF(AG917=12,522.33,IF(AG917=13,378.28,IF(AG917=14,262.15,IF(AG917=15,658.8,IF(AG917=16,477.66,IF(AG917=17,331.01,IF(AG917=18,853.67,IF(AG917=19,599.08,IF(AG917=20,421.51))))))))))))))))))</f>
        <v>0</v>
      </c>
      <c r="AH918" s="52" t="b">
        <f>IF(AH917=3,359.85,IF(AH917=4,130.83,IF(AH917=5,78.61,IF(AH917=6,427.19,IF(AH917=7,160.77,IF(AH917=8,95.38,IF(AH917=9,568.37,IF(AH917=10,204.4,IF(AH917=11,132.96,IF(AH917=12,376.76,IF(AH917=13,136.98,IF(AH917=14,82.31,IF(AH917=15,447.27,IF(AH917=16,168.32,IF(AH917=17,99.86,IF(AH917=18,595.08,IF(AH917=19,214.01,IF(AH917=20,139.21))))))))))))))))))</f>
        <v>0</v>
      </c>
      <c r="AI918" s="52" t="b">
        <f>IF(AI917=3,196.17,IF(AI917=4,89.93,IF(AI917=5,48.88,IF(AI917=6,246.08,IF(AI917=7,112.07,IF(AI917=8,61.92,IF(AI917=9,297.11,IF(AI917=10,140.41,IF(AI917=11,79.67,IF(AI917=12,205.39,IF(AI917=13,94.16,IF(AI917=14,51.17,IF(AI917=15,257.64,IF(AI917=16,117.33,IF(AI917=17,64.83,IF(AI917=18,311.07,IF(AI917=19,147.01,IF(AI917=20,83.42))))))))))))))))))</f>
        <v>0</v>
      </c>
      <c r="AJ918" s="52" t="b">
        <f>IF(AJ917=3,108.35,IF(AJ917=4,64.65,IF(AJ917=5,45.75,IF(AJ917=6,144.27,IF(AJ917=7,86.58,IF(AJ917=8,61.46,IF(AJ917=9,195.16,IF(AJ917=10,118.24,IF(AJ917=11,83.88,IF(AJ917=12,113.44,IF(AJ917=13,67.69,IF(AJ917=14,47.9,IF(AJ917=15,151.05,IF(AJ917=16,90.65,IF(AJ917=17,64.34,IF(AJ917=18,204.34,IF(AJ917=19,123.8,IF(AJ917=20,87.83))))))))))))))))))</f>
        <v>0</v>
      </c>
      <c r="AK918" s="52" t="b">
        <f>IF(AK917=3,140.85,IF(AK917=4,104.84,IF(AK917=5,53.32,IF(AK917=6,286.46,IF(AK917=7,119.42,IF(AK917=8,63.42,IF(AK917=9,413.27,IF(AK917=10,141.33,IF(AK917=11,146,IF(AK917=12,147.47,IF(AK917=13,109.77,IF(AK917=14,55.82,IF(AK917=15,299.92,IF(AK917=16,125.03,IF(AK917=17,66.4,IF(AK917=18,432.69,IF(AK917=19,147.97,IF(AK917=20,152.86))))))))))))))))))</f>
        <v>0</v>
      </c>
      <c r="AL918" s="52" t="b">
        <f>IF(AL917=3,351.42,IF(AL917=4,547.22,IF(AL917=5,156.33,IF(AL917=6,722.99,IF(AL917=7,638.96,IF(AL917=8,188.79,IF(AL917=9,946.4,IF(AL917=10,699.46,IF(AL917=11,361.7,IF(AL917=12,367.94,IF(AL917=13,572.94,IF(AL917=14,163.68,IF(AL917=15,756.97,IF(AL917=16,668.99,IF(AL917=17,197.66,IF(AL917=18,990.88,IF(AL917=19,732.33,IF(AL917=20,378.7))))))))))))))))))</f>
        <v>0</v>
      </c>
      <c r="AM918" s="52" t="b">
        <f>IF(AM917=3,46.41,IF(AM917=4,19.01,IF(AM917=5,15.96,IF(AM917=6,78.9,IF(AM917=7,32.34,IF(AM917=8,27.09,IF(AM917=9,125.27,IF(AM917=10,48.48,IF(AM917=11,43.47,IF(AM917=12,48.59,IF(AM917=13,19.9,IF(AM917=14,16.71,IF(AM917=15,82.61,IF(AM917=16,33.86,IF(AM917=17,28.36,IF(AM917=18,131.15,IF(AM917=19,50.76,IF(AM917=20,45.51))))))))))))))))))</f>
        <v>0</v>
      </c>
      <c r="AO918" s="4">
        <f t="shared" si="2424"/>
        <v>0</v>
      </c>
      <c r="AP918" s="4">
        <f t="shared" si="2425"/>
        <v>0</v>
      </c>
      <c r="AQ918" s="4">
        <f t="shared" si="2378"/>
        <v>0</v>
      </c>
      <c r="AU918" s="310"/>
      <c r="AV918" s="287"/>
      <c r="AW918" s="317"/>
      <c r="AX918" s="322" t="s">
        <v>54</v>
      </c>
      <c r="AY918" s="293"/>
      <c r="AZ918" s="10" t="s">
        <v>36</v>
      </c>
      <c r="BA918" s="12">
        <f>IF(BX918=FALSE,0,BX918)</f>
        <v>1249.18</v>
      </c>
      <c r="BB918" s="12" t="s">
        <v>36</v>
      </c>
      <c r="BC918" s="12">
        <f>IF(BY918=FALSE,0,BY918)</f>
        <v>0</v>
      </c>
      <c r="BD918" s="12">
        <f>IF(BZ918=FALSE,0,BZ918)</f>
        <v>0</v>
      </c>
      <c r="BE918" s="12" t="s">
        <v>36</v>
      </c>
      <c r="BF918" s="12">
        <f>IF(CA918=FALSE,0,CA918)</f>
        <v>0</v>
      </c>
      <c r="BG918" s="12" t="s">
        <v>36</v>
      </c>
      <c r="BH918" s="12" t="s">
        <v>36</v>
      </c>
      <c r="BI918" s="12" t="s">
        <v>36</v>
      </c>
      <c r="BJ918" s="12" t="s">
        <v>36</v>
      </c>
      <c r="BK918" s="12">
        <f>IF(CB918=FALSE,0,CB918)</f>
        <v>0</v>
      </c>
      <c r="BL918" s="12" t="s">
        <v>36</v>
      </c>
      <c r="BM918" s="12">
        <f>IF(CC918=FALSE,0,CC918)</f>
        <v>0</v>
      </c>
      <c r="BN918" s="12" t="s">
        <v>36</v>
      </c>
      <c r="BO918" s="12">
        <f>IF(CD918=FALSE,0,CD918)</f>
        <v>0</v>
      </c>
      <c r="BP918" s="12">
        <f>IF(CE918=FALSE,0,CE918)</f>
        <v>0</v>
      </c>
      <c r="BQ918" s="12">
        <f>IF(CF918=FALSE,0,CF918)</f>
        <v>0</v>
      </c>
      <c r="BR918" s="12" t="s">
        <v>36</v>
      </c>
      <c r="BS918" s="12">
        <f>IF(CG918=FALSE,0,CG918)</f>
        <v>0</v>
      </c>
      <c r="BT918" s="12" t="s">
        <v>36</v>
      </c>
      <c r="BU918" s="18">
        <v>9</v>
      </c>
      <c r="BX918" s="52">
        <f>IF(AD917=3,1896.3,IF(AD917=4,1249.18,IF(AD917=5,476.76,IF(AD917=6,3974,IF(AD917=7,1481.5,IF(AD917=8,567.82,IF(AD917=9,5364.7,IF(AD917=10,1659.18,IF(AD917=11,1172.3)))))))))</f>
        <v>1249.18</v>
      </c>
      <c r="BY918" s="52" t="b">
        <f>IF(AE917=5,2411.56,IF(AE917=8,2817.26,IF(AE917=11,2857.82)))</f>
        <v>0</v>
      </c>
      <c r="BZ918" s="52" t="b">
        <f>IF(AF917=3,974.64,IF(AF917=4,651.28,IF(AF917=5,575.98,IF(AF917=6,1237.4,IF(AF917=7,824.6,IF(AF917=8,732.08,IF(AF917=9,1597.08,IF(AF917=10,1068.98,IF(AF917=11,953.72)))))))))</f>
        <v>0</v>
      </c>
      <c r="CA918" s="52" t="b">
        <f>IF(AG917=3,997.78,IF(AG917=4,722.58,IF(AG917=5,500.76,IF(AG917=6,1258.44,IF(AG917=7,912.42,IF(AG917=8,632.32,IF(AG917=9,1630.7,IF(AG917=10,1144.38,IF(AG917=11,805.18)))))))))</f>
        <v>0</v>
      </c>
      <c r="CB918" s="52" t="b">
        <f>IF(AH917=3,719.7,IF(AH917=4,261.66,IF(AH917=5,157.22,IF(AH917=6,854.38,IF(AH917=7,321.54,IF(AH917=8,190.76,IF(AH917=9,1136.74,IF(AH917=10,408.8,IF(AH917=11,265.92)))))))))</f>
        <v>0</v>
      </c>
      <c r="CC918" s="52" t="b">
        <f>IF(AI917=3,392.34,IF(AI917=4,179.86,IF(AI917=5,97.76,IF(AI917=6,492.16,IF(AI917=7,224.14,IF(AI917=8,123.84,IF(AI917=9,594.22,IF(AI917=10,280.82,IF(AI917=11,159.34)))))))))</f>
        <v>0</v>
      </c>
      <c r="CD918" s="52" t="b">
        <f>IF(AJ917=3,216.7,IF(AJ917=4,129.3,IF(AJ917=5,91.5,IF(AJ917=6,288.54,IF(AJ917=7,173.16,IF(AJ917=8,122.92,IF(AJ917=9,390.32,IF(AJ917=10,236.48,IF(AJ917=11,167.76)))))))))</f>
        <v>0</v>
      </c>
      <c r="CE918" s="52" t="b">
        <f>IF(AK917=3,281.7,IF(AK917=4,209.68,IF(AK917=5,106.64,IF(AK917=6,572.92,IF(AK917=7,238.84,IF(AK917=8,126.84,IF(AK917=9,826.54,IF(AK917=10,282.66,IF(AK917=11,292)))))))))</f>
        <v>0</v>
      </c>
      <c r="CF918" s="52" t="b">
        <f>IF(AL917=3,702.84,IF(AL917=4,1094.44,IF(AL917=5,312.66,IF(AL917=6,1445.98,IF(AL917=7,1277.92,IF(AL917=8,377.58,IF(AL917=9,1892.8,IF(AL917=10,1398.92,IF(AL917=11,723.4)))))))))</f>
        <v>0</v>
      </c>
      <c r="CG918" s="52" t="b">
        <f>IF(AM917=3,92.82,IF(AM917=4,38.02,IF(AM917=5,31.92,IF(AM917=6,157.8,IF(AM917=7,64.68,IF(AM917=8,54.18,IF(AM917=9,250.54,IF(AM917=10,96.96,IF(AM917=11,86.94)))))))))</f>
        <v>0</v>
      </c>
    </row>
    <row r="919" spans="1:88" ht="30" customHeight="1">
      <c r="A919" s="295" t="s">
        <v>39</v>
      </c>
      <c r="B919" s="286" t="s">
        <v>188</v>
      </c>
      <c r="C919" s="307">
        <v>2035.7</v>
      </c>
      <c r="D919" s="286" t="s">
        <v>27</v>
      </c>
      <c r="E919" s="3" t="s">
        <v>28</v>
      </c>
      <c r="F919" s="10">
        <f>G919+I919+J919+L919+Q919+S919+U919+V919+W919+Y919+Z919</f>
        <v>1271477.8630000001</v>
      </c>
      <c r="G919" s="45">
        <v>1271477.8630000001</v>
      </c>
      <c r="H919" s="10">
        <v>0</v>
      </c>
      <c r="I919" s="10">
        <v>0</v>
      </c>
      <c r="J919" s="10">
        <v>0</v>
      </c>
      <c r="K919" s="10">
        <v>0</v>
      </c>
      <c r="L919" s="10">
        <f>M919+O919</f>
        <v>0</v>
      </c>
      <c r="M919" s="10">
        <v>0</v>
      </c>
      <c r="N919" s="10">
        <v>0</v>
      </c>
      <c r="O919" s="10">
        <v>0</v>
      </c>
      <c r="P919" s="10">
        <v>0</v>
      </c>
      <c r="Q919" s="10">
        <v>0</v>
      </c>
      <c r="R919" s="10">
        <v>0</v>
      </c>
      <c r="S919" s="10">
        <v>0</v>
      </c>
      <c r="T919" s="10">
        <v>0</v>
      </c>
      <c r="U919" s="10">
        <v>0</v>
      </c>
      <c r="V919" s="14">
        <v>0</v>
      </c>
      <c r="W919" s="14">
        <v>0</v>
      </c>
      <c r="X919" s="10">
        <v>0</v>
      </c>
      <c r="Y919" s="14">
        <v>0</v>
      </c>
      <c r="Z919" s="14">
        <v>0</v>
      </c>
      <c r="AA919" s="25">
        <v>1</v>
      </c>
      <c r="AO919" s="4">
        <f t="shared" si="2424"/>
        <v>0</v>
      </c>
      <c r="AP919" s="4">
        <f t="shared" si="2425"/>
        <v>0</v>
      </c>
      <c r="AQ919" s="4">
        <f t="shared" si="2378"/>
        <v>0</v>
      </c>
      <c r="AU919" s="310" t="s">
        <v>39</v>
      </c>
      <c r="AV919" s="286" t="s">
        <v>188</v>
      </c>
      <c r="AW919" s="317">
        <v>2035.7</v>
      </c>
      <c r="AX919" s="286" t="s">
        <v>27</v>
      </c>
      <c r="AY919" s="3" t="s">
        <v>28</v>
      </c>
      <c r="AZ919" s="10">
        <f>BA919+BC919+BD919+BF919+BK919+BM919+BO919+BP919+BQ919+BS919+BT919</f>
        <v>2542955.73</v>
      </c>
      <c r="BA919" s="44">
        <f>ROUND($C919*BA927,2)</f>
        <v>2542955.73</v>
      </c>
      <c r="BB919" s="10">
        <f>ROUND(H919*2,2)</f>
        <v>0</v>
      </c>
      <c r="BC919" s="44">
        <f>ROUND($C919*BC927,2)</f>
        <v>0</v>
      </c>
      <c r="BD919" s="44">
        <f>ROUND($C919*BD927,2)</f>
        <v>0</v>
      </c>
      <c r="BE919" s="10">
        <f>ROUND(K919*2,2)</f>
        <v>0</v>
      </c>
      <c r="BF919" s="44">
        <f>ROUND($C919*BF927,2)</f>
        <v>0</v>
      </c>
      <c r="BG919" s="10">
        <f>ROUND(M919*2,2)</f>
        <v>0</v>
      </c>
      <c r="BH919" s="10">
        <f>ROUND(N919*2,2)</f>
        <v>0</v>
      </c>
      <c r="BI919" s="10">
        <f>ROUND(O919*2,2)</f>
        <v>0</v>
      </c>
      <c r="BJ919" s="10">
        <f>ROUND(P919*2,2)</f>
        <v>0</v>
      </c>
      <c r="BK919" s="44">
        <f>ROUND($C919*BK927,2)</f>
        <v>0</v>
      </c>
      <c r="BL919" s="10">
        <f>ROUND(R919*2,2)</f>
        <v>0</v>
      </c>
      <c r="BM919" s="44">
        <f>ROUND($C919*BM927,2)</f>
        <v>0</v>
      </c>
      <c r="BN919" s="10">
        <f>ROUND(T919*2,2)</f>
        <v>0</v>
      </c>
      <c r="BO919" s="44">
        <f>ROUND($C919*BO927,2)</f>
        <v>0</v>
      </c>
      <c r="BP919" s="44">
        <f>ROUND(V919*2,2)</f>
        <v>0</v>
      </c>
      <c r="BQ919" s="44">
        <f>ROUND($C919*BQ927,2)</f>
        <v>0</v>
      </c>
      <c r="BR919" s="10">
        <f>ROUND(X919*2,2)</f>
        <v>0</v>
      </c>
      <c r="BS919" s="44">
        <f>ROUND(Y919*2,2)</f>
        <v>0</v>
      </c>
      <c r="BT919" s="10">
        <f>ROUND(Z919*2,2)</f>
        <v>0</v>
      </c>
      <c r="BU919" s="25">
        <v>1</v>
      </c>
      <c r="CI919" s="32">
        <f>BF919-BG919</f>
        <v>0</v>
      </c>
    </row>
    <row r="920" spans="1:88" ht="60" customHeight="1">
      <c r="A920" s="296"/>
      <c r="B920" s="291"/>
      <c r="C920" s="308"/>
      <c r="D920" s="287"/>
      <c r="E920" s="3" t="s">
        <v>29</v>
      </c>
      <c r="F920" s="10">
        <f t="shared" ref="F920:F924" si="2426">G920+I920+J920+L920+Q920+S920+U920+V920+W920+Y920+Z920</f>
        <v>0</v>
      </c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6">
        <v>2</v>
      </c>
      <c r="AO920" s="4">
        <f t="shared" si="2424"/>
        <v>0</v>
      </c>
      <c r="AP920" s="4">
        <f t="shared" si="2425"/>
        <v>0</v>
      </c>
      <c r="AQ920" s="4">
        <f t="shared" si="2378"/>
        <v>0</v>
      </c>
      <c r="AU920" s="310"/>
      <c r="AV920" s="291"/>
      <c r="AW920" s="317"/>
      <c r="AX920" s="287"/>
      <c r="AY920" s="3" t="s">
        <v>29</v>
      </c>
      <c r="AZ920" s="10">
        <f t="shared" ref="AZ920:AZ924" si="2427">BA920+BC920+BD920+BF920+BK920+BM920+BO920+BP920+BQ920+BS920+BT920</f>
        <v>0</v>
      </c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6">
        <v>2</v>
      </c>
    </row>
    <row r="921" spans="1:88" ht="120" customHeight="1">
      <c r="A921" s="296"/>
      <c r="B921" s="291"/>
      <c r="C921" s="308"/>
      <c r="D921" s="286" t="s">
        <v>30</v>
      </c>
      <c r="E921" s="3" t="s">
        <v>31</v>
      </c>
      <c r="F921" s="10">
        <f t="shared" si="2426"/>
        <v>0</v>
      </c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6">
        <v>3</v>
      </c>
      <c r="AO921" s="4">
        <f t="shared" si="2424"/>
        <v>0</v>
      </c>
      <c r="AP921" s="4">
        <f t="shared" si="2425"/>
        <v>0</v>
      </c>
      <c r="AQ921" s="4">
        <f t="shared" si="2378"/>
        <v>0</v>
      </c>
      <c r="AT921" s="32">
        <f>AZ921-BC921</f>
        <v>0</v>
      </c>
      <c r="AU921" s="310"/>
      <c r="AV921" s="291"/>
      <c r="AW921" s="317"/>
      <c r="AX921" s="286" t="s">
        <v>30</v>
      </c>
      <c r="AY921" s="3" t="s">
        <v>31</v>
      </c>
      <c r="AZ921" s="10">
        <f t="shared" si="2427"/>
        <v>0</v>
      </c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6">
        <v>3</v>
      </c>
    </row>
    <row r="922" spans="1:88" ht="30" customHeight="1">
      <c r="A922" s="296"/>
      <c r="B922" s="291"/>
      <c r="C922" s="308"/>
      <c r="D922" s="291"/>
      <c r="E922" s="3" t="s">
        <v>32</v>
      </c>
      <c r="F922" s="10">
        <f t="shared" si="2426"/>
        <v>0</v>
      </c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6">
        <v>4</v>
      </c>
      <c r="AO922" s="4">
        <f t="shared" si="2424"/>
        <v>0</v>
      </c>
      <c r="AP922" s="4">
        <f t="shared" si="2425"/>
        <v>0</v>
      </c>
      <c r="AQ922" s="4">
        <f t="shared" si="2378"/>
        <v>0</v>
      </c>
      <c r="AU922" s="310"/>
      <c r="AV922" s="291"/>
      <c r="AW922" s="317"/>
      <c r="AX922" s="291"/>
      <c r="AY922" s="3" t="s">
        <v>32</v>
      </c>
      <c r="AZ922" s="10">
        <f t="shared" si="2427"/>
        <v>0</v>
      </c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6">
        <v>4</v>
      </c>
    </row>
    <row r="923" spans="1:88" ht="30" customHeight="1">
      <c r="A923" s="296"/>
      <c r="B923" s="291"/>
      <c r="C923" s="308"/>
      <c r="D923" s="291"/>
      <c r="E923" s="3" t="s">
        <v>33</v>
      </c>
      <c r="F923" s="10">
        <f t="shared" si="2426"/>
        <v>0</v>
      </c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6">
        <v>5</v>
      </c>
      <c r="AO923" s="4">
        <f t="shared" si="2424"/>
        <v>0</v>
      </c>
      <c r="AP923" s="4">
        <f t="shared" si="2425"/>
        <v>0</v>
      </c>
      <c r="AQ923" s="4">
        <f t="shared" si="2378"/>
        <v>0</v>
      </c>
      <c r="AU923" s="310"/>
      <c r="AV923" s="291"/>
      <c r="AW923" s="317"/>
      <c r="AX923" s="291"/>
      <c r="AY923" s="3" t="s">
        <v>33</v>
      </c>
      <c r="AZ923" s="10">
        <f t="shared" si="2427"/>
        <v>0</v>
      </c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6">
        <v>5</v>
      </c>
    </row>
    <row r="924" spans="1:88" ht="30" customHeight="1">
      <c r="A924" s="296"/>
      <c r="B924" s="291"/>
      <c r="C924" s="308"/>
      <c r="D924" s="287"/>
      <c r="E924" s="3" t="s">
        <v>34</v>
      </c>
      <c r="F924" s="10">
        <f t="shared" si="2426"/>
        <v>0</v>
      </c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6">
        <v>6</v>
      </c>
      <c r="AO924" s="4">
        <f t="shared" si="2424"/>
        <v>0</v>
      </c>
      <c r="AP924" s="4">
        <f t="shared" si="2425"/>
        <v>0</v>
      </c>
      <c r="AQ924" s="4">
        <f t="shared" si="2378"/>
        <v>0</v>
      </c>
      <c r="AU924" s="310"/>
      <c r="AV924" s="291"/>
      <c r="AW924" s="317"/>
      <c r="AX924" s="287"/>
      <c r="AY924" s="3" t="s">
        <v>34</v>
      </c>
      <c r="AZ924" s="10">
        <f t="shared" si="2427"/>
        <v>0</v>
      </c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6">
        <v>6</v>
      </c>
    </row>
    <row r="925" spans="1:88" ht="30" customHeight="1">
      <c r="A925" s="296"/>
      <c r="B925" s="291"/>
      <c r="C925" s="308"/>
      <c r="D925" s="292" t="s">
        <v>35</v>
      </c>
      <c r="E925" s="293"/>
      <c r="F925" s="10">
        <f>F919+F920+F921+F922+F923+F924</f>
        <v>1271477.8630000001</v>
      </c>
      <c r="G925" s="10">
        <f t="shared" ref="G925" si="2428">G919+G920+G921+G922+G923+G924</f>
        <v>1271477.8630000001</v>
      </c>
      <c r="H925" s="10">
        <f t="shared" ref="H925" si="2429">H919+H920+H921+H922+H923+H924</f>
        <v>0</v>
      </c>
      <c r="I925" s="10">
        <f t="shared" ref="I925" si="2430">I919+I920+I921+I922+I923+I924</f>
        <v>0</v>
      </c>
      <c r="J925" s="10">
        <f t="shared" ref="J925" si="2431">J919+J920+J921+J922+J923+J924</f>
        <v>0</v>
      </c>
      <c r="K925" s="10">
        <f t="shared" ref="K925" si="2432">K919+K920+K921+K922+K923+K924</f>
        <v>0</v>
      </c>
      <c r="L925" s="10">
        <f t="shared" ref="L925" si="2433">L919+L920+L921+L922+L923+L924</f>
        <v>0</v>
      </c>
      <c r="M925" s="10">
        <f t="shared" ref="M925" si="2434">M919+M920+M921+M922+M923+M924</f>
        <v>0</v>
      </c>
      <c r="N925" s="10">
        <f t="shared" ref="N925" si="2435">N919+N920+N921+N922+N923+N924</f>
        <v>0</v>
      </c>
      <c r="O925" s="10">
        <f t="shared" ref="O925" si="2436">O919+O920+O921+O922+O923+O924</f>
        <v>0</v>
      </c>
      <c r="P925" s="10">
        <f t="shared" ref="P925" si="2437">P919+P920+P921+P922+P923+P924</f>
        <v>0</v>
      </c>
      <c r="Q925" s="10">
        <f t="shared" ref="Q925" si="2438">Q919+Q920+Q921+Q922+Q923+Q924</f>
        <v>0</v>
      </c>
      <c r="R925" s="10">
        <f t="shared" ref="R925" si="2439">R919+R920+R921+R922+R923+R924</f>
        <v>0</v>
      </c>
      <c r="S925" s="10">
        <f t="shared" ref="S925" si="2440">S919+S920+S921+S922+S923+S924</f>
        <v>0</v>
      </c>
      <c r="T925" s="10">
        <f t="shared" ref="T925" si="2441">T919+T920+T921+T922+T923+T924</f>
        <v>0</v>
      </c>
      <c r="U925" s="10">
        <f t="shared" ref="U925" si="2442">U919+U920+U921+U922+U923+U924</f>
        <v>0</v>
      </c>
      <c r="V925" s="10">
        <f t="shared" ref="V925" si="2443">V919+V920+V921+V922+V923+V924</f>
        <v>0</v>
      </c>
      <c r="W925" s="10">
        <f t="shared" ref="W925" si="2444">W919+W920+W921+W922+W923+W924</f>
        <v>0</v>
      </c>
      <c r="X925" s="10">
        <f t="shared" ref="X925" si="2445">X919+X920+X921+X922+X923+X924</f>
        <v>0</v>
      </c>
      <c r="Y925" s="10">
        <f t="shared" ref="Y925" si="2446">Y919+Y920+Y921+Y922+Y923+Y924</f>
        <v>0</v>
      </c>
      <c r="Z925" s="10">
        <f t="shared" ref="Z925" si="2447">Z919+Z920+Z921+Z922+Z923+Z924</f>
        <v>0</v>
      </c>
      <c r="AA925" s="26">
        <v>7</v>
      </c>
      <c r="AO925" s="4">
        <f t="shared" si="2424"/>
        <v>0</v>
      </c>
      <c r="AP925" s="4">
        <f t="shared" si="2425"/>
        <v>0</v>
      </c>
      <c r="AQ925" s="4">
        <f t="shared" si="2378"/>
        <v>0</v>
      </c>
      <c r="AU925" s="310"/>
      <c r="AV925" s="291"/>
      <c r="AW925" s="317"/>
      <c r="AX925" s="322" t="s">
        <v>35</v>
      </c>
      <c r="AY925" s="293"/>
      <c r="AZ925" s="10">
        <f>AZ919+AZ920+AZ921+AZ922+AZ923+AZ924</f>
        <v>2542955.73</v>
      </c>
      <c r="BA925" s="10">
        <f t="shared" ref="BA925:BT925" si="2448">BA919+BA920+BA921+BA922+BA923+BA924</f>
        <v>2542955.73</v>
      </c>
      <c r="BB925" s="10">
        <f t="shared" si="2448"/>
        <v>0</v>
      </c>
      <c r="BC925" s="10">
        <f t="shared" si="2448"/>
        <v>0</v>
      </c>
      <c r="BD925" s="10">
        <f t="shared" si="2448"/>
        <v>0</v>
      </c>
      <c r="BE925" s="10">
        <f t="shared" si="2448"/>
        <v>0</v>
      </c>
      <c r="BF925" s="10">
        <f t="shared" si="2448"/>
        <v>0</v>
      </c>
      <c r="BG925" s="10">
        <f t="shared" si="2448"/>
        <v>0</v>
      </c>
      <c r="BH925" s="10">
        <f t="shared" si="2448"/>
        <v>0</v>
      </c>
      <c r="BI925" s="10">
        <f t="shared" si="2448"/>
        <v>0</v>
      </c>
      <c r="BJ925" s="10">
        <f t="shared" si="2448"/>
        <v>0</v>
      </c>
      <c r="BK925" s="10">
        <f t="shared" si="2448"/>
        <v>0</v>
      </c>
      <c r="BL925" s="10">
        <f t="shared" si="2448"/>
        <v>0</v>
      </c>
      <c r="BM925" s="10">
        <f t="shared" si="2448"/>
        <v>0</v>
      </c>
      <c r="BN925" s="10">
        <f t="shared" si="2448"/>
        <v>0</v>
      </c>
      <c r="BO925" s="10">
        <f t="shared" si="2448"/>
        <v>0</v>
      </c>
      <c r="BP925" s="10">
        <f t="shared" si="2448"/>
        <v>0</v>
      </c>
      <c r="BQ925" s="10">
        <f t="shared" si="2448"/>
        <v>0</v>
      </c>
      <c r="BR925" s="10">
        <f t="shared" si="2448"/>
        <v>0</v>
      </c>
      <c r="BS925" s="10">
        <f t="shared" si="2448"/>
        <v>0</v>
      </c>
      <c r="BT925" s="10">
        <f t="shared" si="2448"/>
        <v>0</v>
      </c>
      <c r="BU925" s="26">
        <v>7</v>
      </c>
      <c r="CI925" s="32">
        <f>BF925-BG925</f>
        <v>0</v>
      </c>
      <c r="CJ925" s="123"/>
    </row>
    <row r="926" spans="1:88" ht="75" customHeight="1">
      <c r="A926" s="296"/>
      <c r="B926" s="291"/>
      <c r="C926" s="308"/>
      <c r="D926" s="292" t="s">
        <v>53</v>
      </c>
      <c r="E926" s="293"/>
      <c r="F926" s="11">
        <f>ROUND(F925/C919,2)</f>
        <v>624.59</v>
      </c>
      <c r="G926" s="11">
        <f>ROUND(G925/C919,2)</f>
        <v>624.59</v>
      </c>
      <c r="H926" s="11">
        <f>ROUND(H925/C919,2)</f>
        <v>0</v>
      </c>
      <c r="I926" s="11">
        <f>ROUND(I925/C919,2)</f>
        <v>0</v>
      </c>
      <c r="J926" s="11">
        <f>ROUND(J925/C919,2)</f>
        <v>0</v>
      </c>
      <c r="K926" s="11">
        <f>ROUND(K925/C919,2)</f>
        <v>0</v>
      </c>
      <c r="L926" s="11">
        <f>ROUND(L925/C919,2)</f>
        <v>0</v>
      </c>
      <c r="M926" s="11">
        <f>ROUND(M925/C919,2)</f>
        <v>0</v>
      </c>
      <c r="N926" s="11">
        <f>ROUND(N925/C919,2)</f>
        <v>0</v>
      </c>
      <c r="O926" s="11">
        <f>ROUND(O925/C919,2)</f>
        <v>0</v>
      </c>
      <c r="P926" s="11">
        <f>ROUND(P925/C919,2)</f>
        <v>0</v>
      </c>
      <c r="Q926" s="11">
        <f>ROUND(Q925/C919,2)</f>
        <v>0</v>
      </c>
      <c r="R926" s="11">
        <f>ROUND(R925/C919,2)</f>
        <v>0</v>
      </c>
      <c r="S926" s="11">
        <f>ROUND(S925/C919,2)</f>
        <v>0</v>
      </c>
      <c r="T926" s="11">
        <f>ROUND(T925/C919,2)</f>
        <v>0</v>
      </c>
      <c r="U926" s="11">
        <f>ROUND(U925/C919,2)</f>
        <v>0</v>
      </c>
      <c r="V926" s="11">
        <f>ROUND(V925/C919,2)</f>
        <v>0</v>
      </c>
      <c r="W926" s="11">
        <f>ROUND(W925/C919,2)</f>
        <v>0</v>
      </c>
      <c r="X926" s="11">
        <f>ROUND(X925/C919,2)</f>
        <v>0</v>
      </c>
      <c r="Y926" s="11">
        <f>ROUND(Y925/C919,2)</f>
        <v>0</v>
      </c>
      <c r="Z926" s="11">
        <f>ROUND(Z925/C919,2)</f>
        <v>0</v>
      </c>
      <c r="AA926" s="17">
        <v>8</v>
      </c>
      <c r="AD926" s="52">
        <f>IF(AND(G926&gt;947.15,G926&lt;949),3,IF(AND(G926&gt;623.59,G926&lt;625),4,IF(AND(G926&gt;237.38,G926&lt;239),5,IF(AND(G926&gt;1986,G926&lt;1988),6,IF(AND(G926&gt;739.75,G926&lt;741),7,IF(AND(G926&gt;282.91,G926&lt;284),8,IF(AND(G926&gt;2681.35,G926&lt;2683),9,IF(AND(G926&gt;828.59,G926&lt;830),10,IF(AND(G926&gt;585.15,G926&lt;587),11,IF(AND(G926&gt;991.71,G926&lt;993),12,IF(AND(G926&gt;652.95,G926&lt;654),13,IF(AND(G926&gt;248.59,G926&lt;250),14,IF(AND(G926&gt;2079.39,G926&lt;2081),15,IF(AND(G926&gt;774.57,G926&lt;776),16,IF(AND(G926&gt;296.25,G926&lt;298),17,IF(AND(G926&gt;2807.42,G926&lt;2809),18,IF(AND(G926&gt;867.59,G926&lt;869),19,IF(AND(G926&gt;612.7,G926&lt;614),20))))))))))))))))))</f>
        <v>4</v>
      </c>
      <c r="AE926" s="52" t="b">
        <f>IF(AND(I926&gt;1204.78,I926&lt;1206),5,IF(AND(I926&gt;1407.63,I926&lt;1409),8,IF(AND(I926&gt;1427.91,I926&lt;1429),11,IF(AND(I926&gt;1261.45,I926&lt;1263),14,IF(AND(I926&gt;1473.83,I926&lt;1475),17,IF(AND(I926&gt;1495.07,I926&lt;1497),20))))))</f>
        <v>0</v>
      </c>
      <c r="AF926" s="52" t="b">
        <f>IF(AND(J926&gt;486.32,J926&lt;488),3,IF(AND(J926&gt;324.64,J926&lt;326),4,IF(AND(J926&gt;286.99,J926&lt;288.5),5,IF(AND(J926&gt;617.7,J926&lt;618),6,IF(AND(J926&gt;411.3,J926&lt;413),7,IF(AND(J926&gt;365.04,J926&lt;367),8,IF(AND(J926&gt;797.54,J926&lt;799),9,IF(AND(J926&gt;533.49,J926&lt;535),10,IF(AND(J926&gt;475.86,J926&lt;477),11,IF(AND(J926&gt;509.22,J926&lt;511),12,IF(AND(J926&gt;339.94,J926&lt;341.2),13,IF(AND(J926&gt;300.53,J926&lt;302),14,IF(AND(J926&gt;646.78,J926&lt;648),15,IF(AND(J926&gt;430.68,J926&lt;432),16,IF(AND(J926&gt;382.24,J926&lt;384),17,IF(AND(J926&gt;835.07,J926&lt;837),18,IF(AND(J926&gt;558.61,J926&lt;560),19,IF(AND(J926&gt;498.27,J926&lt;500),20))))))))))))))))))</f>
        <v>0</v>
      </c>
      <c r="AG926" s="52" t="b">
        <f>IF(AND(L926&gt;497.89,L926&lt;499),3,IF(AND(L926&gt;360.29,L926&lt;362),4,IF(AND(L926&gt;249.38,L926&lt;251),5,IF(AND(L926&gt;628.22,L926&lt;630),6,IF(AND(L926&gt;455.21,L926&lt;457),7,IF(AND(L926&gt;315.16,L926&lt;317),8,IF(AND(L926&gt;814.35,L926&lt;816),9,IF(AND(L926&gt;571.19,L926&lt;573),10,IF(AND(L926&gt;401.59,L926&lt;403),11,IF(AND(L926&gt;521.33,L926&lt;523),12,IF(AND(L926&gt;377.28,L926&lt;379),13,IF(AND(L926&gt;261.15,L926&lt;263),14,IF(AND(L926&gt;657.8,L926&lt;659),15,IF(AND(L926&gt;476.66,L926&lt;478),16,IF(AND(L926&gt;330.01,L926&lt;332),17,IF(AND(L926&gt;852.67,L926&lt;854),18,IF(AND(L926&gt;598.08,L926&lt;600),19,IF(AND(L926&gt;420.51,L926&lt;422),20))))))))))))))))))</f>
        <v>0</v>
      </c>
      <c r="AH926" s="52" t="b">
        <f>IF(AND(Q926&gt;358.85,Q926&lt;360),3,IF(AND(Q926&gt;129.83,Q926&lt;131),4,IF(AND(Q926&gt;77.61,Q926&lt;79),5,IF(AND(Q926&gt;426.19,Q926&lt;428),6,IF(AND(Q926&gt;159.77,Q926&lt;161),7,IF(AND(Q926&gt;94.38,Q926&lt;96),8,IF(AND(Q926&gt;567.37,Q926&lt;569),9,IF(AND(Q926&gt;203.4,Q926&lt;205),10,IF(AND(Q926&gt;131.96,Q926&lt;133),11,IF(AND(Q926&gt;375.76,Q926&lt;377),12,IF(AND(Q926&gt;135.98,Q926&lt;137),13,IF(AND(Q926&gt;81.31,Q926&lt;83),14,IF(AND(Q926&gt;446.27,Q926&lt;448),15,IF(AND(Q926&gt;167.32,Q926&lt;169),16,IF(AND(Q926&gt;98.86,Q926&lt;100),17,IF(AND(Q926&gt;594.08,Q926&lt;596),18,IF(AND(Q926&gt;213.01,Q926&lt;215),19,IF(AND(Q926&gt;138.21,Q926&lt;140),20))))))))))))))))))</f>
        <v>0</v>
      </c>
      <c r="AI926" s="52" t="b">
        <f>IF(AND(S926&gt;195.17,S926&lt;197),3,IF(AND(S926&gt;88.93,S926&lt;90),4,IF(AND(S926&gt;47.88,S926&lt;49),5,IF(AND(S926&gt;245.08,S926&lt;247),6,IF(AND(S926&gt;111.07,S926&lt;113),7,IF(AND(S926&gt;60.92,S926&lt;62),8,IF(AND(S926&gt;296.11,S926&lt;298),9,IF(AND(S926&gt;139.41,S926&lt;141),10,IF(AND(S926&gt;78.67,S926&lt;80),11,IF(AND(S926&gt;204.39,S926&lt;206),12,IF(AND(S926&gt;93.16,S926&lt;95),13,IF(AND(S926&gt;50.17,S926&lt;52),14,IF(AND(S926&gt;256.64,S926&lt;258),15,IF(AND(S926&gt;116.33,S926&lt;118),16,IF(AND(S926&gt;63.83,S926&lt;65),17,IF(AND(S926&gt;310.07,S926&lt;312),18,IF(AND(S926&gt;146.01,S926&lt;148),19,IF(AND(S926&gt;82.42,S926&lt;84),20))))))))))))))))))</f>
        <v>0</v>
      </c>
      <c r="AJ926" s="52" t="b">
        <f>IF(AND(U926&gt;107.35,U926&lt;109),3,IF(AND(U926&gt;63.65,U926&lt;65),4,IF(AND(U926&gt;44.75,U926&lt;46),5,IF(AND(U926&gt;143.27,U926&lt;145),6,IF(AND(U926&gt;85.58,U926&lt;87),7,IF(AND(U926&gt;60.46,U926&lt;62),8,IF(AND(U926&gt;194.16,U926&lt;196),9,IF(AND(U926&gt;117.24,U926&lt;119),10,IF(AND(U926&gt;82.88,U926&lt;84),11,IF(AND(U926&gt;112.44,U926&lt;114),12,IF(AND(U926&gt;66.69,U926&lt;68),13,IF(AND(U926&gt;46.9,U926&lt;48),14,IF(AND(U926&gt;150.05,U926&lt;152),15,IF(AND(U926&gt;90.65,U926&lt;91),16,IF(AND(U926&gt;63.34,U926&lt;65),17,IF(AND(U926&gt;203.34,U926&lt;205),18,IF(AND(U926&gt;122.8,U926&lt;124),19,IF(AND(U926&gt;86.83,U926&lt;88),20))))))))))))))))))</f>
        <v>0</v>
      </c>
      <c r="AK926" s="52" t="b">
        <f>IF(AND(V926&gt;139.85,V926&lt;141),3,IF(AND(V926&gt;103.84,V926&lt;105),4,IF(AND(V926&gt;52.32,V926&lt;54),5,IF(AND(V926&gt;285.46,V926&lt;287),6,IF(AND(V926&gt;118.42,V926&lt;120),7,IF(AND(V926&gt;62.42,V926&lt;64),8,IF(AND(V926&gt;412.27,V926&lt;414),9,IF(AND(V926&gt;140.33,V926&lt;142),10,IF(AND(V926&gt;145,V926&lt;147),11,IF(AND(V926&gt;146.47,V926&lt;148),12,IF(AND(V926&gt;108.77,V926&lt;110),13,IF(AND(V926&gt;54.82,V926&lt;56),14,IF(AND(V926&gt;298.92,V926&lt;300),15,IF(AND(V926&gt;124.03,V926&lt;126),16,IF(AND(V926&gt;65.4,V926&lt;67),17,IF(AND(V926&gt;431.69,V926&lt;433),18,IF(AND(V926&gt;146.97,V926&lt;148),19,IF(AND(V926&gt;151.86,V926&lt;153),20))))))))))))))))))</f>
        <v>0</v>
      </c>
      <c r="AL926" s="52" t="b">
        <f>IF(AND(W926&gt;350.42,W926&lt;352),3,IF(AND(W926&gt;546.22,W926&lt;548),4,IF(AND(W926&gt;155.33,W926&lt;157),5,IF(AND(W926&gt;721.99,W926&lt;723),6,IF(AND(W926&gt;638.96,W926&lt;639),7,IF(AND(W926&gt;187.79,W926&lt;189),8,IF(AND(W926&gt;945.4,W926&lt;947),9,IF(AND(W926&gt;698.46,W926&lt;670),10,IF(AND(W926&gt;360.7,W926&lt;362),11,IF(AND(W926&gt;366.94,W926&lt;368),12,IF(AND(W926&gt;571.94,W926&lt;573),13,IF(AND(W926&gt;162.68,W926&lt;164),14,IF(AND(W926&gt;755.97,W926&lt;757),15,IF(AND(W926&gt;667.99,W926&lt;669),16,IF(AND(W926&gt;196.66,W926&lt;198),17,IF(AND(W926&gt;989.88,W926&lt;991),18,IF(AND(W926&gt;731.33,W926&lt;733),19,IF(AND(W926&gt;377.7,W926&lt;379),20))))))))))))))))))</f>
        <v>0</v>
      </c>
      <c r="AM926" s="52" t="b">
        <f>IF(AND(Y926&gt;46.2,Y926&lt;46.5),3,IF(AND(Y926&gt;18.8,Y926&lt;19.1),4,IF(AND(Y926&gt;15.8,Y926&lt;16),5,IF(AND(Y926&gt;78.7,Y926&lt;79),6,IF(AND(Y926&gt;32.1,Y926&lt;32.4),7,IF(AND(Y926&gt;26.9,Y926&lt;27.3),8,IF(AND(Y926&gt;125,Y926&lt;125.5),9,IF(AND(Y926&gt;48.2,Y926&lt;48.52),10,IF(AND(Y926&gt;43.1,Y926&lt;43.6),11,IF(AND(Y926&gt;48.53,Y926&lt;48.7),12,IF(AND(Y926&gt;19.6,Y926&lt;20.1),13,IF(AND(Y926&gt;16.5,Y926&lt;16.9),14,IF(AND(Y926&gt;82.4,Y926&lt;82.8),15,IF(AND(Y926&gt;33.6,Y926&lt;34),16,IF(AND(Y926&gt;28,Y926&lt;28.6),17,IF(AND(Y926&gt;130.8,Y926&lt;131.4),18,IF(AND(Y926&gt;50.5,Y926&lt;50.9),19,IF(AND(Y926&gt;45.2,Y926&lt;45.8),20))))))))))))))))))</f>
        <v>0</v>
      </c>
      <c r="AO926" s="4">
        <f t="shared" si="2424"/>
        <v>0</v>
      </c>
      <c r="AP926" s="4">
        <f t="shared" si="2425"/>
        <v>0</v>
      </c>
      <c r="AQ926" s="4">
        <f t="shared" si="2378"/>
        <v>0</v>
      </c>
      <c r="AU926" s="310"/>
      <c r="AV926" s="291"/>
      <c r="AW926" s="317"/>
      <c r="AX926" s="322" t="s">
        <v>53</v>
      </c>
      <c r="AY926" s="293"/>
      <c r="AZ926" s="11">
        <f>ROUND(AZ925/AW919,2)</f>
        <v>1249.18</v>
      </c>
      <c r="BA926" s="11">
        <f>ROUND(BA925/AW919,2)</f>
        <v>1249.18</v>
      </c>
      <c r="BB926" s="11">
        <f>ROUND(BB925/AW919,2)</f>
        <v>0</v>
      </c>
      <c r="BC926" s="11">
        <f>ROUND(BC925/AW919,2)</f>
        <v>0</v>
      </c>
      <c r="BD926" s="11">
        <f>ROUND(BD925/AW919,2)</f>
        <v>0</v>
      </c>
      <c r="BE926" s="11">
        <f>ROUND(BE925/AW919,2)</f>
        <v>0</v>
      </c>
      <c r="BF926" s="11">
        <f>ROUND(BF925/AW919,2)</f>
        <v>0</v>
      </c>
      <c r="BG926" s="11">
        <f>ROUND(BG925/AW919,2)</f>
        <v>0</v>
      </c>
      <c r="BH926" s="11">
        <f>ROUND(BH925/AW919,2)</f>
        <v>0</v>
      </c>
      <c r="BI926" s="11">
        <f>ROUND(BI925/AW919,2)</f>
        <v>0</v>
      </c>
      <c r="BJ926" s="11">
        <f>ROUND(BJ925/AW919,2)</f>
        <v>0</v>
      </c>
      <c r="BK926" s="11">
        <f>ROUND(BK925/AW919,2)</f>
        <v>0</v>
      </c>
      <c r="BL926" s="11">
        <f>ROUND(BL925/AW919,2)</f>
        <v>0</v>
      </c>
      <c r="BM926" s="11">
        <f>ROUND(BM925/AW919,2)</f>
        <v>0</v>
      </c>
      <c r="BN926" s="11">
        <f>ROUND(BN925/AW919,2)</f>
        <v>0</v>
      </c>
      <c r="BO926" s="11">
        <f>ROUND(BO925/AW919,2)</f>
        <v>0</v>
      </c>
      <c r="BP926" s="11">
        <f>ROUND(BP925/AW919,2)</f>
        <v>0</v>
      </c>
      <c r="BQ926" s="11">
        <f>ROUND(BQ925/AW919,2)</f>
        <v>0</v>
      </c>
      <c r="BR926" s="11">
        <f>ROUND(BR925/AW919,2)</f>
        <v>0</v>
      </c>
      <c r="BS926" s="11">
        <f>ROUND(BS925/AW919,2)</f>
        <v>0</v>
      </c>
      <c r="BT926" s="11">
        <f>ROUND(BT925/AW919,2)</f>
        <v>0</v>
      </c>
      <c r="BU926" s="17">
        <v>8</v>
      </c>
      <c r="BX926" s="52" t="b">
        <f>IF(AND(BA926&gt;947.15,BA926&lt;949),3,IF(AND(BA926&gt;623.59,BA926&lt;625),4,IF(AND(BA926&gt;237.38,BA926&lt;239),5,IF(AND(BA926&gt;1986,BA926&lt;1988),6,IF(AND(BA926&gt;739.75,BA926&lt;741),7,IF(AND(BA926&gt;282.91,BA926&lt;284),8,IF(AND(BA926&gt;2681.35,BA926&lt;2683),9,IF(AND(BA926&gt;828.59,BA926&lt;830),10,IF(AND(BA926&gt;585.15,BA926&lt;587),11,IF(AND(BA926&gt;991.71,BA926&lt;993),12,IF(AND(BA926&gt;652.95,BA926&lt;654),13,IF(AND(BA926&gt;248.59,BA926&lt;250),14,IF(AND(BA926&gt;2079.39,BA926&lt;2081),15,IF(AND(BA926&gt;774.57,BA926&lt;776),16,IF(AND(BA926&gt;296.25,BA926&lt;298),17,IF(AND(BA926&gt;2807.42,BA926&lt;2809),18,IF(AND(BA926&gt;867.59,BA926&lt;869),19,IF(AND(BA926&gt;612.7,BA926&lt;614),20))))))))))))))))))</f>
        <v>0</v>
      </c>
      <c r="BY926" s="52" t="b">
        <f>IF(AND(BC926&gt;1204.78,BC926&lt;1206),5,IF(AND(BC926&gt;1407.63,BC926&lt;1409),8,IF(AND(BC926&gt;1427.91,BC926&lt;1429),11,IF(AND(BC926&gt;1261.45,BC926&lt;1263),14,IF(AND(BC926&gt;1473.83,BC926&lt;1475),17,IF(AND(BC926&gt;1495.07,BC926&lt;1497),20))))))</f>
        <v>0</v>
      </c>
      <c r="BZ926" s="52" t="b">
        <f>IF(AND(BD926&gt;486.32,BD926&lt;488),3,IF(AND(BD926&gt;324.64,BD926&lt;326),4,IF(AND(BD926&gt;286.99,BD926&lt;288.5),5,IF(AND(BD926&gt;617.7,BD926&lt;618),6,IF(AND(BD926&gt;411.3,BD926&lt;413),7,IF(AND(BD926&gt;365.04,BD926&lt;367),8,IF(AND(BD926&gt;797.54,BD926&lt;799),9,IF(AND(BD926&gt;533.49,BD926&lt;535),10,IF(AND(BD926&gt;475.86,BD926&lt;477),11,IF(AND(BD926&gt;509.22,BD926&lt;511),12,IF(AND(BD926&gt;339.94,BD926&lt;341.2),13,IF(AND(BD926&gt;300.53,BD926&lt;302),14,IF(AND(BD926&gt;646.78,BD926&lt;648),15,IF(AND(BD926&gt;430.68,BD926&lt;432),16,IF(AND(BD926&gt;382.24,BD926&lt;384),17,IF(AND(BD926&gt;835.07,BD926&lt;837),18,IF(AND(BD926&gt;558.61,BD926&lt;560),19,IF(AND(BD926&gt;498.27,BD926&lt;500),20))))))))))))))))))</f>
        <v>0</v>
      </c>
      <c r="CA926" s="52" t="b">
        <f>IF(AND(BF926&gt;497.89,BF926&lt;499),3,IF(AND(BF926&gt;360.29,BF926&lt;362),4,IF(AND(BF926&gt;249.38,BF926&lt;251),5,IF(AND(BF926&gt;628.22,BF926&lt;630),6,IF(AND(BF926&gt;455.21,BF926&lt;457),7,IF(AND(BF926&gt;315.16,BF926&lt;317),8,IF(AND(BF926&gt;814.35,BF926&lt;816),9,IF(AND(BF926&gt;571.19,BF926&lt;573),10,IF(AND(BF926&gt;401.59,BF926&lt;403),11,IF(AND(BF926&gt;521.33,BF926&lt;523),12,IF(AND(BF926&gt;377.28,BF926&lt;379),13,IF(AND(BF926&gt;261.15,BF926&lt;263),14,IF(AND(BF926&gt;657.8,BF926&lt;659),15,IF(AND(BF926&gt;476.66,BF926&lt;478),16,IF(AND(BF926&gt;330.01,BF926&lt;332),17,IF(AND(BF926&gt;852.67,BF926&lt;854),18,IF(AND(BF926&gt;598.08,BF926&lt;600),19,IF(AND(BF926&gt;420.51,BF926&lt;422),20))))))))))))))))))</f>
        <v>0</v>
      </c>
      <c r="CB926" s="52" t="b">
        <f>IF(AND(BK926&gt;358.85,BK926&lt;360),3,IF(AND(BK926&gt;129.83,BK926&lt;131),4,IF(AND(BK926&gt;77.61,BK926&lt;79),5,IF(AND(BK926&gt;426.19,BK926&lt;428),6,IF(AND(BK926&gt;159.77,BK926&lt;161),7,IF(AND(BK926&gt;94.38,BK926&lt;96),8,IF(AND(BK926&gt;567.37,BK926&lt;569),9,IF(AND(BK926&gt;203.4,BK926&lt;205),10,IF(AND(BK926&gt;131.96,BK926&lt;133),11,IF(AND(BK926&gt;375.76,BK926&lt;377),12,IF(AND(BK926&gt;135.98,BK926&lt;137),13,IF(AND(BK926&gt;81.31,BK926&lt;83),14,IF(AND(BK926&gt;446.27,BK926&lt;448),15,IF(AND(BK926&gt;167.32,BK926&lt;169),16,IF(AND(BK926&gt;98.86,BK926&lt;100),17,IF(AND(BK926&gt;594.08,BK926&lt;596),18,IF(AND(BK926&gt;213.01,BK926&lt;215),19,IF(AND(BK926&gt;138.21,BK926&lt;140),20))))))))))))))))))</f>
        <v>0</v>
      </c>
      <c r="CC926" s="52" t="b">
        <f>IF(AND(BM926&gt;195.17,BM926&lt;197),3,IF(AND(BM926&gt;88.93,BM926&lt;90),4,IF(AND(BM926&gt;47.88,BM926&lt;49),5,IF(AND(BM926&gt;245.08,BM926&lt;247),6,IF(AND(BM926&gt;111.07,BM926&lt;113),7,IF(AND(BM926&gt;60.92,BM926&lt;62),8,IF(AND(BM926&gt;296.11,BM926&lt;298),9,IF(AND(BM926&gt;139.41,BM926&lt;141),10,IF(AND(BM926&gt;78.67,BM926&lt;80),11,IF(AND(BM926&gt;204.39,BM926&lt;206),12,IF(AND(BM926&gt;93.16,BM926&lt;95),13,IF(AND(BM926&gt;50.17,BM926&lt;52),14,IF(AND(BM926&gt;256.64,BM926&lt;258),15,IF(AND(BM926&gt;116.33,BM926&lt;118),16,IF(AND(BM926&gt;63.83,BM926&lt;65),17,IF(AND(BM926&gt;310.07,BM926&lt;312),18,IF(AND(BM926&gt;146.01,BM926&lt;148),19,IF(AND(BM926&gt;82.42,BM926&lt;84),20))))))))))))))))))</f>
        <v>0</v>
      </c>
      <c r="CD926" s="52" t="b">
        <f>IF(AND(BO926&gt;107.35,BO926&lt;109),3,IF(AND(BO926&gt;63.65,BO926&lt;65),4,IF(AND(BO926&gt;44.75,BO926&lt;46),5,IF(AND(BO926&gt;143.27,BO926&lt;145),6,IF(AND(BO926&gt;85.58,BO926&lt;87),7,IF(AND(BO926&gt;60.46,BO926&lt;62),8,IF(AND(BO926&gt;194.16,BO926&lt;196),9,IF(AND(BO926&gt;117.24,BO926&lt;119),10,IF(AND(BO926&gt;82.88,BO926&lt;84),11,IF(AND(BO926&gt;112.44,BO926&lt;114),12,IF(AND(BO926&gt;66.69,BO926&lt;68),13,IF(AND(BO926&gt;46.9,BO926&lt;48),14,IF(AND(BO926&gt;150.05,BO926&lt;152),15,IF(AND(BO926&gt;90.65,BO926&lt;91),16,IF(AND(BO926&gt;63.34,BO926&lt;65),17,IF(AND(BO926&gt;203.34,BO926&lt;205),18,IF(AND(BO926&gt;122.8,BO926&lt;124),19,IF(AND(BO926&gt;86.83,BO926&lt;88),20))))))))))))))))))</f>
        <v>0</v>
      </c>
      <c r="CE926" s="52" t="b">
        <f>IF(AND(BP926&gt;139.85,BP926&lt;141),3,IF(AND(BP926&gt;103.84,BP926&lt;105),4,IF(AND(BP926&gt;52.32,BP926&lt;54),5,IF(AND(BP926&gt;285.46,BP926&lt;287),6,IF(AND(BP926&gt;118.42,BP926&lt;120),7,IF(AND(BP926&gt;62.42,BP926&lt;64),8,IF(AND(BP926&gt;412.27,BP926&lt;414),9,IF(AND(BP926&gt;140.33,BP926&lt;142),10,IF(AND(BP926&gt;145,BP926&lt;147),11,IF(AND(BP926&gt;146.47,BP926&lt;148),12,IF(AND(BP926&gt;108.77,BP926&lt;110),13,IF(AND(BP926&gt;54.82,BP926&lt;56),14,IF(AND(BP926&gt;298.92,BP926&lt;300),15,IF(AND(BP926&gt;124.03,BP926&lt;126),16,IF(AND(BP926&gt;65.4,BP926&lt;67),17,IF(AND(BP926&gt;431.69,BP926&lt;433),18,IF(AND(BP926&gt;146.97,BP926&lt;148),19,IF(AND(BP926&gt;151.86,BP926&lt;153),20))))))))))))))))))</f>
        <v>0</v>
      </c>
      <c r="CF926" s="52" t="b">
        <f>IF(AND(BQ926&gt;350.42,BQ926&lt;352),3,IF(AND(BQ926&gt;546.22,BQ926&lt;548),4,IF(AND(BQ926&gt;155.33,BQ926&lt;157),5,IF(AND(BQ926&gt;721.99,BQ926&lt;723),6,IF(AND(BQ926&gt;638.96,BQ926&lt;639),7,IF(AND(BQ926&gt;187.79,BQ926&lt;189),8,IF(AND(BQ926&gt;945.4,BQ926&lt;947),9,IF(AND(BQ926&gt;698.46,BQ926&lt;670),10,IF(AND(BQ926&gt;360.7,BQ926&lt;362),11,IF(AND(BQ926&gt;366.94,BQ926&lt;368),12,IF(AND(BQ926&gt;571.94,BQ926&lt;573),13,IF(AND(BQ926&gt;162.68,BQ926&lt;164),14,IF(AND(BQ926&gt;755.97,BQ926&lt;757),15,IF(AND(BQ926&gt;667.99,BQ926&lt;669),16,IF(AND(BQ926&gt;196.66,BQ926&lt;198),17,IF(AND(BQ926&gt;989.88,BQ926&lt;991),18,IF(AND(BQ926&gt;731.33,BQ926&lt;733),19,IF(AND(BQ926&gt;377.7,BQ926&lt;379),20))))))))))))))))))</f>
        <v>0</v>
      </c>
      <c r="CG926" s="52" t="b">
        <f>IF(AND(BS926&gt;46.2,BS926&lt;46.5),3,IF(AND(BS926&gt;18.8,BS926&lt;19.1),4,IF(AND(BS926&gt;15.8,BS926&lt;16),5,IF(AND(BS926&gt;78.7,BS926&lt;79),6,IF(AND(BS926&gt;32.1,BS926&lt;32.4),7,IF(AND(BS926&gt;26.9,BS926&lt;27.3),8,IF(AND(BS926&gt;125,BS926&lt;125.5),9,IF(AND(BS926&gt;48.2,BS926&lt;48.52),10,IF(AND(BS926&gt;43.1,BS926&lt;43.6),11,IF(AND(BS926&gt;48.53,BS926&lt;48.7),12,IF(AND(BS926&gt;19.6,BS926&lt;20.1),13,IF(AND(BS926&gt;16.5,BS926&lt;16.9),14,IF(AND(BS926&gt;82.4,BS926&lt;82.8),15,IF(AND(BS926&gt;33.6,BS926&lt;34),16,IF(AND(BS926&gt;28,BS926&lt;28.6),17,IF(AND(BS926&gt;130.8,BS926&lt;131.4),18,IF(AND(BS926&gt;50.5,BS926&lt;50.9),19,IF(AND(BS926&gt;45.2,BS926&lt;45.8),20))))))))))))))))))</f>
        <v>0</v>
      </c>
    </row>
    <row r="927" spans="1:88" ht="90" customHeight="1">
      <c r="A927" s="297"/>
      <c r="B927" s="287"/>
      <c r="C927" s="309"/>
      <c r="D927" s="292" t="s">
        <v>54</v>
      </c>
      <c r="E927" s="293"/>
      <c r="F927" s="10" t="s">
        <v>36</v>
      </c>
      <c r="G927" s="12">
        <f>IF(AD927=FALSE,0,AD927)</f>
        <v>624.59</v>
      </c>
      <c r="H927" s="12" t="s">
        <v>36</v>
      </c>
      <c r="I927" s="12">
        <f>IF(AE927=FALSE,0,AE927)</f>
        <v>0</v>
      </c>
      <c r="J927" s="12">
        <f>IF(AF927=FALSE,0,AF927)</f>
        <v>0</v>
      </c>
      <c r="K927" s="12" t="s">
        <v>36</v>
      </c>
      <c r="L927" s="12">
        <f>IF(AG927=FALSE,0,AG927)</f>
        <v>0</v>
      </c>
      <c r="M927" s="12" t="s">
        <v>36</v>
      </c>
      <c r="N927" s="12" t="s">
        <v>36</v>
      </c>
      <c r="O927" s="12" t="s">
        <v>36</v>
      </c>
      <c r="P927" s="12" t="s">
        <v>36</v>
      </c>
      <c r="Q927" s="12">
        <f>IF(AH927=FALSE,0,AH927)</f>
        <v>0</v>
      </c>
      <c r="R927" s="12" t="s">
        <v>36</v>
      </c>
      <c r="S927" s="12">
        <f>IF(AI927=FALSE,0,AI927)</f>
        <v>0</v>
      </c>
      <c r="T927" s="12" t="s">
        <v>36</v>
      </c>
      <c r="U927" s="12">
        <f>IF(AJ927=FALSE,0,AJ927)</f>
        <v>0</v>
      </c>
      <c r="V927" s="12">
        <f>IF(AK927=FALSE,0,AK927)</f>
        <v>0</v>
      </c>
      <c r="W927" s="12">
        <f>IF(AL927=FALSE,0,AL927)</f>
        <v>0</v>
      </c>
      <c r="X927" s="12" t="s">
        <v>36</v>
      </c>
      <c r="Y927" s="12">
        <f>IF(AM927=FALSE,0,AM927)</f>
        <v>0</v>
      </c>
      <c r="Z927" s="12" t="s">
        <v>36</v>
      </c>
      <c r="AA927" s="18">
        <v>9</v>
      </c>
      <c r="AD927" s="52">
        <f>IF(AD926=3,948.15,IF(AD926=4,624.59,IF(AD926=5,238.38,IF(AD926=6,1987,IF(AD926=7,740.75,IF(AD926=8,283.91,IF(AD926=9,2682.35,IF(AD926=10,829.59,IF(AD926=11,586.15,IF(AD926=12,992.71,IF(AD926=13,653.95,IF(AD926=14,249.59,IF(AD926=15,2080.39,IF(AD926=16,775.57,IF(AD926=17,297.25,IF(AD926=18,2808.42,IF(AD926=19,868.59,IF(AD926=20,613.7))))))))))))))))))</f>
        <v>624.59</v>
      </c>
      <c r="AE927" s="52" t="b">
        <f>IF(AE926=5,1205.78,IF(AE926=8,1408.63,IF(AE926=11,1428.91,IF(AE926=14,1262.45,IF(AE926=17,1474.83,IF(AE926=20,1496.07))))))</f>
        <v>0</v>
      </c>
      <c r="AF927" s="52" t="b">
        <f>IF(AF926=3,487.32,IF(AF926=4,325.64,IF(AF926=5,287.99,IF(AF926=6,618.7,IF(AF926=7,412.3,IF(AF926=8,366.04,IF(AF926=9,798.54,IF(AF926=10,534.49,IF(AF926=11,476.86,IF(AF926=12,510.22,IF(AF926=13,340.94,IF(AF926=14,301.53,IF(AF926=15,647.78,IF(AF926=16,431.68,IF(AF926=17,383.24,IF(AF926=18,836.07,IF(AF926=19,559.61,IF(AF926=20,499.27))))))))))))))))))</f>
        <v>0</v>
      </c>
      <c r="AG927" s="52" t="b">
        <f>IF(AG926=3,498.89,IF(AG926=4,361.29,IF(AG926=5,250.38,IF(AG926=6,629.22,IF(AG926=7,456.21,IF(AG926=8,316.16,IF(AG926=9,815.35,IF(AG926=10,572.19,IF(AG926=11,402.59,IF(AG926=12,522.33,IF(AG926=13,378.28,IF(AG926=14,262.15,IF(AG926=15,658.8,IF(AG926=16,477.66,IF(AG926=17,331.01,IF(AG926=18,853.67,IF(AG926=19,599.08,IF(AG926=20,421.51))))))))))))))))))</f>
        <v>0</v>
      </c>
      <c r="AH927" s="52" t="b">
        <f>IF(AH926=3,359.85,IF(AH926=4,130.83,IF(AH926=5,78.61,IF(AH926=6,427.19,IF(AH926=7,160.77,IF(AH926=8,95.38,IF(AH926=9,568.37,IF(AH926=10,204.4,IF(AH926=11,132.96,IF(AH926=12,376.76,IF(AH926=13,136.98,IF(AH926=14,82.31,IF(AH926=15,447.27,IF(AH926=16,168.32,IF(AH926=17,99.86,IF(AH926=18,595.08,IF(AH926=19,214.01,IF(AH926=20,139.21))))))))))))))))))</f>
        <v>0</v>
      </c>
      <c r="AI927" s="52" t="b">
        <f>IF(AI926=3,196.17,IF(AI926=4,89.93,IF(AI926=5,48.88,IF(AI926=6,246.08,IF(AI926=7,112.07,IF(AI926=8,61.92,IF(AI926=9,297.11,IF(AI926=10,140.41,IF(AI926=11,79.67,IF(AI926=12,205.39,IF(AI926=13,94.16,IF(AI926=14,51.17,IF(AI926=15,257.64,IF(AI926=16,117.33,IF(AI926=17,64.83,IF(AI926=18,311.07,IF(AI926=19,147.01,IF(AI926=20,83.42))))))))))))))))))</f>
        <v>0</v>
      </c>
      <c r="AJ927" s="52" t="b">
        <f>IF(AJ926=3,108.35,IF(AJ926=4,64.65,IF(AJ926=5,45.75,IF(AJ926=6,144.27,IF(AJ926=7,86.58,IF(AJ926=8,61.46,IF(AJ926=9,195.16,IF(AJ926=10,118.24,IF(AJ926=11,83.88,IF(AJ926=12,113.44,IF(AJ926=13,67.69,IF(AJ926=14,47.9,IF(AJ926=15,151.05,IF(AJ926=16,90.65,IF(AJ926=17,64.34,IF(AJ926=18,204.34,IF(AJ926=19,123.8,IF(AJ926=20,87.83))))))))))))))))))</f>
        <v>0</v>
      </c>
      <c r="AK927" s="52" t="b">
        <f>IF(AK926=3,140.85,IF(AK926=4,104.84,IF(AK926=5,53.32,IF(AK926=6,286.46,IF(AK926=7,119.42,IF(AK926=8,63.42,IF(AK926=9,413.27,IF(AK926=10,141.33,IF(AK926=11,146,IF(AK926=12,147.47,IF(AK926=13,109.77,IF(AK926=14,55.82,IF(AK926=15,299.92,IF(AK926=16,125.03,IF(AK926=17,66.4,IF(AK926=18,432.69,IF(AK926=19,147.97,IF(AK926=20,152.86))))))))))))))))))</f>
        <v>0</v>
      </c>
      <c r="AL927" s="52" t="b">
        <f>IF(AL926=3,351.42,IF(AL926=4,547.22,IF(AL926=5,156.33,IF(AL926=6,722.99,IF(AL926=7,638.96,IF(AL926=8,188.79,IF(AL926=9,946.4,IF(AL926=10,699.46,IF(AL926=11,361.7,IF(AL926=12,367.94,IF(AL926=13,572.94,IF(AL926=14,163.68,IF(AL926=15,756.97,IF(AL926=16,668.99,IF(AL926=17,197.66,IF(AL926=18,990.88,IF(AL926=19,732.33,IF(AL926=20,378.7))))))))))))))))))</f>
        <v>0</v>
      </c>
      <c r="AM927" s="52" t="b">
        <f>IF(AM926=3,46.41,IF(AM926=4,19.01,IF(AM926=5,15.96,IF(AM926=6,78.9,IF(AM926=7,32.34,IF(AM926=8,27.09,IF(AM926=9,125.27,IF(AM926=10,48.48,IF(AM926=11,43.47,IF(AM926=12,48.59,IF(AM926=13,19.9,IF(AM926=14,16.71,IF(AM926=15,82.61,IF(AM926=16,33.86,IF(AM926=17,28.36,IF(AM926=18,131.15,IF(AM926=19,50.76,IF(AM926=20,45.51))))))))))))))))))</f>
        <v>0</v>
      </c>
      <c r="AO927" s="4">
        <f t="shared" si="2424"/>
        <v>0</v>
      </c>
      <c r="AP927" s="4">
        <f t="shared" si="2425"/>
        <v>0</v>
      </c>
      <c r="AQ927" s="4">
        <f t="shared" si="2378"/>
        <v>0</v>
      </c>
      <c r="AU927" s="310"/>
      <c r="AV927" s="287"/>
      <c r="AW927" s="317"/>
      <c r="AX927" s="322" t="s">
        <v>54</v>
      </c>
      <c r="AY927" s="293"/>
      <c r="AZ927" s="10" t="s">
        <v>36</v>
      </c>
      <c r="BA927" s="12">
        <f>IF(BX927=FALSE,0,BX927)</f>
        <v>1249.18</v>
      </c>
      <c r="BB927" s="12" t="s">
        <v>36</v>
      </c>
      <c r="BC927" s="12">
        <f>IF(BY927=FALSE,0,BY927)</f>
        <v>0</v>
      </c>
      <c r="BD927" s="12">
        <f>IF(BZ927=FALSE,0,BZ927)</f>
        <v>0</v>
      </c>
      <c r="BE927" s="12" t="s">
        <v>36</v>
      </c>
      <c r="BF927" s="12">
        <f>IF(CA927=FALSE,0,CA927)</f>
        <v>0</v>
      </c>
      <c r="BG927" s="12" t="s">
        <v>36</v>
      </c>
      <c r="BH927" s="12" t="s">
        <v>36</v>
      </c>
      <c r="BI927" s="12" t="s">
        <v>36</v>
      </c>
      <c r="BJ927" s="12" t="s">
        <v>36</v>
      </c>
      <c r="BK927" s="12">
        <f>IF(CB927=FALSE,0,CB927)</f>
        <v>0</v>
      </c>
      <c r="BL927" s="12" t="s">
        <v>36</v>
      </c>
      <c r="BM927" s="12">
        <f>IF(CC927=FALSE,0,CC927)</f>
        <v>0</v>
      </c>
      <c r="BN927" s="12" t="s">
        <v>36</v>
      </c>
      <c r="BO927" s="12">
        <f>IF(CD927=FALSE,0,CD927)</f>
        <v>0</v>
      </c>
      <c r="BP927" s="12">
        <f>IF(CE927=FALSE,0,CE927)</f>
        <v>0</v>
      </c>
      <c r="BQ927" s="12">
        <f>IF(CF927=FALSE,0,CF927)</f>
        <v>0</v>
      </c>
      <c r="BR927" s="12" t="s">
        <v>36</v>
      </c>
      <c r="BS927" s="12">
        <f>IF(CG927=FALSE,0,CG927)</f>
        <v>0</v>
      </c>
      <c r="BT927" s="12" t="s">
        <v>36</v>
      </c>
      <c r="BU927" s="18">
        <v>9</v>
      </c>
      <c r="BX927" s="52">
        <f>IF(AD926=3,1896.3,IF(AD926=4,1249.18,IF(AD926=5,476.76,IF(AD926=6,3974,IF(AD926=7,1481.5,IF(AD926=8,567.82,IF(AD926=9,5364.7,IF(AD926=10,1659.18,IF(AD926=11,1172.3)))))))))</f>
        <v>1249.18</v>
      </c>
      <c r="BY927" s="52" t="b">
        <f>IF(AE926=5,2411.56,IF(AE926=8,2817.26,IF(AE926=11,2857.82)))</f>
        <v>0</v>
      </c>
      <c r="BZ927" s="52" t="b">
        <f>IF(AF926=3,974.64,IF(AF926=4,651.28,IF(AF926=5,575.98,IF(AF926=6,1237.4,IF(AF926=7,824.6,IF(AF926=8,732.08,IF(AF926=9,1597.08,IF(AF926=10,1068.98,IF(AF926=11,953.72)))))))))</f>
        <v>0</v>
      </c>
      <c r="CA927" s="52" t="b">
        <f>IF(AG926=3,997.78,IF(AG926=4,722.58,IF(AG926=5,500.76,IF(AG926=6,1258.44,IF(AG926=7,912.42,IF(AG926=8,632.32,IF(AG926=9,1630.7,IF(AG926=10,1144.38,IF(AG926=11,805.18)))))))))</f>
        <v>0</v>
      </c>
      <c r="CB927" s="52" t="b">
        <f>IF(AH926=3,719.7,IF(AH926=4,261.66,IF(AH926=5,157.22,IF(AH926=6,854.38,IF(AH926=7,321.54,IF(AH926=8,190.76,IF(AH926=9,1136.74,IF(AH926=10,408.8,IF(AH926=11,265.92)))))))))</f>
        <v>0</v>
      </c>
      <c r="CC927" s="52" t="b">
        <f>IF(AI926=3,392.34,IF(AI926=4,179.86,IF(AI926=5,97.76,IF(AI926=6,492.16,IF(AI926=7,224.14,IF(AI926=8,123.84,IF(AI926=9,594.22,IF(AI926=10,280.82,IF(AI926=11,159.34)))))))))</f>
        <v>0</v>
      </c>
      <c r="CD927" s="52" t="b">
        <f>IF(AJ926=3,216.7,IF(AJ926=4,129.3,IF(AJ926=5,91.5,IF(AJ926=6,288.54,IF(AJ926=7,173.16,IF(AJ926=8,122.92,IF(AJ926=9,390.32,IF(AJ926=10,236.48,IF(AJ926=11,167.76)))))))))</f>
        <v>0</v>
      </c>
      <c r="CE927" s="52" t="b">
        <f>IF(AK926=3,281.7,IF(AK926=4,209.68,IF(AK926=5,106.64,IF(AK926=6,572.92,IF(AK926=7,238.84,IF(AK926=8,126.84,IF(AK926=9,826.54,IF(AK926=10,282.66,IF(AK926=11,292)))))))))</f>
        <v>0</v>
      </c>
      <c r="CF927" s="52" t="b">
        <f>IF(AL926=3,702.84,IF(AL926=4,1094.44,IF(AL926=5,312.66,IF(AL926=6,1445.98,IF(AL926=7,1277.92,IF(AL926=8,377.58,IF(AL926=9,1892.8,IF(AL926=10,1398.92,IF(AL926=11,723.4)))))))))</f>
        <v>0</v>
      </c>
      <c r="CG927" s="52" t="b">
        <f>IF(AM926=3,92.82,IF(AM926=4,38.02,IF(AM926=5,31.92,IF(AM926=6,157.8,IF(AM926=7,64.68,IF(AM926=8,54.18,IF(AM926=9,250.54,IF(AM926=10,96.96,IF(AM926=11,86.94)))))))))</f>
        <v>0</v>
      </c>
    </row>
    <row r="928" spans="1:88" ht="30" customHeight="1">
      <c r="A928" s="295" t="s">
        <v>40</v>
      </c>
      <c r="B928" s="286" t="s">
        <v>189</v>
      </c>
      <c r="C928" s="307">
        <v>2857.8</v>
      </c>
      <c r="D928" s="286" t="s">
        <v>27</v>
      </c>
      <c r="E928" s="3" t="s">
        <v>28</v>
      </c>
      <c r="F928" s="10">
        <f>G928+I928+J928+L928+Q928+S928+U928+V928+W928+Y928+Z928</f>
        <v>1784953.3020000001</v>
      </c>
      <c r="G928" s="45">
        <v>1784953.3020000001</v>
      </c>
      <c r="H928" s="10">
        <v>0</v>
      </c>
      <c r="I928" s="10">
        <v>0</v>
      </c>
      <c r="J928" s="10">
        <v>0</v>
      </c>
      <c r="K928" s="10">
        <v>0</v>
      </c>
      <c r="L928" s="10">
        <f>M928+O928</f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4">
        <v>0</v>
      </c>
      <c r="W928" s="14">
        <v>0</v>
      </c>
      <c r="X928" s="10">
        <v>0</v>
      </c>
      <c r="Y928" s="14">
        <v>0</v>
      </c>
      <c r="Z928" s="14">
        <v>0</v>
      </c>
      <c r="AA928" s="25">
        <v>1</v>
      </c>
      <c r="AO928" s="4">
        <f t="shared" si="2424"/>
        <v>0</v>
      </c>
      <c r="AP928" s="4">
        <f t="shared" si="2425"/>
        <v>0</v>
      </c>
      <c r="AQ928" s="4">
        <f t="shared" si="2378"/>
        <v>0</v>
      </c>
      <c r="AU928" s="310" t="s">
        <v>40</v>
      </c>
      <c r="AV928" s="286" t="s">
        <v>189</v>
      </c>
      <c r="AW928" s="317">
        <v>2857.8</v>
      </c>
      <c r="AX928" s="286" t="s">
        <v>27</v>
      </c>
      <c r="AY928" s="3" t="s">
        <v>28</v>
      </c>
      <c r="AZ928" s="10">
        <f>BA928+BC928+BD928+BF928+BK928+BM928+BO928+BP928+BQ928+BS928+BT928</f>
        <v>3569906.6</v>
      </c>
      <c r="BA928" s="44">
        <f>ROUND($C928*BA936,2)</f>
        <v>3569906.6</v>
      </c>
      <c r="BB928" s="10">
        <f>ROUND(H928*2,2)</f>
        <v>0</v>
      </c>
      <c r="BC928" s="44">
        <f>ROUND($C928*BC936,2)</f>
        <v>0</v>
      </c>
      <c r="BD928" s="44">
        <f>ROUND($C928*BD936,2)</f>
        <v>0</v>
      </c>
      <c r="BE928" s="10">
        <f>ROUND(K928*2,2)</f>
        <v>0</v>
      </c>
      <c r="BF928" s="44">
        <f>ROUND($C928*BF936,2)</f>
        <v>0</v>
      </c>
      <c r="BG928" s="10">
        <f>ROUND(M928*2,2)</f>
        <v>0</v>
      </c>
      <c r="BH928" s="10">
        <f>ROUND(N928*2,2)</f>
        <v>0</v>
      </c>
      <c r="BI928" s="10">
        <f>ROUND(O928*2,2)</f>
        <v>0</v>
      </c>
      <c r="BJ928" s="10">
        <f>ROUND(P928*2,2)</f>
        <v>0</v>
      </c>
      <c r="BK928" s="44">
        <f>ROUND($C928*BK936,2)</f>
        <v>0</v>
      </c>
      <c r="BL928" s="10">
        <f>ROUND(R928*2,2)</f>
        <v>0</v>
      </c>
      <c r="BM928" s="44">
        <f>ROUND($C928*BM936,2)</f>
        <v>0</v>
      </c>
      <c r="BN928" s="10">
        <f>ROUND(T928*2,2)</f>
        <v>0</v>
      </c>
      <c r="BO928" s="44">
        <f>ROUND($C928*BO936,2)</f>
        <v>0</v>
      </c>
      <c r="BP928" s="44">
        <f>ROUND(V928*2,2)</f>
        <v>0</v>
      </c>
      <c r="BQ928" s="44">
        <f>ROUND($C928*BQ936,2)</f>
        <v>0</v>
      </c>
      <c r="BR928" s="10">
        <f>ROUND(X928*2,2)</f>
        <v>0</v>
      </c>
      <c r="BS928" s="44">
        <f>ROUND(Y928*2,2)</f>
        <v>0</v>
      </c>
      <c r="BT928" s="10">
        <f>ROUND(Z928*2,2)</f>
        <v>0</v>
      </c>
      <c r="BU928" s="25">
        <v>1</v>
      </c>
      <c r="CI928" s="32">
        <f>BF928-BG928</f>
        <v>0</v>
      </c>
    </row>
    <row r="929" spans="1:88" ht="60" customHeight="1">
      <c r="A929" s="296"/>
      <c r="B929" s="291"/>
      <c r="C929" s="308"/>
      <c r="D929" s="287"/>
      <c r="E929" s="3" t="s">
        <v>29</v>
      </c>
      <c r="F929" s="10">
        <f t="shared" ref="F929:F933" si="2449">G929+I929+J929+L929+Q929+S929+U929+V929+W929+Y929+Z929</f>
        <v>0</v>
      </c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6">
        <v>2</v>
      </c>
      <c r="AO929" s="4">
        <f t="shared" si="2424"/>
        <v>0</v>
      </c>
      <c r="AP929" s="4">
        <f t="shared" si="2425"/>
        <v>0</v>
      </c>
      <c r="AQ929" s="4">
        <f t="shared" si="2378"/>
        <v>0</v>
      </c>
      <c r="AU929" s="310"/>
      <c r="AV929" s="291"/>
      <c r="AW929" s="317"/>
      <c r="AX929" s="287"/>
      <c r="AY929" s="3" t="s">
        <v>29</v>
      </c>
      <c r="AZ929" s="10">
        <f t="shared" ref="AZ929:AZ933" si="2450">BA929+BC929+BD929+BF929+BK929+BM929+BO929+BP929+BQ929+BS929+BT929</f>
        <v>0</v>
      </c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6">
        <v>2</v>
      </c>
    </row>
    <row r="930" spans="1:88" ht="120" customHeight="1">
      <c r="A930" s="296"/>
      <c r="B930" s="291"/>
      <c r="C930" s="308"/>
      <c r="D930" s="286" t="s">
        <v>30</v>
      </c>
      <c r="E930" s="3" t="s">
        <v>31</v>
      </c>
      <c r="F930" s="10">
        <f t="shared" si="2449"/>
        <v>0</v>
      </c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6">
        <v>3</v>
      </c>
      <c r="AO930" s="4">
        <f t="shared" si="2424"/>
        <v>0</v>
      </c>
      <c r="AP930" s="4">
        <f t="shared" si="2425"/>
        <v>0</v>
      </c>
      <c r="AQ930" s="4">
        <f t="shared" si="2378"/>
        <v>0</v>
      </c>
      <c r="AT930" s="32">
        <f>AZ930-BC930</f>
        <v>0</v>
      </c>
      <c r="AU930" s="310"/>
      <c r="AV930" s="291"/>
      <c r="AW930" s="317"/>
      <c r="AX930" s="286" t="s">
        <v>30</v>
      </c>
      <c r="AY930" s="3" t="s">
        <v>31</v>
      </c>
      <c r="AZ930" s="10">
        <f t="shared" si="2450"/>
        <v>0</v>
      </c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6">
        <v>3</v>
      </c>
    </row>
    <row r="931" spans="1:88" ht="30" customHeight="1">
      <c r="A931" s="296"/>
      <c r="B931" s="291"/>
      <c r="C931" s="308"/>
      <c r="D931" s="291"/>
      <c r="E931" s="3" t="s">
        <v>32</v>
      </c>
      <c r="F931" s="10">
        <f t="shared" si="2449"/>
        <v>0</v>
      </c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6">
        <v>4</v>
      </c>
      <c r="AO931" s="4">
        <f t="shared" si="2424"/>
        <v>0</v>
      </c>
      <c r="AP931" s="4">
        <f t="shared" si="2425"/>
        <v>0</v>
      </c>
      <c r="AQ931" s="4">
        <f t="shared" si="2378"/>
        <v>0</v>
      </c>
      <c r="AU931" s="310"/>
      <c r="AV931" s="291"/>
      <c r="AW931" s="317"/>
      <c r="AX931" s="291"/>
      <c r="AY931" s="3" t="s">
        <v>32</v>
      </c>
      <c r="AZ931" s="10">
        <f t="shared" si="2450"/>
        <v>0</v>
      </c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6">
        <v>4</v>
      </c>
    </row>
    <row r="932" spans="1:88" ht="30" customHeight="1">
      <c r="A932" s="296"/>
      <c r="B932" s="291"/>
      <c r="C932" s="308"/>
      <c r="D932" s="291"/>
      <c r="E932" s="3" t="s">
        <v>33</v>
      </c>
      <c r="F932" s="10">
        <f t="shared" si="2449"/>
        <v>0</v>
      </c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6">
        <v>5</v>
      </c>
      <c r="AO932" s="4">
        <f t="shared" si="2424"/>
        <v>0</v>
      </c>
      <c r="AP932" s="4">
        <f t="shared" si="2425"/>
        <v>0</v>
      </c>
      <c r="AQ932" s="4">
        <f t="shared" si="2378"/>
        <v>0</v>
      </c>
      <c r="AU932" s="310"/>
      <c r="AV932" s="291"/>
      <c r="AW932" s="317"/>
      <c r="AX932" s="291"/>
      <c r="AY932" s="3" t="s">
        <v>33</v>
      </c>
      <c r="AZ932" s="10">
        <f t="shared" si="2450"/>
        <v>0</v>
      </c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6">
        <v>5</v>
      </c>
    </row>
    <row r="933" spans="1:88" ht="30" customHeight="1">
      <c r="A933" s="296"/>
      <c r="B933" s="291"/>
      <c r="C933" s="308"/>
      <c r="D933" s="287"/>
      <c r="E933" s="3" t="s">
        <v>34</v>
      </c>
      <c r="F933" s="10">
        <f t="shared" si="2449"/>
        <v>0</v>
      </c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6">
        <v>6</v>
      </c>
      <c r="AO933" s="4">
        <f t="shared" si="2424"/>
        <v>0</v>
      </c>
      <c r="AP933" s="4">
        <f t="shared" si="2425"/>
        <v>0</v>
      </c>
      <c r="AQ933" s="4">
        <f t="shared" si="2378"/>
        <v>0</v>
      </c>
      <c r="AU933" s="310"/>
      <c r="AV933" s="291"/>
      <c r="AW933" s="317"/>
      <c r="AX933" s="287"/>
      <c r="AY933" s="3" t="s">
        <v>34</v>
      </c>
      <c r="AZ933" s="10">
        <f t="shared" si="2450"/>
        <v>0</v>
      </c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6">
        <v>6</v>
      </c>
    </row>
    <row r="934" spans="1:88" ht="30" customHeight="1">
      <c r="A934" s="296"/>
      <c r="B934" s="291"/>
      <c r="C934" s="308"/>
      <c r="D934" s="292" t="s">
        <v>35</v>
      </c>
      <c r="E934" s="293"/>
      <c r="F934" s="10">
        <f>F928+F929+F930+F931+F932+F933</f>
        <v>1784953.3020000001</v>
      </c>
      <c r="G934" s="10">
        <f t="shared" ref="G934" si="2451">G928+G929+G930+G931+G932+G933</f>
        <v>1784953.3020000001</v>
      </c>
      <c r="H934" s="10">
        <f t="shared" ref="H934" si="2452">H928+H929+H930+H931+H932+H933</f>
        <v>0</v>
      </c>
      <c r="I934" s="10">
        <f t="shared" ref="I934" si="2453">I928+I929+I930+I931+I932+I933</f>
        <v>0</v>
      </c>
      <c r="J934" s="10">
        <f t="shared" ref="J934" si="2454">J928+J929+J930+J931+J932+J933</f>
        <v>0</v>
      </c>
      <c r="K934" s="10">
        <f t="shared" ref="K934" si="2455">K928+K929+K930+K931+K932+K933</f>
        <v>0</v>
      </c>
      <c r="L934" s="10">
        <f t="shared" ref="L934" si="2456">L928+L929+L930+L931+L932+L933</f>
        <v>0</v>
      </c>
      <c r="M934" s="10">
        <f t="shared" ref="M934" si="2457">M928+M929+M930+M931+M932+M933</f>
        <v>0</v>
      </c>
      <c r="N934" s="10">
        <f t="shared" ref="N934" si="2458">N928+N929+N930+N931+N932+N933</f>
        <v>0</v>
      </c>
      <c r="O934" s="10">
        <f t="shared" ref="O934" si="2459">O928+O929+O930+O931+O932+O933</f>
        <v>0</v>
      </c>
      <c r="P934" s="10">
        <f t="shared" ref="P934" si="2460">P928+P929+P930+P931+P932+P933</f>
        <v>0</v>
      </c>
      <c r="Q934" s="10">
        <f t="shared" ref="Q934" si="2461">Q928+Q929+Q930+Q931+Q932+Q933</f>
        <v>0</v>
      </c>
      <c r="R934" s="10">
        <f t="shared" ref="R934" si="2462">R928+R929+R930+R931+R932+R933</f>
        <v>0</v>
      </c>
      <c r="S934" s="10">
        <f t="shared" ref="S934" si="2463">S928+S929+S930+S931+S932+S933</f>
        <v>0</v>
      </c>
      <c r="T934" s="10">
        <f t="shared" ref="T934" si="2464">T928+T929+T930+T931+T932+T933</f>
        <v>0</v>
      </c>
      <c r="U934" s="10">
        <f t="shared" ref="U934" si="2465">U928+U929+U930+U931+U932+U933</f>
        <v>0</v>
      </c>
      <c r="V934" s="10">
        <f t="shared" ref="V934" si="2466">V928+V929+V930+V931+V932+V933</f>
        <v>0</v>
      </c>
      <c r="W934" s="10">
        <f t="shared" ref="W934" si="2467">W928+W929+W930+W931+W932+W933</f>
        <v>0</v>
      </c>
      <c r="X934" s="10">
        <f t="shared" ref="X934" si="2468">X928+X929+X930+X931+X932+X933</f>
        <v>0</v>
      </c>
      <c r="Y934" s="10">
        <f t="shared" ref="Y934" si="2469">Y928+Y929+Y930+Y931+Y932+Y933</f>
        <v>0</v>
      </c>
      <c r="Z934" s="10">
        <f t="shared" ref="Z934" si="2470">Z928+Z929+Z930+Z931+Z932+Z933</f>
        <v>0</v>
      </c>
      <c r="AA934" s="26">
        <v>7</v>
      </c>
      <c r="AO934" s="4">
        <f t="shared" si="2424"/>
        <v>0</v>
      </c>
      <c r="AP934" s="4">
        <f t="shared" si="2425"/>
        <v>0</v>
      </c>
      <c r="AQ934" s="4">
        <f t="shared" si="2378"/>
        <v>0</v>
      </c>
      <c r="AU934" s="310"/>
      <c r="AV934" s="291"/>
      <c r="AW934" s="317"/>
      <c r="AX934" s="322" t="s">
        <v>35</v>
      </c>
      <c r="AY934" s="293"/>
      <c r="AZ934" s="10">
        <f>AZ928+AZ929+AZ930+AZ931+AZ932+AZ933</f>
        <v>3569906.6</v>
      </c>
      <c r="BA934" s="10">
        <f t="shared" ref="BA934:BT934" si="2471">BA928+BA929+BA930+BA931+BA932+BA933</f>
        <v>3569906.6</v>
      </c>
      <c r="BB934" s="10">
        <f t="shared" si="2471"/>
        <v>0</v>
      </c>
      <c r="BC934" s="10">
        <f t="shared" si="2471"/>
        <v>0</v>
      </c>
      <c r="BD934" s="10">
        <f t="shared" si="2471"/>
        <v>0</v>
      </c>
      <c r="BE934" s="10">
        <f t="shared" si="2471"/>
        <v>0</v>
      </c>
      <c r="BF934" s="10">
        <f t="shared" si="2471"/>
        <v>0</v>
      </c>
      <c r="BG934" s="10">
        <f t="shared" si="2471"/>
        <v>0</v>
      </c>
      <c r="BH934" s="10">
        <f t="shared" si="2471"/>
        <v>0</v>
      </c>
      <c r="BI934" s="10">
        <f t="shared" si="2471"/>
        <v>0</v>
      </c>
      <c r="BJ934" s="10">
        <f t="shared" si="2471"/>
        <v>0</v>
      </c>
      <c r="BK934" s="10">
        <f t="shared" si="2471"/>
        <v>0</v>
      </c>
      <c r="BL934" s="10">
        <f t="shared" si="2471"/>
        <v>0</v>
      </c>
      <c r="BM934" s="10">
        <f t="shared" si="2471"/>
        <v>0</v>
      </c>
      <c r="BN934" s="10">
        <f t="shared" si="2471"/>
        <v>0</v>
      </c>
      <c r="BO934" s="10">
        <f t="shared" si="2471"/>
        <v>0</v>
      </c>
      <c r="BP934" s="10">
        <f t="shared" si="2471"/>
        <v>0</v>
      </c>
      <c r="BQ934" s="10">
        <f t="shared" si="2471"/>
        <v>0</v>
      </c>
      <c r="BR934" s="10">
        <f t="shared" si="2471"/>
        <v>0</v>
      </c>
      <c r="BS934" s="10">
        <f t="shared" si="2471"/>
        <v>0</v>
      </c>
      <c r="BT934" s="10">
        <f t="shared" si="2471"/>
        <v>0</v>
      </c>
      <c r="BU934" s="26">
        <v>7</v>
      </c>
      <c r="CI934" s="32">
        <f>BF934-BG934</f>
        <v>0</v>
      </c>
      <c r="CJ934" s="123"/>
    </row>
    <row r="935" spans="1:88" ht="75" customHeight="1">
      <c r="A935" s="296"/>
      <c r="B935" s="291"/>
      <c r="C935" s="308"/>
      <c r="D935" s="292" t="s">
        <v>53</v>
      </c>
      <c r="E935" s="293"/>
      <c r="F935" s="11">
        <f>ROUND(F934/C928,2)</f>
        <v>624.59</v>
      </c>
      <c r="G935" s="11">
        <f>ROUND(G934/C928,2)</f>
        <v>624.59</v>
      </c>
      <c r="H935" s="11">
        <f>ROUND(H934/C928,2)</f>
        <v>0</v>
      </c>
      <c r="I935" s="11">
        <f>ROUND(I934/C928,2)</f>
        <v>0</v>
      </c>
      <c r="J935" s="11">
        <f>ROUND(J934/C928,2)</f>
        <v>0</v>
      </c>
      <c r="K935" s="11">
        <f>ROUND(K934/C928,2)</f>
        <v>0</v>
      </c>
      <c r="L935" s="11">
        <f>ROUND(L934/C928,2)</f>
        <v>0</v>
      </c>
      <c r="M935" s="11">
        <f>ROUND(M934/C928,2)</f>
        <v>0</v>
      </c>
      <c r="N935" s="11">
        <f>ROUND(N934/C928,2)</f>
        <v>0</v>
      </c>
      <c r="O935" s="11">
        <f>ROUND(O934/C928,2)</f>
        <v>0</v>
      </c>
      <c r="P935" s="11">
        <f>ROUND(P934/C928,2)</f>
        <v>0</v>
      </c>
      <c r="Q935" s="11">
        <f>ROUND(Q934/C928,2)</f>
        <v>0</v>
      </c>
      <c r="R935" s="11">
        <f>ROUND(R934/C928,2)</f>
        <v>0</v>
      </c>
      <c r="S935" s="11">
        <f>ROUND(S934/C928,2)</f>
        <v>0</v>
      </c>
      <c r="T935" s="11">
        <f>ROUND(T934/C928,2)</f>
        <v>0</v>
      </c>
      <c r="U935" s="11">
        <f>ROUND(U934/C928,2)</f>
        <v>0</v>
      </c>
      <c r="V935" s="11">
        <f>ROUND(V934/C928,2)</f>
        <v>0</v>
      </c>
      <c r="W935" s="11">
        <f>ROUND(W934/C928,2)</f>
        <v>0</v>
      </c>
      <c r="X935" s="11">
        <f>ROUND(X934/C928,2)</f>
        <v>0</v>
      </c>
      <c r="Y935" s="11">
        <f>ROUND(Y934/C928,2)</f>
        <v>0</v>
      </c>
      <c r="Z935" s="11">
        <f>ROUND(Z934/C928,2)</f>
        <v>0</v>
      </c>
      <c r="AA935" s="17">
        <v>8</v>
      </c>
      <c r="AD935" s="52">
        <f>IF(AND(G935&gt;947.15,G935&lt;949),3,IF(AND(G935&gt;623.59,G935&lt;625),4,IF(AND(G935&gt;237.38,G935&lt;239),5,IF(AND(G935&gt;1986,G935&lt;1988),6,IF(AND(G935&gt;739.75,G935&lt;741),7,IF(AND(G935&gt;282.91,G935&lt;284),8,IF(AND(G935&gt;2681.35,G935&lt;2683),9,IF(AND(G935&gt;828.59,G935&lt;830),10,IF(AND(G935&gt;585.15,G935&lt;587),11,IF(AND(G935&gt;991.71,G935&lt;993),12,IF(AND(G935&gt;652.95,G935&lt;654),13,IF(AND(G935&gt;248.59,G935&lt;250),14,IF(AND(G935&gt;2079.39,G935&lt;2081),15,IF(AND(G935&gt;774.57,G935&lt;776),16,IF(AND(G935&gt;296.25,G935&lt;298),17,IF(AND(G935&gt;2807.42,G935&lt;2809),18,IF(AND(G935&gt;867.59,G935&lt;869),19,IF(AND(G935&gt;612.7,G935&lt;614),20))))))))))))))))))</f>
        <v>4</v>
      </c>
      <c r="AE935" s="52" t="b">
        <f>IF(AND(I935&gt;1204.78,I935&lt;1206),5,IF(AND(I935&gt;1407.63,I935&lt;1409),8,IF(AND(I935&gt;1427.91,I935&lt;1429),11,IF(AND(I935&gt;1261.45,I935&lt;1263),14,IF(AND(I935&gt;1473.83,I935&lt;1475),17,IF(AND(I935&gt;1495.07,I935&lt;1497),20))))))</f>
        <v>0</v>
      </c>
      <c r="AF935" s="52" t="b">
        <f>IF(AND(J935&gt;486.32,J935&lt;488),3,IF(AND(J935&gt;324.64,J935&lt;326),4,IF(AND(J935&gt;286.99,J935&lt;288.5),5,IF(AND(J935&gt;617.7,J935&lt;618),6,IF(AND(J935&gt;411.3,J935&lt;413),7,IF(AND(J935&gt;365.04,J935&lt;367),8,IF(AND(J935&gt;797.54,J935&lt;799),9,IF(AND(J935&gt;533.49,J935&lt;535),10,IF(AND(J935&gt;475.86,J935&lt;477),11,IF(AND(J935&gt;509.22,J935&lt;511),12,IF(AND(J935&gt;339.94,J935&lt;341.2),13,IF(AND(J935&gt;300.53,J935&lt;302),14,IF(AND(J935&gt;646.78,J935&lt;648),15,IF(AND(J935&gt;430.68,J935&lt;432),16,IF(AND(J935&gt;382.24,J935&lt;384),17,IF(AND(J935&gt;835.07,J935&lt;837),18,IF(AND(J935&gt;558.61,J935&lt;560),19,IF(AND(J935&gt;498.27,J935&lt;500),20))))))))))))))))))</f>
        <v>0</v>
      </c>
      <c r="AG935" s="52" t="b">
        <f>IF(AND(L935&gt;497.89,L935&lt;499),3,IF(AND(L935&gt;360.29,L935&lt;362),4,IF(AND(L935&gt;249.38,L935&lt;251),5,IF(AND(L935&gt;628.22,L935&lt;630),6,IF(AND(L935&gt;455.21,L935&lt;457),7,IF(AND(L935&gt;315.16,L935&lt;317),8,IF(AND(L935&gt;814.35,L935&lt;816),9,IF(AND(L935&gt;571.19,L935&lt;573),10,IF(AND(L935&gt;401.59,L935&lt;403),11,IF(AND(L935&gt;521.33,L935&lt;523),12,IF(AND(L935&gt;377.28,L935&lt;379),13,IF(AND(L935&gt;261.15,L935&lt;263),14,IF(AND(L935&gt;657.8,L935&lt;659),15,IF(AND(L935&gt;476.66,L935&lt;478),16,IF(AND(L935&gt;330.01,L935&lt;332),17,IF(AND(L935&gt;852.67,L935&lt;854),18,IF(AND(L935&gt;598.08,L935&lt;600),19,IF(AND(L935&gt;420.51,L935&lt;422),20))))))))))))))))))</f>
        <v>0</v>
      </c>
      <c r="AH935" s="52" t="b">
        <f>IF(AND(Q935&gt;358.85,Q935&lt;360),3,IF(AND(Q935&gt;129.83,Q935&lt;131),4,IF(AND(Q935&gt;77.61,Q935&lt;79),5,IF(AND(Q935&gt;426.19,Q935&lt;428),6,IF(AND(Q935&gt;159.77,Q935&lt;161),7,IF(AND(Q935&gt;94.38,Q935&lt;96),8,IF(AND(Q935&gt;567.37,Q935&lt;569),9,IF(AND(Q935&gt;203.4,Q935&lt;205),10,IF(AND(Q935&gt;131.96,Q935&lt;133),11,IF(AND(Q935&gt;375.76,Q935&lt;377),12,IF(AND(Q935&gt;135.98,Q935&lt;137),13,IF(AND(Q935&gt;81.31,Q935&lt;83),14,IF(AND(Q935&gt;446.27,Q935&lt;448),15,IF(AND(Q935&gt;167.32,Q935&lt;169),16,IF(AND(Q935&gt;98.86,Q935&lt;100),17,IF(AND(Q935&gt;594.08,Q935&lt;596),18,IF(AND(Q935&gt;213.01,Q935&lt;215),19,IF(AND(Q935&gt;138.21,Q935&lt;140),20))))))))))))))))))</f>
        <v>0</v>
      </c>
      <c r="AI935" s="52" t="b">
        <f>IF(AND(S935&gt;195.17,S935&lt;197),3,IF(AND(S935&gt;88.93,S935&lt;90),4,IF(AND(S935&gt;47.88,S935&lt;49),5,IF(AND(S935&gt;245.08,S935&lt;247),6,IF(AND(S935&gt;111.07,S935&lt;113),7,IF(AND(S935&gt;60.92,S935&lt;62),8,IF(AND(S935&gt;296.11,S935&lt;298),9,IF(AND(S935&gt;139.41,S935&lt;141),10,IF(AND(S935&gt;78.67,S935&lt;80),11,IF(AND(S935&gt;204.39,S935&lt;206),12,IF(AND(S935&gt;93.16,S935&lt;95),13,IF(AND(S935&gt;50.17,S935&lt;52),14,IF(AND(S935&gt;256.64,S935&lt;258),15,IF(AND(S935&gt;116.33,S935&lt;118),16,IF(AND(S935&gt;63.83,S935&lt;65),17,IF(AND(S935&gt;310.07,S935&lt;312),18,IF(AND(S935&gt;146.01,S935&lt;148),19,IF(AND(S935&gt;82.42,S935&lt;84),20))))))))))))))))))</f>
        <v>0</v>
      </c>
      <c r="AJ935" s="52" t="b">
        <f>IF(AND(U935&gt;107.35,U935&lt;109),3,IF(AND(U935&gt;63.65,U935&lt;65),4,IF(AND(U935&gt;44.75,U935&lt;46),5,IF(AND(U935&gt;143.27,U935&lt;145),6,IF(AND(U935&gt;85.58,U935&lt;87),7,IF(AND(U935&gt;60.46,U935&lt;62),8,IF(AND(U935&gt;194.16,U935&lt;196),9,IF(AND(U935&gt;117.24,U935&lt;119),10,IF(AND(U935&gt;82.88,U935&lt;84),11,IF(AND(U935&gt;112.44,U935&lt;114),12,IF(AND(U935&gt;66.69,U935&lt;68),13,IF(AND(U935&gt;46.9,U935&lt;48),14,IF(AND(U935&gt;150.05,U935&lt;152),15,IF(AND(U935&gt;90.65,U935&lt;91),16,IF(AND(U935&gt;63.34,U935&lt;65),17,IF(AND(U935&gt;203.34,U935&lt;205),18,IF(AND(U935&gt;122.8,U935&lt;124),19,IF(AND(U935&gt;86.83,U935&lt;88),20))))))))))))))))))</f>
        <v>0</v>
      </c>
      <c r="AK935" s="52" t="b">
        <f>IF(AND(V935&gt;139.85,V935&lt;141),3,IF(AND(V935&gt;103.84,V935&lt;105),4,IF(AND(V935&gt;52.32,V935&lt;54),5,IF(AND(V935&gt;285.46,V935&lt;287),6,IF(AND(V935&gt;118.42,V935&lt;120),7,IF(AND(V935&gt;62.42,V935&lt;64),8,IF(AND(V935&gt;412.27,V935&lt;414),9,IF(AND(V935&gt;140.33,V935&lt;142),10,IF(AND(V935&gt;145,V935&lt;147),11,IF(AND(V935&gt;146.47,V935&lt;148),12,IF(AND(V935&gt;108.77,V935&lt;110),13,IF(AND(V935&gt;54.82,V935&lt;56),14,IF(AND(V935&gt;298.92,V935&lt;300),15,IF(AND(V935&gt;124.03,V935&lt;126),16,IF(AND(V935&gt;65.4,V935&lt;67),17,IF(AND(V935&gt;431.69,V935&lt;433),18,IF(AND(V935&gt;146.97,V935&lt;148),19,IF(AND(V935&gt;151.86,V935&lt;153),20))))))))))))))))))</f>
        <v>0</v>
      </c>
      <c r="AL935" s="52" t="b">
        <f>IF(AND(W935&gt;350.42,W935&lt;352),3,IF(AND(W935&gt;546.22,W935&lt;548),4,IF(AND(W935&gt;155.33,W935&lt;157),5,IF(AND(W935&gt;721.99,W935&lt;723),6,IF(AND(W935&gt;638.96,W935&lt;639),7,IF(AND(W935&gt;187.79,W935&lt;189),8,IF(AND(W935&gt;945.4,W935&lt;947),9,IF(AND(W935&gt;698.46,W935&lt;670),10,IF(AND(W935&gt;360.7,W935&lt;362),11,IF(AND(W935&gt;366.94,W935&lt;368),12,IF(AND(W935&gt;571.94,W935&lt;573),13,IF(AND(W935&gt;162.68,W935&lt;164),14,IF(AND(W935&gt;755.97,W935&lt;757),15,IF(AND(W935&gt;667.99,W935&lt;669),16,IF(AND(W935&gt;196.66,W935&lt;198),17,IF(AND(W935&gt;989.88,W935&lt;991),18,IF(AND(W935&gt;731.33,W935&lt;733),19,IF(AND(W935&gt;377.7,W935&lt;379),20))))))))))))))))))</f>
        <v>0</v>
      </c>
      <c r="AM935" s="52" t="b">
        <f>IF(AND(Y935&gt;46.2,Y935&lt;46.5),3,IF(AND(Y935&gt;18.8,Y935&lt;19.1),4,IF(AND(Y935&gt;15.8,Y935&lt;16),5,IF(AND(Y935&gt;78.7,Y935&lt;79),6,IF(AND(Y935&gt;32.1,Y935&lt;32.4),7,IF(AND(Y935&gt;26.9,Y935&lt;27.3),8,IF(AND(Y935&gt;125,Y935&lt;125.5),9,IF(AND(Y935&gt;48.2,Y935&lt;48.52),10,IF(AND(Y935&gt;43.1,Y935&lt;43.6),11,IF(AND(Y935&gt;48.53,Y935&lt;48.7),12,IF(AND(Y935&gt;19.6,Y935&lt;20.1),13,IF(AND(Y935&gt;16.5,Y935&lt;16.9),14,IF(AND(Y935&gt;82.4,Y935&lt;82.8),15,IF(AND(Y935&gt;33.6,Y935&lt;34),16,IF(AND(Y935&gt;28,Y935&lt;28.6),17,IF(AND(Y935&gt;130.8,Y935&lt;131.4),18,IF(AND(Y935&gt;50.5,Y935&lt;50.9),19,IF(AND(Y935&gt;45.2,Y935&lt;45.8),20))))))))))))))))))</f>
        <v>0</v>
      </c>
      <c r="AO935" s="4">
        <f t="shared" si="2424"/>
        <v>0</v>
      </c>
      <c r="AP935" s="4">
        <f t="shared" si="2425"/>
        <v>0</v>
      </c>
      <c r="AQ935" s="4">
        <f t="shared" si="2378"/>
        <v>0</v>
      </c>
      <c r="AU935" s="310"/>
      <c r="AV935" s="291"/>
      <c r="AW935" s="317"/>
      <c r="AX935" s="322" t="s">
        <v>53</v>
      </c>
      <c r="AY935" s="293"/>
      <c r="AZ935" s="11">
        <f>ROUND(AZ934/AW928,2)</f>
        <v>1249.18</v>
      </c>
      <c r="BA935" s="11">
        <f>ROUND(BA934/AW928,2)</f>
        <v>1249.18</v>
      </c>
      <c r="BB935" s="11">
        <f>ROUND(BB934/AW928,2)</f>
        <v>0</v>
      </c>
      <c r="BC935" s="11">
        <f>ROUND(BC934/AW928,2)</f>
        <v>0</v>
      </c>
      <c r="BD935" s="11">
        <f>ROUND(BD934/AW928,2)</f>
        <v>0</v>
      </c>
      <c r="BE935" s="11">
        <f>ROUND(BE934/AW928,2)</f>
        <v>0</v>
      </c>
      <c r="BF935" s="11">
        <f>ROUND(BF934/AW928,2)</f>
        <v>0</v>
      </c>
      <c r="BG935" s="11">
        <f>ROUND(BG934/AW928,2)</f>
        <v>0</v>
      </c>
      <c r="BH935" s="11">
        <f>ROUND(BH934/AW928,2)</f>
        <v>0</v>
      </c>
      <c r="BI935" s="11">
        <f>ROUND(BI934/AW928,2)</f>
        <v>0</v>
      </c>
      <c r="BJ935" s="11">
        <f>ROUND(BJ934/AW928,2)</f>
        <v>0</v>
      </c>
      <c r="BK935" s="11">
        <f>ROUND(BK934/AW928,2)</f>
        <v>0</v>
      </c>
      <c r="BL935" s="11">
        <f>ROUND(BL934/AW928,2)</f>
        <v>0</v>
      </c>
      <c r="BM935" s="11">
        <f>ROUND(BM934/AW928,2)</f>
        <v>0</v>
      </c>
      <c r="BN935" s="11">
        <f>ROUND(BN934/AW928,2)</f>
        <v>0</v>
      </c>
      <c r="BO935" s="11">
        <f>ROUND(BO934/AW928,2)</f>
        <v>0</v>
      </c>
      <c r="BP935" s="11">
        <f>ROUND(BP934/AW928,2)</f>
        <v>0</v>
      </c>
      <c r="BQ935" s="11">
        <f>ROUND(BQ934/AW928,2)</f>
        <v>0</v>
      </c>
      <c r="BR935" s="11">
        <f>ROUND(BR934/AW928,2)</f>
        <v>0</v>
      </c>
      <c r="BS935" s="11">
        <f>ROUND(BS934/AW928,2)</f>
        <v>0</v>
      </c>
      <c r="BT935" s="11">
        <f>ROUND(BT934/AW928,2)</f>
        <v>0</v>
      </c>
      <c r="BU935" s="17">
        <v>8</v>
      </c>
      <c r="BX935" s="52" t="b">
        <f>IF(AND(BA935&gt;947.15,BA935&lt;949),3,IF(AND(BA935&gt;623.59,BA935&lt;625),4,IF(AND(BA935&gt;237.38,BA935&lt;239),5,IF(AND(BA935&gt;1986,BA935&lt;1988),6,IF(AND(BA935&gt;739.75,BA935&lt;741),7,IF(AND(BA935&gt;282.91,BA935&lt;284),8,IF(AND(BA935&gt;2681.35,BA935&lt;2683),9,IF(AND(BA935&gt;828.59,BA935&lt;830),10,IF(AND(BA935&gt;585.15,BA935&lt;587),11,IF(AND(BA935&gt;991.71,BA935&lt;993),12,IF(AND(BA935&gt;652.95,BA935&lt;654),13,IF(AND(BA935&gt;248.59,BA935&lt;250),14,IF(AND(BA935&gt;2079.39,BA935&lt;2081),15,IF(AND(BA935&gt;774.57,BA935&lt;776),16,IF(AND(BA935&gt;296.25,BA935&lt;298),17,IF(AND(BA935&gt;2807.42,BA935&lt;2809),18,IF(AND(BA935&gt;867.59,BA935&lt;869),19,IF(AND(BA935&gt;612.7,BA935&lt;614),20))))))))))))))))))</f>
        <v>0</v>
      </c>
      <c r="BY935" s="52" t="b">
        <f>IF(AND(BC935&gt;1204.78,BC935&lt;1206),5,IF(AND(BC935&gt;1407.63,BC935&lt;1409),8,IF(AND(BC935&gt;1427.91,BC935&lt;1429),11,IF(AND(BC935&gt;1261.45,BC935&lt;1263),14,IF(AND(BC935&gt;1473.83,BC935&lt;1475),17,IF(AND(BC935&gt;1495.07,BC935&lt;1497),20))))))</f>
        <v>0</v>
      </c>
      <c r="BZ935" s="52" t="b">
        <f>IF(AND(BD935&gt;486.32,BD935&lt;488),3,IF(AND(BD935&gt;324.64,BD935&lt;326),4,IF(AND(BD935&gt;286.99,BD935&lt;288.5),5,IF(AND(BD935&gt;617.7,BD935&lt;618),6,IF(AND(BD935&gt;411.3,BD935&lt;413),7,IF(AND(BD935&gt;365.04,BD935&lt;367),8,IF(AND(BD935&gt;797.54,BD935&lt;799),9,IF(AND(BD935&gt;533.49,BD935&lt;535),10,IF(AND(BD935&gt;475.86,BD935&lt;477),11,IF(AND(BD935&gt;509.22,BD935&lt;511),12,IF(AND(BD935&gt;339.94,BD935&lt;341.2),13,IF(AND(BD935&gt;300.53,BD935&lt;302),14,IF(AND(BD935&gt;646.78,BD935&lt;648),15,IF(AND(BD935&gt;430.68,BD935&lt;432),16,IF(AND(BD935&gt;382.24,BD935&lt;384),17,IF(AND(BD935&gt;835.07,BD935&lt;837),18,IF(AND(BD935&gt;558.61,BD935&lt;560),19,IF(AND(BD935&gt;498.27,BD935&lt;500),20))))))))))))))))))</f>
        <v>0</v>
      </c>
      <c r="CA935" s="52" t="b">
        <f>IF(AND(BF935&gt;497.89,BF935&lt;499),3,IF(AND(BF935&gt;360.29,BF935&lt;362),4,IF(AND(BF935&gt;249.38,BF935&lt;251),5,IF(AND(BF935&gt;628.22,BF935&lt;630),6,IF(AND(BF935&gt;455.21,BF935&lt;457),7,IF(AND(BF935&gt;315.16,BF935&lt;317),8,IF(AND(BF935&gt;814.35,BF935&lt;816),9,IF(AND(BF935&gt;571.19,BF935&lt;573),10,IF(AND(BF935&gt;401.59,BF935&lt;403),11,IF(AND(BF935&gt;521.33,BF935&lt;523),12,IF(AND(BF935&gt;377.28,BF935&lt;379),13,IF(AND(BF935&gt;261.15,BF935&lt;263),14,IF(AND(BF935&gt;657.8,BF935&lt;659),15,IF(AND(BF935&gt;476.66,BF935&lt;478),16,IF(AND(BF935&gt;330.01,BF935&lt;332),17,IF(AND(BF935&gt;852.67,BF935&lt;854),18,IF(AND(BF935&gt;598.08,BF935&lt;600),19,IF(AND(BF935&gt;420.51,BF935&lt;422),20))))))))))))))))))</f>
        <v>0</v>
      </c>
      <c r="CB935" s="52" t="b">
        <f>IF(AND(BK935&gt;358.85,BK935&lt;360),3,IF(AND(BK935&gt;129.83,BK935&lt;131),4,IF(AND(BK935&gt;77.61,BK935&lt;79),5,IF(AND(BK935&gt;426.19,BK935&lt;428),6,IF(AND(BK935&gt;159.77,BK935&lt;161),7,IF(AND(BK935&gt;94.38,BK935&lt;96),8,IF(AND(BK935&gt;567.37,BK935&lt;569),9,IF(AND(BK935&gt;203.4,BK935&lt;205),10,IF(AND(BK935&gt;131.96,BK935&lt;133),11,IF(AND(BK935&gt;375.76,BK935&lt;377),12,IF(AND(BK935&gt;135.98,BK935&lt;137),13,IF(AND(BK935&gt;81.31,BK935&lt;83),14,IF(AND(BK935&gt;446.27,BK935&lt;448),15,IF(AND(BK935&gt;167.32,BK935&lt;169),16,IF(AND(BK935&gt;98.86,BK935&lt;100),17,IF(AND(BK935&gt;594.08,BK935&lt;596),18,IF(AND(BK935&gt;213.01,BK935&lt;215),19,IF(AND(BK935&gt;138.21,BK935&lt;140),20))))))))))))))))))</f>
        <v>0</v>
      </c>
      <c r="CC935" s="52" t="b">
        <f>IF(AND(BM935&gt;195.17,BM935&lt;197),3,IF(AND(BM935&gt;88.93,BM935&lt;90),4,IF(AND(BM935&gt;47.88,BM935&lt;49),5,IF(AND(BM935&gt;245.08,BM935&lt;247),6,IF(AND(BM935&gt;111.07,BM935&lt;113),7,IF(AND(BM935&gt;60.92,BM935&lt;62),8,IF(AND(BM935&gt;296.11,BM935&lt;298),9,IF(AND(BM935&gt;139.41,BM935&lt;141),10,IF(AND(BM935&gt;78.67,BM935&lt;80),11,IF(AND(BM935&gt;204.39,BM935&lt;206),12,IF(AND(BM935&gt;93.16,BM935&lt;95),13,IF(AND(BM935&gt;50.17,BM935&lt;52),14,IF(AND(BM935&gt;256.64,BM935&lt;258),15,IF(AND(BM935&gt;116.33,BM935&lt;118),16,IF(AND(BM935&gt;63.83,BM935&lt;65),17,IF(AND(BM935&gt;310.07,BM935&lt;312),18,IF(AND(BM935&gt;146.01,BM935&lt;148),19,IF(AND(BM935&gt;82.42,BM935&lt;84),20))))))))))))))))))</f>
        <v>0</v>
      </c>
      <c r="CD935" s="52" t="b">
        <f>IF(AND(BO935&gt;107.35,BO935&lt;109),3,IF(AND(BO935&gt;63.65,BO935&lt;65),4,IF(AND(BO935&gt;44.75,BO935&lt;46),5,IF(AND(BO935&gt;143.27,BO935&lt;145),6,IF(AND(BO935&gt;85.58,BO935&lt;87),7,IF(AND(BO935&gt;60.46,BO935&lt;62),8,IF(AND(BO935&gt;194.16,BO935&lt;196),9,IF(AND(BO935&gt;117.24,BO935&lt;119),10,IF(AND(BO935&gt;82.88,BO935&lt;84),11,IF(AND(BO935&gt;112.44,BO935&lt;114),12,IF(AND(BO935&gt;66.69,BO935&lt;68),13,IF(AND(BO935&gt;46.9,BO935&lt;48),14,IF(AND(BO935&gt;150.05,BO935&lt;152),15,IF(AND(BO935&gt;90.65,BO935&lt;91),16,IF(AND(BO935&gt;63.34,BO935&lt;65),17,IF(AND(BO935&gt;203.34,BO935&lt;205),18,IF(AND(BO935&gt;122.8,BO935&lt;124),19,IF(AND(BO935&gt;86.83,BO935&lt;88),20))))))))))))))))))</f>
        <v>0</v>
      </c>
      <c r="CE935" s="52" t="b">
        <f>IF(AND(BP935&gt;139.85,BP935&lt;141),3,IF(AND(BP935&gt;103.84,BP935&lt;105),4,IF(AND(BP935&gt;52.32,BP935&lt;54),5,IF(AND(BP935&gt;285.46,BP935&lt;287),6,IF(AND(BP935&gt;118.42,BP935&lt;120),7,IF(AND(BP935&gt;62.42,BP935&lt;64),8,IF(AND(BP935&gt;412.27,BP935&lt;414),9,IF(AND(BP935&gt;140.33,BP935&lt;142),10,IF(AND(BP935&gt;145,BP935&lt;147),11,IF(AND(BP935&gt;146.47,BP935&lt;148),12,IF(AND(BP935&gt;108.77,BP935&lt;110),13,IF(AND(BP935&gt;54.82,BP935&lt;56),14,IF(AND(BP935&gt;298.92,BP935&lt;300),15,IF(AND(BP935&gt;124.03,BP935&lt;126),16,IF(AND(BP935&gt;65.4,BP935&lt;67),17,IF(AND(BP935&gt;431.69,BP935&lt;433),18,IF(AND(BP935&gt;146.97,BP935&lt;148),19,IF(AND(BP935&gt;151.86,BP935&lt;153),20))))))))))))))))))</f>
        <v>0</v>
      </c>
      <c r="CF935" s="52" t="b">
        <f>IF(AND(BQ935&gt;350.42,BQ935&lt;352),3,IF(AND(BQ935&gt;546.22,BQ935&lt;548),4,IF(AND(BQ935&gt;155.33,BQ935&lt;157),5,IF(AND(BQ935&gt;721.99,BQ935&lt;723),6,IF(AND(BQ935&gt;638.96,BQ935&lt;639),7,IF(AND(BQ935&gt;187.79,BQ935&lt;189),8,IF(AND(BQ935&gt;945.4,BQ935&lt;947),9,IF(AND(BQ935&gt;698.46,BQ935&lt;670),10,IF(AND(BQ935&gt;360.7,BQ935&lt;362),11,IF(AND(BQ935&gt;366.94,BQ935&lt;368),12,IF(AND(BQ935&gt;571.94,BQ935&lt;573),13,IF(AND(BQ935&gt;162.68,BQ935&lt;164),14,IF(AND(BQ935&gt;755.97,BQ935&lt;757),15,IF(AND(BQ935&gt;667.99,BQ935&lt;669),16,IF(AND(BQ935&gt;196.66,BQ935&lt;198),17,IF(AND(BQ935&gt;989.88,BQ935&lt;991),18,IF(AND(BQ935&gt;731.33,BQ935&lt;733),19,IF(AND(BQ935&gt;377.7,BQ935&lt;379),20))))))))))))))))))</f>
        <v>0</v>
      </c>
      <c r="CG935" s="52" t="b">
        <f>IF(AND(BS935&gt;46.2,BS935&lt;46.5),3,IF(AND(BS935&gt;18.8,BS935&lt;19.1),4,IF(AND(BS935&gt;15.8,BS935&lt;16),5,IF(AND(BS935&gt;78.7,BS935&lt;79),6,IF(AND(BS935&gt;32.1,BS935&lt;32.4),7,IF(AND(BS935&gt;26.9,BS935&lt;27.3),8,IF(AND(BS935&gt;125,BS935&lt;125.5),9,IF(AND(BS935&gt;48.2,BS935&lt;48.52),10,IF(AND(BS935&gt;43.1,BS935&lt;43.6),11,IF(AND(BS935&gt;48.53,BS935&lt;48.7),12,IF(AND(BS935&gt;19.6,BS935&lt;20.1),13,IF(AND(BS935&gt;16.5,BS935&lt;16.9),14,IF(AND(BS935&gt;82.4,BS935&lt;82.8),15,IF(AND(BS935&gt;33.6,BS935&lt;34),16,IF(AND(BS935&gt;28,BS935&lt;28.6),17,IF(AND(BS935&gt;130.8,BS935&lt;131.4),18,IF(AND(BS935&gt;50.5,BS935&lt;50.9),19,IF(AND(BS935&gt;45.2,BS935&lt;45.8),20))))))))))))))))))</f>
        <v>0</v>
      </c>
    </row>
    <row r="936" spans="1:88" ht="90" customHeight="1">
      <c r="A936" s="297"/>
      <c r="B936" s="287"/>
      <c r="C936" s="309"/>
      <c r="D936" s="292" t="s">
        <v>54</v>
      </c>
      <c r="E936" s="293"/>
      <c r="F936" s="10" t="s">
        <v>36</v>
      </c>
      <c r="G936" s="12">
        <f>IF(AD936=FALSE,0,AD936)</f>
        <v>624.59</v>
      </c>
      <c r="H936" s="12" t="s">
        <v>36</v>
      </c>
      <c r="I936" s="12">
        <f>IF(AE936=FALSE,0,AE936)</f>
        <v>0</v>
      </c>
      <c r="J936" s="12">
        <f>IF(AF936=FALSE,0,AF936)</f>
        <v>0</v>
      </c>
      <c r="K936" s="12" t="s">
        <v>36</v>
      </c>
      <c r="L936" s="12">
        <f>IF(AG936=FALSE,0,AG936)</f>
        <v>0</v>
      </c>
      <c r="M936" s="12" t="s">
        <v>36</v>
      </c>
      <c r="N936" s="12" t="s">
        <v>36</v>
      </c>
      <c r="O936" s="12" t="s">
        <v>36</v>
      </c>
      <c r="P936" s="12" t="s">
        <v>36</v>
      </c>
      <c r="Q936" s="12">
        <f>IF(AH936=FALSE,0,AH936)</f>
        <v>0</v>
      </c>
      <c r="R936" s="12" t="s">
        <v>36</v>
      </c>
      <c r="S936" s="12">
        <f>IF(AI936=FALSE,0,AI936)</f>
        <v>0</v>
      </c>
      <c r="T936" s="12" t="s">
        <v>36</v>
      </c>
      <c r="U936" s="12">
        <f>IF(AJ936=FALSE,0,AJ936)</f>
        <v>0</v>
      </c>
      <c r="V936" s="12">
        <f>IF(AK936=FALSE,0,AK936)</f>
        <v>0</v>
      </c>
      <c r="W936" s="12">
        <f>IF(AL936=FALSE,0,AL936)</f>
        <v>0</v>
      </c>
      <c r="X936" s="12" t="s">
        <v>36</v>
      </c>
      <c r="Y936" s="12">
        <f>IF(AM936=FALSE,0,AM936)</f>
        <v>0</v>
      </c>
      <c r="Z936" s="12" t="s">
        <v>36</v>
      </c>
      <c r="AA936" s="18">
        <v>9</v>
      </c>
      <c r="AD936" s="52">
        <f>IF(AD935=3,948.15,IF(AD935=4,624.59,IF(AD935=5,238.38,IF(AD935=6,1987,IF(AD935=7,740.75,IF(AD935=8,283.91,IF(AD935=9,2682.35,IF(AD935=10,829.59,IF(AD935=11,586.15,IF(AD935=12,992.71,IF(AD935=13,653.95,IF(AD935=14,249.59,IF(AD935=15,2080.39,IF(AD935=16,775.57,IF(AD935=17,297.25,IF(AD935=18,2808.42,IF(AD935=19,868.59,IF(AD935=20,613.7))))))))))))))))))</f>
        <v>624.59</v>
      </c>
      <c r="AE936" s="52" t="b">
        <f>IF(AE935=5,1205.78,IF(AE935=8,1408.63,IF(AE935=11,1428.91,IF(AE935=14,1262.45,IF(AE935=17,1474.83,IF(AE935=20,1496.07))))))</f>
        <v>0</v>
      </c>
      <c r="AF936" s="52" t="b">
        <f>IF(AF935=3,487.32,IF(AF935=4,325.64,IF(AF935=5,287.99,IF(AF935=6,618.7,IF(AF935=7,412.3,IF(AF935=8,366.04,IF(AF935=9,798.54,IF(AF935=10,534.49,IF(AF935=11,476.86,IF(AF935=12,510.22,IF(AF935=13,340.94,IF(AF935=14,301.53,IF(AF935=15,647.78,IF(AF935=16,431.68,IF(AF935=17,383.24,IF(AF935=18,836.07,IF(AF935=19,559.61,IF(AF935=20,499.27))))))))))))))))))</f>
        <v>0</v>
      </c>
      <c r="AG936" s="52" t="b">
        <f>IF(AG935=3,498.89,IF(AG935=4,361.29,IF(AG935=5,250.38,IF(AG935=6,629.22,IF(AG935=7,456.21,IF(AG935=8,316.16,IF(AG935=9,815.35,IF(AG935=10,572.19,IF(AG935=11,402.59,IF(AG935=12,522.33,IF(AG935=13,378.28,IF(AG935=14,262.15,IF(AG935=15,658.8,IF(AG935=16,477.66,IF(AG935=17,331.01,IF(AG935=18,853.67,IF(AG935=19,599.08,IF(AG935=20,421.51))))))))))))))))))</f>
        <v>0</v>
      </c>
      <c r="AH936" s="52" t="b">
        <f>IF(AH935=3,359.85,IF(AH935=4,130.83,IF(AH935=5,78.61,IF(AH935=6,427.19,IF(AH935=7,160.77,IF(AH935=8,95.38,IF(AH935=9,568.37,IF(AH935=10,204.4,IF(AH935=11,132.96,IF(AH935=12,376.76,IF(AH935=13,136.98,IF(AH935=14,82.31,IF(AH935=15,447.27,IF(AH935=16,168.32,IF(AH935=17,99.86,IF(AH935=18,595.08,IF(AH935=19,214.01,IF(AH935=20,139.21))))))))))))))))))</f>
        <v>0</v>
      </c>
      <c r="AI936" s="52" t="b">
        <f>IF(AI935=3,196.17,IF(AI935=4,89.93,IF(AI935=5,48.88,IF(AI935=6,246.08,IF(AI935=7,112.07,IF(AI935=8,61.92,IF(AI935=9,297.11,IF(AI935=10,140.41,IF(AI935=11,79.67,IF(AI935=12,205.39,IF(AI935=13,94.16,IF(AI935=14,51.17,IF(AI935=15,257.64,IF(AI935=16,117.33,IF(AI935=17,64.83,IF(AI935=18,311.07,IF(AI935=19,147.01,IF(AI935=20,83.42))))))))))))))))))</f>
        <v>0</v>
      </c>
      <c r="AJ936" s="52" t="b">
        <f>IF(AJ935=3,108.35,IF(AJ935=4,64.65,IF(AJ935=5,45.75,IF(AJ935=6,144.27,IF(AJ935=7,86.58,IF(AJ935=8,61.46,IF(AJ935=9,195.16,IF(AJ935=10,118.24,IF(AJ935=11,83.88,IF(AJ935=12,113.44,IF(AJ935=13,67.69,IF(AJ935=14,47.9,IF(AJ935=15,151.05,IF(AJ935=16,90.65,IF(AJ935=17,64.34,IF(AJ935=18,204.34,IF(AJ935=19,123.8,IF(AJ935=20,87.83))))))))))))))))))</f>
        <v>0</v>
      </c>
      <c r="AK936" s="52" t="b">
        <f>IF(AK935=3,140.85,IF(AK935=4,104.84,IF(AK935=5,53.32,IF(AK935=6,286.46,IF(AK935=7,119.42,IF(AK935=8,63.42,IF(AK935=9,413.27,IF(AK935=10,141.33,IF(AK935=11,146,IF(AK935=12,147.47,IF(AK935=13,109.77,IF(AK935=14,55.82,IF(AK935=15,299.92,IF(AK935=16,125.03,IF(AK935=17,66.4,IF(AK935=18,432.69,IF(AK935=19,147.97,IF(AK935=20,152.86))))))))))))))))))</f>
        <v>0</v>
      </c>
      <c r="AL936" s="52" t="b">
        <f>IF(AL935=3,351.42,IF(AL935=4,547.22,IF(AL935=5,156.33,IF(AL935=6,722.99,IF(AL935=7,638.96,IF(AL935=8,188.79,IF(AL935=9,946.4,IF(AL935=10,699.46,IF(AL935=11,361.7,IF(AL935=12,367.94,IF(AL935=13,572.94,IF(AL935=14,163.68,IF(AL935=15,756.97,IF(AL935=16,668.99,IF(AL935=17,197.66,IF(AL935=18,990.88,IF(AL935=19,732.33,IF(AL935=20,378.7))))))))))))))))))</f>
        <v>0</v>
      </c>
      <c r="AM936" s="52" t="b">
        <f>IF(AM935=3,46.41,IF(AM935=4,19.01,IF(AM935=5,15.96,IF(AM935=6,78.9,IF(AM935=7,32.34,IF(AM935=8,27.09,IF(AM935=9,125.27,IF(AM935=10,48.48,IF(AM935=11,43.47,IF(AM935=12,48.59,IF(AM935=13,19.9,IF(AM935=14,16.71,IF(AM935=15,82.61,IF(AM935=16,33.86,IF(AM935=17,28.36,IF(AM935=18,131.15,IF(AM935=19,50.76,IF(AM935=20,45.51))))))))))))))))))</f>
        <v>0</v>
      </c>
      <c r="AO936" s="4">
        <f t="shared" si="2424"/>
        <v>0</v>
      </c>
      <c r="AP936" s="4">
        <f t="shared" si="2425"/>
        <v>0</v>
      </c>
      <c r="AQ936" s="4">
        <f t="shared" si="2378"/>
        <v>0</v>
      </c>
      <c r="AU936" s="310"/>
      <c r="AV936" s="287"/>
      <c r="AW936" s="317"/>
      <c r="AX936" s="322" t="s">
        <v>54</v>
      </c>
      <c r="AY936" s="293"/>
      <c r="AZ936" s="10" t="s">
        <v>36</v>
      </c>
      <c r="BA936" s="12">
        <f>IF(BX936=FALSE,0,BX936)</f>
        <v>1249.18</v>
      </c>
      <c r="BB936" s="12" t="s">
        <v>36</v>
      </c>
      <c r="BC936" s="12">
        <f>IF(BY936=FALSE,0,BY936)</f>
        <v>0</v>
      </c>
      <c r="BD936" s="12">
        <f>IF(BZ936=FALSE,0,BZ936)</f>
        <v>0</v>
      </c>
      <c r="BE936" s="12" t="s">
        <v>36</v>
      </c>
      <c r="BF936" s="12">
        <f>IF(CA936=FALSE,0,CA936)</f>
        <v>0</v>
      </c>
      <c r="BG936" s="12" t="s">
        <v>36</v>
      </c>
      <c r="BH936" s="12" t="s">
        <v>36</v>
      </c>
      <c r="BI936" s="12" t="s">
        <v>36</v>
      </c>
      <c r="BJ936" s="12" t="s">
        <v>36</v>
      </c>
      <c r="BK936" s="12">
        <f>IF(CB936=FALSE,0,CB936)</f>
        <v>0</v>
      </c>
      <c r="BL936" s="12" t="s">
        <v>36</v>
      </c>
      <c r="BM936" s="12">
        <f>IF(CC936=FALSE,0,CC936)</f>
        <v>0</v>
      </c>
      <c r="BN936" s="12" t="s">
        <v>36</v>
      </c>
      <c r="BO936" s="12">
        <f>IF(CD936=FALSE,0,CD936)</f>
        <v>0</v>
      </c>
      <c r="BP936" s="12">
        <f>IF(CE936=FALSE,0,CE936)</f>
        <v>0</v>
      </c>
      <c r="BQ936" s="12">
        <f>IF(CF936=FALSE,0,CF936)</f>
        <v>0</v>
      </c>
      <c r="BR936" s="12" t="s">
        <v>36</v>
      </c>
      <c r="BS936" s="12">
        <f>IF(CG936=FALSE,0,CG936)</f>
        <v>0</v>
      </c>
      <c r="BT936" s="12" t="s">
        <v>36</v>
      </c>
      <c r="BU936" s="18">
        <v>9</v>
      </c>
      <c r="BX936" s="52">
        <f>IF(AD935=3,1896.3,IF(AD935=4,1249.18,IF(AD935=5,476.76,IF(AD935=6,3974,IF(AD935=7,1481.5,IF(AD935=8,567.82,IF(AD935=9,5364.7,IF(AD935=10,1659.18,IF(AD935=11,1172.3)))))))))</f>
        <v>1249.18</v>
      </c>
      <c r="BY936" s="52" t="b">
        <f>IF(AE935=5,2411.56,IF(AE935=8,2817.26,IF(AE935=11,2857.82)))</f>
        <v>0</v>
      </c>
      <c r="BZ936" s="52" t="b">
        <f>IF(AF935=3,974.64,IF(AF935=4,651.28,IF(AF935=5,575.98,IF(AF935=6,1237.4,IF(AF935=7,824.6,IF(AF935=8,732.08,IF(AF935=9,1597.08,IF(AF935=10,1068.98,IF(AF935=11,953.72)))))))))</f>
        <v>0</v>
      </c>
      <c r="CA936" s="52" t="b">
        <f>IF(AG935=3,997.78,IF(AG935=4,722.58,IF(AG935=5,500.76,IF(AG935=6,1258.44,IF(AG935=7,912.42,IF(AG935=8,632.32,IF(AG935=9,1630.7,IF(AG935=10,1144.38,IF(AG935=11,805.18)))))))))</f>
        <v>0</v>
      </c>
      <c r="CB936" s="52" t="b">
        <f>IF(AH935=3,719.7,IF(AH935=4,261.66,IF(AH935=5,157.22,IF(AH935=6,854.38,IF(AH935=7,321.54,IF(AH935=8,190.76,IF(AH935=9,1136.74,IF(AH935=10,408.8,IF(AH935=11,265.92)))))))))</f>
        <v>0</v>
      </c>
      <c r="CC936" s="52" t="b">
        <f>IF(AI935=3,392.34,IF(AI935=4,179.86,IF(AI935=5,97.76,IF(AI935=6,492.16,IF(AI935=7,224.14,IF(AI935=8,123.84,IF(AI935=9,594.22,IF(AI935=10,280.82,IF(AI935=11,159.34)))))))))</f>
        <v>0</v>
      </c>
      <c r="CD936" s="52" t="b">
        <f>IF(AJ935=3,216.7,IF(AJ935=4,129.3,IF(AJ935=5,91.5,IF(AJ935=6,288.54,IF(AJ935=7,173.16,IF(AJ935=8,122.92,IF(AJ935=9,390.32,IF(AJ935=10,236.48,IF(AJ935=11,167.76)))))))))</f>
        <v>0</v>
      </c>
      <c r="CE936" s="52" t="b">
        <f>IF(AK935=3,281.7,IF(AK935=4,209.68,IF(AK935=5,106.64,IF(AK935=6,572.92,IF(AK935=7,238.84,IF(AK935=8,126.84,IF(AK935=9,826.54,IF(AK935=10,282.66,IF(AK935=11,292)))))))))</f>
        <v>0</v>
      </c>
      <c r="CF936" s="52" t="b">
        <f>IF(AL935=3,702.84,IF(AL935=4,1094.44,IF(AL935=5,312.66,IF(AL935=6,1445.98,IF(AL935=7,1277.92,IF(AL935=8,377.58,IF(AL935=9,1892.8,IF(AL935=10,1398.92,IF(AL935=11,723.4)))))))))</f>
        <v>0</v>
      </c>
      <c r="CG936" s="52" t="b">
        <f>IF(AM935=3,92.82,IF(AM935=4,38.02,IF(AM935=5,31.92,IF(AM935=6,157.8,IF(AM935=7,64.68,IF(AM935=8,54.18,IF(AM935=9,250.54,IF(AM935=10,96.96,IF(AM935=11,86.94)))))))))</f>
        <v>0</v>
      </c>
    </row>
    <row r="937" spans="1:88" ht="30" customHeight="1">
      <c r="A937" s="286"/>
      <c r="B937" s="286" t="s">
        <v>341</v>
      </c>
      <c r="C937" s="307">
        <f>C928+C919+C910+C901</f>
        <v>5930.7</v>
      </c>
      <c r="D937" s="286" t="s">
        <v>27</v>
      </c>
      <c r="E937" s="3" t="s">
        <v>28</v>
      </c>
      <c r="F937" s="10">
        <f>G937+I937+J937+L937+Q937+S937+U937+V937+W937+Y937+Z937</f>
        <v>3833744.625</v>
      </c>
      <c r="G937" s="44">
        <f>G901+G910+G919+G928</f>
        <v>3833744.625</v>
      </c>
      <c r="H937" s="10">
        <f t="shared" ref="H937:Z942" si="2472">H901+H910+H919+H928</f>
        <v>0</v>
      </c>
      <c r="I937" s="10">
        <f t="shared" si="2472"/>
        <v>0</v>
      </c>
      <c r="J937" s="10">
        <f t="shared" si="2472"/>
        <v>0</v>
      </c>
      <c r="K937" s="10">
        <f t="shared" si="2472"/>
        <v>0</v>
      </c>
      <c r="L937" s="10">
        <f t="shared" si="2472"/>
        <v>0</v>
      </c>
      <c r="M937" s="10">
        <f t="shared" si="2472"/>
        <v>0</v>
      </c>
      <c r="N937" s="10">
        <f t="shared" si="2472"/>
        <v>0</v>
      </c>
      <c r="O937" s="10">
        <f t="shared" si="2472"/>
        <v>0</v>
      </c>
      <c r="P937" s="10">
        <f t="shared" si="2472"/>
        <v>0</v>
      </c>
      <c r="Q937" s="10">
        <f t="shared" si="2472"/>
        <v>0</v>
      </c>
      <c r="R937" s="10">
        <f t="shared" si="2472"/>
        <v>0</v>
      </c>
      <c r="S937" s="10">
        <f t="shared" si="2472"/>
        <v>0</v>
      </c>
      <c r="T937" s="10">
        <f t="shared" si="2472"/>
        <v>0</v>
      </c>
      <c r="U937" s="10">
        <f t="shared" si="2472"/>
        <v>0</v>
      </c>
      <c r="V937" s="10">
        <f t="shared" si="2472"/>
        <v>0</v>
      </c>
      <c r="W937" s="10">
        <f t="shared" si="2472"/>
        <v>0</v>
      </c>
      <c r="X937" s="10">
        <f t="shared" si="2472"/>
        <v>0</v>
      </c>
      <c r="Y937" s="10">
        <f t="shared" si="2472"/>
        <v>0</v>
      </c>
      <c r="Z937" s="10">
        <f t="shared" si="2472"/>
        <v>0</v>
      </c>
      <c r="AA937" s="25">
        <v>1</v>
      </c>
      <c r="AO937" s="4">
        <f t="shared" si="2424"/>
        <v>0</v>
      </c>
      <c r="AP937" s="4">
        <f t="shared" si="2425"/>
        <v>0</v>
      </c>
      <c r="AQ937" s="4">
        <f t="shared" si="2378"/>
        <v>0</v>
      </c>
      <c r="AU937" s="290"/>
      <c r="AV937" s="290" t="s">
        <v>341</v>
      </c>
      <c r="AW937" s="317">
        <f>AW928+AW919+AW910+AW901</f>
        <v>5930.7</v>
      </c>
      <c r="AX937" s="290" t="s">
        <v>27</v>
      </c>
      <c r="AY937" s="3" t="s">
        <v>28</v>
      </c>
      <c r="AZ937" s="10">
        <f>BA937+BC937+BD937+BF937+BK937+BM937+BO937+BP937+BQ937+BS937+BT937</f>
        <v>7667489.25</v>
      </c>
      <c r="BA937" s="44">
        <f>BA901+BA910+BA919+BA928</f>
        <v>7667489.25</v>
      </c>
      <c r="BB937" s="10">
        <f t="shared" ref="BB937:BT937" si="2473">BB901+BB910+BB919+BB928</f>
        <v>0</v>
      </c>
      <c r="BC937" s="10">
        <f t="shared" si="2473"/>
        <v>0</v>
      </c>
      <c r="BD937" s="10">
        <f t="shared" si="2473"/>
        <v>0</v>
      </c>
      <c r="BE937" s="10">
        <f t="shared" si="2473"/>
        <v>0</v>
      </c>
      <c r="BF937" s="10">
        <f t="shared" si="2473"/>
        <v>0</v>
      </c>
      <c r="BG937" s="10">
        <f t="shared" si="2473"/>
        <v>0</v>
      </c>
      <c r="BH937" s="10">
        <f t="shared" si="2473"/>
        <v>0</v>
      </c>
      <c r="BI937" s="10">
        <f t="shared" si="2473"/>
        <v>0</v>
      </c>
      <c r="BJ937" s="10">
        <f t="shared" si="2473"/>
        <v>0</v>
      </c>
      <c r="BK937" s="10">
        <f t="shared" si="2473"/>
        <v>0</v>
      </c>
      <c r="BL937" s="10">
        <f t="shared" si="2473"/>
        <v>0</v>
      </c>
      <c r="BM937" s="10">
        <f t="shared" si="2473"/>
        <v>0</v>
      </c>
      <c r="BN937" s="10">
        <f t="shared" si="2473"/>
        <v>0</v>
      </c>
      <c r="BO937" s="10">
        <f t="shared" si="2473"/>
        <v>0</v>
      </c>
      <c r="BP937" s="10">
        <f t="shared" si="2473"/>
        <v>0</v>
      </c>
      <c r="BQ937" s="10">
        <f t="shared" si="2473"/>
        <v>0</v>
      </c>
      <c r="BR937" s="10">
        <f t="shared" si="2473"/>
        <v>0</v>
      </c>
      <c r="BS937" s="10">
        <f t="shared" si="2473"/>
        <v>0</v>
      </c>
      <c r="BT937" s="10">
        <f t="shared" si="2473"/>
        <v>0</v>
      </c>
      <c r="BU937" s="25">
        <v>1</v>
      </c>
      <c r="CI937" s="32">
        <f>BF937-BG937</f>
        <v>0</v>
      </c>
    </row>
    <row r="938" spans="1:88" ht="60" customHeight="1">
      <c r="A938" s="291"/>
      <c r="B938" s="291"/>
      <c r="C938" s="308"/>
      <c r="D938" s="287"/>
      <c r="E938" s="3" t="s">
        <v>29</v>
      </c>
      <c r="F938" s="10">
        <f t="shared" ref="F938:F942" si="2474">G938+I938+J938+L938+Q938+S938+U938+V938+W938+Y938+Z938</f>
        <v>0</v>
      </c>
      <c r="G938" s="10">
        <f t="shared" ref="G938:V942" si="2475">G902+G911+G920+G929</f>
        <v>0</v>
      </c>
      <c r="H938" s="10">
        <f t="shared" si="2475"/>
        <v>0</v>
      </c>
      <c r="I938" s="10">
        <f t="shared" si="2475"/>
        <v>0</v>
      </c>
      <c r="J938" s="10">
        <f t="shared" si="2475"/>
        <v>0</v>
      </c>
      <c r="K938" s="10">
        <f t="shared" si="2475"/>
        <v>0</v>
      </c>
      <c r="L938" s="10">
        <f t="shared" si="2475"/>
        <v>0</v>
      </c>
      <c r="M938" s="10">
        <f t="shared" si="2475"/>
        <v>0</v>
      </c>
      <c r="N938" s="10">
        <f t="shared" si="2475"/>
        <v>0</v>
      </c>
      <c r="O938" s="10">
        <f t="shared" si="2475"/>
        <v>0</v>
      </c>
      <c r="P938" s="10">
        <f t="shared" si="2475"/>
        <v>0</v>
      </c>
      <c r="Q938" s="10">
        <f t="shared" si="2475"/>
        <v>0</v>
      </c>
      <c r="R938" s="10">
        <f t="shared" si="2475"/>
        <v>0</v>
      </c>
      <c r="S938" s="10">
        <f t="shared" si="2475"/>
        <v>0</v>
      </c>
      <c r="T938" s="10">
        <f t="shared" si="2475"/>
        <v>0</v>
      </c>
      <c r="U938" s="10">
        <f t="shared" si="2475"/>
        <v>0</v>
      </c>
      <c r="V938" s="10">
        <f t="shared" si="2475"/>
        <v>0</v>
      </c>
      <c r="W938" s="10">
        <f t="shared" si="2472"/>
        <v>0</v>
      </c>
      <c r="X938" s="10">
        <f t="shared" si="2472"/>
        <v>0</v>
      </c>
      <c r="Y938" s="10">
        <f t="shared" si="2472"/>
        <v>0</v>
      </c>
      <c r="Z938" s="10">
        <f t="shared" si="2472"/>
        <v>0</v>
      </c>
      <c r="AA938" s="16">
        <v>2</v>
      </c>
      <c r="AO938" s="4">
        <f t="shared" si="2424"/>
        <v>0</v>
      </c>
      <c r="AP938" s="4">
        <f t="shared" si="2425"/>
        <v>0</v>
      </c>
      <c r="AQ938" s="4">
        <f t="shared" si="2378"/>
        <v>0</v>
      </c>
      <c r="AU938" s="290"/>
      <c r="AV938" s="290"/>
      <c r="AW938" s="317"/>
      <c r="AX938" s="290"/>
      <c r="AY938" s="3" t="s">
        <v>29</v>
      </c>
      <c r="AZ938" s="10">
        <f t="shared" ref="AZ938:AZ942" si="2476">BA938+BC938+BD938+BF938+BK938+BM938+BO938+BP938+BQ938+BS938+BT938</f>
        <v>0</v>
      </c>
      <c r="BA938" s="10">
        <f t="shared" ref="BA938:BT938" si="2477">BA902+BA911+BA920+BA929</f>
        <v>0</v>
      </c>
      <c r="BB938" s="10">
        <f t="shared" si="2477"/>
        <v>0</v>
      </c>
      <c r="BC938" s="10">
        <f t="shared" si="2477"/>
        <v>0</v>
      </c>
      <c r="BD938" s="10">
        <f t="shared" si="2477"/>
        <v>0</v>
      </c>
      <c r="BE938" s="10">
        <f t="shared" si="2477"/>
        <v>0</v>
      </c>
      <c r="BF938" s="10">
        <f t="shared" si="2477"/>
        <v>0</v>
      </c>
      <c r="BG938" s="10">
        <f t="shared" si="2477"/>
        <v>0</v>
      </c>
      <c r="BH938" s="10">
        <f t="shared" si="2477"/>
        <v>0</v>
      </c>
      <c r="BI938" s="10">
        <f t="shared" si="2477"/>
        <v>0</v>
      </c>
      <c r="BJ938" s="10">
        <f t="shared" si="2477"/>
        <v>0</v>
      </c>
      <c r="BK938" s="10">
        <f t="shared" si="2477"/>
        <v>0</v>
      </c>
      <c r="BL938" s="10">
        <f t="shared" si="2477"/>
        <v>0</v>
      </c>
      <c r="BM938" s="10">
        <f t="shared" si="2477"/>
        <v>0</v>
      </c>
      <c r="BN938" s="10">
        <f t="shared" si="2477"/>
        <v>0</v>
      </c>
      <c r="BO938" s="10">
        <f t="shared" si="2477"/>
        <v>0</v>
      </c>
      <c r="BP938" s="10">
        <f t="shared" si="2477"/>
        <v>0</v>
      </c>
      <c r="BQ938" s="10">
        <f t="shared" si="2477"/>
        <v>0</v>
      </c>
      <c r="BR938" s="10">
        <f t="shared" si="2477"/>
        <v>0</v>
      </c>
      <c r="BS938" s="10">
        <f t="shared" si="2477"/>
        <v>0</v>
      </c>
      <c r="BT938" s="10">
        <f t="shared" si="2477"/>
        <v>0</v>
      </c>
      <c r="BU938" s="16">
        <v>2</v>
      </c>
    </row>
    <row r="939" spans="1:88" ht="120" customHeight="1">
      <c r="A939" s="291"/>
      <c r="B939" s="291"/>
      <c r="C939" s="308"/>
      <c r="D939" s="286" t="s">
        <v>30</v>
      </c>
      <c r="E939" s="3" t="s">
        <v>31</v>
      </c>
      <c r="F939" s="10">
        <f t="shared" si="2474"/>
        <v>0</v>
      </c>
      <c r="G939" s="10">
        <f t="shared" si="2475"/>
        <v>0</v>
      </c>
      <c r="H939" s="10">
        <f t="shared" si="2472"/>
        <v>0</v>
      </c>
      <c r="I939" s="10">
        <f t="shared" si="2472"/>
        <v>0</v>
      </c>
      <c r="J939" s="10">
        <f t="shared" si="2472"/>
        <v>0</v>
      </c>
      <c r="K939" s="10">
        <f t="shared" si="2472"/>
        <v>0</v>
      </c>
      <c r="L939" s="10">
        <f t="shared" si="2472"/>
        <v>0</v>
      </c>
      <c r="M939" s="10">
        <f t="shared" si="2472"/>
        <v>0</v>
      </c>
      <c r="N939" s="10">
        <f t="shared" si="2472"/>
        <v>0</v>
      </c>
      <c r="O939" s="10">
        <f t="shared" si="2472"/>
        <v>0</v>
      </c>
      <c r="P939" s="10">
        <f t="shared" si="2472"/>
        <v>0</v>
      </c>
      <c r="Q939" s="10">
        <f t="shared" si="2472"/>
        <v>0</v>
      </c>
      <c r="R939" s="10">
        <f t="shared" si="2472"/>
        <v>0</v>
      </c>
      <c r="S939" s="10">
        <f t="shared" si="2472"/>
        <v>0</v>
      </c>
      <c r="T939" s="10">
        <f t="shared" si="2472"/>
        <v>0</v>
      </c>
      <c r="U939" s="10">
        <f t="shared" si="2472"/>
        <v>0</v>
      </c>
      <c r="V939" s="10">
        <f t="shared" si="2472"/>
        <v>0</v>
      </c>
      <c r="W939" s="10">
        <f t="shared" si="2472"/>
        <v>0</v>
      </c>
      <c r="X939" s="10">
        <f t="shared" si="2472"/>
        <v>0</v>
      </c>
      <c r="Y939" s="10">
        <f t="shared" si="2472"/>
        <v>0</v>
      </c>
      <c r="Z939" s="10">
        <f t="shared" si="2472"/>
        <v>0</v>
      </c>
      <c r="AA939" s="16">
        <v>3</v>
      </c>
      <c r="AO939" s="4">
        <f t="shared" si="2424"/>
        <v>0</v>
      </c>
      <c r="AP939" s="4">
        <f t="shared" si="2425"/>
        <v>0</v>
      </c>
      <c r="AQ939" s="4">
        <f t="shared" si="2378"/>
        <v>0</v>
      </c>
      <c r="AT939" s="32">
        <f>AZ939-BC939</f>
        <v>0</v>
      </c>
      <c r="AU939" s="290"/>
      <c r="AV939" s="290"/>
      <c r="AW939" s="317"/>
      <c r="AX939" s="290" t="s">
        <v>30</v>
      </c>
      <c r="AY939" s="3" t="s">
        <v>31</v>
      </c>
      <c r="AZ939" s="10">
        <f t="shared" si="2476"/>
        <v>0</v>
      </c>
      <c r="BA939" s="10">
        <f t="shared" ref="BA939:BT939" si="2478">BA903+BA912+BA921+BA930</f>
        <v>0</v>
      </c>
      <c r="BB939" s="10">
        <f t="shared" si="2478"/>
        <v>0</v>
      </c>
      <c r="BC939" s="10">
        <f t="shared" si="2478"/>
        <v>0</v>
      </c>
      <c r="BD939" s="10">
        <f t="shared" si="2478"/>
        <v>0</v>
      </c>
      <c r="BE939" s="10">
        <f t="shared" si="2478"/>
        <v>0</v>
      </c>
      <c r="BF939" s="10">
        <f t="shared" si="2478"/>
        <v>0</v>
      </c>
      <c r="BG939" s="10">
        <f t="shared" si="2478"/>
        <v>0</v>
      </c>
      <c r="BH939" s="10">
        <f t="shared" si="2478"/>
        <v>0</v>
      </c>
      <c r="BI939" s="10">
        <f t="shared" si="2478"/>
        <v>0</v>
      </c>
      <c r="BJ939" s="10">
        <f t="shared" si="2478"/>
        <v>0</v>
      </c>
      <c r="BK939" s="10">
        <f t="shared" si="2478"/>
        <v>0</v>
      </c>
      <c r="BL939" s="10">
        <f t="shared" si="2478"/>
        <v>0</v>
      </c>
      <c r="BM939" s="10">
        <f t="shared" si="2478"/>
        <v>0</v>
      </c>
      <c r="BN939" s="10">
        <f t="shared" si="2478"/>
        <v>0</v>
      </c>
      <c r="BO939" s="10">
        <f t="shared" si="2478"/>
        <v>0</v>
      </c>
      <c r="BP939" s="10">
        <f t="shared" si="2478"/>
        <v>0</v>
      </c>
      <c r="BQ939" s="10">
        <f t="shared" si="2478"/>
        <v>0</v>
      </c>
      <c r="BR939" s="10">
        <f t="shared" si="2478"/>
        <v>0</v>
      </c>
      <c r="BS939" s="10">
        <f t="shared" si="2478"/>
        <v>0</v>
      </c>
      <c r="BT939" s="10">
        <f t="shared" si="2478"/>
        <v>0</v>
      </c>
      <c r="BU939" s="16">
        <v>3</v>
      </c>
    </row>
    <row r="940" spans="1:88" ht="30" customHeight="1">
      <c r="A940" s="291"/>
      <c r="B940" s="291"/>
      <c r="C940" s="308"/>
      <c r="D940" s="291"/>
      <c r="E940" s="3" t="s">
        <v>32</v>
      </c>
      <c r="F940" s="10">
        <f t="shared" si="2474"/>
        <v>0</v>
      </c>
      <c r="G940" s="10">
        <f t="shared" si="2475"/>
        <v>0</v>
      </c>
      <c r="H940" s="10">
        <f t="shared" si="2472"/>
        <v>0</v>
      </c>
      <c r="I940" s="10">
        <f t="shared" si="2472"/>
        <v>0</v>
      </c>
      <c r="J940" s="10">
        <f t="shared" si="2472"/>
        <v>0</v>
      </c>
      <c r="K940" s="10">
        <f t="shared" si="2472"/>
        <v>0</v>
      </c>
      <c r="L940" s="10">
        <f t="shared" si="2472"/>
        <v>0</v>
      </c>
      <c r="M940" s="10">
        <f t="shared" si="2472"/>
        <v>0</v>
      </c>
      <c r="N940" s="10">
        <f t="shared" si="2472"/>
        <v>0</v>
      </c>
      <c r="O940" s="10">
        <f t="shared" si="2472"/>
        <v>0</v>
      </c>
      <c r="P940" s="10">
        <f t="shared" si="2472"/>
        <v>0</v>
      </c>
      <c r="Q940" s="10">
        <f t="shared" si="2472"/>
        <v>0</v>
      </c>
      <c r="R940" s="10">
        <f t="shared" si="2472"/>
        <v>0</v>
      </c>
      <c r="S940" s="10">
        <f t="shared" si="2472"/>
        <v>0</v>
      </c>
      <c r="T940" s="10">
        <f t="shared" si="2472"/>
        <v>0</v>
      </c>
      <c r="U940" s="10">
        <f t="shared" si="2472"/>
        <v>0</v>
      </c>
      <c r="V940" s="10">
        <f t="shared" si="2472"/>
        <v>0</v>
      </c>
      <c r="W940" s="10">
        <f t="shared" si="2472"/>
        <v>0</v>
      </c>
      <c r="X940" s="10">
        <f t="shared" si="2472"/>
        <v>0</v>
      </c>
      <c r="Y940" s="10">
        <f t="shared" si="2472"/>
        <v>0</v>
      </c>
      <c r="Z940" s="10">
        <f t="shared" si="2472"/>
        <v>0</v>
      </c>
      <c r="AA940" s="16">
        <v>4</v>
      </c>
      <c r="AO940" s="4">
        <f t="shared" si="2424"/>
        <v>0</v>
      </c>
      <c r="AP940" s="4">
        <f t="shared" si="2425"/>
        <v>0</v>
      </c>
      <c r="AQ940" s="4">
        <f t="shared" si="2378"/>
        <v>0</v>
      </c>
      <c r="AU940" s="290"/>
      <c r="AV940" s="290"/>
      <c r="AW940" s="317"/>
      <c r="AX940" s="290"/>
      <c r="AY940" s="3" t="s">
        <v>32</v>
      </c>
      <c r="AZ940" s="10">
        <f t="shared" si="2476"/>
        <v>0</v>
      </c>
      <c r="BA940" s="10">
        <f t="shared" ref="BA940:BT940" si="2479">BA904+BA913+BA922+BA931</f>
        <v>0</v>
      </c>
      <c r="BB940" s="10">
        <f t="shared" si="2479"/>
        <v>0</v>
      </c>
      <c r="BC940" s="10">
        <f t="shared" si="2479"/>
        <v>0</v>
      </c>
      <c r="BD940" s="10">
        <f t="shared" si="2479"/>
        <v>0</v>
      </c>
      <c r="BE940" s="10">
        <f t="shared" si="2479"/>
        <v>0</v>
      </c>
      <c r="BF940" s="10">
        <f t="shared" si="2479"/>
        <v>0</v>
      </c>
      <c r="BG940" s="10">
        <f t="shared" si="2479"/>
        <v>0</v>
      </c>
      <c r="BH940" s="10">
        <f t="shared" si="2479"/>
        <v>0</v>
      </c>
      <c r="BI940" s="10">
        <f t="shared" si="2479"/>
        <v>0</v>
      </c>
      <c r="BJ940" s="10">
        <f t="shared" si="2479"/>
        <v>0</v>
      </c>
      <c r="BK940" s="10">
        <f t="shared" si="2479"/>
        <v>0</v>
      </c>
      <c r="BL940" s="10">
        <f t="shared" si="2479"/>
        <v>0</v>
      </c>
      <c r="BM940" s="10">
        <f t="shared" si="2479"/>
        <v>0</v>
      </c>
      <c r="BN940" s="10">
        <f t="shared" si="2479"/>
        <v>0</v>
      </c>
      <c r="BO940" s="10">
        <f t="shared" si="2479"/>
        <v>0</v>
      </c>
      <c r="BP940" s="10">
        <f t="shared" si="2479"/>
        <v>0</v>
      </c>
      <c r="BQ940" s="10">
        <f t="shared" si="2479"/>
        <v>0</v>
      </c>
      <c r="BR940" s="10">
        <f t="shared" si="2479"/>
        <v>0</v>
      </c>
      <c r="BS940" s="10">
        <f t="shared" si="2479"/>
        <v>0</v>
      </c>
      <c r="BT940" s="10">
        <f t="shared" si="2479"/>
        <v>0</v>
      </c>
      <c r="BU940" s="16">
        <v>4</v>
      </c>
    </row>
    <row r="941" spans="1:88" ht="30" customHeight="1">
      <c r="A941" s="291"/>
      <c r="B941" s="291"/>
      <c r="C941" s="308"/>
      <c r="D941" s="291"/>
      <c r="E941" s="3" t="s">
        <v>33</v>
      </c>
      <c r="F941" s="10">
        <f t="shared" si="2474"/>
        <v>0</v>
      </c>
      <c r="G941" s="10">
        <f t="shared" si="2475"/>
        <v>0</v>
      </c>
      <c r="H941" s="10">
        <f t="shared" si="2472"/>
        <v>0</v>
      </c>
      <c r="I941" s="10">
        <f t="shared" si="2472"/>
        <v>0</v>
      </c>
      <c r="J941" s="10">
        <f t="shared" si="2472"/>
        <v>0</v>
      </c>
      <c r="K941" s="10">
        <f t="shared" si="2472"/>
        <v>0</v>
      </c>
      <c r="L941" s="10">
        <f t="shared" si="2472"/>
        <v>0</v>
      </c>
      <c r="M941" s="10">
        <f t="shared" si="2472"/>
        <v>0</v>
      </c>
      <c r="N941" s="10">
        <f t="shared" si="2472"/>
        <v>0</v>
      </c>
      <c r="O941" s="10">
        <f t="shared" si="2472"/>
        <v>0</v>
      </c>
      <c r="P941" s="10">
        <f t="shared" si="2472"/>
        <v>0</v>
      </c>
      <c r="Q941" s="10">
        <f t="shared" si="2472"/>
        <v>0</v>
      </c>
      <c r="R941" s="10">
        <f t="shared" si="2472"/>
        <v>0</v>
      </c>
      <c r="S941" s="10">
        <f t="shared" si="2472"/>
        <v>0</v>
      </c>
      <c r="T941" s="10">
        <f t="shared" si="2472"/>
        <v>0</v>
      </c>
      <c r="U941" s="10">
        <f t="shared" si="2472"/>
        <v>0</v>
      </c>
      <c r="V941" s="10">
        <f t="shared" si="2472"/>
        <v>0</v>
      </c>
      <c r="W941" s="10">
        <f t="shared" si="2472"/>
        <v>0</v>
      </c>
      <c r="X941" s="10">
        <f t="shared" si="2472"/>
        <v>0</v>
      </c>
      <c r="Y941" s="10">
        <f t="shared" si="2472"/>
        <v>0</v>
      </c>
      <c r="Z941" s="10">
        <f t="shared" si="2472"/>
        <v>0</v>
      </c>
      <c r="AA941" s="16">
        <v>5</v>
      </c>
      <c r="AO941" s="4">
        <f t="shared" si="2424"/>
        <v>0</v>
      </c>
      <c r="AP941" s="4">
        <f t="shared" si="2425"/>
        <v>0</v>
      </c>
      <c r="AQ941" s="4">
        <f t="shared" si="2378"/>
        <v>0</v>
      </c>
      <c r="AU941" s="290"/>
      <c r="AV941" s="290"/>
      <c r="AW941" s="317"/>
      <c r="AX941" s="290"/>
      <c r="AY941" s="3" t="s">
        <v>33</v>
      </c>
      <c r="AZ941" s="10">
        <f t="shared" si="2476"/>
        <v>0</v>
      </c>
      <c r="BA941" s="10">
        <f t="shared" ref="BA941:BT941" si="2480">BA905+BA914+BA923+BA932</f>
        <v>0</v>
      </c>
      <c r="BB941" s="10">
        <f t="shared" si="2480"/>
        <v>0</v>
      </c>
      <c r="BC941" s="10">
        <f t="shared" si="2480"/>
        <v>0</v>
      </c>
      <c r="BD941" s="10">
        <f t="shared" si="2480"/>
        <v>0</v>
      </c>
      <c r="BE941" s="10">
        <f t="shared" si="2480"/>
        <v>0</v>
      </c>
      <c r="BF941" s="10">
        <f t="shared" si="2480"/>
        <v>0</v>
      </c>
      <c r="BG941" s="10">
        <f t="shared" si="2480"/>
        <v>0</v>
      </c>
      <c r="BH941" s="10">
        <f t="shared" si="2480"/>
        <v>0</v>
      </c>
      <c r="BI941" s="10">
        <f t="shared" si="2480"/>
        <v>0</v>
      </c>
      <c r="BJ941" s="10">
        <f t="shared" si="2480"/>
        <v>0</v>
      </c>
      <c r="BK941" s="10">
        <f t="shared" si="2480"/>
        <v>0</v>
      </c>
      <c r="BL941" s="10">
        <f t="shared" si="2480"/>
        <v>0</v>
      </c>
      <c r="BM941" s="10">
        <f t="shared" si="2480"/>
        <v>0</v>
      </c>
      <c r="BN941" s="10">
        <f t="shared" si="2480"/>
        <v>0</v>
      </c>
      <c r="BO941" s="10">
        <f t="shared" si="2480"/>
        <v>0</v>
      </c>
      <c r="BP941" s="10">
        <f t="shared" si="2480"/>
        <v>0</v>
      </c>
      <c r="BQ941" s="10">
        <f t="shared" si="2480"/>
        <v>0</v>
      </c>
      <c r="BR941" s="10">
        <f t="shared" si="2480"/>
        <v>0</v>
      </c>
      <c r="BS941" s="10">
        <f t="shared" si="2480"/>
        <v>0</v>
      </c>
      <c r="BT941" s="10">
        <f t="shared" si="2480"/>
        <v>0</v>
      </c>
      <c r="BU941" s="16">
        <v>5</v>
      </c>
    </row>
    <row r="942" spans="1:88" ht="30" customHeight="1">
      <c r="A942" s="291"/>
      <c r="B942" s="291"/>
      <c r="C942" s="308"/>
      <c r="D942" s="287"/>
      <c r="E942" s="3" t="s">
        <v>34</v>
      </c>
      <c r="F942" s="10">
        <f t="shared" si="2474"/>
        <v>0</v>
      </c>
      <c r="G942" s="10">
        <f t="shared" si="2475"/>
        <v>0</v>
      </c>
      <c r="H942" s="10">
        <f t="shared" si="2472"/>
        <v>0</v>
      </c>
      <c r="I942" s="10">
        <f t="shared" si="2472"/>
        <v>0</v>
      </c>
      <c r="J942" s="10">
        <f t="shared" si="2472"/>
        <v>0</v>
      </c>
      <c r="K942" s="10">
        <f t="shared" si="2472"/>
        <v>0</v>
      </c>
      <c r="L942" s="10">
        <f t="shared" si="2472"/>
        <v>0</v>
      </c>
      <c r="M942" s="10">
        <f t="shared" si="2472"/>
        <v>0</v>
      </c>
      <c r="N942" s="10">
        <f t="shared" si="2472"/>
        <v>0</v>
      </c>
      <c r="O942" s="10">
        <f t="shared" si="2472"/>
        <v>0</v>
      </c>
      <c r="P942" s="10">
        <f t="shared" si="2472"/>
        <v>0</v>
      </c>
      <c r="Q942" s="10">
        <f t="shared" si="2472"/>
        <v>0</v>
      </c>
      <c r="R942" s="10">
        <f t="shared" si="2472"/>
        <v>0</v>
      </c>
      <c r="S942" s="10">
        <f t="shared" si="2472"/>
        <v>0</v>
      </c>
      <c r="T942" s="10">
        <f t="shared" si="2472"/>
        <v>0</v>
      </c>
      <c r="U942" s="10">
        <f t="shared" si="2472"/>
        <v>0</v>
      </c>
      <c r="V942" s="10">
        <f t="shared" si="2472"/>
        <v>0</v>
      </c>
      <c r="W942" s="10">
        <f t="shared" si="2472"/>
        <v>0</v>
      </c>
      <c r="X942" s="10">
        <f t="shared" si="2472"/>
        <v>0</v>
      </c>
      <c r="Y942" s="10">
        <f t="shared" si="2472"/>
        <v>0</v>
      </c>
      <c r="Z942" s="10">
        <f t="shared" si="2472"/>
        <v>0</v>
      </c>
      <c r="AA942" s="16">
        <v>6</v>
      </c>
      <c r="AO942" s="4">
        <f t="shared" si="2424"/>
        <v>0</v>
      </c>
      <c r="AP942" s="4">
        <f t="shared" si="2425"/>
        <v>0</v>
      </c>
      <c r="AQ942" s="4">
        <f t="shared" si="2378"/>
        <v>0</v>
      </c>
      <c r="AU942" s="290"/>
      <c r="AV942" s="290"/>
      <c r="AW942" s="317"/>
      <c r="AX942" s="290"/>
      <c r="AY942" s="3" t="s">
        <v>34</v>
      </c>
      <c r="AZ942" s="10">
        <f t="shared" si="2476"/>
        <v>0</v>
      </c>
      <c r="BA942" s="10">
        <f t="shared" ref="BA942:BT942" si="2481">BA906+BA915+BA924+BA933</f>
        <v>0</v>
      </c>
      <c r="BB942" s="10">
        <f t="shared" si="2481"/>
        <v>0</v>
      </c>
      <c r="BC942" s="10">
        <f t="shared" si="2481"/>
        <v>0</v>
      </c>
      <c r="BD942" s="10">
        <f t="shared" si="2481"/>
        <v>0</v>
      </c>
      <c r="BE942" s="10">
        <f t="shared" si="2481"/>
        <v>0</v>
      </c>
      <c r="BF942" s="10">
        <f t="shared" si="2481"/>
        <v>0</v>
      </c>
      <c r="BG942" s="10">
        <f t="shared" si="2481"/>
        <v>0</v>
      </c>
      <c r="BH942" s="10">
        <f t="shared" si="2481"/>
        <v>0</v>
      </c>
      <c r="BI942" s="10">
        <f t="shared" si="2481"/>
        <v>0</v>
      </c>
      <c r="BJ942" s="10">
        <f t="shared" si="2481"/>
        <v>0</v>
      </c>
      <c r="BK942" s="10">
        <f t="shared" si="2481"/>
        <v>0</v>
      </c>
      <c r="BL942" s="10">
        <f t="shared" si="2481"/>
        <v>0</v>
      </c>
      <c r="BM942" s="10">
        <f t="shared" si="2481"/>
        <v>0</v>
      </c>
      <c r="BN942" s="10">
        <f t="shared" si="2481"/>
        <v>0</v>
      </c>
      <c r="BO942" s="10">
        <f t="shared" si="2481"/>
        <v>0</v>
      </c>
      <c r="BP942" s="10">
        <f t="shared" si="2481"/>
        <v>0</v>
      </c>
      <c r="BQ942" s="10">
        <f t="shared" si="2481"/>
        <v>0</v>
      </c>
      <c r="BR942" s="10">
        <f t="shared" si="2481"/>
        <v>0</v>
      </c>
      <c r="BS942" s="10">
        <f t="shared" si="2481"/>
        <v>0</v>
      </c>
      <c r="BT942" s="10">
        <f t="shared" si="2481"/>
        <v>0</v>
      </c>
      <c r="BU942" s="16">
        <v>6</v>
      </c>
    </row>
    <row r="943" spans="1:88" s="5" customFormat="1" ht="30" customHeight="1">
      <c r="A943" s="291"/>
      <c r="B943" s="291"/>
      <c r="C943" s="308"/>
      <c r="D943" s="292" t="s">
        <v>35</v>
      </c>
      <c r="E943" s="293"/>
      <c r="F943" s="10">
        <f>F937+F938+F939+F940+F941+F942</f>
        <v>3833744.625</v>
      </c>
      <c r="G943" s="10">
        <f t="shared" ref="G943" si="2482">G937+G938+G939+G940+G941+G942</f>
        <v>3833744.625</v>
      </c>
      <c r="H943" s="10">
        <f t="shared" ref="H943" si="2483">H937+H938+H939+H940+H941+H942</f>
        <v>0</v>
      </c>
      <c r="I943" s="10">
        <f t="shared" ref="I943" si="2484">I937+I938+I939+I940+I941+I942</f>
        <v>0</v>
      </c>
      <c r="J943" s="10">
        <f t="shared" ref="J943" si="2485">J937+J938+J939+J940+J941+J942</f>
        <v>0</v>
      </c>
      <c r="K943" s="10">
        <f t="shared" ref="K943" si="2486">K937+K938+K939+K940+K941+K942</f>
        <v>0</v>
      </c>
      <c r="L943" s="10">
        <f t="shared" ref="L943" si="2487">L937+L938+L939+L940+L941+L942</f>
        <v>0</v>
      </c>
      <c r="M943" s="10">
        <f t="shared" ref="M943" si="2488">M937+M938+M939+M940+M941+M942</f>
        <v>0</v>
      </c>
      <c r="N943" s="10">
        <f t="shared" ref="N943" si="2489">N937+N938+N939+N940+N941+N942</f>
        <v>0</v>
      </c>
      <c r="O943" s="10">
        <f t="shared" ref="O943" si="2490">O937+O938+O939+O940+O941+O942</f>
        <v>0</v>
      </c>
      <c r="P943" s="10">
        <f t="shared" ref="P943" si="2491">P937+P938+P939+P940+P941+P942</f>
        <v>0</v>
      </c>
      <c r="Q943" s="10">
        <f t="shared" ref="Q943" si="2492">Q937+Q938+Q939+Q940+Q941+Q942</f>
        <v>0</v>
      </c>
      <c r="R943" s="10">
        <f t="shared" ref="R943" si="2493">R937+R938+R939+R940+R941+R942</f>
        <v>0</v>
      </c>
      <c r="S943" s="10">
        <f t="shared" ref="S943" si="2494">S937+S938+S939+S940+S941+S942</f>
        <v>0</v>
      </c>
      <c r="T943" s="10">
        <f t="shared" ref="T943" si="2495">T937+T938+T939+T940+T941+T942</f>
        <v>0</v>
      </c>
      <c r="U943" s="10">
        <f t="shared" ref="U943" si="2496">U937+U938+U939+U940+U941+U942</f>
        <v>0</v>
      </c>
      <c r="V943" s="10">
        <f t="shared" ref="V943" si="2497">V937+V938+V939+V940+V941+V942</f>
        <v>0</v>
      </c>
      <c r="W943" s="10">
        <f t="shared" ref="W943" si="2498">W937+W938+W939+W940+W941+W942</f>
        <v>0</v>
      </c>
      <c r="X943" s="10">
        <f t="shared" ref="X943" si="2499">X937+X938+X939+X940+X941+X942</f>
        <v>0</v>
      </c>
      <c r="Y943" s="10">
        <f t="shared" ref="Y943" si="2500">Y937+Y938+Y939+Y940+Y941+Y942</f>
        <v>0</v>
      </c>
      <c r="Z943" s="10">
        <f t="shared" ref="Z943" si="2501">Z937+Z938+Z939+Z940+Z941+Z942</f>
        <v>0</v>
      </c>
      <c r="AA943" s="26">
        <v>7</v>
      </c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>
        <f t="shared" si="2424"/>
        <v>0</v>
      </c>
      <c r="AP943" s="4">
        <f t="shared" si="2425"/>
        <v>0</v>
      </c>
      <c r="AQ943" s="4">
        <f t="shared" si="2378"/>
        <v>0</v>
      </c>
      <c r="AR943" s="4"/>
      <c r="AU943" s="290"/>
      <c r="AV943" s="290"/>
      <c r="AW943" s="317"/>
      <c r="AX943" s="294" t="s">
        <v>35</v>
      </c>
      <c r="AY943" s="294"/>
      <c r="AZ943" s="10">
        <f>AZ937+AZ938+AZ939+AZ940+AZ941+AZ942</f>
        <v>7667489.25</v>
      </c>
      <c r="BA943" s="10">
        <f t="shared" ref="BA943:BT943" si="2502">BA937+BA938+BA939+BA940+BA941+BA942</f>
        <v>7667489.25</v>
      </c>
      <c r="BB943" s="10">
        <f t="shared" si="2502"/>
        <v>0</v>
      </c>
      <c r="BC943" s="10">
        <f t="shared" si="2502"/>
        <v>0</v>
      </c>
      <c r="BD943" s="10">
        <f t="shared" si="2502"/>
        <v>0</v>
      </c>
      <c r="BE943" s="10">
        <f t="shared" si="2502"/>
        <v>0</v>
      </c>
      <c r="BF943" s="10">
        <f t="shared" si="2502"/>
        <v>0</v>
      </c>
      <c r="BG943" s="10">
        <f t="shared" si="2502"/>
        <v>0</v>
      </c>
      <c r="BH943" s="10">
        <f t="shared" si="2502"/>
        <v>0</v>
      </c>
      <c r="BI943" s="10">
        <f t="shared" si="2502"/>
        <v>0</v>
      </c>
      <c r="BJ943" s="10">
        <f t="shared" si="2502"/>
        <v>0</v>
      </c>
      <c r="BK943" s="10">
        <f t="shared" si="2502"/>
        <v>0</v>
      </c>
      <c r="BL943" s="10">
        <f t="shared" si="2502"/>
        <v>0</v>
      </c>
      <c r="BM943" s="10">
        <f t="shared" si="2502"/>
        <v>0</v>
      </c>
      <c r="BN943" s="10">
        <f t="shared" si="2502"/>
        <v>0</v>
      </c>
      <c r="BO943" s="10">
        <f t="shared" si="2502"/>
        <v>0</v>
      </c>
      <c r="BP943" s="10">
        <f t="shared" si="2502"/>
        <v>0</v>
      </c>
      <c r="BQ943" s="10">
        <f t="shared" si="2502"/>
        <v>0</v>
      </c>
      <c r="BR943" s="10">
        <f t="shared" si="2502"/>
        <v>0</v>
      </c>
      <c r="BS943" s="10">
        <f t="shared" si="2502"/>
        <v>0</v>
      </c>
      <c r="BT943" s="10">
        <f t="shared" si="2502"/>
        <v>0</v>
      </c>
      <c r="BU943" s="26">
        <v>7</v>
      </c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I943" s="32">
        <f>BF943-BG943</f>
        <v>0</v>
      </c>
      <c r="CJ943" s="123"/>
    </row>
    <row r="944" spans="1:88" ht="75" customHeight="1">
      <c r="A944" s="291"/>
      <c r="B944" s="291"/>
      <c r="C944" s="308"/>
      <c r="D944" s="292" t="s">
        <v>53</v>
      </c>
      <c r="E944" s="293"/>
      <c r="F944" s="11">
        <f>ROUND(F943/C937,2)</f>
        <v>646.41999999999996</v>
      </c>
      <c r="G944" s="11">
        <f>ROUND(G943/C937,2)</f>
        <v>646.41999999999996</v>
      </c>
      <c r="H944" s="11">
        <f>ROUND(H943/C937,2)</f>
        <v>0</v>
      </c>
      <c r="I944" s="11">
        <f>ROUND(I943/C937,2)</f>
        <v>0</v>
      </c>
      <c r="J944" s="11">
        <f>ROUND(J943/C937,2)</f>
        <v>0</v>
      </c>
      <c r="K944" s="11">
        <f>ROUND(K943/C937,2)</f>
        <v>0</v>
      </c>
      <c r="L944" s="11">
        <f>ROUND(L943/C937,2)</f>
        <v>0</v>
      </c>
      <c r="M944" s="11">
        <f>ROUND(M943/C937,2)</f>
        <v>0</v>
      </c>
      <c r="N944" s="11">
        <f>ROUND(N943/C937,2)</f>
        <v>0</v>
      </c>
      <c r="O944" s="11">
        <f>ROUND(O943/C937,2)</f>
        <v>0</v>
      </c>
      <c r="P944" s="11">
        <f>ROUND(P943/C937,2)</f>
        <v>0</v>
      </c>
      <c r="Q944" s="11">
        <f>ROUND(Q943/C937,2)</f>
        <v>0</v>
      </c>
      <c r="R944" s="11">
        <f>ROUND(R943/C937,2)</f>
        <v>0</v>
      </c>
      <c r="S944" s="11">
        <f>ROUND(S943/C937,2)</f>
        <v>0</v>
      </c>
      <c r="T944" s="11">
        <f>ROUND(T943/C937,2)</f>
        <v>0</v>
      </c>
      <c r="U944" s="11">
        <f>ROUND(U943/C937,2)</f>
        <v>0</v>
      </c>
      <c r="V944" s="11">
        <f>ROUND(V943/C937,2)</f>
        <v>0</v>
      </c>
      <c r="W944" s="11">
        <f>ROUND(W943/C937,2)</f>
        <v>0</v>
      </c>
      <c r="X944" s="11">
        <f>ROUND(X943/C937,2)</f>
        <v>0</v>
      </c>
      <c r="Y944" s="11">
        <f>ROUND(Y943/C937,2)</f>
        <v>0</v>
      </c>
      <c r="Z944" s="11">
        <f>ROUND(Z943/C937,2)</f>
        <v>0</v>
      </c>
      <c r="AA944" s="17">
        <v>8</v>
      </c>
      <c r="AD944" s="52" t="b">
        <f>IF(AND(G944&gt;947.15,G944&lt;949),3,IF(AND(G944&gt;623.59,G944&lt;625),4,IF(AND(G944&gt;237.38,G944&lt;239),5,IF(AND(G944&gt;1986,G944&lt;1988),6,IF(AND(G944&gt;739.75,G944&lt;741),7,IF(AND(G944&gt;282.91,G944&lt;284),8,IF(AND(G944&gt;2681.35,G944&lt;2683),9,IF(AND(G944&gt;828.59,G944&lt;830),10,IF(AND(G944&gt;585.15,G944&lt;587),11,IF(AND(G944&gt;991.71,G944&lt;993),12,IF(AND(G944&gt;652.95,G944&lt;654),13,IF(AND(G944&gt;248.59,G944&lt;250),14,IF(AND(G944&gt;2079.39,G944&lt;2081),15,IF(AND(G944&gt;774.57,G944&lt;776),16,IF(AND(G944&gt;296.25,G944&lt;298),17,IF(AND(G944&gt;2807.42,G944&lt;2809),18,IF(AND(G944&gt;867.59,G944&lt;869),19,IF(AND(G944&gt;612.7,G944&lt;614),20))))))))))))))))))</f>
        <v>0</v>
      </c>
      <c r="AE944" s="52" t="b">
        <f>IF(AND(I944&gt;1204.78,I944&lt;1206),5,IF(AND(I944&gt;1407.63,I944&lt;1409),8,IF(AND(I944&gt;1427.91,I944&lt;1429),11,IF(AND(I944&gt;1261.45,I944&lt;1263),14,IF(AND(I944&gt;1473.83,I944&lt;1475),17,IF(AND(I944&gt;1495.07,I944&lt;1497),20))))))</f>
        <v>0</v>
      </c>
      <c r="AF944" s="52" t="b">
        <f>IF(AND(J944&gt;486.32,J944&lt;488),3,IF(AND(J944&gt;324.64,J944&lt;326),4,IF(AND(J944&gt;286.99,J944&lt;288.5),5,IF(AND(J944&gt;617.7,J944&lt;618),6,IF(AND(J944&gt;411.3,J944&lt;413),7,IF(AND(J944&gt;365.04,J944&lt;367),8,IF(AND(J944&gt;797.54,J944&lt;799),9,IF(AND(J944&gt;533.49,J944&lt;535),10,IF(AND(J944&gt;475.86,J944&lt;477),11,IF(AND(J944&gt;509.22,J944&lt;511),12,IF(AND(J944&gt;339.94,J944&lt;341.2),13,IF(AND(J944&gt;300.53,J944&lt;302),14,IF(AND(J944&gt;646.78,J944&lt;648),15,IF(AND(J944&gt;430.68,J944&lt;432),16,IF(AND(J944&gt;382.24,J944&lt;384),17,IF(AND(J944&gt;835.07,J944&lt;837),18,IF(AND(J944&gt;558.61,J944&lt;560),19,IF(AND(J944&gt;498.27,J944&lt;500),20))))))))))))))))))</f>
        <v>0</v>
      </c>
      <c r="AG944" s="52" t="b">
        <f>IF(AND(L944&gt;497.89,L944&lt;499),3,IF(AND(L944&gt;360.29,L944&lt;362),4,IF(AND(L944&gt;249.38,L944&lt;251),5,IF(AND(L944&gt;628.22,L944&lt;630),6,IF(AND(L944&gt;455.21,L944&lt;457),7,IF(AND(L944&gt;315.16,L944&lt;317),8,IF(AND(L944&gt;814.35,L944&lt;816),9,IF(AND(L944&gt;571.19,L944&lt;573),10,IF(AND(L944&gt;401.59,L944&lt;403),11,IF(AND(L944&gt;521.33,L944&lt;523),12,IF(AND(L944&gt;377.28,L944&lt;379),13,IF(AND(L944&gt;261.15,L944&lt;263),14,IF(AND(L944&gt;657.8,L944&lt;659),15,IF(AND(L944&gt;476.66,L944&lt;478),16,IF(AND(L944&gt;330.01,L944&lt;332),17,IF(AND(L944&gt;852.67,L944&lt;854),18,IF(AND(L944&gt;598.08,L944&lt;600),19,IF(AND(L944&gt;420.51,L944&lt;422),20))))))))))))))))))</f>
        <v>0</v>
      </c>
      <c r="AH944" s="52" t="b">
        <f>IF(AND(Q944&gt;358.85,Q944&lt;360),3,IF(AND(Q944&gt;129.83,Q944&lt;131),4,IF(AND(Q944&gt;77.61,Q944&lt;79),5,IF(AND(Q944&gt;426.19,Q944&lt;428),6,IF(AND(Q944&gt;159.77,Q944&lt;161),7,IF(AND(Q944&gt;94.38,Q944&lt;96),8,IF(AND(Q944&gt;567.37,Q944&lt;569),9,IF(AND(Q944&gt;203.4,Q944&lt;205),10,IF(AND(Q944&gt;131.96,Q944&lt;133),11,IF(AND(Q944&gt;375.76,Q944&lt;377),12,IF(AND(Q944&gt;135.98,Q944&lt;137),13,IF(AND(Q944&gt;81.31,Q944&lt;83),14,IF(AND(Q944&gt;446.27,Q944&lt;448),15,IF(AND(Q944&gt;167.32,Q944&lt;169),16,IF(AND(Q944&gt;98.86,Q944&lt;100),17,IF(AND(Q944&gt;594.08,Q944&lt;596),18,IF(AND(Q944&gt;213.01,Q944&lt;215),19,IF(AND(Q944&gt;138.21,Q944&lt;140),20))))))))))))))))))</f>
        <v>0</v>
      </c>
      <c r="AI944" s="52" t="b">
        <f>IF(AND(S944&gt;195.17,S944&lt;197),3,IF(AND(S944&gt;88.93,S944&lt;90),4,IF(AND(S944&gt;47.88,S944&lt;49),5,IF(AND(S944&gt;245.08,S944&lt;247),6,IF(AND(S944&gt;111.07,S944&lt;113),7,IF(AND(S944&gt;60.92,S944&lt;62),8,IF(AND(S944&gt;296.11,S944&lt;298),9,IF(AND(S944&gt;139.41,S944&lt;141),10,IF(AND(S944&gt;78.67,S944&lt;80),11,IF(AND(S944&gt;204.39,S944&lt;206),12,IF(AND(S944&gt;93.16,S944&lt;95),13,IF(AND(S944&gt;50.17,S944&lt;52),14,IF(AND(S944&gt;256.64,S944&lt;258),15,IF(AND(S944&gt;116.33,S944&lt;118),16,IF(AND(S944&gt;63.83,S944&lt;65),17,IF(AND(S944&gt;310.07,S944&lt;312),18,IF(AND(S944&gt;146.01,S944&lt;148),19,IF(AND(S944&gt;82.42,S944&lt;84),20))))))))))))))))))</f>
        <v>0</v>
      </c>
      <c r="AJ944" s="52" t="b">
        <f>IF(AND(U944&gt;107.35,U944&lt;109),3,IF(AND(U944&gt;63.65,U944&lt;65),4,IF(AND(U944&gt;44.75,U944&lt;46),5,IF(AND(U944&gt;143.27,U944&lt;145),6,IF(AND(U944&gt;85.58,U944&lt;87),7,IF(AND(U944&gt;60.46,U944&lt;62),8,IF(AND(U944&gt;194.16,U944&lt;196),9,IF(AND(U944&gt;117.24,U944&lt;119),10,IF(AND(U944&gt;82.88,U944&lt;84),11,IF(AND(U944&gt;112.44,U944&lt;114),12,IF(AND(U944&gt;66.69,U944&lt;68),13,IF(AND(U944&gt;46.9,U944&lt;48),14,IF(AND(U944&gt;150.05,U944&lt;152),15,IF(AND(U944&gt;90.65,U944&lt;91),16,IF(AND(U944&gt;63.34,U944&lt;65),17,IF(AND(U944&gt;203.34,U944&lt;205),18,IF(AND(U944&gt;122.8,U944&lt;124),19,IF(AND(U944&gt;86.83,U944&lt;88),20))))))))))))))))))</f>
        <v>0</v>
      </c>
      <c r="AK944" s="52" t="b">
        <f>IF(AND(V944&gt;139.85,V944&lt;141),3,IF(AND(V944&gt;103.84,V944&lt;105),4,IF(AND(V944&gt;52.32,V944&lt;54),5,IF(AND(V944&gt;285.46,V944&lt;287),6,IF(AND(V944&gt;118.42,V944&lt;120),7,IF(AND(V944&gt;62.42,V944&lt;64),8,IF(AND(V944&gt;412.27,V944&lt;414),9,IF(AND(V944&gt;140.33,V944&lt;142),10,IF(AND(V944&gt;145,V944&lt;147),11,IF(AND(V944&gt;146.47,V944&lt;148),12,IF(AND(V944&gt;108.77,V944&lt;110),13,IF(AND(V944&gt;54.82,V944&lt;56),14,IF(AND(V944&gt;298.92,V944&lt;300),15,IF(AND(V944&gt;124.03,V944&lt;126),16,IF(AND(V944&gt;65.4,V944&lt;67),17,IF(AND(V944&gt;431.69,V944&lt;433),18,IF(AND(V944&gt;146.97,V944&lt;148),19,IF(AND(V944&gt;151.86,V944&lt;153),20))))))))))))))))))</f>
        <v>0</v>
      </c>
      <c r="AL944" s="52" t="b">
        <f>IF(AND(W944&gt;350.42,W944&lt;352),3,IF(AND(W944&gt;546.22,W944&lt;548),4,IF(AND(W944&gt;155.33,W944&lt;157),5,IF(AND(W944&gt;721.99,W944&lt;723),6,IF(AND(W944&gt;638.96,W944&lt;639),7,IF(AND(W944&gt;187.79,W944&lt;189),8,IF(AND(W944&gt;945.4,W944&lt;947),9,IF(AND(W944&gt;698.46,W944&lt;670),10,IF(AND(W944&gt;360.7,W944&lt;362),11,IF(AND(W944&gt;366.94,W944&lt;368),12,IF(AND(W944&gt;571.94,W944&lt;573),13,IF(AND(W944&gt;162.68,W944&lt;164),14,IF(AND(W944&gt;755.97,W944&lt;757),15,IF(AND(W944&gt;667.99,W944&lt;669),16,IF(AND(W944&gt;196.66,W944&lt;198),17,IF(AND(W944&gt;989.88,W944&lt;991),18,IF(AND(W944&gt;731.33,W944&lt;733),19,IF(AND(W944&gt;377.7,W944&lt;379),20))))))))))))))))))</f>
        <v>0</v>
      </c>
      <c r="AM944" s="52" t="b">
        <f>IF(AND(Y944&gt;46.2,Y944&lt;46.5),3,IF(AND(Y944&gt;18.8,Y944&lt;19.1),4,IF(AND(Y944&gt;15.8,Y944&lt;16),5,IF(AND(Y944&gt;78.7,Y944&lt;79),6,IF(AND(Y944&gt;32.1,Y944&lt;32.4),7,IF(AND(Y944&gt;26.9,Y944&lt;27.3),8,IF(AND(Y944&gt;125,Y944&lt;125.5),9,IF(AND(Y944&gt;48.2,Y944&lt;48.52),10,IF(AND(Y944&gt;43.1,Y944&lt;43.6),11,IF(AND(Y944&gt;48.53,Y944&lt;48.7),12,IF(AND(Y944&gt;19.6,Y944&lt;20.1),13,IF(AND(Y944&gt;16.5,Y944&lt;16.9),14,IF(AND(Y944&gt;82.4,Y944&lt;82.8),15,IF(AND(Y944&gt;33.6,Y944&lt;34),16,IF(AND(Y944&gt;28,Y944&lt;28.6),17,IF(AND(Y944&gt;130.8,Y944&lt;131.4),18,IF(AND(Y944&gt;50.5,Y944&lt;50.9),19,IF(AND(Y944&gt;45.2,Y944&lt;45.8),20))))))))))))))))))</f>
        <v>0</v>
      </c>
      <c r="AO944" s="4">
        <f t="shared" si="2424"/>
        <v>0</v>
      </c>
      <c r="AP944" s="4">
        <f t="shared" si="2425"/>
        <v>0</v>
      </c>
      <c r="AQ944" s="4">
        <f t="shared" si="2378"/>
        <v>0</v>
      </c>
      <c r="AU944" s="290"/>
      <c r="AV944" s="290"/>
      <c r="AW944" s="317"/>
      <c r="AX944" s="322" t="s">
        <v>53</v>
      </c>
      <c r="AY944" s="293"/>
      <c r="AZ944" s="11">
        <f>ROUND(AZ943/AW937,2)</f>
        <v>1292.8499999999999</v>
      </c>
      <c r="BA944" s="11">
        <f>ROUND(BA943/AW937,2)</f>
        <v>1292.8499999999999</v>
      </c>
      <c r="BB944" s="11">
        <f>ROUND(BB943/AW937,2)</f>
        <v>0</v>
      </c>
      <c r="BC944" s="11">
        <f>ROUND(BC943/AW937,2)</f>
        <v>0</v>
      </c>
      <c r="BD944" s="11">
        <f>ROUND(BD943/AW937,2)</f>
        <v>0</v>
      </c>
      <c r="BE944" s="11">
        <f>ROUND(BE943/AW937,2)</f>
        <v>0</v>
      </c>
      <c r="BF944" s="11">
        <f>ROUND(BF943/AW937,2)</f>
        <v>0</v>
      </c>
      <c r="BG944" s="11">
        <f>ROUND(BG943/AW937,2)</f>
        <v>0</v>
      </c>
      <c r="BH944" s="11">
        <f>ROUND(BH943/AW937,2)</f>
        <v>0</v>
      </c>
      <c r="BI944" s="11">
        <f>ROUND(BI943/AW937,2)</f>
        <v>0</v>
      </c>
      <c r="BJ944" s="11">
        <f>ROUND(BJ943/AW937,2)</f>
        <v>0</v>
      </c>
      <c r="BK944" s="11">
        <f>ROUND(BK943/AW937,2)</f>
        <v>0</v>
      </c>
      <c r="BL944" s="11">
        <f>ROUND(BL943/AW937,2)</f>
        <v>0</v>
      </c>
      <c r="BM944" s="11">
        <f>ROUND(BM943/AW937,2)</f>
        <v>0</v>
      </c>
      <c r="BN944" s="11">
        <f>ROUND(BN943/AW937,2)</f>
        <v>0</v>
      </c>
      <c r="BO944" s="11">
        <f>ROUND(BO943/AW937,2)</f>
        <v>0</v>
      </c>
      <c r="BP944" s="11">
        <f>ROUND(BP943/AW937,2)</f>
        <v>0</v>
      </c>
      <c r="BQ944" s="11">
        <f>ROUND(BQ943/AW937,2)</f>
        <v>0</v>
      </c>
      <c r="BR944" s="11">
        <f>ROUND(BR943/AW937,2)</f>
        <v>0</v>
      </c>
      <c r="BS944" s="11">
        <f>ROUND(BS943/AW937,2)</f>
        <v>0</v>
      </c>
      <c r="BT944" s="11">
        <f>ROUND(BT943/AW937,2)</f>
        <v>0</v>
      </c>
      <c r="BU944" s="17">
        <v>8</v>
      </c>
      <c r="BX944" s="52" t="b">
        <f>IF(AND(BA944&gt;947.15,BA944&lt;949),3,IF(AND(BA944&gt;623.59,BA944&lt;625),4,IF(AND(BA944&gt;237.38,BA944&lt;239),5,IF(AND(BA944&gt;1986,BA944&lt;1988),6,IF(AND(BA944&gt;739.75,BA944&lt;741),7,IF(AND(BA944&gt;282.91,BA944&lt;284),8,IF(AND(BA944&gt;2681.35,BA944&lt;2683),9,IF(AND(BA944&gt;828.59,BA944&lt;830),10,IF(AND(BA944&gt;585.15,BA944&lt;587),11,IF(AND(BA944&gt;991.71,BA944&lt;993),12,IF(AND(BA944&gt;652.95,BA944&lt;654),13,IF(AND(BA944&gt;248.59,BA944&lt;250),14,IF(AND(BA944&gt;2079.39,BA944&lt;2081),15,IF(AND(BA944&gt;774.57,BA944&lt;776),16,IF(AND(BA944&gt;296.25,BA944&lt;298),17,IF(AND(BA944&gt;2807.42,BA944&lt;2809),18,IF(AND(BA944&gt;867.59,BA944&lt;869),19,IF(AND(BA944&gt;612.7,BA944&lt;614),20))))))))))))))))))</f>
        <v>0</v>
      </c>
      <c r="BY944" s="52" t="b">
        <f>IF(AND(BC944&gt;1204.78,BC944&lt;1206),5,IF(AND(BC944&gt;1407.63,BC944&lt;1409),8,IF(AND(BC944&gt;1427.91,BC944&lt;1429),11,IF(AND(BC944&gt;1261.45,BC944&lt;1263),14,IF(AND(BC944&gt;1473.83,BC944&lt;1475),17,IF(AND(BC944&gt;1495.07,BC944&lt;1497),20))))))</f>
        <v>0</v>
      </c>
      <c r="BZ944" s="52" t="b">
        <f>IF(AND(BD944&gt;486.32,BD944&lt;488),3,IF(AND(BD944&gt;324.64,BD944&lt;326),4,IF(AND(BD944&gt;286.99,BD944&lt;288.5),5,IF(AND(BD944&gt;617.7,BD944&lt;618),6,IF(AND(BD944&gt;411.3,BD944&lt;413),7,IF(AND(BD944&gt;365.04,BD944&lt;367),8,IF(AND(BD944&gt;797.54,BD944&lt;799),9,IF(AND(BD944&gt;533.49,BD944&lt;535),10,IF(AND(BD944&gt;475.86,BD944&lt;477),11,IF(AND(BD944&gt;509.22,BD944&lt;511),12,IF(AND(BD944&gt;339.94,BD944&lt;341.2),13,IF(AND(BD944&gt;300.53,BD944&lt;302),14,IF(AND(BD944&gt;646.78,BD944&lt;648),15,IF(AND(BD944&gt;430.68,BD944&lt;432),16,IF(AND(BD944&gt;382.24,BD944&lt;384),17,IF(AND(BD944&gt;835.07,BD944&lt;837),18,IF(AND(BD944&gt;558.61,BD944&lt;560),19,IF(AND(BD944&gt;498.27,BD944&lt;500),20))))))))))))))))))</f>
        <v>0</v>
      </c>
      <c r="CA944" s="52" t="b">
        <f>IF(AND(BF944&gt;497.89,BF944&lt;499),3,IF(AND(BF944&gt;360.29,BF944&lt;362),4,IF(AND(BF944&gt;249.38,BF944&lt;251),5,IF(AND(BF944&gt;628.22,BF944&lt;630),6,IF(AND(BF944&gt;455.21,BF944&lt;457),7,IF(AND(BF944&gt;315.16,BF944&lt;317),8,IF(AND(BF944&gt;814.35,BF944&lt;816),9,IF(AND(BF944&gt;571.19,BF944&lt;573),10,IF(AND(BF944&gt;401.59,BF944&lt;403),11,IF(AND(BF944&gt;521.33,BF944&lt;523),12,IF(AND(BF944&gt;377.28,BF944&lt;379),13,IF(AND(BF944&gt;261.15,BF944&lt;263),14,IF(AND(BF944&gt;657.8,BF944&lt;659),15,IF(AND(BF944&gt;476.66,BF944&lt;478),16,IF(AND(BF944&gt;330.01,BF944&lt;332),17,IF(AND(BF944&gt;852.67,BF944&lt;854),18,IF(AND(BF944&gt;598.08,BF944&lt;600),19,IF(AND(BF944&gt;420.51,BF944&lt;422),20))))))))))))))))))</f>
        <v>0</v>
      </c>
      <c r="CB944" s="52" t="b">
        <f>IF(AND(BK944&gt;358.85,BK944&lt;360),3,IF(AND(BK944&gt;129.83,BK944&lt;131),4,IF(AND(BK944&gt;77.61,BK944&lt;79),5,IF(AND(BK944&gt;426.19,BK944&lt;428),6,IF(AND(BK944&gt;159.77,BK944&lt;161),7,IF(AND(BK944&gt;94.38,BK944&lt;96),8,IF(AND(BK944&gt;567.37,BK944&lt;569),9,IF(AND(BK944&gt;203.4,BK944&lt;205),10,IF(AND(BK944&gt;131.96,BK944&lt;133),11,IF(AND(BK944&gt;375.76,BK944&lt;377),12,IF(AND(BK944&gt;135.98,BK944&lt;137),13,IF(AND(BK944&gt;81.31,BK944&lt;83),14,IF(AND(BK944&gt;446.27,BK944&lt;448),15,IF(AND(BK944&gt;167.32,BK944&lt;169),16,IF(AND(BK944&gt;98.86,BK944&lt;100),17,IF(AND(BK944&gt;594.08,BK944&lt;596),18,IF(AND(BK944&gt;213.01,BK944&lt;215),19,IF(AND(BK944&gt;138.21,BK944&lt;140),20))))))))))))))))))</f>
        <v>0</v>
      </c>
      <c r="CC944" s="52" t="b">
        <f>IF(AND(BM944&gt;195.17,BM944&lt;197),3,IF(AND(BM944&gt;88.93,BM944&lt;90),4,IF(AND(BM944&gt;47.88,BM944&lt;49),5,IF(AND(BM944&gt;245.08,BM944&lt;247),6,IF(AND(BM944&gt;111.07,BM944&lt;113),7,IF(AND(BM944&gt;60.92,BM944&lt;62),8,IF(AND(BM944&gt;296.11,BM944&lt;298),9,IF(AND(BM944&gt;139.41,BM944&lt;141),10,IF(AND(BM944&gt;78.67,BM944&lt;80),11,IF(AND(BM944&gt;204.39,BM944&lt;206),12,IF(AND(BM944&gt;93.16,BM944&lt;95),13,IF(AND(BM944&gt;50.17,BM944&lt;52),14,IF(AND(BM944&gt;256.64,BM944&lt;258),15,IF(AND(BM944&gt;116.33,BM944&lt;118),16,IF(AND(BM944&gt;63.83,BM944&lt;65),17,IF(AND(BM944&gt;310.07,BM944&lt;312),18,IF(AND(BM944&gt;146.01,BM944&lt;148),19,IF(AND(BM944&gt;82.42,BM944&lt;84),20))))))))))))))))))</f>
        <v>0</v>
      </c>
      <c r="CD944" s="52" t="b">
        <f>IF(AND(BO944&gt;107.35,BO944&lt;109),3,IF(AND(BO944&gt;63.65,BO944&lt;65),4,IF(AND(BO944&gt;44.75,BO944&lt;46),5,IF(AND(BO944&gt;143.27,BO944&lt;145),6,IF(AND(BO944&gt;85.58,BO944&lt;87),7,IF(AND(BO944&gt;60.46,BO944&lt;62),8,IF(AND(BO944&gt;194.16,BO944&lt;196),9,IF(AND(BO944&gt;117.24,BO944&lt;119),10,IF(AND(BO944&gt;82.88,BO944&lt;84),11,IF(AND(BO944&gt;112.44,BO944&lt;114),12,IF(AND(BO944&gt;66.69,BO944&lt;68),13,IF(AND(BO944&gt;46.9,BO944&lt;48),14,IF(AND(BO944&gt;150.05,BO944&lt;152),15,IF(AND(BO944&gt;90.65,BO944&lt;91),16,IF(AND(BO944&gt;63.34,BO944&lt;65),17,IF(AND(BO944&gt;203.34,BO944&lt;205),18,IF(AND(BO944&gt;122.8,BO944&lt;124),19,IF(AND(BO944&gt;86.83,BO944&lt;88),20))))))))))))))))))</f>
        <v>0</v>
      </c>
      <c r="CE944" s="52" t="b">
        <f>IF(AND(BP944&gt;139.85,BP944&lt;141),3,IF(AND(BP944&gt;103.84,BP944&lt;105),4,IF(AND(BP944&gt;52.32,BP944&lt;54),5,IF(AND(BP944&gt;285.46,BP944&lt;287),6,IF(AND(BP944&gt;118.42,BP944&lt;120),7,IF(AND(BP944&gt;62.42,BP944&lt;64),8,IF(AND(BP944&gt;412.27,BP944&lt;414),9,IF(AND(BP944&gt;140.33,BP944&lt;142),10,IF(AND(BP944&gt;145,BP944&lt;147),11,IF(AND(BP944&gt;146.47,BP944&lt;148),12,IF(AND(BP944&gt;108.77,BP944&lt;110),13,IF(AND(BP944&gt;54.82,BP944&lt;56),14,IF(AND(BP944&gt;298.92,BP944&lt;300),15,IF(AND(BP944&gt;124.03,BP944&lt;126),16,IF(AND(BP944&gt;65.4,BP944&lt;67),17,IF(AND(BP944&gt;431.69,BP944&lt;433),18,IF(AND(BP944&gt;146.97,BP944&lt;148),19,IF(AND(BP944&gt;151.86,BP944&lt;153),20))))))))))))))))))</f>
        <v>0</v>
      </c>
      <c r="CF944" s="52" t="b">
        <f>IF(AND(BQ944&gt;350.42,BQ944&lt;352),3,IF(AND(BQ944&gt;546.22,BQ944&lt;548),4,IF(AND(BQ944&gt;155.33,BQ944&lt;157),5,IF(AND(BQ944&gt;721.99,BQ944&lt;723),6,IF(AND(BQ944&gt;638.96,BQ944&lt;639),7,IF(AND(BQ944&gt;187.79,BQ944&lt;189),8,IF(AND(BQ944&gt;945.4,BQ944&lt;947),9,IF(AND(BQ944&gt;698.46,BQ944&lt;670),10,IF(AND(BQ944&gt;360.7,BQ944&lt;362),11,IF(AND(BQ944&gt;366.94,BQ944&lt;368),12,IF(AND(BQ944&gt;571.94,BQ944&lt;573),13,IF(AND(BQ944&gt;162.68,BQ944&lt;164),14,IF(AND(BQ944&gt;755.97,BQ944&lt;757),15,IF(AND(BQ944&gt;667.99,BQ944&lt;669),16,IF(AND(BQ944&gt;196.66,BQ944&lt;198),17,IF(AND(BQ944&gt;989.88,BQ944&lt;991),18,IF(AND(BQ944&gt;731.33,BQ944&lt;733),19,IF(AND(BQ944&gt;377.7,BQ944&lt;379),20))))))))))))))))))</f>
        <v>0</v>
      </c>
      <c r="CG944" s="52" t="b">
        <f>IF(AND(BS944&gt;46.2,BS944&lt;46.5),3,IF(AND(BS944&gt;18.8,BS944&lt;19.1),4,IF(AND(BS944&gt;15.8,BS944&lt;16),5,IF(AND(BS944&gt;78.7,BS944&lt;79),6,IF(AND(BS944&gt;32.1,BS944&lt;32.4),7,IF(AND(BS944&gt;26.9,BS944&lt;27.3),8,IF(AND(BS944&gt;125,BS944&lt;125.5),9,IF(AND(BS944&gt;48.2,BS944&lt;48.52),10,IF(AND(BS944&gt;43.1,BS944&lt;43.6),11,IF(AND(BS944&gt;48.53,BS944&lt;48.7),12,IF(AND(BS944&gt;19.6,BS944&lt;20.1),13,IF(AND(BS944&gt;16.5,BS944&lt;16.9),14,IF(AND(BS944&gt;82.4,BS944&lt;82.8),15,IF(AND(BS944&gt;33.6,BS944&lt;34),16,IF(AND(BS944&gt;28,BS944&lt;28.6),17,IF(AND(BS944&gt;130.8,BS944&lt;131.4),18,IF(AND(BS944&gt;50.5,BS944&lt;50.9),19,IF(AND(BS944&gt;45.2,BS944&lt;45.8),20))))))))))))))))))</f>
        <v>0</v>
      </c>
    </row>
    <row r="945" spans="1:88" ht="90" customHeight="1">
      <c r="A945" s="287"/>
      <c r="B945" s="287"/>
      <c r="C945" s="309"/>
      <c r="D945" s="292" t="s">
        <v>54</v>
      </c>
      <c r="E945" s="293"/>
      <c r="F945" s="10" t="s">
        <v>36</v>
      </c>
      <c r="G945" s="12">
        <f>IF(AD945=FALSE,0,AD945)</f>
        <v>0</v>
      </c>
      <c r="H945" s="12" t="s">
        <v>36</v>
      </c>
      <c r="I945" s="12">
        <f>IF(AE945=FALSE,0,AE945)</f>
        <v>0</v>
      </c>
      <c r="J945" s="12">
        <f>IF(AF945=FALSE,0,AF945)</f>
        <v>0</v>
      </c>
      <c r="K945" s="12" t="s">
        <v>36</v>
      </c>
      <c r="L945" s="12">
        <f>IF(AG945=FALSE,0,AG945)</f>
        <v>0</v>
      </c>
      <c r="M945" s="12" t="s">
        <v>36</v>
      </c>
      <c r="N945" s="12" t="s">
        <v>36</v>
      </c>
      <c r="O945" s="12" t="s">
        <v>36</v>
      </c>
      <c r="P945" s="12" t="s">
        <v>36</v>
      </c>
      <c r="Q945" s="12">
        <f>IF(AH945=FALSE,0,AH945)</f>
        <v>0</v>
      </c>
      <c r="R945" s="12" t="s">
        <v>36</v>
      </c>
      <c r="S945" s="12">
        <f>IF(AI945=FALSE,0,AI945)</f>
        <v>0</v>
      </c>
      <c r="T945" s="12" t="s">
        <v>36</v>
      </c>
      <c r="U945" s="12">
        <f>IF(AJ945=FALSE,0,AJ945)</f>
        <v>0</v>
      </c>
      <c r="V945" s="12">
        <f>IF(AK945=FALSE,0,AK945)</f>
        <v>0</v>
      </c>
      <c r="W945" s="12">
        <f>IF(AL945=FALSE,0,AL945)</f>
        <v>0</v>
      </c>
      <c r="X945" s="12" t="s">
        <v>36</v>
      </c>
      <c r="Y945" s="12">
        <f>IF(AM945=FALSE,0,AM945)</f>
        <v>0</v>
      </c>
      <c r="Z945" s="12" t="s">
        <v>36</v>
      </c>
      <c r="AA945" s="18">
        <v>9</v>
      </c>
      <c r="AD945" s="52" t="b">
        <f>IF(AD944=3,948.15,IF(AD944=4,624.59,IF(AD944=5,238.38,IF(AD944=6,1987,IF(AD944=7,740.75,IF(AD944=8,283.91,IF(AD944=9,2682.35,IF(AD944=10,829.59,IF(AD944=11,586.15,IF(AD944=12,992.71,IF(AD944=13,653.95,IF(AD944=14,249.59,IF(AD944=15,2080.39,IF(AD944=16,775.57,IF(AD944=17,297.25,IF(AD944=18,2808.42,IF(AD944=19,868.59,IF(AD944=20,613.7))))))))))))))))))</f>
        <v>0</v>
      </c>
      <c r="AE945" s="52" t="b">
        <f>IF(AE944=5,1205.78,IF(AE944=8,1408.63,IF(AE944=11,1428.91,IF(AE944=14,1262.45,IF(AE944=17,1474.83,IF(AE944=20,1496.07))))))</f>
        <v>0</v>
      </c>
      <c r="AF945" s="52" t="b">
        <f>IF(AF944=3,487.32,IF(AF944=4,325.64,IF(AF944=5,287.99,IF(AF944=6,618.7,IF(AF944=7,412.3,IF(AF944=8,366.04,IF(AF944=9,798.54,IF(AF944=10,534.49,IF(AF944=11,476.86,IF(AF944=12,510.22,IF(AF944=13,340.94,IF(AF944=14,301.53,IF(AF944=15,647.78,IF(AF944=16,431.68,IF(AF944=17,383.24,IF(AF944=18,836.07,IF(AF944=19,559.61,IF(AF944=20,499.27))))))))))))))))))</f>
        <v>0</v>
      </c>
      <c r="AG945" s="52" t="b">
        <f>IF(AG944=3,498.89,IF(AG944=4,361.29,IF(AG944=5,250.38,IF(AG944=6,629.22,IF(AG944=7,456.21,IF(AG944=8,316.16,IF(AG944=9,815.35,IF(AG944=10,572.19,IF(AG944=11,402.59,IF(AG944=12,522.33,IF(AG944=13,378.28,IF(AG944=14,262.15,IF(AG944=15,658.8,IF(AG944=16,477.66,IF(AG944=17,331.01,IF(AG944=18,853.67,IF(AG944=19,599.08,IF(AG944=20,421.51))))))))))))))))))</f>
        <v>0</v>
      </c>
      <c r="AH945" s="52" t="b">
        <f>IF(AH944=3,359.85,IF(AH944=4,130.83,IF(AH944=5,78.61,IF(AH944=6,427.19,IF(AH944=7,160.77,IF(AH944=8,95.38,IF(AH944=9,568.37,IF(AH944=10,204.4,IF(AH944=11,132.96,IF(AH944=12,376.76,IF(AH944=13,136.98,IF(AH944=14,82.31,IF(AH944=15,447.27,IF(AH944=16,168.32,IF(AH944=17,99.86,IF(AH944=18,595.08,IF(AH944=19,214.01,IF(AH944=20,139.21))))))))))))))))))</f>
        <v>0</v>
      </c>
      <c r="AI945" s="52" t="b">
        <f>IF(AI944=3,196.17,IF(AI944=4,89.93,IF(AI944=5,48.88,IF(AI944=6,246.08,IF(AI944=7,112.07,IF(AI944=8,61.92,IF(AI944=9,297.11,IF(AI944=10,140.41,IF(AI944=11,79.67,IF(AI944=12,205.39,IF(AI944=13,94.16,IF(AI944=14,51.17,IF(AI944=15,257.64,IF(AI944=16,117.33,IF(AI944=17,64.83,IF(AI944=18,311.07,IF(AI944=19,147.01,IF(AI944=20,83.42))))))))))))))))))</f>
        <v>0</v>
      </c>
      <c r="AJ945" s="52" t="b">
        <f>IF(AJ944=3,108.35,IF(AJ944=4,64.65,IF(AJ944=5,45.75,IF(AJ944=6,144.27,IF(AJ944=7,86.58,IF(AJ944=8,61.46,IF(AJ944=9,195.16,IF(AJ944=10,118.24,IF(AJ944=11,83.88,IF(AJ944=12,113.44,IF(AJ944=13,67.69,IF(AJ944=14,47.9,IF(AJ944=15,151.05,IF(AJ944=16,90.65,IF(AJ944=17,64.34,IF(AJ944=18,204.34,IF(AJ944=19,123.8,IF(AJ944=20,87.83))))))))))))))))))</f>
        <v>0</v>
      </c>
      <c r="AK945" s="52" t="b">
        <f>IF(AK944=3,140.85,IF(AK944=4,104.84,IF(AK944=5,53.32,IF(AK944=6,286.46,IF(AK944=7,119.42,IF(AK944=8,63.42,IF(AK944=9,413.27,IF(AK944=10,141.33,IF(AK944=11,146,IF(AK944=12,147.47,IF(AK944=13,109.77,IF(AK944=14,55.82,IF(AK944=15,299.92,IF(AK944=16,125.03,IF(AK944=17,66.4,IF(AK944=18,432.69,IF(AK944=19,147.97,IF(AK944=20,152.86))))))))))))))))))</f>
        <v>0</v>
      </c>
      <c r="AL945" s="52" t="b">
        <f>IF(AL944=3,351.42,IF(AL944=4,547.22,IF(AL944=5,156.33,IF(AL944=6,722.99,IF(AL944=7,638.96,IF(AL944=8,188.79,IF(AL944=9,946.4,IF(AL944=10,699.46,IF(AL944=11,361.7,IF(AL944=12,367.94,IF(AL944=13,572.94,IF(AL944=14,163.68,IF(AL944=15,756.97,IF(AL944=16,668.99,IF(AL944=17,197.66,IF(AL944=18,990.88,IF(AL944=19,732.33,IF(AL944=20,378.7))))))))))))))))))</f>
        <v>0</v>
      </c>
      <c r="AM945" s="52" t="b">
        <f>IF(AM944=3,46.41,IF(AM944=4,19.01,IF(AM944=5,15.96,IF(AM944=6,78.9,IF(AM944=7,32.34,IF(AM944=8,27.09,IF(AM944=9,125.27,IF(AM944=10,48.48,IF(AM944=11,43.47,IF(AM944=12,48.59,IF(AM944=13,19.9,IF(AM944=14,16.71,IF(AM944=15,82.61,IF(AM944=16,33.86,IF(AM944=17,28.36,IF(AM944=18,131.15,IF(AM944=19,50.76,IF(AM944=20,45.51))))))))))))))))))</f>
        <v>0</v>
      </c>
      <c r="AO945" s="4">
        <f t="shared" si="2424"/>
        <v>0</v>
      </c>
      <c r="AP945" s="4">
        <f t="shared" si="2425"/>
        <v>0</v>
      </c>
      <c r="AQ945" s="4">
        <f t="shared" si="2378"/>
        <v>0</v>
      </c>
      <c r="AU945" s="290"/>
      <c r="AV945" s="290"/>
      <c r="AW945" s="317"/>
      <c r="AX945" s="322" t="s">
        <v>54</v>
      </c>
      <c r="AY945" s="293"/>
      <c r="AZ945" s="10" t="s">
        <v>36</v>
      </c>
      <c r="BA945" s="12">
        <f>IF(BX945=FALSE,0,BX945)</f>
        <v>0</v>
      </c>
      <c r="BB945" s="12" t="s">
        <v>36</v>
      </c>
      <c r="BC945" s="12">
        <f>IF(BY945=FALSE,0,BY945)</f>
        <v>0</v>
      </c>
      <c r="BD945" s="12">
        <f>IF(BZ945=FALSE,0,BZ945)</f>
        <v>0</v>
      </c>
      <c r="BE945" s="12" t="s">
        <v>36</v>
      </c>
      <c r="BF945" s="12">
        <f>IF(CA945=FALSE,0,CA945)</f>
        <v>0</v>
      </c>
      <c r="BG945" s="12" t="s">
        <v>36</v>
      </c>
      <c r="BH945" s="12" t="s">
        <v>36</v>
      </c>
      <c r="BI945" s="12" t="s">
        <v>36</v>
      </c>
      <c r="BJ945" s="12" t="s">
        <v>36</v>
      </c>
      <c r="BK945" s="12">
        <f>IF(CB945=FALSE,0,CB945)</f>
        <v>0</v>
      </c>
      <c r="BL945" s="12" t="s">
        <v>36</v>
      </c>
      <c r="BM945" s="12">
        <f>IF(CC945=FALSE,0,CC945)</f>
        <v>0</v>
      </c>
      <c r="BN945" s="12" t="s">
        <v>36</v>
      </c>
      <c r="BO945" s="12">
        <f>IF(CD945=FALSE,0,CD945)</f>
        <v>0</v>
      </c>
      <c r="BP945" s="12">
        <f>IF(CE945=FALSE,0,CE945)</f>
        <v>0</v>
      </c>
      <c r="BQ945" s="12">
        <f>IF(CF945=FALSE,0,CF945)</f>
        <v>0</v>
      </c>
      <c r="BR945" s="12" t="s">
        <v>36</v>
      </c>
      <c r="BS945" s="12">
        <f>IF(CG945=FALSE,0,CG945)</f>
        <v>0</v>
      </c>
      <c r="BT945" s="12" t="s">
        <v>36</v>
      </c>
      <c r="BU945" s="18">
        <v>9</v>
      </c>
      <c r="BX945" s="52" t="b">
        <f>IF(AD944=3,1896.3,IF(AD944=4,1249.18,IF(AD944=5,476.76,IF(AD944=6,3974,IF(AD944=7,1481.5,IF(AD944=8,567.82,IF(AD944=9,5364.7,IF(AD944=10,1659.18,IF(AD944=11,1172.3)))))))))</f>
        <v>0</v>
      </c>
      <c r="BY945" s="52" t="b">
        <f>IF(AE944=5,2411.56,IF(AE944=8,2817.26,IF(AE944=11,2857.82)))</f>
        <v>0</v>
      </c>
      <c r="BZ945" s="52" t="b">
        <f>IF(AF944=3,974.64,IF(AF944=4,651.28,IF(AF944=5,575.98,IF(AF944=6,1237.4,IF(AF944=7,824.6,IF(AF944=8,732.08,IF(AF944=9,1597.08,IF(AF944=10,1068.98,IF(AF944=11,953.72)))))))))</f>
        <v>0</v>
      </c>
      <c r="CA945" s="52" t="b">
        <f>IF(AG944=3,997.78,IF(AG944=4,722.58,IF(AG944=5,500.76,IF(AG944=6,1258.44,IF(AG944=7,912.42,IF(AG944=8,632.32,IF(AG944=9,1630.7,IF(AG944=10,1144.38,IF(AG944=11,805.18)))))))))</f>
        <v>0</v>
      </c>
      <c r="CB945" s="52" t="b">
        <f>IF(AH944=3,719.7,IF(AH944=4,261.66,IF(AH944=5,157.22,IF(AH944=6,854.38,IF(AH944=7,321.54,IF(AH944=8,190.76,IF(AH944=9,1136.74,IF(AH944=10,408.8,IF(AH944=11,265.92)))))))))</f>
        <v>0</v>
      </c>
      <c r="CC945" s="52" t="b">
        <f>IF(AI944=3,392.34,IF(AI944=4,179.86,IF(AI944=5,97.76,IF(AI944=6,492.16,IF(AI944=7,224.14,IF(AI944=8,123.84,IF(AI944=9,594.22,IF(AI944=10,280.82,IF(AI944=11,159.34)))))))))</f>
        <v>0</v>
      </c>
      <c r="CD945" s="52" t="b">
        <f>IF(AJ944=3,216.7,IF(AJ944=4,129.3,IF(AJ944=5,91.5,IF(AJ944=6,288.54,IF(AJ944=7,173.16,IF(AJ944=8,122.92,IF(AJ944=9,390.32,IF(AJ944=10,236.48,IF(AJ944=11,167.76)))))))))</f>
        <v>0</v>
      </c>
      <c r="CE945" s="52" t="b">
        <f>IF(AK944=3,281.7,IF(AK944=4,209.68,IF(AK944=5,106.64,IF(AK944=6,572.92,IF(AK944=7,238.84,IF(AK944=8,126.84,IF(AK944=9,826.54,IF(AK944=10,282.66,IF(AK944=11,292)))))))))</f>
        <v>0</v>
      </c>
      <c r="CF945" s="52" t="b">
        <f>IF(AL944=3,702.84,IF(AL944=4,1094.44,IF(AL944=5,312.66,IF(AL944=6,1445.98,IF(AL944=7,1277.92,IF(AL944=8,377.58,IF(AL944=9,1892.8,IF(AL944=10,1398.92,IF(AL944=11,723.4)))))))))</f>
        <v>0</v>
      </c>
      <c r="CG945" s="52" t="b">
        <f>IF(AM944=3,92.82,IF(AM944=4,38.02,IF(AM944=5,31.92,IF(AM944=6,157.8,IF(AM944=7,64.68,IF(AM944=8,54.18,IF(AM944=9,250.54,IF(AM944=10,96.96,IF(AM944=11,86.94)))))))))</f>
        <v>0</v>
      </c>
    </row>
    <row r="946" spans="1:88" ht="30" customHeight="1">
      <c r="A946" s="286"/>
      <c r="B946" s="286" t="s">
        <v>361</v>
      </c>
      <c r="C946" s="307">
        <f>C937</f>
        <v>5930.7</v>
      </c>
      <c r="D946" s="286" t="s">
        <v>27</v>
      </c>
      <c r="E946" s="3" t="s">
        <v>28</v>
      </c>
      <c r="F946" s="10">
        <f>G946+I946+J946+L946+Q946+S946+U946+V946+W946+Y946+Z946</f>
        <v>3833744.625</v>
      </c>
      <c r="G946" s="44">
        <f>G937</f>
        <v>3833744.625</v>
      </c>
      <c r="H946" s="10">
        <f t="shared" ref="H946:Z951" si="2503">H937</f>
        <v>0</v>
      </c>
      <c r="I946" s="10">
        <f t="shared" si="2503"/>
        <v>0</v>
      </c>
      <c r="J946" s="10">
        <f t="shared" si="2503"/>
        <v>0</v>
      </c>
      <c r="K946" s="10">
        <f t="shared" si="2503"/>
        <v>0</v>
      </c>
      <c r="L946" s="10">
        <f t="shared" si="2503"/>
        <v>0</v>
      </c>
      <c r="M946" s="10">
        <f t="shared" si="2503"/>
        <v>0</v>
      </c>
      <c r="N946" s="10">
        <f t="shared" si="2503"/>
        <v>0</v>
      </c>
      <c r="O946" s="10">
        <f t="shared" si="2503"/>
        <v>0</v>
      </c>
      <c r="P946" s="10">
        <f t="shared" si="2503"/>
        <v>0</v>
      </c>
      <c r="Q946" s="10">
        <f t="shared" si="2503"/>
        <v>0</v>
      </c>
      <c r="R946" s="10">
        <f t="shared" si="2503"/>
        <v>0</v>
      </c>
      <c r="S946" s="10">
        <f t="shared" si="2503"/>
        <v>0</v>
      </c>
      <c r="T946" s="10">
        <f t="shared" si="2503"/>
        <v>0</v>
      </c>
      <c r="U946" s="10">
        <f t="shared" si="2503"/>
        <v>0</v>
      </c>
      <c r="V946" s="10">
        <f t="shared" si="2503"/>
        <v>0</v>
      </c>
      <c r="W946" s="10">
        <f t="shared" si="2503"/>
        <v>0</v>
      </c>
      <c r="X946" s="10">
        <f t="shared" si="2503"/>
        <v>0</v>
      </c>
      <c r="Y946" s="10">
        <f t="shared" si="2503"/>
        <v>0</v>
      </c>
      <c r="Z946" s="10">
        <f t="shared" si="2503"/>
        <v>0</v>
      </c>
      <c r="AA946" s="25">
        <v>1</v>
      </c>
      <c r="AO946" s="4">
        <f t="shared" si="2424"/>
        <v>0</v>
      </c>
      <c r="AP946" s="4">
        <f t="shared" si="2425"/>
        <v>0</v>
      </c>
      <c r="AQ946" s="4">
        <f t="shared" si="2378"/>
        <v>0</v>
      </c>
      <c r="AU946" s="290"/>
      <c r="AV946" s="290" t="s">
        <v>361</v>
      </c>
      <c r="AW946" s="317">
        <f>AW937</f>
        <v>5930.7</v>
      </c>
      <c r="AX946" s="290" t="s">
        <v>27</v>
      </c>
      <c r="AY946" s="3" t="s">
        <v>28</v>
      </c>
      <c r="AZ946" s="10">
        <f>BA946+BC946+BD946+BF946+BK946+BM946+BO946+BP946+BQ946+BS946+BT946</f>
        <v>7667489.25</v>
      </c>
      <c r="BA946" s="44">
        <f>BA937</f>
        <v>7667489.25</v>
      </c>
      <c r="BB946" s="10">
        <f t="shared" ref="BB946:BT946" si="2504">BB937</f>
        <v>0</v>
      </c>
      <c r="BC946" s="10">
        <f t="shared" si="2504"/>
        <v>0</v>
      </c>
      <c r="BD946" s="10">
        <f t="shared" si="2504"/>
        <v>0</v>
      </c>
      <c r="BE946" s="10">
        <f t="shared" si="2504"/>
        <v>0</v>
      </c>
      <c r="BF946" s="10">
        <f t="shared" si="2504"/>
        <v>0</v>
      </c>
      <c r="BG946" s="10">
        <f t="shared" si="2504"/>
        <v>0</v>
      </c>
      <c r="BH946" s="10">
        <f t="shared" si="2504"/>
        <v>0</v>
      </c>
      <c r="BI946" s="10">
        <f t="shared" si="2504"/>
        <v>0</v>
      </c>
      <c r="BJ946" s="10">
        <f t="shared" si="2504"/>
        <v>0</v>
      </c>
      <c r="BK946" s="10">
        <f t="shared" si="2504"/>
        <v>0</v>
      </c>
      <c r="BL946" s="10">
        <f t="shared" si="2504"/>
        <v>0</v>
      </c>
      <c r="BM946" s="10">
        <f t="shared" si="2504"/>
        <v>0</v>
      </c>
      <c r="BN946" s="10">
        <f t="shared" si="2504"/>
        <v>0</v>
      </c>
      <c r="BO946" s="10">
        <f t="shared" si="2504"/>
        <v>0</v>
      </c>
      <c r="BP946" s="10">
        <f t="shared" si="2504"/>
        <v>0</v>
      </c>
      <c r="BQ946" s="10">
        <f t="shared" si="2504"/>
        <v>0</v>
      </c>
      <c r="BR946" s="10">
        <f t="shared" si="2504"/>
        <v>0</v>
      </c>
      <c r="BS946" s="10">
        <f t="shared" si="2504"/>
        <v>0</v>
      </c>
      <c r="BT946" s="10">
        <f t="shared" si="2504"/>
        <v>0</v>
      </c>
      <c r="BU946" s="25">
        <v>1</v>
      </c>
      <c r="CI946" s="32">
        <f>BF946-BG946</f>
        <v>0</v>
      </c>
    </row>
    <row r="947" spans="1:88" ht="60" customHeight="1">
      <c r="A947" s="291"/>
      <c r="B947" s="291"/>
      <c r="C947" s="308"/>
      <c r="D947" s="287"/>
      <c r="E947" s="3" t="s">
        <v>29</v>
      </c>
      <c r="F947" s="10">
        <f t="shared" ref="F947:F951" si="2505">G947+I947+J947+L947+Q947+S947+U947+V947+W947+Y947+Z947</f>
        <v>0</v>
      </c>
      <c r="G947" s="10">
        <f t="shared" ref="G947:V951" si="2506">G938</f>
        <v>0</v>
      </c>
      <c r="H947" s="10">
        <f t="shared" si="2506"/>
        <v>0</v>
      </c>
      <c r="I947" s="10">
        <f t="shared" si="2506"/>
        <v>0</v>
      </c>
      <c r="J947" s="10">
        <f t="shared" si="2506"/>
        <v>0</v>
      </c>
      <c r="K947" s="10">
        <f t="shared" si="2506"/>
        <v>0</v>
      </c>
      <c r="L947" s="10">
        <f t="shared" si="2506"/>
        <v>0</v>
      </c>
      <c r="M947" s="10">
        <f t="shared" si="2506"/>
        <v>0</v>
      </c>
      <c r="N947" s="10">
        <f t="shared" si="2506"/>
        <v>0</v>
      </c>
      <c r="O947" s="10">
        <f t="shared" si="2506"/>
        <v>0</v>
      </c>
      <c r="P947" s="10">
        <f t="shared" si="2506"/>
        <v>0</v>
      </c>
      <c r="Q947" s="10">
        <f t="shared" si="2506"/>
        <v>0</v>
      </c>
      <c r="R947" s="10">
        <f t="shared" si="2506"/>
        <v>0</v>
      </c>
      <c r="S947" s="10">
        <f t="shared" si="2506"/>
        <v>0</v>
      </c>
      <c r="T947" s="10">
        <f t="shared" si="2506"/>
        <v>0</v>
      </c>
      <c r="U947" s="10">
        <f t="shared" si="2506"/>
        <v>0</v>
      </c>
      <c r="V947" s="10">
        <f t="shared" si="2506"/>
        <v>0</v>
      </c>
      <c r="W947" s="10">
        <f t="shared" si="2503"/>
        <v>0</v>
      </c>
      <c r="X947" s="10">
        <f t="shared" si="2503"/>
        <v>0</v>
      </c>
      <c r="Y947" s="10">
        <f t="shared" si="2503"/>
        <v>0</v>
      </c>
      <c r="Z947" s="10">
        <f t="shared" si="2503"/>
        <v>0</v>
      </c>
      <c r="AA947" s="16">
        <v>2</v>
      </c>
      <c r="AO947" s="4">
        <f t="shared" si="2424"/>
        <v>0</v>
      </c>
      <c r="AP947" s="4">
        <f t="shared" si="2425"/>
        <v>0</v>
      </c>
      <c r="AQ947" s="4">
        <f t="shared" si="2378"/>
        <v>0</v>
      </c>
      <c r="AU947" s="290"/>
      <c r="AV947" s="290"/>
      <c r="AW947" s="317"/>
      <c r="AX947" s="290"/>
      <c r="AY947" s="3" t="s">
        <v>29</v>
      </c>
      <c r="AZ947" s="10">
        <f t="shared" ref="AZ947:AZ951" si="2507">BA947+BC947+BD947+BF947+BK947+BM947+BO947+BP947+BQ947+BS947+BT947</f>
        <v>0</v>
      </c>
      <c r="BA947" s="10">
        <f t="shared" ref="BA947:BT947" si="2508">BA938</f>
        <v>0</v>
      </c>
      <c r="BB947" s="10">
        <f t="shared" si="2508"/>
        <v>0</v>
      </c>
      <c r="BC947" s="10">
        <f t="shared" si="2508"/>
        <v>0</v>
      </c>
      <c r="BD947" s="10">
        <f t="shared" si="2508"/>
        <v>0</v>
      </c>
      <c r="BE947" s="10">
        <f t="shared" si="2508"/>
        <v>0</v>
      </c>
      <c r="BF947" s="10">
        <f t="shared" si="2508"/>
        <v>0</v>
      </c>
      <c r="BG947" s="10">
        <f t="shared" si="2508"/>
        <v>0</v>
      </c>
      <c r="BH947" s="10">
        <f t="shared" si="2508"/>
        <v>0</v>
      </c>
      <c r="BI947" s="10">
        <f t="shared" si="2508"/>
        <v>0</v>
      </c>
      <c r="BJ947" s="10">
        <f t="shared" si="2508"/>
        <v>0</v>
      </c>
      <c r="BK947" s="10">
        <f t="shared" si="2508"/>
        <v>0</v>
      </c>
      <c r="BL947" s="10">
        <f t="shared" si="2508"/>
        <v>0</v>
      </c>
      <c r="BM947" s="10">
        <f t="shared" si="2508"/>
        <v>0</v>
      </c>
      <c r="BN947" s="10">
        <f t="shared" si="2508"/>
        <v>0</v>
      </c>
      <c r="BO947" s="10">
        <f t="shared" si="2508"/>
        <v>0</v>
      </c>
      <c r="BP947" s="10">
        <f t="shared" si="2508"/>
        <v>0</v>
      </c>
      <c r="BQ947" s="10">
        <f t="shared" si="2508"/>
        <v>0</v>
      </c>
      <c r="BR947" s="10">
        <f t="shared" si="2508"/>
        <v>0</v>
      </c>
      <c r="BS947" s="10">
        <f t="shared" si="2508"/>
        <v>0</v>
      </c>
      <c r="BT947" s="10">
        <f t="shared" si="2508"/>
        <v>0</v>
      </c>
      <c r="BU947" s="16">
        <v>2</v>
      </c>
    </row>
    <row r="948" spans="1:88" ht="120" customHeight="1">
      <c r="A948" s="291"/>
      <c r="B948" s="291"/>
      <c r="C948" s="308"/>
      <c r="D948" s="286" t="s">
        <v>30</v>
      </c>
      <c r="E948" s="3" t="s">
        <v>31</v>
      </c>
      <c r="F948" s="10">
        <f t="shared" si="2505"/>
        <v>0</v>
      </c>
      <c r="G948" s="10">
        <f t="shared" si="2506"/>
        <v>0</v>
      </c>
      <c r="H948" s="10">
        <f t="shared" si="2503"/>
        <v>0</v>
      </c>
      <c r="I948" s="10">
        <f t="shared" si="2503"/>
        <v>0</v>
      </c>
      <c r="J948" s="10">
        <f t="shared" si="2503"/>
        <v>0</v>
      </c>
      <c r="K948" s="10">
        <f t="shared" si="2503"/>
        <v>0</v>
      </c>
      <c r="L948" s="10">
        <f t="shared" si="2503"/>
        <v>0</v>
      </c>
      <c r="M948" s="10">
        <f t="shared" si="2503"/>
        <v>0</v>
      </c>
      <c r="N948" s="10">
        <f t="shared" si="2503"/>
        <v>0</v>
      </c>
      <c r="O948" s="10">
        <f t="shared" si="2503"/>
        <v>0</v>
      </c>
      <c r="P948" s="10">
        <f t="shared" si="2503"/>
        <v>0</v>
      </c>
      <c r="Q948" s="10">
        <f t="shared" si="2503"/>
        <v>0</v>
      </c>
      <c r="R948" s="10">
        <f t="shared" si="2503"/>
        <v>0</v>
      </c>
      <c r="S948" s="10">
        <f t="shared" si="2503"/>
        <v>0</v>
      </c>
      <c r="T948" s="10">
        <f t="shared" si="2503"/>
        <v>0</v>
      </c>
      <c r="U948" s="10">
        <f t="shared" si="2503"/>
        <v>0</v>
      </c>
      <c r="V948" s="10">
        <f t="shared" si="2503"/>
        <v>0</v>
      </c>
      <c r="W948" s="10">
        <f t="shared" si="2503"/>
        <v>0</v>
      </c>
      <c r="X948" s="10">
        <f t="shared" si="2503"/>
        <v>0</v>
      </c>
      <c r="Y948" s="10">
        <f t="shared" si="2503"/>
        <v>0</v>
      </c>
      <c r="Z948" s="10">
        <f t="shared" si="2503"/>
        <v>0</v>
      </c>
      <c r="AA948" s="16">
        <v>3</v>
      </c>
      <c r="AO948" s="4">
        <f t="shared" si="2424"/>
        <v>0</v>
      </c>
      <c r="AP948" s="4">
        <f t="shared" si="2425"/>
        <v>0</v>
      </c>
      <c r="AQ948" s="4">
        <f t="shared" si="2378"/>
        <v>0</v>
      </c>
      <c r="AT948" s="32">
        <f>AZ948-BC948</f>
        <v>0</v>
      </c>
      <c r="AU948" s="290"/>
      <c r="AV948" s="290"/>
      <c r="AW948" s="317"/>
      <c r="AX948" s="290" t="s">
        <v>30</v>
      </c>
      <c r="AY948" s="3" t="s">
        <v>31</v>
      </c>
      <c r="AZ948" s="10">
        <f t="shared" si="2507"/>
        <v>0</v>
      </c>
      <c r="BA948" s="10">
        <f t="shared" ref="BA948:BT948" si="2509">BA939</f>
        <v>0</v>
      </c>
      <c r="BB948" s="10">
        <f t="shared" si="2509"/>
        <v>0</v>
      </c>
      <c r="BC948" s="10">
        <f t="shared" si="2509"/>
        <v>0</v>
      </c>
      <c r="BD948" s="10">
        <f t="shared" si="2509"/>
        <v>0</v>
      </c>
      <c r="BE948" s="10">
        <f t="shared" si="2509"/>
        <v>0</v>
      </c>
      <c r="BF948" s="10">
        <f t="shared" si="2509"/>
        <v>0</v>
      </c>
      <c r="BG948" s="10">
        <f t="shared" si="2509"/>
        <v>0</v>
      </c>
      <c r="BH948" s="10">
        <f t="shared" si="2509"/>
        <v>0</v>
      </c>
      <c r="BI948" s="10">
        <f t="shared" si="2509"/>
        <v>0</v>
      </c>
      <c r="BJ948" s="10">
        <f t="shared" si="2509"/>
        <v>0</v>
      </c>
      <c r="BK948" s="10">
        <f t="shared" si="2509"/>
        <v>0</v>
      </c>
      <c r="BL948" s="10">
        <f t="shared" si="2509"/>
        <v>0</v>
      </c>
      <c r="BM948" s="10">
        <f t="shared" si="2509"/>
        <v>0</v>
      </c>
      <c r="BN948" s="10">
        <f t="shared" si="2509"/>
        <v>0</v>
      </c>
      <c r="BO948" s="10">
        <f t="shared" si="2509"/>
        <v>0</v>
      </c>
      <c r="BP948" s="10">
        <f t="shared" si="2509"/>
        <v>0</v>
      </c>
      <c r="BQ948" s="10">
        <f t="shared" si="2509"/>
        <v>0</v>
      </c>
      <c r="BR948" s="10">
        <f t="shared" si="2509"/>
        <v>0</v>
      </c>
      <c r="BS948" s="10">
        <f t="shared" si="2509"/>
        <v>0</v>
      </c>
      <c r="BT948" s="10">
        <f t="shared" si="2509"/>
        <v>0</v>
      </c>
      <c r="BU948" s="16">
        <v>3</v>
      </c>
    </row>
    <row r="949" spans="1:88" ht="30" customHeight="1">
      <c r="A949" s="291"/>
      <c r="B949" s="291"/>
      <c r="C949" s="308"/>
      <c r="D949" s="291"/>
      <c r="E949" s="3" t="s">
        <v>32</v>
      </c>
      <c r="F949" s="10">
        <f t="shared" si="2505"/>
        <v>0</v>
      </c>
      <c r="G949" s="10">
        <f t="shared" si="2506"/>
        <v>0</v>
      </c>
      <c r="H949" s="10">
        <f t="shared" si="2503"/>
        <v>0</v>
      </c>
      <c r="I949" s="10">
        <f t="shared" si="2503"/>
        <v>0</v>
      </c>
      <c r="J949" s="10">
        <f t="shared" si="2503"/>
        <v>0</v>
      </c>
      <c r="K949" s="10">
        <f t="shared" si="2503"/>
        <v>0</v>
      </c>
      <c r="L949" s="10">
        <f t="shared" si="2503"/>
        <v>0</v>
      </c>
      <c r="M949" s="10">
        <f t="shared" si="2503"/>
        <v>0</v>
      </c>
      <c r="N949" s="10">
        <f t="shared" si="2503"/>
        <v>0</v>
      </c>
      <c r="O949" s="10">
        <f t="shared" si="2503"/>
        <v>0</v>
      </c>
      <c r="P949" s="10">
        <f t="shared" si="2503"/>
        <v>0</v>
      </c>
      <c r="Q949" s="10">
        <f t="shared" si="2503"/>
        <v>0</v>
      </c>
      <c r="R949" s="10">
        <f t="shared" si="2503"/>
        <v>0</v>
      </c>
      <c r="S949" s="10">
        <f t="shared" si="2503"/>
        <v>0</v>
      </c>
      <c r="T949" s="10">
        <f t="shared" si="2503"/>
        <v>0</v>
      </c>
      <c r="U949" s="10">
        <f t="shared" si="2503"/>
        <v>0</v>
      </c>
      <c r="V949" s="10">
        <f t="shared" si="2503"/>
        <v>0</v>
      </c>
      <c r="W949" s="10">
        <f t="shared" si="2503"/>
        <v>0</v>
      </c>
      <c r="X949" s="10">
        <f t="shared" si="2503"/>
        <v>0</v>
      </c>
      <c r="Y949" s="10">
        <f t="shared" si="2503"/>
        <v>0</v>
      </c>
      <c r="Z949" s="10">
        <f t="shared" si="2503"/>
        <v>0</v>
      </c>
      <c r="AA949" s="16">
        <v>4</v>
      </c>
      <c r="AO949" s="4">
        <f t="shared" si="2424"/>
        <v>0</v>
      </c>
      <c r="AP949" s="4">
        <f t="shared" si="2425"/>
        <v>0</v>
      </c>
      <c r="AQ949" s="4">
        <f t="shared" si="2378"/>
        <v>0</v>
      </c>
      <c r="AU949" s="290"/>
      <c r="AV949" s="290"/>
      <c r="AW949" s="317"/>
      <c r="AX949" s="290"/>
      <c r="AY949" s="3" t="s">
        <v>32</v>
      </c>
      <c r="AZ949" s="10">
        <f t="shared" si="2507"/>
        <v>0</v>
      </c>
      <c r="BA949" s="10">
        <f t="shared" ref="BA949:BT949" si="2510">BA940</f>
        <v>0</v>
      </c>
      <c r="BB949" s="10">
        <f t="shared" si="2510"/>
        <v>0</v>
      </c>
      <c r="BC949" s="10">
        <f t="shared" si="2510"/>
        <v>0</v>
      </c>
      <c r="BD949" s="10">
        <f t="shared" si="2510"/>
        <v>0</v>
      </c>
      <c r="BE949" s="10">
        <f t="shared" si="2510"/>
        <v>0</v>
      </c>
      <c r="BF949" s="10">
        <f t="shared" si="2510"/>
        <v>0</v>
      </c>
      <c r="BG949" s="10">
        <f t="shared" si="2510"/>
        <v>0</v>
      </c>
      <c r="BH949" s="10">
        <f t="shared" si="2510"/>
        <v>0</v>
      </c>
      <c r="BI949" s="10">
        <f t="shared" si="2510"/>
        <v>0</v>
      </c>
      <c r="BJ949" s="10">
        <f t="shared" si="2510"/>
        <v>0</v>
      </c>
      <c r="BK949" s="10">
        <f t="shared" si="2510"/>
        <v>0</v>
      </c>
      <c r="BL949" s="10">
        <f t="shared" si="2510"/>
        <v>0</v>
      </c>
      <c r="BM949" s="10">
        <f t="shared" si="2510"/>
        <v>0</v>
      </c>
      <c r="BN949" s="10">
        <f t="shared" si="2510"/>
        <v>0</v>
      </c>
      <c r="BO949" s="10">
        <f t="shared" si="2510"/>
        <v>0</v>
      </c>
      <c r="BP949" s="10">
        <f t="shared" si="2510"/>
        <v>0</v>
      </c>
      <c r="BQ949" s="10">
        <f t="shared" si="2510"/>
        <v>0</v>
      </c>
      <c r="BR949" s="10">
        <f t="shared" si="2510"/>
        <v>0</v>
      </c>
      <c r="BS949" s="10">
        <f t="shared" si="2510"/>
        <v>0</v>
      </c>
      <c r="BT949" s="10">
        <f t="shared" si="2510"/>
        <v>0</v>
      </c>
      <c r="BU949" s="16">
        <v>4</v>
      </c>
    </row>
    <row r="950" spans="1:88" ht="30" customHeight="1">
      <c r="A950" s="291"/>
      <c r="B950" s="291"/>
      <c r="C950" s="308"/>
      <c r="D950" s="291"/>
      <c r="E950" s="3" t="s">
        <v>33</v>
      </c>
      <c r="F950" s="10">
        <f t="shared" si="2505"/>
        <v>0</v>
      </c>
      <c r="G950" s="10">
        <f t="shared" si="2506"/>
        <v>0</v>
      </c>
      <c r="H950" s="10">
        <f t="shared" si="2503"/>
        <v>0</v>
      </c>
      <c r="I950" s="10">
        <f t="shared" si="2503"/>
        <v>0</v>
      </c>
      <c r="J950" s="10">
        <f t="shared" si="2503"/>
        <v>0</v>
      </c>
      <c r="K950" s="10">
        <f t="shared" si="2503"/>
        <v>0</v>
      </c>
      <c r="L950" s="10">
        <f t="shared" si="2503"/>
        <v>0</v>
      </c>
      <c r="M950" s="10">
        <f t="shared" si="2503"/>
        <v>0</v>
      </c>
      <c r="N950" s="10">
        <f t="shared" si="2503"/>
        <v>0</v>
      </c>
      <c r="O950" s="10">
        <f t="shared" si="2503"/>
        <v>0</v>
      </c>
      <c r="P950" s="10">
        <f t="shared" si="2503"/>
        <v>0</v>
      </c>
      <c r="Q950" s="10">
        <f t="shared" si="2503"/>
        <v>0</v>
      </c>
      <c r="R950" s="10">
        <f t="shared" si="2503"/>
        <v>0</v>
      </c>
      <c r="S950" s="10">
        <f t="shared" si="2503"/>
        <v>0</v>
      </c>
      <c r="T950" s="10">
        <f t="shared" si="2503"/>
        <v>0</v>
      </c>
      <c r="U950" s="10">
        <f t="shared" si="2503"/>
        <v>0</v>
      </c>
      <c r="V950" s="10">
        <f t="shared" si="2503"/>
        <v>0</v>
      </c>
      <c r="W950" s="10">
        <f t="shared" si="2503"/>
        <v>0</v>
      </c>
      <c r="X950" s="10">
        <f t="shared" si="2503"/>
        <v>0</v>
      </c>
      <c r="Y950" s="10">
        <f t="shared" si="2503"/>
        <v>0</v>
      </c>
      <c r="Z950" s="10">
        <f t="shared" si="2503"/>
        <v>0</v>
      </c>
      <c r="AA950" s="16">
        <v>5</v>
      </c>
      <c r="AO950" s="4">
        <f t="shared" si="2424"/>
        <v>0</v>
      </c>
      <c r="AP950" s="4">
        <f t="shared" si="2425"/>
        <v>0</v>
      </c>
      <c r="AQ950" s="4">
        <f t="shared" si="2378"/>
        <v>0</v>
      </c>
      <c r="AU950" s="290"/>
      <c r="AV950" s="290"/>
      <c r="AW950" s="317"/>
      <c r="AX950" s="290"/>
      <c r="AY950" s="3" t="s">
        <v>33</v>
      </c>
      <c r="AZ950" s="10">
        <f t="shared" si="2507"/>
        <v>0</v>
      </c>
      <c r="BA950" s="10">
        <f t="shared" ref="BA950:BT950" si="2511">BA941</f>
        <v>0</v>
      </c>
      <c r="BB950" s="10">
        <f t="shared" si="2511"/>
        <v>0</v>
      </c>
      <c r="BC950" s="10">
        <f t="shared" si="2511"/>
        <v>0</v>
      </c>
      <c r="BD950" s="10">
        <f t="shared" si="2511"/>
        <v>0</v>
      </c>
      <c r="BE950" s="10">
        <f t="shared" si="2511"/>
        <v>0</v>
      </c>
      <c r="BF950" s="10">
        <f t="shared" si="2511"/>
        <v>0</v>
      </c>
      <c r="BG950" s="10">
        <f t="shared" si="2511"/>
        <v>0</v>
      </c>
      <c r="BH950" s="10">
        <f t="shared" si="2511"/>
        <v>0</v>
      </c>
      <c r="BI950" s="10">
        <f t="shared" si="2511"/>
        <v>0</v>
      </c>
      <c r="BJ950" s="10">
        <f t="shared" si="2511"/>
        <v>0</v>
      </c>
      <c r="BK950" s="10">
        <f t="shared" si="2511"/>
        <v>0</v>
      </c>
      <c r="BL950" s="10">
        <f t="shared" si="2511"/>
        <v>0</v>
      </c>
      <c r="BM950" s="10">
        <f t="shared" si="2511"/>
        <v>0</v>
      </c>
      <c r="BN950" s="10">
        <f t="shared" si="2511"/>
        <v>0</v>
      </c>
      <c r="BO950" s="10">
        <f t="shared" si="2511"/>
        <v>0</v>
      </c>
      <c r="BP950" s="10">
        <f t="shared" si="2511"/>
        <v>0</v>
      </c>
      <c r="BQ950" s="10">
        <f t="shared" si="2511"/>
        <v>0</v>
      </c>
      <c r="BR950" s="10">
        <f t="shared" si="2511"/>
        <v>0</v>
      </c>
      <c r="BS950" s="10">
        <f t="shared" si="2511"/>
        <v>0</v>
      </c>
      <c r="BT950" s="10">
        <f t="shared" si="2511"/>
        <v>0</v>
      </c>
      <c r="BU950" s="16">
        <v>5</v>
      </c>
    </row>
    <row r="951" spans="1:88" ht="30" customHeight="1">
      <c r="A951" s="291"/>
      <c r="B951" s="291"/>
      <c r="C951" s="308"/>
      <c r="D951" s="287"/>
      <c r="E951" s="3" t="s">
        <v>34</v>
      </c>
      <c r="F951" s="10">
        <f t="shared" si="2505"/>
        <v>0</v>
      </c>
      <c r="G951" s="10">
        <f t="shared" si="2506"/>
        <v>0</v>
      </c>
      <c r="H951" s="10">
        <f t="shared" si="2503"/>
        <v>0</v>
      </c>
      <c r="I951" s="10">
        <f t="shared" si="2503"/>
        <v>0</v>
      </c>
      <c r="J951" s="10">
        <f t="shared" si="2503"/>
        <v>0</v>
      </c>
      <c r="K951" s="10">
        <f t="shared" si="2503"/>
        <v>0</v>
      </c>
      <c r="L951" s="10">
        <f t="shared" si="2503"/>
        <v>0</v>
      </c>
      <c r="M951" s="10">
        <f t="shared" si="2503"/>
        <v>0</v>
      </c>
      <c r="N951" s="10">
        <f t="shared" si="2503"/>
        <v>0</v>
      </c>
      <c r="O951" s="10">
        <f t="shared" si="2503"/>
        <v>0</v>
      </c>
      <c r="P951" s="10">
        <f t="shared" si="2503"/>
        <v>0</v>
      </c>
      <c r="Q951" s="10">
        <f t="shared" si="2503"/>
        <v>0</v>
      </c>
      <c r="R951" s="10">
        <f t="shared" si="2503"/>
        <v>0</v>
      </c>
      <c r="S951" s="10">
        <f t="shared" si="2503"/>
        <v>0</v>
      </c>
      <c r="T951" s="10">
        <f t="shared" si="2503"/>
        <v>0</v>
      </c>
      <c r="U951" s="10">
        <f t="shared" si="2503"/>
        <v>0</v>
      </c>
      <c r="V951" s="10">
        <f t="shared" si="2503"/>
        <v>0</v>
      </c>
      <c r="W951" s="10">
        <f t="shared" si="2503"/>
        <v>0</v>
      </c>
      <c r="X951" s="10">
        <f t="shared" si="2503"/>
        <v>0</v>
      </c>
      <c r="Y951" s="10">
        <f t="shared" si="2503"/>
        <v>0</v>
      </c>
      <c r="Z951" s="10">
        <f t="shared" si="2503"/>
        <v>0</v>
      </c>
      <c r="AA951" s="16">
        <v>6</v>
      </c>
      <c r="AO951" s="4">
        <f t="shared" si="2424"/>
        <v>0</v>
      </c>
      <c r="AP951" s="4">
        <f t="shared" si="2425"/>
        <v>0</v>
      </c>
      <c r="AQ951" s="4">
        <f t="shared" si="2378"/>
        <v>0</v>
      </c>
      <c r="AU951" s="290"/>
      <c r="AV951" s="290"/>
      <c r="AW951" s="317"/>
      <c r="AX951" s="290"/>
      <c r="AY951" s="3" t="s">
        <v>34</v>
      </c>
      <c r="AZ951" s="10">
        <f t="shared" si="2507"/>
        <v>0</v>
      </c>
      <c r="BA951" s="10">
        <f t="shared" ref="BA951:BT951" si="2512">BA942</f>
        <v>0</v>
      </c>
      <c r="BB951" s="10">
        <f t="shared" si="2512"/>
        <v>0</v>
      </c>
      <c r="BC951" s="10">
        <f t="shared" si="2512"/>
        <v>0</v>
      </c>
      <c r="BD951" s="10">
        <f t="shared" si="2512"/>
        <v>0</v>
      </c>
      <c r="BE951" s="10">
        <f t="shared" si="2512"/>
        <v>0</v>
      </c>
      <c r="BF951" s="10">
        <f t="shared" si="2512"/>
        <v>0</v>
      </c>
      <c r="BG951" s="10">
        <f t="shared" si="2512"/>
        <v>0</v>
      </c>
      <c r="BH951" s="10">
        <f t="shared" si="2512"/>
        <v>0</v>
      </c>
      <c r="BI951" s="10">
        <f t="shared" si="2512"/>
        <v>0</v>
      </c>
      <c r="BJ951" s="10">
        <f t="shared" si="2512"/>
        <v>0</v>
      </c>
      <c r="BK951" s="10">
        <f t="shared" si="2512"/>
        <v>0</v>
      </c>
      <c r="BL951" s="10">
        <f t="shared" si="2512"/>
        <v>0</v>
      </c>
      <c r="BM951" s="10">
        <f t="shared" si="2512"/>
        <v>0</v>
      </c>
      <c r="BN951" s="10">
        <f t="shared" si="2512"/>
        <v>0</v>
      </c>
      <c r="BO951" s="10">
        <f t="shared" si="2512"/>
        <v>0</v>
      </c>
      <c r="BP951" s="10">
        <f t="shared" si="2512"/>
        <v>0</v>
      </c>
      <c r="BQ951" s="10">
        <f t="shared" si="2512"/>
        <v>0</v>
      </c>
      <c r="BR951" s="10">
        <f t="shared" si="2512"/>
        <v>0</v>
      </c>
      <c r="BS951" s="10">
        <f t="shared" si="2512"/>
        <v>0</v>
      </c>
      <c r="BT951" s="10">
        <f t="shared" si="2512"/>
        <v>0</v>
      </c>
      <c r="BU951" s="16">
        <v>6</v>
      </c>
    </row>
    <row r="952" spans="1:88" s="5" customFormat="1" ht="30" customHeight="1">
      <c r="A952" s="291"/>
      <c r="B952" s="291"/>
      <c r="C952" s="308"/>
      <c r="D952" s="292" t="s">
        <v>35</v>
      </c>
      <c r="E952" s="293"/>
      <c r="F952" s="10">
        <f>F946+F947+F948+F949+F950+F951</f>
        <v>3833744.625</v>
      </c>
      <c r="G952" s="10">
        <f t="shared" ref="G952" si="2513">G946+G947+G948+G949+G950+G951</f>
        <v>3833744.625</v>
      </c>
      <c r="H952" s="10">
        <f t="shared" ref="H952" si="2514">H946+H947+H948+H949+H950+H951</f>
        <v>0</v>
      </c>
      <c r="I952" s="10">
        <f t="shared" ref="I952" si="2515">I946+I947+I948+I949+I950+I951</f>
        <v>0</v>
      </c>
      <c r="J952" s="10">
        <f t="shared" ref="J952" si="2516">J946+J947+J948+J949+J950+J951</f>
        <v>0</v>
      </c>
      <c r="K952" s="10">
        <f t="shared" ref="K952" si="2517">K946+K947+K948+K949+K950+K951</f>
        <v>0</v>
      </c>
      <c r="L952" s="10">
        <f t="shared" ref="L952" si="2518">L946+L947+L948+L949+L950+L951</f>
        <v>0</v>
      </c>
      <c r="M952" s="10">
        <f t="shared" ref="M952" si="2519">M946+M947+M948+M949+M950+M951</f>
        <v>0</v>
      </c>
      <c r="N952" s="10">
        <f t="shared" ref="N952" si="2520">N946+N947+N948+N949+N950+N951</f>
        <v>0</v>
      </c>
      <c r="O952" s="10">
        <f t="shared" ref="O952" si="2521">O946+O947+O948+O949+O950+O951</f>
        <v>0</v>
      </c>
      <c r="P952" s="10">
        <f t="shared" ref="P952" si="2522">P946+P947+P948+P949+P950+P951</f>
        <v>0</v>
      </c>
      <c r="Q952" s="10">
        <f t="shared" ref="Q952" si="2523">Q946+Q947+Q948+Q949+Q950+Q951</f>
        <v>0</v>
      </c>
      <c r="R952" s="10">
        <f t="shared" ref="R952" si="2524">R946+R947+R948+R949+R950+R951</f>
        <v>0</v>
      </c>
      <c r="S952" s="10">
        <f t="shared" ref="S952" si="2525">S946+S947+S948+S949+S950+S951</f>
        <v>0</v>
      </c>
      <c r="T952" s="10">
        <f t="shared" ref="T952" si="2526">T946+T947+T948+T949+T950+T951</f>
        <v>0</v>
      </c>
      <c r="U952" s="10">
        <f t="shared" ref="U952" si="2527">U946+U947+U948+U949+U950+U951</f>
        <v>0</v>
      </c>
      <c r="V952" s="10">
        <f t="shared" ref="V952" si="2528">V946+V947+V948+V949+V950+V951</f>
        <v>0</v>
      </c>
      <c r="W952" s="10">
        <f t="shared" ref="W952" si="2529">W946+W947+W948+W949+W950+W951</f>
        <v>0</v>
      </c>
      <c r="X952" s="10">
        <f t="shared" ref="X952" si="2530">X946+X947+X948+X949+X950+X951</f>
        <v>0</v>
      </c>
      <c r="Y952" s="10">
        <f t="shared" ref="Y952" si="2531">Y946+Y947+Y948+Y949+Y950+Y951</f>
        <v>0</v>
      </c>
      <c r="Z952" s="10">
        <f t="shared" ref="Z952" si="2532">Z946+Z947+Z948+Z949+Z950+Z951</f>
        <v>0</v>
      </c>
      <c r="AA952" s="26">
        <v>7</v>
      </c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>
        <f t="shared" si="2424"/>
        <v>0</v>
      </c>
      <c r="AP952" s="4">
        <f t="shared" si="2425"/>
        <v>0</v>
      </c>
      <c r="AQ952" s="4">
        <f t="shared" si="2378"/>
        <v>0</v>
      </c>
      <c r="AR952" s="4"/>
      <c r="AU952" s="290"/>
      <c r="AV952" s="290"/>
      <c r="AW952" s="317"/>
      <c r="AX952" s="294" t="s">
        <v>35</v>
      </c>
      <c r="AY952" s="294"/>
      <c r="AZ952" s="10">
        <f>AZ946+AZ947+AZ948+AZ949+AZ950+AZ951</f>
        <v>7667489.25</v>
      </c>
      <c r="BA952" s="10">
        <f t="shared" ref="BA952:BT952" si="2533">BA946+BA947+BA948+BA949+BA950+BA951</f>
        <v>7667489.25</v>
      </c>
      <c r="BB952" s="10">
        <f t="shared" si="2533"/>
        <v>0</v>
      </c>
      <c r="BC952" s="10">
        <f t="shared" si="2533"/>
        <v>0</v>
      </c>
      <c r="BD952" s="10">
        <f t="shared" si="2533"/>
        <v>0</v>
      </c>
      <c r="BE952" s="10">
        <f t="shared" si="2533"/>
        <v>0</v>
      </c>
      <c r="BF952" s="10">
        <f t="shared" si="2533"/>
        <v>0</v>
      </c>
      <c r="BG952" s="10">
        <f t="shared" si="2533"/>
        <v>0</v>
      </c>
      <c r="BH952" s="10">
        <f t="shared" si="2533"/>
        <v>0</v>
      </c>
      <c r="BI952" s="10">
        <f t="shared" si="2533"/>
        <v>0</v>
      </c>
      <c r="BJ952" s="10">
        <f t="shared" si="2533"/>
        <v>0</v>
      </c>
      <c r="BK952" s="10">
        <f t="shared" si="2533"/>
        <v>0</v>
      </c>
      <c r="BL952" s="10">
        <f t="shared" si="2533"/>
        <v>0</v>
      </c>
      <c r="BM952" s="10">
        <f t="shared" si="2533"/>
        <v>0</v>
      </c>
      <c r="BN952" s="10">
        <f t="shared" si="2533"/>
        <v>0</v>
      </c>
      <c r="BO952" s="10">
        <f t="shared" si="2533"/>
        <v>0</v>
      </c>
      <c r="BP952" s="10">
        <f t="shared" si="2533"/>
        <v>0</v>
      </c>
      <c r="BQ952" s="10">
        <f t="shared" si="2533"/>
        <v>0</v>
      </c>
      <c r="BR952" s="10">
        <f t="shared" si="2533"/>
        <v>0</v>
      </c>
      <c r="BS952" s="10">
        <f t="shared" si="2533"/>
        <v>0</v>
      </c>
      <c r="BT952" s="10">
        <f t="shared" si="2533"/>
        <v>0</v>
      </c>
      <c r="BU952" s="26">
        <v>7</v>
      </c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I952" s="32">
        <f>BF952-BG952</f>
        <v>0</v>
      </c>
      <c r="CJ952" s="123"/>
    </row>
    <row r="953" spans="1:88" ht="75" customHeight="1">
      <c r="A953" s="291"/>
      <c r="B953" s="291"/>
      <c r="C953" s="308"/>
      <c r="D953" s="292" t="s">
        <v>53</v>
      </c>
      <c r="E953" s="293"/>
      <c r="F953" s="11">
        <f>ROUND(F952/C946,2)</f>
        <v>646.41999999999996</v>
      </c>
      <c r="G953" s="11">
        <f>ROUND(G952/C946,2)</f>
        <v>646.41999999999996</v>
      </c>
      <c r="H953" s="11">
        <f>ROUND(H952/C946,2)</f>
        <v>0</v>
      </c>
      <c r="I953" s="11">
        <f>ROUND(I952/C946,2)</f>
        <v>0</v>
      </c>
      <c r="J953" s="11">
        <f>ROUND(J952/C946,2)</f>
        <v>0</v>
      </c>
      <c r="K953" s="11">
        <f>ROUND(K952/C946,2)</f>
        <v>0</v>
      </c>
      <c r="L953" s="11">
        <f>ROUND(L952/C946,2)</f>
        <v>0</v>
      </c>
      <c r="M953" s="11">
        <f>ROUND(M952/C946,2)</f>
        <v>0</v>
      </c>
      <c r="N953" s="11">
        <f>ROUND(N952/C946,2)</f>
        <v>0</v>
      </c>
      <c r="O953" s="11">
        <f>ROUND(O952/C946,2)</f>
        <v>0</v>
      </c>
      <c r="P953" s="11">
        <f>ROUND(P952/C946,2)</f>
        <v>0</v>
      </c>
      <c r="Q953" s="11">
        <f>ROUND(Q952/C946,2)</f>
        <v>0</v>
      </c>
      <c r="R953" s="11">
        <f>ROUND(R952/C946,2)</f>
        <v>0</v>
      </c>
      <c r="S953" s="11">
        <f>ROUND(S952/C946,2)</f>
        <v>0</v>
      </c>
      <c r="T953" s="11">
        <f>ROUND(T952/C946,2)</f>
        <v>0</v>
      </c>
      <c r="U953" s="11">
        <f>ROUND(U952/C946,2)</f>
        <v>0</v>
      </c>
      <c r="V953" s="11">
        <f>ROUND(V952/C946,2)</f>
        <v>0</v>
      </c>
      <c r="W953" s="11">
        <f>ROUND(W952/C946,2)</f>
        <v>0</v>
      </c>
      <c r="X953" s="11">
        <f>ROUND(X952/C946,2)</f>
        <v>0</v>
      </c>
      <c r="Y953" s="11">
        <f>ROUND(Y952/C946,2)</f>
        <v>0</v>
      </c>
      <c r="Z953" s="11">
        <f>ROUND(Z952/C946,2)</f>
        <v>0</v>
      </c>
      <c r="AA953" s="17">
        <v>8</v>
      </c>
      <c r="AD953" s="52" t="b">
        <f>IF(AND(G953&gt;947.15,G953&lt;949),3,IF(AND(G953&gt;623.59,G953&lt;625),4,IF(AND(G953&gt;237.38,G953&lt;239),5,IF(AND(G953&gt;1986,G953&lt;1988),6,IF(AND(G953&gt;739.75,G953&lt;741),7,IF(AND(G953&gt;282.91,G953&lt;284),8,IF(AND(G953&gt;2681.35,G953&lt;2683),9,IF(AND(G953&gt;828.59,G953&lt;830),10,IF(AND(G953&gt;585.15,G953&lt;587),11,IF(AND(G953&gt;991.71,G953&lt;993),12,IF(AND(G953&gt;652.95,G953&lt;654),13,IF(AND(G953&gt;248.59,G953&lt;250),14,IF(AND(G953&gt;2079.39,G953&lt;2081),15,IF(AND(G953&gt;774.57,G953&lt;776),16,IF(AND(G953&gt;296.25,G953&lt;298),17,IF(AND(G953&gt;2807.42,G953&lt;2809),18,IF(AND(G953&gt;867.59,G953&lt;869),19,IF(AND(G953&gt;612.7,G953&lt;614),20))))))))))))))))))</f>
        <v>0</v>
      </c>
      <c r="AE953" s="52" t="b">
        <f>IF(AND(I953&gt;1204.78,I953&lt;1206),5,IF(AND(I953&gt;1407.63,I953&lt;1409),8,IF(AND(I953&gt;1427.91,I953&lt;1429),11,IF(AND(I953&gt;1261.45,I953&lt;1263),14,IF(AND(I953&gt;1473.83,I953&lt;1475),17,IF(AND(I953&gt;1495.07,I953&lt;1497),20))))))</f>
        <v>0</v>
      </c>
      <c r="AF953" s="52" t="b">
        <f>IF(AND(J953&gt;486.32,J953&lt;488),3,IF(AND(J953&gt;324.64,J953&lt;326),4,IF(AND(J953&gt;286.99,J953&lt;288.5),5,IF(AND(J953&gt;617.7,J953&lt;618),6,IF(AND(J953&gt;411.3,J953&lt;413),7,IF(AND(J953&gt;365.04,J953&lt;367),8,IF(AND(J953&gt;797.54,J953&lt;799),9,IF(AND(J953&gt;533.49,J953&lt;535),10,IF(AND(J953&gt;475.86,J953&lt;477),11,IF(AND(J953&gt;509.22,J953&lt;511),12,IF(AND(J953&gt;339.94,J953&lt;341.2),13,IF(AND(J953&gt;300.53,J953&lt;302),14,IF(AND(J953&gt;646.78,J953&lt;648),15,IF(AND(J953&gt;430.68,J953&lt;432),16,IF(AND(J953&gt;382.24,J953&lt;384),17,IF(AND(J953&gt;835.07,J953&lt;837),18,IF(AND(J953&gt;558.61,J953&lt;560),19,IF(AND(J953&gt;498.27,J953&lt;500),20))))))))))))))))))</f>
        <v>0</v>
      </c>
      <c r="AG953" s="52" t="b">
        <f>IF(AND(L953&gt;497.89,L953&lt;499),3,IF(AND(L953&gt;360.29,L953&lt;362),4,IF(AND(L953&gt;249.38,L953&lt;251),5,IF(AND(L953&gt;628.22,L953&lt;630),6,IF(AND(L953&gt;455.21,L953&lt;457),7,IF(AND(L953&gt;315.16,L953&lt;317),8,IF(AND(L953&gt;814.35,L953&lt;816),9,IF(AND(L953&gt;571.19,L953&lt;573),10,IF(AND(L953&gt;401.59,L953&lt;403),11,IF(AND(L953&gt;521.33,L953&lt;523),12,IF(AND(L953&gt;377.28,L953&lt;379),13,IF(AND(L953&gt;261.15,L953&lt;263),14,IF(AND(L953&gt;657.8,L953&lt;659),15,IF(AND(L953&gt;476.66,L953&lt;478),16,IF(AND(L953&gt;330.01,L953&lt;332),17,IF(AND(L953&gt;852.67,L953&lt;854),18,IF(AND(L953&gt;598.08,L953&lt;600),19,IF(AND(L953&gt;420.51,L953&lt;422),20))))))))))))))))))</f>
        <v>0</v>
      </c>
      <c r="AH953" s="52" t="b">
        <f>IF(AND(Q953&gt;358.85,Q953&lt;360),3,IF(AND(Q953&gt;129.83,Q953&lt;131),4,IF(AND(Q953&gt;77.61,Q953&lt;79),5,IF(AND(Q953&gt;426.19,Q953&lt;428),6,IF(AND(Q953&gt;159.77,Q953&lt;161),7,IF(AND(Q953&gt;94.38,Q953&lt;96),8,IF(AND(Q953&gt;567.37,Q953&lt;569),9,IF(AND(Q953&gt;203.4,Q953&lt;205),10,IF(AND(Q953&gt;131.96,Q953&lt;133),11,IF(AND(Q953&gt;375.76,Q953&lt;377),12,IF(AND(Q953&gt;135.98,Q953&lt;137),13,IF(AND(Q953&gt;81.31,Q953&lt;83),14,IF(AND(Q953&gt;446.27,Q953&lt;448),15,IF(AND(Q953&gt;167.32,Q953&lt;169),16,IF(AND(Q953&gt;98.86,Q953&lt;100),17,IF(AND(Q953&gt;594.08,Q953&lt;596),18,IF(AND(Q953&gt;213.01,Q953&lt;215),19,IF(AND(Q953&gt;138.21,Q953&lt;140),20))))))))))))))))))</f>
        <v>0</v>
      </c>
      <c r="AI953" s="52" t="b">
        <f>IF(AND(S953&gt;195.17,S953&lt;197),3,IF(AND(S953&gt;88.93,S953&lt;90),4,IF(AND(S953&gt;47.88,S953&lt;49),5,IF(AND(S953&gt;245.08,S953&lt;247),6,IF(AND(S953&gt;111.07,S953&lt;113),7,IF(AND(S953&gt;60.92,S953&lt;62),8,IF(AND(S953&gt;296.11,S953&lt;298),9,IF(AND(S953&gt;139.41,S953&lt;141),10,IF(AND(S953&gt;78.67,S953&lt;80),11,IF(AND(S953&gt;204.39,S953&lt;206),12,IF(AND(S953&gt;93.16,S953&lt;95),13,IF(AND(S953&gt;50.17,S953&lt;52),14,IF(AND(S953&gt;256.64,S953&lt;258),15,IF(AND(S953&gt;116.33,S953&lt;118),16,IF(AND(S953&gt;63.83,S953&lt;65),17,IF(AND(S953&gt;310.07,S953&lt;312),18,IF(AND(S953&gt;146.01,S953&lt;148),19,IF(AND(S953&gt;82.42,S953&lt;84),20))))))))))))))))))</f>
        <v>0</v>
      </c>
      <c r="AJ953" s="52" t="b">
        <f>IF(AND(U953&gt;107.35,U953&lt;109),3,IF(AND(U953&gt;63.65,U953&lt;65),4,IF(AND(U953&gt;44.75,U953&lt;46),5,IF(AND(U953&gt;143.27,U953&lt;145),6,IF(AND(U953&gt;85.58,U953&lt;87),7,IF(AND(U953&gt;60.46,U953&lt;62),8,IF(AND(U953&gt;194.16,U953&lt;196),9,IF(AND(U953&gt;117.24,U953&lt;119),10,IF(AND(U953&gt;82.88,U953&lt;84),11,IF(AND(U953&gt;112.44,U953&lt;114),12,IF(AND(U953&gt;66.69,U953&lt;68),13,IF(AND(U953&gt;46.9,U953&lt;48),14,IF(AND(U953&gt;150.05,U953&lt;152),15,IF(AND(U953&gt;90.65,U953&lt;91),16,IF(AND(U953&gt;63.34,U953&lt;65),17,IF(AND(U953&gt;203.34,U953&lt;205),18,IF(AND(U953&gt;122.8,U953&lt;124),19,IF(AND(U953&gt;86.83,U953&lt;88),20))))))))))))))))))</f>
        <v>0</v>
      </c>
      <c r="AK953" s="52" t="b">
        <f>IF(AND(V953&gt;139.85,V953&lt;141),3,IF(AND(V953&gt;103.84,V953&lt;105),4,IF(AND(V953&gt;52.32,V953&lt;54),5,IF(AND(V953&gt;285.46,V953&lt;287),6,IF(AND(V953&gt;118.42,V953&lt;120),7,IF(AND(V953&gt;62.42,V953&lt;64),8,IF(AND(V953&gt;412.27,V953&lt;414),9,IF(AND(V953&gt;140.33,V953&lt;142),10,IF(AND(V953&gt;145,V953&lt;147),11,IF(AND(V953&gt;146.47,V953&lt;148),12,IF(AND(V953&gt;108.77,V953&lt;110),13,IF(AND(V953&gt;54.82,V953&lt;56),14,IF(AND(V953&gt;298.92,V953&lt;300),15,IF(AND(V953&gt;124.03,V953&lt;126),16,IF(AND(V953&gt;65.4,V953&lt;67),17,IF(AND(V953&gt;431.69,V953&lt;433),18,IF(AND(V953&gt;146.97,V953&lt;148),19,IF(AND(V953&gt;151.86,V953&lt;153),20))))))))))))))))))</f>
        <v>0</v>
      </c>
      <c r="AL953" s="52" t="b">
        <f>IF(AND(W953&gt;350.42,W953&lt;352),3,IF(AND(W953&gt;546.22,W953&lt;548),4,IF(AND(W953&gt;155.33,W953&lt;157),5,IF(AND(W953&gt;721.99,W953&lt;723),6,IF(AND(W953&gt;638.96,W953&lt;639),7,IF(AND(W953&gt;187.79,W953&lt;189),8,IF(AND(W953&gt;945.4,W953&lt;947),9,IF(AND(W953&gt;698.46,W953&lt;670),10,IF(AND(W953&gt;360.7,W953&lt;362),11,IF(AND(W953&gt;366.94,W953&lt;368),12,IF(AND(W953&gt;571.94,W953&lt;573),13,IF(AND(W953&gt;162.68,W953&lt;164),14,IF(AND(W953&gt;755.97,W953&lt;757),15,IF(AND(W953&gt;667.99,W953&lt;669),16,IF(AND(W953&gt;196.66,W953&lt;198),17,IF(AND(W953&gt;989.88,W953&lt;991),18,IF(AND(W953&gt;731.33,W953&lt;733),19,IF(AND(W953&gt;377.7,W953&lt;379),20))))))))))))))))))</f>
        <v>0</v>
      </c>
      <c r="AM953" s="52" t="b">
        <f>IF(AND(Y953&gt;46.2,Y953&lt;46.5),3,IF(AND(Y953&gt;18.8,Y953&lt;19.1),4,IF(AND(Y953&gt;15.8,Y953&lt;16),5,IF(AND(Y953&gt;78.7,Y953&lt;79),6,IF(AND(Y953&gt;32.1,Y953&lt;32.4),7,IF(AND(Y953&gt;26.9,Y953&lt;27.3),8,IF(AND(Y953&gt;125,Y953&lt;125.5),9,IF(AND(Y953&gt;48.2,Y953&lt;48.52),10,IF(AND(Y953&gt;43.1,Y953&lt;43.6),11,IF(AND(Y953&gt;48.53,Y953&lt;48.7),12,IF(AND(Y953&gt;19.6,Y953&lt;20.1),13,IF(AND(Y953&gt;16.5,Y953&lt;16.9),14,IF(AND(Y953&gt;82.4,Y953&lt;82.8),15,IF(AND(Y953&gt;33.6,Y953&lt;34),16,IF(AND(Y953&gt;28,Y953&lt;28.6),17,IF(AND(Y953&gt;130.8,Y953&lt;131.4),18,IF(AND(Y953&gt;50.5,Y953&lt;50.9),19,IF(AND(Y953&gt;45.2,Y953&lt;45.8),20))))))))))))))))))</f>
        <v>0</v>
      </c>
      <c r="AO953" s="4">
        <f t="shared" si="2424"/>
        <v>0</v>
      </c>
      <c r="AP953" s="4">
        <f t="shared" si="2425"/>
        <v>0</v>
      </c>
      <c r="AQ953" s="4">
        <f t="shared" si="2378"/>
        <v>0</v>
      </c>
      <c r="AU953" s="290"/>
      <c r="AV953" s="290"/>
      <c r="AW953" s="317"/>
      <c r="AX953" s="322" t="s">
        <v>53</v>
      </c>
      <c r="AY953" s="293"/>
      <c r="AZ953" s="11">
        <f>ROUND(AZ952/AW946,2)</f>
        <v>1292.8499999999999</v>
      </c>
      <c r="BA953" s="11">
        <f>ROUND(BA952/AW946,2)</f>
        <v>1292.8499999999999</v>
      </c>
      <c r="BB953" s="11">
        <f>ROUND(BB952/AW946,2)</f>
        <v>0</v>
      </c>
      <c r="BC953" s="11">
        <f>ROUND(BC952/AW946,2)</f>
        <v>0</v>
      </c>
      <c r="BD953" s="11">
        <f>ROUND(BD952/AW946,2)</f>
        <v>0</v>
      </c>
      <c r="BE953" s="11">
        <f>ROUND(BE952/AW946,2)</f>
        <v>0</v>
      </c>
      <c r="BF953" s="11">
        <f>ROUND(BF952/AW946,2)</f>
        <v>0</v>
      </c>
      <c r="BG953" s="11">
        <f>ROUND(BG952/AW946,2)</f>
        <v>0</v>
      </c>
      <c r="BH953" s="11">
        <f>ROUND(BH952/AW946,2)</f>
        <v>0</v>
      </c>
      <c r="BI953" s="11">
        <f>ROUND(BI952/AW946,2)</f>
        <v>0</v>
      </c>
      <c r="BJ953" s="11">
        <f>ROUND(BJ952/AW946,2)</f>
        <v>0</v>
      </c>
      <c r="BK953" s="11">
        <f>ROUND(BK952/AW946,2)</f>
        <v>0</v>
      </c>
      <c r="BL953" s="11">
        <f>ROUND(BL952/AW946,2)</f>
        <v>0</v>
      </c>
      <c r="BM953" s="11">
        <f>ROUND(BM952/AW946,2)</f>
        <v>0</v>
      </c>
      <c r="BN953" s="11">
        <f>ROUND(BN952/AW946,2)</f>
        <v>0</v>
      </c>
      <c r="BO953" s="11">
        <f>ROUND(BO952/AW946,2)</f>
        <v>0</v>
      </c>
      <c r="BP953" s="11">
        <f>ROUND(BP952/AW946,2)</f>
        <v>0</v>
      </c>
      <c r="BQ953" s="11">
        <f>ROUND(BQ952/AW946,2)</f>
        <v>0</v>
      </c>
      <c r="BR953" s="11">
        <f>ROUND(BR952/AW946,2)</f>
        <v>0</v>
      </c>
      <c r="BS953" s="11">
        <f>ROUND(BS952/AW946,2)</f>
        <v>0</v>
      </c>
      <c r="BT953" s="11">
        <f>ROUND(BT952/AW946,2)</f>
        <v>0</v>
      </c>
      <c r="BU953" s="17">
        <v>8</v>
      </c>
      <c r="BX953" s="52" t="b">
        <f>IF(AND(BA953&gt;947.15,BA953&lt;949),3,IF(AND(BA953&gt;623.59,BA953&lt;625),4,IF(AND(BA953&gt;237.38,BA953&lt;239),5,IF(AND(BA953&gt;1986,BA953&lt;1988),6,IF(AND(BA953&gt;739.75,BA953&lt;741),7,IF(AND(BA953&gt;282.91,BA953&lt;284),8,IF(AND(BA953&gt;2681.35,BA953&lt;2683),9,IF(AND(BA953&gt;828.59,BA953&lt;830),10,IF(AND(BA953&gt;585.15,BA953&lt;587),11,IF(AND(BA953&gt;991.71,BA953&lt;993),12,IF(AND(BA953&gt;652.95,BA953&lt;654),13,IF(AND(BA953&gt;248.59,BA953&lt;250),14,IF(AND(BA953&gt;2079.39,BA953&lt;2081),15,IF(AND(BA953&gt;774.57,BA953&lt;776),16,IF(AND(BA953&gt;296.25,BA953&lt;298),17,IF(AND(BA953&gt;2807.42,BA953&lt;2809),18,IF(AND(BA953&gt;867.59,BA953&lt;869),19,IF(AND(BA953&gt;612.7,BA953&lt;614),20))))))))))))))))))</f>
        <v>0</v>
      </c>
      <c r="BY953" s="52" t="b">
        <f>IF(AND(BC953&gt;1204.78,BC953&lt;1206),5,IF(AND(BC953&gt;1407.63,BC953&lt;1409),8,IF(AND(BC953&gt;1427.91,BC953&lt;1429),11,IF(AND(BC953&gt;1261.45,BC953&lt;1263),14,IF(AND(BC953&gt;1473.83,BC953&lt;1475),17,IF(AND(BC953&gt;1495.07,BC953&lt;1497),20))))))</f>
        <v>0</v>
      </c>
      <c r="BZ953" s="52" t="b">
        <f>IF(AND(BD953&gt;486.32,BD953&lt;488),3,IF(AND(BD953&gt;324.64,BD953&lt;326),4,IF(AND(BD953&gt;286.99,BD953&lt;288.5),5,IF(AND(BD953&gt;617.7,BD953&lt;618),6,IF(AND(BD953&gt;411.3,BD953&lt;413),7,IF(AND(BD953&gt;365.04,BD953&lt;367),8,IF(AND(BD953&gt;797.54,BD953&lt;799),9,IF(AND(BD953&gt;533.49,BD953&lt;535),10,IF(AND(BD953&gt;475.86,BD953&lt;477),11,IF(AND(BD953&gt;509.22,BD953&lt;511),12,IF(AND(BD953&gt;339.94,BD953&lt;341.2),13,IF(AND(BD953&gt;300.53,BD953&lt;302),14,IF(AND(BD953&gt;646.78,BD953&lt;648),15,IF(AND(BD953&gt;430.68,BD953&lt;432),16,IF(AND(BD953&gt;382.24,BD953&lt;384),17,IF(AND(BD953&gt;835.07,BD953&lt;837),18,IF(AND(BD953&gt;558.61,BD953&lt;560),19,IF(AND(BD953&gt;498.27,BD953&lt;500),20))))))))))))))))))</f>
        <v>0</v>
      </c>
      <c r="CA953" s="52" t="b">
        <f>IF(AND(BF953&gt;497.89,BF953&lt;499),3,IF(AND(BF953&gt;360.29,BF953&lt;362),4,IF(AND(BF953&gt;249.38,BF953&lt;251),5,IF(AND(BF953&gt;628.22,BF953&lt;630),6,IF(AND(BF953&gt;455.21,BF953&lt;457),7,IF(AND(BF953&gt;315.16,BF953&lt;317),8,IF(AND(BF953&gt;814.35,BF953&lt;816),9,IF(AND(BF953&gt;571.19,BF953&lt;573),10,IF(AND(BF953&gt;401.59,BF953&lt;403),11,IF(AND(BF953&gt;521.33,BF953&lt;523),12,IF(AND(BF953&gt;377.28,BF953&lt;379),13,IF(AND(BF953&gt;261.15,BF953&lt;263),14,IF(AND(BF953&gt;657.8,BF953&lt;659),15,IF(AND(BF953&gt;476.66,BF953&lt;478),16,IF(AND(BF953&gt;330.01,BF953&lt;332),17,IF(AND(BF953&gt;852.67,BF953&lt;854),18,IF(AND(BF953&gt;598.08,BF953&lt;600),19,IF(AND(BF953&gt;420.51,BF953&lt;422),20))))))))))))))))))</f>
        <v>0</v>
      </c>
      <c r="CB953" s="52" t="b">
        <f>IF(AND(BK953&gt;358.85,BK953&lt;360),3,IF(AND(BK953&gt;129.83,BK953&lt;131),4,IF(AND(BK953&gt;77.61,BK953&lt;79),5,IF(AND(BK953&gt;426.19,BK953&lt;428),6,IF(AND(BK953&gt;159.77,BK953&lt;161),7,IF(AND(BK953&gt;94.38,BK953&lt;96),8,IF(AND(BK953&gt;567.37,BK953&lt;569),9,IF(AND(BK953&gt;203.4,BK953&lt;205),10,IF(AND(BK953&gt;131.96,BK953&lt;133),11,IF(AND(BK953&gt;375.76,BK953&lt;377),12,IF(AND(BK953&gt;135.98,BK953&lt;137),13,IF(AND(BK953&gt;81.31,BK953&lt;83),14,IF(AND(BK953&gt;446.27,BK953&lt;448),15,IF(AND(BK953&gt;167.32,BK953&lt;169),16,IF(AND(BK953&gt;98.86,BK953&lt;100),17,IF(AND(BK953&gt;594.08,BK953&lt;596),18,IF(AND(BK953&gt;213.01,BK953&lt;215),19,IF(AND(BK953&gt;138.21,BK953&lt;140),20))))))))))))))))))</f>
        <v>0</v>
      </c>
      <c r="CC953" s="52" t="b">
        <f>IF(AND(BM953&gt;195.17,BM953&lt;197),3,IF(AND(BM953&gt;88.93,BM953&lt;90),4,IF(AND(BM953&gt;47.88,BM953&lt;49),5,IF(AND(BM953&gt;245.08,BM953&lt;247),6,IF(AND(BM953&gt;111.07,BM953&lt;113),7,IF(AND(BM953&gt;60.92,BM953&lt;62),8,IF(AND(BM953&gt;296.11,BM953&lt;298),9,IF(AND(BM953&gt;139.41,BM953&lt;141),10,IF(AND(BM953&gt;78.67,BM953&lt;80),11,IF(AND(BM953&gt;204.39,BM953&lt;206),12,IF(AND(BM953&gt;93.16,BM953&lt;95),13,IF(AND(BM953&gt;50.17,BM953&lt;52),14,IF(AND(BM953&gt;256.64,BM953&lt;258),15,IF(AND(BM953&gt;116.33,BM953&lt;118),16,IF(AND(BM953&gt;63.83,BM953&lt;65),17,IF(AND(BM953&gt;310.07,BM953&lt;312),18,IF(AND(BM953&gt;146.01,BM953&lt;148),19,IF(AND(BM953&gt;82.42,BM953&lt;84),20))))))))))))))))))</f>
        <v>0</v>
      </c>
      <c r="CD953" s="52" t="b">
        <f>IF(AND(BO953&gt;107.35,BO953&lt;109),3,IF(AND(BO953&gt;63.65,BO953&lt;65),4,IF(AND(BO953&gt;44.75,BO953&lt;46),5,IF(AND(BO953&gt;143.27,BO953&lt;145),6,IF(AND(BO953&gt;85.58,BO953&lt;87),7,IF(AND(BO953&gt;60.46,BO953&lt;62),8,IF(AND(BO953&gt;194.16,BO953&lt;196),9,IF(AND(BO953&gt;117.24,BO953&lt;119),10,IF(AND(BO953&gt;82.88,BO953&lt;84),11,IF(AND(BO953&gt;112.44,BO953&lt;114),12,IF(AND(BO953&gt;66.69,BO953&lt;68),13,IF(AND(BO953&gt;46.9,BO953&lt;48),14,IF(AND(BO953&gt;150.05,BO953&lt;152),15,IF(AND(BO953&gt;90.65,BO953&lt;91),16,IF(AND(BO953&gt;63.34,BO953&lt;65),17,IF(AND(BO953&gt;203.34,BO953&lt;205),18,IF(AND(BO953&gt;122.8,BO953&lt;124),19,IF(AND(BO953&gt;86.83,BO953&lt;88),20))))))))))))))))))</f>
        <v>0</v>
      </c>
      <c r="CE953" s="52" t="b">
        <f>IF(AND(BP953&gt;139.85,BP953&lt;141),3,IF(AND(BP953&gt;103.84,BP953&lt;105),4,IF(AND(BP953&gt;52.32,BP953&lt;54),5,IF(AND(BP953&gt;285.46,BP953&lt;287),6,IF(AND(BP953&gt;118.42,BP953&lt;120),7,IF(AND(BP953&gt;62.42,BP953&lt;64),8,IF(AND(BP953&gt;412.27,BP953&lt;414),9,IF(AND(BP953&gt;140.33,BP953&lt;142),10,IF(AND(BP953&gt;145,BP953&lt;147),11,IF(AND(BP953&gt;146.47,BP953&lt;148),12,IF(AND(BP953&gt;108.77,BP953&lt;110),13,IF(AND(BP953&gt;54.82,BP953&lt;56),14,IF(AND(BP953&gt;298.92,BP953&lt;300),15,IF(AND(BP953&gt;124.03,BP953&lt;126),16,IF(AND(BP953&gt;65.4,BP953&lt;67),17,IF(AND(BP953&gt;431.69,BP953&lt;433),18,IF(AND(BP953&gt;146.97,BP953&lt;148),19,IF(AND(BP953&gt;151.86,BP953&lt;153),20))))))))))))))))))</f>
        <v>0</v>
      </c>
      <c r="CF953" s="52" t="b">
        <f>IF(AND(BQ953&gt;350.42,BQ953&lt;352),3,IF(AND(BQ953&gt;546.22,BQ953&lt;548),4,IF(AND(BQ953&gt;155.33,BQ953&lt;157),5,IF(AND(BQ953&gt;721.99,BQ953&lt;723),6,IF(AND(BQ953&gt;638.96,BQ953&lt;639),7,IF(AND(BQ953&gt;187.79,BQ953&lt;189),8,IF(AND(BQ953&gt;945.4,BQ953&lt;947),9,IF(AND(BQ953&gt;698.46,BQ953&lt;670),10,IF(AND(BQ953&gt;360.7,BQ953&lt;362),11,IF(AND(BQ953&gt;366.94,BQ953&lt;368),12,IF(AND(BQ953&gt;571.94,BQ953&lt;573),13,IF(AND(BQ953&gt;162.68,BQ953&lt;164),14,IF(AND(BQ953&gt;755.97,BQ953&lt;757),15,IF(AND(BQ953&gt;667.99,BQ953&lt;669),16,IF(AND(BQ953&gt;196.66,BQ953&lt;198),17,IF(AND(BQ953&gt;989.88,BQ953&lt;991),18,IF(AND(BQ953&gt;731.33,BQ953&lt;733),19,IF(AND(BQ953&gt;377.7,BQ953&lt;379),20))))))))))))))))))</f>
        <v>0</v>
      </c>
      <c r="CG953" s="52" t="b">
        <f>IF(AND(BS953&gt;46.2,BS953&lt;46.5),3,IF(AND(BS953&gt;18.8,BS953&lt;19.1),4,IF(AND(BS953&gt;15.8,BS953&lt;16),5,IF(AND(BS953&gt;78.7,BS953&lt;79),6,IF(AND(BS953&gt;32.1,BS953&lt;32.4),7,IF(AND(BS953&gt;26.9,BS953&lt;27.3),8,IF(AND(BS953&gt;125,BS953&lt;125.5),9,IF(AND(BS953&gt;48.2,BS953&lt;48.52),10,IF(AND(BS953&gt;43.1,BS953&lt;43.6),11,IF(AND(BS953&gt;48.53,BS953&lt;48.7),12,IF(AND(BS953&gt;19.6,BS953&lt;20.1),13,IF(AND(BS953&gt;16.5,BS953&lt;16.9),14,IF(AND(BS953&gt;82.4,BS953&lt;82.8),15,IF(AND(BS953&gt;33.6,BS953&lt;34),16,IF(AND(BS953&gt;28,BS953&lt;28.6),17,IF(AND(BS953&gt;130.8,BS953&lt;131.4),18,IF(AND(BS953&gt;50.5,BS953&lt;50.9),19,IF(AND(BS953&gt;45.2,BS953&lt;45.8),20))))))))))))))))))</f>
        <v>0</v>
      </c>
    </row>
    <row r="954" spans="1:88" ht="90" customHeight="1">
      <c r="A954" s="287"/>
      <c r="B954" s="287"/>
      <c r="C954" s="309"/>
      <c r="D954" s="292" t="s">
        <v>54</v>
      </c>
      <c r="E954" s="293"/>
      <c r="F954" s="10" t="s">
        <v>36</v>
      </c>
      <c r="G954" s="12">
        <f>IF(AD954=FALSE,0,AD954)</f>
        <v>0</v>
      </c>
      <c r="H954" s="12" t="s">
        <v>36</v>
      </c>
      <c r="I954" s="12">
        <f>IF(AE954=FALSE,0,AE954)</f>
        <v>0</v>
      </c>
      <c r="J954" s="12">
        <f>IF(AF954=FALSE,0,AF954)</f>
        <v>0</v>
      </c>
      <c r="K954" s="12" t="s">
        <v>36</v>
      </c>
      <c r="L954" s="12">
        <f>IF(AG954=FALSE,0,AG954)</f>
        <v>0</v>
      </c>
      <c r="M954" s="12" t="s">
        <v>36</v>
      </c>
      <c r="N954" s="12" t="s">
        <v>36</v>
      </c>
      <c r="O954" s="12" t="s">
        <v>36</v>
      </c>
      <c r="P954" s="12" t="s">
        <v>36</v>
      </c>
      <c r="Q954" s="12">
        <f>IF(AH954=FALSE,0,AH954)</f>
        <v>0</v>
      </c>
      <c r="R954" s="12" t="s">
        <v>36</v>
      </c>
      <c r="S954" s="12">
        <f>IF(AI954=FALSE,0,AI954)</f>
        <v>0</v>
      </c>
      <c r="T954" s="12" t="s">
        <v>36</v>
      </c>
      <c r="U954" s="12">
        <f>IF(AJ954=FALSE,0,AJ954)</f>
        <v>0</v>
      </c>
      <c r="V954" s="12">
        <f>IF(AK954=FALSE,0,AK954)</f>
        <v>0</v>
      </c>
      <c r="W954" s="12">
        <f>IF(AL954=FALSE,0,AL954)</f>
        <v>0</v>
      </c>
      <c r="X954" s="12" t="s">
        <v>36</v>
      </c>
      <c r="Y954" s="12">
        <f>IF(AM954=FALSE,0,AM954)</f>
        <v>0</v>
      </c>
      <c r="Z954" s="12" t="s">
        <v>36</v>
      </c>
      <c r="AA954" s="18">
        <v>9</v>
      </c>
      <c r="AD954" s="52" t="b">
        <f>IF(AD953=3,948.15,IF(AD953=4,624.59,IF(AD953=5,238.38,IF(AD953=6,1987,IF(AD953=7,740.75,IF(AD953=8,283.91,IF(AD953=9,2682.35,IF(AD953=10,829.59,IF(AD953=11,586.15,IF(AD953=12,992.71,IF(AD953=13,653.95,IF(AD953=14,249.59,IF(AD953=15,2080.39,IF(AD953=16,775.57,IF(AD953=17,297.25,IF(AD953=18,2808.42,IF(AD953=19,868.59,IF(AD953=20,613.7))))))))))))))))))</f>
        <v>0</v>
      </c>
      <c r="AE954" s="52" t="b">
        <f>IF(AE953=5,1205.78,IF(AE953=8,1408.63,IF(AE953=11,1428.91,IF(AE953=14,1262.45,IF(AE953=17,1474.83,IF(AE953=20,1496.07))))))</f>
        <v>0</v>
      </c>
      <c r="AF954" s="52" t="b">
        <f>IF(AF953=3,487.32,IF(AF953=4,325.64,IF(AF953=5,287.99,IF(AF953=6,618.7,IF(AF953=7,412.3,IF(AF953=8,366.04,IF(AF953=9,798.54,IF(AF953=10,534.49,IF(AF953=11,476.86,IF(AF953=12,510.22,IF(AF953=13,340.94,IF(AF953=14,301.53,IF(AF953=15,647.78,IF(AF953=16,431.68,IF(AF953=17,383.24,IF(AF953=18,836.07,IF(AF953=19,559.61,IF(AF953=20,499.27))))))))))))))))))</f>
        <v>0</v>
      </c>
      <c r="AG954" s="52" t="b">
        <f>IF(AG953=3,498.89,IF(AG953=4,361.29,IF(AG953=5,250.38,IF(AG953=6,629.22,IF(AG953=7,456.21,IF(AG953=8,316.16,IF(AG953=9,815.35,IF(AG953=10,572.19,IF(AG953=11,402.59,IF(AG953=12,522.33,IF(AG953=13,378.28,IF(AG953=14,262.15,IF(AG953=15,658.8,IF(AG953=16,477.66,IF(AG953=17,331.01,IF(AG953=18,853.67,IF(AG953=19,599.08,IF(AG953=20,421.51))))))))))))))))))</f>
        <v>0</v>
      </c>
      <c r="AH954" s="52" t="b">
        <f>IF(AH953=3,359.85,IF(AH953=4,130.83,IF(AH953=5,78.61,IF(AH953=6,427.19,IF(AH953=7,160.77,IF(AH953=8,95.38,IF(AH953=9,568.37,IF(AH953=10,204.4,IF(AH953=11,132.96,IF(AH953=12,376.76,IF(AH953=13,136.98,IF(AH953=14,82.31,IF(AH953=15,447.27,IF(AH953=16,168.32,IF(AH953=17,99.86,IF(AH953=18,595.08,IF(AH953=19,214.01,IF(AH953=20,139.21))))))))))))))))))</f>
        <v>0</v>
      </c>
      <c r="AI954" s="52" t="b">
        <f>IF(AI953=3,196.17,IF(AI953=4,89.93,IF(AI953=5,48.88,IF(AI953=6,246.08,IF(AI953=7,112.07,IF(AI953=8,61.92,IF(AI953=9,297.11,IF(AI953=10,140.41,IF(AI953=11,79.67,IF(AI953=12,205.39,IF(AI953=13,94.16,IF(AI953=14,51.17,IF(AI953=15,257.64,IF(AI953=16,117.33,IF(AI953=17,64.83,IF(AI953=18,311.07,IF(AI953=19,147.01,IF(AI953=20,83.42))))))))))))))))))</f>
        <v>0</v>
      </c>
      <c r="AJ954" s="52" t="b">
        <f>IF(AJ953=3,108.35,IF(AJ953=4,64.65,IF(AJ953=5,45.75,IF(AJ953=6,144.27,IF(AJ953=7,86.58,IF(AJ953=8,61.46,IF(AJ953=9,195.16,IF(AJ953=10,118.24,IF(AJ953=11,83.88,IF(AJ953=12,113.44,IF(AJ953=13,67.69,IF(AJ953=14,47.9,IF(AJ953=15,151.05,IF(AJ953=16,90.65,IF(AJ953=17,64.34,IF(AJ953=18,204.34,IF(AJ953=19,123.8,IF(AJ953=20,87.83))))))))))))))))))</f>
        <v>0</v>
      </c>
      <c r="AK954" s="52" t="b">
        <f>IF(AK953=3,140.85,IF(AK953=4,104.84,IF(AK953=5,53.32,IF(AK953=6,286.46,IF(AK953=7,119.42,IF(AK953=8,63.42,IF(AK953=9,413.27,IF(AK953=10,141.33,IF(AK953=11,146,IF(AK953=12,147.47,IF(AK953=13,109.77,IF(AK953=14,55.82,IF(AK953=15,299.92,IF(AK953=16,125.03,IF(AK953=17,66.4,IF(AK953=18,432.69,IF(AK953=19,147.97,IF(AK953=20,152.86))))))))))))))))))</f>
        <v>0</v>
      </c>
      <c r="AL954" s="52" t="b">
        <f>IF(AL953=3,351.42,IF(AL953=4,547.22,IF(AL953=5,156.33,IF(AL953=6,722.99,IF(AL953=7,638.96,IF(AL953=8,188.79,IF(AL953=9,946.4,IF(AL953=10,699.46,IF(AL953=11,361.7,IF(AL953=12,367.94,IF(AL953=13,572.94,IF(AL953=14,163.68,IF(AL953=15,756.97,IF(AL953=16,668.99,IF(AL953=17,197.66,IF(AL953=18,990.88,IF(AL953=19,732.33,IF(AL953=20,378.7))))))))))))))))))</f>
        <v>0</v>
      </c>
      <c r="AM954" s="52" t="b">
        <f>IF(AM953=3,46.41,IF(AM953=4,19.01,IF(AM953=5,15.96,IF(AM953=6,78.9,IF(AM953=7,32.34,IF(AM953=8,27.09,IF(AM953=9,125.27,IF(AM953=10,48.48,IF(AM953=11,43.47,IF(AM953=12,48.59,IF(AM953=13,19.9,IF(AM953=14,16.71,IF(AM953=15,82.61,IF(AM953=16,33.86,IF(AM953=17,28.36,IF(AM953=18,131.15,IF(AM953=19,50.76,IF(AM953=20,45.51))))))))))))))))))</f>
        <v>0</v>
      </c>
      <c r="AO954" s="4">
        <f t="shared" si="2424"/>
        <v>0</v>
      </c>
      <c r="AP954" s="4">
        <f t="shared" si="2425"/>
        <v>0</v>
      </c>
      <c r="AQ954" s="4">
        <f t="shared" si="2378"/>
        <v>0</v>
      </c>
      <c r="AU954" s="290"/>
      <c r="AV954" s="290"/>
      <c r="AW954" s="317"/>
      <c r="AX954" s="322" t="s">
        <v>54</v>
      </c>
      <c r="AY954" s="293"/>
      <c r="AZ954" s="10" t="s">
        <v>36</v>
      </c>
      <c r="BA954" s="12">
        <f>IF(BX954=FALSE,0,BX954)</f>
        <v>0</v>
      </c>
      <c r="BB954" s="12" t="s">
        <v>36</v>
      </c>
      <c r="BC954" s="12">
        <f>IF(BY954=FALSE,0,BY954)</f>
        <v>0</v>
      </c>
      <c r="BD954" s="12">
        <f>IF(BZ954=FALSE,0,BZ954)</f>
        <v>0</v>
      </c>
      <c r="BE954" s="12" t="s">
        <v>36</v>
      </c>
      <c r="BF954" s="12">
        <f>IF(CA954=FALSE,0,CA954)</f>
        <v>0</v>
      </c>
      <c r="BG954" s="12" t="s">
        <v>36</v>
      </c>
      <c r="BH954" s="12" t="s">
        <v>36</v>
      </c>
      <c r="BI954" s="12" t="s">
        <v>36</v>
      </c>
      <c r="BJ954" s="12" t="s">
        <v>36</v>
      </c>
      <c r="BK954" s="12">
        <f>IF(CB954=FALSE,0,CB954)</f>
        <v>0</v>
      </c>
      <c r="BL954" s="12" t="s">
        <v>36</v>
      </c>
      <c r="BM954" s="12">
        <f>IF(CC954=FALSE,0,CC954)</f>
        <v>0</v>
      </c>
      <c r="BN954" s="12" t="s">
        <v>36</v>
      </c>
      <c r="BO954" s="12">
        <f>IF(CD954=FALSE,0,CD954)</f>
        <v>0</v>
      </c>
      <c r="BP954" s="12">
        <f>IF(CE954=FALSE,0,CE954)</f>
        <v>0</v>
      </c>
      <c r="BQ954" s="12">
        <f>IF(CF954=FALSE,0,CF954)</f>
        <v>0</v>
      </c>
      <c r="BR954" s="12" t="s">
        <v>36</v>
      </c>
      <c r="BS954" s="12">
        <f>IF(CG954=FALSE,0,CG954)</f>
        <v>0</v>
      </c>
      <c r="BT954" s="12" t="s">
        <v>36</v>
      </c>
      <c r="BU954" s="18">
        <v>9</v>
      </c>
      <c r="BX954" s="52" t="b">
        <f>IF(AD953=3,1896.3,IF(AD953=4,1249.18,IF(AD953=5,476.76,IF(AD953=6,3974,IF(AD953=7,1481.5,IF(AD953=8,567.82,IF(AD953=9,5364.7,IF(AD953=10,1659.18,IF(AD953=11,1172.3)))))))))</f>
        <v>0</v>
      </c>
      <c r="BY954" s="52" t="b">
        <f>IF(AE953=5,2411.56,IF(AE953=8,2817.26,IF(AE953=11,2857.82)))</f>
        <v>0</v>
      </c>
      <c r="BZ954" s="52" t="b">
        <f>IF(AF953=3,974.64,IF(AF953=4,651.28,IF(AF953=5,575.98,IF(AF953=6,1237.4,IF(AF953=7,824.6,IF(AF953=8,732.08,IF(AF953=9,1597.08,IF(AF953=10,1068.98,IF(AF953=11,953.72)))))))))</f>
        <v>0</v>
      </c>
      <c r="CA954" s="52" t="b">
        <f>IF(AG953=3,997.78,IF(AG953=4,722.58,IF(AG953=5,500.76,IF(AG953=6,1258.44,IF(AG953=7,912.42,IF(AG953=8,632.32,IF(AG953=9,1630.7,IF(AG953=10,1144.38,IF(AG953=11,805.18)))))))))</f>
        <v>0</v>
      </c>
      <c r="CB954" s="52" t="b">
        <f>IF(AH953=3,719.7,IF(AH953=4,261.66,IF(AH953=5,157.22,IF(AH953=6,854.38,IF(AH953=7,321.54,IF(AH953=8,190.76,IF(AH953=9,1136.74,IF(AH953=10,408.8,IF(AH953=11,265.92)))))))))</f>
        <v>0</v>
      </c>
      <c r="CC954" s="52" t="b">
        <f>IF(AI953=3,392.34,IF(AI953=4,179.86,IF(AI953=5,97.76,IF(AI953=6,492.16,IF(AI953=7,224.14,IF(AI953=8,123.84,IF(AI953=9,594.22,IF(AI953=10,280.82,IF(AI953=11,159.34)))))))))</f>
        <v>0</v>
      </c>
      <c r="CD954" s="52" t="b">
        <f>IF(AJ953=3,216.7,IF(AJ953=4,129.3,IF(AJ953=5,91.5,IF(AJ953=6,288.54,IF(AJ953=7,173.16,IF(AJ953=8,122.92,IF(AJ953=9,390.32,IF(AJ953=10,236.48,IF(AJ953=11,167.76)))))))))</f>
        <v>0</v>
      </c>
      <c r="CE954" s="52" t="b">
        <f>IF(AK953=3,281.7,IF(AK953=4,209.68,IF(AK953=5,106.64,IF(AK953=6,572.92,IF(AK953=7,238.84,IF(AK953=8,126.84,IF(AK953=9,826.54,IF(AK953=10,282.66,IF(AK953=11,292)))))))))</f>
        <v>0</v>
      </c>
      <c r="CF954" s="52" t="b">
        <f>IF(AL953=3,702.84,IF(AL953=4,1094.44,IF(AL953=5,312.66,IF(AL953=6,1445.98,IF(AL953=7,1277.92,IF(AL953=8,377.58,IF(AL953=9,1892.8,IF(AL953=10,1398.92,IF(AL953=11,723.4)))))))))</f>
        <v>0</v>
      </c>
      <c r="CG954" s="52" t="b">
        <f>IF(AM953=3,92.82,IF(AM953=4,38.02,IF(AM953=5,31.92,IF(AM953=6,157.8,IF(AM953=7,64.68,IF(AM953=8,54.18,IF(AM953=9,250.54,IF(AM953=10,96.96,IF(AM953=11,86.94)))))))))</f>
        <v>0</v>
      </c>
    </row>
    <row r="955" spans="1:88" ht="15">
      <c r="A955" s="82" t="s">
        <v>191</v>
      </c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71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>
        <f t="shared" si="2424"/>
        <v>2015</v>
      </c>
      <c r="AP955" s="8">
        <f t="shared" si="2425"/>
        <v>0</v>
      </c>
      <c r="AQ955" s="8">
        <f t="shared" ref="AQ955:AQ1012" si="2534">MAX(AO955:AP955)</f>
        <v>2015</v>
      </c>
      <c r="AU955" s="336" t="s">
        <v>191</v>
      </c>
      <c r="AV955" s="336"/>
      <c r="AW955" s="336"/>
      <c r="AX955" s="336"/>
      <c r="AY955" s="336"/>
      <c r="AZ955" s="336"/>
      <c r="BA955" s="336"/>
      <c r="BB955" s="336"/>
      <c r="BC955" s="336"/>
      <c r="BD955" s="336"/>
      <c r="BE955" s="336"/>
      <c r="BF955" s="336"/>
      <c r="BG955" s="336"/>
      <c r="BH955" s="336"/>
      <c r="BI955" s="336"/>
      <c r="BJ955" s="336"/>
      <c r="BK955" s="336"/>
      <c r="BL955" s="336"/>
      <c r="BM955" s="336"/>
      <c r="BN955" s="336"/>
      <c r="BO955" s="336"/>
      <c r="BP955" s="336"/>
      <c r="BQ955" s="336"/>
      <c r="BR955" s="336"/>
      <c r="BS955" s="336"/>
      <c r="BT955" s="336"/>
      <c r="BU955" s="71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</row>
    <row r="956" spans="1:88" ht="15" customHeight="1">
      <c r="A956" s="88" t="s">
        <v>185</v>
      </c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90"/>
      <c r="AA956" s="24"/>
      <c r="AO956" s="4">
        <f t="shared" si="2424"/>
        <v>0</v>
      </c>
      <c r="AP956" s="4">
        <f t="shared" si="2425"/>
        <v>0</v>
      </c>
      <c r="AQ956" s="4">
        <f t="shared" si="2534"/>
        <v>0</v>
      </c>
      <c r="AU956" s="304" t="s">
        <v>185</v>
      </c>
      <c r="AV956" s="305"/>
      <c r="AW956" s="305"/>
      <c r="AX956" s="305"/>
      <c r="AY956" s="305"/>
      <c r="AZ956" s="305"/>
      <c r="BA956" s="305"/>
      <c r="BB956" s="305"/>
      <c r="BC956" s="305"/>
      <c r="BD956" s="305"/>
      <c r="BE956" s="305"/>
      <c r="BF956" s="305"/>
      <c r="BG956" s="305"/>
      <c r="BH956" s="305"/>
      <c r="BI956" s="305"/>
      <c r="BJ956" s="305"/>
      <c r="BK956" s="305"/>
      <c r="BL956" s="305"/>
      <c r="BM956" s="305"/>
      <c r="BN956" s="305"/>
      <c r="BO956" s="305"/>
      <c r="BP956" s="305"/>
      <c r="BQ956" s="305"/>
      <c r="BR956" s="305"/>
      <c r="BS956" s="305"/>
      <c r="BT956" s="306"/>
      <c r="BU956" s="24"/>
    </row>
    <row r="957" spans="1:88" ht="30" customHeight="1">
      <c r="A957" s="295" t="s">
        <v>25</v>
      </c>
      <c r="B957" s="298" t="s">
        <v>192</v>
      </c>
      <c r="C957" s="307">
        <v>3105.4</v>
      </c>
      <c r="D957" s="298" t="s">
        <v>27</v>
      </c>
      <c r="E957" s="36" t="s">
        <v>28</v>
      </c>
      <c r="F957" s="40">
        <f>G957+I957+J957+L957+Q957+S957+U957+V957+W957+Y957+Z957</f>
        <v>1528229.44</v>
      </c>
      <c r="G957" s="44">
        <v>0</v>
      </c>
      <c r="H957" s="44">
        <v>0</v>
      </c>
      <c r="I957" s="44">
        <v>0</v>
      </c>
      <c r="J957" s="44">
        <v>0</v>
      </c>
      <c r="K957" s="44">
        <v>0</v>
      </c>
      <c r="L957" s="13">
        <f>M957+O957</f>
        <v>1121949.96</v>
      </c>
      <c r="M957" s="40">
        <v>1121949.96</v>
      </c>
      <c r="N957" s="13">
        <v>0</v>
      </c>
      <c r="O957" s="13">
        <v>0</v>
      </c>
      <c r="P957" s="13">
        <v>0</v>
      </c>
      <c r="Q957" s="13">
        <v>406279.48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25">
        <v>1</v>
      </c>
      <c r="AO957" s="4">
        <f t="shared" si="2424"/>
        <v>0</v>
      </c>
      <c r="AP957" s="4">
        <f t="shared" si="2425"/>
        <v>0</v>
      </c>
      <c r="AQ957" s="4">
        <f t="shared" si="2534"/>
        <v>0</v>
      </c>
      <c r="AU957" s="310" t="s">
        <v>25</v>
      </c>
      <c r="AV957" s="316" t="s">
        <v>192</v>
      </c>
      <c r="AW957" s="317">
        <v>3105.4</v>
      </c>
      <c r="AX957" s="316" t="s">
        <v>27</v>
      </c>
      <c r="AY957" s="36" t="s">
        <v>28</v>
      </c>
      <c r="AZ957" s="10">
        <f>BA957+BC957+BD957+BF957+BK957+BM957+BO957+BP957+BQ957+BS957+BT957</f>
        <v>3056458.89</v>
      </c>
      <c r="BA957" s="44">
        <f>ROUND($C957*BA965,2)</f>
        <v>0</v>
      </c>
      <c r="BB957" s="10">
        <f>ROUND(H957*2,2)</f>
        <v>0</v>
      </c>
      <c r="BC957" s="44">
        <f>ROUND($C957*BC965,2)</f>
        <v>0</v>
      </c>
      <c r="BD957" s="44">
        <f>ROUND($C957*BD965,2)</f>
        <v>0</v>
      </c>
      <c r="BE957" s="10">
        <f>ROUND(K957*2,2)</f>
        <v>0</v>
      </c>
      <c r="BF957" s="44">
        <f>ROUND($C957*BF965,2)</f>
        <v>2243899.9300000002</v>
      </c>
      <c r="BG957" s="10">
        <f>BF957</f>
        <v>2243899.9300000002</v>
      </c>
      <c r="BH957" s="10">
        <f>ROUND(N957*2,2)</f>
        <v>0</v>
      </c>
      <c r="BI957" s="10">
        <f>ROUND(O957*2,2)</f>
        <v>0</v>
      </c>
      <c r="BJ957" s="10">
        <f>ROUND(P957*2,2)</f>
        <v>0</v>
      </c>
      <c r="BK957" s="44">
        <f>ROUND($C957*BK965,2)</f>
        <v>812558.96</v>
      </c>
      <c r="BL957" s="10">
        <f>ROUND(R957*2,2)</f>
        <v>0</v>
      </c>
      <c r="BM957" s="44">
        <f>ROUND($C957*BM965,2)</f>
        <v>0</v>
      </c>
      <c r="BN957" s="10">
        <f>ROUND(T957*2,2)</f>
        <v>0</v>
      </c>
      <c r="BO957" s="44">
        <f>ROUND($C957*BO965,2)</f>
        <v>0</v>
      </c>
      <c r="BP957" s="44">
        <f>ROUND(V957*2,2)</f>
        <v>0</v>
      </c>
      <c r="BQ957" s="44">
        <f>ROUND($C957*BQ965,2)</f>
        <v>0</v>
      </c>
      <c r="BR957" s="10">
        <f>ROUND(X957*2,2)</f>
        <v>0</v>
      </c>
      <c r="BS957" s="44">
        <f>ROUND(Y957*2,2)</f>
        <v>0</v>
      </c>
      <c r="BT957" s="10">
        <f>ROUND(Z957*2,2)</f>
        <v>0</v>
      </c>
      <c r="BU957" s="25">
        <v>1</v>
      </c>
      <c r="CI957" s="32">
        <f>BF957-BG957</f>
        <v>0</v>
      </c>
    </row>
    <row r="958" spans="1:88" ht="60" customHeight="1">
      <c r="A958" s="296"/>
      <c r="B958" s="299"/>
      <c r="C958" s="308"/>
      <c r="D958" s="300"/>
      <c r="E958" s="36" t="s">
        <v>29</v>
      </c>
      <c r="F958" s="13">
        <v>0</v>
      </c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5">
        <v>2</v>
      </c>
      <c r="AO958" s="4">
        <f t="shared" si="2424"/>
        <v>0</v>
      </c>
      <c r="AP958" s="4">
        <f t="shared" si="2425"/>
        <v>0</v>
      </c>
      <c r="AQ958" s="4">
        <f t="shared" si="2534"/>
        <v>0</v>
      </c>
      <c r="AU958" s="310"/>
      <c r="AV958" s="316"/>
      <c r="AW958" s="317"/>
      <c r="AX958" s="316"/>
      <c r="AY958" s="36" t="s">
        <v>29</v>
      </c>
      <c r="AZ958" s="13">
        <v>0</v>
      </c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5">
        <v>2</v>
      </c>
    </row>
    <row r="959" spans="1:88" ht="120" customHeight="1">
      <c r="A959" s="296"/>
      <c r="B959" s="299"/>
      <c r="C959" s="308"/>
      <c r="D959" s="298" t="s">
        <v>30</v>
      </c>
      <c r="E959" s="36" t="s">
        <v>31</v>
      </c>
      <c r="F959" s="13">
        <v>0</v>
      </c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5">
        <v>3</v>
      </c>
      <c r="AO959" s="4">
        <f t="shared" si="2424"/>
        <v>0</v>
      </c>
      <c r="AP959" s="4">
        <f t="shared" si="2425"/>
        <v>0</v>
      </c>
      <c r="AQ959" s="4">
        <f t="shared" si="2534"/>
        <v>0</v>
      </c>
      <c r="AT959" s="32">
        <f>AZ959-BC959</f>
        <v>0</v>
      </c>
      <c r="AU959" s="310"/>
      <c r="AV959" s="316"/>
      <c r="AW959" s="317"/>
      <c r="AX959" s="316" t="s">
        <v>30</v>
      </c>
      <c r="AY959" s="36" t="s">
        <v>31</v>
      </c>
      <c r="AZ959" s="13">
        <v>0</v>
      </c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5">
        <v>3</v>
      </c>
    </row>
    <row r="960" spans="1:88" ht="30" customHeight="1">
      <c r="A960" s="296"/>
      <c r="B960" s="299"/>
      <c r="C960" s="308"/>
      <c r="D960" s="299"/>
      <c r="E960" s="36" t="s">
        <v>32</v>
      </c>
      <c r="F960" s="13">
        <v>0</v>
      </c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5">
        <v>4</v>
      </c>
      <c r="AO960" s="4">
        <f t="shared" si="2424"/>
        <v>0</v>
      </c>
      <c r="AP960" s="4">
        <f t="shared" si="2425"/>
        <v>0</v>
      </c>
      <c r="AQ960" s="4">
        <f t="shared" si="2534"/>
        <v>0</v>
      </c>
      <c r="AU960" s="310"/>
      <c r="AV960" s="316"/>
      <c r="AW960" s="317"/>
      <c r="AX960" s="316"/>
      <c r="AY960" s="36" t="s">
        <v>32</v>
      </c>
      <c r="AZ960" s="13">
        <v>0</v>
      </c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5">
        <v>4</v>
      </c>
    </row>
    <row r="961" spans="1:88" ht="30" customHeight="1">
      <c r="A961" s="296"/>
      <c r="B961" s="299"/>
      <c r="C961" s="308"/>
      <c r="D961" s="299"/>
      <c r="E961" s="36" t="s">
        <v>33</v>
      </c>
      <c r="F961" s="13">
        <v>0</v>
      </c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5">
        <v>5</v>
      </c>
      <c r="AO961" s="4">
        <f t="shared" si="2424"/>
        <v>0</v>
      </c>
      <c r="AP961" s="4">
        <f t="shared" si="2425"/>
        <v>0</v>
      </c>
      <c r="AQ961" s="4">
        <f t="shared" si="2534"/>
        <v>0</v>
      </c>
      <c r="AU961" s="310"/>
      <c r="AV961" s="316"/>
      <c r="AW961" s="317"/>
      <c r="AX961" s="316"/>
      <c r="AY961" s="36" t="s">
        <v>33</v>
      </c>
      <c r="AZ961" s="13">
        <v>0</v>
      </c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5">
        <v>5</v>
      </c>
    </row>
    <row r="962" spans="1:88" ht="30" customHeight="1">
      <c r="A962" s="296"/>
      <c r="B962" s="299"/>
      <c r="C962" s="308"/>
      <c r="D962" s="300"/>
      <c r="E962" s="36" t="s">
        <v>34</v>
      </c>
      <c r="F962" s="13">
        <v>0</v>
      </c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5">
        <v>6</v>
      </c>
      <c r="AO962" s="4">
        <f t="shared" si="2424"/>
        <v>0</v>
      </c>
      <c r="AP962" s="4">
        <f t="shared" si="2425"/>
        <v>0</v>
      </c>
      <c r="AQ962" s="4">
        <f t="shared" si="2534"/>
        <v>0</v>
      </c>
      <c r="AU962" s="310"/>
      <c r="AV962" s="316"/>
      <c r="AW962" s="317"/>
      <c r="AX962" s="316"/>
      <c r="AY962" s="36" t="s">
        <v>34</v>
      </c>
      <c r="AZ962" s="13">
        <v>0</v>
      </c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5">
        <v>6</v>
      </c>
    </row>
    <row r="963" spans="1:88" ht="30" customHeight="1">
      <c r="A963" s="296"/>
      <c r="B963" s="299"/>
      <c r="C963" s="308"/>
      <c r="D963" s="311" t="s">
        <v>35</v>
      </c>
      <c r="E963" s="312"/>
      <c r="F963" s="10">
        <f>F957+F958+F959+F960+F961+F962</f>
        <v>1528229.44</v>
      </c>
      <c r="G963" s="10">
        <f t="shared" ref="G963" si="2535">G957+G958+G959+G960+G961+G962</f>
        <v>0</v>
      </c>
      <c r="H963" s="10">
        <f t="shared" ref="H963" si="2536">H957+H958+H959+H960+H961+H962</f>
        <v>0</v>
      </c>
      <c r="I963" s="10">
        <f t="shared" ref="I963" si="2537">I957+I958+I959+I960+I961+I962</f>
        <v>0</v>
      </c>
      <c r="J963" s="10">
        <f t="shared" ref="J963" si="2538">J957+J958+J959+J960+J961+J962</f>
        <v>0</v>
      </c>
      <c r="K963" s="10">
        <f t="shared" ref="K963" si="2539">K957+K958+K959+K960+K961+K962</f>
        <v>0</v>
      </c>
      <c r="L963" s="10">
        <f t="shared" ref="L963" si="2540">L957+L958+L959+L960+L961+L962</f>
        <v>1121949.96</v>
      </c>
      <c r="M963" s="10">
        <f t="shared" ref="M963" si="2541">M957+M958+M959+M960+M961+M962</f>
        <v>1121949.96</v>
      </c>
      <c r="N963" s="10">
        <f t="shared" ref="N963" si="2542">N957+N958+N959+N960+N961+N962</f>
        <v>0</v>
      </c>
      <c r="O963" s="10">
        <f t="shared" ref="O963" si="2543">O957+O958+O959+O960+O961+O962</f>
        <v>0</v>
      </c>
      <c r="P963" s="10">
        <f t="shared" ref="P963" si="2544">P957+P958+P959+P960+P961+P962</f>
        <v>0</v>
      </c>
      <c r="Q963" s="10">
        <f t="shared" ref="Q963" si="2545">Q957+Q958+Q959+Q960+Q961+Q962</f>
        <v>406279.48</v>
      </c>
      <c r="R963" s="10">
        <f t="shared" ref="R963" si="2546">R957+R958+R959+R960+R961+R962</f>
        <v>0</v>
      </c>
      <c r="S963" s="10">
        <f t="shared" ref="S963" si="2547">S957+S958+S959+S960+S961+S962</f>
        <v>0</v>
      </c>
      <c r="T963" s="10">
        <f t="shared" ref="T963" si="2548">T957+T958+T959+T960+T961+T962</f>
        <v>0</v>
      </c>
      <c r="U963" s="10">
        <f t="shared" ref="U963" si="2549">U957+U958+U959+U960+U961+U962</f>
        <v>0</v>
      </c>
      <c r="V963" s="10">
        <f t="shared" ref="V963" si="2550">V957+V958+V959+V960+V961+V962</f>
        <v>0</v>
      </c>
      <c r="W963" s="10">
        <f t="shared" ref="W963" si="2551">W957+W958+W959+W960+W961+W962</f>
        <v>0</v>
      </c>
      <c r="X963" s="10">
        <f t="shared" ref="X963" si="2552">X957+X958+X959+X960+X961+X962</f>
        <v>0</v>
      </c>
      <c r="Y963" s="10">
        <f t="shared" ref="Y963" si="2553">Y957+Y958+Y959+Y960+Y961+Y962</f>
        <v>0</v>
      </c>
      <c r="Z963" s="10">
        <f t="shared" ref="Z963" si="2554">Z957+Z958+Z959+Z960+Z961+Z962</f>
        <v>0</v>
      </c>
      <c r="AA963" s="16">
        <v>7</v>
      </c>
      <c r="AO963" s="4">
        <f t="shared" si="2424"/>
        <v>0</v>
      </c>
      <c r="AP963" s="4">
        <f t="shared" si="2425"/>
        <v>0</v>
      </c>
      <c r="AQ963" s="4">
        <f t="shared" si="2534"/>
        <v>0</v>
      </c>
      <c r="AU963" s="310"/>
      <c r="AV963" s="316"/>
      <c r="AW963" s="317"/>
      <c r="AX963" s="321" t="s">
        <v>35</v>
      </c>
      <c r="AY963" s="321"/>
      <c r="AZ963" s="10">
        <f>AZ957+AZ958+AZ959+AZ960+AZ961+AZ962</f>
        <v>3056458.89</v>
      </c>
      <c r="BA963" s="10">
        <f t="shared" ref="BA963:BT963" si="2555">BA957+BA958+BA959+BA960+BA961+BA962</f>
        <v>0</v>
      </c>
      <c r="BB963" s="10">
        <f t="shared" si="2555"/>
        <v>0</v>
      </c>
      <c r="BC963" s="10">
        <f t="shared" si="2555"/>
        <v>0</v>
      </c>
      <c r="BD963" s="10">
        <f t="shared" si="2555"/>
        <v>0</v>
      </c>
      <c r="BE963" s="10">
        <f t="shared" si="2555"/>
        <v>0</v>
      </c>
      <c r="BF963" s="10">
        <f t="shared" si="2555"/>
        <v>2243899.9300000002</v>
      </c>
      <c r="BG963" s="10">
        <f t="shared" si="2555"/>
        <v>2243899.9300000002</v>
      </c>
      <c r="BH963" s="10">
        <f t="shared" si="2555"/>
        <v>0</v>
      </c>
      <c r="BI963" s="10">
        <f t="shared" si="2555"/>
        <v>0</v>
      </c>
      <c r="BJ963" s="10">
        <f t="shared" si="2555"/>
        <v>0</v>
      </c>
      <c r="BK963" s="10">
        <f t="shared" si="2555"/>
        <v>812558.96</v>
      </c>
      <c r="BL963" s="10">
        <f t="shared" si="2555"/>
        <v>0</v>
      </c>
      <c r="BM963" s="10">
        <f t="shared" si="2555"/>
        <v>0</v>
      </c>
      <c r="BN963" s="10">
        <f t="shared" si="2555"/>
        <v>0</v>
      </c>
      <c r="BO963" s="10">
        <f t="shared" si="2555"/>
        <v>0</v>
      </c>
      <c r="BP963" s="10">
        <f t="shared" si="2555"/>
        <v>0</v>
      </c>
      <c r="BQ963" s="10">
        <f t="shared" si="2555"/>
        <v>0</v>
      </c>
      <c r="BR963" s="10">
        <f t="shared" si="2555"/>
        <v>0</v>
      </c>
      <c r="BS963" s="10">
        <f t="shared" si="2555"/>
        <v>0</v>
      </c>
      <c r="BT963" s="10">
        <f t="shared" si="2555"/>
        <v>0</v>
      </c>
      <c r="BU963" s="16">
        <v>7</v>
      </c>
      <c r="BV963" s="4">
        <v>1</v>
      </c>
      <c r="CI963" s="32">
        <f>BF963-BG963</f>
        <v>0</v>
      </c>
      <c r="CJ963" s="123"/>
    </row>
    <row r="964" spans="1:88" s="4" customFormat="1" ht="75" customHeight="1">
      <c r="A964" s="296"/>
      <c r="B964" s="299"/>
      <c r="C964" s="308"/>
      <c r="D964" s="311" t="s">
        <v>337</v>
      </c>
      <c r="E964" s="312"/>
      <c r="F964" s="11">
        <f>ROUND(F963/C957,2)</f>
        <v>492.12</v>
      </c>
      <c r="G964" s="11">
        <f>ROUND(G963/C957,2)</f>
        <v>0</v>
      </c>
      <c r="H964" s="11">
        <f>ROUND(H963/C957,2)</f>
        <v>0</v>
      </c>
      <c r="I964" s="11">
        <f>ROUND(I963/C957,2)</f>
        <v>0</v>
      </c>
      <c r="J964" s="11">
        <f>ROUND(J963/C957,2)</f>
        <v>0</v>
      </c>
      <c r="K964" s="11">
        <f>ROUND(K963/C957,2)</f>
        <v>0</v>
      </c>
      <c r="L964" s="11">
        <f>ROUND(L963/C957,2)</f>
        <v>361.29</v>
      </c>
      <c r="M964" s="11">
        <f>ROUND(M963/C957,2)</f>
        <v>361.29</v>
      </c>
      <c r="N964" s="11">
        <f>ROUND(N963/C957,2)</f>
        <v>0</v>
      </c>
      <c r="O964" s="11">
        <f>ROUND(O963/C957,2)</f>
        <v>0</v>
      </c>
      <c r="P964" s="11">
        <f>ROUND(P963/C957,2)</f>
        <v>0</v>
      </c>
      <c r="Q964" s="11">
        <f>ROUND(Q963/C957,2)</f>
        <v>130.83000000000001</v>
      </c>
      <c r="R964" s="11">
        <f>ROUND(R963/C957,2)</f>
        <v>0</v>
      </c>
      <c r="S964" s="11">
        <f>ROUND(S963/C957,2)</f>
        <v>0</v>
      </c>
      <c r="T964" s="11">
        <f>ROUND(T963/C957,2)</f>
        <v>0</v>
      </c>
      <c r="U964" s="11">
        <f>ROUND(U963/C957,2)</f>
        <v>0</v>
      </c>
      <c r="V964" s="11">
        <f>ROUND(V963/C957,2)</f>
        <v>0</v>
      </c>
      <c r="W964" s="11">
        <f>ROUND(W963/C957,2)</f>
        <v>0</v>
      </c>
      <c r="X964" s="11">
        <f>ROUND(X963/C957,2)</f>
        <v>0</v>
      </c>
      <c r="Y964" s="11">
        <f>ROUND(Y963/C957,2)</f>
        <v>0</v>
      </c>
      <c r="Z964" s="11">
        <f>ROUND(Z963/C957,2)</f>
        <v>0</v>
      </c>
      <c r="AA964" s="17">
        <v>8</v>
      </c>
      <c r="AD964" s="52" t="b">
        <f>IF(AND(G964&gt;947.15,G964&lt;949),3,IF(AND(G964&gt;623.59,G964&lt;625),4,IF(AND(G964&gt;237.38,G964&lt;239),5,IF(AND(G964&gt;1986,G964&lt;1988),6,IF(AND(G964&gt;739.75,G964&lt;741),7,IF(AND(G964&gt;282.91,G964&lt;284),8,IF(AND(G964&gt;2681.35,G964&lt;2683),9,IF(AND(G964&gt;828.59,G964&lt;830),10,IF(AND(G964&gt;585.15,G964&lt;587),11,IF(AND(G964&gt;991.71,G964&lt;993),12,IF(AND(G964&gt;652.95,G964&lt;654),13,IF(AND(G964&gt;248.59,G964&lt;250),14,IF(AND(G964&gt;2079.39,G964&lt;2081),15,IF(AND(G964&gt;774.57,G964&lt;776),16,IF(AND(G964&gt;296.25,G964&lt;298),17,IF(AND(G964&gt;2807.42,G964&lt;2809),18,IF(AND(G964&gt;867.59,G964&lt;869),19,IF(AND(G964&gt;612.7,G964&lt;614),20))))))))))))))))))</f>
        <v>0</v>
      </c>
      <c r="AE964" s="52" t="b">
        <f>IF(AND(I964&gt;1204.78,I964&lt;1206),5,IF(AND(I964&gt;1407.63,I964&lt;1409),8,IF(AND(I964&gt;1427.91,I964&lt;1429),11,IF(AND(I964&gt;1261.45,I964&lt;1263),14,IF(AND(I964&gt;1473.83,I964&lt;1475),17,IF(AND(I964&gt;1495.07,I964&lt;1497),20))))))</f>
        <v>0</v>
      </c>
      <c r="AF964" s="52" t="b">
        <f>IF(AND(J964&gt;486.32,J964&lt;488),3,IF(AND(J964&gt;324.64,J964&lt;326),4,IF(AND(J964&gt;286.99,J964&lt;288.5),5,IF(AND(J964&gt;617.7,J964&lt;618),6,IF(AND(J964&gt;411.3,J964&lt;413),7,IF(AND(J964&gt;365.04,J964&lt;367),8,IF(AND(J964&gt;797.54,J964&lt;799),9,IF(AND(J964&gt;533.49,J964&lt;535),10,IF(AND(J964&gt;475.86,J964&lt;477),11,IF(AND(J964&gt;509.22,J964&lt;511),12,IF(AND(J964&gt;339.94,J964&lt;341.2),13,IF(AND(J964&gt;300.53,J964&lt;302),14,IF(AND(J964&gt;646.78,J964&lt;648),15,IF(AND(J964&gt;430.68,J964&lt;432),16,IF(AND(J964&gt;382.24,J964&lt;384),17,IF(AND(J964&gt;835.07,J964&lt;837),18,IF(AND(J964&gt;558.61,J964&lt;560),19,IF(AND(J964&gt;498.27,J964&lt;500),20))))))))))))))))))</f>
        <v>0</v>
      </c>
      <c r="AG964" s="52">
        <f>IF(AND(L964&gt;497.89,L964&lt;499),3,IF(AND(L964&gt;360.29,L964&lt;362),4,IF(AND(L964&gt;249.38,L964&lt;251),5,IF(AND(L964&gt;628.22,L964&lt;630),6,IF(AND(L964&gt;455.21,L964&lt;457),7,IF(AND(L964&gt;315.16,L964&lt;317),8,IF(AND(L964&gt;814.35,L964&lt;816),9,IF(AND(L964&gt;571.19,L964&lt;573),10,IF(AND(L964&gt;401.59,L964&lt;403),11,IF(AND(L964&gt;521.33,L964&lt;523),12,IF(AND(L964&gt;377.28,L964&lt;379),13,IF(AND(L964&gt;261.15,L964&lt;263),14,IF(AND(L964&gt;657.8,L964&lt;659),15,IF(AND(L964&gt;476.66,L964&lt;478),16,IF(AND(L964&gt;330.01,L964&lt;332),17,IF(AND(L964&gt;852.67,L964&lt;854),18,IF(AND(L964&gt;598.08,L964&lt;600),19,IF(AND(L964&gt;420.51,L964&lt;422),20))))))))))))))))))</f>
        <v>4</v>
      </c>
      <c r="AH964" s="52">
        <f>IF(AND(Q964&gt;358.85,Q964&lt;360),3,IF(AND(Q964&gt;129.83,Q964&lt;131),4,IF(AND(Q964&gt;77.61,Q964&lt;79),5,IF(AND(Q964&gt;426.19,Q964&lt;428),6,IF(AND(Q964&gt;159.77,Q964&lt;161),7,IF(AND(Q964&gt;94.38,Q964&lt;96),8,IF(AND(Q964&gt;567.37,Q964&lt;569),9,IF(AND(Q964&gt;203.4,Q964&lt;205),10,IF(AND(Q964&gt;131.96,Q964&lt;133),11,IF(AND(Q964&gt;375.76,Q964&lt;377),12,IF(AND(Q964&gt;135.98,Q964&lt;137),13,IF(AND(Q964&gt;81.31,Q964&lt;83),14,IF(AND(Q964&gt;446.27,Q964&lt;448),15,IF(AND(Q964&gt;167.32,Q964&lt;169),16,IF(AND(Q964&gt;98.86,Q964&lt;100),17,IF(AND(Q964&gt;594.08,Q964&lt;596),18,IF(AND(Q964&gt;213.01,Q964&lt;215),19,IF(AND(Q964&gt;138.21,Q964&lt;140),20))))))))))))))))))</f>
        <v>4</v>
      </c>
      <c r="AI964" s="52" t="b">
        <f>IF(AND(S964&gt;195.17,S964&lt;197),3,IF(AND(S964&gt;88.93,S964&lt;90),4,IF(AND(S964&gt;47.88,S964&lt;49),5,IF(AND(S964&gt;245.08,S964&lt;247),6,IF(AND(S964&gt;111.07,S964&lt;113),7,IF(AND(S964&gt;60.92,S964&lt;62),8,IF(AND(S964&gt;296.11,S964&lt;298),9,IF(AND(S964&gt;139.41,S964&lt;141),10,IF(AND(S964&gt;78.67,S964&lt;80),11,IF(AND(S964&gt;204.39,S964&lt;206),12,IF(AND(S964&gt;93.16,S964&lt;95),13,IF(AND(S964&gt;50.17,S964&lt;52),14,IF(AND(S964&gt;256.64,S964&lt;258),15,IF(AND(S964&gt;116.33,S964&lt;118),16,IF(AND(S964&gt;63.83,S964&lt;65),17,IF(AND(S964&gt;310.07,S964&lt;312),18,IF(AND(S964&gt;146.01,S964&lt;148),19,IF(AND(S964&gt;82.42,S964&lt;84),20))))))))))))))))))</f>
        <v>0</v>
      </c>
      <c r="AJ964" s="52" t="b">
        <f>IF(AND(U964&gt;107.35,U964&lt;109),3,IF(AND(U964&gt;63.65,U964&lt;65),4,IF(AND(U964&gt;44.75,U964&lt;46),5,IF(AND(U964&gt;143.27,U964&lt;145),6,IF(AND(U964&gt;85.58,U964&lt;87),7,IF(AND(U964&gt;60.46,U964&lt;62),8,IF(AND(U964&gt;194.16,U964&lt;196),9,IF(AND(U964&gt;117.24,U964&lt;119),10,IF(AND(U964&gt;82.88,U964&lt;84),11,IF(AND(U964&gt;112.44,U964&lt;114),12,IF(AND(U964&gt;66.69,U964&lt;68),13,IF(AND(U964&gt;46.9,U964&lt;48),14,IF(AND(U964&gt;150.05,U964&lt;152),15,IF(AND(U964&gt;90.65,U964&lt;91),16,IF(AND(U964&gt;63.34,U964&lt;65),17,IF(AND(U964&gt;203.34,U964&lt;205),18,IF(AND(U964&gt;122.8,U964&lt;124),19,IF(AND(U964&gt;86.83,U964&lt;88),20))))))))))))))))))</f>
        <v>0</v>
      </c>
      <c r="AK964" s="52" t="b">
        <f>IF(AND(V964&gt;139.85,V964&lt;141),3,IF(AND(V964&gt;103.84,V964&lt;105),4,IF(AND(V964&gt;52.32,V964&lt;54),5,IF(AND(V964&gt;285.46,V964&lt;287),6,IF(AND(V964&gt;118.42,V964&lt;120),7,IF(AND(V964&gt;62.42,V964&lt;64),8,IF(AND(V964&gt;412.27,V964&lt;414),9,IF(AND(V964&gt;140.33,V964&lt;142),10,IF(AND(V964&gt;145,V964&lt;147),11,IF(AND(V964&gt;146.47,V964&lt;148),12,IF(AND(V964&gt;108.77,V964&lt;110),13,IF(AND(V964&gt;54.82,V964&lt;56),14,IF(AND(V964&gt;298.92,V964&lt;300),15,IF(AND(V964&gt;124.03,V964&lt;126),16,IF(AND(V964&gt;65.4,V964&lt;67),17,IF(AND(V964&gt;431.69,V964&lt;433),18,IF(AND(V964&gt;146.97,V964&lt;148),19,IF(AND(V964&gt;151.86,V964&lt;153),20))))))))))))))))))</f>
        <v>0</v>
      </c>
      <c r="AL964" s="52" t="b">
        <f>IF(AND(W964&gt;350.42,W964&lt;352),3,IF(AND(W964&gt;546.22,W964&lt;548),4,IF(AND(W964&gt;155.33,W964&lt;157),5,IF(AND(W964&gt;721.99,W964&lt;723),6,IF(AND(W964&gt;638.96,W964&lt;639),7,IF(AND(W964&gt;187.79,W964&lt;189),8,IF(AND(W964&gt;945.4,W964&lt;947),9,IF(AND(W964&gt;698.46,W964&lt;670),10,IF(AND(W964&gt;360.7,W964&lt;362),11,IF(AND(W964&gt;366.94,W964&lt;368),12,IF(AND(W964&gt;571.94,W964&lt;573),13,IF(AND(W964&gt;162.68,W964&lt;164),14,IF(AND(W964&gt;755.97,W964&lt;757),15,IF(AND(W964&gt;667.99,W964&lt;669),16,IF(AND(W964&gt;196.66,W964&lt;198),17,IF(AND(W964&gt;989.88,W964&lt;991),18,IF(AND(W964&gt;731.33,W964&lt;733),19,IF(AND(W964&gt;377.7,W964&lt;379),20))))))))))))))))))</f>
        <v>0</v>
      </c>
      <c r="AM964" s="52" t="b">
        <f>IF(AND(Y964&gt;46.2,Y964&lt;46.5),3,IF(AND(Y964&gt;18.8,Y964&lt;19.1),4,IF(AND(Y964&gt;15.8,Y964&lt;16),5,IF(AND(Y964&gt;78.7,Y964&lt;79),6,IF(AND(Y964&gt;32.1,Y964&lt;32.4),7,IF(AND(Y964&gt;26.9,Y964&lt;27.3),8,IF(AND(Y964&gt;125,Y964&lt;125.5),9,IF(AND(Y964&gt;48.2,Y964&lt;48.52),10,IF(AND(Y964&gt;43.1,Y964&lt;43.6),11,IF(AND(Y964&gt;48.53,Y964&lt;48.7),12,IF(AND(Y964&gt;19.6,Y964&lt;20.1),13,IF(AND(Y964&gt;16.5,Y964&lt;16.9),14,IF(AND(Y964&gt;82.4,Y964&lt;82.8),15,IF(AND(Y964&gt;33.6,Y964&lt;34),16,IF(AND(Y964&gt;28,Y964&lt;28.6),17,IF(AND(Y964&gt;130.8,Y964&lt;131.4),18,IF(AND(Y964&gt;50.5,Y964&lt;50.9),19,IF(AND(Y964&gt;45.2,Y964&lt;45.8),20))))))))))))))))))</f>
        <v>0</v>
      </c>
      <c r="AO964" s="4">
        <f t="shared" si="2424"/>
        <v>0</v>
      </c>
      <c r="AP964" s="4">
        <f t="shared" si="2425"/>
        <v>0</v>
      </c>
      <c r="AQ964" s="4">
        <f t="shared" si="2534"/>
        <v>0</v>
      </c>
      <c r="AU964" s="310"/>
      <c r="AV964" s="316"/>
      <c r="AW964" s="317"/>
      <c r="AX964" s="321" t="s">
        <v>337</v>
      </c>
      <c r="AY964" s="321"/>
      <c r="AZ964" s="11">
        <f>ROUND(AZ963/AW957,2)</f>
        <v>984.24</v>
      </c>
      <c r="BA964" s="11">
        <f>ROUND(BA963/AW957,2)</f>
        <v>0</v>
      </c>
      <c r="BB964" s="11">
        <f>ROUND(BB963/AW957,2)</f>
        <v>0</v>
      </c>
      <c r="BC964" s="11">
        <f>ROUND(BC963/AW957,2)</f>
        <v>0</v>
      </c>
      <c r="BD964" s="11">
        <f>ROUND(BD963/AW957,2)</f>
        <v>0</v>
      </c>
      <c r="BE964" s="11">
        <f>ROUND(BE963/AW957,2)</f>
        <v>0</v>
      </c>
      <c r="BF964" s="11">
        <f>ROUND(BF963/AW957,2)</f>
        <v>722.58</v>
      </c>
      <c r="BG964" s="11">
        <f>ROUND(BG963/AW957,2)</f>
        <v>722.58</v>
      </c>
      <c r="BH964" s="11">
        <f>ROUND(BH963/AW957,2)</f>
        <v>0</v>
      </c>
      <c r="BI964" s="11">
        <f>ROUND(BI963/AW957,2)</f>
        <v>0</v>
      </c>
      <c r="BJ964" s="11">
        <f>ROUND(BJ963/AW957,2)</f>
        <v>0</v>
      </c>
      <c r="BK964" s="11">
        <f>ROUND(BK963/AW957,2)</f>
        <v>261.66000000000003</v>
      </c>
      <c r="BL964" s="11">
        <f>ROUND(BL963/AW957,2)</f>
        <v>0</v>
      </c>
      <c r="BM964" s="11">
        <f>ROUND(BM963/AW957,2)</f>
        <v>0</v>
      </c>
      <c r="BN964" s="11">
        <f>ROUND(BN963/AW957,2)</f>
        <v>0</v>
      </c>
      <c r="BO964" s="11">
        <f>ROUND(BO963/AW957,2)</f>
        <v>0</v>
      </c>
      <c r="BP964" s="11">
        <f>ROUND(BP963/AW957,2)</f>
        <v>0</v>
      </c>
      <c r="BQ964" s="11">
        <f>ROUND(BQ963/AW957,2)</f>
        <v>0</v>
      </c>
      <c r="BR964" s="11">
        <f>ROUND(BR963/AW957,2)</f>
        <v>0</v>
      </c>
      <c r="BS964" s="11">
        <f>ROUND(BS963/AW957,2)</f>
        <v>0</v>
      </c>
      <c r="BT964" s="11">
        <f>ROUND(BT963/AW957,2)</f>
        <v>0</v>
      </c>
      <c r="BU964" s="17">
        <v>8</v>
      </c>
      <c r="BX964" s="52" t="b">
        <f>IF(AND(BA964&gt;947.15,BA964&lt;949),3,IF(AND(BA964&gt;623.59,BA964&lt;625),4,IF(AND(BA964&gt;237.38,BA964&lt;239),5,IF(AND(BA964&gt;1986,BA964&lt;1988),6,IF(AND(BA964&gt;739.75,BA964&lt;741),7,IF(AND(BA964&gt;282.91,BA964&lt;284),8,IF(AND(BA964&gt;2681.35,BA964&lt;2683),9,IF(AND(BA964&gt;828.59,BA964&lt;830),10,IF(AND(BA964&gt;585.15,BA964&lt;587),11,IF(AND(BA964&gt;991.71,BA964&lt;993),12,IF(AND(BA964&gt;652.95,BA964&lt;654),13,IF(AND(BA964&gt;248.59,BA964&lt;250),14,IF(AND(BA964&gt;2079.39,BA964&lt;2081),15,IF(AND(BA964&gt;774.57,BA964&lt;776),16,IF(AND(BA964&gt;296.25,BA964&lt;298),17,IF(AND(BA964&gt;2807.42,BA964&lt;2809),18,IF(AND(BA964&gt;867.59,BA964&lt;869),19,IF(AND(BA964&gt;612.7,BA964&lt;614),20))))))))))))))))))</f>
        <v>0</v>
      </c>
      <c r="BY964" s="52" t="b">
        <f>IF(AND(BC964&gt;1204.78,BC964&lt;1206),5,IF(AND(BC964&gt;1407.63,BC964&lt;1409),8,IF(AND(BC964&gt;1427.91,BC964&lt;1429),11,IF(AND(BC964&gt;1261.45,BC964&lt;1263),14,IF(AND(BC964&gt;1473.83,BC964&lt;1475),17,IF(AND(BC964&gt;1495.07,BC964&lt;1497),20))))))</f>
        <v>0</v>
      </c>
      <c r="BZ964" s="52" t="b">
        <f>IF(AND(BD964&gt;486.32,BD964&lt;488),3,IF(AND(BD964&gt;324.64,BD964&lt;326),4,IF(AND(BD964&gt;286.99,BD964&lt;288.5),5,IF(AND(BD964&gt;617.7,BD964&lt;618),6,IF(AND(BD964&gt;411.3,BD964&lt;413),7,IF(AND(BD964&gt;365.04,BD964&lt;367),8,IF(AND(BD964&gt;797.54,BD964&lt;799),9,IF(AND(BD964&gt;533.49,BD964&lt;535),10,IF(AND(BD964&gt;475.86,BD964&lt;477),11,IF(AND(BD964&gt;509.22,BD964&lt;511),12,IF(AND(BD964&gt;339.94,BD964&lt;341.2),13,IF(AND(BD964&gt;300.53,BD964&lt;302),14,IF(AND(BD964&gt;646.78,BD964&lt;648),15,IF(AND(BD964&gt;430.68,BD964&lt;432),16,IF(AND(BD964&gt;382.24,BD964&lt;384),17,IF(AND(BD964&gt;835.07,BD964&lt;837),18,IF(AND(BD964&gt;558.61,BD964&lt;560),19,IF(AND(BD964&gt;498.27,BD964&lt;500),20))))))))))))))))))</f>
        <v>0</v>
      </c>
      <c r="CA964" s="52" t="b">
        <f>IF(AND(BF964&gt;497.89,BF964&lt;499),3,IF(AND(BF964&gt;360.29,BF964&lt;362),4,IF(AND(BF964&gt;249.38,BF964&lt;251),5,IF(AND(BF964&gt;628.22,BF964&lt;630),6,IF(AND(BF964&gt;455.21,BF964&lt;457),7,IF(AND(BF964&gt;315.16,BF964&lt;317),8,IF(AND(BF964&gt;814.35,BF964&lt;816),9,IF(AND(BF964&gt;571.19,BF964&lt;573),10,IF(AND(BF964&gt;401.59,BF964&lt;403),11,IF(AND(BF964&gt;521.33,BF964&lt;523),12,IF(AND(BF964&gt;377.28,BF964&lt;379),13,IF(AND(BF964&gt;261.15,BF964&lt;263),14,IF(AND(BF964&gt;657.8,BF964&lt;659),15,IF(AND(BF964&gt;476.66,BF964&lt;478),16,IF(AND(BF964&gt;330.01,BF964&lt;332),17,IF(AND(BF964&gt;852.67,BF964&lt;854),18,IF(AND(BF964&gt;598.08,BF964&lt;600),19,IF(AND(BF964&gt;420.51,BF964&lt;422),20))))))))))))))))))</f>
        <v>0</v>
      </c>
      <c r="CB964" s="52" t="b">
        <f>IF(AND(BK964&gt;358.85,BK964&lt;360),3,IF(AND(BK964&gt;129.83,BK964&lt;131),4,IF(AND(BK964&gt;77.61,BK964&lt;79),5,IF(AND(BK964&gt;426.19,BK964&lt;428),6,IF(AND(BK964&gt;159.77,BK964&lt;161),7,IF(AND(BK964&gt;94.38,BK964&lt;96),8,IF(AND(BK964&gt;567.37,BK964&lt;569),9,IF(AND(BK964&gt;203.4,BK964&lt;205),10,IF(AND(BK964&gt;131.96,BK964&lt;133),11,IF(AND(BK964&gt;375.76,BK964&lt;377),12,IF(AND(BK964&gt;135.98,BK964&lt;137),13,IF(AND(BK964&gt;81.31,BK964&lt;83),14,IF(AND(BK964&gt;446.27,BK964&lt;448),15,IF(AND(BK964&gt;167.32,BK964&lt;169),16,IF(AND(BK964&gt;98.86,BK964&lt;100),17,IF(AND(BK964&gt;594.08,BK964&lt;596),18,IF(AND(BK964&gt;213.01,BK964&lt;215),19,IF(AND(BK964&gt;138.21,BK964&lt;140),20))))))))))))))))))</f>
        <v>0</v>
      </c>
      <c r="CC964" s="52" t="b">
        <f>IF(AND(BM964&gt;195.17,BM964&lt;197),3,IF(AND(BM964&gt;88.93,BM964&lt;90),4,IF(AND(BM964&gt;47.88,BM964&lt;49),5,IF(AND(BM964&gt;245.08,BM964&lt;247),6,IF(AND(BM964&gt;111.07,BM964&lt;113),7,IF(AND(BM964&gt;60.92,BM964&lt;62),8,IF(AND(BM964&gt;296.11,BM964&lt;298),9,IF(AND(BM964&gt;139.41,BM964&lt;141),10,IF(AND(BM964&gt;78.67,BM964&lt;80),11,IF(AND(BM964&gt;204.39,BM964&lt;206),12,IF(AND(BM964&gt;93.16,BM964&lt;95),13,IF(AND(BM964&gt;50.17,BM964&lt;52),14,IF(AND(BM964&gt;256.64,BM964&lt;258),15,IF(AND(BM964&gt;116.33,BM964&lt;118),16,IF(AND(BM964&gt;63.83,BM964&lt;65),17,IF(AND(BM964&gt;310.07,BM964&lt;312),18,IF(AND(BM964&gt;146.01,BM964&lt;148),19,IF(AND(BM964&gt;82.42,BM964&lt;84),20))))))))))))))))))</f>
        <v>0</v>
      </c>
      <c r="CD964" s="52" t="b">
        <f>IF(AND(BO964&gt;107.35,BO964&lt;109),3,IF(AND(BO964&gt;63.65,BO964&lt;65),4,IF(AND(BO964&gt;44.75,BO964&lt;46),5,IF(AND(BO964&gt;143.27,BO964&lt;145),6,IF(AND(BO964&gt;85.58,BO964&lt;87),7,IF(AND(BO964&gt;60.46,BO964&lt;62),8,IF(AND(BO964&gt;194.16,BO964&lt;196),9,IF(AND(BO964&gt;117.24,BO964&lt;119),10,IF(AND(BO964&gt;82.88,BO964&lt;84),11,IF(AND(BO964&gt;112.44,BO964&lt;114),12,IF(AND(BO964&gt;66.69,BO964&lt;68),13,IF(AND(BO964&gt;46.9,BO964&lt;48),14,IF(AND(BO964&gt;150.05,BO964&lt;152),15,IF(AND(BO964&gt;90.65,BO964&lt;91),16,IF(AND(BO964&gt;63.34,BO964&lt;65),17,IF(AND(BO964&gt;203.34,BO964&lt;205),18,IF(AND(BO964&gt;122.8,BO964&lt;124),19,IF(AND(BO964&gt;86.83,BO964&lt;88),20))))))))))))))))))</f>
        <v>0</v>
      </c>
      <c r="CE964" s="52" t="b">
        <f>IF(AND(BP964&gt;139.85,BP964&lt;141),3,IF(AND(BP964&gt;103.84,BP964&lt;105),4,IF(AND(BP964&gt;52.32,BP964&lt;54),5,IF(AND(BP964&gt;285.46,BP964&lt;287),6,IF(AND(BP964&gt;118.42,BP964&lt;120),7,IF(AND(BP964&gt;62.42,BP964&lt;64),8,IF(AND(BP964&gt;412.27,BP964&lt;414),9,IF(AND(BP964&gt;140.33,BP964&lt;142),10,IF(AND(BP964&gt;145,BP964&lt;147),11,IF(AND(BP964&gt;146.47,BP964&lt;148),12,IF(AND(BP964&gt;108.77,BP964&lt;110),13,IF(AND(BP964&gt;54.82,BP964&lt;56),14,IF(AND(BP964&gt;298.92,BP964&lt;300),15,IF(AND(BP964&gt;124.03,BP964&lt;126),16,IF(AND(BP964&gt;65.4,BP964&lt;67),17,IF(AND(BP964&gt;431.69,BP964&lt;433),18,IF(AND(BP964&gt;146.97,BP964&lt;148),19,IF(AND(BP964&gt;151.86,BP964&lt;153),20))))))))))))))))))</f>
        <v>0</v>
      </c>
      <c r="CF964" s="52" t="b">
        <f>IF(AND(BQ964&gt;350.42,BQ964&lt;352),3,IF(AND(BQ964&gt;546.22,BQ964&lt;548),4,IF(AND(BQ964&gt;155.33,BQ964&lt;157),5,IF(AND(BQ964&gt;721.99,BQ964&lt;723),6,IF(AND(BQ964&gt;638.96,BQ964&lt;639),7,IF(AND(BQ964&gt;187.79,BQ964&lt;189),8,IF(AND(BQ964&gt;945.4,BQ964&lt;947),9,IF(AND(BQ964&gt;698.46,BQ964&lt;670),10,IF(AND(BQ964&gt;360.7,BQ964&lt;362),11,IF(AND(BQ964&gt;366.94,BQ964&lt;368),12,IF(AND(BQ964&gt;571.94,BQ964&lt;573),13,IF(AND(BQ964&gt;162.68,BQ964&lt;164),14,IF(AND(BQ964&gt;755.97,BQ964&lt;757),15,IF(AND(BQ964&gt;667.99,BQ964&lt;669),16,IF(AND(BQ964&gt;196.66,BQ964&lt;198),17,IF(AND(BQ964&gt;989.88,BQ964&lt;991),18,IF(AND(BQ964&gt;731.33,BQ964&lt;733),19,IF(AND(BQ964&gt;377.7,BQ964&lt;379),20))))))))))))))))))</f>
        <v>0</v>
      </c>
      <c r="CG964" s="52" t="b">
        <f>IF(AND(BS964&gt;46.2,BS964&lt;46.5),3,IF(AND(BS964&gt;18.8,BS964&lt;19.1),4,IF(AND(BS964&gt;15.8,BS964&lt;16),5,IF(AND(BS964&gt;78.7,BS964&lt;79),6,IF(AND(BS964&gt;32.1,BS964&lt;32.4),7,IF(AND(BS964&gt;26.9,BS964&lt;27.3),8,IF(AND(BS964&gt;125,BS964&lt;125.5),9,IF(AND(BS964&gt;48.2,BS964&lt;48.52),10,IF(AND(BS964&gt;43.1,BS964&lt;43.6),11,IF(AND(BS964&gt;48.53,BS964&lt;48.7),12,IF(AND(BS964&gt;19.6,BS964&lt;20.1),13,IF(AND(BS964&gt;16.5,BS964&lt;16.9),14,IF(AND(BS964&gt;82.4,BS964&lt;82.8),15,IF(AND(BS964&gt;33.6,BS964&lt;34),16,IF(AND(BS964&gt;28,BS964&lt;28.6),17,IF(AND(BS964&gt;130.8,BS964&lt;131.4),18,IF(AND(BS964&gt;50.5,BS964&lt;50.9),19,IF(AND(BS964&gt;45.2,BS964&lt;45.8),20))))))))))))))))))</f>
        <v>0</v>
      </c>
    </row>
    <row r="965" spans="1:88" ht="90" customHeight="1">
      <c r="A965" s="297"/>
      <c r="B965" s="300"/>
      <c r="C965" s="309"/>
      <c r="D965" s="311" t="s">
        <v>338</v>
      </c>
      <c r="E965" s="312"/>
      <c r="F965" s="10" t="s">
        <v>36</v>
      </c>
      <c r="G965" s="12">
        <f>IF(AD965=FALSE,0,AD965)</f>
        <v>0</v>
      </c>
      <c r="H965" s="12" t="s">
        <v>36</v>
      </c>
      <c r="I965" s="12">
        <f>IF(AE965=FALSE,0,AE965)</f>
        <v>0</v>
      </c>
      <c r="J965" s="12">
        <f>IF(AF965=FALSE,0,AF965)</f>
        <v>0</v>
      </c>
      <c r="K965" s="12" t="s">
        <v>36</v>
      </c>
      <c r="L965" s="12">
        <f>IF(AG965=FALSE,0,AG965)</f>
        <v>361.29</v>
      </c>
      <c r="M965" s="12" t="s">
        <v>36</v>
      </c>
      <c r="N965" s="12" t="s">
        <v>36</v>
      </c>
      <c r="O965" s="12" t="s">
        <v>36</v>
      </c>
      <c r="P965" s="12" t="s">
        <v>36</v>
      </c>
      <c r="Q965" s="12">
        <f>IF(AH965=FALSE,0,AH965)</f>
        <v>130.83000000000001</v>
      </c>
      <c r="R965" s="12" t="s">
        <v>36</v>
      </c>
      <c r="S965" s="12">
        <f>IF(AI965=FALSE,0,AI965)</f>
        <v>0</v>
      </c>
      <c r="T965" s="12" t="s">
        <v>36</v>
      </c>
      <c r="U965" s="12">
        <f>IF(AJ965=FALSE,0,AJ965)</f>
        <v>0</v>
      </c>
      <c r="V965" s="12">
        <f>IF(AK965=FALSE,0,AK965)</f>
        <v>0</v>
      </c>
      <c r="W965" s="12">
        <f>IF(AL965=FALSE,0,AL965)</f>
        <v>0</v>
      </c>
      <c r="X965" s="12" t="s">
        <v>36</v>
      </c>
      <c r="Y965" s="12">
        <f>IF(AM965=FALSE,0,AM965)</f>
        <v>0</v>
      </c>
      <c r="Z965" s="12" t="s">
        <v>36</v>
      </c>
      <c r="AA965" s="18">
        <v>9</v>
      </c>
      <c r="AD965" s="52" t="b">
        <f>IF(AD964=3,948.15,IF(AD964=4,624.59,IF(AD964=5,238.38,IF(AD964=6,1987,IF(AD964=7,740.75,IF(AD964=8,283.91,IF(AD964=9,2682.35,IF(AD964=10,829.59,IF(AD964=11,586.15,IF(AD964=12,992.71,IF(AD964=13,653.95,IF(AD964=14,249.59,IF(AD964=15,2080.39,IF(AD964=16,775.57,IF(AD964=17,297.25,IF(AD964=18,2808.42,IF(AD964=19,868.59,IF(AD964=20,613.7))))))))))))))))))</f>
        <v>0</v>
      </c>
      <c r="AE965" s="52" t="b">
        <f>IF(AE964=5,1205.78,IF(AE964=8,1408.63,IF(AE964=11,1428.91,IF(AE964=14,1262.45,IF(AE964=17,1474.83,IF(AE964=20,1496.07))))))</f>
        <v>0</v>
      </c>
      <c r="AF965" s="52" t="b">
        <f>IF(AF964=3,487.32,IF(AF964=4,325.64,IF(AF964=5,287.99,IF(AF964=6,618.7,IF(AF964=7,412.3,IF(AF964=8,366.04,IF(AF964=9,798.54,IF(AF964=10,534.49,IF(AF964=11,476.86,IF(AF964=12,510.22,IF(AF964=13,340.94,IF(AF964=14,301.53,IF(AF964=15,647.78,IF(AF964=16,431.68,IF(AF964=17,383.24,IF(AF964=18,836.07,IF(AF964=19,559.61,IF(AF964=20,499.27))))))))))))))))))</f>
        <v>0</v>
      </c>
      <c r="AG965" s="52">
        <f>IF(AG964=3,498.89,IF(AG964=4,361.29,IF(AG964=5,250.38,IF(AG964=6,629.22,IF(AG964=7,456.21,IF(AG964=8,316.16,IF(AG964=9,815.35,IF(AG964=10,572.19,IF(AG964=11,402.59,IF(AG964=12,522.33,IF(AG964=13,378.28,IF(AG964=14,262.15,IF(AG964=15,658.8,IF(AG964=16,477.66,IF(AG964=17,331.01,IF(AG964=18,853.67,IF(AG964=19,599.08,IF(AG964=20,421.51))))))))))))))))))</f>
        <v>361.29</v>
      </c>
      <c r="AH965" s="52">
        <f>IF(AH964=3,359.85,IF(AH964=4,130.83,IF(AH964=5,78.61,IF(AH964=6,427.19,IF(AH964=7,160.77,IF(AH964=8,95.38,IF(AH964=9,568.37,IF(AH964=10,204.4,IF(AH964=11,132.96,IF(AH964=12,376.76,IF(AH964=13,136.98,IF(AH964=14,82.31,IF(AH964=15,447.27,IF(AH964=16,168.32,IF(AH964=17,99.86,IF(AH964=18,595.08,IF(AH964=19,214.01,IF(AH964=20,139.21))))))))))))))))))</f>
        <v>130.83000000000001</v>
      </c>
      <c r="AI965" s="52" t="b">
        <f>IF(AI964=3,196.17,IF(AI964=4,89.93,IF(AI964=5,48.88,IF(AI964=6,246.08,IF(AI964=7,112.07,IF(AI964=8,61.92,IF(AI964=9,297.11,IF(AI964=10,140.41,IF(AI964=11,79.67,IF(AI964=12,205.39,IF(AI964=13,94.16,IF(AI964=14,51.17,IF(AI964=15,257.64,IF(AI964=16,117.33,IF(AI964=17,64.83,IF(AI964=18,311.07,IF(AI964=19,147.01,IF(AI964=20,83.42))))))))))))))))))</f>
        <v>0</v>
      </c>
      <c r="AJ965" s="52" t="b">
        <f>IF(AJ964=3,108.35,IF(AJ964=4,64.65,IF(AJ964=5,45.75,IF(AJ964=6,144.27,IF(AJ964=7,86.58,IF(AJ964=8,61.46,IF(AJ964=9,195.16,IF(AJ964=10,118.24,IF(AJ964=11,83.88,IF(AJ964=12,113.44,IF(AJ964=13,67.69,IF(AJ964=14,47.9,IF(AJ964=15,151.05,IF(AJ964=16,90.65,IF(AJ964=17,64.34,IF(AJ964=18,204.34,IF(AJ964=19,123.8,IF(AJ964=20,87.83))))))))))))))))))</f>
        <v>0</v>
      </c>
      <c r="AK965" s="52" t="b">
        <f>IF(AK964=3,140.85,IF(AK964=4,104.84,IF(AK964=5,53.32,IF(AK964=6,286.46,IF(AK964=7,119.42,IF(AK964=8,63.42,IF(AK964=9,413.27,IF(AK964=10,141.33,IF(AK964=11,146,IF(AK964=12,147.47,IF(AK964=13,109.77,IF(AK964=14,55.82,IF(AK964=15,299.92,IF(AK964=16,125.03,IF(AK964=17,66.4,IF(AK964=18,432.69,IF(AK964=19,147.97,IF(AK964=20,152.86))))))))))))))))))</f>
        <v>0</v>
      </c>
      <c r="AL965" s="52" t="b">
        <f>IF(AL964=3,351.42,IF(AL964=4,547.22,IF(AL964=5,156.33,IF(AL964=6,722.99,IF(AL964=7,638.96,IF(AL964=8,188.79,IF(AL964=9,946.4,IF(AL964=10,699.46,IF(AL964=11,361.7,IF(AL964=12,367.94,IF(AL964=13,572.94,IF(AL964=14,163.68,IF(AL964=15,756.97,IF(AL964=16,668.99,IF(AL964=17,197.66,IF(AL964=18,990.88,IF(AL964=19,732.33,IF(AL964=20,378.7))))))))))))))))))</f>
        <v>0</v>
      </c>
      <c r="AM965" s="52" t="b">
        <f>IF(AM964=3,46.41,IF(AM964=4,19.01,IF(AM964=5,15.96,IF(AM964=6,78.9,IF(AM964=7,32.34,IF(AM964=8,27.09,IF(AM964=9,125.27,IF(AM964=10,48.48,IF(AM964=11,43.47,IF(AM964=12,48.59,IF(AM964=13,19.9,IF(AM964=14,16.71,IF(AM964=15,82.61,IF(AM964=16,33.86,IF(AM964=17,28.36,IF(AM964=18,131.15,IF(AM964=19,50.76,IF(AM964=20,45.51))))))))))))))))))</f>
        <v>0</v>
      </c>
      <c r="AO965" s="4">
        <f t="shared" si="2424"/>
        <v>0</v>
      </c>
      <c r="AP965" s="4">
        <f t="shared" si="2425"/>
        <v>0</v>
      </c>
      <c r="AQ965" s="4">
        <f t="shared" si="2534"/>
        <v>0</v>
      </c>
      <c r="AU965" s="310"/>
      <c r="AV965" s="316"/>
      <c r="AW965" s="317"/>
      <c r="AX965" s="321" t="s">
        <v>338</v>
      </c>
      <c r="AY965" s="321"/>
      <c r="AZ965" s="10" t="s">
        <v>36</v>
      </c>
      <c r="BA965" s="12">
        <f>IF(BX965=FALSE,0,BX965)</f>
        <v>0</v>
      </c>
      <c r="BB965" s="12" t="s">
        <v>36</v>
      </c>
      <c r="BC965" s="12">
        <f>IF(BY965=FALSE,0,BY965)</f>
        <v>0</v>
      </c>
      <c r="BD965" s="12">
        <f>IF(BZ965=FALSE,0,BZ965)</f>
        <v>0</v>
      </c>
      <c r="BE965" s="12" t="s">
        <v>36</v>
      </c>
      <c r="BF965" s="12">
        <f>IF(CA965=FALSE,0,CA965)</f>
        <v>722.58</v>
      </c>
      <c r="BG965" s="12" t="s">
        <v>36</v>
      </c>
      <c r="BH965" s="12" t="s">
        <v>36</v>
      </c>
      <c r="BI965" s="12" t="s">
        <v>36</v>
      </c>
      <c r="BJ965" s="12" t="s">
        <v>36</v>
      </c>
      <c r="BK965" s="12">
        <f>IF(CB965=FALSE,0,CB965)</f>
        <v>261.66000000000003</v>
      </c>
      <c r="BL965" s="12" t="s">
        <v>36</v>
      </c>
      <c r="BM965" s="12">
        <f>IF(CC965=FALSE,0,CC965)</f>
        <v>0</v>
      </c>
      <c r="BN965" s="12" t="s">
        <v>36</v>
      </c>
      <c r="BO965" s="12">
        <f>IF(CD965=FALSE,0,CD965)</f>
        <v>0</v>
      </c>
      <c r="BP965" s="12">
        <f>IF(CE965=FALSE,0,CE965)</f>
        <v>0</v>
      </c>
      <c r="BQ965" s="12">
        <f>IF(CF965=FALSE,0,CF965)</f>
        <v>0</v>
      </c>
      <c r="BR965" s="12" t="s">
        <v>36</v>
      </c>
      <c r="BS965" s="12">
        <f>IF(CG965=FALSE,0,CG965)</f>
        <v>0</v>
      </c>
      <c r="BT965" s="12" t="s">
        <v>36</v>
      </c>
      <c r="BU965" s="18">
        <v>9</v>
      </c>
      <c r="BX965" s="52" t="b">
        <f>IF(AD964=3,1896.3,IF(AD964=4,1249.18,IF(AD964=5,476.76,IF(AD964=6,3974,IF(AD964=7,1481.5,IF(AD964=8,567.82,IF(AD964=9,5364.7,IF(AD964=10,1659.18,IF(AD964=11,1172.3)))))))))</f>
        <v>0</v>
      </c>
      <c r="BY965" s="52" t="b">
        <f>IF(AE964=5,2411.56,IF(AE964=8,2817.26,IF(AE964=11,2857.82)))</f>
        <v>0</v>
      </c>
      <c r="BZ965" s="52" t="b">
        <f>IF(AF964=3,974.64,IF(AF964=4,651.28,IF(AF964=5,575.98,IF(AF964=6,1237.4,IF(AF964=7,824.6,IF(AF964=8,732.08,IF(AF964=9,1597.08,IF(AF964=10,1068.98,IF(AF964=11,953.72)))))))))</f>
        <v>0</v>
      </c>
      <c r="CA965" s="52">
        <f>IF(AG964=3,997.78,IF(AG964=4,722.58,IF(AG964=5,500.76,IF(AG964=6,1258.44,IF(AG964=7,912.42,IF(AG964=8,632.32,IF(AG964=9,1630.7,IF(AG964=10,1144.38,IF(AG964=11,805.18)))))))))</f>
        <v>722.58</v>
      </c>
      <c r="CB965" s="52">
        <f>IF(AH964=3,719.7,IF(AH964=4,261.66,IF(AH964=5,157.22,IF(AH964=6,854.38,IF(AH964=7,321.54,IF(AH964=8,190.76,IF(AH964=9,1136.74,IF(AH964=10,408.8,IF(AH964=11,265.92)))))))))</f>
        <v>261.66000000000003</v>
      </c>
      <c r="CC965" s="52" t="b">
        <f>IF(AI964=3,392.34,IF(AI964=4,179.86,IF(AI964=5,97.76,IF(AI964=6,492.16,IF(AI964=7,224.14,IF(AI964=8,123.84,IF(AI964=9,594.22,IF(AI964=10,280.82,IF(AI964=11,159.34)))))))))</f>
        <v>0</v>
      </c>
      <c r="CD965" s="52" t="b">
        <f>IF(AJ964=3,216.7,IF(AJ964=4,129.3,IF(AJ964=5,91.5,IF(AJ964=6,288.54,IF(AJ964=7,173.16,IF(AJ964=8,122.92,IF(AJ964=9,390.32,IF(AJ964=10,236.48,IF(AJ964=11,167.76)))))))))</f>
        <v>0</v>
      </c>
      <c r="CE965" s="52" t="b">
        <f>IF(AK964=3,281.7,IF(AK964=4,209.68,IF(AK964=5,106.64,IF(AK964=6,572.92,IF(AK964=7,238.84,IF(AK964=8,126.84,IF(AK964=9,826.54,IF(AK964=10,282.66,IF(AK964=11,292)))))))))</f>
        <v>0</v>
      </c>
      <c r="CF965" s="52" t="b">
        <f>IF(AL964=3,702.84,IF(AL964=4,1094.44,IF(AL964=5,312.66,IF(AL964=6,1445.98,IF(AL964=7,1277.92,IF(AL964=8,377.58,IF(AL964=9,1892.8,IF(AL964=10,1398.92,IF(AL964=11,723.4)))))))))</f>
        <v>0</v>
      </c>
      <c r="CG965" s="52" t="b">
        <f>IF(AM964=3,92.82,IF(AM964=4,38.02,IF(AM964=5,31.92,IF(AM964=6,157.8,IF(AM964=7,64.68,IF(AM964=8,54.18,IF(AM964=9,250.54,IF(AM964=10,96.96,IF(AM964=11,86.94)))))))))</f>
        <v>0</v>
      </c>
    </row>
    <row r="966" spans="1:88" ht="30" customHeight="1">
      <c r="A966" s="295" t="s">
        <v>38</v>
      </c>
      <c r="B966" s="298" t="s">
        <v>193</v>
      </c>
      <c r="C966" s="307">
        <v>2866.31</v>
      </c>
      <c r="D966" s="298" t="s">
        <v>27</v>
      </c>
      <c r="E966" s="36" t="s">
        <v>28</v>
      </c>
      <c r="F966" s="40">
        <f>G966+I966+J966+L966+Q966+S966+U966+V966+W966+Y966+Z966</f>
        <v>1790268.5629</v>
      </c>
      <c r="G966" s="44">
        <v>1790268.5629</v>
      </c>
      <c r="H966" s="44">
        <v>0</v>
      </c>
      <c r="I966" s="44">
        <v>0</v>
      </c>
      <c r="J966" s="44">
        <v>0</v>
      </c>
      <c r="K966" s="44">
        <v>0</v>
      </c>
      <c r="L966" s="13">
        <v>0</v>
      </c>
      <c r="M966" s="60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25">
        <v>1</v>
      </c>
      <c r="AO966" s="4">
        <f t="shared" si="2424"/>
        <v>0</v>
      </c>
      <c r="AP966" s="4">
        <f t="shared" si="2425"/>
        <v>0</v>
      </c>
      <c r="AQ966" s="4">
        <f t="shared" si="2534"/>
        <v>0</v>
      </c>
      <c r="AU966" s="310" t="s">
        <v>38</v>
      </c>
      <c r="AV966" s="316" t="s">
        <v>193</v>
      </c>
      <c r="AW966" s="317">
        <v>2866.31</v>
      </c>
      <c r="AX966" s="316" t="s">
        <v>27</v>
      </c>
      <c r="AY966" s="36" t="s">
        <v>28</v>
      </c>
      <c r="AZ966" s="10">
        <f>BA966+BC966+BD966+BF966+BK966+BM966+BO966+BP966+BQ966+BS966+BT966</f>
        <v>3580537.13</v>
      </c>
      <c r="BA966" s="44">
        <f>ROUND($C966*BA974,2)</f>
        <v>3580537.13</v>
      </c>
      <c r="BB966" s="10">
        <f>ROUND(H966*2,2)</f>
        <v>0</v>
      </c>
      <c r="BC966" s="44">
        <f>ROUND($C966*BC974,2)</f>
        <v>0</v>
      </c>
      <c r="BD966" s="44">
        <f>ROUND($C966*BD974,2)</f>
        <v>0</v>
      </c>
      <c r="BE966" s="10">
        <f>ROUND(K966*2,2)</f>
        <v>0</v>
      </c>
      <c r="BF966" s="44">
        <f>ROUND($C966*BF974,2)</f>
        <v>0</v>
      </c>
      <c r="BG966" s="10">
        <f>ROUND(M966*2,2)</f>
        <v>0</v>
      </c>
      <c r="BH966" s="10">
        <f>ROUND(N966*2,2)</f>
        <v>0</v>
      </c>
      <c r="BI966" s="10">
        <f>ROUND(O966*2,2)</f>
        <v>0</v>
      </c>
      <c r="BJ966" s="10">
        <f>ROUND(P966*2,2)</f>
        <v>0</v>
      </c>
      <c r="BK966" s="44">
        <f>ROUND($C966*BK974,2)</f>
        <v>0</v>
      </c>
      <c r="BL966" s="10">
        <f>ROUND(R966*2,2)</f>
        <v>0</v>
      </c>
      <c r="BM966" s="44">
        <f>ROUND($C966*BM974,2)</f>
        <v>0</v>
      </c>
      <c r="BN966" s="10">
        <f>ROUND(T966*2,2)</f>
        <v>0</v>
      </c>
      <c r="BO966" s="44">
        <f>ROUND($C966*BO974,2)</f>
        <v>0</v>
      </c>
      <c r="BP966" s="44">
        <f>ROUND(V966*2,2)</f>
        <v>0</v>
      </c>
      <c r="BQ966" s="44">
        <f>ROUND($C966*BQ974,2)</f>
        <v>0</v>
      </c>
      <c r="BR966" s="10">
        <f>ROUND(X966*2,2)</f>
        <v>0</v>
      </c>
      <c r="BS966" s="44">
        <f>ROUND(Y966*2,2)</f>
        <v>0</v>
      </c>
      <c r="BT966" s="10">
        <f>ROUND(Z966*2,2)</f>
        <v>0</v>
      </c>
      <c r="BU966" s="25">
        <v>1</v>
      </c>
      <c r="CI966" s="32">
        <f>BF966-BG966</f>
        <v>0</v>
      </c>
    </row>
    <row r="967" spans="1:88" ht="60" customHeight="1">
      <c r="A967" s="296"/>
      <c r="B967" s="299"/>
      <c r="C967" s="308"/>
      <c r="D967" s="300"/>
      <c r="E967" s="36" t="s">
        <v>29</v>
      </c>
      <c r="F967" s="13">
        <v>0</v>
      </c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5">
        <v>2</v>
      </c>
      <c r="AO967" s="4">
        <f t="shared" si="2424"/>
        <v>0</v>
      </c>
      <c r="AP967" s="4">
        <f t="shared" si="2425"/>
        <v>0</v>
      </c>
      <c r="AQ967" s="4">
        <f t="shared" si="2534"/>
        <v>0</v>
      </c>
      <c r="AU967" s="310"/>
      <c r="AV967" s="316"/>
      <c r="AW967" s="317"/>
      <c r="AX967" s="316"/>
      <c r="AY967" s="36" t="s">
        <v>29</v>
      </c>
      <c r="AZ967" s="13">
        <v>0</v>
      </c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5">
        <v>2</v>
      </c>
    </row>
    <row r="968" spans="1:88" ht="120" customHeight="1">
      <c r="A968" s="296"/>
      <c r="B968" s="299"/>
      <c r="C968" s="308"/>
      <c r="D968" s="298" t="s">
        <v>30</v>
      </c>
      <c r="E968" s="36" t="s">
        <v>31</v>
      </c>
      <c r="F968" s="13">
        <v>0</v>
      </c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5">
        <v>3</v>
      </c>
      <c r="AO968" s="4">
        <f t="shared" si="2424"/>
        <v>0</v>
      </c>
      <c r="AP968" s="4">
        <f t="shared" si="2425"/>
        <v>0</v>
      </c>
      <c r="AQ968" s="4">
        <f t="shared" si="2534"/>
        <v>0</v>
      </c>
      <c r="AT968" s="32">
        <f>AZ968-BC968</f>
        <v>0</v>
      </c>
      <c r="AU968" s="310"/>
      <c r="AV968" s="316"/>
      <c r="AW968" s="317"/>
      <c r="AX968" s="316" t="s">
        <v>30</v>
      </c>
      <c r="AY968" s="36" t="s">
        <v>31</v>
      </c>
      <c r="AZ968" s="13">
        <v>0</v>
      </c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5">
        <v>3</v>
      </c>
    </row>
    <row r="969" spans="1:88" ht="30" customHeight="1">
      <c r="A969" s="296"/>
      <c r="B969" s="299"/>
      <c r="C969" s="308"/>
      <c r="D969" s="299"/>
      <c r="E969" s="36" t="s">
        <v>32</v>
      </c>
      <c r="F969" s="13">
        <v>0</v>
      </c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5">
        <v>4</v>
      </c>
      <c r="AO969" s="4">
        <f t="shared" si="2424"/>
        <v>0</v>
      </c>
      <c r="AP969" s="4">
        <f t="shared" si="2425"/>
        <v>0</v>
      </c>
      <c r="AQ969" s="4">
        <f t="shared" si="2534"/>
        <v>0</v>
      </c>
      <c r="AU969" s="310"/>
      <c r="AV969" s="316"/>
      <c r="AW969" s="317"/>
      <c r="AX969" s="316"/>
      <c r="AY969" s="36" t="s">
        <v>32</v>
      </c>
      <c r="AZ969" s="13">
        <v>0</v>
      </c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5">
        <v>4</v>
      </c>
    </row>
    <row r="970" spans="1:88" ht="30" customHeight="1">
      <c r="A970" s="296"/>
      <c r="B970" s="299"/>
      <c r="C970" s="308"/>
      <c r="D970" s="299"/>
      <c r="E970" s="36" t="s">
        <v>33</v>
      </c>
      <c r="F970" s="13">
        <v>0</v>
      </c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5">
        <v>5</v>
      </c>
      <c r="AO970" s="4">
        <f t="shared" si="2424"/>
        <v>0</v>
      </c>
      <c r="AP970" s="4">
        <f t="shared" si="2425"/>
        <v>0</v>
      </c>
      <c r="AQ970" s="4">
        <f t="shared" si="2534"/>
        <v>0</v>
      </c>
      <c r="AU970" s="310"/>
      <c r="AV970" s="316"/>
      <c r="AW970" s="317"/>
      <c r="AX970" s="316"/>
      <c r="AY970" s="36" t="s">
        <v>33</v>
      </c>
      <c r="AZ970" s="13">
        <v>0</v>
      </c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5">
        <v>5</v>
      </c>
    </row>
    <row r="971" spans="1:88" ht="30" customHeight="1">
      <c r="A971" s="296"/>
      <c r="B971" s="299"/>
      <c r="C971" s="308"/>
      <c r="D971" s="300"/>
      <c r="E971" s="36" t="s">
        <v>34</v>
      </c>
      <c r="F971" s="13">
        <v>0</v>
      </c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5">
        <v>6</v>
      </c>
      <c r="AO971" s="4">
        <f t="shared" si="2424"/>
        <v>0</v>
      </c>
      <c r="AP971" s="4">
        <f t="shared" si="2425"/>
        <v>0</v>
      </c>
      <c r="AQ971" s="4">
        <f t="shared" si="2534"/>
        <v>0</v>
      </c>
      <c r="AU971" s="310"/>
      <c r="AV971" s="316"/>
      <c r="AW971" s="317"/>
      <c r="AX971" s="316"/>
      <c r="AY971" s="36" t="s">
        <v>34</v>
      </c>
      <c r="AZ971" s="13">
        <v>0</v>
      </c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5">
        <v>6</v>
      </c>
    </row>
    <row r="972" spans="1:88" ht="30" customHeight="1">
      <c r="A972" s="296"/>
      <c r="B972" s="299"/>
      <c r="C972" s="308"/>
      <c r="D972" s="311" t="s">
        <v>35</v>
      </c>
      <c r="E972" s="312"/>
      <c r="F972" s="10">
        <f>F966+F967+F968+F969+F970+F971</f>
        <v>1790268.5629</v>
      </c>
      <c r="G972" s="10">
        <f t="shared" ref="G972" si="2556">G966+G967+G968+G969+G970+G971</f>
        <v>1790268.5629</v>
      </c>
      <c r="H972" s="10">
        <f t="shared" ref="H972" si="2557">H966+H967+H968+H969+H970+H971</f>
        <v>0</v>
      </c>
      <c r="I972" s="10">
        <f t="shared" ref="I972" si="2558">I966+I967+I968+I969+I970+I971</f>
        <v>0</v>
      </c>
      <c r="J972" s="10">
        <f t="shared" ref="J972" si="2559">J966+J967+J968+J969+J970+J971</f>
        <v>0</v>
      </c>
      <c r="K972" s="10">
        <f t="shared" ref="K972" si="2560">K966+K967+K968+K969+K970+K971</f>
        <v>0</v>
      </c>
      <c r="L972" s="10">
        <f t="shared" ref="L972" si="2561">L966+L967+L968+L969+L970+L971</f>
        <v>0</v>
      </c>
      <c r="M972" s="10">
        <f t="shared" ref="M972" si="2562">M966+M967+M968+M969+M970+M971</f>
        <v>0</v>
      </c>
      <c r="N972" s="10">
        <f t="shared" ref="N972" si="2563">N966+N967+N968+N969+N970+N971</f>
        <v>0</v>
      </c>
      <c r="O972" s="10">
        <f t="shared" ref="O972" si="2564">O966+O967+O968+O969+O970+O971</f>
        <v>0</v>
      </c>
      <c r="P972" s="10">
        <f t="shared" ref="P972" si="2565">P966+P967+P968+P969+P970+P971</f>
        <v>0</v>
      </c>
      <c r="Q972" s="10">
        <f t="shared" ref="Q972" si="2566">Q966+Q967+Q968+Q969+Q970+Q971</f>
        <v>0</v>
      </c>
      <c r="R972" s="10">
        <f t="shared" ref="R972" si="2567">R966+R967+R968+R969+R970+R971</f>
        <v>0</v>
      </c>
      <c r="S972" s="10">
        <f t="shared" ref="S972" si="2568">S966+S967+S968+S969+S970+S971</f>
        <v>0</v>
      </c>
      <c r="T972" s="10">
        <f t="shared" ref="T972" si="2569">T966+T967+T968+T969+T970+T971</f>
        <v>0</v>
      </c>
      <c r="U972" s="10">
        <f t="shared" ref="U972" si="2570">U966+U967+U968+U969+U970+U971</f>
        <v>0</v>
      </c>
      <c r="V972" s="10">
        <f t="shared" ref="V972" si="2571">V966+V967+V968+V969+V970+V971</f>
        <v>0</v>
      </c>
      <c r="W972" s="10">
        <f t="shared" ref="W972" si="2572">W966+W967+W968+W969+W970+W971</f>
        <v>0</v>
      </c>
      <c r="X972" s="10">
        <f t="shared" ref="X972" si="2573">X966+X967+X968+X969+X970+X971</f>
        <v>0</v>
      </c>
      <c r="Y972" s="10">
        <f t="shared" ref="Y972" si="2574">Y966+Y967+Y968+Y969+Y970+Y971</f>
        <v>0</v>
      </c>
      <c r="Z972" s="10">
        <f t="shared" ref="Z972" si="2575">Z966+Z967+Z968+Z969+Z970+Z971</f>
        <v>0</v>
      </c>
      <c r="AA972" s="16">
        <v>7</v>
      </c>
      <c r="AO972" s="4">
        <f t="shared" si="2424"/>
        <v>0</v>
      </c>
      <c r="AP972" s="4">
        <f t="shared" si="2425"/>
        <v>0</v>
      </c>
      <c r="AQ972" s="4">
        <f t="shared" si="2534"/>
        <v>0</v>
      </c>
      <c r="AU972" s="310"/>
      <c r="AV972" s="316"/>
      <c r="AW972" s="317"/>
      <c r="AX972" s="321" t="s">
        <v>35</v>
      </c>
      <c r="AY972" s="321"/>
      <c r="AZ972" s="10">
        <f>AZ966+AZ967+AZ968+AZ969+AZ970+AZ971</f>
        <v>3580537.13</v>
      </c>
      <c r="BA972" s="10">
        <f t="shared" ref="BA972:BT972" si="2576">BA966+BA967+BA968+BA969+BA970+BA971</f>
        <v>3580537.13</v>
      </c>
      <c r="BB972" s="10">
        <f t="shared" si="2576"/>
        <v>0</v>
      </c>
      <c r="BC972" s="10">
        <f t="shared" si="2576"/>
        <v>0</v>
      </c>
      <c r="BD972" s="10">
        <f t="shared" si="2576"/>
        <v>0</v>
      </c>
      <c r="BE972" s="10">
        <f t="shared" si="2576"/>
        <v>0</v>
      </c>
      <c r="BF972" s="10">
        <f t="shared" si="2576"/>
        <v>0</v>
      </c>
      <c r="BG972" s="10">
        <f t="shared" si="2576"/>
        <v>0</v>
      </c>
      <c r="BH972" s="10">
        <f t="shared" si="2576"/>
        <v>0</v>
      </c>
      <c r="BI972" s="10">
        <f t="shared" si="2576"/>
        <v>0</v>
      </c>
      <c r="BJ972" s="10">
        <f t="shared" si="2576"/>
        <v>0</v>
      </c>
      <c r="BK972" s="10">
        <f t="shared" si="2576"/>
        <v>0</v>
      </c>
      <c r="BL972" s="10">
        <f t="shared" si="2576"/>
        <v>0</v>
      </c>
      <c r="BM972" s="10">
        <f t="shared" si="2576"/>
        <v>0</v>
      </c>
      <c r="BN972" s="10">
        <f t="shared" si="2576"/>
        <v>0</v>
      </c>
      <c r="BO972" s="10">
        <f t="shared" si="2576"/>
        <v>0</v>
      </c>
      <c r="BP972" s="10">
        <f t="shared" si="2576"/>
        <v>0</v>
      </c>
      <c r="BQ972" s="10">
        <f t="shared" si="2576"/>
        <v>0</v>
      </c>
      <c r="BR972" s="10">
        <f t="shared" si="2576"/>
        <v>0</v>
      </c>
      <c r="BS972" s="10">
        <f t="shared" si="2576"/>
        <v>0</v>
      </c>
      <c r="BT972" s="10">
        <f t="shared" si="2576"/>
        <v>0</v>
      </c>
      <c r="BU972" s="16">
        <v>7</v>
      </c>
      <c r="CI972" s="32">
        <f>BF972-BG972</f>
        <v>0</v>
      </c>
      <c r="CJ972" s="123"/>
    </row>
    <row r="973" spans="1:88" s="4" customFormat="1" ht="75" customHeight="1">
      <c r="A973" s="296"/>
      <c r="B973" s="299"/>
      <c r="C973" s="308"/>
      <c r="D973" s="311" t="s">
        <v>337</v>
      </c>
      <c r="E973" s="312"/>
      <c r="F973" s="11">
        <f>ROUND(F972/C966,2)</f>
        <v>624.59</v>
      </c>
      <c r="G973" s="11">
        <f>ROUND(G972/C966,2)</f>
        <v>624.59</v>
      </c>
      <c r="H973" s="11">
        <f>ROUND(H972/C966,2)</f>
        <v>0</v>
      </c>
      <c r="I973" s="11">
        <f>ROUND(I972/C966,2)</f>
        <v>0</v>
      </c>
      <c r="J973" s="11">
        <f>ROUND(J972/C966,2)</f>
        <v>0</v>
      </c>
      <c r="K973" s="11">
        <f>ROUND(K972/C966,2)</f>
        <v>0</v>
      </c>
      <c r="L973" s="11">
        <f>ROUND(L972/C966,2)</f>
        <v>0</v>
      </c>
      <c r="M973" s="11">
        <f>ROUND(M972/C966,2)</f>
        <v>0</v>
      </c>
      <c r="N973" s="11">
        <f>ROUND(N972/C966,2)</f>
        <v>0</v>
      </c>
      <c r="O973" s="11">
        <f>ROUND(O972/C966,2)</f>
        <v>0</v>
      </c>
      <c r="P973" s="11">
        <f>ROUND(P972/C966,2)</f>
        <v>0</v>
      </c>
      <c r="Q973" s="11">
        <f>ROUND(Q972/C966,2)</f>
        <v>0</v>
      </c>
      <c r="R973" s="11">
        <f>ROUND(R972/C966,2)</f>
        <v>0</v>
      </c>
      <c r="S973" s="11">
        <f>ROUND(S972/C966,2)</f>
        <v>0</v>
      </c>
      <c r="T973" s="11">
        <f>ROUND(T972/C966,2)</f>
        <v>0</v>
      </c>
      <c r="U973" s="11">
        <f>ROUND(U972/C966,2)</f>
        <v>0</v>
      </c>
      <c r="V973" s="11">
        <f>ROUND(V972/C966,2)</f>
        <v>0</v>
      </c>
      <c r="W973" s="11">
        <f>ROUND(W972/C966,2)</f>
        <v>0</v>
      </c>
      <c r="X973" s="11">
        <f>ROUND(X972/C966,2)</f>
        <v>0</v>
      </c>
      <c r="Y973" s="11">
        <f>ROUND(Y972/C966,2)</f>
        <v>0</v>
      </c>
      <c r="Z973" s="11">
        <f>ROUND(Z972/C966,2)</f>
        <v>0</v>
      </c>
      <c r="AA973" s="17">
        <v>8</v>
      </c>
      <c r="AD973" s="52">
        <f>IF(AND(G973&gt;947.15,G973&lt;949),3,IF(AND(G973&gt;623.59,G973&lt;625),4,IF(AND(G973&gt;237.38,G973&lt;239),5,IF(AND(G973&gt;1986,G973&lt;1988),6,IF(AND(G973&gt;739.75,G973&lt;741),7,IF(AND(G973&gt;282.91,G973&lt;284),8,IF(AND(G973&gt;2681.35,G973&lt;2683),9,IF(AND(G973&gt;828.59,G973&lt;830),10,IF(AND(G973&gt;585.15,G973&lt;587),11,IF(AND(G973&gt;991.71,G973&lt;993),12,IF(AND(G973&gt;652.95,G973&lt;654),13,IF(AND(G973&gt;248.59,G973&lt;250),14,IF(AND(G973&gt;2079.39,G973&lt;2081),15,IF(AND(G973&gt;774.57,G973&lt;776),16,IF(AND(G973&gt;296.25,G973&lt;298),17,IF(AND(G973&gt;2807.42,G973&lt;2809),18,IF(AND(G973&gt;867.59,G973&lt;869),19,IF(AND(G973&gt;612.7,G973&lt;614),20))))))))))))))))))</f>
        <v>4</v>
      </c>
      <c r="AE973" s="52" t="b">
        <f>IF(AND(I973&gt;1204.78,I973&lt;1206),5,IF(AND(I973&gt;1407.63,I973&lt;1409),8,IF(AND(I973&gt;1427.91,I973&lt;1429),11,IF(AND(I973&gt;1261.45,I973&lt;1263),14,IF(AND(I973&gt;1473.83,I973&lt;1475),17,IF(AND(I973&gt;1495.07,I973&lt;1497),20))))))</f>
        <v>0</v>
      </c>
      <c r="AF973" s="52" t="b">
        <f>IF(AND(J973&gt;486.32,J973&lt;488),3,IF(AND(J973&gt;324.64,J973&lt;326),4,IF(AND(J973&gt;286.99,J973&lt;288.5),5,IF(AND(J973&gt;617.7,J973&lt;618),6,IF(AND(J973&gt;411.3,J973&lt;413),7,IF(AND(J973&gt;365.04,J973&lt;367),8,IF(AND(J973&gt;797.54,J973&lt;799),9,IF(AND(J973&gt;533.49,J973&lt;535),10,IF(AND(J973&gt;475.86,J973&lt;477),11,IF(AND(J973&gt;509.22,J973&lt;511),12,IF(AND(J973&gt;339.94,J973&lt;341.2),13,IF(AND(J973&gt;300.53,J973&lt;302),14,IF(AND(J973&gt;646.78,J973&lt;648),15,IF(AND(J973&gt;430.68,J973&lt;432),16,IF(AND(J973&gt;382.24,J973&lt;384),17,IF(AND(J973&gt;835.07,J973&lt;837),18,IF(AND(J973&gt;558.61,J973&lt;560),19,IF(AND(J973&gt;498.27,J973&lt;500),20))))))))))))))))))</f>
        <v>0</v>
      </c>
      <c r="AG973" s="52" t="b">
        <f>IF(AND(L973&gt;497.89,L973&lt;499),3,IF(AND(L973&gt;360.29,L973&lt;362),4,IF(AND(L973&gt;249.38,L973&lt;251),5,IF(AND(L973&gt;628.22,L973&lt;630),6,IF(AND(L973&gt;455.21,L973&lt;457),7,IF(AND(L973&gt;315.16,L973&lt;317),8,IF(AND(L973&gt;814.35,L973&lt;816),9,IF(AND(L973&gt;571.19,L973&lt;573),10,IF(AND(L973&gt;401.59,L973&lt;403),11,IF(AND(L973&gt;521.33,L973&lt;523),12,IF(AND(L973&gt;377.28,L973&lt;379),13,IF(AND(L973&gt;261.15,L973&lt;263),14,IF(AND(L973&gt;657.8,L973&lt;659),15,IF(AND(L973&gt;476.66,L973&lt;478),16,IF(AND(L973&gt;330.01,L973&lt;332),17,IF(AND(L973&gt;852.67,L973&lt;854),18,IF(AND(L973&gt;598.08,L973&lt;600),19,IF(AND(L973&gt;420.51,L973&lt;422),20))))))))))))))))))</f>
        <v>0</v>
      </c>
      <c r="AH973" s="52" t="b">
        <f>IF(AND(Q973&gt;358.85,Q973&lt;360),3,IF(AND(Q973&gt;129.83,Q973&lt;131),4,IF(AND(Q973&gt;77.61,Q973&lt;79),5,IF(AND(Q973&gt;426.19,Q973&lt;428),6,IF(AND(Q973&gt;159.77,Q973&lt;161),7,IF(AND(Q973&gt;94.38,Q973&lt;96),8,IF(AND(Q973&gt;567.37,Q973&lt;569),9,IF(AND(Q973&gt;203.4,Q973&lt;205),10,IF(AND(Q973&gt;131.96,Q973&lt;133),11,IF(AND(Q973&gt;375.76,Q973&lt;377),12,IF(AND(Q973&gt;135.98,Q973&lt;137),13,IF(AND(Q973&gt;81.31,Q973&lt;83),14,IF(AND(Q973&gt;446.27,Q973&lt;448),15,IF(AND(Q973&gt;167.32,Q973&lt;169),16,IF(AND(Q973&gt;98.86,Q973&lt;100),17,IF(AND(Q973&gt;594.08,Q973&lt;596),18,IF(AND(Q973&gt;213.01,Q973&lt;215),19,IF(AND(Q973&gt;138.21,Q973&lt;140),20))))))))))))))))))</f>
        <v>0</v>
      </c>
      <c r="AI973" s="52" t="b">
        <f>IF(AND(S973&gt;195.17,S973&lt;197),3,IF(AND(S973&gt;88.93,S973&lt;90),4,IF(AND(S973&gt;47.88,S973&lt;49),5,IF(AND(S973&gt;245.08,S973&lt;247),6,IF(AND(S973&gt;111.07,S973&lt;113),7,IF(AND(S973&gt;60.92,S973&lt;62),8,IF(AND(S973&gt;296.11,S973&lt;298),9,IF(AND(S973&gt;139.41,S973&lt;141),10,IF(AND(S973&gt;78.67,S973&lt;80),11,IF(AND(S973&gt;204.39,S973&lt;206),12,IF(AND(S973&gt;93.16,S973&lt;95),13,IF(AND(S973&gt;50.17,S973&lt;52),14,IF(AND(S973&gt;256.64,S973&lt;258),15,IF(AND(S973&gt;116.33,S973&lt;118),16,IF(AND(S973&gt;63.83,S973&lt;65),17,IF(AND(S973&gt;310.07,S973&lt;312),18,IF(AND(S973&gt;146.01,S973&lt;148),19,IF(AND(S973&gt;82.42,S973&lt;84),20))))))))))))))))))</f>
        <v>0</v>
      </c>
      <c r="AJ973" s="52" t="b">
        <f>IF(AND(U973&gt;107.35,U973&lt;109),3,IF(AND(U973&gt;63.65,U973&lt;65),4,IF(AND(U973&gt;44.75,U973&lt;46),5,IF(AND(U973&gt;143.27,U973&lt;145),6,IF(AND(U973&gt;85.58,U973&lt;87),7,IF(AND(U973&gt;60.46,U973&lt;62),8,IF(AND(U973&gt;194.16,U973&lt;196),9,IF(AND(U973&gt;117.24,U973&lt;119),10,IF(AND(U973&gt;82.88,U973&lt;84),11,IF(AND(U973&gt;112.44,U973&lt;114),12,IF(AND(U973&gt;66.69,U973&lt;68),13,IF(AND(U973&gt;46.9,U973&lt;48),14,IF(AND(U973&gt;150.05,U973&lt;152),15,IF(AND(U973&gt;90.65,U973&lt;91),16,IF(AND(U973&gt;63.34,U973&lt;65),17,IF(AND(U973&gt;203.34,U973&lt;205),18,IF(AND(U973&gt;122.8,U973&lt;124),19,IF(AND(U973&gt;86.83,U973&lt;88),20))))))))))))))))))</f>
        <v>0</v>
      </c>
      <c r="AK973" s="52" t="b">
        <f>IF(AND(V973&gt;139.85,V973&lt;141),3,IF(AND(V973&gt;103.84,V973&lt;105),4,IF(AND(V973&gt;52.32,V973&lt;54),5,IF(AND(V973&gt;285.46,V973&lt;287),6,IF(AND(V973&gt;118.42,V973&lt;120),7,IF(AND(V973&gt;62.42,V973&lt;64),8,IF(AND(V973&gt;412.27,V973&lt;414),9,IF(AND(V973&gt;140.33,V973&lt;142),10,IF(AND(V973&gt;145,V973&lt;147),11,IF(AND(V973&gt;146.47,V973&lt;148),12,IF(AND(V973&gt;108.77,V973&lt;110),13,IF(AND(V973&gt;54.82,V973&lt;56),14,IF(AND(V973&gt;298.92,V973&lt;300),15,IF(AND(V973&gt;124.03,V973&lt;126),16,IF(AND(V973&gt;65.4,V973&lt;67),17,IF(AND(V973&gt;431.69,V973&lt;433),18,IF(AND(V973&gt;146.97,V973&lt;148),19,IF(AND(V973&gt;151.86,V973&lt;153),20))))))))))))))))))</f>
        <v>0</v>
      </c>
      <c r="AL973" s="52" t="b">
        <f>IF(AND(W973&gt;350.42,W973&lt;352),3,IF(AND(W973&gt;546.22,W973&lt;548),4,IF(AND(W973&gt;155.33,W973&lt;157),5,IF(AND(W973&gt;721.99,W973&lt;723),6,IF(AND(W973&gt;638.96,W973&lt;639),7,IF(AND(W973&gt;187.79,W973&lt;189),8,IF(AND(W973&gt;945.4,W973&lt;947),9,IF(AND(W973&gt;698.46,W973&lt;670),10,IF(AND(W973&gt;360.7,W973&lt;362),11,IF(AND(W973&gt;366.94,W973&lt;368),12,IF(AND(W973&gt;571.94,W973&lt;573),13,IF(AND(W973&gt;162.68,W973&lt;164),14,IF(AND(W973&gt;755.97,W973&lt;757),15,IF(AND(W973&gt;667.99,W973&lt;669),16,IF(AND(W973&gt;196.66,W973&lt;198),17,IF(AND(W973&gt;989.88,W973&lt;991),18,IF(AND(W973&gt;731.33,W973&lt;733),19,IF(AND(W973&gt;377.7,W973&lt;379),20))))))))))))))))))</f>
        <v>0</v>
      </c>
      <c r="AM973" s="52" t="b">
        <f>IF(AND(Y973&gt;46.2,Y973&lt;46.5),3,IF(AND(Y973&gt;18.8,Y973&lt;19.1),4,IF(AND(Y973&gt;15.8,Y973&lt;16),5,IF(AND(Y973&gt;78.7,Y973&lt;79),6,IF(AND(Y973&gt;32.1,Y973&lt;32.4),7,IF(AND(Y973&gt;26.9,Y973&lt;27.3),8,IF(AND(Y973&gt;125,Y973&lt;125.5),9,IF(AND(Y973&gt;48.2,Y973&lt;48.52),10,IF(AND(Y973&gt;43.1,Y973&lt;43.6),11,IF(AND(Y973&gt;48.53,Y973&lt;48.7),12,IF(AND(Y973&gt;19.6,Y973&lt;20.1),13,IF(AND(Y973&gt;16.5,Y973&lt;16.9),14,IF(AND(Y973&gt;82.4,Y973&lt;82.8),15,IF(AND(Y973&gt;33.6,Y973&lt;34),16,IF(AND(Y973&gt;28,Y973&lt;28.6),17,IF(AND(Y973&gt;130.8,Y973&lt;131.4),18,IF(AND(Y973&gt;50.5,Y973&lt;50.9),19,IF(AND(Y973&gt;45.2,Y973&lt;45.8),20))))))))))))))))))</f>
        <v>0</v>
      </c>
      <c r="AO973" s="4">
        <f t="shared" si="2424"/>
        <v>0</v>
      </c>
      <c r="AP973" s="4">
        <f t="shared" si="2425"/>
        <v>0</v>
      </c>
      <c r="AQ973" s="4">
        <f t="shared" si="2534"/>
        <v>0</v>
      </c>
      <c r="AU973" s="310"/>
      <c r="AV973" s="316"/>
      <c r="AW973" s="317"/>
      <c r="AX973" s="321" t="s">
        <v>337</v>
      </c>
      <c r="AY973" s="321"/>
      <c r="AZ973" s="11">
        <f>ROUND(AZ972/AW966,2)</f>
        <v>1249.18</v>
      </c>
      <c r="BA973" s="11">
        <f>ROUND(BA972/AW966,2)</f>
        <v>1249.18</v>
      </c>
      <c r="BB973" s="11">
        <f>ROUND(BB972/AW966,2)</f>
        <v>0</v>
      </c>
      <c r="BC973" s="11">
        <f>ROUND(BC972/AW966,2)</f>
        <v>0</v>
      </c>
      <c r="BD973" s="11">
        <f>ROUND(BD972/AW966,2)</f>
        <v>0</v>
      </c>
      <c r="BE973" s="11">
        <f>ROUND(BE972/AW966,2)</f>
        <v>0</v>
      </c>
      <c r="BF973" s="11">
        <f>ROUND(BF972/AW966,2)</f>
        <v>0</v>
      </c>
      <c r="BG973" s="11">
        <f>ROUND(BG972/AW966,2)</f>
        <v>0</v>
      </c>
      <c r="BH973" s="11">
        <f>ROUND(BH972/AW966,2)</f>
        <v>0</v>
      </c>
      <c r="BI973" s="11">
        <f>ROUND(BI972/AW966,2)</f>
        <v>0</v>
      </c>
      <c r="BJ973" s="11">
        <f>ROUND(BJ972/AW966,2)</f>
        <v>0</v>
      </c>
      <c r="BK973" s="11">
        <f>ROUND(BK972/AW966,2)</f>
        <v>0</v>
      </c>
      <c r="BL973" s="11">
        <f>ROUND(BL972/AW966,2)</f>
        <v>0</v>
      </c>
      <c r="BM973" s="11">
        <f>ROUND(BM972/AW966,2)</f>
        <v>0</v>
      </c>
      <c r="BN973" s="11">
        <f>ROUND(BN972/AW966,2)</f>
        <v>0</v>
      </c>
      <c r="BO973" s="11">
        <f>ROUND(BO972/AW966,2)</f>
        <v>0</v>
      </c>
      <c r="BP973" s="11">
        <f>ROUND(BP972/AW966,2)</f>
        <v>0</v>
      </c>
      <c r="BQ973" s="11">
        <f>ROUND(BQ972/AW966,2)</f>
        <v>0</v>
      </c>
      <c r="BR973" s="11">
        <f>ROUND(BR972/AW966,2)</f>
        <v>0</v>
      </c>
      <c r="BS973" s="11">
        <f>ROUND(BS972/AW966,2)</f>
        <v>0</v>
      </c>
      <c r="BT973" s="11">
        <f>ROUND(BT972/AW966,2)</f>
        <v>0</v>
      </c>
      <c r="BU973" s="17">
        <v>8</v>
      </c>
      <c r="BX973" s="52" t="b">
        <f>IF(AND(BA973&gt;947.15,BA973&lt;949),3,IF(AND(BA973&gt;623.59,BA973&lt;625),4,IF(AND(BA973&gt;237.38,BA973&lt;239),5,IF(AND(BA973&gt;1986,BA973&lt;1988),6,IF(AND(BA973&gt;739.75,BA973&lt;741),7,IF(AND(BA973&gt;282.91,BA973&lt;284),8,IF(AND(BA973&gt;2681.35,BA973&lt;2683),9,IF(AND(BA973&gt;828.59,BA973&lt;830),10,IF(AND(BA973&gt;585.15,BA973&lt;587),11,IF(AND(BA973&gt;991.71,BA973&lt;993),12,IF(AND(BA973&gt;652.95,BA973&lt;654),13,IF(AND(BA973&gt;248.59,BA973&lt;250),14,IF(AND(BA973&gt;2079.39,BA973&lt;2081),15,IF(AND(BA973&gt;774.57,BA973&lt;776),16,IF(AND(BA973&gt;296.25,BA973&lt;298),17,IF(AND(BA973&gt;2807.42,BA973&lt;2809),18,IF(AND(BA973&gt;867.59,BA973&lt;869),19,IF(AND(BA973&gt;612.7,BA973&lt;614),20))))))))))))))))))</f>
        <v>0</v>
      </c>
      <c r="BY973" s="52" t="b">
        <f>IF(AND(BC973&gt;1204.78,BC973&lt;1206),5,IF(AND(BC973&gt;1407.63,BC973&lt;1409),8,IF(AND(BC973&gt;1427.91,BC973&lt;1429),11,IF(AND(BC973&gt;1261.45,BC973&lt;1263),14,IF(AND(BC973&gt;1473.83,BC973&lt;1475),17,IF(AND(BC973&gt;1495.07,BC973&lt;1497),20))))))</f>
        <v>0</v>
      </c>
      <c r="BZ973" s="52" t="b">
        <f>IF(AND(BD973&gt;486.32,BD973&lt;488),3,IF(AND(BD973&gt;324.64,BD973&lt;326),4,IF(AND(BD973&gt;286.99,BD973&lt;288.5),5,IF(AND(BD973&gt;617.7,BD973&lt;618),6,IF(AND(BD973&gt;411.3,BD973&lt;413),7,IF(AND(BD973&gt;365.04,BD973&lt;367),8,IF(AND(BD973&gt;797.54,BD973&lt;799),9,IF(AND(BD973&gt;533.49,BD973&lt;535),10,IF(AND(BD973&gt;475.86,BD973&lt;477),11,IF(AND(BD973&gt;509.22,BD973&lt;511),12,IF(AND(BD973&gt;339.94,BD973&lt;341.2),13,IF(AND(BD973&gt;300.53,BD973&lt;302),14,IF(AND(BD973&gt;646.78,BD973&lt;648),15,IF(AND(BD973&gt;430.68,BD973&lt;432),16,IF(AND(BD973&gt;382.24,BD973&lt;384),17,IF(AND(BD973&gt;835.07,BD973&lt;837),18,IF(AND(BD973&gt;558.61,BD973&lt;560),19,IF(AND(BD973&gt;498.27,BD973&lt;500),20))))))))))))))))))</f>
        <v>0</v>
      </c>
      <c r="CA973" s="52" t="b">
        <f>IF(AND(BF973&gt;497.89,BF973&lt;499),3,IF(AND(BF973&gt;360.29,BF973&lt;362),4,IF(AND(BF973&gt;249.38,BF973&lt;251),5,IF(AND(BF973&gt;628.22,BF973&lt;630),6,IF(AND(BF973&gt;455.21,BF973&lt;457),7,IF(AND(BF973&gt;315.16,BF973&lt;317),8,IF(AND(BF973&gt;814.35,BF973&lt;816),9,IF(AND(BF973&gt;571.19,BF973&lt;573),10,IF(AND(BF973&gt;401.59,BF973&lt;403),11,IF(AND(BF973&gt;521.33,BF973&lt;523),12,IF(AND(BF973&gt;377.28,BF973&lt;379),13,IF(AND(BF973&gt;261.15,BF973&lt;263),14,IF(AND(BF973&gt;657.8,BF973&lt;659),15,IF(AND(BF973&gt;476.66,BF973&lt;478),16,IF(AND(BF973&gt;330.01,BF973&lt;332),17,IF(AND(BF973&gt;852.67,BF973&lt;854),18,IF(AND(BF973&gt;598.08,BF973&lt;600),19,IF(AND(BF973&gt;420.51,BF973&lt;422),20))))))))))))))))))</f>
        <v>0</v>
      </c>
      <c r="CB973" s="52" t="b">
        <f>IF(AND(BK973&gt;358.85,BK973&lt;360),3,IF(AND(BK973&gt;129.83,BK973&lt;131),4,IF(AND(BK973&gt;77.61,BK973&lt;79),5,IF(AND(BK973&gt;426.19,BK973&lt;428),6,IF(AND(BK973&gt;159.77,BK973&lt;161),7,IF(AND(BK973&gt;94.38,BK973&lt;96),8,IF(AND(BK973&gt;567.37,BK973&lt;569),9,IF(AND(BK973&gt;203.4,BK973&lt;205),10,IF(AND(BK973&gt;131.96,BK973&lt;133),11,IF(AND(BK973&gt;375.76,BK973&lt;377),12,IF(AND(BK973&gt;135.98,BK973&lt;137),13,IF(AND(BK973&gt;81.31,BK973&lt;83),14,IF(AND(BK973&gt;446.27,BK973&lt;448),15,IF(AND(BK973&gt;167.32,BK973&lt;169),16,IF(AND(BK973&gt;98.86,BK973&lt;100),17,IF(AND(BK973&gt;594.08,BK973&lt;596),18,IF(AND(BK973&gt;213.01,BK973&lt;215),19,IF(AND(BK973&gt;138.21,BK973&lt;140),20))))))))))))))))))</f>
        <v>0</v>
      </c>
      <c r="CC973" s="52" t="b">
        <f>IF(AND(BM973&gt;195.17,BM973&lt;197),3,IF(AND(BM973&gt;88.93,BM973&lt;90),4,IF(AND(BM973&gt;47.88,BM973&lt;49),5,IF(AND(BM973&gt;245.08,BM973&lt;247),6,IF(AND(BM973&gt;111.07,BM973&lt;113),7,IF(AND(BM973&gt;60.92,BM973&lt;62),8,IF(AND(BM973&gt;296.11,BM973&lt;298),9,IF(AND(BM973&gt;139.41,BM973&lt;141),10,IF(AND(BM973&gt;78.67,BM973&lt;80),11,IF(AND(BM973&gt;204.39,BM973&lt;206),12,IF(AND(BM973&gt;93.16,BM973&lt;95),13,IF(AND(BM973&gt;50.17,BM973&lt;52),14,IF(AND(BM973&gt;256.64,BM973&lt;258),15,IF(AND(BM973&gt;116.33,BM973&lt;118),16,IF(AND(BM973&gt;63.83,BM973&lt;65),17,IF(AND(BM973&gt;310.07,BM973&lt;312),18,IF(AND(BM973&gt;146.01,BM973&lt;148),19,IF(AND(BM973&gt;82.42,BM973&lt;84),20))))))))))))))))))</f>
        <v>0</v>
      </c>
      <c r="CD973" s="52" t="b">
        <f>IF(AND(BO973&gt;107.35,BO973&lt;109),3,IF(AND(BO973&gt;63.65,BO973&lt;65),4,IF(AND(BO973&gt;44.75,BO973&lt;46),5,IF(AND(BO973&gt;143.27,BO973&lt;145),6,IF(AND(BO973&gt;85.58,BO973&lt;87),7,IF(AND(BO973&gt;60.46,BO973&lt;62),8,IF(AND(BO973&gt;194.16,BO973&lt;196),9,IF(AND(BO973&gt;117.24,BO973&lt;119),10,IF(AND(BO973&gt;82.88,BO973&lt;84),11,IF(AND(BO973&gt;112.44,BO973&lt;114),12,IF(AND(BO973&gt;66.69,BO973&lt;68),13,IF(AND(BO973&gt;46.9,BO973&lt;48),14,IF(AND(BO973&gt;150.05,BO973&lt;152),15,IF(AND(BO973&gt;90.65,BO973&lt;91),16,IF(AND(BO973&gt;63.34,BO973&lt;65),17,IF(AND(BO973&gt;203.34,BO973&lt;205),18,IF(AND(BO973&gt;122.8,BO973&lt;124),19,IF(AND(BO973&gt;86.83,BO973&lt;88),20))))))))))))))))))</f>
        <v>0</v>
      </c>
      <c r="CE973" s="52" t="b">
        <f>IF(AND(BP973&gt;139.85,BP973&lt;141),3,IF(AND(BP973&gt;103.84,BP973&lt;105),4,IF(AND(BP973&gt;52.32,BP973&lt;54),5,IF(AND(BP973&gt;285.46,BP973&lt;287),6,IF(AND(BP973&gt;118.42,BP973&lt;120),7,IF(AND(BP973&gt;62.42,BP973&lt;64),8,IF(AND(BP973&gt;412.27,BP973&lt;414),9,IF(AND(BP973&gt;140.33,BP973&lt;142),10,IF(AND(BP973&gt;145,BP973&lt;147),11,IF(AND(BP973&gt;146.47,BP973&lt;148),12,IF(AND(BP973&gt;108.77,BP973&lt;110),13,IF(AND(BP973&gt;54.82,BP973&lt;56),14,IF(AND(BP973&gt;298.92,BP973&lt;300),15,IF(AND(BP973&gt;124.03,BP973&lt;126),16,IF(AND(BP973&gt;65.4,BP973&lt;67),17,IF(AND(BP973&gt;431.69,BP973&lt;433),18,IF(AND(BP973&gt;146.97,BP973&lt;148),19,IF(AND(BP973&gt;151.86,BP973&lt;153),20))))))))))))))))))</f>
        <v>0</v>
      </c>
      <c r="CF973" s="52" t="b">
        <f>IF(AND(BQ973&gt;350.42,BQ973&lt;352),3,IF(AND(BQ973&gt;546.22,BQ973&lt;548),4,IF(AND(BQ973&gt;155.33,BQ973&lt;157),5,IF(AND(BQ973&gt;721.99,BQ973&lt;723),6,IF(AND(BQ973&gt;638.96,BQ973&lt;639),7,IF(AND(BQ973&gt;187.79,BQ973&lt;189),8,IF(AND(BQ973&gt;945.4,BQ973&lt;947),9,IF(AND(BQ973&gt;698.46,BQ973&lt;670),10,IF(AND(BQ973&gt;360.7,BQ973&lt;362),11,IF(AND(BQ973&gt;366.94,BQ973&lt;368),12,IF(AND(BQ973&gt;571.94,BQ973&lt;573),13,IF(AND(BQ973&gt;162.68,BQ973&lt;164),14,IF(AND(BQ973&gt;755.97,BQ973&lt;757),15,IF(AND(BQ973&gt;667.99,BQ973&lt;669),16,IF(AND(BQ973&gt;196.66,BQ973&lt;198),17,IF(AND(BQ973&gt;989.88,BQ973&lt;991),18,IF(AND(BQ973&gt;731.33,BQ973&lt;733),19,IF(AND(BQ973&gt;377.7,BQ973&lt;379),20))))))))))))))))))</f>
        <v>0</v>
      </c>
      <c r="CG973" s="52" t="b">
        <f>IF(AND(BS973&gt;46.2,BS973&lt;46.5),3,IF(AND(BS973&gt;18.8,BS973&lt;19.1),4,IF(AND(BS973&gt;15.8,BS973&lt;16),5,IF(AND(BS973&gt;78.7,BS973&lt;79),6,IF(AND(BS973&gt;32.1,BS973&lt;32.4),7,IF(AND(BS973&gt;26.9,BS973&lt;27.3),8,IF(AND(BS973&gt;125,BS973&lt;125.5),9,IF(AND(BS973&gt;48.2,BS973&lt;48.52),10,IF(AND(BS973&gt;43.1,BS973&lt;43.6),11,IF(AND(BS973&gt;48.53,BS973&lt;48.7),12,IF(AND(BS973&gt;19.6,BS973&lt;20.1),13,IF(AND(BS973&gt;16.5,BS973&lt;16.9),14,IF(AND(BS973&gt;82.4,BS973&lt;82.8),15,IF(AND(BS973&gt;33.6,BS973&lt;34),16,IF(AND(BS973&gt;28,BS973&lt;28.6),17,IF(AND(BS973&gt;130.8,BS973&lt;131.4),18,IF(AND(BS973&gt;50.5,BS973&lt;50.9),19,IF(AND(BS973&gt;45.2,BS973&lt;45.8),20))))))))))))))))))</f>
        <v>0</v>
      </c>
    </row>
    <row r="974" spans="1:88" ht="90" customHeight="1">
      <c r="A974" s="297"/>
      <c r="B974" s="300"/>
      <c r="C974" s="309"/>
      <c r="D974" s="311" t="s">
        <v>338</v>
      </c>
      <c r="E974" s="312"/>
      <c r="F974" s="10" t="s">
        <v>36</v>
      </c>
      <c r="G974" s="12">
        <f>IF(AD974=FALSE,0,AD974)</f>
        <v>624.59</v>
      </c>
      <c r="H974" s="12" t="s">
        <v>36</v>
      </c>
      <c r="I974" s="12">
        <f>IF(AE974=FALSE,0,AE974)</f>
        <v>0</v>
      </c>
      <c r="J974" s="12">
        <f>IF(AF974=FALSE,0,AF974)</f>
        <v>0</v>
      </c>
      <c r="K974" s="12" t="s">
        <v>36</v>
      </c>
      <c r="L974" s="12">
        <f>IF(AG974=FALSE,0,AG974)</f>
        <v>0</v>
      </c>
      <c r="M974" s="12" t="s">
        <v>36</v>
      </c>
      <c r="N974" s="12" t="s">
        <v>36</v>
      </c>
      <c r="O974" s="12" t="s">
        <v>36</v>
      </c>
      <c r="P974" s="12" t="s">
        <v>36</v>
      </c>
      <c r="Q974" s="12">
        <f>IF(AH974=FALSE,0,AH974)</f>
        <v>0</v>
      </c>
      <c r="R974" s="12" t="s">
        <v>36</v>
      </c>
      <c r="S974" s="12">
        <f>IF(AI974=FALSE,0,AI974)</f>
        <v>0</v>
      </c>
      <c r="T974" s="12" t="s">
        <v>36</v>
      </c>
      <c r="U974" s="12">
        <f>IF(AJ974=FALSE,0,AJ974)</f>
        <v>0</v>
      </c>
      <c r="V974" s="12">
        <f>IF(AK974=FALSE,0,AK974)</f>
        <v>0</v>
      </c>
      <c r="W974" s="12">
        <f>IF(AL974=FALSE,0,AL974)</f>
        <v>0</v>
      </c>
      <c r="X974" s="12" t="s">
        <v>36</v>
      </c>
      <c r="Y974" s="12">
        <f>IF(AM974=FALSE,0,AM974)</f>
        <v>0</v>
      </c>
      <c r="Z974" s="12" t="s">
        <v>36</v>
      </c>
      <c r="AA974" s="18">
        <v>9</v>
      </c>
      <c r="AD974" s="52">
        <f>IF(AD973=3,948.15,IF(AD973=4,624.59,IF(AD973=5,238.38,IF(AD973=6,1987,IF(AD973=7,740.75,IF(AD973=8,283.91,IF(AD973=9,2682.35,IF(AD973=10,829.59,IF(AD973=11,586.15,IF(AD973=12,992.71,IF(AD973=13,653.95,IF(AD973=14,249.59,IF(AD973=15,2080.39,IF(AD973=16,775.57,IF(AD973=17,297.25,IF(AD973=18,2808.42,IF(AD973=19,868.59,IF(AD973=20,613.7))))))))))))))))))</f>
        <v>624.59</v>
      </c>
      <c r="AE974" s="52" t="b">
        <f>IF(AE973=5,1205.78,IF(AE973=8,1408.63,IF(AE973=11,1428.91,IF(AE973=14,1262.45,IF(AE973=17,1474.83,IF(AE973=20,1496.07))))))</f>
        <v>0</v>
      </c>
      <c r="AF974" s="52" t="b">
        <f>IF(AF973=3,487.32,IF(AF973=4,325.64,IF(AF973=5,287.99,IF(AF973=6,618.7,IF(AF973=7,412.3,IF(AF973=8,366.04,IF(AF973=9,798.54,IF(AF973=10,534.49,IF(AF973=11,476.86,IF(AF973=12,510.22,IF(AF973=13,340.94,IF(AF973=14,301.53,IF(AF973=15,647.78,IF(AF973=16,431.68,IF(AF973=17,383.24,IF(AF973=18,836.07,IF(AF973=19,559.61,IF(AF973=20,499.27))))))))))))))))))</f>
        <v>0</v>
      </c>
      <c r="AG974" s="52" t="b">
        <f>IF(AG973=3,498.89,IF(AG973=4,361.29,IF(AG973=5,250.38,IF(AG973=6,629.22,IF(AG973=7,456.21,IF(AG973=8,316.16,IF(AG973=9,815.35,IF(AG973=10,572.19,IF(AG973=11,402.59,IF(AG973=12,522.33,IF(AG973=13,378.28,IF(AG973=14,262.15,IF(AG973=15,658.8,IF(AG973=16,477.66,IF(AG973=17,331.01,IF(AG973=18,853.67,IF(AG973=19,599.08,IF(AG973=20,421.51))))))))))))))))))</f>
        <v>0</v>
      </c>
      <c r="AH974" s="52" t="b">
        <f>IF(AH973=3,359.85,IF(AH973=4,130.83,IF(AH973=5,78.61,IF(AH973=6,427.19,IF(AH973=7,160.77,IF(AH973=8,95.38,IF(AH973=9,568.37,IF(AH973=10,204.4,IF(AH973=11,132.96,IF(AH973=12,376.76,IF(AH973=13,136.98,IF(AH973=14,82.31,IF(AH973=15,447.27,IF(AH973=16,168.32,IF(AH973=17,99.86,IF(AH973=18,595.08,IF(AH973=19,214.01,IF(AH973=20,139.21))))))))))))))))))</f>
        <v>0</v>
      </c>
      <c r="AI974" s="52" t="b">
        <f>IF(AI973=3,196.17,IF(AI973=4,89.93,IF(AI973=5,48.88,IF(AI973=6,246.08,IF(AI973=7,112.07,IF(AI973=8,61.92,IF(AI973=9,297.11,IF(AI973=10,140.41,IF(AI973=11,79.67,IF(AI973=12,205.39,IF(AI973=13,94.16,IF(AI973=14,51.17,IF(AI973=15,257.64,IF(AI973=16,117.33,IF(AI973=17,64.83,IF(AI973=18,311.07,IF(AI973=19,147.01,IF(AI973=20,83.42))))))))))))))))))</f>
        <v>0</v>
      </c>
      <c r="AJ974" s="52" t="b">
        <f>IF(AJ973=3,108.35,IF(AJ973=4,64.65,IF(AJ973=5,45.75,IF(AJ973=6,144.27,IF(AJ973=7,86.58,IF(AJ973=8,61.46,IF(AJ973=9,195.16,IF(AJ973=10,118.24,IF(AJ973=11,83.88,IF(AJ973=12,113.44,IF(AJ973=13,67.69,IF(AJ973=14,47.9,IF(AJ973=15,151.05,IF(AJ973=16,90.65,IF(AJ973=17,64.34,IF(AJ973=18,204.34,IF(AJ973=19,123.8,IF(AJ973=20,87.83))))))))))))))))))</f>
        <v>0</v>
      </c>
      <c r="AK974" s="52" t="b">
        <f>IF(AK973=3,140.85,IF(AK973=4,104.84,IF(AK973=5,53.32,IF(AK973=6,286.46,IF(AK973=7,119.42,IF(AK973=8,63.42,IF(AK973=9,413.27,IF(AK973=10,141.33,IF(AK973=11,146,IF(AK973=12,147.47,IF(AK973=13,109.77,IF(AK973=14,55.82,IF(AK973=15,299.92,IF(AK973=16,125.03,IF(AK973=17,66.4,IF(AK973=18,432.69,IF(AK973=19,147.97,IF(AK973=20,152.86))))))))))))))))))</f>
        <v>0</v>
      </c>
      <c r="AL974" s="52" t="b">
        <f>IF(AL973=3,351.42,IF(AL973=4,547.22,IF(AL973=5,156.33,IF(AL973=6,722.99,IF(AL973=7,638.96,IF(AL973=8,188.79,IF(AL973=9,946.4,IF(AL973=10,699.46,IF(AL973=11,361.7,IF(AL973=12,367.94,IF(AL973=13,572.94,IF(AL973=14,163.68,IF(AL973=15,756.97,IF(AL973=16,668.99,IF(AL973=17,197.66,IF(AL973=18,990.88,IF(AL973=19,732.33,IF(AL973=20,378.7))))))))))))))))))</f>
        <v>0</v>
      </c>
      <c r="AM974" s="52" t="b">
        <f>IF(AM973=3,46.41,IF(AM973=4,19.01,IF(AM973=5,15.96,IF(AM973=6,78.9,IF(AM973=7,32.34,IF(AM973=8,27.09,IF(AM973=9,125.27,IF(AM973=10,48.48,IF(AM973=11,43.47,IF(AM973=12,48.59,IF(AM973=13,19.9,IF(AM973=14,16.71,IF(AM973=15,82.61,IF(AM973=16,33.86,IF(AM973=17,28.36,IF(AM973=18,131.15,IF(AM973=19,50.76,IF(AM973=20,45.51))))))))))))))))))</f>
        <v>0</v>
      </c>
      <c r="AO974" s="4">
        <f t="shared" si="2424"/>
        <v>0</v>
      </c>
      <c r="AP974" s="4">
        <f t="shared" si="2425"/>
        <v>0</v>
      </c>
      <c r="AQ974" s="4">
        <f t="shared" si="2534"/>
        <v>0</v>
      </c>
      <c r="AU974" s="310"/>
      <c r="AV974" s="316"/>
      <c r="AW974" s="317"/>
      <c r="AX974" s="321" t="s">
        <v>338</v>
      </c>
      <c r="AY974" s="321"/>
      <c r="AZ974" s="10" t="s">
        <v>36</v>
      </c>
      <c r="BA974" s="12">
        <f>IF(BX974=FALSE,0,BX974)</f>
        <v>1249.18</v>
      </c>
      <c r="BB974" s="12" t="s">
        <v>36</v>
      </c>
      <c r="BC974" s="12">
        <f>IF(BY974=FALSE,0,BY974)</f>
        <v>0</v>
      </c>
      <c r="BD974" s="12">
        <f>IF(BZ974=FALSE,0,BZ974)</f>
        <v>0</v>
      </c>
      <c r="BE974" s="12" t="s">
        <v>36</v>
      </c>
      <c r="BF974" s="12">
        <f>IF(CA974=FALSE,0,CA974)</f>
        <v>0</v>
      </c>
      <c r="BG974" s="12" t="s">
        <v>36</v>
      </c>
      <c r="BH974" s="12" t="s">
        <v>36</v>
      </c>
      <c r="BI974" s="12" t="s">
        <v>36</v>
      </c>
      <c r="BJ974" s="12" t="s">
        <v>36</v>
      </c>
      <c r="BK974" s="12">
        <f>IF(CB974=FALSE,0,CB974)</f>
        <v>0</v>
      </c>
      <c r="BL974" s="12" t="s">
        <v>36</v>
      </c>
      <c r="BM974" s="12">
        <f>IF(CC974=FALSE,0,CC974)</f>
        <v>0</v>
      </c>
      <c r="BN974" s="12" t="s">
        <v>36</v>
      </c>
      <c r="BO974" s="12">
        <f>IF(CD974=FALSE,0,CD974)</f>
        <v>0</v>
      </c>
      <c r="BP974" s="12">
        <f>IF(CE974=FALSE,0,CE974)</f>
        <v>0</v>
      </c>
      <c r="BQ974" s="12">
        <f>IF(CF974=FALSE,0,CF974)</f>
        <v>0</v>
      </c>
      <c r="BR974" s="12" t="s">
        <v>36</v>
      </c>
      <c r="BS974" s="12">
        <f>IF(CG974=FALSE,0,CG974)</f>
        <v>0</v>
      </c>
      <c r="BT974" s="12" t="s">
        <v>36</v>
      </c>
      <c r="BU974" s="18">
        <v>9</v>
      </c>
      <c r="BX974" s="52">
        <f>IF(AD973=3,1896.3,IF(AD973=4,1249.18,IF(AD973=5,476.76,IF(AD973=6,3974,IF(AD973=7,1481.5,IF(AD973=8,567.82,IF(AD973=9,5364.7,IF(AD973=10,1659.18,IF(AD973=11,1172.3)))))))))</f>
        <v>1249.18</v>
      </c>
      <c r="BY974" s="52" t="b">
        <f>IF(AE973=5,2411.56,IF(AE973=8,2817.26,IF(AE973=11,2857.82)))</f>
        <v>0</v>
      </c>
      <c r="BZ974" s="52" t="b">
        <f>IF(AF973=3,974.64,IF(AF973=4,651.28,IF(AF973=5,575.98,IF(AF973=6,1237.4,IF(AF973=7,824.6,IF(AF973=8,732.08,IF(AF973=9,1597.08,IF(AF973=10,1068.98,IF(AF973=11,953.72)))))))))</f>
        <v>0</v>
      </c>
      <c r="CA974" s="52" t="b">
        <f>IF(AG973=3,997.78,IF(AG973=4,722.58,IF(AG973=5,500.76,IF(AG973=6,1258.44,IF(AG973=7,912.42,IF(AG973=8,632.32,IF(AG973=9,1630.7,IF(AG973=10,1144.38,IF(AG973=11,805.18)))))))))</f>
        <v>0</v>
      </c>
      <c r="CB974" s="52" t="b">
        <f>IF(AH973=3,719.7,IF(AH973=4,261.66,IF(AH973=5,157.22,IF(AH973=6,854.38,IF(AH973=7,321.54,IF(AH973=8,190.76,IF(AH973=9,1136.74,IF(AH973=10,408.8,IF(AH973=11,265.92)))))))))</f>
        <v>0</v>
      </c>
      <c r="CC974" s="52" t="b">
        <f>IF(AI973=3,392.34,IF(AI973=4,179.86,IF(AI973=5,97.76,IF(AI973=6,492.16,IF(AI973=7,224.14,IF(AI973=8,123.84,IF(AI973=9,594.22,IF(AI973=10,280.82,IF(AI973=11,159.34)))))))))</f>
        <v>0</v>
      </c>
      <c r="CD974" s="52" t="b">
        <f>IF(AJ973=3,216.7,IF(AJ973=4,129.3,IF(AJ973=5,91.5,IF(AJ973=6,288.54,IF(AJ973=7,173.16,IF(AJ973=8,122.92,IF(AJ973=9,390.32,IF(AJ973=10,236.48,IF(AJ973=11,167.76)))))))))</f>
        <v>0</v>
      </c>
      <c r="CE974" s="52" t="b">
        <f>IF(AK973=3,281.7,IF(AK973=4,209.68,IF(AK973=5,106.64,IF(AK973=6,572.92,IF(AK973=7,238.84,IF(AK973=8,126.84,IF(AK973=9,826.54,IF(AK973=10,282.66,IF(AK973=11,292)))))))))</f>
        <v>0</v>
      </c>
      <c r="CF974" s="52" t="b">
        <f>IF(AL973=3,702.84,IF(AL973=4,1094.44,IF(AL973=5,312.66,IF(AL973=6,1445.98,IF(AL973=7,1277.92,IF(AL973=8,377.58,IF(AL973=9,1892.8,IF(AL973=10,1398.92,IF(AL973=11,723.4)))))))))</f>
        <v>0</v>
      </c>
      <c r="CG974" s="52" t="b">
        <f>IF(AM973=3,92.82,IF(AM973=4,38.02,IF(AM973=5,31.92,IF(AM973=6,157.8,IF(AM973=7,64.68,IF(AM973=8,54.18,IF(AM973=9,250.54,IF(AM973=10,96.96,IF(AM973=11,86.94)))))))))</f>
        <v>0</v>
      </c>
    </row>
    <row r="975" spans="1:88" ht="30" customHeight="1">
      <c r="A975" s="295" t="s">
        <v>39</v>
      </c>
      <c r="B975" s="298" t="s">
        <v>370</v>
      </c>
      <c r="C975" s="307">
        <v>4172.3999999999996</v>
      </c>
      <c r="D975" s="298" t="s">
        <v>27</v>
      </c>
      <c r="E975" s="36" t="s">
        <v>28</v>
      </c>
      <c r="F975" s="40">
        <f>G975+I975+J975+L975+Q975+S975+U975+V975+W975+Y975+Z975</f>
        <v>2606039.3160000001</v>
      </c>
      <c r="G975" s="44">
        <v>2606039.3160000001</v>
      </c>
      <c r="H975" s="44">
        <v>0</v>
      </c>
      <c r="I975" s="44">
        <v>0</v>
      </c>
      <c r="J975" s="44">
        <v>0</v>
      </c>
      <c r="K975" s="44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25">
        <v>1</v>
      </c>
      <c r="AO975" s="4">
        <f t="shared" si="2424"/>
        <v>0</v>
      </c>
      <c r="AP975" s="4">
        <f t="shared" si="2425"/>
        <v>0</v>
      </c>
      <c r="AQ975" s="4">
        <f t="shared" si="2534"/>
        <v>0</v>
      </c>
      <c r="AU975" s="310" t="s">
        <v>39</v>
      </c>
      <c r="AV975" s="316" t="s">
        <v>370</v>
      </c>
      <c r="AW975" s="317">
        <v>4172.3999999999996</v>
      </c>
      <c r="AX975" s="316" t="s">
        <v>27</v>
      </c>
      <c r="AY975" s="36" t="s">
        <v>28</v>
      </c>
      <c r="AZ975" s="10">
        <f>BA975+BC975+BD975+BF975+BK975+BM975+BO975+BP975+BQ975+BS975+BT975</f>
        <v>5212078.63</v>
      </c>
      <c r="BA975" s="44">
        <f>ROUND($C975*BA983,2)</f>
        <v>5212078.63</v>
      </c>
      <c r="BB975" s="10">
        <f>ROUND(H975*2,2)</f>
        <v>0</v>
      </c>
      <c r="BC975" s="44">
        <f>ROUND($C975*BC983,2)</f>
        <v>0</v>
      </c>
      <c r="BD975" s="44">
        <f>ROUND($C975*BD983,2)</f>
        <v>0</v>
      </c>
      <c r="BE975" s="10">
        <f>ROUND(K975*2,2)</f>
        <v>0</v>
      </c>
      <c r="BF975" s="44">
        <f>ROUND($C975*BF983,2)</f>
        <v>0</v>
      </c>
      <c r="BG975" s="10">
        <f>ROUND(M975*2,2)</f>
        <v>0</v>
      </c>
      <c r="BH975" s="10">
        <f>ROUND(N975*2,2)</f>
        <v>0</v>
      </c>
      <c r="BI975" s="10">
        <f>ROUND(O975*2,2)</f>
        <v>0</v>
      </c>
      <c r="BJ975" s="10">
        <f>ROUND(P975*2,2)</f>
        <v>0</v>
      </c>
      <c r="BK975" s="44">
        <f>ROUND($C975*BK983,2)</f>
        <v>0</v>
      </c>
      <c r="BL975" s="10">
        <f>ROUND(R975*2,2)</f>
        <v>0</v>
      </c>
      <c r="BM975" s="44">
        <f>ROUND($C975*BM983,2)</f>
        <v>0</v>
      </c>
      <c r="BN975" s="10">
        <f>ROUND(T975*2,2)</f>
        <v>0</v>
      </c>
      <c r="BO975" s="44">
        <f>ROUND($C975*BO983,2)</f>
        <v>0</v>
      </c>
      <c r="BP975" s="44">
        <f>ROUND(V975*2,2)</f>
        <v>0</v>
      </c>
      <c r="BQ975" s="44">
        <f>ROUND($C975*BQ983,2)</f>
        <v>0</v>
      </c>
      <c r="BR975" s="10">
        <f>ROUND(X975*2,2)</f>
        <v>0</v>
      </c>
      <c r="BS975" s="44">
        <f>ROUND(Y975*2,2)</f>
        <v>0</v>
      </c>
      <c r="BT975" s="10">
        <f>ROUND(Z975*2,2)</f>
        <v>0</v>
      </c>
      <c r="BU975" s="25">
        <v>1</v>
      </c>
      <c r="CI975" s="32">
        <f>BF975-BG975</f>
        <v>0</v>
      </c>
    </row>
    <row r="976" spans="1:88" ht="60" customHeight="1">
      <c r="A976" s="296"/>
      <c r="B976" s="299"/>
      <c r="C976" s="308"/>
      <c r="D976" s="300"/>
      <c r="E976" s="36" t="s">
        <v>29</v>
      </c>
      <c r="F976" s="13">
        <v>0</v>
      </c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5">
        <v>2</v>
      </c>
      <c r="AO976" s="4">
        <f t="shared" si="2424"/>
        <v>0</v>
      </c>
      <c r="AP976" s="4">
        <f t="shared" si="2425"/>
        <v>0</v>
      </c>
      <c r="AQ976" s="4">
        <f t="shared" si="2534"/>
        <v>0</v>
      </c>
      <c r="AU976" s="310"/>
      <c r="AV976" s="316"/>
      <c r="AW976" s="317"/>
      <c r="AX976" s="316"/>
      <c r="AY976" s="36" t="s">
        <v>29</v>
      </c>
      <c r="AZ976" s="13">
        <v>0</v>
      </c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5">
        <v>2</v>
      </c>
    </row>
    <row r="977" spans="1:88" ht="120" customHeight="1">
      <c r="A977" s="296"/>
      <c r="B977" s="299"/>
      <c r="C977" s="308"/>
      <c r="D977" s="298" t="s">
        <v>30</v>
      </c>
      <c r="E977" s="36" t="s">
        <v>31</v>
      </c>
      <c r="F977" s="13">
        <v>0</v>
      </c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5">
        <v>3</v>
      </c>
      <c r="AO977" s="4">
        <f t="shared" si="2424"/>
        <v>0</v>
      </c>
      <c r="AP977" s="4">
        <f t="shared" si="2425"/>
        <v>0</v>
      </c>
      <c r="AQ977" s="4">
        <f t="shared" si="2534"/>
        <v>0</v>
      </c>
      <c r="AT977" s="32">
        <f>AZ977-BC977</f>
        <v>0</v>
      </c>
      <c r="AU977" s="310"/>
      <c r="AV977" s="316"/>
      <c r="AW977" s="317"/>
      <c r="AX977" s="316" t="s">
        <v>30</v>
      </c>
      <c r="AY977" s="36" t="s">
        <v>31</v>
      </c>
      <c r="AZ977" s="13">
        <v>0</v>
      </c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5">
        <v>3</v>
      </c>
    </row>
    <row r="978" spans="1:88" ht="30" customHeight="1">
      <c r="A978" s="296"/>
      <c r="B978" s="299"/>
      <c r="C978" s="308"/>
      <c r="D978" s="299"/>
      <c r="E978" s="36" t="s">
        <v>32</v>
      </c>
      <c r="F978" s="13">
        <v>0</v>
      </c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5">
        <v>4</v>
      </c>
      <c r="AO978" s="4">
        <f t="shared" si="2424"/>
        <v>0</v>
      </c>
      <c r="AP978" s="4">
        <f t="shared" si="2425"/>
        <v>0</v>
      </c>
      <c r="AQ978" s="4">
        <f t="shared" si="2534"/>
        <v>0</v>
      </c>
      <c r="AU978" s="310"/>
      <c r="AV978" s="316"/>
      <c r="AW978" s="317"/>
      <c r="AX978" s="316"/>
      <c r="AY978" s="36" t="s">
        <v>32</v>
      </c>
      <c r="AZ978" s="13">
        <v>0</v>
      </c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5">
        <v>4</v>
      </c>
    </row>
    <row r="979" spans="1:88" ht="30" customHeight="1">
      <c r="A979" s="296"/>
      <c r="B979" s="299"/>
      <c r="C979" s="308"/>
      <c r="D979" s="299"/>
      <c r="E979" s="36" t="s">
        <v>33</v>
      </c>
      <c r="F979" s="13">
        <v>0</v>
      </c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5">
        <v>5</v>
      </c>
      <c r="AO979" s="4">
        <f t="shared" si="2424"/>
        <v>0</v>
      </c>
      <c r="AP979" s="4">
        <f t="shared" si="2425"/>
        <v>0</v>
      </c>
      <c r="AQ979" s="4">
        <f t="shared" si="2534"/>
        <v>0</v>
      </c>
      <c r="AU979" s="310"/>
      <c r="AV979" s="316"/>
      <c r="AW979" s="317"/>
      <c r="AX979" s="316"/>
      <c r="AY979" s="36" t="s">
        <v>33</v>
      </c>
      <c r="AZ979" s="13">
        <v>0</v>
      </c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5">
        <v>5</v>
      </c>
    </row>
    <row r="980" spans="1:88" ht="30" customHeight="1">
      <c r="A980" s="296"/>
      <c r="B980" s="299"/>
      <c r="C980" s="308"/>
      <c r="D980" s="300"/>
      <c r="E980" s="36" t="s">
        <v>34</v>
      </c>
      <c r="F980" s="13">
        <v>0</v>
      </c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5">
        <v>6</v>
      </c>
      <c r="AO980" s="4">
        <f t="shared" si="2424"/>
        <v>0</v>
      </c>
      <c r="AP980" s="4">
        <f t="shared" si="2425"/>
        <v>0</v>
      </c>
      <c r="AQ980" s="4">
        <f t="shared" si="2534"/>
        <v>0</v>
      </c>
      <c r="AU980" s="310"/>
      <c r="AV980" s="316"/>
      <c r="AW980" s="317"/>
      <c r="AX980" s="316"/>
      <c r="AY980" s="36" t="s">
        <v>34</v>
      </c>
      <c r="AZ980" s="13">
        <v>0</v>
      </c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5">
        <v>6</v>
      </c>
    </row>
    <row r="981" spans="1:88" ht="30" customHeight="1">
      <c r="A981" s="296"/>
      <c r="B981" s="299"/>
      <c r="C981" s="308"/>
      <c r="D981" s="311" t="s">
        <v>35</v>
      </c>
      <c r="E981" s="312"/>
      <c r="F981" s="10">
        <f>F975+F976+F977+F978+F979+F980</f>
        <v>2606039.3160000001</v>
      </c>
      <c r="G981" s="10">
        <f t="shared" ref="G981" si="2577">G975+G976+G977+G978+G979+G980</f>
        <v>2606039.3160000001</v>
      </c>
      <c r="H981" s="10">
        <f t="shared" ref="H981" si="2578">H975+H976+H977+H978+H979+H980</f>
        <v>0</v>
      </c>
      <c r="I981" s="10">
        <f t="shared" ref="I981" si="2579">I975+I976+I977+I978+I979+I980</f>
        <v>0</v>
      </c>
      <c r="J981" s="10">
        <f t="shared" ref="J981" si="2580">J975+J976+J977+J978+J979+J980</f>
        <v>0</v>
      </c>
      <c r="K981" s="10">
        <f t="shared" ref="K981" si="2581">K975+K976+K977+K978+K979+K980</f>
        <v>0</v>
      </c>
      <c r="L981" s="10">
        <f t="shared" ref="L981" si="2582">L975+L976+L977+L978+L979+L980</f>
        <v>0</v>
      </c>
      <c r="M981" s="10">
        <f t="shared" ref="M981" si="2583">M975+M976+M977+M978+M979+M980</f>
        <v>0</v>
      </c>
      <c r="N981" s="10">
        <f t="shared" ref="N981" si="2584">N975+N976+N977+N978+N979+N980</f>
        <v>0</v>
      </c>
      <c r="O981" s="10">
        <f t="shared" ref="O981" si="2585">O975+O976+O977+O978+O979+O980</f>
        <v>0</v>
      </c>
      <c r="P981" s="10">
        <f t="shared" ref="P981" si="2586">P975+P976+P977+P978+P979+P980</f>
        <v>0</v>
      </c>
      <c r="Q981" s="10">
        <f t="shared" ref="Q981" si="2587">Q975+Q976+Q977+Q978+Q979+Q980</f>
        <v>0</v>
      </c>
      <c r="R981" s="10">
        <f t="shared" ref="R981" si="2588">R975+R976+R977+R978+R979+R980</f>
        <v>0</v>
      </c>
      <c r="S981" s="10">
        <f t="shared" ref="S981" si="2589">S975+S976+S977+S978+S979+S980</f>
        <v>0</v>
      </c>
      <c r="T981" s="10">
        <f t="shared" ref="T981" si="2590">T975+T976+T977+T978+T979+T980</f>
        <v>0</v>
      </c>
      <c r="U981" s="10">
        <f t="shared" ref="U981" si="2591">U975+U976+U977+U978+U979+U980</f>
        <v>0</v>
      </c>
      <c r="V981" s="10">
        <f t="shared" ref="V981" si="2592">V975+V976+V977+V978+V979+V980</f>
        <v>0</v>
      </c>
      <c r="W981" s="10">
        <f t="shared" ref="W981" si="2593">W975+W976+W977+W978+W979+W980</f>
        <v>0</v>
      </c>
      <c r="X981" s="10">
        <f t="shared" ref="X981" si="2594">X975+X976+X977+X978+X979+X980</f>
        <v>0</v>
      </c>
      <c r="Y981" s="10">
        <f t="shared" ref="Y981" si="2595">Y975+Y976+Y977+Y978+Y979+Y980</f>
        <v>0</v>
      </c>
      <c r="Z981" s="10">
        <f t="shared" ref="Z981" si="2596">Z975+Z976+Z977+Z978+Z979+Z980</f>
        <v>0</v>
      </c>
      <c r="AA981" s="16">
        <v>7</v>
      </c>
      <c r="AO981" s="4">
        <f t="shared" ref="AO981:AO1044" si="2597">IF(ISERROR(FIND(2015,A981,1)),0,2015)</f>
        <v>0</v>
      </c>
      <c r="AP981" s="4">
        <f t="shared" ref="AP981:AP1044" si="2598">IF(ISERROR(FIND(2016,A981,1)),0,2016)</f>
        <v>0</v>
      </c>
      <c r="AQ981" s="4">
        <f t="shared" si="2534"/>
        <v>0</v>
      </c>
      <c r="AU981" s="310"/>
      <c r="AV981" s="316"/>
      <c r="AW981" s="317"/>
      <c r="AX981" s="321" t="s">
        <v>35</v>
      </c>
      <c r="AY981" s="321"/>
      <c r="AZ981" s="10">
        <f>AZ975+AZ976+AZ977+AZ978+AZ979+AZ980</f>
        <v>5212078.63</v>
      </c>
      <c r="BA981" s="10">
        <f t="shared" ref="BA981:BT981" si="2599">BA975+BA976+BA977+BA978+BA979+BA980</f>
        <v>5212078.63</v>
      </c>
      <c r="BB981" s="10">
        <f t="shared" si="2599"/>
        <v>0</v>
      </c>
      <c r="BC981" s="10">
        <f t="shared" si="2599"/>
        <v>0</v>
      </c>
      <c r="BD981" s="10">
        <f t="shared" si="2599"/>
        <v>0</v>
      </c>
      <c r="BE981" s="10">
        <f t="shared" si="2599"/>
        <v>0</v>
      </c>
      <c r="BF981" s="10">
        <f t="shared" si="2599"/>
        <v>0</v>
      </c>
      <c r="BG981" s="10">
        <f t="shared" si="2599"/>
        <v>0</v>
      </c>
      <c r="BH981" s="10">
        <f t="shared" si="2599"/>
        <v>0</v>
      </c>
      <c r="BI981" s="10">
        <f t="shared" si="2599"/>
        <v>0</v>
      </c>
      <c r="BJ981" s="10">
        <f t="shared" si="2599"/>
        <v>0</v>
      </c>
      <c r="BK981" s="10">
        <f t="shared" si="2599"/>
        <v>0</v>
      </c>
      <c r="BL981" s="10">
        <f t="shared" si="2599"/>
        <v>0</v>
      </c>
      <c r="BM981" s="10">
        <f t="shared" si="2599"/>
        <v>0</v>
      </c>
      <c r="BN981" s="10">
        <f t="shared" si="2599"/>
        <v>0</v>
      </c>
      <c r="BO981" s="10">
        <f t="shared" si="2599"/>
        <v>0</v>
      </c>
      <c r="BP981" s="10">
        <f t="shared" si="2599"/>
        <v>0</v>
      </c>
      <c r="BQ981" s="10">
        <f t="shared" si="2599"/>
        <v>0</v>
      </c>
      <c r="BR981" s="10">
        <f t="shared" si="2599"/>
        <v>0</v>
      </c>
      <c r="BS981" s="10">
        <f t="shared" si="2599"/>
        <v>0</v>
      </c>
      <c r="BT981" s="10">
        <f t="shared" si="2599"/>
        <v>0</v>
      </c>
      <c r="BU981" s="16">
        <v>7</v>
      </c>
      <c r="CI981" s="32">
        <f>BF981-BG981</f>
        <v>0</v>
      </c>
      <c r="CJ981" s="123"/>
    </row>
    <row r="982" spans="1:88" ht="75" customHeight="1">
      <c r="A982" s="296"/>
      <c r="B982" s="299"/>
      <c r="C982" s="308"/>
      <c r="D982" s="311" t="s">
        <v>337</v>
      </c>
      <c r="E982" s="312"/>
      <c r="F982" s="11">
        <f>ROUND(F981/C975,2)</f>
        <v>624.59</v>
      </c>
      <c r="G982" s="11">
        <f>ROUND(G981/C975,2)</f>
        <v>624.59</v>
      </c>
      <c r="H982" s="11">
        <f>ROUND(H981/C975,2)</f>
        <v>0</v>
      </c>
      <c r="I982" s="11">
        <f>ROUND(I981/C975,2)</f>
        <v>0</v>
      </c>
      <c r="J982" s="11">
        <f>ROUND(J981/C975,2)</f>
        <v>0</v>
      </c>
      <c r="K982" s="11">
        <f>ROUND(K981/C975,2)</f>
        <v>0</v>
      </c>
      <c r="L982" s="11">
        <f>ROUND(L981/C975,2)</f>
        <v>0</v>
      </c>
      <c r="M982" s="11">
        <f>ROUND(M981/C975,2)</f>
        <v>0</v>
      </c>
      <c r="N982" s="11">
        <f>ROUND(N981/C975,2)</f>
        <v>0</v>
      </c>
      <c r="O982" s="11">
        <f>ROUND(O981/C975,2)</f>
        <v>0</v>
      </c>
      <c r="P982" s="11">
        <f>ROUND(P981/C975,2)</f>
        <v>0</v>
      </c>
      <c r="Q982" s="11">
        <f>ROUND(Q981/C975,2)</f>
        <v>0</v>
      </c>
      <c r="R982" s="11">
        <f>ROUND(R981/C975,2)</f>
        <v>0</v>
      </c>
      <c r="S982" s="11">
        <f>ROUND(S981/C975,2)</f>
        <v>0</v>
      </c>
      <c r="T982" s="11">
        <f>ROUND(T981/C975,2)</f>
        <v>0</v>
      </c>
      <c r="U982" s="11">
        <f>ROUND(U981/C975,2)</f>
        <v>0</v>
      </c>
      <c r="V982" s="11">
        <f>ROUND(V981/C975,2)</f>
        <v>0</v>
      </c>
      <c r="W982" s="11">
        <f>ROUND(W981/C975,2)</f>
        <v>0</v>
      </c>
      <c r="X982" s="11">
        <f>ROUND(X981/C975,2)</f>
        <v>0</v>
      </c>
      <c r="Y982" s="11">
        <f>ROUND(Y981/C975,2)</f>
        <v>0</v>
      </c>
      <c r="Z982" s="11">
        <f>ROUND(Z981/C975,2)</f>
        <v>0</v>
      </c>
      <c r="AA982" s="17">
        <v>8</v>
      </c>
      <c r="AD982" s="52">
        <f>IF(AND(G982&gt;947.15,G982&lt;949),3,IF(AND(G982&gt;623.59,G982&lt;625),4,IF(AND(G982&gt;237.38,G982&lt;239),5,IF(AND(G982&gt;1986,G982&lt;1988),6,IF(AND(G982&gt;739.75,G982&lt;741),7,IF(AND(G982&gt;282.91,G982&lt;284),8,IF(AND(G982&gt;2681.35,G982&lt;2683),9,IF(AND(G982&gt;828.59,G982&lt;830),10,IF(AND(G982&gt;585.15,G982&lt;587),11,IF(AND(G982&gt;991.71,G982&lt;993),12,IF(AND(G982&gt;652.95,G982&lt;654),13,IF(AND(G982&gt;248.59,G982&lt;250),14,IF(AND(G982&gt;2079.39,G982&lt;2081),15,IF(AND(G982&gt;774.57,G982&lt;776),16,IF(AND(G982&gt;296.25,G982&lt;298),17,IF(AND(G982&gt;2807.42,G982&lt;2809),18,IF(AND(G982&gt;867.59,G982&lt;869),19,IF(AND(G982&gt;612.7,G982&lt;614),20))))))))))))))))))</f>
        <v>4</v>
      </c>
      <c r="AE982" s="52" t="b">
        <f>IF(AND(I982&gt;1204.78,I982&lt;1206),5,IF(AND(I982&gt;1407.63,I982&lt;1409),8,IF(AND(I982&gt;1427.91,I982&lt;1429),11,IF(AND(I982&gt;1261.45,I982&lt;1263),14,IF(AND(I982&gt;1473.83,I982&lt;1475),17,IF(AND(I982&gt;1495.07,I982&lt;1497),20))))))</f>
        <v>0</v>
      </c>
      <c r="AF982" s="52" t="b">
        <f>IF(AND(J982&gt;486.32,J982&lt;488),3,IF(AND(J982&gt;324.64,J982&lt;326),4,IF(AND(J982&gt;286.99,J982&lt;288.5),5,IF(AND(J982&gt;617.7,J982&lt;618),6,IF(AND(J982&gt;411.3,J982&lt;413),7,IF(AND(J982&gt;365.04,J982&lt;367),8,IF(AND(J982&gt;797.54,J982&lt;799),9,IF(AND(J982&gt;533.49,J982&lt;535),10,IF(AND(J982&gt;475.86,J982&lt;477),11,IF(AND(J982&gt;509.22,J982&lt;511),12,IF(AND(J982&gt;339.94,J982&lt;341.2),13,IF(AND(J982&gt;300.53,J982&lt;302),14,IF(AND(J982&gt;646.78,J982&lt;648),15,IF(AND(J982&gt;430.68,J982&lt;432),16,IF(AND(J982&gt;382.24,J982&lt;384),17,IF(AND(J982&gt;835.07,J982&lt;837),18,IF(AND(J982&gt;558.61,J982&lt;560),19,IF(AND(J982&gt;498.27,J982&lt;500),20))))))))))))))))))</f>
        <v>0</v>
      </c>
      <c r="AG982" s="52" t="b">
        <f>IF(AND(L982&gt;497.89,L982&lt;499),3,IF(AND(L982&gt;360.29,L982&lt;362),4,IF(AND(L982&gt;249.38,L982&lt;251),5,IF(AND(L982&gt;628.22,L982&lt;630),6,IF(AND(L982&gt;455.21,L982&lt;457),7,IF(AND(L982&gt;315.16,L982&lt;317),8,IF(AND(L982&gt;814.35,L982&lt;816),9,IF(AND(L982&gt;571.19,L982&lt;573),10,IF(AND(L982&gt;401.59,L982&lt;403),11,IF(AND(L982&gt;521.33,L982&lt;523),12,IF(AND(L982&gt;377.28,L982&lt;379),13,IF(AND(L982&gt;261.15,L982&lt;263),14,IF(AND(L982&gt;657.8,L982&lt;659),15,IF(AND(L982&gt;476.66,L982&lt;478),16,IF(AND(L982&gt;330.01,L982&lt;332),17,IF(AND(L982&gt;852.67,L982&lt;854),18,IF(AND(L982&gt;598.08,L982&lt;600),19,IF(AND(L982&gt;420.51,L982&lt;422),20))))))))))))))))))</f>
        <v>0</v>
      </c>
      <c r="AH982" s="52" t="b">
        <f>IF(AND(Q982&gt;358.85,Q982&lt;360),3,IF(AND(Q982&gt;129.83,Q982&lt;131),4,IF(AND(Q982&gt;77.61,Q982&lt;79),5,IF(AND(Q982&gt;426.19,Q982&lt;428),6,IF(AND(Q982&gt;159.77,Q982&lt;161),7,IF(AND(Q982&gt;94.38,Q982&lt;96),8,IF(AND(Q982&gt;567.37,Q982&lt;569),9,IF(AND(Q982&gt;203.4,Q982&lt;205),10,IF(AND(Q982&gt;131.96,Q982&lt;133),11,IF(AND(Q982&gt;375.76,Q982&lt;377),12,IF(AND(Q982&gt;135.98,Q982&lt;137),13,IF(AND(Q982&gt;81.31,Q982&lt;83),14,IF(AND(Q982&gt;446.27,Q982&lt;448),15,IF(AND(Q982&gt;167.32,Q982&lt;169),16,IF(AND(Q982&gt;98.86,Q982&lt;100),17,IF(AND(Q982&gt;594.08,Q982&lt;596),18,IF(AND(Q982&gt;213.01,Q982&lt;215),19,IF(AND(Q982&gt;138.21,Q982&lt;140),20))))))))))))))))))</f>
        <v>0</v>
      </c>
      <c r="AI982" s="52" t="b">
        <f>IF(AND(S982&gt;195.17,S982&lt;197),3,IF(AND(S982&gt;88.93,S982&lt;90),4,IF(AND(S982&gt;47.88,S982&lt;49),5,IF(AND(S982&gt;245.08,S982&lt;247),6,IF(AND(S982&gt;111.07,S982&lt;113),7,IF(AND(S982&gt;60.92,S982&lt;62),8,IF(AND(S982&gt;296.11,S982&lt;298),9,IF(AND(S982&gt;139.41,S982&lt;141),10,IF(AND(S982&gt;78.67,S982&lt;80),11,IF(AND(S982&gt;204.39,S982&lt;206),12,IF(AND(S982&gt;93.16,S982&lt;95),13,IF(AND(S982&gt;50.17,S982&lt;52),14,IF(AND(S982&gt;256.64,S982&lt;258),15,IF(AND(S982&gt;116.33,S982&lt;118),16,IF(AND(S982&gt;63.83,S982&lt;65),17,IF(AND(S982&gt;310.07,S982&lt;312),18,IF(AND(S982&gt;146.01,S982&lt;148),19,IF(AND(S982&gt;82.42,S982&lt;84),20))))))))))))))))))</f>
        <v>0</v>
      </c>
      <c r="AJ982" s="52" t="b">
        <f>IF(AND(U982&gt;107.35,U982&lt;109),3,IF(AND(U982&gt;63.65,U982&lt;65),4,IF(AND(U982&gt;44.75,U982&lt;46),5,IF(AND(U982&gt;143.27,U982&lt;145),6,IF(AND(U982&gt;85.58,U982&lt;87),7,IF(AND(U982&gt;60.46,U982&lt;62),8,IF(AND(U982&gt;194.16,U982&lt;196),9,IF(AND(U982&gt;117.24,U982&lt;119),10,IF(AND(U982&gt;82.88,U982&lt;84),11,IF(AND(U982&gt;112.44,U982&lt;114),12,IF(AND(U982&gt;66.69,U982&lt;68),13,IF(AND(U982&gt;46.9,U982&lt;48),14,IF(AND(U982&gt;150.05,U982&lt;152),15,IF(AND(U982&gt;90.65,U982&lt;91),16,IF(AND(U982&gt;63.34,U982&lt;65),17,IF(AND(U982&gt;203.34,U982&lt;205),18,IF(AND(U982&gt;122.8,U982&lt;124),19,IF(AND(U982&gt;86.83,U982&lt;88),20))))))))))))))))))</f>
        <v>0</v>
      </c>
      <c r="AK982" s="52" t="b">
        <f>IF(AND(V982&gt;139.85,V982&lt;141),3,IF(AND(V982&gt;103.84,V982&lt;105),4,IF(AND(V982&gt;52.32,V982&lt;54),5,IF(AND(V982&gt;285.46,V982&lt;287),6,IF(AND(V982&gt;118.42,V982&lt;120),7,IF(AND(V982&gt;62.42,V982&lt;64),8,IF(AND(V982&gt;412.27,V982&lt;414),9,IF(AND(V982&gt;140.33,V982&lt;142),10,IF(AND(V982&gt;145,V982&lt;147),11,IF(AND(V982&gt;146.47,V982&lt;148),12,IF(AND(V982&gt;108.77,V982&lt;110),13,IF(AND(V982&gt;54.82,V982&lt;56),14,IF(AND(V982&gt;298.92,V982&lt;300),15,IF(AND(V982&gt;124.03,V982&lt;126),16,IF(AND(V982&gt;65.4,V982&lt;67),17,IF(AND(V982&gt;431.69,V982&lt;433),18,IF(AND(V982&gt;146.97,V982&lt;148),19,IF(AND(V982&gt;151.86,V982&lt;153),20))))))))))))))))))</f>
        <v>0</v>
      </c>
      <c r="AL982" s="52" t="b">
        <f>IF(AND(W982&gt;350.42,W982&lt;352),3,IF(AND(W982&gt;546.22,W982&lt;548),4,IF(AND(W982&gt;155.33,W982&lt;157),5,IF(AND(W982&gt;721.99,W982&lt;723),6,IF(AND(W982&gt;638.96,W982&lt;639),7,IF(AND(W982&gt;187.79,W982&lt;189),8,IF(AND(W982&gt;945.4,W982&lt;947),9,IF(AND(W982&gt;698.46,W982&lt;670),10,IF(AND(W982&gt;360.7,W982&lt;362),11,IF(AND(W982&gt;366.94,W982&lt;368),12,IF(AND(W982&gt;571.94,W982&lt;573),13,IF(AND(W982&gt;162.68,W982&lt;164),14,IF(AND(W982&gt;755.97,W982&lt;757),15,IF(AND(W982&gt;667.99,W982&lt;669),16,IF(AND(W982&gt;196.66,W982&lt;198),17,IF(AND(W982&gt;989.88,W982&lt;991),18,IF(AND(W982&gt;731.33,W982&lt;733),19,IF(AND(W982&gt;377.7,W982&lt;379),20))))))))))))))))))</f>
        <v>0</v>
      </c>
      <c r="AM982" s="52" t="b">
        <f>IF(AND(Y982&gt;46.2,Y982&lt;46.5),3,IF(AND(Y982&gt;18.8,Y982&lt;19.1),4,IF(AND(Y982&gt;15.8,Y982&lt;16),5,IF(AND(Y982&gt;78.7,Y982&lt;79),6,IF(AND(Y982&gt;32.1,Y982&lt;32.4),7,IF(AND(Y982&gt;26.9,Y982&lt;27.3),8,IF(AND(Y982&gt;125,Y982&lt;125.5),9,IF(AND(Y982&gt;48.2,Y982&lt;48.52),10,IF(AND(Y982&gt;43.1,Y982&lt;43.6),11,IF(AND(Y982&gt;48.53,Y982&lt;48.7),12,IF(AND(Y982&gt;19.6,Y982&lt;20.1),13,IF(AND(Y982&gt;16.5,Y982&lt;16.9),14,IF(AND(Y982&gt;82.4,Y982&lt;82.8),15,IF(AND(Y982&gt;33.6,Y982&lt;34),16,IF(AND(Y982&gt;28,Y982&lt;28.6),17,IF(AND(Y982&gt;130.8,Y982&lt;131.4),18,IF(AND(Y982&gt;50.5,Y982&lt;50.9),19,IF(AND(Y982&gt;45.2,Y982&lt;45.8),20))))))))))))))))))</f>
        <v>0</v>
      </c>
      <c r="AO982" s="4">
        <f t="shared" si="2597"/>
        <v>0</v>
      </c>
      <c r="AP982" s="4">
        <f t="shared" si="2598"/>
        <v>0</v>
      </c>
      <c r="AQ982" s="4">
        <f t="shared" si="2534"/>
        <v>0</v>
      </c>
      <c r="AU982" s="310"/>
      <c r="AV982" s="316"/>
      <c r="AW982" s="317"/>
      <c r="AX982" s="321" t="s">
        <v>337</v>
      </c>
      <c r="AY982" s="321"/>
      <c r="AZ982" s="11">
        <f>ROUND(AZ981/AW975,2)</f>
        <v>1249.18</v>
      </c>
      <c r="BA982" s="11">
        <f>ROUND(BA981/AW975,2)</f>
        <v>1249.18</v>
      </c>
      <c r="BB982" s="11">
        <f>ROUND(BB981/AW975,2)</f>
        <v>0</v>
      </c>
      <c r="BC982" s="11">
        <f>ROUND(BC981/AW975,2)</f>
        <v>0</v>
      </c>
      <c r="BD982" s="11">
        <f>ROUND(BD981/AW975,2)</f>
        <v>0</v>
      </c>
      <c r="BE982" s="11">
        <f>ROUND(BE981/AW975,2)</f>
        <v>0</v>
      </c>
      <c r="BF982" s="11">
        <f>ROUND(BF981/AW975,2)</f>
        <v>0</v>
      </c>
      <c r="BG982" s="11">
        <f>ROUND(BG981/AW975,2)</f>
        <v>0</v>
      </c>
      <c r="BH982" s="11">
        <f>ROUND(BH981/AW975,2)</f>
        <v>0</v>
      </c>
      <c r="BI982" s="11">
        <f>ROUND(BI981/AW975,2)</f>
        <v>0</v>
      </c>
      <c r="BJ982" s="11">
        <f>ROUND(BJ981/AW975,2)</f>
        <v>0</v>
      </c>
      <c r="BK982" s="11">
        <f>ROUND(BK981/AW975,2)</f>
        <v>0</v>
      </c>
      <c r="BL982" s="11">
        <f>ROUND(BL981/AW975,2)</f>
        <v>0</v>
      </c>
      <c r="BM982" s="11">
        <f>ROUND(BM981/AW975,2)</f>
        <v>0</v>
      </c>
      <c r="BN982" s="11">
        <f>ROUND(BN981/AW975,2)</f>
        <v>0</v>
      </c>
      <c r="BO982" s="11">
        <f>ROUND(BO981/AW975,2)</f>
        <v>0</v>
      </c>
      <c r="BP982" s="11">
        <f>ROUND(BP981/AW975,2)</f>
        <v>0</v>
      </c>
      <c r="BQ982" s="11">
        <f>ROUND(BQ981/AW975,2)</f>
        <v>0</v>
      </c>
      <c r="BR982" s="11">
        <f>ROUND(BR981/AW975,2)</f>
        <v>0</v>
      </c>
      <c r="BS982" s="11">
        <f>ROUND(BS981/AW975,2)</f>
        <v>0</v>
      </c>
      <c r="BT982" s="11">
        <f>ROUND(BT981/AW975,2)</f>
        <v>0</v>
      </c>
      <c r="BU982" s="17">
        <v>8</v>
      </c>
      <c r="BX982" s="52" t="b">
        <f>IF(AND(BA982&gt;947.15,BA982&lt;949),3,IF(AND(BA982&gt;623.59,BA982&lt;625),4,IF(AND(BA982&gt;237.38,BA982&lt;239),5,IF(AND(BA982&gt;1986,BA982&lt;1988),6,IF(AND(BA982&gt;739.75,BA982&lt;741),7,IF(AND(BA982&gt;282.91,BA982&lt;284),8,IF(AND(BA982&gt;2681.35,BA982&lt;2683),9,IF(AND(BA982&gt;828.59,BA982&lt;830),10,IF(AND(BA982&gt;585.15,BA982&lt;587),11,IF(AND(BA982&gt;991.71,BA982&lt;993),12,IF(AND(BA982&gt;652.95,BA982&lt;654),13,IF(AND(BA982&gt;248.59,BA982&lt;250),14,IF(AND(BA982&gt;2079.39,BA982&lt;2081),15,IF(AND(BA982&gt;774.57,BA982&lt;776),16,IF(AND(BA982&gt;296.25,BA982&lt;298),17,IF(AND(BA982&gt;2807.42,BA982&lt;2809),18,IF(AND(BA982&gt;867.59,BA982&lt;869),19,IF(AND(BA982&gt;612.7,BA982&lt;614),20))))))))))))))))))</f>
        <v>0</v>
      </c>
      <c r="BY982" s="52" t="b">
        <f>IF(AND(BC982&gt;1204.78,BC982&lt;1206),5,IF(AND(BC982&gt;1407.63,BC982&lt;1409),8,IF(AND(BC982&gt;1427.91,BC982&lt;1429),11,IF(AND(BC982&gt;1261.45,BC982&lt;1263),14,IF(AND(BC982&gt;1473.83,BC982&lt;1475),17,IF(AND(BC982&gt;1495.07,BC982&lt;1497),20))))))</f>
        <v>0</v>
      </c>
      <c r="BZ982" s="52" t="b">
        <f>IF(AND(BD982&gt;486.32,BD982&lt;488),3,IF(AND(BD982&gt;324.64,BD982&lt;326),4,IF(AND(BD982&gt;286.99,BD982&lt;288.5),5,IF(AND(BD982&gt;617.7,BD982&lt;618),6,IF(AND(BD982&gt;411.3,BD982&lt;413),7,IF(AND(BD982&gt;365.04,BD982&lt;367),8,IF(AND(BD982&gt;797.54,BD982&lt;799),9,IF(AND(BD982&gt;533.49,BD982&lt;535),10,IF(AND(BD982&gt;475.86,BD982&lt;477),11,IF(AND(BD982&gt;509.22,BD982&lt;511),12,IF(AND(BD982&gt;339.94,BD982&lt;341.2),13,IF(AND(BD982&gt;300.53,BD982&lt;302),14,IF(AND(BD982&gt;646.78,BD982&lt;648),15,IF(AND(BD982&gt;430.68,BD982&lt;432),16,IF(AND(BD982&gt;382.24,BD982&lt;384),17,IF(AND(BD982&gt;835.07,BD982&lt;837),18,IF(AND(BD982&gt;558.61,BD982&lt;560),19,IF(AND(BD982&gt;498.27,BD982&lt;500),20))))))))))))))))))</f>
        <v>0</v>
      </c>
      <c r="CA982" s="52" t="b">
        <f>IF(AND(BF982&gt;497.89,BF982&lt;499),3,IF(AND(BF982&gt;360.29,BF982&lt;362),4,IF(AND(BF982&gt;249.38,BF982&lt;251),5,IF(AND(BF982&gt;628.22,BF982&lt;630),6,IF(AND(BF982&gt;455.21,BF982&lt;457),7,IF(AND(BF982&gt;315.16,BF982&lt;317),8,IF(AND(BF982&gt;814.35,BF982&lt;816),9,IF(AND(BF982&gt;571.19,BF982&lt;573),10,IF(AND(BF982&gt;401.59,BF982&lt;403),11,IF(AND(BF982&gt;521.33,BF982&lt;523),12,IF(AND(BF982&gt;377.28,BF982&lt;379),13,IF(AND(BF982&gt;261.15,BF982&lt;263),14,IF(AND(BF982&gt;657.8,BF982&lt;659),15,IF(AND(BF982&gt;476.66,BF982&lt;478),16,IF(AND(BF982&gt;330.01,BF982&lt;332),17,IF(AND(BF982&gt;852.67,BF982&lt;854),18,IF(AND(BF982&gt;598.08,BF982&lt;600),19,IF(AND(BF982&gt;420.51,BF982&lt;422),20))))))))))))))))))</f>
        <v>0</v>
      </c>
      <c r="CB982" s="52" t="b">
        <f>IF(AND(BK982&gt;358.85,BK982&lt;360),3,IF(AND(BK982&gt;129.83,BK982&lt;131),4,IF(AND(BK982&gt;77.61,BK982&lt;79),5,IF(AND(BK982&gt;426.19,BK982&lt;428),6,IF(AND(BK982&gt;159.77,BK982&lt;161),7,IF(AND(BK982&gt;94.38,BK982&lt;96),8,IF(AND(BK982&gt;567.37,BK982&lt;569),9,IF(AND(BK982&gt;203.4,BK982&lt;205),10,IF(AND(BK982&gt;131.96,BK982&lt;133),11,IF(AND(BK982&gt;375.76,BK982&lt;377),12,IF(AND(BK982&gt;135.98,BK982&lt;137),13,IF(AND(BK982&gt;81.31,BK982&lt;83),14,IF(AND(BK982&gt;446.27,BK982&lt;448),15,IF(AND(BK982&gt;167.32,BK982&lt;169),16,IF(AND(BK982&gt;98.86,BK982&lt;100),17,IF(AND(BK982&gt;594.08,BK982&lt;596),18,IF(AND(BK982&gt;213.01,BK982&lt;215),19,IF(AND(BK982&gt;138.21,BK982&lt;140),20))))))))))))))))))</f>
        <v>0</v>
      </c>
      <c r="CC982" s="52" t="b">
        <f>IF(AND(BM982&gt;195.17,BM982&lt;197),3,IF(AND(BM982&gt;88.93,BM982&lt;90),4,IF(AND(BM982&gt;47.88,BM982&lt;49),5,IF(AND(BM982&gt;245.08,BM982&lt;247),6,IF(AND(BM982&gt;111.07,BM982&lt;113),7,IF(AND(BM982&gt;60.92,BM982&lt;62),8,IF(AND(BM982&gt;296.11,BM982&lt;298),9,IF(AND(BM982&gt;139.41,BM982&lt;141),10,IF(AND(BM982&gt;78.67,BM982&lt;80),11,IF(AND(BM982&gt;204.39,BM982&lt;206),12,IF(AND(BM982&gt;93.16,BM982&lt;95),13,IF(AND(BM982&gt;50.17,BM982&lt;52),14,IF(AND(BM982&gt;256.64,BM982&lt;258),15,IF(AND(BM982&gt;116.33,BM982&lt;118),16,IF(AND(BM982&gt;63.83,BM982&lt;65),17,IF(AND(BM982&gt;310.07,BM982&lt;312),18,IF(AND(BM982&gt;146.01,BM982&lt;148),19,IF(AND(BM982&gt;82.42,BM982&lt;84),20))))))))))))))))))</f>
        <v>0</v>
      </c>
      <c r="CD982" s="52" t="b">
        <f>IF(AND(BO982&gt;107.35,BO982&lt;109),3,IF(AND(BO982&gt;63.65,BO982&lt;65),4,IF(AND(BO982&gt;44.75,BO982&lt;46),5,IF(AND(BO982&gt;143.27,BO982&lt;145),6,IF(AND(BO982&gt;85.58,BO982&lt;87),7,IF(AND(BO982&gt;60.46,BO982&lt;62),8,IF(AND(BO982&gt;194.16,BO982&lt;196),9,IF(AND(BO982&gt;117.24,BO982&lt;119),10,IF(AND(BO982&gt;82.88,BO982&lt;84),11,IF(AND(BO982&gt;112.44,BO982&lt;114),12,IF(AND(BO982&gt;66.69,BO982&lt;68),13,IF(AND(BO982&gt;46.9,BO982&lt;48),14,IF(AND(BO982&gt;150.05,BO982&lt;152),15,IF(AND(BO982&gt;90.65,BO982&lt;91),16,IF(AND(BO982&gt;63.34,BO982&lt;65),17,IF(AND(BO982&gt;203.34,BO982&lt;205),18,IF(AND(BO982&gt;122.8,BO982&lt;124),19,IF(AND(BO982&gt;86.83,BO982&lt;88),20))))))))))))))))))</f>
        <v>0</v>
      </c>
      <c r="CE982" s="52" t="b">
        <f>IF(AND(BP982&gt;139.85,BP982&lt;141),3,IF(AND(BP982&gt;103.84,BP982&lt;105),4,IF(AND(BP982&gt;52.32,BP982&lt;54),5,IF(AND(BP982&gt;285.46,BP982&lt;287),6,IF(AND(BP982&gt;118.42,BP982&lt;120),7,IF(AND(BP982&gt;62.42,BP982&lt;64),8,IF(AND(BP982&gt;412.27,BP982&lt;414),9,IF(AND(BP982&gt;140.33,BP982&lt;142),10,IF(AND(BP982&gt;145,BP982&lt;147),11,IF(AND(BP982&gt;146.47,BP982&lt;148),12,IF(AND(BP982&gt;108.77,BP982&lt;110),13,IF(AND(BP982&gt;54.82,BP982&lt;56),14,IF(AND(BP982&gt;298.92,BP982&lt;300),15,IF(AND(BP982&gt;124.03,BP982&lt;126),16,IF(AND(BP982&gt;65.4,BP982&lt;67),17,IF(AND(BP982&gt;431.69,BP982&lt;433),18,IF(AND(BP982&gt;146.97,BP982&lt;148),19,IF(AND(BP982&gt;151.86,BP982&lt;153),20))))))))))))))))))</f>
        <v>0</v>
      </c>
      <c r="CF982" s="52" t="b">
        <f>IF(AND(BQ982&gt;350.42,BQ982&lt;352),3,IF(AND(BQ982&gt;546.22,BQ982&lt;548),4,IF(AND(BQ982&gt;155.33,BQ982&lt;157),5,IF(AND(BQ982&gt;721.99,BQ982&lt;723),6,IF(AND(BQ982&gt;638.96,BQ982&lt;639),7,IF(AND(BQ982&gt;187.79,BQ982&lt;189),8,IF(AND(BQ982&gt;945.4,BQ982&lt;947),9,IF(AND(BQ982&gt;698.46,BQ982&lt;670),10,IF(AND(BQ982&gt;360.7,BQ982&lt;362),11,IF(AND(BQ982&gt;366.94,BQ982&lt;368),12,IF(AND(BQ982&gt;571.94,BQ982&lt;573),13,IF(AND(BQ982&gt;162.68,BQ982&lt;164),14,IF(AND(BQ982&gt;755.97,BQ982&lt;757),15,IF(AND(BQ982&gt;667.99,BQ982&lt;669),16,IF(AND(BQ982&gt;196.66,BQ982&lt;198),17,IF(AND(BQ982&gt;989.88,BQ982&lt;991),18,IF(AND(BQ982&gt;731.33,BQ982&lt;733),19,IF(AND(BQ982&gt;377.7,BQ982&lt;379),20))))))))))))))))))</f>
        <v>0</v>
      </c>
      <c r="CG982" s="52" t="b">
        <f>IF(AND(BS982&gt;46.2,BS982&lt;46.5),3,IF(AND(BS982&gt;18.8,BS982&lt;19.1),4,IF(AND(BS982&gt;15.8,BS982&lt;16),5,IF(AND(BS982&gt;78.7,BS982&lt;79),6,IF(AND(BS982&gt;32.1,BS982&lt;32.4),7,IF(AND(BS982&gt;26.9,BS982&lt;27.3),8,IF(AND(BS982&gt;125,BS982&lt;125.5),9,IF(AND(BS982&gt;48.2,BS982&lt;48.52),10,IF(AND(BS982&gt;43.1,BS982&lt;43.6),11,IF(AND(BS982&gt;48.53,BS982&lt;48.7),12,IF(AND(BS982&gt;19.6,BS982&lt;20.1),13,IF(AND(BS982&gt;16.5,BS982&lt;16.9),14,IF(AND(BS982&gt;82.4,BS982&lt;82.8),15,IF(AND(BS982&gt;33.6,BS982&lt;34),16,IF(AND(BS982&gt;28,BS982&lt;28.6),17,IF(AND(BS982&gt;130.8,BS982&lt;131.4),18,IF(AND(BS982&gt;50.5,BS982&lt;50.9),19,IF(AND(BS982&gt;45.2,BS982&lt;45.8),20))))))))))))))))))</f>
        <v>0</v>
      </c>
    </row>
    <row r="983" spans="1:88" ht="90" customHeight="1">
      <c r="A983" s="297"/>
      <c r="B983" s="300"/>
      <c r="C983" s="309"/>
      <c r="D983" s="311" t="s">
        <v>338</v>
      </c>
      <c r="E983" s="312"/>
      <c r="F983" s="10" t="s">
        <v>36</v>
      </c>
      <c r="G983" s="12">
        <f>IF(AD983=FALSE,0,AD983)</f>
        <v>624.59</v>
      </c>
      <c r="H983" s="12" t="s">
        <v>36</v>
      </c>
      <c r="I983" s="12">
        <f>IF(AE983=FALSE,0,AE983)</f>
        <v>0</v>
      </c>
      <c r="J983" s="12">
        <f>IF(AF983=FALSE,0,AF983)</f>
        <v>0</v>
      </c>
      <c r="K983" s="12" t="s">
        <v>36</v>
      </c>
      <c r="L983" s="12">
        <f>IF(AG983=FALSE,0,AG983)</f>
        <v>0</v>
      </c>
      <c r="M983" s="12" t="s">
        <v>36</v>
      </c>
      <c r="N983" s="12" t="s">
        <v>36</v>
      </c>
      <c r="O983" s="12" t="s">
        <v>36</v>
      </c>
      <c r="P983" s="12" t="s">
        <v>36</v>
      </c>
      <c r="Q983" s="12">
        <f>IF(AH983=FALSE,0,AH983)</f>
        <v>0</v>
      </c>
      <c r="R983" s="12" t="s">
        <v>36</v>
      </c>
      <c r="S983" s="12">
        <f>IF(AI983=FALSE,0,AI983)</f>
        <v>0</v>
      </c>
      <c r="T983" s="12" t="s">
        <v>36</v>
      </c>
      <c r="U983" s="12">
        <f>IF(AJ983=FALSE,0,AJ983)</f>
        <v>0</v>
      </c>
      <c r="V983" s="12">
        <f>IF(AK983=FALSE,0,AK983)</f>
        <v>0</v>
      </c>
      <c r="W983" s="12">
        <f>IF(AL983=FALSE,0,AL983)</f>
        <v>0</v>
      </c>
      <c r="X983" s="12" t="s">
        <v>36</v>
      </c>
      <c r="Y983" s="12">
        <f>IF(AM983=FALSE,0,AM983)</f>
        <v>0</v>
      </c>
      <c r="Z983" s="12" t="s">
        <v>36</v>
      </c>
      <c r="AA983" s="18">
        <v>9</v>
      </c>
      <c r="AD983" s="52">
        <f>IF(AD982=3,948.15,IF(AD982=4,624.59,IF(AD982=5,238.38,IF(AD982=6,1987,IF(AD982=7,740.75,IF(AD982=8,283.91,IF(AD982=9,2682.35,IF(AD982=10,829.59,IF(AD982=11,586.15,IF(AD982=12,992.71,IF(AD982=13,653.95,IF(AD982=14,249.59,IF(AD982=15,2080.39,IF(AD982=16,775.57,IF(AD982=17,297.25,IF(AD982=18,2808.42,IF(AD982=19,868.59,IF(AD982=20,613.7))))))))))))))))))</f>
        <v>624.59</v>
      </c>
      <c r="AE983" s="52" t="b">
        <f>IF(AE982=5,1205.78,IF(AE982=8,1408.63,IF(AE982=11,1428.91,IF(AE982=14,1262.45,IF(AE982=17,1474.83,IF(AE982=20,1496.07))))))</f>
        <v>0</v>
      </c>
      <c r="AF983" s="52" t="b">
        <f>IF(AF982=3,487.32,IF(AF982=4,325.64,IF(AF982=5,287.99,IF(AF982=6,618.7,IF(AF982=7,412.3,IF(AF982=8,366.04,IF(AF982=9,798.54,IF(AF982=10,534.49,IF(AF982=11,476.86,IF(AF982=12,510.22,IF(AF982=13,340.94,IF(AF982=14,301.53,IF(AF982=15,647.78,IF(AF982=16,431.68,IF(AF982=17,383.24,IF(AF982=18,836.07,IF(AF982=19,559.61,IF(AF982=20,499.27))))))))))))))))))</f>
        <v>0</v>
      </c>
      <c r="AG983" s="52" t="b">
        <f>IF(AG982=3,498.89,IF(AG982=4,361.29,IF(AG982=5,250.38,IF(AG982=6,629.22,IF(AG982=7,456.21,IF(AG982=8,316.16,IF(AG982=9,815.35,IF(AG982=10,572.19,IF(AG982=11,402.59,IF(AG982=12,522.33,IF(AG982=13,378.28,IF(AG982=14,262.15,IF(AG982=15,658.8,IF(AG982=16,477.66,IF(AG982=17,331.01,IF(AG982=18,853.67,IF(AG982=19,599.08,IF(AG982=20,421.51))))))))))))))))))</f>
        <v>0</v>
      </c>
      <c r="AH983" s="52" t="b">
        <f>IF(AH982=3,359.85,IF(AH982=4,130.83,IF(AH982=5,78.61,IF(AH982=6,427.19,IF(AH982=7,160.77,IF(AH982=8,95.38,IF(AH982=9,568.37,IF(AH982=10,204.4,IF(AH982=11,132.96,IF(AH982=12,376.76,IF(AH982=13,136.98,IF(AH982=14,82.31,IF(AH982=15,447.27,IF(AH982=16,168.32,IF(AH982=17,99.86,IF(AH982=18,595.08,IF(AH982=19,214.01,IF(AH982=20,139.21))))))))))))))))))</f>
        <v>0</v>
      </c>
      <c r="AI983" s="52" t="b">
        <f>IF(AI982=3,196.17,IF(AI982=4,89.93,IF(AI982=5,48.88,IF(AI982=6,246.08,IF(AI982=7,112.07,IF(AI982=8,61.92,IF(AI982=9,297.11,IF(AI982=10,140.41,IF(AI982=11,79.67,IF(AI982=12,205.39,IF(AI982=13,94.16,IF(AI982=14,51.17,IF(AI982=15,257.64,IF(AI982=16,117.33,IF(AI982=17,64.83,IF(AI982=18,311.07,IF(AI982=19,147.01,IF(AI982=20,83.42))))))))))))))))))</f>
        <v>0</v>
      </c>
      <c r="AJ983" s="52" t="b">
        <f>IF(AJ982=3,108.35,IF(AJ982=4,64.65,IF(AJ982=5,45.75,IF(AJ982=6,144.27,IF(AJ982=7,86.58,IF(AJ982=8,61.46,IF(AJ982=9,195.16,IF(AJ982=10,118.24,IF(AJ982=11,83.88,IF(AJ982=12,113.44,IF(AJ982=13,67.69,IF(AJ982=14,47.9,IF(AJ982=15,151.05,IF(AJ982=16,90.65,IF(AJ982=17,64.34,IF(AJ982=18,204.34,IF(AJ982=19,123.8,IF(AJ982=20,87.83))))))))))))))))))</f>
        <v>0</v>
      </c>
      <c r="AK983" s="52" t="b">
        <f>IF(AK982=3,140.85,IF(AK982=4,104.84,IF(AK982=5,53.32,IF(AK982=6,286.46,IF(AK982=7,119.42,IF(AK982=8,63.42,IF(AK982=9,413.27,IF(AK982=10,141.33,IF(AK982=11,146,IF(AK982=12,147.47,IF(AK982=13,109.77,IF(AK982=14,55.82,IF(AK982=15,299.92,IF(AK982=16,125.03,IF(AK982=17,66.4,IF(AK982=18,432.69,IF(AK982=19,147.97,IF(AK982=20,152.86))))))))))))))))))</f>
        <v>0</v>
      </c>
      <c r="AL983" s="52" t="b">
        <f>IF(AL982=3,351.42,IF(AL982=4,547.22,IF(AL982=5,156.33,IF(AL982=6,722.99,IF(AL982=7,638.96,IF(AL982=8,188.79,IF(AL982=9,946.4,IF(AL982=10,699.46,IF(AL982=11,361.7,IF(AL982=12,367.94,IF(AL982=13,572.94,IF(AL982=14,163.68,IF(AL982=15,756.97,IF(AL982=16,668.99,IF(AL982=17,197.66,IF(AL982=18,990.88,IF(AL982=19,732.33,IF(AL982=20,378.7))))))))))))))))))</f>
        <v>0</v>
      </c>
      <c r="AM983" s="52" t="b">
        <f>IF(AM982=3,46.41,IF(AM982=4,19.01,IF(AM982=5,15.96,IF(AM982=6,78.9,IF(AM982=7,32.34,IF(AM982=8,27.09,IF(AM982=9,125.27,IF(AM982=10,48.48,IF(AM982=11,43.47,IF(AM982=12,48.59,IF(AM982=13,19.9,IF(AM982=14,16.71,IF(AM982=15,82.61,IF(AM982=16,33.86,IF(AM982=17,28.36,IF(AM982=18,131.15,IF(AM982=19,50.76,IF(AM982=20,45.51))))))))))))))))))</f>
        <v>0</v>
      </c>
      <c r="AO983" s="4">
        <f t="shared" si="2597"/>
        <v>0</v>
      </c>
      <c r="AP983" s="4">
        <f t="shared" si="2598"/>
        <v>0</v>
      </c>
      <c r="AQ983" s="4">
        <f t="shared" si="2534"/>
        <v>0</v>
      </c>
      <c r="AU983" s="310"/>
      <c r="AV983" s="316"/>
      <c r="AW983" s="317"/>
      <c r="AX983" s="321" t="s">
        <v>338</v>
      </c>
      <c r="AY983" s="321"/>
      <c r="AZ983" s="10" t="s">
        <v>36</v>
      </c>
      <c r="BA983" s="12">
        <f>IF(BX983=FALSE,0,BX983)</f>
        <v>1249.18</v>
      </c>
      <c r="BB983" s="12" t="s">
        <v>36</v>
      </c>
      <c r="BC983" s="12">
        <f>IF(BY983=FALSE,0,BY983)</f>
        <v>0</v>
      </c>
      <c r="BD983" s="12">
        <f>IF(BZ983=FALSE,0,BZ983)</f>
        <v>0</v>
      </c>
      <c r="BE983" s="12" t="s">
        <v>36</v>
      </c>
      <c r="BF983" s="12">
        <f>IF(CA983=FALSE,0,CA983)</f>
        <v>0</v>
      </c>
      <c r="BG983" s="12" t="s">
        <v>36</v>
      </c>
      <c r="BH983" s="12" t="s">
        <v>36</v>
      </c>
      <c r="BI983" s="12" t="s">
        <v>36</v>
      </c>
      <c r="BJ983" s="12" t="s">
        <v>36</v>
      </c>
      <c r="BK983" s="12">
        <f>IF(CB983=FALSE,0,CB983)</f>
        <v>0</v>
      </c>
      <c r="BL983" s="12" t="s">
        <v>36</v>
      </c>
      <c r="BM983" s="12">
        <f>IF(CC983=FALSE,0,CC983)</f>
        <v>0</v>
      </c>
      <c r="BN983" s="12" t="s">
        <v>36</v>
      </c>
      <c r="BO983" s="12">
        <f>IF(CD983=FALSE,0,CD983)</f>
        <v>0</v>
      </c>
      <c r="BP983" s="12">
        <f>IF(CE983=FALSE,0,CE983)</f>
        <v>0</v>
      </c>
      <c r="BQ983" s="12">
        <f>IF(CF983=FALSE,0,CF983)</f>
        <v>0</v>
      </c>
      <c r="BR983" s="12" t="s">
        <v>36</v>
      </c>
      <c r="BS983" s="12">
        <f>IF(CG983=FALSE,0,CG983)</f>
        <v>0</v>
      </c>
      <c r="BT983" s="12" t="s">
        <v>36</v>
      </c>
      <c r="BU983" s="18">
        <v>9</v>
      </c>
      <c r="BX983" s="52">
        <f>IF(AD982=3,1896.3,IF(AD982=4,1249.18,IF(AD982=5,476.76,IF(AD982=6,3974,IF(AD982=7,1481.5,IF(AD982=8,567.82,IF(AD982=9,5364.7,IF(AD982=10,1659.18,IF(AD982=11,1172.3)))))))))</f>
        <v>1249.18</v>
      </c>
      <c r="BY983" s="52" t="b">
        <f>IF(AE982=5,2411.56,IF(AE982=8,2817.26,IF(AE982=11,2857.82)))</f>
        <v>0</v>
      </c>
      <c r="BZ983" s="52" t="b">
        <f>IF(AF982=3,974.64,IF(AF982=4,651.28,IF(AF982=5,575.98,IF(AF982=6,1237.4,IF(AF982=7,824.6,IF(AF982=8,732.08,IF(AF982=9,1597.08,IF(AF982=10,1068.98,IF(AF982=11,953.72)))))))))</f>
        <v>0</v>
      </c>
      <c r="CA983" s="52" t="b">
        <f>IF(AG982=3,997.78,IF(AG982=4,722.58,IF(AG982=5,500.76,IF(AG982=6,1258.44,IF(AG982=7,912.42,IF(AG982=8,632.32,IF(AG982=9,1630.7,IF(AG982=10,1144.38,IF(AG982=11,805.18)))))))))</f>
        <v>0</v>
      </c>
      <c r="CB983" s="52" t="b">
        <f>IF(AH982=3,719.7,IF(AH982=4,261.66,IF(AH982=5,157.22,IF(AH982=6,854.38,IF(AH982=7,321.54,IF(AH982=8,190.76,IF(AH982=9,1136.74,IF(AH982=10,408.8,IF(AH982=11,265.92)))))))))</f>
        <v>0</v>
      </c>
      <c r="CC983" s="52" t="b">
        <f>IF(AI982=3,392.34,IF(AI982=4,179.86,IF(AI982=5,97.76,IF(AI982=6,492.16,IF(AI982=7,224.14,IF(AI982=8,123.84,IF(AI982=9,594.22,IF(AI982=10,280.82,IF(AI982=11,159.34)))))))))</f>
        <v>0</v>
      </c>
      <c r="CD983" s="52" t="b">
        <f>IF(AJ982=3,216.7,IF(AJ982=4,129.3,IF(AJ982=5,91.5,IF(AJ982=6,288.54,IF(AJ982=7,173.16,IF(AJ982=8,122.92,IF(AJ982=9,390.32,IF(AJ982=10,236.48,IF(AJ982=11,167.76)))))))))</f>
        <v>0</v>
      </c>
      <c r="CE983" s="52" t="b">
        <f>IF(AK982=3,281.7,IF(AK982=4,209.68,IF(AK982=5,106.64,IF(AK982=6,572.92,IF(AK982=7,238.84,IF(AK982=8,126.84,IF(AK982=9,826.54,IF(AK982=10,282.66,IF(AK982=11,292)))))))))</f>
        <v>0</v>
      </c>
      <c r="CF983" s="52" t="b">
        <f>IF(AL982=3,702.84,IF(AL982=4,1094.44,IF(AL982=5,312.66,IF(AL982=6,1445.98,IF(AL982=7,1277.92,IF(AL982=8,377.58,IF(AL982=9,1892.8,IF(AL982=10,1398.92,IF(AL982=11,723.4)))))))))</f>
        <v>0</v>
      </c>
      <c r="CG983" s="52" t="b">
        <f>IF(AM982=3,92.82,IF(AM982=4,38.02,IF(AM982=5,31.92,IF(AM982=6,157.8,IF(AM982=7,64.68,IF(AM982=8,54.18,IF(AM982=9,250.54,IF(AM982=10,96.96,IF(AM982=11,86.94)))))))))</f>
        <v>0</v>
      </c>
    </row>
    <row r="984" spans="1:88" ht="30" customHeight="1">
      <c r="A984" s="295" t="s">
        <v>40</v>
      </c>
      <c r="B984" s="298" t="s">
        <v>195</v>
      </c>
      <c r="C984" s="307">
        <v>2699</v>
      </c>
      <c r="D984" s="298" t="s">
        <v>27</v>
      </c>
      <c r="E984" s="36" t="s">
        <v>28</v>
      </c>
      <c r="F984" s="40">
        <f>G984+I984+J984+L984+Q984+S984+U984+V984+W984+Y984+Z984</f>
        <v>1685768.4100000001</v>
      </c>
      <c r="G984" s="44">
        <v>1685768.4100000001</v>
      </c>
      <c r="H984" s="44">
        <v>0</v>
      </c>
      <c r="I984" s="44">
        <v>0</v>
      </c>
      <c r="J984" s="44">
        <v>0</v>
      </c>
      <c r="K984" s="44">
        <v>0</v>
      </c>
      <c r="L984" s="13">
        <v>0</v>
      </c>
      <c r="M984" s="60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25">
        <v>1</v>
      </c>
      <c r="AO984" s="4">
        <f t="shared" si="2597"/>
        <v>0</v>
      </c>
      <c r="AP984" s="4">
        <f t="shared" si="2598"/>
        <v>0</v>
      </c>
      <c r="AQ984" s="4">
        <f t="shared" si="2534"/>
        <v>0</v>
      </c>
      <c r="AU984" s="310" t="s">
        <v>40</v>
      </c>
      <c r="AV984" s="316" t="s">
        <v>195</v>
      </c>
      <c r="AW984" s="317">
        <v>2699</v>
      </c>
      <c r="AX984" s="316" t="s">
        <v>27</v>
      </c>
      <c r="AY984" s="36" t="s">
        <v>28</v>
      </c>
      <c r="AZ984" s="10">
        <f>BA984+BC984+BD984+BF984+BK984+BM984+BO984+BP984+BQ984+BS984+BT984</f>
        <v>3371536.82</v>
      </c>
      <c r="BA984" s="44">
        <f>ROUND($C984*BA992,2)</f>
        <v>3371536.82</v>
      </c>
      <c r="BB984" s="10">
        <f>ROUND(H984*2,2)</f>
        <v>0</v>
      </c>
      <c r="BC984" s="44">
        <f>ROUND($C984*BC992,2)</f>
        <v>0</v>
      </c>
      <c r="BD984" s="44">
        <f>ROUND($C984*BD992,2)</f>
        <v>0</v>
      </c>
      <c r="BE984" s="10">
        <f>ROUND(K984*2,2)</f>
        <v>0</v>
      </c>
      <c r="BF984" s="44">
        <f>ROUND($C984*BF992,2)</f>
        <v>0</v>
      </c>
      <c r="BG984" s="10">
        <f>ROUND(M984*2,2)</f>
        <v>0</v>
      </c>
      <c r="BH984" s="10">
        <f>ROUND(N984*2,2)</f>
        <v>0</v>
      </c>
      <c r="BI984" s="10">
        <f>ROUND(O984*2,2)</f>
        <v>0</v>
      </c>
      <c r="BJ984" s="10">
        <f>ROUND(P984*2,2)</f>
        <v>0</v>
      </c>
      <c r="BK984" s="44">
        <f>ROUND($C984*BK992,2)</f>
        <v>0</v>
      </c>
      <c r="BL984" s="10">
        <f>ROUND(R984*2,2)</f>
        <v>0</v>
      </c>
      <c r="BM984" s="44">
        <f>ROUND($C984*BM992,2)</f>
        <v>0</v>
      </c>
      <c r="BN984" s="10">
        <f>ROUND(T984*2,2)</f>
        <v>0</v>
      </c>
      <c r="BO984" s="44">
        <f>ROUND($C984*BO992,2)</f>
        <v>0</v>
      </c>
      <c r="BP984" s="44">
        <f>ROUND(V984*2,2)</f>
        <v>0</v>
      </c>
      <c r="BQ984" s="44">
        <f>ROUND($C984*BQ992,2)</f>
        <v>0</v>
      </c>
      <c r="BR984" s="10">
        <f>ROUND(X984*2,2)</f>
        <v>0</v>
      </c>
      <c r="BS984" s="44">
        <f>ROUND(Y984*2,2)</f>
        <v>0</v>
      </c>
      <c r="BT984" s="10">
        <f>ROUND(Z984*2,2)</f>
        <v>0</v>
      </c>
      <c r="BU984" s="25">
        <v>1</v>
      </c>
      <c r="CI984" s="32">
        <f>BF984-BG984</f>
        <v>0</v>
      </c>
    </row>
    <row r="985" spans="1:88" ht="60" customHeight="1">
      <c r="A985" s="296"/>
      <c r="B985" s="299"/>
      <c r="C985" s="308"/>
      <c r="D985" s="300"/>
      <c r="E985" s="36" t="s">
        <v>29</v>
      </c>
      <c r="F985" s="13">
        <v>0</v>
      </c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5">
        <v>2</v>
      </c>
      <c r="AO985" s="4">
        <f t="shared" si="2597"/>
        <v>0</v>
      </c>
      <c r="AP985" s="4">
        <f t="shared" si="2598"/>
        <v>0</v>
      </c>
      <c r="AQ985" s="4">
        <f t="shared" si="2534"/>
        <v>0</v>
      </c>
      <c r="AU985" s="310"/>
      <c r="AV985" s="316"/>
      <c r="AW985" s="317"/>
      <c r="AX985" s="316"/>
      <c r="AY985" s="36" t="s">
        <v>29</v>
      </c>
      <c r="AZ985" s="13">
        <v>0</v>
      </c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5">
        <v>2</v>
      </c>
    </row>
    <row r="986" spans="1:88" ht="120" customHeight="1">
      <c r="A986" s="296"/>
      <c r="B986" s="299"/>
      <c r="C986" s="308"/>
      <c r="D986" s="298" t="s">
        <v>30</v>
      </c>
      <c r="E986" s="36" t="s">
        <v>31</v>
      </c>
      <c r="F986" s="13">
        <v>0</v>
      </c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5">
        <v>3</v>
      </c>
      <c r="AO986" s="4">
        <f t="shared" si="2597"/>
        <v>0</v>
      </c>
      <c r="AP986" s="4">
        <f t="shared" si="2598"/>
        <v>0</v>
      </c>
      <c r="AQ986" s="4">
        <f t="shared" si="2534"/>
        <v>0</v>
      </c>
      <c r="AT986" s="32">
        <f>AZ986-BC986</f>
        <v>0</v>
      </c>
      <c r="AU986" s="310"/>
      <c r="AV986" s="316"/>
      <c r="AW986" s="317"/>
      <c r="AX986" s="316" t="s">
        <v>30</v>
      </c>
      <c r="AY986" s="36" t="s">
        <v>31</v>
      </c>
      <c r="AZ986" s="13">
        <v>0</v>
      </c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5">
        <v>3</v>
      </c>
    </row>
    <row r="987" spans="1:88" ht="30" customHeight="1">
      <c r="A987" s="296"/>
      <c r="B987" s="299"/>
      <c r="C987" s="308"/>
      <c r="D987" s="299"/>
      <c r="E987" s="36" t="s">
        <v>32</v>
      </c>
      <c r="F987" s="13">
        <v>0</v>
      </c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5">
        <v>4</v>
      </c>
      <c r="AO987" s="4">
        <f t="shared" si="2597"/>
        <v>0</v>
      </c>
      <c r="AP987" s="4">
        <f t="shared" si="2598"/>
        <v>0</v>
      </c>
      <c r="AQ987" s="4">
        <f t="shared" si="2534"/>
        <v>0</v>
      </c>
      <c r="AU987" s="310"/>
      <c r="AV987" s="316"/>
      <c r="AW987" s="317"/>
      <c r="AX987" s="316"/>
      <c r="AY987" s="36" t="s">
        <v>32</v>
      </c>
      <c r="AZ987" s="13">
        <v>0</v>
      </c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5">
        <v>4</v>
      </c>
    </row>
    <row r="988" spans="1:88" ht="30" customHeight="1">
      <c r="A988" s="296"/>
      <c r="B988" s="299"/>
      <c r="C988" s="308"/>
      <c r="D988" s="299"/>
      <c r="E988" s="36" t="s">
        <v>33</v>
      </c>
      <c r="F988" s="13">
        <v>0</v>
      </c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5">
        <v>5</v>
      </c>
      <c r="AO988" s="4">
        <f t="shared" si="2597"/>
        <v>0</v>
      </c>
      <c r="AP988" s="4">
        <f t="shared" si="2598"/>
        <v>0</v>
      </c>
      <c r="AQ988" s="4">
        <f t="shared" si="2534"/>
        <v>0</v>
      </c>
      <c r="AU988" s="310"/>
      <c r="AV988" s="316"/>
      <c r="AW988" s="317"/>
      <c r="AX988" s="316"/>
      <c r="AY988" s="36" t="s">
        <v>33</v>
      </c>
      <c r="AZ988" s="13">
        <v>0</v>
      </c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5">
        <v>5</v>
      </c>
    </row>
    <row r="989" spans="1:88" ht="30" customHeight="1">
      <c r="A989" s="296"/>
      <c r="B989" s="299"/>
      <c r="C989" s="308"/>
      <c r="D989" s="300"/>
      <c r="E989" s="36" t="s">
        <v>34</v>
      </c>
      <c r="F989" s="13">
        <v>0</v>
      </c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5">
        <v>6</v>
      </c>
      <c r="AO989" s="4">
        <f t="shared" si="2597"/>
        <v>0</v>
      </c>
      <c r="AP989" s="4">
        <f t="shared" si="2598"/>
        <v>0</v>
      </c>
      <c r="AQ989" s="4">
        <f t="shared" si="2534"/>
        <v>0</v>
      </c>
      <c r="AU989" s="310"/>
      <c r="AV989" s="316"/>
      <c r="AW989" s="317"/>
      <c r="AX989" s="316"/>
      <c r="AY989" s="36" t="s">
        <v>34</v>
      </c>
      <c r="AZ989" s="13">
        <v>0</v>
      </c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5">
        <v>6</v>
      </c>
    </row>
    <row r="990" spans="1:88" ht="30" customHeight="1">
      <c r="A990" s="296"/>
      <c r="B990" s="299"/>
      <c r="C990" s="308"/>
      <c r="D990" s="311" t="s">
        <v>35</v>
      </c>
      <c r="E990" s="312"/>
      <c r="F990" s="10">
        <f>F984+F985+F986+F987+F988+F989</f>
        <v>1685768.4100000001</v>
      </c>
      <c r="G990" s="10">
        <f t="shared" ref="G990" si="2600">G984+G985+G986+G987+G988+G989</f>
        <v>1685768.4100000001</v>
      </c>
      <c r="H990" s="10">
        <f t="shared" ref="H990" si="2601">H984+H985+H986+H987+H988+H989</f>
        <v>0</v>
      </c>
      <c r="I990" s="10">
        <f t="shared" ref="I990" si="2602">I984+I985+I986+I987+I988+I989</f>
        <v>0</v>
      </c>
      <c r="J990" s="10">
        <f t="shared" ref="J990" si="2603">J984+J985+J986+J987+J988+J989</f>
        <v>0</v>
      </c>
      <c r="K990" s="10">
        <f t="shared" ref="K990" si="2604">K984+K985+K986+K987+K988+K989</f>
        <v>0</v>
      </c>
      <c r="L990" s="10">
        <f t="shared" ref="L990" si="2605">L984+L985+L986+L987+L988+L989</f>
        <v>0</v>
      </c>
      <c r="M990" s="10">
        <f t="shared" ref="M990" si="2606">M984+M985+M986+M987+M988+M989</f>
        <v>0</v>
      </c>
      <c r="N990" s="10">
        <f t="shared" ref="N990" si="2607">N984+N985+N986+N987+N988+N989</f>
        <v>0</v>
      </c>
      <c r="O990" s="10">
        <f t="shared" ref="O990" si="2608">O984+O985+O986+O987+O988+O989</f>
        <v>0</v>
      </c>
      <c r="P990" s="10">
        <f t="shared" ref="P990" si="2609">P984+P985+P986+P987+P988+P989</f>
        <v>0</v>
      </c>
      <c r="Q990" s="10">
        <f t="shared" ref="Q990" si="2610">Q984+Q985+Q986+Q987+Q988+Q989</f>
        <v>0</v>
      </c>
      <c r="R990" s="10">
        <f t="shared" ref="R990" si="2611">R984+R985+R986+R987+R988+R989</f>
        <v>0</v>
      </c>
      <c r="S990" s="10">
        <f t="shared" ref="S990" si="2612">S984+S985+S986+S987+S988+S989</f>
        <v>0</v>
      </c>
      <c r="T990" s="10">
        <f t="shared" ref="T990" si="2613">T984+T985+T986+T987+T988+T989</f>
        <v>0</v>
      </c>
      <c r="U990" s="10">
        <f t="shared" ref="U990" si="2614">U984+U985+U986+U987+U988+U989</f>
        <v>0</v>
      </c>
      <c r="V990" s="10">
        <f t="shared" ref="V990" si="2615">V984+V985+V986+V987+V988+V989</f>
        <v>0</v>
      </c>
      <c r="W990" s="10">
        <f t="shared" ref="W990" si="2616">W984+W985+W986+W987+W988+W989</f>
        <v>0</v>
      </c>
      <c r="X990" s="10">
        <f t="shared" ref="X990" si="2617">X984+X985+X986+X987+X988+X989</f>
        <v>0</v>
      </c>
      <c r="Y990" s="10">
        <f t="shared" ref="Y990" si="2618">Y984+Y985+Y986+Y987+Y988+Y989</f>
        <v>0</v>
      </c>
      <c r="Z990" s="10">
        <f t="shared" ref="Z990" si="2619">Z984+Z985+Z986+Z987+Z988+Z989</f>
        <v>0</v>
      </c>
      <c r="AA990" s="16">
        <v>7</v>
      </c>
      <c r="AO990" s="4">
        <f t="shared" si="2597"/>
        <v>0</v>
      </c>
      <c r="AP990" s="4">
        <f t="shared" si="2598"/>
        <v>0</v>
      </c>
      <c r="AQ990" s="4">
        <f t="shared" si="2534"/>
        <v>0</v>
      </c>
      <c r="AU990" s="310"/>
      <c r="AV990" s="316"/>
      <c r="AW990" s="317"/>
      <c r="AX990" s="321" t="s">
        <v>35</v>
      </c>
      <c r="AY990" s="321"/>
      <c r="AZ990" s="10">
        <f>AZ984+AZ985+AZ986+AZ987+AZ988+AZ989</f>
        <v>3371536.82</v>
      </c>
      <c r="BA990" s="10">
        <f t="shared" ref="BA990:BT990" si="2620">BA984+BA985+BA986+BA987+BA988+BA989</f>
        <v>3371536.82</v>
      </c>
      <c r="BB990" s="10">
        <f t="shared" si="2620"/>
        <v>0</v>
      </c>
      <c r="BC990" s="10">
        <f t="shared" si="2620"/>
        <v>0</v>
      </c>
      <c r="BD990" s="10">
        <f t="shared" si="2620"/>
        <v>0</v>
      </c>
      <c r="BE990" s="10">
        <f t="shared" si="2620"/>
        <v>0</v>
      </c>
      <c r="BF990" s="10">
        <f t="shared" si="2620"/>
        <v>0</v>
      </c>
      <c r="BG990" s="10">
        <f t="shared" si="2620"/>
        <v>0</v>
      </c>
      <c r="BH990" s="10">
        <f t="shared" si="2620"/>
        <v>0</v>
      </c>
      <c r="BI990" s="10">
        <f t="shared" si="2620"/>
        <v>0</v>
      </c>
      <c r="BJ990" s="10">
        <f t="shared" si="2620"/>
        <v>0</v>
      </c>
      <c r="BK990" s="10">
        <f t="shared" si="2620"/>
        <v>0</v>
      </c>
      <c r="BL990" s="10">
        <f t="shared" si="2620"/>
        <v>0</v>
      </c>
      <c r="BM990" s="10">
        <f t="shared" si="2620"/>
        <v>0</v>
      </c>
      <c r="BN990" s="10">
        <f t="shared" si="2620"/>
        <v>0</v>
      </c>
      <c r="BO990" s="10">
        <f t="shared" si="2620"/>
        <v>0</v>
      </c>
      <c r="BP990" s="10">
        <f t="shared" si="2620"/>
        <v>0</v>
      </c>
      <c r="BQ990" s="10">
        <f t="shared" si="2620"/>
        <v>0</v>
      </c>
      <c r="BR990" s="10">
        <f t="shared" si="2620"/>
        <v>0</v>
      </c>
      <c r="BS990" s="10">
        <f t="shared" si="2620"/>
        <v>0</v>
      </c>
      <c r="BT990" s="10">
        <f t="shared" si="2620"/>
        <v>0</v>
      </c>
      <c r="BU990" s="16">
        <v>7</v>
      </c>
      <c r="CI990" s="32">
        <f>BF990-BG990</f>
        <v>0</v>
      </c>
      <c r="CJ990" s="123"/>
    </row>
    <row r="991" spans="1:88" s="4" customFormat="1" ht="75" customHeight="1">
      <c r="A991" s="296"/>
      <c r="B991" s="299"/>
      <c r="C991" s="308"/>
      <c r="D991" s="311" t="s">
        <v>337</v>
      </c>
      <c r="E991" s="312"/>
      <c r="F991" s="11">
        <f>ROUND(F990/C984,2)</f>
        <v>624.59</v>
      </c>
      <c r="G991" s="11">
        <f>ROUND(G990/C984,2)</f>
        <v>624.59</v>
      </c>
      <c r="H991" s="11">
        <f>ROUND(H990/C984,2)</f>
        <v>0</v>
      </c>
      <c r="I991" s="11">
        <f>ROUND(I990/C984,2)</f>
        <v>0</v>
      </c>
      <c r="J991" s="11">
        <f>ROUND(J990/C984,2)</f>
        <v>0</v>
      </c>
      <c r="K991" s="11">
        <f>ROUND(K990/C984,2)</f>
        <v>0</v>
      </c>
      <c r="L991" s="11">
        <f>ROUND(L990/C984,2)</f>
        <v>0</v>
      </c>
      <c r="M991" s="11">
        <f>ROUND(M990/C984,2)</f>
        <v>0</v>
      </c>
      <c r="N991" s="11">
        <f>ROUND(N990/C984,2)</f>
        <v>0</v>
      </c>
      <c r="O991" s="11">
        <f>ROUND(O990/C984,2)</f>
        <v>0</v>
      </c>
      <c r="P991" s="11">
        <f>ROUND(P990/C984,2)</f>
        <v>0</v>
      </c>
      <c r="Q991" s="11">
        <f>ROUND(Q990/C984,2)</f>
        <v>0</v>
      </c>
      <c r="R991" s="11">
        <f>ROUND(R990/C984,2)</f>
        <v>0</v>
      </c>
      <c r="S991" s="11">
        <f>ROUND(S990/C984,2)</f>
        <v>0</v>
      </c>
      <c r="T991" s="11">
        <f>ROUND(T990/C984,2)</f>
        <v>0</v>
      </c>
      <c r="U991" s="11">
        <f>ROUND(U990/C984,2)</f>
        <v>0</v>
      </c>
      <c r="V991" s="11">
        <f>ROUND(V990/C984,2)</f>
        <v>0</v>
      </c>
      <c r="W991" s="11">
        <f>ROUND(W990/C984,2)</f>
        <v>0</v>
      </c>
      <c r="X991" s="11">
        <f>ROUND(X990/C984,2)</f>
        <v>0</v>
      </c>
      <c r="Y991" s="11">
        <f>ROUND(Y990/C984,2)</f>
        <v>0</v>
      </c>
      <c r="Z991" s="11">
        <f>ROUND(Z990/C984,2)</f>
        <v>0</v>
      </c>
      <c r="AA991" s="17">
        <v>8</v>
      </c>
      <c r="AD991" s="52">
        <f>IF(AND(G991&gt;947.15,G991&lt;949),3,IF(AND(G991&gt;623.59,G991&lt;625),4,IF(AND(G991&gt;237.38,G991&lt;239),5,IF(AND(G991&gt;1986,G991&lt;1988),6,IF(AND(G991&gt;739.75,G991&lt;741),7,IF(AND(G991&gt;282.91,G991&lt;284),8,IF(AND(G991&gt;2681.35,G991&lt;2683),9,IF(AND(G991&gt;828.59,G991&lt;830),10,IF(AND(G991&gt;585.15,G991&lt;587),11,IF(AND(G991&gt;991.71,G991&lt;993),12,IF(AND(G991&gt;652.95,G991&lt;654),13,IF(AND(G991&gt;248.59,G991&lt;250),14,IF(AND(G991&gt;2079.39,G991&lt;2081),15,IF(AND(G991&gt;774.57,G991&lt;776),16,IF(AND(G991&gt;296.25,G991&lt;298),17,IF(AND(G991&gt;2807.42,G991&lt;2809),18,IF(AND(G991&gt;867.59,G991&lt;869),19,IF(AND(G991&gt;612.7,G991&lt;614),20))))))))))))))))))</f>
        <v>4</v>
      </c>
      <c r="AE991" s="52" t="b">
        <f>IF(AND(I991&gt;1204.78,I991&lt;1206),5,IF(AND(I991&gt;1407.63,I991&lt;1409),8,IF(AND(I991&gt;1427.91,I991&lt;1429),11,IF(AND(I991&gt;1261.45,I991&lt;1263),14,IF(AND(I991&gt;1473.83,I991&lt;1475),17,IF(AND(I991&gt;1495.07,I991&lt;1497),20))))))</f>
        <v>0</v>
      </c>
      <c r="AF991" s="52" t="b">
        <f>IF(AND(J991&gt;486.32,J991&lt;488),3,IF(AND(J991&gt;324.64,J991&lt;326),4,IF(AND(J991&gt;286.99,J991&lt;288.5),5,IF(AND(J991&gt;617.7,J991&lt;618),6,IF(AND(J991&gt;411.3,J991&lt;413),7,IF(AND(J991&gt;365.04,J991&lt;367),8,IF(AND(J991&gt;797.54,J991&lt;799),9,IF(AND(J991&gt;533.49,J991&lt;535),10,IF(AND(J991&gt;475.86,J991&lt;477),11,IF(AND(J991&gt;509.22,J991&lt;511),12,IF(AND(J991&gt;339.94,J991&lt;341.2),13,IF(AND(J991&gt;300.53,J991&lt;302),14,IF(AND(J991&gt;646.78,J991&lt;648),15,IF(AND(J991&gt;430.68,J991&lt;432),16,IF(AND(J991&gt;382.24,J991&lt;384),17,IF(AND(J991&gt;835.07,J991&lt;837),18,IF(AND(J991&gt;558.61,J991&lt;560),19,IF(AND(J991&gt;498.27,J991&lt;500),20))))))))))))))))))</f>
        <v>0</v>
      </c>
      <c r="AG991" s="52" t="b">
        <f>IF(AND(L991&gt;497.89,L991&lt;499),3,IF(AND(L991&gt;360.29,L991&lt;362),4,IF(AND(L991&gt;249.38,L991&lt;251),5,IF(AND(L991&gt;628.22,L991&lt;630),6,IF(AND(L991&gt;455.21,L991&lt;457),7,IF(AND(L991&gt;315.16,L991&lt;317),8,IF(AND(L991&gt;814.35,L991&lt;816),9,IF(AND(L991&gt;571.19,L991&lt;573),10,IF(AND(L991&gt;401.59,L991&lt;403),11,IF(AND(L991&gt;521.33,L991&lt;523),12,IF(AND(L991&gt;377.28,L991&lt;379),13,IF(AND(L991&gt;261.15,L991&lt;263),14,IF(AND(L991&gt;657.8,L991&lt;659),15,IF(AND(L991&gt;476.66,L991&lt;478),16,IF(AND(L991&gt;330.01,L991&lt;332),17,IF(AND(L991&gt;852.67,L991&lt;854),18,IF(AND(L991&gt;598.08,L991&lt;600),19,IF(AND(L991&gt;420.51,L991&lt;422),20))))))))))))))))))</f>
        <v>0</v>
      </c>
      <c r="AH991" s="52" t="b">
        <f>IF(AND(Q991&gt;358.85,Q991&lt;360),3,IF(AND(Q991&gt;129.83,Q991&lt;131),4,IF(AND(Q991&gt;77.61,Q991&lt;79),5,IF(AND(Q991&gt;426.19,Q991&lt;428),6,IF(AND(Q991&gt;159.77,Q991&lt;161),7,IF(AND(Q991&gt;94.38,Q991&lt;96),8,IF(AND(Q991&gt;567.37,Q991&lt;569),9,IF(AND(Q991&gt;203.4,Q991&lt;205),10,IF(AND(Q991&gt;131.96,Q991&lt;133),11,IF(AND(Q991&gt;375.76,Q991&lt;377),12,IF(AND(Q991&gt;135.98,Q991&lt;137),13,IF(AND(Q991&gt;81.31,Q991&lt;83),14,IF(AND(Q991&gt;446.27,Q991&lt;448),15,IF(AND(Q991&gt;167.32,Q991&lt;169),16,IF(AND(Q991&gt;98.86,Q991&lt;100),17,IF(AND(Q991&gt;594.08,Q991&lt;596),18,IF(AND(Q991&gt;213.01,Q991&lt;215),19,IF(AND(Q991&gt;138.21,Q991&lt;140),20))))))))))))))))))</f>
        <v>0</v>
      </c>
      <c r="AI991" s="52" t="b">
        <f>IF(AND(S991&gt;195.17,S991&lt;197),3,IF(AND(S991&gt;88.93,S991&lt;90),4,IF(AND(S991&gt;47.88,S991&lt;49),5,IF(AND(S991&gt;245.08,S991&lt;247),6,IF(AND(S991&gt;111.07,S991&lt;113),7,IF(AND(S991&gt;60.92,S991&lt;62),8,IF(AND(S991&gt;296.11,S991&lt;298),9,IF(AND(S991&gt;139.41,S991&lt;141),10,IF(AND(S991&gt;78.67,S991&lt;80),11,IF(AND(S991&gt;204.39,S991&lt;206),12,IF(AND(S991&gt;93.16,S991&lt;95),13,IF(AND(S991&gt;50.17,S991&lt;52),14,IF(AND(S991&gt;256.64,S991&lt;258),15,IF(AND(S991&gt;116.33,S991&lt;118),16,IF(AND(S991&gt;63.83,S991&lt;65),17,IF(AND(S991&gt;310.07,S991&lt;312),18,IF(AND(S991&gt;146.01,S991&lt;148),19,IF(AND(S991&gt;82.42,S991&lt;84),20))))))))))))))))))</f>
        <v>0</v>
      </c>
      <c r="AJ991" s="52" t="b">
        <f>IF(AND(U991&gt;107.35,U991&lt;109),3,IF(AND(U991&gt;63.65,U991&lt;65),4,IF(AND(U991&gt;44.75,U991&lt;46),5,IF(AND(U991&gt;143.27,U991&lt;145),6,IF(AND(U991&gt;85.58,U991&lt;87),7,IF(AND(U991&gt;60.46,U991&lt;62),8,IF(AND(U991&gt;194.16,U991&lt;196),9,IF(AND(U991&gt;117.24,U991&lt;119),10,IF(AND(U991&gt;82.88,U991&lt;84),11,IF(AND(U991&gt;112.44,U991&lt;114),12,IF(AND(U991&gt;66.69,U991&lt;68),13,IF(AND(U991&gt;46.9,U991&lt;48),14,IF(AND(U991&gt;150.05,U991&lt;152),15,IF(AND(U991&gt;90.65,U991&lt;91),16,IF(AND(U991&gt;63.34,U991&lt;65),17,IF(AND(U991&gt;203.34,U991&lt;205),18,IF(AND(U991&gt;122.8,U991&lt;124),19,IF(AND(U991&gt;86.83,U991&lt;88),20))))))))))))))))))</f>
        <v>0</v>
      </c>
      <c r="AK991" s="52" t="b">
        <f>IF(AND(V991&gt;139.85,V991&lt;141),3,IF(AND(V991&gt;103.84,V991&lt;105),4,IF(AND(V991&gt;52.32,V991&lt;54),5,IF(AND(V991&gt;285.46,V991&lt;287),6,IF(AND(V991&gt;118.42,V991&lt;120),7,IF(AND(V991&gt;62.42,V991&lt;64),8,IF(AND(V991&gt;412.27,V991&lt;414),9,IF(AND(V991&gt;140.33,V991&lt;142),10,IF(AND(V991&gt;145,V991&lt;147),11,IF(AND(V991&gt;146.47,V991&lt;148),12,IF(AND(V991&gt;108.77,V991&lt;110),13,IF(AND(V991&gt;54.82,V991&lt;56),14,IF(AND(V991&gt;298.92,V991&lt;300),15,IF(AND(V991&gt;124.03,V991&lt;126),16,IF(AND(V991&gt;65.4,V991&lt;67),17,IF(AND(V991&gt;431.69,V991&lt;433),18,IF(AND(V991&gt;146.97,V991&lt;148),19,IF(AND(V991&gt;151.86,V991&lt;153),20))))))))))))))))))</f>
        <v>0</v>
      </c>
      <c r="AL991" s="52" t="b">
        <f>IF(AND(W991&gt;350.42,W991&lt;352),3,IF(AND(W991&gt;546.22,W991&lt;548),4,IF(AND(W991&gt;155.33,W991&lt;157),5,IF(AND(W991&gt;721.99,W991&lt;723),6,IF(AND(W991&gt;638.96,W991&lt;639),7,IF(AND(W991&gt;187.79,W991&lt;189),8,IF(AND(W991&gt;945.4,W991&lt;947),9,IF(AND(W991&gt;698.46,W991&lt;670),10,IF(AND(W991&gt;360.7,W991&lt;362),11,IF(AND(W991&gt;366.94,W991&lt;368),12,IF(AND(W991&gt;571.94,W991&lt;573),13,IF(AND(W991&gt;162.68,W991&lt;164),14,IF(AND(W991&gt;755.97,W991&lt;757),15,IF(AND(W991&gt;667.99,W991&lt;669),16,IF(AND(W991&gt;196.66,W991&lt;198),17,IF(AND(W991&gt;989.88,W991&lt;991),18,IF(AND(W991&gt;731.33,W991&lt;733),19,IF(AND(W991&gt;377.7,W991&lt;379),20))))))))))))))))))</f>
        <v>0</v>
      </c>
      <c r="AM991" s="52" t="b">
        <f>IF(AND(Y991&gt;46.2,Y991&lt;46.5),3,IF(AND(Y991&gt;18.8,Y991&lt;19.1),4,IF(AND(Y991&gt;15.8,Y991&lt;16),5,IF(AND(Y991&gt;78.7,Y991&lt;79),6,IF(AND(Y991&gt;32.1,Y991&lt;32.4),7,IF(AND(Y991&gt;26.9,Y991&lt;27.3),8,IF(AND(Y991&gt;125,Y991&lt;125.5),9,IF(AND(Y991&gt;48.2,Y991&lt;48.52),10,IF(AND(Y991&gt;43.1,Y991&lt;43.6),11,IF(AND(Y991&gt;48.53,Y991&lt;48.7),12,IF(AND(Y991&gt;19.6,Y991&lt;20.1),13,IF(AND(Y991&gt;16.5,Y991&lt;16.9),14,IF(AND(Y991&gt;82.4,Y991&lt;82.8),15,IF(AND(Y991&gt;33.6,Y991&lt;34),16,IF(AND(Y991&gt;28,Y991&lt;28.6),17,IF(AND(Y991&gt;130.8,Y991&lt;131.4),18,IF(AND(Y991&gt;50.5,Y991&lt;50.9),19,IF(AND(Y991&gt;45.2,Y991&lt;45.8),20))))))))))))))))))</f>
        <v>0</v>
      </c>
      <c r="AO991" s="4">
        <f t="shared" si="2597"/>
        <v>0</v>
      </c>
      <c r="AP991" s="4">
        <f t="shared" si="2598"/>
        <v>0</v>
      </c>
      <c r="AQ991" s="4">
        <f t="shared" si="2534"/>
        <v>0</v>
      </c>
      <c r="AU991" s="310"/>
      <c r="AV991" s="316"/>
      <c r="AW991" s="317"/>
      <c r="AX991" s="321" t="s">
        <v>337</v>
      </c>
      <c r="AY991" s="321"/>
      <c r="AZ991" s="11">
        <f>ROUND(AZ990/AW984,2)</f>
        <v>1249.18</v>
      </c>
      <c r="BA991" s="11">
        <f>ROUND(BA990/AW984,2)</f>
        <v>1249.18</v>
      </c>
      <c r="BB991" s="11">
        <f>ROUND(BB990/AW984,2)</f>
        <v>0</v>
      </c>
      <c r="BC991" s="11">
        <f>ROUND(BC990/AW984,2)</f>
        <v>0</v>
      </c>
      <c r="BD991" s="11">
        <f>ROUND(BD990/AW984,2)</f>
        <v>0</v>
      </c>
      <c r="BE991" s="11">
        <f>ROUND(BE990/AW984,2)</f>
        <v>0</v>
      </c>
      <c r="BF991" s="11">
        <f>ROUND(BF990/AW984,2)</f>
        <v>0</v>
      </c>
      <c r="BG991" s="11">
        <f>ROUND(BG990/AW984,2)</f>
        <v>0</v>
      </c>
      <c r="BH991" s="11">
        <f>ROUND(BH990/AW984,2)</f>
        <v>0</v>
      </c>
      <c r="BI991" s="11">
        <f>ROUND(BI990/AW984,2)</f>
        <v>0</v>
      </c>
      <c r="BJ991" s="11">
        <f>ROUND(BJ990/AW984,2)</f>
        <v>0</v>
      </c>
      <c r="BK991" s="11">
        <f>ROUND(BK990/AW984,2)</f>
        <v>0</v>
      </c>
      <c r="BL991" s="11">
        <f>ROUND(BL990/AW984,2)</f>
        <v>0</v>
      </c>
      <c r="BM991" s="11">
        <f>ROUND(BM990/AW984,2)</f>
        <v>0</v>
      </c>
      <c r="BN991" s="11">
        <f>ROUND(BN990/AW984,2)</f>
        <v>0</v>
      </c>
      <c r="BO991" s="11">
        <f>ROUND(BO990/AW984,2)</f>
        <v>0</v>
      </c>
      <c r="BP991" s="11">
        <f>ROUND(BP990/AW984,2)</f>
        <v>0</v>
      </c>
      <c r="BQ991" s="11">
        <f>ROUND(BQ990/AW984,2)</f>
        <v>0</v>
      </c>
      <c r="BR991" s="11">
        <f>ROUND(BR990/AW984,2)</f>
        <v>0</v>
      </c>
      <c r="BS991" s="11">
        <f>ROUND(BS990/AW984,2)</f>
        <v>0</v>
      </c>
      <c r="BT991" s="11">
        <f>ROUND(BT990/AW984,2)</f>
        <v>0</v>
      </c>
      <c r="BU991" s="17">
        <v>8</v>
      </c>
      <c r="BX991" s="52" t="b">
        <f>IF(AND(BA991&gt;947.15,BA991&lt;949),3,IF(AND(BA991&gt;623.59,BA991&lt;625),4,IF(AND(BA991&gt;237.38,BA991&lt;239),5,IF(AND(BA991&gt;1986,BA991&lt;1988),6,IF(AND(BA991&gt;739.75,BA991&lt;741),7,IF(AND(BA991&gt;282.91,BA991&lt;284),8,IF(AND(BA991&gt;2681.35,BA991&lt;2683),9,IF(AND(BA991&gt;828.59,BA991&lt;830),10,IF(AND(BA991&gt;585.15,BA991&lt;587),11,IF(AND(BA991&gt;991.71,BA991&lt;993),12,IF(AND(BA991&gt;652.95,BA991&lt;654),13,IF(AND(BA991&gt;248.59,BA991&lt;250),14,IF(AND(BA991&gt;2079.39,BA991&lt;2081),15,IF(AND(BA991&gt;774.57,BA991&lt;776),16,IF(AND(BA991&gt;296.25,BA991&lt;298),17,IF(AND(BA991&gt;2807.42,BA991&lt;2809),18,IF(AND(BA991&gt;867.59,BA991&lt;869),19,IF(AND(BA991&gt;612.7,BA991&lt;614),20))))))))))))))))))</f>
        <v>0</v>
      </c>
      <c r="BY991" s="52" t="b">
        <f>IF(AND(BC991&gt;1204.78,BC991&lt;1206),5,IF(AND(BC991&gt;1407.63,BC991&lt;1409),8,IF(AND(BC991&gt;1427.91,BC991&lt;1429),11,IF(AND(BC991&gt;1261.45,BC991&lt;1263),14,IF(AND(BC991&gt;1473.83,BC991&lt;1475),17,IF(AND(BC991&gt;1495.07,BC991&lt;1497),20))))))</f>
        <v>0</v>
      </c>
      <c r="BZ991" s="52" t="b">
        <f>IF(AND(BD991&gt;486.32,BD991&lt;488),3,IF(AND(BD991&gt;324.64,BD991&lt;326),4,IF(AND(BD991&gt;286.99,BD991&lt;288.5),5,IF(AND(BD991&gt;617.7,BD991&lt;618),6,IF(AND(BD991&gt;411.3,BD991&lt;413),7,IF(AND(BD991&gt;365.04,BD991&lt;367),8,IF(AND(BD991&gt;797.54,BD991&lt;799),9,IF(AND(BD991&gt;533.49,BD991&lt;535),10,IF(AND(BD991&gt;475.86,BD991&lt;477),11,IF(AND(BD991&gt;509.22,BD991&lt;511),12,IF(AND(BD991&gt;339.94,BD991&lt;341.2),13,IF(AND(BD991&gt;300.53,BD991&lt;302),14,IF(AND(BD991&gt;646.78,BD991&lt;648),15,IF(AND(BD991&gt;430.68,BD991&lt;432),16,IF(AND(BD991&gt;382.24,BD991&lt;384),17,IF(AND(BD991&gt;835.07,BD991&lt;837),18,IF(AND(BD991&gt;558.61,BD991&lt;560),19,IF(AND(BD991&gt;498.27,BD991&lt;500),20))))))))))))))))))</f>
        <v>0</v>
      </c>
      <c r="CA991" s="52" t="b">
        <f>IF(AND(BF991&gt;497.89,BF991&lt;499),3,IF(AND(BF991&gt;360.29,BF991&lt;362),4,IF(AND(BF991&gt;249.38,BF991&lt;251),5,IF(AND(BF991&gt;628.22,BF991&lt;630),6,IF(AND(BF991&gt;455.21,BF991&lt;457),7,IF(AND(BF991&gt;315.16,BF991&lt;317),8,IF(AND(BF991&gt;814.35,BF991&lt;816),9,IF(AND(BF991&gt;571.19,BF991&lt;573),10,IF(AND(BF991&gt;401.59,BF991&lt;403),11,IF(AND(BF991&gt;521.33,BF991&lt;523),12,IF(AND(BF991&gt;377.28,BF991&lt;379),13,IF(AND(BF991&gt;261.15,BF991&lt;263),14,IF(AND(BF991&gt;657.8,BF991&lt;659),15,IF(AND(BF991&gt;476.66,BF991&lt;478),16,IF(AND(BF991&gt;330.01,BF991&lt;332),17,IF(AND(BF991&gt;852.67,BF991&lt;854),18,IF(AND(BF991&gt;598.08,BF991&lt;600),19,IF(AND(BF991&gt;420.51,BF991&lt;422),20))))))))))))))))))</f>
        <v>0</v>
      </c>
      <c r="CB991" s="52" t="b">
        <f>IF(AND(BK991&gt;358.85,BK991&lt;360),3,IF(AND(BK991&gt;129.83,BK991&lt;131),4,IF(AND(BK991&gt;77.61,BK991&lt;79),5,IF(AND(BK991&gt;426.19,BK991&lt;428),6,IF(AND(BK991&gt;159.77,BK991&lt;161),7,IF(AND(BK991&gt;94.38,BK991&lt;96),8,IF(AND(BK991&gt;567.37,BK991&lt;569),9,IF(AND(BK991&gt;203.4,BK991&lt;205),10,IF(AND(BK991&gt;131.96,BK991&lt;133),11,IF(AND(BK991&gt;375.76,BK991&lt;377),12,IF(AND(BK991&gt;135.98,BK991&lt;137),13,IF(AND(BK991&gt;81.31,BK991&lt;83),14,IF(AND(BK991&gt;446.27,BK991&lt;448),15,IF(AND(BK991&gt;167.32,BK991&lt;169),16,IF(AND(BK991&gt;98.86,BK991&lt;100),17,IF(AND(BK991&gt;594.08,BK991&lt;596),18,IF(AND(BK991&gt;213.01,BK991&lt;215),19,IF(AND(BK991&gt;138.21,BK991&lt;140),20))))))))))))))))))</f>
        <v>0</v>
      </c>
      <c r="CC991" s="52" t="b">
        <f>IF(AND(BM991&gt;195.17,BM991&lt;197),3,IF(AND(BM991&gt;88.93,BM991&lt;90),4,IF(AND(BM991&gt;47.88,BM991&lt;49),5,IF(AND(BM991&gt;245.08,BM991&lt;247),6,IF(AND(BM991&gt;111.07,BM991&lt;113),7,IF(AND(BM991&gt;60.92,BM991&lt;62),8,IF(AND(BM991&gt;296.11,BM991&lt;298),9,IF(AND(BM991&gt;139.41,BM991&lt;141),10,IF(AND(BM991&gt;78.67,BM991&lt;80),11,IF(AND(BM991&gt;204.39,BM991&lt;206),12,IF(AND(BM991&gt;93.16,BM991&lt;95),13,IF(AND(BM991&gt;50.17,BM991&lt;52),14,IF(AND(BM991&gt;256.64,BM991&lt;258),15,IF(AND(BM991&gt;116.33,BM991&lt;118),16,IF(AND(BM991&gt;63.83,BM991&lt;65),17,IF(AND(BM991&gt;310.07,BM991&lt;312),18,IF(AND(BM991&gt;146.01,BM991&lt;148),19,IF(AND(BM991&gt;82.42,BM991&lt;84),20))))))))))))))))))</f>
        <v>0</v>
      </c>
      <c r="CD991" s="52" t="b">
        <f>IF(AND(BO991&gt;107.35,BO991&lt;109),3,IF(AND(BO991&gt;63.65,BO991&lt;65),4,IF(AND(BO991&gt;44.75,BO991&lt;46),5,IF(AND(BO991&gt;143.27,BO991&lt;145),6,IF(AND(BO991&gt;85.58,BO991&lt;87),7,IF(AND(BO991&gt;60.46,BO991&lt;62),8,IF(AND(BO991&gt;194.16,BO991&lt;196),9,IF(AND(BO991&gt;117.24,BO991&lt;119),10,IF(AND(BO991&gt;82.88,BO991&lt;84),11,IF(AND(BO991&gt;112.44,BO991&lt;114),12,IF(AND(BO991&gt;66.69,BO991&lt;68),13,IF(AND(BO991&gt;46.9,BO991&lt;48),14,IF(AND(BO991&gt;150.05,BO991&lt;152),15,IF(AND(BO991&gt;90.65,BO991&lt;91),16,IF(AND(BO991&gt;63.34,BO991&lt;65),17,IF(AND(BO991&gt;203.34,BO991&lt;205),18,IF(AND(BO991&gt;122.8,BO991&lt;124),19,IF(AND(BO991&gt;86.83,BO991&lt;88),20))))))))))))))))))</f>
        <v>0</v>
      </c>
      <c r="CE991" s="52" t="b">
        <f>IF(AND(BP991&gt;139.85,BP991&lt;141),3,IF(AND(BP991&gt;103.84,BP991&lt;105),4,IF(AND(BP991&gt;52.32,BP991&lt;54),5,IF(AND(BP991&gt;285.46,BP991&lt;287),6,IF(AND(BP991&gt;118.42,BP991&lt;120),7,IF(AND(BP991&gt;62.42,BP991&lt;64),8,IF(AND(BP991&gt;412.27,BP991&lt;414),9,IF(AND(BP991&gt;140.33,BP991&lt;142),10,IF(AND(BP991&gt;145,BP991&lt;147),11,IF(AND(BP991&gt;146.47,BP991&lt;148),12,IF(AND(BP991&gt;108.77,BP991&lt;110),13,IF(AND(BP991&gt;54.82,BP991&lt;56),14,IF(AND(BP991&gt;298.92,BP991&lt;300),15,IF(AND(BP991&gt;124.03,BP991&lt;126),16,IF(AND(BP991&gt;65.4,BP991&lt;67),17,IF(AND(BP991&gt;431.69,BP991&lt;433),18,IF(AND(BP991&gt;146.97,BP991&lt;148),19,IF(AND(BP991&gt;151.86,BP991&lt;153),20))))))))))))))))))</f>
        <v>0</v>
      </c>
      <c r="CF991" s="52" t="b">
        <f>IF(AND(BQ991&gt;350.42,BQ991&lt;352),3,IF(AND(BQ991&gt;546.22,BQ991&lt;548),4,IF(AND(BQ991&gt;155.33,BQ991&lt;157),5,IF(AND(BQ991&gt;721.99,BQ991&lt;723),6,IF(AND(BQ991&gt;638.96,BQ991&lt;639),7,IF(AND(BQ991&gt;187.79,BQ991&lt;189),8,IF(AND(BQ991&gt;945.4,BQ991&lt;947),9,IF(AND(BQ991&gt;698.46,BQ991&lt;670),10,IF(AND(BQ991&gt;360.7,BQ991&lt;362),11,IF(AND(BQ991&gt;366.94,BQ991&lt;368),12,IF(AND(BQ991&gt;571.94,BQ991&lt;573),13,IF(AND(BQ991&gt;162.68,BQ991&lt;164),14,IF(AND(BQ991&gt;755.97,BQ991&lt;757),15,IF(AND(BQ991&gt;667.99,BQ991&lt;669),16,IF(AND(BQ991&gt;196.66,BQ991&lt;198),17,IF(AND(BQ991&gt;989.88,BQ991&lt;991),18,IF(AND(BQ991&gt;731.33,BQ991&lt;733),19,IF(AND(BQ991&gt;377.7,BQ991&lt;379),20))))))))))))))))))</f>
        <v>0</v>
      </c>
      <c r="CG991" s="52" t="b">
        <f>IF(AND(BS991&gt;46.2,BS991&lt;46.5),3,IF(AND(BS991&gt;18.8,BS991&lt;19.1),4,IF(AND(BS991&gt;15.8,BS991&lt;16),5,IF(AND(BS991&gt;78.7,BS991&lt;79),6,IF(AND(BS991&gt;32.1,BS991&lt;32.4),7,IF(AND(BS991&gt;26.9,BS991&lt;27.3),8,IF(AND(BS991&gt;125,BS991&lt;125.5),9,IF(AND(BS991&gt;48.2,BS991&lt;48.52),10,IF(AND(BS991&gt;43.1,BS991&lt;43.6),11,IF(AND(BS991&gt;48.53,BS991&lt;48.7),12,IF(AND(BS991&gt;19.6,BS991&lt;20.1),13,IF(AND(BS991&gt;16.5,BS991&lt;16.9),14,IF(AND(BS991&gt;82.4,BS991&lt;82.8),15,IF(AND(BS991&gt;33.6,BS991&lt;34),16,IF(AND(BS991&gt;28,BS991&lt;28.6),17,IF(AND(BS991&gt;130.8,BS991&lt;131.4),18,IF(AND(BS991&gt;50.5,BS991&lt;50.9),19,IF(AND(BS991&gt;45.2,BS991&lt;45.8),20))))))))))))))))))</f>
        <v>0</v>
      </c>
    </row>
    <row r="992" spans="1:88" ht="90" customHeight="1">
      <c r="A992" s="297"/>
      <c r="B992" s="300"/>
      <c r="C992" s="309"/>
      <c r="D992" s="311" t="s">
        <v>338</v>
      </c>
      <c r="E992" s="312"/>
      <c r="F992" s="10" t="s">
        <v>36</v>
      </c>
      <c r="G992" s="12">
        <f>IF(AD992=FALSE,0,AD992)</f>
        <v>624.59</v>
      </c>
      <c r="H992" s="12" t="s">
        <v>36</v>
      </c>
      <c r="I992" s="12">
        <f>IF(AE992=FALSE,0,AE992)</f>
        <v>0</v>
      </c>
      <c r="J992" s="12">
        <f>IF(AF992=FALSE,0,AF992)</f>
        <v>0</v>
      </c>
      <c r="K992" s="12" t="s">
        <v>36</v>
      </c>
      <c r="L992" s="12">
        <f>IF(AG992=FALSE,0,AG992)</f>
        <v>0</v>
      </c>
      <c r="M992" s="12" t="s">
        <v>36</v>
      </c>
      <c r="N992" s="12" t="s">
        <v>36</v>
      </c>
      <c r="O992" s="12" t="s">
        <v>36</v>
      </c>
      <c r="P992" s="12" t="s">
        <v>36</v>
      </c>
      <c r="Q992" s="12">
        <f>IF(AH992=FALSE,0,AH992)</f>
        <v>0</v>
      </c>
      <c r="R992" s="12" t="s">
        <v>36</v>
      </c>
      <c r="S992" s="12">
        <f>IF(AI992=FALSE,0,AI992)</f>
        <v>0</v>
      </c>
      <c r="T992" s="12" t="s">
        <v>36</v>
      </c>
      <c r="U992" s="12">
        <f>IF(AJ992=FALSE,0,AJ992)</f>
        <v>0</v>
      </c>
      <c r="V992" s="12">
        <f>IF(AK992=FALSE,0,AK992)</f>
        <v>0</v>
      </c>
      <c r="W992" s="12">
        <f>IF(AL992=FALSE,0,AL992)</f>
        <v>0</v>
      </c>
      <c r="X992" s="12" t="s">
        <v>36</v>
      </c>
      <c r="Y992" s="12">
        <f>IF(AM992=FALSE,0,AM992)</f>
        <v>0</v>
      </c>
      <c r="Z992" s="12" t="s">
        <v>36</v>
      </c>
      <c r="AA992" s="18">
        <v>9</v>
      </c>
      <c r="AD992" s="52">
        <f>IF(AD991=3,948.15,IF(AD991=4,624.59,IF(AD991=5,238.38,IF(AD991=6,1987,IF(AD991=7,740.75,IF(AD991=8,283.91,IF(AD991=9,2682.35,IF(AD991=10,829.59,IF(AD991=11,586.15,IF(AD991=12,992.71,IF(AD991=13,653.95,IF(AD991=14,249.59,IF(AD991=15,2080.39,IF(AD991=16,775.57,IF(AD991=17,297.25,IF(AD991=18,2808.42,IF(AD991=19,868.59,IF(AD991=20,613.7))))))))))))))))))</f>
        <v>624.59</v>
      </c>
      <c r="AE992" s="52" t="b">
        <f>IF(AE991=5,1205.78,IF(AE991=8,1408.63,IF(AE991=11,1428.91,IF(AE991=14,1262.45,IF(AE991=17,1474.83,IF(AE991=20,1496.07))))))</f>
        <v>0</v>
      </c>
      <c r="AF992" s="52" t="b">
        <f>IF(AF991=3,487.32,IF(AF991=4,325.64,IF(AF991=5,287.99,IF(AF991=6,618.7,IF(AF991=7,412.3,IF(AF991=8,366.04,IF(AF991=9,798.54,IF(AF991=10,534.49,IF(AF991=11,476.86,IF(AF991=12,510.22,IF(AF991=13,340.94,IF(AF991=14,301.53,IF(AF991=15,647.78,IF(AF991=16,431.68,IF(AF991=17,383.24,IF(AF991=18,836.07,IF(AF991=19,559.61,IF(AF991=20,499.27))))))))))))))))))</f>
        <v>0</v>
      </c>
      <c r="AG992" s="52" t="b">
        <f>IF(AG991=3,498.89,IF(AG991=4,361.29,IF(AG991=5,250.38,IF(AG991=6,629.22,IF(AG991=7,456.21,IF(AG991=8,316.16,IF(AG991=9,815.35,IF(AG991=10,572.19,IF(AG991=11,402.59,IF(AG991=12,522.33,IF(AG991=13,378.28,IF(AG991=14,262.15,IF(AG991=15,658.8,IF(AG991=16,477.66,IF(AG991=17,331.01,IF(AG991=18,853.67,IF(AG991=19,599.08,IF(AG991=20,421.51))))))))))))))))))</f>
        <v>0</v>
      </c>
      <c r="AH992" s="52" t="b">
        <f>IF(AH991=3,359.85,IF(AH991=4,130.83,IF(AH991=5,78.61,IF(AH991=6,427.19,IF(AH991=7,160.77,IF(AH991=8,95.38,IF(AH991=9,568.37,IF(AH991=10,204.4,IF(AH991=11,132.96,IF(AH991=12,376.76,IF(AH991=13,136.98,IF(AH991=14,82.31,IF(AH991=15,447.27,IF(AH991=16,168.32,IF(AH991=17,99.86,IF(AH991=18,595.08,IF(AH991=19,214.01,IF(AH991=20,139.21))))))))))))))))))</f>
        <v>0</v>
      </c>
      <c r="AI992" s="52" t="b">
        <f>IF(AI991=3,196.17,IF(AI991=4,89.93,IF(AI991=5,48.88,IF(AI991=6,246.08,IF(AI991=7,112.07,IF(AI991=8,61.92,IF(AI991=9,297.11,IF(AI991=10,140.41,IF(AI991=11,79.67,IF(AI991=12,205.39,IF(AI991=13,94.16,IF(AI991=14,51.17,IF(AI991=15,257.64,IF(AI991=16,117.33,IF(AI991=17,64.83,IF(AI991=18,311.07,IF(AI991=19,147.01,IF(AI991=20,83.42))))))))))))))))))</f>
        <v>0</v>
      </c>
      <c r="AJ992" s="52" t="b">
        <f>IF(AJ991=3,108.35,IF(AJ991=4,64.65,IF(AJ991=5,45.75,IF(AJ991=6,144.27,IF(AJ991=7,86.58,IF(AJ991=8,61.46,IF(AJ991=9,195.16,IF(AJ991=10,118.24,IF(AJ991=11,83.88,IF(AJ991=12,113.44,IF(AJ991=13,67.69,IF(AJ991=14,47.9,IF(AJ991=15,151.05,IF(AJ991=16,90.65,IF(AJ991=17,64.34,IF(AJ991=18,204.34,IF(AJ991=19,123.8,IF(AJ991=20,87.83))))))))))))))))))</f>
        <v>0</v>
      </c>
      <c r="AK992" s="52" t="b">
        <f>IF(AK991=3,140.85,IF(AK991=4,104.84,IF(AK991=5,53.32,IF(AK991=6,286.46,IF(AK991=7,119.42,IF(AK991=8,63.42,IF(AK991=9,413.27,IF(AK991=10,141.33,IF(AK991=11,146,IF(AK991=12,147.47,IF(AK991=13,109.77,IF(AK991=14,55.82,IF(AK991=15,299.92,IF(AK991=16,125.03,IF(AK991=17,66.4,IF(AK991=18,432.69,IF(AK991=19,147.97,IF(AK991=20,152.86))))))))))))))))))</f>
        <v>0</v>
      </c>
      <c r="AL992" s="52" t="b">
        <f>IF(AL991=3,351.42,IF(AL991=4,547.22,IF(AL991=5,156.33,IF(AL991=6,722.99,IF(AL991=7,638.96,IF(AL991=8,188.79,IF(AL991=9,946.4,IF(AL991=10,699.46,IF(AL991=11,361.7,IF(AL991=12,367.94,IF(AL991=13,572.94,IF(AL991=14,163.68,IF(AL991=15,756.97,IF(AL991=16,668.99,IF(AL991=17,197.66,IF(AL991=18,990.88,IF(AL991=19,732.33,IF(AL991=20,378.7))))))))))))))))))</f>
        <v>0</v>
      </c>
      <c r="AM992" s="52" t="b">
        <f>IF(AM991=3,46.41,IF(AM991=4,19.01,IF(AM991=5,15.96,IF(AM991=6,78.9,IF(AM991=7,32.34,IF(AM991=8,27.09,IF(AM991=9,125.27,IF(AM991=10,48.48,IF(AM991=11,43.47,IF(AM991=12,48.59,IF(AM991=13,19.9,IF(AM991=14,16.71,IF(AM991=15,82.61,IF(AM991=16,33.86,IF(AM991=17,28.36,IF(AM991=18,131.15,IF(AM991=19,50.76,IF(AM991=20,45.51))))))))))))))))))</f>
        <v>0</v>
      </c>
      <c r="AO992" s="4">
        <f t="shared" si="2597"/>
        <v>0</v>
      </c>
      <c r="AP992" s="4">
        <f t="shared" si="2598"/>
        <v>0</v>
      </c>
      <c r="AQ992" s="4">
        <f t="shared" si="2534"/>
        <v>0</v>
      </c>
      <c r="AU992" s="310"/>
      <c r="AV992" s="316"/>
      <c r="AW992" s="317"/>
      <c r="AX992" s="321" t="s">
        <v>338</v>
      </c>
      <c r="AY992" s="321"/>
      <c r="AZ992" s="10" t="s">
        <v>36</v>
      </c>
      <c r="BA992" s="12">
        <f>IF(BX992=FALSE,0,BX992)</f>
        <v>1249.18</v>
      </c>
      <c r="BB992" s="12" t="s">
        <v>36</v>
      </c>
      <c r="BC992" s="12">
        <f>IF(BY992=FALSE,0,BY992)</f>
        <v>0</v>
      </c>
      <c r="BD992" s="12">
        <f>IF(BZ992=FALSE,0,BZ992)</f>
        <v>0</v>
      </c>
      <c r="BE992" s="12" t="s">
        <v>36</v>
      </c>
      <c r="BF992" s="12">
        <f>IF(CA992=FALSE,0,CA992)</f>
        <v>0</v>
      </c>
      <c r="BG992" s="12" t="s">
        <v>36</v>
      </c>
      <c r="BH992" s="12" t="s">
        <v>36</v>
      </c>
      <c r="BI992" s="12" t="s">
        <v>36</v>
      </c>
      <c r="BJ992" s="12" t="s">
        <v>36</v>
      </c>
      <c r="BK992" s="12">
        <f>IF(CB992=FALSE,0,CB992)</f>
        <v>0</v>
      </c>
      <c r="BL992" s="12" t="s">
        <v>36</v>
      </c>
      <c r="BM992" s="12">
        <f>IF(CC992=FALSE,0,CC992)</f>
        <v>0</v>
      </c>
      <c r="BN992" s="12" t="s">
        <v>36</v>
      </c>
      <c r="BO992" s="12">
        <f>IF(CD992=FALSE,0,CD992)</f>
        <v>0</v>
      </c>
      <c r="BP992" s="12">
        <f>IF(CE992=FALSE,0,CE992)</f>
        <v>0</v>
      </c>
      <c r="BQ992" s="12">
        <f>IF(CF992=FALSE,0,CF992)</f>
        <v>0</v>
      </c>
      <c r="BR992" s="12" t="s">
        <v>36</v>
      </c>
      <c r="BS992" s="12">
        <f>IF(CG992=FALSE,0,CG992)</f>
        <v>0</v>
      </c>
      <c r="BT992" s="12" t="s">
        <v>36</v>
      </c>
      <c r="BU992" s="18">
        <v>9</v>
      </c>
      <c r="BX992" s="52">
        <f>IF(AD991=3,1896.3,IF(AD991=4,1249.18,IF(AD991=5,476.76,IF(AD991=6,3974,IF(AD991=7,1481.5,IF(AD991=8,567.82,IF(AD991=9,5364.7,IF(AD991=10,1659.18,IF(AD991=11,1172.3)))))))))</f>
        <v>1249.18</v>
      </c>
      <c r="BY992" s="52" t="b">
        <f>IF(AE991=5,2411.56,IF(AE991=8,2817.26,IF(AE991=11,2857.82)))</f>
        <v>0</v>
      </c>
      <c r="BZ992" s="52" t="b">
        <f>IF(AF991=3,974.64,IF(AF991=4,651.28,IF(AF991=5,575.98,IF(AF991=6,1237.4,IF(AF991=7,824.6,IF(AF991=8,732.08,IF(AF991=9,1597.08,IF(AF991=10,1068.98,IF(AF991=11,953.72)))))))))</f>
        <v>0</v>
      </c>
      <c r="CA992" s="52" t="b">
        <f>IF(AG991=3,997.78,IF(AG991=4,722.58,IF(AG991=5,500.76,IF(AG991=6,1258.44,IF(AG991=7,912.42,IF(AG991=8,632.32,IF(AG991=9,1630.7,IF(AG991=10,1144.38,IF(AG991=11,805.18)))))))))</f>
        <v>0</v>
      </c>
      <c r="CB992" s="52" t="b">
        <f>IF(AH991=3,719.7,IF(AH991=4,261.66,IF(AH991=5,157.22,IF(AH991=6,854.38,IF(AH991=7,321.54,IF(AH991=8,190.76,IF(AH991=9,1136.74,IF(AH991=10,408.8,IF(AH991=11,265.92)))))))))</f>
        <v>0</v>
      </c>
      <c r="CC992" s="52" t="b">
        <f>IF(AI991=3,392.34,IF(AI991=4,179.86,IF(AI991=5,97.76,IF(AI991=6,492.16,IF(AI991=7,224.14,IF(AI991=8,123.84,IF(AI991=9,594.22,IF(AI991=10,280.82,IF(AI991=11,159.34)))))))))</f>
        <v>0</v>
      </c>
      <c r="CD992" s="52" t="b">
        <f>IF(AJ991=3,216.7,IF(AJ991=4,129.3,IF(AJ991=5,91.5,IF(AJ991=6,288.54,IF(AJ991=7,173.16,IF(AJ991=8,122.92,IF(AJ991=9,390.32,IF(AJ991=10,236.48,IF(AJ991=11,167.76)))))))))</f>
        <v>0</v>
      </c>
      <c r="CE992" s="52" t="b">
        <f>IF(AK991=3,281.7,IF(AK991=4,209.68,IF(AK991=5,106.64,IF(AK991=6,572.92,IF(AK991=7,238.84,IF(AK991=8,126.84,IF(AK991=9,826.54,IF(AK991=10,282.66,IF(AK991=11,292)))))))))</f>
        <v>0</v>
      </c>
      <c r="CF992" s="52" t="b">
        <f>IF(AL991=3,702.84,IF(AL991=4,1094.44,IF(AL991=5,312.66,IF(AL991=6,1445.98,IF(AL991=7,1277.92,IF(AL991=8,377.58,IF(AL991=9,1892.8,IF(AL991=10,1398.92,IF(AL991=11,723.4)))))))))</f>
        <v>0</v>
      </c>
      <c r="CG992" s="52" t="b">
        <f>IF(AM991=3,92.82,IF(AM991=4,38.02,IF(AM991=5,31.92,IF(AM991=6,157.8,IF(AM991=7,64.68,IF(AM991=8,54.18,IF(AM991=9,250.54,IF(AM991=10,96.96,IF(AM991=11,86.94)))))))))</f>
        <v>0</v>
      </c>
    </row>
    <row r="993" spans="1:88" ht="30" customHeight="1">
      <c r="A993" s="295" t="s">
        <v>41</v>
      </c>
      <c r="B993" s="298" t="s">
        <v>371</v>
      </c>
      <c r="C993" s="307">
        <v>6379.1</v>
      </c>
      <c r="D993" s="298" t="s">
        <v>27</v>
      </c>
      <c r="E993" s="36" t="s">
        <v>28</v>
      </c>
      <c r="F993" s="40">
        <f>G993+I993+J993+L993+Q993+S993+U993+V993+W993+Y993+Z993</f>
        <v>3139282.6900000004</v>
      </c>
      <c r="G993" s="44">
        <v>0</v>
      </c>
      <c r="H993" s="44">
        <v>0</v>
      </c>
      <c r="I993" s="44">
        <v>0</v>
      </c>
      <c r="J993" s="44">
        <v>0</v>
      </c>
      <c r="K993" s="44">
        <v>0</v>
      </c>
      <c r="L993" s="13">
        <f>M993+O993</f>
        <v>2304705.0390000003</v>
      </c>
      <c r="M993" s="40">
        <v>2304705.0390000003</v>
      </c>
      <c r="N993" s="13">
        <v>0</v>
      </c>
      <c r="O993" s="13">
        <v>0</v>
      </c>
      <c r="P993" s="13">
        <v>0</v>
      </c>
      <c r="Q993" s="13">
        <v>834577.65099999995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25">
        <v>1</v>
      </c>
      <c r="AO993" s="4">
        <f t="shared" si="2597"/>
        <v>0</v>
      </c>
      <c r="AP993" s="4">
        <f t="shared" si="2598"/>
        <v>0</v>
      </c>
      <c r="AQ993" s="4">
        <f t="shared" si="2534"/>
        <v>0</v>
      </c>
      <c r="AU993" s="310" t="s">
        <v>41</v>
      </c>
      <c r="AV993" s="316" t="s">
        <v>371</v>
      </c>
      <c r="AW993" s="317">
        <v>6379.1</v>
      </c>
      <c r="AX993" s="316" t="s">
        <v>27</v>
      </c>
      <c r="AY993" s="36" t="s">
        <v>28</v>
      </c>
      <c r="AZ993" s="10">
        <f>BA993+BC993+BD993+BF993+BK993+BM993+BO993+BP993+BQ993+BS993+BT993</f>
        <v>6278565.3900000006</v>
      </c>
      <c r="BA993" s="44">
        <f>ROUND($C993*BA1001,2)</f>
        <v>0</v>
      </c>
      <c r="BB993" s="10">
        <f>ROUND(H993*2,2)</f>
        <v>0</v>
      </c>
      <c r="BC993" s="44">
        <f>ROUND($C993*BC1001,2)</f>
        <v>0</v>
      </c>
      <c r="BD993" s="44">
        <f>ROUND($C993*BD1001,2)</f>
        <v>0</v>
      </c>
      <c r="BE993" s="10">
        <f>ROUND(K993*2,2)</f>
        <v>0</v>
      </c>
      <c r="BF993" s="44">
        <f>ROUND($C993*BF1001,2)</f>
        <v>4609410.08</v>
      </c>
      <c r="BG993" s="10">
        <f>ROUND(M993*2,2)</f>
        <v>4609410.08</v>
      </c>
      <c r="BH993" s="10">
        <f>ROUND(N993*2,2)</f>
        <v>0</v>
      </c>
      <c r="BI993" s="10">
        <f>ROUND(O993*2,2)</f>
        <v>0</v>
      </c>
      <c r="BJ993" s="10">
        <f>ROUND(P993*2,2)</f>
        <v>0</v>
      </c>
      <c r="BK993" s="44">
        <f>ROUND($C993*BK1001,2)</f>
        <v>1669155.31</v>
      </c>
      <c r="BL993" s="10">
        <f>ROUND(R993*2,2)</f>
        <v>0</v>
      </c>
      <c r="BM993" s="44">
        <f>ROUND($C993*BM1001,2)</f>
        <v>0</v>
      </c>
      <c r="BN993" s="10">
        <f>ROUND(T993*2,2)</f>
        <v>0</v>
      </c>
      <c r="BO993" s="44">
        <f>ROUND($C993*BO1001,2)</f>
        <v>0</v>
      </c>
      <c r="BP993" s="44">
        <f>ROUND(V993*2,2)</f>
        <v>0</v>
      </c>
      <c r="BQ993" s="44">
        <f>ROUND($C993*BQ1001,2)</f>
        <v>0</v>
      </c>
      <c r="BR993" s="10">
        <f>ROUND(X993*2,2)</f>
        <v>0</v>
      </c>
      <c r="BS993" s="44">
        <f>ROUND(Y993*2,2)</f>
        <v>0</v>
      </c>
      <c r="BT993" s="10">
        <f>ROUND(Z993*2,2)</f>
        <v>0</v>
      </c>
      <c r="BU993" s="25">
        <v>1</v>
      </c>
      <c r="CI993" s="32">
        <f>BF993-BG993</f>
        <v>0</v>
      </c>
    </row>
    <row r="994" spans="1:88" ht="60" customHeight="1">
      <c r="A994" s="296"/>
      <c r="B994" s="299"/>
      <c r="C994" s="308"/>
      <c r="D994" s="300"/>
      <c r="E994" s="36" t="s">
        <v>29</v>
      </c>
      <c r="F994" s="13">
        <v>0</v>
      </c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5">
        <v>2</v>
      </c>
      <c r="AO994" s="4">
        <f t="shared" si="2597"/>
        <v>0</v>
      </c>
      <c r="AP994" s="4">
        <f t="shared" si="2598"/>
        <v>0</v>
      </c>
      <c r="AQ994" s="4">
        <f t="shared" si="2534"/>
        <v>0</v>
      </c>
      <c r="AU994" s="310"/>
      <c r="AV994" s="316"/>
      <c r="AW994" s="317"/>
      <c r="AX994" s="316"/>
      <c r="AY994" s="36" t="s">
        <v>29</v>
      </c>
      <c r="AZ994" s="13">
        <v>0</v>
      </c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5">
        <v>2</v>
      </c>
    </row>
    <row r="995" spans="1:88" ht="120" customHeight="1">
      <c r="A995" s="296"/>
      <c r="B995" s="299"/>
      <c r="C995" s="308"/>
      <c r="D995" s="298" t="s">
        <v>30</v>
      </c>
      <c r="E995" s="36" t="s">
        <v>31</v>
      </c>
      <c r="F995" s="13">
        <v>0</v>
      </c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5">
        <v>3</v>
      </c>
      <c r="AO995" s="4">
        <f t="shared" si="2597"/>
        <v>0</v>
      </c>
      <c r="AP995" s="4">
        <f t="shared" si="2598"/>
        <v>0</v>
      </c>
      <c r="AQ995" s="4">
        <f t="shared" si="2534"/>
        <v>0</v>
      </c>
      <c r="AT995" s="32">
        <f>AZ995-BC995</f>
        <v>0</v>
      </c>
      <c r="AU995" s="310"/>
      <c r="AV995" s="316"/>
      <c r="AW995" s="317"/>
      <c r="AX995" s="316" t="s">
        <v>30</v>
      </c>
      <c r="AY995" s="36" t="s">
        <v>31</v>
      </c>
      <c r="AZ995" s="13">
        <v>0</v>
      </c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5">
        <v>3</v>
      </c>
    </row>
    <row r="996" spans="1:88" ht="30" customHeight="1">
      <c r="A996" s="296"/>
      <c r="B996" s="299"/>
      <c r="C996" s="308"/>
      <c r="D996" s="299"/>
      <c r="E996" s="36" t="s">
        <v>32</v>
      </c>
      <c r="F996" s="13">
        <v>0</v>
      </c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5">
        <v>4</v>
      </c>
      <c r="AO996" s="4">
        <f t="shared" si="2597"/>
        <v>0</v>
      </c>
      <c r="AP996" s="4">
        <f t="shared" si="2598"/>
        <v>0</v>
      </c>
      <c r="AQ996" s="4">
        <f t="shared" si="2534"/>
        <v>0</v>
      </c>
      <c r="AU996" s="310"/>
      <c r="AV996" s="316"/>
      <c r="AW996" s="317"/>
      <c r="AX996" s="316"/>
      <c r="AY996" s="36" t="s">
        <v>32</v>
      </c>
      <c r="AZ996" s="13">
        <v>0</v>
      </c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5">
        <v>4</v>
      </c>
    </row>
    <row r="997" spans="1:88" ht="30" customHeight="1">
      <c r="A997" s="296"/>
      <c r="B997" s="299"/>
      <c r="C997" s="308"/>
      <c r="D997" s="299"/>
      <c r="E997" s="36" t="s">
        <v>33</v>
      </c>
      <c r="F997" s="13">
        <v>0</v>
      </c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5">
        <v>5</v>
      </c>
      <c r="AO997" s="4">
        <f t="shared" si="2597"/>
        <v>0</v>
      </c>
      <c r="AP997" s="4">
        <f t="shared" si="2598"/>
        <v>0</v>
      </c>
      <c r="AQ997" s="4">
        <f t="shared" si="2534"/>
        <v>0</v>
      </c>
      <c r="AU997" s="310"/>
      <c r="AV997" s="316"/>
      <c r="AW997" s="317"/>
      <c r="AX997" s="316"/>
      <c r="AY997" s="36" t="s">
        <v>33</v>
      </c>
      <c r="AZ997" s="13">
        <v>0</v>
      </c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5">
        <v>5</v>
      </c>
    </row>
    <row r="998" spans="1:88" ht="30" customHeight="1">
      <c r="A998" s="296"/>
      <c r="B998" s="299"/>
      <c r="C998" s="308"/>
      <c r="D998" s="300"/>
      <c r="E998" s="36" t="s">
        <v>34</v>
      </c>
      <c r="F998" s="13">
        <v>0</v>
      </c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5">
        <v>6</v>
      </c>
      <c r="AO998" s="4">
        <f t="shared" si="2597"/>
        <v>0</v>
      </c>
      <c r="AP998" s="4">
        <f t="shared" si="2598"/>
        <v>0</v>
      </c>
      <c r="AQ998" s="4">
        <f t="shared" si="2534"/>
        <v>0</v>
      </c>
      <c r="AU998" s="310"/>
      <c r="AV998" s="316"/>
      <c r="AW998" s="317"/>
      <c r="AX998" s="316"/>
      <c r="AY998" s="36" t="s">
        <v>34</v>
      </c>
      <c r="AZ998" s="13">
        <v>0</v>
      </c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5">
        <v>6</v>
      </c>
    </row>
    <row r="999" spans="1:88" ht="30" customHeight="1">
      <c r="A999" s="296"/>
      <c r="B999" s="299"/>
      <c r="C999" s="308"/>
      <c r="D999" s="311" t="s">
        <v>35</v>
      </c>
      <c r="E999" s="312"/>
      <c r="F999" s="10">
        <f>F993+F994+F995+F996+F997+F998</f>
        <v>3139282.6900000004</v>
      </c>
      <c r="G999" s="10">
        <f t="shared" ref="G999" si="2621">G993+G994+G995+G996+G997+G998</f>
        <v>0</v>
      </c>
      <c r="H999" s="10">
        <f t="shared" ref="H999" si="2622">H993+H994+H995+H996+H997+H998</f>
        <v>0</v>
      </c>
      <c r="I999" s="10">
        <f t="shared" ref="I999" si="2623">I993+I994+I995+I996+I997+I998</f>
        <v>0</v>
      </c>
      <c r="J999" s="10">
        <f t="shared" ref="J999" si="2624">J993+J994+J995+J996+J997+J998</f>
        <v>0</v>
      </c>
      <c r="K999" s="10">
        <f t="shared" ref="K999" si="2625">K993+K994+K995+K996+K997+K998</f>
        <v>0</v>
      </c>
      <c r="L999" s="10">
        <f t="shared" ref="L999" si="2626">L993+L994+L995+L996+L997+L998</f>
        <v>2304705.0390000003</v>
      </c>
      <c r="M999" s="10">
        <f t="shared" ref="M999" si="2627">M993+M994+M995+M996+M997+M998</f>
        <v>2304705.0390000003</v>
      </c>
      <c r="N999" s="10">
        <f t="shared" ref="N999" si="2628">N993+N994+N995+N996+N997+N998</f>
        <v>0</v>
      </c>
      <c r="O999" s="10">
        <f t="shared" ref="O999" si="2629">O993+O994+O995+O996+O997+O998</f>
        <v>0</v>
      </c>
      <c r="P999" s="10">
        <f t="shared" ref="P999" si="2630">P993+P994+P995+P996+P997+P998</f>
        <v>0</v>
      </c>
      <c r="Q999" s="10">
        <f t="shared" ref="Q999" si="2631">Q993+Q994+Q995+Q996+Q997+Q998</f>
        <v>834577.65099999995</v>
      </c>
      <c r="R999" s="10">
        <f t="shared" ref="R999" si="2632">R993+R994+R995+R996+R997+R998</f>
        <v>0</v>
      </c>
      <c r="S999" s="10">
        <f t="shared" ref="S999" si="2633">S993+S994+S995+S996+S997+S998</f>
        <v>0</v>
      </c>
      <c r="T999" s="10">
        <f t="shared" ref="T999" si="2634">T993+T994+T995+T996+T997+T998</f>
        <v>0</v>
      </c>
      <c r="U999" s="10">
        <f t="shared" ref="U999" si="2635">U993+U994+U995+U996+U997+U998</f>
        <v>0</v>
      </c>
      <c r="V999" s="10">
        <f t="shared" ref="V999" si="2636">V993+V994+V995+V996+V997+V998</f>
        <v>0</v>
      </c>
      <c r="W999" s="10">
        <f t="shared" ref="W999" si="2637">W993+W994+W995+W996+W997+W998</f>
        <v>0</v>
      </c>
      <c r="X999" s="10">
        <f t="shared" ref="X999" si="2638">X993+X994+X995+X996+X997+X998</f>
        <v>0</v>
      </c>
      <c r="Y999" s="10">
        <f t="shared" ref="Y999" si="2639">Y993+Y994+Y995+Y996+Y997+Y998</f>
        <v>0</v>
      </c>
      <c r="Z999" s="10">
        <f t="shared" ref="Z999" si="2640">Z993+Z994+Z995+Z996+Z997+Z998</f>
        <v>0</v>
      </c>
      <c r="AA999" s="16">
        <v>7</v>
      </c>
      <c r="AO999" s="4">
        <f t="shared" si="2597"/>
        <v>0</v>
      </c>
      <c r="AP999" s="4">
        <f t="shared" si="2598"/>
        <v>0</v>
      </c>
      <c r="AQ999" s="4">
        <f t="shared" si="2534"/>
        <v>0</v>
      </c>
      <c r="AU999" s="310"/>
      <c r="AV999" s="316"/>
      <c r="AW999" s="317"/>
      <c r="AX999" s="321" t="s">
        <v>35</v>
      </c>
      <c r="AY999" s="321"/>
      <c r="AZ999" s="10">
        <f>AZ993+AZ994+AZ995+AZ996+AZ997+AZ998</f>
        <v>6278565.3900000006</v>
      </c>
      <c r="BA999" s="10">
        <f t="shared" ref="BA999:BT999" si="2641">BA993+BA994+BA995+BA996+BA997+BA998</f>
        <v>0</v>
      </c>
      <c r="BB999" s="10">
        <f t="shared" si="2641"/>
        <v>0</v>
      </c>
      <c r="BC999" s="10">
        <f t="shared" si="2641"/>
        <v>0</v>
      </c>
      <c r="BD999" s="10">
        <f t="shared" si="2641"/>
        <v>0</v>
      </c>
      <c r="BE999" s="10">
        <f t="shared" si="2641"/>
        <v>0</v>
      </c>
      <c r="BF999" s="10">
        <f t="shared" si="2641"/>
        <v>4609410.08</v>
      </c>
      <c r="BG999" s="10">
        <f t="shared" si="2641"/>
        <v>4609410.08</v>
      </c>
      <c r="BH999" s="10">
        <f t="shared" si="2641"/>
        <v>0</v>
      </c>
      <c r="BI999" s="10">
        <f t="shared" si="2641"/>
        <v>0</v>
      </c>
      <c r="BJ999" s="10">
        <f t="shared" si="2641"/>
        <v>0</v>
      </c>
      <c r="BK999" s="10">
        <f t="shared" si="2641"/>
        <v>1669155.31</v>
      </c>
      <c r="BL999" s="10">
        <f t="shared" si="2641"/>
        <v>0</v>
      </c>
      <c r="BM999" s="10">
        <f t="shared" si="2641"/>
        <v>0</v>
      </c>
      <c r="BN999" s="10">
        <f t="shared" si="2641"/>
        <v>0</v>
      </c>
      <c r="BO999" s="10">
        <f t="shared" si="2641"/>
        <v>0</v>
      </c>
      <c r="BP999" s="10">
        <f t="shared" si="2641"/>
        <v>0</v>
      </c>
      <c r="BQ999" s="10">
        <f t="shared" si="2641"/>
        <v>0</v>
      </c>
      <c r="BR999" s="10">
        <f t="shared" si="2641"/>
        <v>0</v>
      </c>
      <c r="BS999" s="10">
        <f t="shared" si="2641"/>
        <v>0</v>
      </c>
      <c r="BT999" s="10">
        <f t="shared" si="2641"/>
        <v>0</v>
      </c>
      <c r="BU999" s="16">
        <v>7</v>
      </c>
      <c r="BV999" s="4">
        <v>1</v>
      </c>
      <c r="CI999" s="32">
        <f>BF999-BG999</f>
        <v>0</v>
      </c>
      <c r="CJ999" s="123"/>
    </row>
    <row r="1000" spans="1:88" ht="75" customHeight="1">
      <c r="A1000" s="296"/>
      <c r="B1000" s="299"/>
      <c r="C1000" s="308"/>
      <c r="D1000" s="311" t="s">
        <v>337</v>
      </c>
      <c r="E1000" s="312"/>
      <c r="F1000" s="11">
        <f>ROUND(F999/C993,2)</f>
        <v>492.12</v>
      </c>
      <c r="G1000" s="11">
        <f>ROUND(G999/C993,2)</f>
        <v>0</v>
      </c>
      <c r="H1000" s="11">
        <f>ROUND(H999/C993,2)</f>
        <v>0</v>
      </c>
      <c r="I1000" s="11">
        <f>ROUND(I999/C993,2)</f>
        <v>0</v>
      </c>
      <c r="J1000" s="11">
        <f>ROUND(J999/C993,2)</f>
        <v>0</v>
      </c>
      <c r="K1000" s="11">
        <f>ROUND(K999/C993,2)</f>
        <v>0</v>
      </c>
      <c r="L1000" s="11">
        <f>ROUND(L999/C993,2)</f>
        <v>361.29</v>
      </c>
      <c r="M1000" s="11">
        <f>ROUND(M999/C993,2)</f>
        <v>361.29</v>
      </c>
      <c r="N1000" s="11">
        <f>ROUND(N999/C993,2)</f>
        <v>0</v>
      </c>
      <c r="O1000" s="11">
        <f>ROUND(O999/C993,2)</f>
        <v>0</v>
      </c>
      <c r="P1000" s="11">
        <f>ROUND(P999/C993,2)</f>
        <v>0</v>
      </c>
      <c r="Q1000" s="11">
        <f>ROUND(Q999/C993,2)</f>
        <v>130.83000000000001</v>
      </c>
      <c r="R1000" s="11">
        <f>ROUND(R999/C993,2)</f>
        <v>0</v>
      </c>
      <c r="S1000" s="11">
        <f>ROUND(S999/C993,2)</f>
        <v>0</v>
      </c>
      <c r="T1000" s="11">
        <f>ROUND(T999/C993,2)</f>
        <v>0</v>
      </c>
      <c r="U1000" s="11">
        <f>ROUND(U999/C993,2)</f>
        <v>0</v>
      </c>
      <c r="V1000" s="11">
        <f>ROUND(V999/C993,2)</f>
        <v>0</v>
      </c>
      <c r="W1000" s="11">
        <f>ROUND(W999/C993,2)</f>
        <v>0</v>
      </c>
      <c r="X1000" s="11">
        <f>ROUND(X999/C993,2)</f>
        <v>0</v>
      </c>
      <c r="Y1000" s="11">
        <f>ROUND(Y999/C993,2)</f>
        <v>0</v>
      </c>
      <c r="Z1000" s="11">
        <f>ROUND(Z999/C993,2)</f>
        <v>0</v>
      </c>
      <c r="AA1000" s="17">
        <v>8</v>
      </c>
      <c r="AD1000" s="52" t="b">
        <f>IF(AND(G1000&gt;947.15,G1000&lt;949),3,IF(AND(G1000&gt;623.59,G1000&lt;625),4,IF(AND(G1000&gt;237.38,G1000&lt;239),5,IF(AND(G1000&gt;1986,G1000&lt;1988),6,IF(AND(G1000&gt;739.75,G1000&lt;741),7,IF(AND(G1000&gt;282.91,G1000&lt;284),8,IF(AND(G1000&gt;2681.35,G1000&lt;2683),9,IF(AND(G1000&gt;828.59,G1000&lt;830),10,IF(AND(G1000&gt;585.15,G1000&lt;587),11,IF(AND(G1000&gt;991.71,G1000&lt;993),12,IF(AND(G1000&gt;652.95,G1000&lt;654),13,IF(AND(G1000&gt;248.59,G1000&lt;250),14,IF(AND(G1000&gt;2079.39,G1000&lt;2081),15,IF(AND(G1000&gt;774.57,G1000&lt;776),16,IF(AND(G1000&gt;296.25,G1000&lt;298),17,IF(AND(G1000&gt;2807.42,G1000&lt;2809),18,IF(AND(G1000&gt;867.59,G1000&lt;869),19,IF(AND(G1000&gt;612.7,G1000&lt;614),20))))))))))))))))))</f>
        <v>0</v>
      </c>
      <c r="AE1000" s="52" t="b">
        <f>IF(AND(I1000&gt;1204.78,I1000&lt;1206),5,IF(AND(I1000&gt;1407.63,I1000&lt;1409),8,IF(AND(I1000&gt;1427.91,I1000&lt;1429),11,IF(AND(I1000&gt;1261.45,I1000&lt;1263),14,IF(AND(I1000&gt;1473.83,I1000&lt;1475),17,IF(AND(I1000&gt;1495.07,I1000&lt;1497),20))))))</f>
        <v>0</v>
      </c>
      <c r="AF1000" s="52" t="b">
        <f>IF(AND(J1000&gt;486.32,J1000&lt;488),3,IF(AND(J1000&gt;324.64,J1000&lt;326),4,IF(AND(J1000&gt;286.99,J1000&lt;288.5),5,IF(AND(J1000&gt;617.7,J1000&lt;618),6,IF(AND(J1000&gt;411.3,J1000&lt;413),7,IF(AND(J1000&gt;365.04,J1000&lt;367),8,IF(AND(J1000&gt;797.54,J1000&lt;799),9,IF(AND(J1000&gt;533.49,J1000&lt;535),10,IF(AND(J1000&gt;475.86,J1000&lt;477),11,IF(AND(J1000&gt;509.22,J1000&lt;511),12,IF(AND(J1000&gt;339.94,J1000&lt;341.2),13,IF(AND(J1000&gt;300.53,J1000&lt;302),14,IF(AND(J1000&gt;646.78,J1000&lt;648),15,IF(AND(J1000&gt;430.68,J1000&lt;432),16,IF(AND(J1000&gt;382.24,J1000&lt;384),17,IF(AND(J1000&gt;835.07,J1000&lt;837),18,IF(AND(J1000&gt;558.61,J1000&lt;560),19,IF(AND(J1000&gt;498.27,J1000&lt;500),20))))))))))))))))))</f>
        <v>0</v>
      </c>
      <c r="AG1000" s="52">
        <f>IF(AND(L1000&gt;497.89,L1000&lt;499),3,IF(AND(L1000&gt;360.29,L1000&lt;362),4,IF(AND(L1000&gt;249.38,L1000&lt;251),5,IF(AND(L1000&gt;628.22,L1000&lt;630),6,IF(AND(L1000&gt;455.21,L1000&lt;457),7,IF(AND(L1000&gt;315.16,L1000&lt;317),8,IF(AND(L1000&gt;814.35,L1000&lt;816),9,IF(AND(L1000&gt;571.19,L1000&lt;573),10,IF(AND(L1000&gt;401.59,L1000&lt;403),11,IF(AND(L1000&gt;521.33,L1000&lt;523),12,IF(AND(L1000&gt;377.28,L1000&lt;379),13,IF(AND(L1000&gt;261.15,L1000&lt;263),14,IF(AND(L1000&gt;657.8,L1000&lt;659),15,IF(AND(L1000&gt;476.66,L1000&lt;478),16,IF(AND(L1000&gt;330.01,L1000&lt;332),17,IF(AND(L1000&gt;852.67,L1000&lt;854),18,IF(AND(L1000&gt;598.08,L1000&lt;600),19,IF(AND(L1000&gt;420.51,L1000&lt;422),20))))))))))))))))))</f>
        <v>4</v>
      </c>
      <c r="AH1000" s="52">
        <f>IF(AND(Q1000&gt;358.85,Q1000&lt;360),3,IF(AND(Q1000&gt;129.83,Q1000&lt;131),4,IF(AND(Q1000&gt;77.61,Q1000&lt;79),5,IF(AND(Q1000&gt;426.19,Q1000&lt;428),6,IF(AND(Q1000&gt;159.77,Q1000&lt;161),7,IF(AND(Q1000&gt;94.38,Q1000&lt;96),8,IF(AND(Q1000&gt;567.37,Q1000&lt;569),9,IF(AND(Q1000&gt;203.4,Q1000&lt;205),10,IF(AND(Q1000&gt;131.96,Q1000&lt;133),11,IF(AND(Q1000&gt;375.76,Q1000&lt;377),12,IF(AND(Q1000&gt;135.98,Q1000&lt;137),13,IF(AND(Q1000&gt;81.31,Q1000&lt;83),14,IF(AND(Q1000&gt;446.27,Q1000&lt;448),15,IF(AND(Q1000&gt;167.32,Q1000&lt;169),16,IF(AND(Q1000&gt;98.86,Q1000&lt;100),17,IF(AND(Q1000&gt;594.08,Q1000&lt;596),18,IF(AND(Q1000&gt;213.01,Q1000&lt;215),19,IF(AND(Q1000&gt;138.21,Q1000&lt;140),20))))))))))))))))))</f>
        <v>4</v>
      </c>
      <c r="AI1000" s="52" t="b">
        <f>IF(AND(S1000&gt;195.17,S1000&lt;197),3,IF(AND(S1000&gt;88.93,S1000&lt;90),4,IF(AND(S1000&gt;47.88,S1000&lt;49),5,IF(AND(S1000&gt;245.08,S1000&lt;247),6,IF(AND(S1000&gt;111.07,S1000&lt;113),7,IF(AND(S1000&gt;60.92,S1000&lt;62),8,IF(AND(S1000&gt;296.11,S1000&lt;298),9,IF(AND(S1000&gt;139.41,S1000&lt;141),10,IF(AND(S1000&gt;78.67,S1000&lt;80),11,IF(AND(S1000&gt;204.39,S1000&lt;206),12,IF(AND(S1000&gt;93.16,S1000&lt;95),13,IF(AND(S1000&gt;50.17,S1000&lt;52),14,IF(AND(S1000&gt;256.64,S1000&lt;258),15,IF(AND(S1000&gt;116.33,S1000&lt;118),16,IF(AND(S1000&gt;63.83,S1000&lt;65),17,IF(AND(S1000&gt;310.07,S1000&lt;312),18,IF(AND(S1000&gt;146.01,S1000&lt;148),19,IF(AND(S1000&gt;82.42,S1000&lt;84),20))))))))))))))))))</f>
        <v>0</v>
      </c>
      <c r="AJ1000" s="52" t="b">
        <f>IF(AND(U1000&gt;107.35,U1000&lt;109),3,IF(AND(U1000&gt;63.65,U1000&lt;65),4,IF(AND(U1000&gt;44.75,U1000&lt;46),5,IF(AND(U1000&gt;143.27,U1000&lt;145),6,IF(AND(U1000&gt;85.58,U1000&lt;87),7,IF(AND(U1000&gt;60.46,U1000&lt;62),8,IF(AND(U1000&gt;194.16,U1000&lt;196),9,IF(AND(U1000&gt;117.24,U1000&lt;119),10,IF(AND(U1000&gt;82.88,U1000&lt;84),11,IF(AND(U1000&gt;112.44,U1000&lt;114),12,IF(AND(U1000&gt;66.69,U1000&lt;68),13,IF(AND(U1000&gt;46.9,U1000&lt;48),14,IF(AND(U1000&gt;150.05,U1000&lt;152),15,IF(AND(U1000&gt;90.65,U1000&lt;91),16,IF(AND(U1000&gt;63.34,U1000&lt;65),17,IF(AND(U1000&gt;203.34,U1000&lt;205),18,IF(AND(U1000&gt;122.8,U1000&lt;124),19,IF(AND(U1000&gt;86.83,U1000&lt;88),20))))))))))))))))))</f>
        <v>0</v>
      </c>
      <c r="AK1000" s="52" t="b">
        <f>IF(AND(V1000&gt;139.85,V1000&lt;141),3,IF(AND(V1000&gt;103.84,V1000&lt;105),4,IF(AND(V1000&gt;52.32,V1000&lt;54),5,IF(AND(V1000&gt;285.46,V1000&lt;287),6,IF(AND(V1000&gt;118.42,V1000&lt;120),7,IF(AND(V1000&gt;62.42,V1000&lt;64),8,IF(AND(V1000&gt;412.27,V1000&lt;414),9,IF(AND(V1000&gt;140.33,V1000&lt;142),10,IF(AND(V1000&gt;145,V1000&lt;147),11,IF(AND(V1000&gt;146.47,V1000&lt;148),12,IF(AND(V1000&gt;108.77,V1000&lt;110),13,IF(AND(V1000&gt;54.82,V1000&lt;56),14,IF(AND(V1000&gt;298.92,V1000&lt;300),15,IF(AND(V1000&gt;124.03,V1000&lt;126),16,IF(AND(V1000&gt;65.4,V1000&lt;67),17,IF(AND(V1000&gt;431.69,V1000&lt;433),18,IF(AND(V1000&gt;146.97,V1000&lt;148),19,IF(AND(V1000&gt;151.86,V1000&lt;153),20))))))))))))))))))</f>
        <v>0</v>
      </c>
      <c r="AL1000" s="52" t="b">
        <f>IF(AND(W1000&gt;350.42,W1000&lt;352),3,IF(AND(W1000&gt;546.22,W1000&lt;548),4,IF(AND(W1000&gt;155.33,W1000&lt;157),5,IF(AND(W1000&gt;721.99,W1000&lt;723),6,IF(AND(W1000&gt;638.96,W1000&lt;639),7,IF(AND(W1000&gt;187.79,W1000&lt;189),8,IF(AND(W1000&gt;945.4,W1000&lt;947),9,IF(AND(W1000&gt;698.46,W1000&lt;670),10,IF(AND(W1000&gt;360.7,W1000&lt;362),11,IF(AND(W1000&gt;366.94,W1000&lt;368),12,IF(AND(W1000&gt;571.94,W1000&lt;573),13,IF(AND(W1000&gt;162.68,W1000&lt;164),14,IF(AND(W1000&gt;755.97,W1000&lt;757),15,IF(AND(W1000&gt;667.99,W1000&lt;669),16,IF(AND(W1000&gt;196.66,W1000&lt;198),17,IF(AND(W1000&gt;989.88,W1000&lt;991),18,IF(AND(W1000&gt;731.33,W1000&lt;733),19,IF(AND(W1000&gt;377.7,W1000&lt;379),20))))))))))))))))))</f>
        <v>0</v>
      </c>
      <c r="AM1000" s="52" t="b">
        <f>IF(AND(Y1000&gt;46.2,Y1000&lt;46.5),3,IF(AND(Y1000&gt;18.8,Y1000&lt;19.1),4,IF(AND(Y1000&gt;15.8,Y1000&lt;16),5,IF(AND(Y1000&gt;78.7,Y1000&lt;79),6,IF(AND(Y1000&gt;32.1,Y1000&lt;32.4),7,IF(AND(Y1000&gt;26.9,Y1000&lt;27.3),8,IF(AND(Y1000&gt;125,Y1000&lt;125.5),9,IF(AND(Y1000&gt;48.2,Y1000&lt;48.52),10,IF(AND(Y1000&gt;43.1,Y1000&lt;43.6),11,IF(AND(Y1000&gt;48.53,Y1000&lt;48.7),12,IF(AND(Y1000&gt;19.6,Y1000&lt;20.1),13,IF(AND(Y1000&gt;16.5,Y1000&lt;16.9),14,IF(AND(Y1000&gt;82.4,Y1000&lt;82.8),15,IF(AND(Y1000&gt;33.6,Y1000&lt;34),16,IF(AND(Y1000&gt;28,Y1000&lt;28.6),17,IF(AND(Y1000&gt;130.8,Y1000&lt;131.4),18,IF(AND(Y1000&gt;50.5,Y1000&lt;50.9),19,IF(AND(Y1000&gt;45.2,Y1000&lt;45.8),20))))))))))))))))))</f>
        <v>0</v>
      </c>
      <c r="AO1000" s="4">
        <f t="shared" si="2597"/>
        <v>0</v>
      </c>
      <c r="AP1000" s="4">
        <f t="shared" si="2598"/>
        <v>0</v>
      </c>
      <c r="AQ1000" s="4">
        <f t="shared" si="2534"/>
        <v>0</v>
      </c>
      <c r="AU1000" s="310"/>
      <c r="AV1000" s="316"/>
      <c r="AW1000" s="317"/>
      <c r="AX1000" s="321" t="s">
        <v>337</v>
      </c>
      <c r="AY1000" s="321"/>
      <c r="AZ1000" s="11">
        <f>ROUND(AZ999/AW993,2)</f>
        <v>984.24</v>
      </c>
      <c r="BA1000" s="11">
        <f>ROUND(BA999/AW993,2)</f>
        <v>0</v>
      </c>
      <c r="BB1000" s="11">
        <f>ROUND(BB999/AW993,2)</f>
        <v>0</v>
      </c>
      <c r="BC1000" s="11">
        <f>ROUND(BC999/AW993,2)</f>
        <v>0</v>
      </c>
      <c r="BD1000" s="11">
        <f>ROUND(BD999/AW993,2)</f>
        <v>0</v>
      </c>
      <c r="BE1000" s="11">
        <f>ROUND(BE999/AW993,2)</f>
        <v>0</v>
      </c>
      <c r="BF1000" s="11">
        <f>ROUND(BF999/AW993,2)</f>
        <v>722.58</v>
      </c>
      <c r="BG1000" s="11">
        <f>ROUND(BG999/AW993,2)</f>
        <v>722.58</v>
      </c>
      <c r="BH1000" s="11">
        <f>ROUND(BH999/AW993,2)</f>
        <v>0</v>
      </c>
      <c r="BI1000" s="11">
        <f>ROUND(BI999/AW993,2)</f>
        <v>0</v>
      </c>
      <c r="BJ1000" s="11">
        <f>ROUND(BJ999/AW993,2)</f>
        <v>0</v>
      </c>
      <c r="BK1000" s="11">
        <f>ROUND(BK999/AW993,2)</f>
        <v>261.66000000000003</v>
      </c>
      <c r="BL1000" s="11">
        <f>ROUND(BL999/AW993,2)</f>
        <v>0</v>
      </c>
      <c r="BM1000" s="11">
        <f>ROUND(BM999/AW993,2)</f>
        <v>0</v>
      </c>
      <c r="BN1000" s="11">
        <f>ROUND(BN999/AW993,2)</f>
        <v>0</v>
      </c>
      <c r="BO1000" s="11">
        <f>ROUND(BO999/AW993,2)</f>
        <v>0</v>
      </c>
      <c r="BP1000" s="11">
        <f>ROUND(BP999/AW993,2)</f>
        <v>0</v>
      </c>
      <c r="BQ1000" s="11">
        <f>ROUND(BQ999/AW993,2)</f>
        <v>0</v>
      </c>
      <c r="BR1000" s="11">
        <f>ROUND(BR999/AW993,2)</f>
        <v>0</v>
      </c>
      <c r="BS1000" s="11">
        <f>ROUND(BS999/AW993,2)</f>
        <v>0</v>
      </c>
      <c r="BT1000" s="11">
        <f>ROUND(BT999/AW993,2)</f>
        <v>0</v>
      </c>
      <c r="BU1000" s="17">
        <v>8</v>
      </c>
      <c r="BX1000" s="52" t="b">
        <f>IF(AND(BA1000&gt;947.15,BA1000&lt;949),3,IF(AND(BA1000&gt;623.59,BA1000&lt;625),4,IF(AND(BA1000&gt;237.38,BA1000&lt;239),5,IF(AND(BA1000&gt;1986,BA1000&lt;1988),6,IF(AND(BA1000&gt;739.75,BA1000&lt;741),7,IF(AND(BA1000&gt;282.91,BA1000&lt;284),8,IF(AND(BA1000&gt;2681.35,BA1000&lt;2683),9,IF(AND(BA1000&gt;828.59,BA1000&lt;830),10,IF(AND(BA1000&gt;585.15,BA1000&lt;587),11,IF(AND(BA1000&gt;991.71,BA1000&lt;993),12,IF(AND(BA1000&gt;652.95,BA1000&lt;654),13,IF(AND(BA1000&gt;248.59,BA1000&lt;250),14,IF(AND(BA1000&gt;2079.39,BA1000&lt;2081),15,IF(AND(BA1000&gt;774.57,BA1000&lt;776),16,IF(AND(BA1000&gt;296.25,BA1000&lt;298),17,IF(AND(BA1000&gt;2807.42,BA1000&lt;2809),18,IF(AND(BA1000&gt;867.59,BA1000&lt;869),19,IF(AND(BA1000&gt;612.7,BA1000&lt;614),20))))))))))))))))))</f>
        <v>0</v>
      </c>
      <c r="BY1000" s="52" t="b">
        <f>IF(AND(BC1000&gt;1204.78,BC1000&lt;1206),5,IF(AND(BC1000&gt;1407.63,BC1000&lt;1409),8,IF(AND(BC1000&gt;1427.91,BC1000&lt;1429),11,IF(AND(BC1000&gt;1261.45,BC1000&lt;1263),14,IF(AND(BC1000&gt;1473.83,BC1000&lt;1475),17,IF(AND(BC1000&gt;1495.07,BC1000&lt;1497),20))))))</f>
        <v>0</v>
      </c>
      <c r="BZ1000" s="52" t="b">
        <f>IF(AND(BD1000&gt;486.32,BD1000&lt;488),3,IF(AND(BD1000&gt;324.64,BD1000&lt;326),4,IF(AND(BD1000&gt;286.99,BD1000&lt;288.5),5,IF(AND(BD1000&gt;617.7,BD1000&lt;618),6,IF(AND(BD1000&gt;411.3,BD1000&lt;413),7,IF(AND(BD1000&gt;365.04,BD1000&lt;367),8,IF(AND(BD1000&gt;797.54,BD1000&lt;799),9,IF(AND(BD1000&gt;533.49,BD1000&lt;535),10,IF(AND(BD1000&gt;475.86,BD1000&lt;477),11,IF(AND(BD1000&gt;509.22,BD1000&lt;511),12,IF(AND(BD1000&gt;339.94,BD1000&lt;341.2),13,IF(AND(BD1000&gt;300.53,BD1000&lt;302),14,IF(AND(BD1000&gt;646.78,BD1000&lt;648),15,IF(AND(BD1000&gt;430.68,BD1000&lt;432),16,IF(AND(BD1000&gt;382.24,BD1000&lt;384),17,IF(AND(BD1000&gt;835.07,BD1000&lt;837),18,IF(AND(BD1000&gt;558.61,BD1000&lt;560),19,IF(AND(BD1000&gt;498.27,BD1000&lt;500),20))))))))))))))))))</f>
        <v>0</v>
      </c>
      <c r="CA1000" s="52" t="b">
        <f>IF(AND(BF1000&gt;497.89,BF1000&lt;499),3,IF(AND(BF1000&gt;360.29,BF1000&lt;362),4,IF(AND(BF1000&gt;249.38,BF1000&lt;251),5,IF(AND(BF1000&gt;628.22,BF1000&lt;630),6,IF(AND(BF1000&gt;455.21,BF1000&lt;457),7,IF(AND(BF1000&gt;315.16,BF1000&lt;317),8,IF(AND(BF1000&gt;814.35,BF1000&lt;816),9,IF(AND(BF1000&gt;571.19,BF1000&lt;573),10,IF(AND(BF1000&gt;401.59,BF1000&lt;403),11,IF(AND(BF1000&gt;521.33,BF1000&lt;523),12,IF(AND(BF1000&gt;377.28,BF1000&lt;379),13,IF(AND(BF1000&gt;261.15,BF1000&lt;263),14,IF(AND(BF1000&gt;657.8,BF1000&lt;659),15,IF(AND(BF1000&gt;476.66,BF1000&lt;478),16,IF(AND(BF1000&gt;330.01,BF1000&lt;332),17,IF(AND(BF1000&gt;852.67,BF1000&lt;854),18,IF(AND(BF1000&gt;598.08,BF1000&lt;600),19,IF(AND(BF1000&gt;420.51,BF1000&lt;422),20))))))))))))))))))</f>
        <v>0</v>
      </c>
      <c r="CB1000" s="52" t="b">
        <f>IF(AND(BK1000&gt;358.85,BK1000&lt;360),3,IF(AND(BK1000&gt;129.83,BK1000&lt;131),4,IF(AND(BK1000&gt;77.61,BK1000&lt;79),5,IF(AND(BK1000&gt;426.19,BK1000&lt;428),6,IF(AND(BK1000&gt;159.77,BK1000&lt;161),7,IF(AND(BK1000&gt;94.38,BK1000&lt;96),8,IF(AND(BK1000&gt;567.37,BK1000&lt;569),9,IF(AND(BK1000&gt;203.4,BK1000&lt;205),10,IF(AND(BK1000&gt;131.96,BK1000&lt;133),11,IF(AND(BK1000&gt;375.76,BK1000&lt;377),12,IF(AND(BK1000&gt;135.98,BK1000&lt;137),13,IF(AND(BK1000&gt;81.31,BK1000&lt;83),14,IF(AND(BK1000&gt;446.27,BK1000&lt;448),15,IF(AND(BK1000&gt;167.32,BK1000&lt;169),16,IF(AND(BK1000&gt;98.86,BK1000&lt;100),17,IF(AND(BK1000&gt;594.08,BK1000&lt;596),18,IF(AND(BK1000&gt;213.01,BK1000&lt;215),19,IF(AND(BK1000&gt;138.21,BK1000&lt;140),20))))))))))))))))))</f>
        <v>0</v>
      </c>
      <c r="CC1000" s="52" t="b">
        <f>IF(AND(BM1000&gt;195.17,BM1000&lt;197),3,IF(AND(BM1000&gt;88.93,BM1000&lt;90),4,IF(AND(BM1000&gt;47.88,BM1000&lt;49),5,IF(AND(BM1000&gt;245.08,BM1000&lt;247),6,IF(AND(BM1000&gt;111.07,BM1000&lt;113),7,IF(AND(BM1000&gt;60.92,BM1000&lt;62),8,IF(AND(BM1000&gt;296.11,BM1000&lt;298),9,IF(AND(BM1000&gt;139.41,BM1000&lt;141),10,IF(AND(BM1000&gt;78.67,BM1000&lt;80),11,IF(AND(BM1000&gt;204.39,BM1000&lt;206),12,IF(AND(BM1000&gt;93.16,BM1000&lt;95),13,IF(AND(BM1000&gt;50.17,BM1000&lt;52),14,IF(AND(BM1000&gt;256.64,BM1000&lt;258),15,IF(AND(BM1000&gt;116.33,BM1000&lt;118),16,IF(AND(BM1000&gt;63.83,BM1000&lt;65),17,IF(AND(BM1000&gt;310.07,BM1000&lt;312),18,IF(AND(BM1000&gt;146.01,BM1000&lt;148),19,IF(AND(BM1000&gt;82.42,BM1000&lt;84),20))))))))))))))))))</f>
        <v>0</v>
      </c>
      <c r="CD1000" s="52" t="b">
        <f>IF(AND(BO1000&gt;107.35,BO1000&lt;109),3,IF(AND(BO1000&gt;63.65,BO1000&lt;65),4,IF(AND(BO1000&gt;44.75,BO1000&lt;46),5,IF(AND(BO1000&gt;143.27,BO1000&lt;145),6,IF(AND(BO1000&gt;85.58,BO1000&lt;87),7,IF(AND(BO1000&gt;60.46,BO1000&lt;62),8,IF(AND(BO1000&gt;194.16,BO1000&lt;196),9,IF(AND(BO1000&gt;117.24,BO1000&lt;119),10,IF(AND(BO1000&gt;82.88,BO1000&lt;84),11,IF(AND(BO1000&gt;112.44,BO1000&lt;114),12,IF(AND(BO1000&gt;66.69,BO1000&lt;68),13,IF(AND(BO1000&gt;46.9,BO1000&lt;48),14,IF(AND(BO1000&gt;150.05,BO1000&lt;152),15,IF(AND(BO1000&gt;90.65,BO1000&lt;91),16,IF(AND(BO1000&gt;63.34,BO1000&lt;65),17,IF(AND(BO1000&gt;203.34,BO1000&lt;205),18,IF(AND(BO1000&gt;122.8,BO1000&lt;124),19,IF(AND(BO1000&gt;86.83,BO1000&lt;88),20))))))))))))))))))</f>
        <v>0</v>
      </c>
      <c r="CE1000" s="52" t="b">
        <f>IF(AND(BP1000&gt;139.85,BP1000&lt;141),3,IF(AND(BP1000&gt;103.84,BP1000&lt;105),4,IF(AND(BP1000&gt;52.32,BP1000&lt;54),5,IF(AND(BP1000&gt;285.46,BP1000&lt;287),6,IF(AND(BP1000&gt;118.42,BP1000&lt;120),7,IF(AND(BP1000&gt;62.42,BP1000&lt;64),8,IF(AND(BP1000&gt;412.27,BP1000&lt;414),9,IF(AND(BP1000&gt;140.33,BP1000&lt;142),10,IF(AND(BP1000&gt;145,BP1000&lt;147),11,IF(AND(BP1000&gt;146.47,BP1000&lt;148),12,IF(AND(BP1000&gt;108.77,BP1000&lt;110),13,IF(AND(BP1000&gt;54.82,BP1000&lt;56),14,IF(AND(BP1000&gt;298.92,BP1000&lt;300),15,IF(AND(BP1000&gt;124.03,BP1000&lt;126),16,IF(AND(BP1000&gt;65.4,BP1000&lt;67),17,IF(AND(BP1000&gt;431.69,BP1000&lt;433),18,IF(AND(BP1000&gt;146.97,BP1000&lt;148),19,IF(AND(BP1000&gt;151.86,BP1000&lt;153),20))))))))))))))))))</f>
        <v>0</v>
      </c>
      <c r="CF1000" s="52" t="b">
        <f>IF(AND(BQ1000&gt;350.42,BQ1000&lt;352),3,IF(AND(BQ1000&gt;546.22,BQ1000&lt;548),4,IF(AND(BQ1000&gt;155.33,BQ1000&lt;157),5,IF(AND(BQ1000&gt;721.99,BQ1000&lt;723),6,IF(AND(BQ1000&gt;638.96,BQ1000&lt;639),7,IF(AND(BQ1000&gt;187.79,BQ1000&lt;189),8,IF(AND(BQ1000&gt;945.4,BQ1000&lt;947),9,IF(AND(BQ1000&gt;698.46,BQ1000&lt;670),10,IF(AND(BQ1000&gt;360.7,BQ1000&lt;362),11,IF(AND(BQ1000&gt;366.94,BQ1000&lt;368),12,IF(AND(BQ1000&gt;571.94,BQ1000&lt;573),13,IF(AND(BQ1000&gt;162.68,BQ1000&lt;164),14,IF(AND(BQ1000&gt;755.97,BQ1000&lt;757),15,IF(AND(BQ1000&gt;667.99,BQ1000&lt;669),16,IF(AND(BQ1000&gt;196.66,BQ1000&lt;198),17,IF(AND(BQ1000&gt;989.88,BQ1000&lt;991),18,IF(AND(BQ1000&gt;731.33,BQ1000&lt;733),19,IF(AND(BQ1000&gt;377.7,BQ1000&lt;379),20))))))))))))))))))</f>
        <v>0</v>
      </c>
      <c r="CG1000" s="52" t="b">
        <f>IF(AND(BS1000&gt;46.2,BS1000&lt;46.5),3,IF(AND(BS1000&gt;18.8,BS1000&lt;19.1),4,IF(AND(BS1000&gt;15.8,BS1000&lt;16),5,IF(AND(BS1000&gt;78.7,BS1000&lt;79),6,IF(AND(BS1000&gt;32.1,BS1000&lt;32.4),7,IF(AND(BS1000&gt;26.9,BS1000&lt;27.3),8,IF(AND(BS1000&gt;125,BS1000&lt;125.5),9,IF(AND(BS1000&gt;48.2,BS1000&lt;48.52),10,IF(AND(BS1000&gt;43.1,BS1000&lt;43.6),11,IF(AND(BS1000&gt;48.53,BS1000&lt;48.7),12,IF(AND(BS1000&gt;19.6,BS1000&lt;20.1),13,IF(AND(BS1000&gt;16.5,BS1000&lt;16.9),14,IF(AND(BS1000&gt;82.4,BS1000&lt;82.8),15,IF(AND(BS1000&gt;33.6,BS1000&lt;34),16,IF(AND(BS1000&gt;28,BS1000&lt;28.6),17,IF(AND(BS1000&gt;130.8,BS1000&lt;131.4),18,IF(AND(BS1000&gt;50.5,BS1000&lt;50.9),19,IF(AND(BS1000&gt;45.2,BS1000&lt;45.8),20))))))))))))))))))</f>
        <v>0</v>
      </c>
    </row>
    <row r="1001" spans="1:88" ht="90" customHeight="1">
      <c r="A1001" s="297"/>
      <c r="B1001" s="300"/>
      <c r="C1001" s="309"/>
      <c r="D1001" s="311" t="s">
        <v>338</v>
      </c>
      <c r="E1001" s="312"/>
      <c r="F1001" s="10" t="s">
        <v>36</v>
      </c>
      <c r="G1001" s="12">
        <f>IF(AD1001=FALSE,0,AD1001)</f>
        <v>0</v>
      </c>
      <c r="H1001" s="12" t="s">
        <v>36</v>
      </c>
      <c r="I1001" s="12">
        <f>IF(AE1001=FALSE,0,AE1001)</f>
        <v>0</v>
      </c>
      <c r="J1001" s="12">
        <f>IF(AF1001=FALSE,0,AF1001)</f>
        <v>0</v>
      </c>
      <c r="K1001" s="12" t="s">
        <v>36</v>
      </c>
      <c r="L1001" s="12">
        <f>IF(AG1001=FALSE,0,AG1001)</f>
        <v>361.29</v>
      </c>
      <c r="M1001" s="12" t="s">
        <v>36</v>
      </c>
      <c r="N1001" s="12" t="s">
        <v>36</v>
      </c>
      <c r="O1001" s="12" t="s">
        <v>36</v>
      </c>
      <c r="P1001" s="12" t="s">
        <v>36</v>
      </c>
      <c r="Q1001" s="12">
        <f>IF(AH1001=FALSE,0,AH1001)</f>
        <v>130.83000000000001</v>
      </c>
      <c r="R1001" s="12" t="s">
        <v>36</v>
      </c>
      <c r="S1001" s="12">
        <f>IF(AI1001=FALSE,0,AI1001)</f>
        <v>0</v>
      </c>
      <c r="T1001" s="12" t="s">
        <v>36</v>
      </c>
      <c r="U1001" s="12">
        <f>IF(AJ1001=FALSE,0,AJ1001)</f>
        <v>0</v>
      </c>
      <c r="V1001" s="12">
        <f>IF(AK1001=FALSE,0,AK1001)</f>
        <v>0</v>
      </c>
      <c r="W1001" s="12">
        <f>IF(AL1001=FALSE,0,AL1001)</f>
        <v>0</v>
      </c>
      <c r="X1001" s="12" t="s">
        <v>36</v>
      </c>
      <c r="Y1001" s="12">
        <f>IF(AM1001=FALSE,0,AM1001)</f>
        <v>0</v>
      </c>
      <c r="Z1001" s="12" t="s">
        <v>36</v>
      </c>
      <c r="AA1001" s="18">
        <v>9</v>
      </c>
      <c r="AD1001" s="52" t="b">
        <f>IF(AD1000=3,948.15,IF(AD1000=4,624.59,IF(AD1000=5,238.38,IF(AD1000=6,1987,IF(AD1000=7,740.75,IF(AD1000=8,283.91,IF(AD1000=9,2682.35,IF(AD1000=10,829.59,IF(AD1000=11,586.15,IF(AD1000=12,992.71,IF(AD1000=13,653.95,IF(AD1000=14,249.59,IF(AD1000=15,2080.39,IF(AD1000=16,775.57,IF(AD1000=17,297.25,IF(AD1000=18,2808.42,IF(AD1000=19,868.59,IF(AD1000=20,613.7))))))))))))))))))</f>
        <v>0</v>
      </c>
      <c r="AE1001" s="52" t="b">
        <f>IF(AE1000=5,1205.78,IF(AE1000=8,1408.63,IF(AE1000=11,1428.91,IF(AE1000=14,1262.45,IF(AE1000=17,1474.83,IF(AE1000=20,1496.07))))))</f>
        <v>0</v>
      </c>
      <c r="AF1001" s="52" t="b">
        <f>IF(AF1000=3,487.32,IF(AF1000=4,325.64,IF(AF1000=5,287.99,IF(AF1000=6,618.7,IF(AF1000=7,412.3,IF(AF1000=8,366.04,IF(AF1000=9,798.54,IF(AF1000=10,534.49,IF(AF1000=11,476.86,IF(AF1000=12,510.22,IF(AF1000=13,340.94,IF(AF1000=14,301.53,IF(AF1000=15,647.78,IF(AF1000=16,431.68,IF(AF1000=17,383.24,IF(AF1000=18,836.07,IF(AF1000=19,559.61,IF(AF1000=20,499.27))))))))))))))))))</f>
        <v>0</v>
      </c>
      <c r="AG1001" s="52">
        <f>IF(AG1000=3,498.89,IF(AG1000=4,361.29,IF(AG1000=5,250.38,IF(AG1000=6,629.22,IF(AG1000=7,456.21,IF(AG1000=8,316.16,IF(AG1000=9,815.35,IF(AG1000=10,572.19,IF(AG1000=11,402.59,IF(AG1000=12,522.33,IF(AG1000=13,378.28,IF(AG1000=14,262.15,IF(AG1000=15,658.8,IF(AG1000=16,477.66,IF(AG1000=17,331.01,IF(AG1000=18,853.67,IF(AG1000=19,599.08,IF(AG1000=20,421.51))))))))))))))))))</f>
        <v>361.29</v>
      </c>
      <c r="AH1001" s="52">
        <f>IF(AH1000=3,359.85,IF(AH1000=4,130.83,IF(AH1000=5,78.61,IF(AH1000=6,427.19,IF(AH1000=7,160.77,IF(AH1000=8,95.38,IF(AH1000=9,568.37,IF(AH1000=10,204.4,IF(AH1000=11,132.96,IF(AH1000=12,376.76,IF(AH1000=13,136.98,IF(AH1000=14,82.31,IF(AH1000=15,447.27,IF(AH1000=16,168.32,IF(AH1000=17,99.86,IF(AH1000=18,595.08,IF(AH1000=19,214.01,IF(AH1000=20,139.21))))))))))))))))))</f>
        <v>130.83000000000001</v>
      </c>
      <c r="AI1001" s="52" t="b">
        <f>IF(AI1000=3,196.17,IF(AI1000=4,89.93,IF(AI1000=5,48.88,IF(AI1000=6,246.08,IF(AI1000=7,112.07,IF(AI1000=8,61.92,IF(AI1000=9,297.11,IF(AI1000=10,140.41,IF(AI1000=11,79.67,IF(AI1000=12,205.39,IF(AI1000=13,94.16,IF(AI1000=14,51.17,IF(AI1000=15,257.64,IF(AI1000=16,117.33,IF(AI1000=17,64.83,IF(AI1000=18,311.07,IF(AI1000=19,147.01,IF(AI1000=20,83.42))))))))))))))))))</f>
        <v>0</v>
      </c>
      <c r="AJ1001" s="52" t="b">
        <f>IF(AJ1000=3,108.35,IF(AJ1000=4,64.65,IF(AJ1000=5,45.75,IF(AJ1000=6,144.27,IF(AJ1000=7,86.58,IF(AJ1000=8,61.46,IF(AJ1000=9,195.16,IF(AJ1000=10,118.24,IF(AJ1000=11,83.88,IF(AJ1000=12,113.44,IF(AJ1000=13,67.69,IF(AJ1000=14,47.9,IF(AJ1000=15,151.05,IF(AJ1000=16,90.65,IF(AJ1000=17,64.34,IF(AJ1000=18,204.34,IF(AJ1000=19,123.8,IF(AJ1000=20,87.83))))))))))))))))))</f>
        <v>0</v>
      </c>
      <c r="AK1001" s="52" t="b">
        <f>IF(AK1000=3,140.85,IF(AK1000=4,104.84,IF(AK1000=5,53.32,IF(AK1000=6,286.46,IF(AK1000=7,119.42,IF(AK1000=8,63.42,IF(AK1000=9,413.27,IF(AK1000=10,141.33,IF(AK1000=11,146,IF(AK1000=12,147.47,IF(AK1000=13,109.77,IF(AK1000=14,55.82,IF(AK1000=15,299.92,IF(AK1000=16,125.03,IF(AK1000=17,66.4,IF(AK1000=18,432.69,IF(AK1000=19,147.97,IF(AK1000=20,152.86))))))))))))))))))</f>
        <v>0</v>
      </c>
      <c r="AL1001" s="52" t="b">
        <f>IF(AL1000=3,351.42,IF(AL1000=4,547.22,IF(AL1000=5,156.33,IF(AL1000=6,722.99,IF(AL1000=7,638.96,IF(AL1000=8,188.79,IF(AL1000=9,946.4,IF(AL1000=10,699.46,IF(AL1000=11,361.7,IF(AL1000=12,367.94,IF(AL1000=13,572.94,IF(AL1000=14,163.68,IF(AL1000=15,756.97,IF(AL1000=16,668.99,IF(AL1000=17,197.66,IF(AL1000=18,990.88,IF(AL1000=19,732.33,IF(AL1000=20,378.7))))))))))))))))))</f>
        <v>0</v>
      </c>
      <c r="AM1001" s="52" t="b">
        <f>IF(AM1000=3,46.41,IF(AM1000=4,19.01,IF(AM1000=5,15.96,IF(AM1000=6,78.9,IF(AM1000=7,32.34,IF(AM1000=8,27.09,IF(AM1000=9,125.27,IF(AM1000=10,48.48,IF(AM1000=11,43.47,IF(AM1000=12,48.59,IF(AM1000=13,19.9,IF(AM1000=14,16.71,IF(AM1000=15,82.61,IF(AM1000=16,33.86,IF(AM1000=17,28.36,IF(AM1000=18,131.15,IF(AM1000=19,50.76,IF(AM1000=20,45.51))))))))))))))))))</f>
        <v>0</v>
      </c>
      <c r="AO1001" s="4">
        <f t="shared" si="2597"/>
        <v>0</v>
      </c>
      <c r="AP1001" s="4">
        <f t="shared" si="2598"/>
        <v>0</v>
      </c>
      <c r="AQ1001" s="4">
        <f t="shared" si="2534"/>
        <v>0</v>
      </c>
      <c r="AU1001" s="310"/>
      <c r="AV1001" s="316"/>
      <c r="AW1001" s="317"/>
      <c r="AX1001" s="321" t="s">
        <v>338</v>
      </c>
      <c r="AY1001" s="321"/>
      <c r="AZ1001" s="10" t="s">
        <v>36</v>
      </c>
      <c r="BA1001" s="12">
        <f>IF(BX1001=FALSE,0,BX1001)</f>
        <v>0</v>
      </c>
      <c r="BB1001" s="12" t="s">
        <v>36</v>
      </c>
      <c r="BC1001" s="12">
        <f>IF(BY1001=FALSE,0,BY1001)</f>
        <v>0</v>
      </c>
      <c r="BD1001" s="12">
        <f>IF(BZ1001=FALSE,0,BZ1001)</f>
        <v>0</v>
      </c>
      <c r="BE1001" s="12" t="s">
        <v>36</v>
      </c>
      <c r="BF1001" s="12">
        <f>IF(CA1001=FALSE,0,CA1001)</f>
        <v>722.58</v>
      </c>
      <c r="BG1001" s="12" t="s">
        <v>36</v>
      </c>
      <c r="BH1001" s="12" t="s">
        <v>36</v>
      </c>
      <c r="BI1001" s="12" t="s">
        <v>36</v>
      </c>
      <c r="BJ1001" s="12" t="s">
        <v>36</v>
      </c>
      <c r="BK1001" s="12">
        <f>IF(CB1001=FALSE,0,CB1001)</f>
        <v>261.66000000000003</v>
      </c>
      <c r="BL1001" s="12" t="s">
        <v>36</v>
      </c>
      <c r="BM1001" s="12">
        <f>IF(CC1001=FALSE,0,CC1001)</f>
        <v>0</v>
      </c>
      <c r="BN1001" s="12" t="s">
        <v>36</v>
      </c>
      <c r="BO1001" s="12">
        <f>IF(CD1001=FALSE,0,CD1001)</f>
        <v>0</v>
      </c>
      <c r="BP1001" s="12">
        <f>IF(CE1001=FALSE,0,CE1001)</f>
        <v>0</v>
      </c>
      <c r="BQ1001" s="12">
        <f>IF(CF1001=FALSE,0,CF1001)</f>
        <v>0</v>
      </c>
      <c r="BR1001" s="12" t="s">
        <v>36</v>
      </c>
      <c r="BS1001" s="12">
        <f>IF(CG1001=FALSE,0,CG1001)</f>
        <v>0</v>
      </c>
      <c r="BT1001" s="12" t="s">
        <v>36</v>
      </c>
      <c r="BU1001" s="18">
        <v>9</v>
      </c>
      <c r="BX1001" s="52" t="b">
        <f>IF(AD1000=3,1896.3,IF(AD1000=4,1249.18,IF(AD1000=5,476.76,IF(AD1000=6,3974,IF(AD1000=7,1481.5,IF(AD1000=8,567.82,IF(AD1000=9,5364.7,IF(AD1000=10,1659.18,IF(AD1000=11,1172.3)))))))))</f>
        <v>0</v>
      </c>
      <c r="BY1001" s="52" t="b">
        <f>IF(AE1000=5,2411.56,IF(AE1000=8,2817.26,IF(AE1000=11,2857.82)))</f>
        <v>0</v>
      </c>
      <c r="BZ1001" s="52" t="b">
        <f>IF(AF1000=3,974.64,IF(AF1000=4,651.28,IF(AF1000=5,575.98,IF(AF1000=6,1237.4,IF(AF1000=7,824.6,IF(AF1000=8,732.08,IF(AF1000=9,1597.08,IF(AF1000=10,1068.98,IF(AF1000=11,953.72)))))))))</f>
        <v>0</v>
      </c>
      <c r="CA1001" s="52">
        <f>IF(AG1000=3,997.78,IF(AG1000=4,722.58,IF(AG1000=5,500.76,IF(AG1000=6,1258.44,IF(AG1000=7,912.42,IF(AG1000=8,632.32,IF(AG1000=9,1630.7,IF(AG1000=10,1144.38,IF(AG1000=11,805.18)))))))))</f>
        <v>722.58</v>
      </c>
      <c r="CB1001" s="52">
        <f>IF(AH1000=3,719.7,IF(AH1000=4,261.66,IF(AH1000=5,157.22,IF(AH1000=6,854.38,IF(AH1000=7,321.54,IF(AH1000=8,190.76,IF(AH1000=9,1136.74,IF(AH1000=10,408.8,IF(AH1000=11,265.92)))))))))</f>
        <v>261.66000000000003</v>
      </c>
      <c r="CC1001" s="52" t="b">
        <f>IF(AI1000=3,392.34,IF(AI1000=4,179.86,IF(AI1000=5,97.76,IF(AI1000=6,492.16,IF(AI1000=7,224.14,IF(AI1000=8,123.84,IF(AI1000=9,594.22,IF(AI1000=10,280.82,IF(AI1000=11,159.34)))))))))</f>
        <v>0</v>
      </c>
      <c r="CD1001" s="52" t="b">
        <f>IF(AJ1000=3,216.7,IF(AJ1000=4,129.3,IF(AJ1000=5,91.5,IF(AJ1000=6,288.54,IF(AJ1000=7,173.16,IF(AJ1000=8,122.92,IF(AJ1000=9,390.32,IF(AJ1000=10,236.48,IF(AJ1000=11,167.76)))))))))</f>
        <v>0</v>
      </c>
      <c r="CE1001" s="52" t="b">
        <f>IF(AK1000=3,281.7,IF(AK1000=4,209.68,IF(AK1000=5,106.64,IF(AK1000=6,572.92,IF(AK1000=7,238.84,IF(AK1000=8,126.84,IF(AK1000=9,826.54,IF(AK1000=10,282.66,IF(AK1000=11,292)))))))))</f>
        <v>0</v>
      </c>
      <c r="CF1001" s="52" t="b">
        <f>IF(AL1000=3,702.84,IF(AL1000=4,1094.44,IF(AL1000=5,312.66,IF(AL1000=6,1445.98,IF(AL1000=7,1277.92,IF(AL1000=8,377.58,IF(AL1000=9,1892.8,IF(AL1000=10,1398.92,IF(AL1000=11,723.4)))))))))</f>
        <v>0</v>
      </c>
      <c r="CG1001" s="52" t="b">
        <f>IF(AM1000=3,92.82,IF(AM1000=4,38.02,IF(AM1000=5,31.92,IF(AM1000=6,157.8,IF(AM1000=7,64.68,IF(AM1000=8,54.18,IF(AM1000=9,250.54,IF(AM1000=10,96.96,IF(AM1000=11,86.94)))))))))</f>
        <v>0</v>
      </c>
    </row>
    <row r="1002" spans="1:88" ht="30" customHeight="1">
      <c r="A1002" s="295" t="s">
        <v>42</v>
      </c>
      <c r="B1002" s="298" t="s">
        <v>197</v>
      </c>
      <c r="C1002" s="307">
        <v>3660.2</v>
      </c>
      <c r="D1002" s="298" t="s">
        <v>27</v>
      </c>
      <c r="E1002" s="36" t="s">
        <v>28</v>
      </c>
      <c r="F1002" s="40">
        <f>G1002+I1002+J1002+L1002+Q1002+S1002+U1002+V1002+W1002+Y1002+Z1002</f>
        <v>329161.78600000002</v>
      </c>
      <c r="G1002" s="44">
        <v>0</v>
      </c>
      <c r="H1002" s="44">
        <v>0</v>
      </c>
      <c r="I1002" s="44">
        <v>0</v>
      </c>
      <c r="J1002" s="44">
        <v>0</v>
      </c>
      <c r="K1002" s="44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40">
        <v>329161.78600000002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25">
        <v>1</v>
      </c>
      <c r="AO1002" s="4">
        <f t="shared" si="2597"/>
        <v>0</v>
      </c>
      <c r="AP1002" s="4">
        <f t="shared" si="2598"/>
        <v>0</v>
      </c>
      <c r="AQ1002" s="4">
        <f t="shared" si="2534"/>
        <v>0</v>
      </c>
      <c r="AU1002" s="310" t="s">
        <v>42</v>
      </c>
      <c r="AV1002" s="316" t="s">
        <v>197</v>
      </c>
      <c r="AW1002" s="317">
        <v>3660.2</v>
      </c>
      <c r="AX1002" s="316" t="s">
        <v>27</v>
      </c>
      <c r="AY1002" s="36" t="s">
        <v>28</v>
      </c>
      <c r="AZ1002" s="10">
        <f>BA1002+BC1002+BD1002+BF1002+BK1002+BM1002+BO1002+BP1002+BQ1002+BS1002+BT1002</f>
        <v>658323.56999999995</v>
      </c>
      <c r="BA1002" s="44">
        <f>ROUND($C1002*BA1010,2)</f>
        <v>0</v>
      </c>
      <c r="BB1002" s="10">
        <f>ROUND(H1002*2,2)</f>
        <v>0</v>
      </c>
      <c r="BC1002" s="44">
        <f>ROUND($C1002*BC1010,2)</f>
        <v>0</v>
      </c>
      <c r="BD1002" s="44">
        <f>ROUND($C1002*BD1010,2)</f>
        <v>0</v>
      </c>
      <c r="BE1002" s="10">
        <f>ROUND(K1002*2,2)</f>
        <v>0</v>
      </c>
      <c r="BF1002" s="44">
        <f>ROUND($C1002*BF1010,2)</f>
        <v>0</v>
      </c>
      <c r="BG1002" s="10">
        <f>ROUND(M1002*2,2)</f>
        <v>0</v>
      </c>
      <c r="BH1002" s="10">
        <f>ROUND(N1002*2,2)</f>
        <v>0</v>
      </c>
      <c r="BI1002" s="10">
        <f>ROUND(O1002*2,2)</f>
        <v>0</v>
      </c>
      <c r="BJ1002" s="10">
        <f>ROUND(P1002*2,2)</f>
        <v>0</v>
      </c>
      <c r="BK1002" s="44">
        <f>ROUND($C1002*BK1010,2)</f>
        <v>0</v>
      </c>
      <c r="BL1002" s="10">
        <f>ROUND(R1002*2,2)</f>
        <v>0</v>
      </c>
      <c r="BM1002" s="44">
        <f>ROUND($C1002*BM1010,2)</f>
        <v>658323.56999999995</v>
      </c>
      <c r="BN1002" s="10">
        <f>ROUND(T1002*2,2)</f>
        <v>0</v>
      </c>
      <c r="BO1002" s="44">
        <f>ROUND($C1002*BO1010,2)</f>
        <v>0</v>
      </c>
      <c r="BP1002" s="44">
        <f>ROUND(V1002*2,2)</f>
        <v>0</v>
      </c>
      <c r="BQ1002" s="44">
        <f>ROUND($C1002*BQ1010,2)</f>
        <v>0</v>
      </c>
      <c r="BR1002" s="10">
        <f>ROUND(X1002*2,2)</f>
        <v>0</v>
      </c>
      <c r="BS1002" s="44">
        <f>ROUND(Y1002*2,2)</f>
        <v>0</v>
      </c>
      <c r="BT1002" s="10">
        <f>ROUND(Z1002*2,2)</f>
        <v>0</v>
      </c>
      <c r="BU1002" s="25">
        <v>1</v>
      </c>
      <c r="CI1002" s="32">
        <f>BF1002-BG1002</f>
        <v>0</v>
      </c>
    </row>
    <row r="1003" spans="1:88" ht="60" customHeight="1">
      <c r="A1003" s="296"/>
      <c r="B1003" s="299"/>
      <c r="C1003" s="308"/>
      <c r="D1003" s="300"/>
      <c r="E1003" s="36" t="s">
        <v>29</v>
      </c>
      <c r="F1003" s="13">
        <v>0</v>
      </c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5">
        <v>2</v>
      </c>
      <c r="AO1003" s="4">
        <f t="shared" si="2597"/>
        <v>0</v>
      </c>
      <c r="AP1003" s="4">
        <f t="shared" si="2598"/>
        <v>0</v>
      </c>
      <c r="AQ1003" s="4">
        <f t="shared" si="2534"/>
        <v>0</v>
      </c>
      <c r="AU1003" s="310"/>
      <c r="AV1003" s="316"/>
      <c r="AW1003" s="317"/>
      <c r="AX1003" s="316"/>
      <c r="AY1003" s="36" t="s">
        <v>29</v>
      </c>
      <c r="AZ1003" s="13">
        <v>0</v>
      </c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5">
        <v>2</v>
      </c>
    </row>
    <row r="1004" spans="1:88" ht="120" customHeight="1">
      <c r="A1004" s="296"/>
      <c r="B1004" s="299"/>
      <c r="C1004" s="308"/>
      <c r="D1004" s="298" t="s">
        <v>30</v>
      </c>
      <c r="E1004" s="36" t="s">
        <v>31</v>
      </c>
      <c r="F1004" s="13">
        <v>0</v>
      </c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5">
        <v>3</v>
      </c>
      <c r="AO1004" s="4">
        <f t="shared" si="2597"/>
        <v>0</v>
      </c>
      <c r="AP1004" s="4">
        <f t="shared" si="2598"/>
        <v>0</v>
      </c>
      <c r="AQ1004" s="4">
        <f t="shared" si="2534"/>
        <v>0</v>
      </c>
      <c r="AT1004" s="32">
        <f>AZ1004-BC1004</f>
        <v>0</v>
      </c>
      <c r="AU1004" s="310"/>
      <c r="AV1004" s="316"/>
      <c r="AW1004" s="317"/>
      <c r="AX1004" s="316" t="s">
        <v>30</v>
      </c>
      <c r="AY1004" s="36" t="s">
        <v>31</v>
      </c>
      <c r="AZ1004" s="13">
        <v>0</v>
      </c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5">
        <v>3</v>
      </c>
    </row>
    <row r="1005" spans="1:88" ht="30" customHeight="1">
      <c r="A1005" s="296"/>
      <c r="B1005" s="299"/>
      <c r="C1005" s="308"/>
      <c r="D1005" s="299"/>
      <c r="E1005" s="36" t="s">
        <v>32</v>
      </c>
      <c r="F1005" s="13">
        <v>0</v>
      </c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5">
        <v>4</v>
      </c>
      <c r="AO1005" s="4">
        <f t="shared" si="2597"/>
        <v>0</v>
      </c>
      <c r="AP1005" s="4">
        <f t="shared" si="2598"/>
        <v>0</v>
      </c>
      <c r="AQ1005" s="4">
        <f t="shared" si="2534"/>
        <v>0</v>
      </c>
      <c r="AU1005" s="310"/>
      <c r="AV1005" s="316"/>
      <c r="AW1005" s="317"/>
      <c r="AX1005" s="316"/>
      <c r="AY1005" s="36" t="s">
        <v>32</v>
      </c>
      <c r="AZ1005" s="13">
        <v>0</v>
      </c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5">
        <v>4</v>
      </c>
    </row>
    <row r="1006" spans="1:88" ht="30" customHeight="1">
      <c r="A1006" s="296"/>
      <c r="B1006" s="299"/>
      <c r="C1006" s="308"/>
      <c r="D1006" s="299"/>
      <c r="E1006" s="36" t="s">
        <v>33</v>
      </c>
      <c r="F1006" s="13">
        <v>0</v>
      </c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5">
        <v>5</v>
      </c>
      <c r="AO1006" s="4">
        <f t="shared" si="2597"/>
        <v>0</v>
      </c>
      <c r="AP1006" s="4">
        <f t="shared" si="2598"/>
        <v>0</v>
      </c>
      <c r="AQ1006" s="4">
        <f t="shared" si="2534"/>
        <v>0</v>
      </c>
      <c r="AU1006" s="310"/>
      <c r="AV1006" s="316"/>
      <c r="AW1006" s="317"/>
      <c r="AX1006" s="316"/>
      <c r="AY1006" s="36" t="s">
        <v>33</v>
      </c>
      <c r="AZ1006" s="13">
        <v>0</v>
      </c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5">
        <v>5</v>
      </c>
    </row>
    <row r="1007" spans="1:88" ht="30" customHeight="1">
      <c r="A1007" s="296"/>
      <c r="B1007" s="299"/>
      <c r="C1007" s="308"/>
      <c r="D1007" s="300"/>
      <c r="E1007" s="36" t="s">
        <v>34</v>
      </c>
      <c r="F1007" s="13">
        <v>0</v>
      </c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5">
        <v>6</v>
      </c>
      <c r="AO1007" s="4">
        <f t="shared" si="2597"/>
        <v>0</v>
      </c>
      <c r="AP1007" s="4">
        <f t="shared" si="2598"/>
        <v>0</v>
      </c>
      <c r="AQ1007" s="4">
        <f t="shared" si="2534"/>
        <v>0</v>
      </c>
      <c r="AU1007" s="310"/>
      <c r="AV1007" s="316"/>
      <c r="AW1007" s="317"/>
      <c r="AX1007" s="316"/>
      <c r="AY1007" s="36" t="s">
        <v>34</v>
      </c>
      <c r="AZ1007" s="13">
        <v>0</v>
      </c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5">
        <v>6</v>
      </c>
    </row>
    <row r="1008" spans="1:88" ht="30" customHeight="1">
      <c r="A1008" s="296"/>
      <c r="B1008" s="299"/>
      <c r="C1008" s="308"/>
      <c r="D1008" s="311" t="s">
        <v>35</v>
      </c>
      <c r="E1008" s="312"/>
      <c r="F1008" s="10">
        <f>F1002+F1003+F1004+F1005+F1006+F1007</f>
        <v>329161.78600000002</v>
      </c>
      <c r="G1008" s="10">
        <f t="shared" ref="G1008" si="2642">G1002+G1003+G1004+G1005+G1006+G1007</f>
        <v>0</v>
      </c>
      <c r="H1008" s="10">
        <f t="shared" ref="H1008" si="2643">H1002+H1003+H1004+H1005+H1006+H1007</f>
        <v>0</v>
      </c>
      <c r="I1008" s="10">
        <f t="shared" ref="I1008" si="2644">I1002+I1003+I1004+I1005+I1006+I1007</f>
        <v>0</v>
      </c>
      <c r="J1008" s="10">
        <f t="shared" ref="J1008" si="2645">J1002+J1003+J1004+J1005+J1006+J1007</f>
        <v>0</v>
      </c>
      <c r="K1008" s="10">
        <f t="shared" ref="K1008" si="2646">K1002+K1003+K1004+K1005+K1006+K1007</f>
        <v>0</v>
      </c>
      <c r="L1008" s="10">
        <f t="shared" ref="L1008" si="2647">L1002+L1003+L1004+L1005+L1006+L1007</f>
        <v>0</v>
      </c>
      <c r="M1008" s="10">
        <f t="shared" ref="M1008" si="2648">M1002+M1003+M1004+M1005+M1006+M1007</f>
        <v>0</v>
      </c>
      <c r="N1008" s="10">
        <f t="shared" ref="N1008" si="2649">N1002+N1003+N1004+N1005+N1006+N1007</f>
        <v>0</v>
      </c>
      <c r="O1008" s="10">
        <f t="shared" ref="O1008" si="2650">O1002+O1003+O1004+O1005+O1006+O1007</f>
        <v>0</v>
      </c>
      <c r="P1008" s="10">
        <f t="shared" ref="P1008" si="2651">P1002+P1003+P1004+P1005+P1006+P1007</f>
        <v>0</v>
      </c>
      <c r="Q1008" s="10">
        <f t="shared" ref="Q1008" si="2652">Q1002+Q1003+Q1004+Q1005+Q1006+Q1007</f>
        <v>0</v>
      </c>
      <c r="R1008" s="10">
        <f t="shared" ref="R1008" si="2653">R1002+R1003+R1004+R1005+R1006+R1007</f>
        <v>0</v>
      </c>
      <c r="S1008" s="10">
        <f t="shared" ref="S1008" si="2654">S1002+S1003+S1004+S1005+S1006+S1007</f>
        <v>329161.78600000002</v>
      </c>
      <c r="T1008" s="10">
        <f t="shared" ref="T1008" si="2655">T1002+T1003+T1004+T1005+T1006+T1007</f>
        <v>0</v>
      </c>
      <c r="U1008" s="10">
        <f t="shared" ref="U1008" si="2656">U1002+U1003+U1004+U1005+U1006+U1007</f>
        <v>0</v>
      </c>
      <c r="V1008" s="10">
        <f t="shared" ref="V1008" si="2657">V1002+V1003+V1004+V1005+V1006+V1007</f>
        <v>0</v>
      </c>
      <c r="W1008" s="10">
        <f t="shared" ref="W1008" si="2658">W1002+W1003+W1004+W1005+W1006+W1007</f>
        <v>0</v>
      </c>
      <c r="X1008" s="10">
        <f t="shared" ref="X1008" si="2659">X1002+X1003+X1004+X1005+X1006+X1007</f>
        <v>0</v>
      </c>
      <c r="Y1008" s="10">
        <f t="shared" ref="Y1008" si="2660">Y1002+Y1003+Y1004+Y1005+Y1006+Y1007</f>
        <v>0</v>
      </c>
      <c r="Z1008" s="10">
        <f t="shared" ref="Z1008" si="2661">Z1002+Z1003+Z1004+Z1005+Z1006+Z1007</f>
        <v>0</v>
      </c>
      <c r="AA1008" s="16">
        <v>7</v>
      </c>
      <c r="AO1008" s="4">
        <f t="shared" si="2597"/>
        <v>0</v>
      </c>
      <c r="AP1008" s="4">
        <f t="shared" si="2598"/>
        <v>0</v>
      </c>
      <c r="AQ1008" s="4">
        <f t="shared" si="2534"/>
        <v>0</v>
      </c>
      <c r="AU1008" s="310"/>
      <c r="AV1008" s="316"/>
      <c r="AW1008" s="317"/>
      <c r="AX1008" s="321" t="s">
        <v>35</v>
      </c>
      <c r="AY1008" s="321"/>
      <c r="AZ1008" s="10">
        <f>AZ1002+AZ1003+AZ1004+AZ1005+AZ1006+AZ1007</f>
        <v>658323.56999999995</v>
      </c>
      <c r="BA1008" s="10">
        <f t="shared" ref="BA1008:BT1008" si="2662">BA1002+BA1003+BA1004+BA1005+BA1006+BA1007</f>
        <v>0</v>
      </c>
      <c r="BB1008" s="10">
        <f t="shared" si="2662"/>
        <v>0</v>
      </c>
      <c r="BC1008" s="10">
        <f t="shared" si="2662"/>
        <v>0</v>
      </c>
      <c r="BD1008" s="10">
        <f t="shared" si="2662"/>
        <v>0</v>
      </c>
      <c r="BE1008" s="10">
        <f t="shared" si="2662"/>
        <v>0</v>
      </c>
      <c r="BF1008" s="10">
        <f t="shared" si="2662"/>
        <v>0</v>
      </c>
      <c r="BG1008" s="10">
        <f t="shared" si="2662"/>
        <v>0</v>
      </c>
      <c r="BH1008" s="10">
        <f t="shared" si="2662"/>
        <v>0</v>
      </c>
      <c r="BI1008" s="10">
        <f t="shared" si="2662"/>
        <v>0</v>
      </c>
      <c r="BJ1008" s="10">
        <f t="shared" si="2662"/>
        <v>0</v>
      </c>
      <c r="BK1008" s="10">
        <f t="shared" si="2662"/>
        <v>0</v>
      </c>
      <c r="BL1008" s="10">
        <f t="shared" si="2662"/>
        <v>0</v>
      </c>
      <c r="BM1008" s="10">
        <f t="shared" si="2662"/>
        <v>658323.56999999995</v>
      </c>
      <c r="BN1008" s="10">
        <f t="shared" si="2662"/>
        <v>0</v>
      </c>
      <c r="BO1008" s="10">
        <f t="shared" si="2662"/>
        <v>0</v>
      </c>
      <c r="BP1008" s="10">
        <f t="shared" si="2662"/>
        <v>0</v>
      </c>
      <c r="BQ1008" s="10">
        <f t="shared" si="2662"/>
        <v>0</v>
      </c>
      <c r="BR1008" s="10">
        <f t="shared" si="2662"/>
        <v>0</v>
      </c>
      <c r="BS1008" s="10">
        <f t="shared" si="2662"/>
        <v>0</v>
      </c>
      <c r="BT1008" s="10">
        <f t="shared" si="2662"/>
        <v>0</v>
      </c>
      <c r="BU1008" s="16">
        <v>7</v>
      </c>
      <c r="CI1008" s="32">
        <f>BF1008-BG1008</f>
        <v>0</v>
      </c>
      <c r="CJ1008" s="123"/>
    </row>
    <row r="1009" spans="1:88" ht="75" customHeight="1">
      <c r="A1009" s="296"/>
      <c r="B1009" s="299"/>
      <c r="C1009" s="308"/>
      <c r="D1009" s="311" t="s">
        <v>337</v>
      </c>
      <c r="E1009" s="312"/>
      <c r="F1009" s="11">
        <f>ROUND(F1008/C1002,2)</f>
        <v>89.93</v>
      </c>
      <c r="G1009" s="11">
        <f>ROUND(G1008/C1002,2)</f>
        <v>0</v>
      </c>
      <c r="H1009" s="11">
        <f>ROUND(H1008/C1002,2)</f>
        <v>0</v>
      </c>
      <c r="I1009" s="11">
        <f>ROUND(I1008/C1002,2)</f>
        <v>0</v>
      </c>
      <c r="J1009" s="11">
        <f>ROUND(J1008/C1002,2)</f>
        <v>0</v>
      </c>
      <c r="K1009" s="11">
        <f>ROUND(K1008/C1002,2)</f>
        <v>0</v>
      </c>
      <c r="L1009" s="11">
        <f>ROUND(L1008/C1002,2)</f>
        <v>0</v>
      </c>
      <c r="M1009" s="11">
        <f>ROUND(M1008/C1002,2)</f>
        <v>0</v>
      </c>
      <c r="N1009" s="11">
        <f>ROUND(N1008/C1002,2)</f>
        <v>0</v>
      </c>
      <c r="O1009" s="11">
        <f>ROUND(O1008/C1002,2)</f>
        <v>0</v>
      </c>
      <c r="P1009" s="11">
        <f>ROUND(P1008/C1002,2)</f>
        <v>0</v>
      </c>
      <c r="Q1009" s="11">
        <f>ROUND(Q1008/C1002,2)</f>
        <v>0</v>
      </c>
      <c r="R1009" s="11">
        <f>ROUND(R1008/C1002,2)</f>
        <v>0</v>
      </c>
      <c r="S1009" s="11">
        <f>ROUND(S1008/C1002,2)</f>
        <v>89.93</v>
      </c>
      <c r="T1009" s="11">
        <f>ROUND(T1008/C1002,2)</f>
        <v>0</v>
      </c>
      <c r="U1009" s="11">
        <f>ROUND(U1008/C1002,2)</f>
        <v>0</v>
      </c>
      <c r="V1009" s="11">
        <f>ROUND(V1008/C1002,2)</f>
        <v>0</v>
      </c>
      <c r="W1009" s="11">
        <f>ROUND(W1008/C1002,2)</f>
        <v>0</v>
      </c>
      <c r="X1009" s="11">
        <f>ROUND(X1008/C1002,2)</f>
        <v>0</v>
      </c>
      <c r="Y1009" s="11">
        <f>ROUND(Y1008/C1002,2)</f>
        <v>0</v>
      </c>
      <c r="Z1009" s="11">
        <f>ROUND(Z1008/C1002,2)</f>
        <v>0</v>
      </c>
      <c r="AA1009" s="17">
        <v>8</v>
      </c>
      <c r="AD1009" s="52" t="b">
        <f>IF(AND(G1009&gt;947.15,G1009&lt;949),3,IF(AND(G1009&gt;623.59,G1009&lt;625),4,IF(AND(G1009&gt;237.38,G1009&lt;239),5,IF(AND(G1009&gt;1986,G1009&lt;1988),6,IF(AND(G1009&gt;739.75,G1009&lt;741),7,IF(AND(G1009&gt;282.91,G1009&lt;284),8,IF(AND(G1009&gt;2681.35,G1009&lt;2683),9,IF(AND(G1009&gt;828.59,G1009&lt;830),10,IF(AND(G1009&gt;585.15,G1009&lt;587),11,IF(AND(G1009&gt;991.71,G1009&lt;993),12,IF(AND(G1009&gt;652.95,G1009&lt;654),13,IF(AND(G1009&gt;248.59,G1009&lt;250),14,IF(AND(G1009&gt;2079.39,G1009&lt;2081),15,IF(AND(G1009&gt;774.57,G1009&lt;776),16,IF(AND(G1009&gt;296.25,G1009&lt;298),17,IF(AND(G1009&gt;2807.42,G1009&lt;2809),18,IF(AND(G1009&gt;867.59,G1009&lt;869),19,IF(AND(G1009&gt;612.7,G1009&lt;614),20))))))))))))))))))</f>
        <v>0</v>
      </c>
      <c r="AE1009" s="52" t="b">
        <f>IF(AND(I1009&gt;1204.78,I1009&lt;1206),5,IF(AND(I1009&gt;1407.63,I1009&lt;1409),8,IF(AND(I1009&gt;1427.91,I1009&lt;1429),11,IF(AND(I1009&gt;1261.45,I1009&lt;1263),14,IF(AND(I1009&gt;1473.83,I1009&lt;1475),17,IF(AND(I1009&gt;1495.07,I1009&lt;1497),20))))))</f>
        <v>0</v>
      </c>
      <c r="AF1009" s="52" t="b">
        <f>IF(AND(J1009&gt;486.32,J1009&lt;488),3,IF(AND(J1009&gt;324.64,J1009&lt;326),4,IF(AND(J1009&gt;286.99,J1009&lt;288.5),5,IF(AND(J1009&gt;617.7,J1009&lt;618),6,IF(AND(J1009&gt;411.3,J1009&lt;413),7,IF(AND(J1009&gt;365.04,J1009&lt;367),8,IF(AND(J1009&gt;797.54,J1009&lt;799),9,IF(AND(J1009&gt;533.49,J1009&lt;535),10,IF(AND(J1009&gt;475.86,J1009&lt;477),11,IF(AND(J1009&gt;509.22,J1009&lt;511),12,IF(AND(J1009&gt;339.94,J1009&lt;341.2),13,IF(AND(J1009&gt;300.53,J1009&lt;302),14,IF(AND(J1009&gt;646.78,J1009&lt;648),15,IF(AND(J1009&gt;430.68,J1009&lt;432),16,IF(AND(J1009&gt;382.24,J1009&lt;384),17,IF(AND(J1009&gt;835.07,J1009&lt;837),18,IF(AND(J1009&gt;558.61,J1009&lt;560),19,IF(AND(J1009&gt;498.27,J1009&lt;500),20))))))))))))))))))</f>
        <v>0</v>
      </c>
      <c r="AG1009" s="52" t="b">
        <f>IF(AND(L1009&gt;497.89,L1009&lt;499),3,IF(AND(L1009&gt;360.29,L1009&lt;362),4,IF(AND(L1009&gt;249.38,L1009&lt;251),5,IF(AND(L1009&gt;628.22,L1009&lt;630),6,IF(AND(L1009&gt;455.21,L1009&lt;457),7,IF(AND(L1009&gt;315.16,L1009&lt;317),8,IF(AND(L1009&gt;814.35,L1009&lt;816),9,IF(AND(L1009&gt;571.19,L1009&lt;573),10,IF(AND(L1009&gt;401.59,L1009&lt;403),11,IF(AND(L1009&gt;521.33,L1009&lt;523),12,IF(AND(L1009&gt;377.28,L1009&lt;379),13,IF(AND(L1009&gt;261.15,L1009&lt;263),14,IF(AND(L1009&gt;657.8,L1009&lt;659),15,IF(AND(L1009&gt;476.66,L1009&lt;478),16,IF(AND(L1009&gt;330.01,L1009&lt;332),17,IF(AND(L1009&gt;852.67,L1009&lt;854),18,IF(AND(L1009&gt;598.08,L1009&lt;600),19,IF(AND(L1009&gt;420.51,L1009&lt;422),20))))))))))))))))))</f>
        <v>0</v>
      </c>
      <c r="AH1009" s="52" t="b">
        <f>IF(AND(Q1009&gt;358.85,Q1009&lt;360),3,IF(AND(Q1009&gt;129.83,Q1009&lt;131),4,IF(AND(Q1009&gt;77.61,Q1009&lt;79),5,IF(AND(Q1009&gt;426.19,Q1009&lt;428),6,IF(AND(Q1009&gt;159.77,Q1009&lt;161),7,IF(AND(Q1009&gt;94.38,Q1009&lt;96),8,IF(AND(Q1009&gt;567.37,Q1009&lt;569),9,IF(AND(Q1009&gt;203.4,Q1009&lt;205),10,IF(AND(Q1009&gt;131.96,Q1009&lt;133),11,IF(AND(Q1009&gt;375.76,Q1009&lt;377),12,IF(AND(Q1009&gt;135.98,Q1009&lt;137),13,IF(AND(Q1009&gt;81.31,Q1009&lt;83),14,IF(AND(Q1009&gt;446.27,Q1009&lt;448),15,IF(AND(Q1009&gt;167.32,Q1009&lt;169),16,IF(AND(Q1009&gt;98.86,Q1009&lt;100),17,IF(AND(Q1009&gt;594.08,Q1009&lt;596),18,IF(AND(Q1009&gt;213.01,Q1009&lt;215),19,IF(AND(Q1009&gt;138.21,Q1009&lt;140),20))))))))))))))))))</f>
        <v>0</v>
      </c>
      <c r="AI1009" s="52">
        <f>IF(AND(S1009&gt;195.17,S1009&lt;197),3,IF(AND(S1009&gt;88.93,S1009&lt;90),4,IF(AND(S1009&gt;47.88,S1009&lt;49),5,IF(AND(S1009&gt;245.08,S1009&lt;247),6,IF(AND(S1009&gt;111.07,S1009&lt;113),7,IF(AND(S1009&gt;60.92,S1009&lt;62),8,IF(AND(S1009&gt;296.11,S1009&lt;298),9,IF(AND(S1009&gt;139.41,S1009&lt;141),10,IF(AND(S1009&gt;78.67,S1009&lt;80),11,IF(AND(S1009&gt;204.39,S1009&lt;206),12,IF(AND(S1009&gt;93.16,S1009&lt;95),13,IF(AND(S1009&gt;50.17,S1009&lt;52),14,IF(AND(S1009&gt;256.64,S1009&lt;258),15,IF(AND(S1009&gt;116.33,S1009&lt;118),16,IF(AND(S1009&gt;63.83,S1009&lt;65),17,IF(AND(S1009&gt;310.07,S1009&lt;312),18,IF(AND(S1009&gt;146.01,S1009&lt;148),19,IF(AND(S1009&gt;82.42,S1009&lt;84),20))))))))))))))))))</f>
        <v>4</v>
      </c>
      <c r="AJ1009" s="52" t="b">
        <f>IF(AND(U1009&gt;107.35,U1009&lt;109),3,IF(AND(U1009&gt;63.65,U1009&lt;65),4,IF(AND(U1009&gt;44.75,U1009&lt;46),5,IF(AND(U1009&gt;143.27,U1009&lt;145),6,IF(AND(U1009&gt;85.58,U1009&lt;87),7,IF(AND(U1009&gt;60.46,U1009&lt;62),8,IF(AND(U1009&gt;194.16,U1009&lt;196),9,IF(AND(U1009&gt;117.24,U1009&lt;119),10,IF(AND(U1009&gt;82.88,U1009&lt;84),11,IF(AND(U1009&gt;112.44,U1009&lt;114),12,IF(AND(U1009&gt;66.69,U1009&lt;68),13,IF(AND(U1009&gt;46.9,U1009&lt;48),14,IF(AND(U1009&gt;150.05,U1009&lt;152),15,IF(AND(U1009&gt;90.65,U1009&lt;91),16,IF(AND(U1009&gt;63.34,U1009&lt;65),17,IF(AND(U1009&gt;203.34,U1009&lt;205),18,IF(AND(U1009&gt;122.8,U1009&lt;124),19,IF(AND(U1009&gt;86.83,U1009&lt;88),20))))))))))))))))))</f>
        <v>0</v>
      </c>
      <c r="AK1009" s="52" t="b">
        <f>IF(AND(V1009&gt;139.85,V1009&lt;141),3,IF(AND(V1009&gt;103.84,V1009&lt;105),4,IF(AND(V1009&gt;52.32,V1009&lt;54),5,IF(AND(V1009&gt;285.46,V1009&lt;287),6,IF(AND(V1009&gt;118.42,V1009&lt;120),7,IF(AND(V1009&gt;62.42,V1009&lt;64),8,IF(AND(V1009&gt;412.27,V1009&lt;414),9,IF(AND(V1009&gt;140.33,V1009&lt;142),10,IF(AND(V1009&gt;145,V1009&lt;147),11,IF(AND(V1009&gt;146.47,V1009&lt;148),12,IF(AND(V1009&gt;108.77,V1009&lt;110),13,IF(AND(V1009&gt;54.82,V1009&lt;56),14,IF(AND(V1009&gt;298.92,V1009&lt;300),15,IF(AND(V1009&gt;124.03,V1009&lt;126),16,IF(AND(V1009&gt;65.4,V1009&lt;67),17,IF(AND(V1009&gt;431.69,V1009&lt;433),18,IF(AND(V1009&gt;146.97,V1009&lt;148),19,IF(AND(V1009&gt;151.86,V1009&lt;153),20))))))))))))))))))</f>
        <v>0</v>
      </c>
      <c r="AL1009" s="52" t="b">
        <f>IF(AND(W1009&gt;350.42,W1009&lt;352),3,IF(AND(W1009&gt;546.22,W1009&lt;548),4,IF(AND(W1009&gt;155.33,W1009&lt;157),5,IF(AND(W1009&gt;721.99,W1009&lt;723),6,IF(AND(W1009&gt;638.96,W1009&lt;639),7,IF(AND(W1009&gt;187.79,W1009&lt;189),8,IF(AND(W1009&gt;945.4,W1009&lt;947),9,IF(AND(W1009&gt;698.46,W1009&lt;670),10,IF(AND(W1009&gt;360.7,W1009&lt;362),11,IF(AND(W1009&gt;366.94,W1009&lt;368),12,IF(AND(W1009&gt;571.94,W1009&lt;573),13,IF(AND(W1009&gt;162.68,W1009&lt;164),14,IF(AND(W1009&gt;755.97,W1009&lt;757),15,IF(AND(W1009&gt;667.99,W1009&lt;669),16,IF(AND(W1009&gt;196.66,W1009&lt;198),17,IF(AND(W1009&gt;989.88,W1009&lt;991),18,IF(AND(W1009&gt;731.33,W1009&lt;733),19,IF(AND(W1009&gt;377.7,W1009&lt;379),20))))))))))))))))))</f>
        <v>0</v>
      </c>
      <c r="AM1009" s="52" t="b">
        <f>IF(AND(Y1009&gt;46.2,Y1009&lt;46.5),3,IF(AND(Y1009&gt;18.8,Y1009&lt;19.1),4,IF(AND(Y1009&gt;15.8,Y1009&lt;16),5,IF(AND(Y1009&gt;78.7,Y1009&lt;79),6,IF(AND(Y1009&gt;32.1,Y1009&lt;32.4),7,IF(AND(Y1009&gt;26.9,Y1009&lt;27.3),8,IF(AND(Y1009&gt;125,Y1009&lt;125.5),9,IF(AND(Y1009&gt;48.2,Y1009&lt;48.52),10,IF(AND(Y1009&gt;43.1,Y1009&lt;43.6),11,IF(AND(Y1009&gt;48.53,Y1009&lt;48.7),12,IF(AND(Y1009&gt;19.6,Y1009&lt;20.1),13,IF(AND(Y1009&gt;16.5,Y1009&lt;16.9),14,IF(AND(Y1009&gt;82.4,Y1009&lt;82.8),15,IF(AND(Y1009&gt;33.6,Y1009&lt;34),16,IF(AND(Y1009&gt;28,Y1009&lt;28.6),17,IF(AND(Y1009&gt;130.8,Y1009&lt;131.4),18,IF(AND(Y1009&gt;50.5,Y1009&lt;50.9),19,IF(AND(Y1009&gt;45.2,Y1009&lt;45.8),20))))))))))))))))))</f>
        <v>0</v>
      </c>
      <c r="AO1009" s="4">
        <f t="shared" si="2597"/>
        <v>0</v>
      </c>
      <c r="AP1009" s="4">
        <f t="shared" si="2598"/>
        <v>0</v>
      </c>
      <c r="AQ1009" s="4">
        <f t="shared" si="2534"/>
        <v>0</v>
      </c>
      <c r="AU1009" s="310"/>
      <c r="AV1009" s="316"/>
      <c r="AW1009" s="317"/>
      <c r="AX1009" s="321" t="s">
        <v>337</v>
      </c>
      <c r="AY1009" s="321"/>
      <c r="AZ1009" s="11">
        <f>ROUND(AZ1008/AW1002,2)</f>
        <v>179.86</v>
      </c>
      <c r="BA1009" s="11">
        <f>ROUND(BA1008/AW1002,2)</f>
        <v>0</v>
      </c>
      <c r="BB1009" s="11">
        <f>ROUND(BB1008/AW1002,2)</f>
        <v>0</v>
      </c>
      <c r="BC1009" s="11">
        <f>ROUND(BC1008/AW1002,2)</f>
        <v>0</v>
      </c>
      <c r="BD1009" s="11">
        <f>ROUND(BD1008/AW1002,2)</f>
        <v>0</v>
      </c>
      <c r="BE1009" s="11">
        <f>ROUND(BE1008/AW1002,2)</f>
        <v>0</v>
      </c>
      <c r="BF1009" s="11">
        <f>ROUND(BF1008/AW1002,2)</f>
        <v>0</v>
      </c>
      <c r="BG1009" s="11">
        <f>ROUND(BG1008/AW1002,2)</f>
        <v>0</v>
      </c>
      <c r="BH1009" s="11">
        <f>ROUND(BH1008/AW1002,2)</f>
        <v>0</v>
      </c>
      <c r="BI1009" s="11">
        <f>ROUND(BI1008/AW1002,2)</f>
        <v>0</v>
      </c>
      <c r="BJ1009" s="11">
        <f>ROUND(BJ1008/AW1002,2)</f>
        <v>0</v>
      </c>
      <c r="BK1009" s="11">
        <f>ROUND(BK1008/AW1002,2)</f>
        <v>0</v>
      </c>
      <c r="BL1009" s="11">
        <f>ROUND(BL1008/AW1002,2)</f>
        <v>0</v>
      </c>
      <c r="BM1009" s="11">
        <f>ROUND(BM1008/AW1002,2)</f>
        <v>179.86</v>
      </c>
      <c r="BN1009" s="11">
        <f>ROUND(BN1008/AW1002,2)</f>
        <v>0</v>
      </c>
      <c r="BO1009" s="11">
        <f>ROUND(BO1008/AW1002,2)</f>
        <v>0</v>
      </c>
      <c r="BP1009" s="11">
        <f>ROUND(BP1008/AW1002,2)</f>
        <v>0</v>
      </c>
      <c r="BQ1009" s="11">
        <f>ROUND(BQ1008/AW1002,2)</f>
        <v>0</v>
      </c>
      <c r="BR1009" s="11">
        <f>ROUND(BR1008/AW1002,2)</f>
        <v>0</v>
      </c>
      <c r="BS1009" s="11">
        <f>ROUND(BS1008/AW1002,2)</f>
        <v>0</v>
      </c>
      <c r="BT1009" s="11">
        <f>ROUND(BT1008/AW1002,2)</f>
        <v>0</v>
      </c>
      <c r="BU1009" s="17">
        <v>8</v>
      </c>
      <c r="BX1009" s="52" t="b">
        <f>IF(AND(BA1009&gt;947.15,BA1009&lt;949),3,IF(AND(BA1009&gt;623.59,BA1009&lt;625),4,IF(AND(BA1009&gt;237.38,BA1009&lt;239),5,IF(AND(BA1009&gt;1986,BA1009&lt;1988),6,IF(AND(BA1009&gt;739.75,BA1009&lt;741),7,IF(AND(BA1009&gt;282.91,BA1009&lt;284),8,IF(AND(BA1009&gt;2681.35,BA1009&lt;2683),9,IF(AND(BA1009&gt;828.59,BA1009&lt;830),10,IF(AND(BA1009&gt;585.15,BA1009&lt;587),11,IF(AND(BA1009&gt;991.71,BA1009&lt;993),12,IF(AND(BA1009&gt;652.95,BA1009&lt;654),13,IF(AND(BA1009&gt;248.59,BA1009&lt;250),14,IF(AND(BA1009&gt;2079.39,BA1009&lt;2081),15,IF(AND(BA1009&gt;774.57,BA1009&lt;776),16,IF(AND(BA1009&gt;296.25,BA1009&lt;298),17,IF(AND(BA1009&gt;2807.42,BA1009&lt;2809),18,IF(AND(BA1009&gt;867.59,BA1009&lt;869),19,IF(AND(BA1009&gt;612.7,BA1009&lt;614),20))))))))))))))))))</f>
        <v>0</v>
      </c>
      <c r="BY1009" s="52" t="b">
        <f>IF(AND(BC1009&gt;1204.78,BC1009&lt;1206),5,IF(AND(BC1009&gt;1407.63,BC1009&lt;1409),8,IF(AND(BC1009&gt;1427.91,BC1009&lt;1429),11,IF(AND(BC1009&gt;1261.45,BC1009&lt;1263),14,IF(AND(BC1009&gt;1473.83,BC1009&lt;1475),17,IF(AND(BC1009&gt;1495.07,BC1009&lt;1497),20))))))</f>
        <v>0</v>
      </c>
      <c r="BZ1009" s="52" t="b">
        <f>IF(AND(BD1009&gt;486.32,BD1009&lt;488),3,IF(AND(BD1009&gt;324.64,BD1009&lt;326),4,IF(AND(BD1009&gt;286.99,BD1009&lt;288.5),5,IF(AND(BD1009&gt;617.7,BD1009&lt;618),6,IF(AND(BD1009&gt;411.3,BD1009&lt;413),7,IF(AND(BD1009&gt;365.04,BD1009&lt;367),8,IF(AND(BD1009&gt;797.54,BD1009&lt;799),9,IF(AND(BD1009&gt;533.49,BD1009&lt;535),10,IF(AND(BD1009&gt;475.86,BD1009&lt;477),11,IF(AND(BD1009&gt;509.22,BD1009&lt;511),12,IF(AND(BD1009&gt;339.94,BD1009&lt;341.2),13,IF(AND(BD1009&gt;300.53,BD1009&lt;302),14,IF(AND(BD1009&gt;646.78,BD1009&lt;648),15,IF(AND(BD1009&gt;430.68,BD1009&lt;432),16,IF(AND(BD1009&gt;382.24,BD1009&lt;384),17,IF(AND(BD1009&gt;835.07,BD1009&lt;837),18,IF(AND(BD1009&gt;558.61,BD1009&lt;560),19,IF(AND(BD1009&gt;498.27,BD1009&lt;500),20))))))))))))))))))</f>
        <v>0</v>
      </c>
      <c r="CA1009" s="52" t="b">
        <f>IF(AND(BF1009&gt;497.89,BF1009&lt;499),3,IF(AND(BF1009&gt;360.29,BF1009&lt;362),4,IF(AND(BF1009&gt;249.38,BF1009&lt;251),5,IF(AND(BF1009&gt;628.22,BF1009&lt;630),6,IF(AND(BF1009&gt;455.21,BF1009&lt;457),7,IF(AND(BF1009&gt;315.16,BF1009&lt;317),8,IF(AND(BF1009&gt;814.35,BF1009&lt;816),9,IF(AND(BF1009&gt;571.19,BF1009&lt;573),10,IF(AND(BF1009&gt;401.59,BF1009&lt;403),11,IF(AND(BF1009&gt;521.33,BF1009&lt;523),12,IF(AND(BF1009&gt;377.28,BF1009&lt;379),13,IF(AND(BF1009&gt;261.15,BF1009&lt;263),14,IF(AND(BF1009&gt;657.8,BF1009&lt;659),15,IF(AND(BF1009&gt;476.66,BF1009&lt;478),16,IF(AND(BF1009&gt;330.01,BF1009&lt;332),17,IF(AND(BF1009&gt;852.67,BF1009&lt;854),18,IF(AND(BF1009&gt;598.08,BF1009&lt;600),19,IF(AND(BF1009&gt;420.51,BF1009&lt;422),20))))))))))))))))))</f>
        <v>0</v>
      </c>
      <c r="CB1009" s="52" t="b">
        <f>IF(AND(BK1009&gt;358.85,BK1009&lt;360),3,IF(AND(BK1009&gt;129.83,BK1009&lt;131),4,IF(AND(BK1009&gt;77.61,BK1009&lt;79),5,IF(AND(BK1009&gt;426.19,BK1009&lt;428),6,IF(AND(BK1009&gt;159.77,BK1009&lt;161),7,IF(AND(BK1009&gt;94.38,BK1009&lt;96),8,IF(AND(BK1009&gt;567.37,BK1009&lt;569),9,IF(AND(BK1009&gt;203.4,BK1009&lt;205),10,IF(AND(BK1009&gt;131.96,BK1009&lt;133),11,IF(AND(BK1009&gt;375.76,BK1009&lt;377),12,IF(AND(BK1009&gt;135.98,BK1009&lt;137),13,IF(AND(BK1009&gt;81.31,BK1009&lt;83),14,IF(AND(BK1009&gt;446.27,BK1009&lt;448),15,IF(AND(BK1009&gt;167.32,BK1009&lt;169),16,IF(AND(BK1009&gt;98.86,BK1009&lt;100),17,IF(AND(BK1009&gt;594.08,BK1009&lt;596),18,IF(AND(BK1009&gt;213.01,BK1009&lt;215),19,IF(AND(BK1009&gt;138.21,BK1009&lt;140),20))))))))))))))))))</f>
        <v>0</v>
      </c>
      <c r="CC1009" s="52" t="b">
        <f>IF(AND(BM1009&gt;195.17,BM1009&lt;197),3,IF(AND(BM1009&gt;88.93,BM1009&lt;90),4,IF(AND(BM1009&gt;47.88,BM1009&lt;49),5,IF(AND(BM1009&gt;245.08,BM1009&lt;247),6,IF(AND(BM1009&gt;111.07,BM1009&lt;113),7,IF(AND(BM1009&gt;60.92,BM1009&lt;62),8,IF(AND(BM1009&gt;296.11,BM1009&lt;298),9,IF(AND(BM1009&gt;139.41,BM1009&lt;141),10,IF(AND(BM1009&gt;78.67,BM1009&lt;80),11,IF(AND(BM1009&gt;204.39,BM1009&lt;206),12,IF(AND(BM1009&gt;93.16,BM1009&lt;95),13,IF(AND(BM1009&gt;50.17,BM1009&lt;52),14,IF(AND(BM1009&gt;256.64,BM1009&lt;258),15,IF(AND(BM1009&gt;116.33,BM1009&lt;118),16,IF(AND(BM1009&gt;63.83,BM1009&lt;65),17,IF(AND(BM1009&gt;310.07,BM1009&lt;312),18,IF(AND(BM1009&gt;146.01,BM1009&lt;148),19,IF(AND(BM1009&gt;82.42,BM1009&lt;84),20))))))))))))))))))</f>
        <v>0</v>
      </c>
      <c r="CD1009" s="52" t="b">
        <f>IF(AND(BO1009&gt;107.35,BO1009&lt;109),3,IF(AND(BO1009&gt;63.65,BO1009&lt;65),4,IF(AND(BO1009&gt;44.75,BO1009&lt;46),5,IF(AND(BO1009&gt;143.27,BO1009&lt;145),6,IF(AND(BO1009&gt;85.58,BO1009&lt;87),7,IF(AND(BO1009&gt;60.46,BO1009&lt;62),8,IF(AND(BO1009&gt;194.16,BO1009&lt;196),9,IF(AND(BO1009&gt;117.24,BO1009&lt;119),10,IF(AND(BO1009&gt;82.88,BO1009&lt;84),11,IF(AND(BO1009&gt;112.44,BO1009&lt;114),12,IF(AND(BO1009&gt;66.69,BO1009&lt;68),13,IF(AND(BO1009&gt;46.9,BO1009&lt;48),14,IF(AND(BO1009&gt;150.05,BO1009&lt;152),15,IF(AND(BO1009&gt;90.65,BO1009&lt;91),16,IF(AND(BO1009&gt;63.34,BO1009&lt;65),17,IF(AND(BO1009&gt;203.34,BO1009&lt;205),18,IF(AND(BO1009&gt;122.8,BO1009&lt;124),19,IF(AND(BO1009&gt;86.83,BO1009&lt;88),20))))))))))))))))))</f>
        <v>0</v>
      </c>
      <c r="CE1009" s="52" t="b">
        <f>IF(AND(BP1009&gt;139.85,BP1009&lt;141),3,IF(AND(BP1009&gt;103.84,BP1009&lt;105),4,IF(AND(BP1009&gt;52.32,BP1009&lt;54),5,IF(AND(BP1009&gt;285.46,BP1009&lt;287),6,IF(AND(BP1009&gt;118.42,BP1009&lt;120),7,IF(AND(BP1009&gt;62.42,BP1009&lt;64),8,IF(AND(BP1009&gt;412.27,BP1009&lt;414),9,IF(AND(BP1009&gt;140.33,BP1009&lt;142),10,IF(AND(BP1009&gt;145,BP1009&lt;147),11,IF(AND(BP1009&gt;146.47,BP1009&lt;148),12,IF(AND(BP1009&gt;108.77,BP1009&lt;110),13,IF(AND(BP1009&gt;54.82,BP1009&lt;56),14,IF(AND(BP1009&gt;298.92,BP1009&lt;300),15,IF(AND(BP1009&gt;124.03,BP1009&lt;126),16,IF(AND(BP1009&gt;65.4,BP1009&lt;67),17,IF(AND(BP1009&gt;431.69,BP1009&lt;433),18,IF(AND(BP1009&gt;146.97,BP1009&lt;148),19,IF(AND(BP1009&gt;151.86,BP1009&lt;153),20))))))))))))))))))</f>
        <v>0</v>
      </c>
      <c r="CF1009" s="52" t="b">
        <f>IF(AND(BQ1009&gt;350.42,BQ1009&lt;352),3,IF(AND(BQ1009&gt;546.22,BQ1009&lt;548),4,IF(AND(BQ1009&gt;155.33,BQ1009&lt;157),5,IF(AND(BQ1009&gt;721.99,BQ1009&lt;723),6,IF(AND(BQ1009&gt;638.96,BQ1009&lt;639),7,IF(AND(BQ1009&gt;187.79,BQ1009&lt;189),8,IF(AND(BQ1009&gt;945.4,BQ1009&lt;947),9,IF(AND(BQ1009&gt;698.46,BQ1009&lt;670),10,IF(AND(BQ1009&gt;360.7,BQ1009&lt;362),11,IF(AND(BQ1009&gt;366.94,BQ1009&lt;368),12,IF(AND(BQ1009&gt;571.94,BQ1009&lt;573),13,IF(AND(BQ1009&gt;162.68,BQ1009&lt;164),14,IF(AND(BQ1009&gt;755.97,BQ1009&lt;757),15,IF(AND(BQ1009&gt;667.99,BQ1009&lt;669),16,IF(AND(BQ1009&gt;196.66,BQ1009&lt;198),17,IF(AND(BQ1009&gt;989.88,BQ1009&lt;991),18,IF(AND(BQ1009&gt;731.33,BQ1009&lt;733),19,IF(AND(BQ1009&gt;377.7,BQ1009&lt;379),20))))))))))))))))))</f>
        <v>0</v>
      </c>
      <c r="CG1009" s="52" t="b">
        <f>IF(AND(BS1009&gt;46.2,BS1009&lt;46.5),3,IF(AND(BS1009&gt;18.8,BS1009&lt;19.1),4,IF(AND(BS1009&gt;15.8,BS1009&lt;16),5,IF(AND(BS1009&gt;78.7,BS1009&lt;79),6,IF(AND(BS1009&gt;32.1,BS1009&lt;32.4),7,IF(AND(BS1009&gt;26.9,BS1009&lt;27.3),8,IF(AND(BS1009&gt;125,BS1009&lt;125.5),9,IF(AND(BS1009&gt;48.2,BS1009&lt;48.52),10,IF(AND(BS1009&gt;43.1,BS1009&lt;43.6),11,IF(AND(BS1009&gt;48.53,BS1009&lt;48.7),12,IF(AND(BS1009&gt;19.6,BS1009&lt;20.1),13,IF(AND(BS1009&gt;16.5,BS1009&lt;16.9),14,IF(AND(BS1009&gt;82.4,BS1009&lt;82.8),15,IF(AND(BS1009&gt;33.6,BS1009&lt;34),16,IF(AND(BS1009&gt;28,BS1009&lt;28.6),17,IF(AND(BS1009&gt;130.8,BS1009&lt;131.4),18,IF(AND(BS1009&gt;50.5,BS1009&lt;50.9),19,IF(AND(BS1009&gt;45.2,BS1009&lt;45.8),20))))))))))))))))))</f>
        <v>0</v>
      </c>
    </row>
    <row r="1010" spans="1:88" ht="90" customHeight="1">
      <c r="A1010" s="297"/>
      <c r="B1010" s="300"/>
      <c r="C1010" s="309"/>
      <c r="D1010" s="311" t="s">
        <v>338</v>
      </c>
      <c r="E1010" s="312"/>
      <c r="F1010" s="10" t="s">
        <v>36</v>
      </c>
      <c r="G1010" s="12">
        <f>IF(AD1010=FALSE,0,AD1010)</f>
        <v>0</v>
      </c>
      <c r="H1010" s="12" t="s">
        <v>36</v>
      </c>
      <c r="I1010" s="12">
        <f>IF(AE1010=FALSE,0,AE1010)</f>
        <v>0</v>
      </c>
      <c r="J1010" s="12">
        <f>IF(AF1010=FALSE,0,AF1010)</f>
        <v>0</v>
      </c>
      <c r="K1010" s="12" t="s">
        <v>36</v>
      </c>
      <c r="L1010" s="12">
        <f>IF(AG1010=FALSE,0,AG1010)</f>
        <v>0</v>
      </c>
      <c r="M1010" s="12" t="s">
        <v>36</v>
      </c>
      <c r="N1010" s="12" t="s">
        <v>36</v>
      </c>
      <c r="O1010" s="12" t="s">
        <v>36</v>
      </c>
      <c r="P1010" s="12" t="s">
        <v>36</v>
      </c>
      <c r="Q1010" s="12">
        <f>IF(AH1010=FALSE,0,AH1010)</f>
        <v>0</v>
      </c>
      <c r="R1010" s="12" t="s">
        <v>36</v>
      </c>
      <c r="S1010" s="12">
        <f>IF(AI1010=FALSE,0,AI1010)</f>
        <v>89.93</v>
      </c>
      <c r="T1010" s="12" t="s">
        <v>36</v>
      </c>
      <c r="U1010" s="12">
        <f>IF(AJ1010=FALSE,0,AJ1010)</f>
        <v>0</v>
      </c>
      <c r="V1010" s="12">
        <f>IF(AK1010=FALSE,0,AK1010)</f>
        <v>0</v>
      </c>
      <c r="W1010" s="12">
        <f>IF(AL1010=FALSE,0,AL1010)</f>
        <v>0</v>
      </c>
      <c r="X1010" s="12" t="s">
        <v>36</v>
      </c>
      <c r="Y1010" s="12">
        <f>IF(AM1010=FALSE,0,AM1010)</f>
        <v>0</v>
      </c>
      <c r="Z1010" s="12" t="s">
        <v>36</v>
      </c>
      <c r="AA1010" s="18">
        <v>9</v>
      </c>
      <c r="AD1010" s="52" t="b">
        <f>IF(AD1009=3,948.15,IF(AD1009=4,624.59,IF(AD1009=5,238.38,IF(AD1009=6,1987,IF(AD1009=7,740.75,IF(AD1009=8,283.91,IF(AD1009=9,2682.35,IF(AD1009=10,829.59,IF(AD1009=11,586.15,IF(AD1009=12,992.71,IF(AD1009=13,653.95,IF(AD1009=14,249.59,IF(AD1009=15,2080.39,IF(AD1009=16,775.57,IF(AD1009=17,297.25,IF(AD1009=18,2808.42,IF(AD1009=19,868.59,IF(AD1009=20,613.7))))))))))))))))))</f>
        <v>0</v>
      </c>
      <c r="AE1010" s="52" t="b">
        <f>IF(AE1009=5,1205.78,IF(AE1009=8,1408.63,IF(AE1009=11,1428.91,IF(AE1009=14,1262.45,IF(AE1009=17,1474.83,IF(AE1009=20,1496.07))))))</f>
        <v>0</v>
      </c>
      <c r="AF1010" s="52" t="b">
        <f>IF(AF1009=3,487.32,IF(AF1009=4,325.64,IF(AF1009=5,287.99,IF(AF1009=6,618.7,IF(AF1009=7,412.3,IF(AF1009=8,366.04,IF(AF1009=9,798.54,IF(AF1009=10,534.49,IF(AF1009=11,476.86,IF(AF1009=12,510.22,IF(AF1009=13,340.94,IF(AF1009=14,301.53,IF(AF1009=15,647.78,IF(AF1009=16,431.68,IF(AF1009=17,383.24,IF(AF1009=18,836.07,IF(AF1009=19,559.61,IF(AF1009=20,499.27))))))))))))))))))</f>
        <v>0</v>
      </c>
      <c r="AG1010" s="52" t="b">
        <f>IF(AG1009=3,498.89,IF(AG1009=4,361.29,IF(AG1009=5,250.38,IF(AG1009=6,629.22,IF(AG1009=7,456.21,IF(AG1009=8,316.16,IF(AG1009=9,815.35,IF(AG1009=10,572.19,IF(AG1009=11,402.59,IF(AG1009=12,522.33,IF(AG1009=13,378.28,IF(AG1009=14,262.15,IF(AG1009=15,658.8,IF(AG1009=16,477.66,IF(AG1009=17,331.01,IF(AG1009=18,853.67,IF(AG1009=19,599.08,IF(AG1009=20,421.51))))))))))))))))))</f>
        <v>0</v>
      </c>
      <c r="AH1010" s="52" t="b">
        <f>IF(AH1009=3,359.85,IF(AH1009=4,130.83,IF(AH1009=5,78.61,IF(AH1009=6,427.19,IF(AH1009=7,160.77,IF(AH1009=8,95.38,IF(AH1009=9,568.37,IF(AH1009=10,204.4,IF(AH1009=11,132.96,IF(AH1009=12,376.76,IF(AH1009=13,136.98,IF(AH1009=14,82.31,IF(AH1009=15,447.27,IF(AH1009=16,168.32,IF(AH1009=17,99.86,IF(AH1009=18,595.08,IF(AH1009=19,214.01,IF(AH1009=20,139.21))))))))))))))))))</f>
        <v>0</v>
      </c>
      <c r="AI1010" s="52">
        <f>IF(AI1009=3,196.17,IF(AI1009=4,89.93,IF(AI1009=5,48.88,IF(AI1009=6,246.08,IF(AI1009=7,112.07,IF(AI1009=8,61.92,IF(AI1009=9,297.11,IF(AI1009=10,140.41,IF(AI1009=11,79.67,IF(AI1009=12,205.39,IF(AI1009=13,94.16,IF(AI1009=14,51.17,IF(AI1009=15,257.64,IF(AI1009=16,117.33,IF(AI1009=17,64.83,IF(AI1009=18,311.07,IF(AI1009=19,147.01,IF(AI1009=20,83.42))))))))))))))))))</f>
        <v>89.93</v>
      </c>
      <c r="AJ1010" s="52" t="b">
        <f>IF(AJ1009=3,108.35,IF(AJ1009=4,64.65,IF(AJ1009=5,45.75,IF(AJ1009=6,144.27,IF(AJ1009=7,86.58,IF(AJ1009=8,61.46,IF(AJ1009=9,195.16,IF(AJ1009=10,118.24,IF(AJ1009=11,83.88,IF(AJ1009=12,113.44,IF(AJ1009=13,67.69,IF(AJ1009=14,47.9,IF(AJ1009=15,151.05,IF(AJ1009=16,90.65,IF(AJ1009=17,64.34,IF(AJ1009=18,204.34,IF(AJ1009=19,123.8,IF(AJ1009=20,87.83))))))))))))))))))</f>
        <v>0</v>
      </c>
      <c r="AK1010" s="52" t="b">
        <f>IF(AK1009=3,140.85,IF(AK1009=4,104.84,IF(AK1009=5,53.32,IF(AK1009=6,286.46,IF(AK1009=7,119.42,IF(AK1009=8,63.42,IF(AK1009=9,413.27,IF(AK1009=10,141.33,IF(AK1009=11,146,IF(AK1009=12,147.47,IF(AK1009=13,109.77,IF(AK1009=14,55.82,IF(AK1009=15,299.92,IF(AK1009=16,125.03,IF(AK1009=17,66.4,IF(AK1009=18,432.69,IF(AK1009=19,147.97,IF(AK1009=20,152.86))))))))))))))))))</f>
        <v>0</v>
      </c>
      <c r="AL1010" s="52" t="b">
        <f>IF(AL1009=3,351.42,IF(AL1009=4,547.22,IF(AL1009=5,156.33,IF(AL1009=6,722.99,IF(AL1009=7,638.96,IF(AL1009=8,188.79,IF(AL1009=9,946.4,IF(AL1009=10,699.46,IF(AL1009=11,361.7,IF(AL1009=12,367.94,IF(AL1009=13,572.94,IF(AL1009=14,163.68,IF(AL1009=15,756.97,IF(AL1009=16,668.99,IF(AL1009=17,197.66,IF(AL1009=18,990.88,IF(AL1009=19,732.33,IF(AL1009=20,378.7))))))))))))))))))</f>
        <v>0</v>
      </c>
      <c r="AM1010" s="52" t="b">
        <f>IF(AM1009=3,46.41,IF(AM1009=4,19.01,IF(AM1009=5,15.96,IF(AM1009=6,78.9,IF(AM1009=7,32.34,IF(AM1009=8,27.09,IF(AM1009=9,125.27,IF(AM1009=10,48.48,IF(AM1009=11,43.47,IF(AM1009=12,48.59,IF(AM1009=13,19.9,IF(AM1009=14,16.71,IF(AM1009=15,82.61,IF(AM1009=16,33.86,IF(AM1009=17,28.36,IF(AM1009=18,131.15,IF(AM1009=19,50.76,IF(AM1009=20,45.51))))))))))))))))))</f>
        <v>0</v>
      </c>
      <c r="AO1010" s="4">
        <f t="shared" si="2597"/>
        <v>0</v>
      </c>
      <c r="AP1010" s="4">
        <f t="shared" si="2598"/>
        <v>0</v>
      </c>
      <c r="AQ1010" s="4">
        <f t="shared" si="2534"/>
        <v>0</v>
      </c>
      <c r="AU1010" s="310"/>
      <c r="AV1010" s="316"/>
      <c r="AW1010" s="317"/>
      <c r="AX1010" s="321" t="s">
        <v>338</v>
      </c>
      <c r="AY1010" s="321"/>
      <c r="AZ1010" s="10" t="s">
        <v>36</v>
      </c>
      <c r="BA1010" s="12">
        <f>IF(BX1010=FALSE,0,BX1010)</f>
        <v>0</v>
      </c>
      <c r="BB1010" s="12" t="s">
        <v>36</v>
      </c>
      <c r="BC1010" s="12">
        <f>IF(BY1010=FALSE,0,BY1010)</f>
        <v>0</v>
      </c>
      <c r="BD1010" s="12">
        <f>IF(BZ1010=FALSE,0,BZ1010)</f>
        <v>0</v>
      </c>
      <c r="BE1010" s="12" t="s">
        <v>36</v>
      </c>
      <c r="BF1010" s="12">
        <f>IF(CA1010=FALSE,0,CA1010)</f>
        <v>0</v>
      </c>
      <c r="BG1010" s="12" t="s">
        <v>36</v>
      </c>
      <c r="BH1010" s="12" t="s">
        <v>36</v>
      </c>
      <c r="BI1010" s="12" t="s">
        <v>36</v>
      </c>
      <c r="BJ1010" s="12" t="s">
        <v>36</v>
      </c>
      <c r="BK1010" s="12">
        <f>IF(CB1010=FALSE,0,CB1010)</f>
        <v>0</v>
      </c>
      <c r="BL1010" s="12" t="s">
        <v>36</v>
      </c>
      <c r="BM1010" s="12">
        <f>IF(CC1010=FALSE,0,CC1010)</f>
        <v>179.86</v>
      </c>
      <c r="BN1010" s="12" t="s">
        <v>36</v>
      </c>
      <c r="BO1010" s="12">
        <f>IF(CD1010=FALSE,0,CD1010)</f>
        <v>0</v>
      </c>
      <c r="BP1010" s="12">
        <f>IF(CE1010=FALSE,0,CE1010)</f>
        <v>0</v>
      </c>
      <c r="BQ1010" s="12">
        <f>IF(CF1010=FALSE,0,CF1010)</f>
        <v>0</v>
      </c>
      <c r="BR1010" s="12" t="s">
        <v>36</v>
      </c>
      <c r="BS1010" s="12">
        <f>IF(CG1010=FALSE,0,CG1010)</f>
        <v>0</v>
      </c>
      <c r="BT1010" s="12" t="s">
        <v>36</v>
      </c>
      <c r="BU1010" s="18">
        <v>9</v>
      </c>
      <c r="BX1010" s="52" t="b">
        <f>IF(AD1009=3,1896.3,IF(AD1009=4,1249.18,IF(AD1009=5,476.76,IF(AD1009=6,3974,IF(AD1009=7,1481.5,IF(AD1009=8,567.82,IF(AD1009=9,5364.7,IF(AD1009=10,1659.18,IF(AD1009=11,1172.3)))))))))</f>
        <v>0</v>
      </c>
      <c r="BY1010" s="52" t="b">
        <f>IF(AE1009=5,2411.56,IF(AE1009=8,2817.26,IF(AE1009=11,2857.82)))</f>
        <v>0</v>
      </c>
      <c r="BZ1010" s="52" t="b">
        <f>IF(AF1009=3,974.64,IF(AF1009=4,651.28,IF(AF1009=5,575.98,IF(AF1009=6,1237.4,IF(AF1009=7,824.6,IF(AF1009=8,732.08,IF(AF1009=9,1597.08,IF(AF1009=10,1068.98,IF(AF1009=11,953.72)))))))))</f>
        <v>0</v>
      </c>
      <c r="CA1010" s="52" t="b">
        <f>IF(AG1009=3,997.78,IF(AG1009=4,722.58,IF(AG1009=5,500.76,IF(AG1009=6,1258.44,IF(AG1009=7,912.42,IF(AG1009=8,632.32,IF(AG1009=9,1630.7,IF(AG1009=10,1144.38,IF(AG1009=11,805.18)))))))))</f>
        <v>0</v>
      </c>
      <c r="CB1010" s="52" t="b">
        <f>IF(AH1009=3,719.7,IF(AH1009=4,261.66,IF(AH1009=5,157.22,IF(AH1009=6,854.38,IF(AH1009=7,321.54,IF(AH1009=8,190.76,IF(AH1009=9,1136.74,IF(AH1009=10,408.8,IF(AH1009=11,265.92)))))))))</f>
        <v>0</v>
      </c>
      <c r="CC1010" s="52">
        <f>IF(AI1009=3,392.34,IF(AI1009=4,179.86,IF(AI1009=5,97.76,IF(AI1009=6,492.16,IF(AI1009=7,224.14,IF(AI1009=8,123.84,IF(AI1009=9,594.22,IF(AI1009=10,280.82,IF(AI1009=11,159.34)))))))))</f>
        <v>179.86</v>
      </c>
      <c r="CD1010" s="52" t="b">
        <f>IF(AJ1009=3,216.7,IF(AJ1009=4,129.3,IF(AJ1009=5,91.5,IF(AJ1009=6,288.54,IF(AJ1009=7,173.16,IF(AJ1009=8,122.92,IF(AJ1009=9,390.32,IF(AJ1009=10,236.48,IF(AJ1009=11,167.76)))))))))</f>
        <v>0</v>
      </c>
      <c r="CE1010" s="52" t="b">
        <f>IF(AK1009=3,281.7,IF(AK1009=4,209.68,IF(AK1009=5,106.64,IF(AK1009=6,572.92,IF(AK1009=7,238.84,IF(AK1009=8,126.84,IF(AK1009=9,826.54,IF(AK1009=10,282.66,IF(AK1009=11,292)))))))))</f>
        <v>0</v>
      </c>
      <c r="CF1010" s="52" t="b">
        <f>IF(AL1009=3,702.84,IF(AL1009=4,1094.44,IF(AL1009=5,312.66,IF(AL1009=6,1445.98,IF(AL1009=7,1277.92,IF(AL1009=8,377.58,IF(AL1009=9,1892.8,IF(AL1009=10,1398.92,IF(AL1009=11,723.4)))))))))</f>
        <v>0</v>
      </c>
      <c r="CG1010" s="52" t="b">
        <f>IF(AM1009=3,92.82,IF(AM1009=4,38.02,IF(AM1009=5,31.92,IF(AM1009=6,157.8,IF(AM1009=7,64.68,IF(AM1009=8,54.18,IF(AM1009=9,250.54,IF(AM1009=10,96.96,IF(AM1009=11,86.94)))))))))</f>
        <v>0</v>
      </c>
    </row>
    <row r="1011" spans="1:88" ht="30" customHeight="1">
      <c r="A1011" s="295" t="s">
        <v>43</v>
      </c>
      <c r="B1011" s="298" t="s">
        <v>198</v>
      </c>
      <c r="C1011" s="307">
        <v>3209.5</v>
      </c>
      <c r="D1011" s="298" t="s">
        <v>27</v>
      </c>
      <c r="E1011" s="36" t="s">
        <v>28</v>
      </c>
      <c r="F1011" s="40">
        <f>G1011+I1011+J1011+L1011+Q1011+S1011+U1011+V1011+W1011+Y1011+Z1011</f>
        <v>2004621.6050000002</v>
      </c>
      <c r="G1011" s="61">
        <v>2004621.6050000002</v>
      </c>
      <c r="H1011" s="44">
        <v>0</v>
      </c>
      <c r="I1011" s="44">
        <v>0</v>
      </c>
      <c r="J1011" s="44">
        <v>0</v>
      </c>
      <c r="K1011" s="44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25">
        <v>1</v>
      </c>
      <c r="AO1011" s="4">
        <f t="shared" si="2597"/>
        <v>0</v>
      </c>
      <c r="AP1011" s="4">
        <f t="shared" si="2598"/>
        <v>0</v>
      </c>
      <c r="AQ1011" s="4">
        <f t="shared" si="2534"/>
        <v>0</v>
      </c>
      <c r="AU1011" s="310" t="s">
        <v>43</v>
      </c>
      <c r="AV1011" s="316" t="s">
        <v>198</v>
      </c>
      <c r="AW1011" s="317">
        <v>3209.5</v>
      </c>
      <c r="AX1011" s="316" t="s">
        <v>27</v>
      </c>
      <c r="AY1011" s="36" t="s">
        <v>28</v>
      </c>
      <c r="AZ1011" s="10">
        <f>BA1011+BC1011+BD1011+BF1011+BK1011+BM1011+BO1011+BP1011+BQ1011+BS1011+BT1011</f>
        <v>4009243.21</v>
      </c>
      <c r="BA1011" s="44">
        <f>ROUND($C1011*BA1019,2)</f>
        <v>4009243.21</v>
      </c>
      <c r="BB1011" s="10">
        <f>ROUND(H1011*2,2)</f>
        <v>0</v>
      </c>
      <c r="BC1011" s="44">
        <f>ROUND($C1011*BC1019,2)</f>
        <v>0</v>
      </c>
      <c r="BD1011" s="44">
        <f>ROUND($C1011*BD1019,2)</f>
        <v>0</v>
      </c>
      <c r="BE1011" s="10">
        <f>ROUND(K1011*2,2)</f>
        <v>0</v>
      </c>
      <c r="BF1011" s="44">
        <f>ROUND($C1011*BF1019,2)</f>
        <v>0</v>
      </c>
      <c r="BG1011" s="10">
        <f>ROUND(M1011*2,2)</f>
        <v>0</v>
      </c>
      <c r="BH1011" s="10">
        <f>ROUND(N1011*2,2)</f>
        <v>0</v>
      </c>
      <c r="BI1011" s="10">
        <f>ROUND(O1011*2,2)</f>
        <v>0</v>
      </c>
      <c r="BJ1011" s="10">
        <f>ROUND(P1011*2,2)</f>
        <v>0</v>
      </c>
      <c r="BK1011" s="44">
        <f>ROUND($C1011*BK1019,2)</f>
        <v>0</v>
      </c>
      <c r="BL1011" s="10">
        <f>ROUND(R1011*2,2)</f>
        <v>0</v>
      </c>
      <c r="BM1011" s="44">
        <f>ROUND($C1011*BM1019,2)</f>
        <v>0</v>
      </c>
      <c r="BN1011" s="10">
        <f>ROUND(T1011*2,2)</f>
        <v>0</v>
      </c>
      <c r="BO1011" s="44">
        <f>ROUND($C1011*BO1019,2)</f>
        <v>0</v>
      </c>
      <c r="BP1011" s="44">
        <f>ROUND(V1011*2,2)</f>
        <v>0</v>
      </c>
      <c r="BQ1011" s="44">
        <f>ROUND($C1011*BQ1019,2)</f>
        <v>0</v>
      </c>
      <c r="BR1011" s="10">
        <f>ROUND(X1011*2,2)</f>
        <v>0</v>
      </c>
      <c r="BS1011" s="44">
        <f>ROUND(Y1011*2,2)</f>
        <v>0</v>
      </c>
      <c r="BT1011" s="10">
        <f>ROUND(Z1011*2,2)</f>
        <v>0</v>
      </c>
      <c r="BU1011" s="25">
        <v>1</v>
      </c>
      <c r="CI1011" s="32">
        <f>BF1011-BG1011</f>
        <v>0</v>
      </c>
    </row>
    <row r="1012" spans="1:88" ht="60" customHeight="1">
      <c r="A1012" s="296"/>
      <c r="B1012" s="299"/>
      <c r="C1012" s="308"/>
      <c r="D1012" s="300"/>
      <c r="E1012" s="36" t="s">
        <v>29</v>
      </c>
      <c r="F1012" s="13">
        <v>0</v>
      </c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5">
        <v>2</v>
      </c>
      <c r="AO1012" s="4">
        <f t="shared" si="2597"/>
        <v>0</v>
      </c>
      <c r="AP1012" s="4">
        <f t="shared" si="2598"/>
        <v>0</v>
      </c>
      <c r="AQ1012" s="4">
        <f t="shared" si="2534"/>
        <v>0</v>
      </c>
      <c r="AU1012" s="310"/>
      <c r="AV1012" s="316"/>
      <c r="AW1012" s="317"/>
      <c r="AX1012" s="316"/>
      <c r="AY1012" s="36" t="s">
        <v>29</v>
      </c>
      <c r="AZ1012" s="13">
        <v>0</v>
      </c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5">
        <v>2</v>
      </c>
    </row>
    <row r="1013" spans="1:88" ht="120" customHeight="1">
      <c r="A1013" s="296"/>
      <c r="B1013" s="299"/>
      <c r="C1013" s="308"/>
      <c r="D1013" s="298" t="s">
        <v>30</v>
      </c>
      <c r="E1013" s="36" t="s">
        <v>31</v>
      </c>
      <c r="F1013" s="13">
        <v>0</v>
      </c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5">
        <v>3</v>
      </c>
      <c r="AO1013" s="4">
        <f t="shared" si="2597"/>
        <v>0</v>
      </c>
      <c r="AP1013" s="4">
        <f t="shared" si="2598"/>
        <v>0</v>
      </c>
      <c r="AQ1013" s="4">
        <f t="shared" ref="AQ1013:AQ1076" si="2663">MAX(AO1013:AP1013)</f>
        <v>0</v>
      </c>
      <c r="AT1013" s="32">
        <f>AZ1013-BC1013</f>
        <v>0</v>
      </c>
      <c r="AU1013" s="310"/>
      <c r="AV1013" s="316"/>
      <c r="AW1013" s="317"/>
      <c r="AX1013" s="316" t="s">
        <v>30</v>
      </c>
      <c r="AY1013" s="36" t="s">
        <v>31</v>
      </c>
      <c r="AZ1013" s="13">
        <v>0</v>
      </c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5">
        <v>3</v>
      </c>
    </row>
    <row r="1014" spans="1:88" ht="30" customHeight="1">
      <c r="A1014" s="296"/>
      <c r="B1014" s="299"/>
      <c r="C1014" s="308"/>
      <c r="D1014" s="299"/>
      <c r="E1014" s="36" t="s">
        <v>32</v>
      </c>
      <c r="F1014" s="13">
        <v>0</v>
      </c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5">
        <v>4</v>
      </c>
      <c r="AO1014" s="4">
        <f t="shared" si="2597"/>
        <v>0</v>
      </c>
      <c r="AP1014" s="4">
        <f t="shared" si="2598"/>
        <v>0</v>
      </c>
      <c r="AQ1014" s="4">
        <f t="shared" si="2663"/>
        <v>0</v>
      </c>
      <c r="AU1014" s="310"/>
      <c r="AV1014" s="316"/>
      <c r="AW1014" s="317"/>
      <c r="AX1014" s="316"/>
      <c r="AY1014" s="36" t="s">
        <v>32</v>
      </c>
      <c r="AZ1014" s="13">
        <v>0</v>
      </c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5">
        <v>4</v>
      </c>
    </row>
    <row r="1015" spans="1:88" ht="30" customHeight="1">
      <c r="A1015" s="296"/>
      <c r="B1015" s="299"/>
      <c r="C1015" s="308"/>
      <c r="D1015" s="299"/>
      <c r="E1015" s="36" t="s">
        <v>33</v>
      </c>
      <c r="F1015" s="13">
        <v>0</v>
      </c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5">
        <v>5</v>
      </c>
      <c r="AO1015" s="4">
        <f t="shared" si="2597"/>
        <v>0</v>
      </c>
      <c r="AP1015" s="4">
        <f t="shared" si="2598"/>
        <v>0</v>
      </c>
      <c r="AQ1015" s="4">
        <f t="shared" si="2663"/>
        <v>0</v>
      </c>
      <c r="AU1015" s="310"/>
      <c r="AV1015" s="316"/>
      <c r="AW1015" s="317"/>
      <c r="AX1015" s="316"/>
      <c r="AY1015" s="36" t="s">
        <v>33</v>
      </c>
      <c r="AZ1015" s="13">
        <v>0</v>
      </c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5">
        <v>5</v>
      </c>
    </row>
    <row r="1016" spans="1:88" ht="30" customHeight="1">
      <c r="A1016" s="296"/>
      <c r="B1016" s="299"/>
      <c r="C1016" s="308"/>
      <c r="D1016" s="300"/>
      <c r="E1016" s="36" t="s">
        <v>34</v>
      </c>
      <c r="F1016" s="13">
        <v>0</v>
      </c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5">
        <v>6</v>
      </c>
      <c r="AO1016" s="4">
        <f t="shared" si="2597"/>
        <v>0</v>
      </c>
      <c r="AP1016" s="4">
        <f t="shared" si="2598"/>
        <v>0</v>
      </c>
      <c r="AQ1016" s="4">
        <f t="shared" si="2663"/>
        <v>0</v>
      </c>
      <c r="AU1016" s="310"/>
      <c r="AV1016" s="316"/>
      <c r="AW1016" s="317"/>
      <c r="AX1016" s="316"/>
      <c r="AY1016" s="36" t="s">
        <v>34</v>
      </c>
      <c r="AZ1016" s="13">
        <v>0</v>
      </c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5">
        <v>6</v>
      </c>
    </row>
    <row r="1017" spans="1:88" ht="30" customHeight="1">
      <c r="A1017" s="296"/>
      <c r="B1017" s="299"/>
      <c r="C1017" s="308"/>
      <c r="D1017" s="311" t="s">
        <v>35</v>
      </c>
      <c r="E1017" s="312"/>
      <c r="F1017" s="10">
        <f>F1011+F1012+F1013+F1014+F1015+F1016</f>
        <v>2004621.6050000002</v>
      </c>
      <c r="G1017" s="10">
        <f t="shared" ref="G1017" si="2664">G1011+G1012+G1013+G1014+G1015+G1016</f>
        <v>2004621.6050000002</v>
      </c>
      <c r="H1017" s="10">
        <f t="shared" ref="H1017" si="2665">H1011+H1012+H1013+H1014+H1015+H1016</f>
        <v>0</v>
      </c>
      <c r="I1017" s="10">
        <f t="shared" ref="I1017" si="2666">I1011+I1012+I1013+I1014+I1015+I1016</f>
        <v>0</v>
      </c>
      <c r="J1017" s="10">
        <f t="shared" ref="J1017" si="2667">J1011+J1012+J1013+J1014+J1015+J1016</f>
        <v>0</v>
      </c>
      <c r="K1017" s="10">
        <f t="shared" ref="K1017" si="2668">K1011+K1012+K1013+K1014+K1015+K1016</f>
        <v>0</v>
      </c>
      <c r="L1017" s="10">
        <f t="shared" ref="L1017" si="2669">L1011+L1012+L1013+L1014+L1015+L1016</f>
        <v>0</v>
      </c>
      <c r="M1017" s="10">
        <f t="shared" ref="M1017" si="2670">M1011+M1012+M1013+M1014+M1015+M1016</f>
        <v>0</v>
      </c>
      <c r="N1017" s="10">
        <f t="shared" ref="N1017" si="2671">N1011+N1012+N1013+N1014+N1015+N1016</f>
        <v>0</v>
      </c>
      <c r="O1017" s="10">
        <f t="shared" ref="O1017" si="2672">O1011+O1012+O1013+O1014+O1015+O1016</f>
        <v>0</v>
      </c>
      <c r="P1017" s="10">
        <f t="shared" ref="P1017" si="2673">P1011+P1012+P1013+P1014+P1015+P1016</f>
        <v>0</v>
      </c>
      <c r="Q1017" s="10">
        <f t="shared" ref="Q1017" si="2674">Q1011+Q1012+Q1013+Q1014+Q1015+Q1016</f>
        <v>0</v>
      </c>
      <c r="R1017" s="10">
        <f t="shared" ref="R1017" si="2675">R1011+R1012+R1013+R1014+R1015+R1016</f>
        <v>0</v>
      </c>
      <c r="S1017" s="10">
        <f t="shared" ref="S1017" si="2676">S1011+S1012+S1013+S1014+S1015+S1016</f>
        <v>0</v>
      </c>
      <c r="T1017" s="10">
        <f t="shared" ref="T1017" si="2677">T1011+T1012+T1013+T1014+T1015+T1016</f>
        <v>0</v>
      </c>
      <c r="U1017" s="10">
        <f t="shared" ref="U1017" si="2678">U1011+U1012+U1013+U1014+U1015+U1016</f>
        <v>0</v>
      </c>
      <c r="V1017" s="10">
        <f t="shared" ref="V1017" si="2679">V1011+V1012+V1013+V1014+V1015+V1016</f>
        <v>0</v>
      </c>
      <c r="W1017" s="10">
        <f t="shared" ref="W1017" si="2680">W1011+W1012+W1013+W1014+W1015+W1016</f>
        <v>0</v>
      </c>
      <c r="X1017" s="10">
        <f t="shared" ref="X1017" si="2681">X1011+X1012+X1013+X1014+X1015+X1016</f>
        <v>0</v>
      </c>
      <c r="Y1017" s="10">
        <f t="shared" ref="Y1017" si="2682">Y1011+Y1012+Y1013+Y1014+Y1015+Y1016</f>
        <v>0</v>
      </c>
      <c r="Z1017" s="10">
        <f t="shared" ref="Z1017" si="2683">Z1011+Z1012+Z1013+Z1014+Z1015+Z1016</f>
        <v>0</v>
      </c>
      <c r="AA1017" s="16">
        <v>7</v>
      </c>
      <c r="AO1017" s="4">
        <f t="shared" si="2597"/>
        <v>0</v>
      </c>
      <c r="AP1017" s="4">
        <f t="shared" si="2598"/>
        <v>0</v>
      </c>
      <c r="AQ1017" s="4">
        <f t="shared" si="2663"/>
        <v>0</v>
      </c>
      <c r="AU1017" s="310"/>
      <c r="AV1017" s="316"/>
      <c r="AW1017" s="317"/>
      <c r="AX1017" s="321" t="s">
        <v>35</v>
      </c>
      <c r="AY1017" s="321"/>
      <c r="AZ1017" s="10">
        <f>AZ1011+AZ1012+AZ1013+AZ1014+AZ1015+AZ1016</f>
        <v>4009243.21</v>
      </c>
      <c r="BA1017" s="10">
        <f t="shared" ref="BA1017:BT1017" si="2684">BA1011+BA1012+BA1013+BA1014+BA1015+BA1016</f>
        <v>4009243.21</v>
      </c>
      <c r="BB1017" s="10">
        <f t="shared" si="2684"/>
        <v>0</v>
      </c>
      <c r="BC1017" s="10">
        <f t="shared" si="2684"/>
        <v>0</v>
      </c>
      <c r="BD1017" s="10">
        <f t="shared" si="2684"/>
        <v>0</v>
      </c>
      <c r="BE1017" s="10">
        <f t="shared" si="2684"/>
        <v>0</v>
      </c>
      <c r="BF1017" s="10">
        <f t="shared" si="2684"/>
        <v>0</v>
      </c>
      <c r="BG1017" s="10">
        <f t="shared" si="2684"/>
        <v>0</v>
      </c>
      <c r="BH1017" s="10">
        <f t="shared" si="2684"/>
        <v>0</v>
      </c>
      <c r="BI1017" s="10">
        <f t="shared" si="2684"/>
        <v>0</v>
      </c>
      <c r="BJ1017" s="10">
        <f t="shared" si="2684"/>
        <v>0</v>
      </c>
      <c r="BK1017" s="10">
        <f t="shared" si="2684"/>
        <v>0</v>
      </c>
      <c r="BL1017" s="10">
        <f t="shared" si="2684"/>
        <v>0</v>
      </c>
      <c r="BM1017" s="10">
        <f t="shared" si="2684"/>
        <v>0</v>
      </c>
      <c r="BN1017" s="10">
        <f t="shared" si="2684"/>
        <v>0</v>
      </c>
      <c r="BO1017" s="10">
        <f t="shared" si="2684"/>
        <v>0</v>
      </c>
      <c r="BP1017" s="10">
        <f t="shared" si="2684"/>
        <v>0</v>
      </c>
      <c r="BQ1017" s="10">
        <f t="shared" si="2684"/>
        <v>0</v>
      </c>
      <c r="BR1017" s="10">
        <f t="shared" si="2684"/>
        <v>0</v>
      </c>
      <c r="BS1017" s="10">
        <f t="shared" si="2684"/>
        <v>0</v>
      </c>
      <c r="BT1017" s="10">
        <f t="shared" si="2684"/>
        <v>0</v>
      </c>
      <c r="BU1017" s="16">
        <v>7</v>
      </c>
      <c r="CI1017" s="32">
        <f>BF1017-BG1017</f>
        <v>0</v>
      </c>
      <c r="CJ1017" s="123"/>
    </row>
    <row r="1018" spans="1:88" ht="75" customHeight="1">
      <c r="A1018" s="296"/>
      <c r="B1018" s="299"/>
      <c r="C1018" s="308"/>
      <c r="D1018" s="311" t="s">
        <v>337</v>
      </c>
      <c r="E1018" s="312"/>
      <c r="F1018" s="11">
        <f>ROUND(F1017/C1011,2)</f>
        <v>624.59</v>
      </c>
      <c r="G1018" s="11">
        <f>ROUND(G1017/C1011,2)</f>
        <v>624.59</v>
      </c>
      <c r="H1018" s="11">
        <f>ROUND(H1017/C1011,2)</f>
        <v>0</v>
      </c>
      <c r="I1018" s="11">
        <f>ROUND(I1017/C1011,2)</f>
        <v>0</v>
      </c>
      <c r="J1018" s="11">
        <f>ROUND(J1017/C1011,2)</f>
        <v>0</v>
      </c>
      <c r="K1018" s="11">
        <f>ROUND(K1017/C1011,2)</f>
        <v>0</v>
      </c>
      <c r="L1018" s="11">
        <f>ROUND(L1017/C1011,2)</f>
        <v>0</v>
      </c>
      <c r="M1018" s="11">
        <f>ROUND(M1017/C1011,2)</f>
        <v>0</v>
      </c>
      <c r="N1018" s="11">
        <f>ROUND(N1017/C1011,2)</f>
        <v>0</v>
      </c>
      <c r="O1018" s="11">
        <f>ROUND(O1017/C1011,2)</f>
        <v>0</v>
      </c>
      <c r="P1018" s="11">
        <f>ROUND(P1017/C1011,2)</f>
        <v>0</v>
      </c>
      <c r="Q1018" s="11">
        <f>ROUND(Q1017/C1011,2)</f>
        <v>0</v>
      </c>
      <c r="R1018" s="11">
        <f>ROUND(R1017/C1011,2)</f>
        <v>0</v>
      </c>
      <c r="S1018" s="11">
        <f>ROUND(S1017/C1011,2)</f>
        <v>0</v>
      </c>
      <c r="T1018" s="11">
        <f>ROUND(T1017/C1011,2)</f>
        <v>0</v>
      </c>
      <c r="U1018" s="11">
        <f>ROUND(U1017/C1011,2)</f>
        <v>0</v>
      </c>
      <c r="V1018" s="11">
        <f>ROUND(V1017/C1011,2)</f>
        <v>0</v>
      </c>
      <c r="W1018" s="11">
        <f>ROUND(W1017/C1011,2)</f>
        <v>0</v>
      </c>
      <c r="X1018" s="11">
        <f>ROUND(X1017/C1011,2)</f>
        <v>0</v>
      </c>
      <c r="Y1018" s="11">
        <f>ROUND(Y1017/C1011,2)</f>
        <v>0</v>
      </c>
      <c r="Z1018" s="11">
        <f>ROUND(Z1017/C1011,2)</f>
        <v>0</v>
      </c>
      <c r="AA1018" s="17">
        <v>8</v>
      </c>
      <c r="AD1018" s="52">
        <f>IF(AND(G1018&gt;947.15,G1018&lt;949),3,IF(AND(G1018&gt;623.59,G1018&lt;625),4,IF(AND(G1018&gt;237.38,G1018&lt;239),5,IF(AND(G1018&gt;1986,G1018&lt;1988),6,IF(AND(G1018&gt;739.75,G1018&lt;741),7,IF(AND(G1018&gt;282.91,G1018&lt;284),8,IF(AND(G1018&gt;2681.35,G1018&lt;2683),9,IF(AND(G1018&gt;828.59,G1018&lt;830),10,IF(AND(G1018&gt;585.15,G1018&lt;587),11,IF(AND(G1018&gt;991.71,G1018&lt;993),12,IF(AND(G1018&gt;652.95,G1018&lt;654),13,IF(AND(G1018&gt;248.59,G1018&lt;250),14,IF(AND(G1018&gt;2079.39,G1018&lt;2081),15,IF(AND(G1018&gt;774.57,G1018&lt;776),16,IF(AND(G1018&gt;296.25,G1018&lt;298),17,IF(AND(G1018&gt;2807.42,G1018&lt;2809),18,IF(AND(G1018&gt;867.59,G1018&lt;869),19,IF(AND(G1018&gt;612.7,G1018&lt;614),20))))))))))))))))))</f>
        <v>4</v>
      </c>
      <c r="AE1018" s="52" t="b">
        <f>IF(AND(I1018&gt;1204.78,I1018&lt;1206),5,IF(AND(I1018&gt;1407.63,I1018&lt;1409),8,IF(AND(I1018&gt;1427.91,I1018&lt;1429),11,IF(AND(I1018&gt;1261.45,I1018&lt;1263),14,IF(AND(I1018&gt;1473.83,I1018&lt;1475),17,IF(AND(I1018&gt;1495.07,I1018&lt;1497),20))))))</f>
        <v>0</v>
      </c>
      <c r="AF1018" s="52" t="b">
        <f>IF(AND(J1018&gt;486.32,J1018&lt;488),3,IF(AND(J1018&gt;324.64,J1018&lt;326),4,IF(AND(J1018&gt;286.99,J1018&lt;288.5),5,IF(AND(J1018&gt;617.7,J1018&lt;618),6,IF(AND(J1018&gt;411.3,J1018&lt;413),7,IF(AND(J1018&gt;365.04,J1018&lt;367),8,IF(AND(J1018&gt;797.54,J1018&lt;799),9,IF(AND(J1018&gt;533.49,J1018&lt;535),10,IF(AND(J1018&gt;475.86,J1018&lt;477),11,IF(AND(J1018&gt;509.22,J1018&lt;511),12,IF(AND(J1018&gt;339.94,J1018&lt;341.2),13,IF(AND(J1018&gt;300.53,J1018&lt;302),14,IF(AND(J1018&gt;646.78,J1018&lt;648),15,IF(AND(J1018&gt;430.68,J1018&lt;432),16,IF(AND(J1018&gt;382.24,J1018&lt;384),17,IF(AND(J1018&gt;835.07,J1018&lt;837),18,IF(AND(J1018&gt;558.61,J1018&lt;560),19,IF(AND(J1018&gt;498.27,J1018&lt;500),20))))))))))))))))))</f>
        <v>0</v>
      </c>
      <c r="AG1018" s="52" t="b">
        <f>IF(AND(L1018&gt;497.89,L1018&lt;499),3,IF(AND(L1018&gt;360.29,L1018&lt;362),4,IF(AND(L1018&gt;249.38,L1018&lt;251),5,IF(AND(L1018&gt;628.22,L1018&lt;630),6,IF(AND(L1018&gt;455.21,L1018&lt;457),7,IF(AND(L1018&gt;315.16,L1018&lt;317),8,IF(AND(L1018&gt;814.35,L1018&lt;816),9,IF(AND(L1018&gt;571.19,L1018&lt;573),10,IF(AND(L1018&gt;401.59,L1018&lt;403),11,IF(AND(L1018&gt;521.33,L1018&lt;523),12,IF(AND(L1018&gt;377.28,L1018&lt;379),13,IF(AND(L1018&gt;261.15,L1018&lt;263),14,IF(AND(L1018&gt;657.8,L1018&lt;659),15,IF(AND(L1018&gt;476.66,L1018&lt;478),16,IF(AND(L1018&gt;330.01,L1018&lt;332),17,IF(AND(L1018&gt;852.67,L1018&lt;854),18,IF(AND(L1018&gt;598.08,L1018&lt;600),19,IF(AND(L1018&gt;420.51,L1018&lt;422),20))))))))))))))))))</f>
        <v>0</v>
      </c>
      <c r="AH1018" s="52" t="b">
        <f>IF(AND(Q1018&gt;358.85,Q1018&lt;360),3,IF(AND(Q1018&gt;129.83,Q1018&lt;131),4,IF(AND(Q1018&gt;77.61,Q1018&lt;79),5,IF(AND(Q1018&gt;426.19,Q1018&lt;428),6,IF(AND(Q1018&gt;159.77,Q1018&lt;161),7,IF(AND(Q1018&gt;94.38,Q1018&lt;96),8,IF(AND(Q1018&gt;567.37,Q1018&lt;569),9,IF(AND(Q1018&gt;203.4,Q1018&lt;205),10,IF(AND(Q1018&gt;131.96,Q1018&lt;133),11,IF(AND(Q1018&gt;375.76,Q1018&lt;377),12,IF(AND(Q1018&gt;135.98,Q1018&lt;137),13,IF(AND(Q1018&gt;81.31,Q1018&lt;83),14,IF(AND(Q1018&gt;446.27,Q1018&lt;448),15,IF(AND(Q1018&gt;167.32,Q1018&lt;169),16,IF(AND(Q1018&gt;98.86,Q1018&lt;100),17,IF(AND(Q1018&gt;594.08,Q1018&lt;596),18,IF(AND(Q1018&gt;213.01,Q1018&lt;215),19,IF(AND(Q1018&gt;138.21,Q1018&lt;140),20))))))))))))))))))</f>
        <v>0</v>
      </c>
      <c r="AI1018" s="52" t="b">
        <f>IF(AND(S1018&gt;195.17,S1018&lt;197),3,IF(AND(S1018&gt;88.93,S1018&lt;90),4,IF(AND(S1018&gt;47.88,S1018&lt;49),5,IF(AND(S1018&gt;245.08,S1018&lt;247),6,IF(AND(S1018&gt;111.07,S1018&lt;113),7,IF(AND(S1018&gt;60.92,S1018&lt;62),8,IF(AND(S1018&gt;296.11,S1018&lt;298),9,IF(AND(S1018&gt;139.41,S1018&lt;141),10,IF(AND(S1018&gt;78.67,S1018&lt;80),11,IF(AND(S1018&gt;204.39,S1018&lt;206),12,IF(AND(S1018&gt;93.16,S1018&lt;95),13,IF(AND(S1018&gt;50.17,S1018&lt;52),14,IF(AND(S1018&gt;256.64,S1018&lt;258),15,IF(AND(S1018&gt;116.33,S1018&lt;118),16,IF(AND(S1018&gt;63.83,S1018&lt;65),17,IF(AND(S1018&gt;310.07,S1018&lt;312),18,IF(AND(S1018&gt;146.01,S1018&lt;148),19,IF(AND(S1018&gt;82.42,S1018&lt;84),20))))))))))))))))))</f>
        <v>0</v>
      </c>
      <c r="AJ1018" s="52" t="b">
        <f>IF(AND(U1018&gt;107.35,U1018&lt;109),3,IF(AND(U1018&gt;63.65,U1018&lt;65),4,IF(AND(U1018&gt;44.75,U1018&lt;46),5,IF(AND(U1018&gt;143.27,U1018&lt;145),6,IF(AND(U1018&gt;85.58,U1018&lt;87),7,IF(AND(U1018&gt;60.46,U1018&lt;62),8,IF(AND(U1018&gt;194.16,U1018&lt;196),9,IF(AND(U1018&gt;117.24,U1018&lt;119),10,IF(AND(U1018&gt;82.88,U1018&lt;84),11,IF(AND(U1018&gt;112.44,U1018&lt;114),12,IF(AND(U1018&gt;66.69,U1018&lt;68),13,IF(AND(U1018&gt;46.9,U1018&lt;48),14,IF(AND(U1018&gt;150.05,U1018&lt;152),15,IF(AND(U1018&gt;90.65,U1018&lt;91),16,IF(AND(U1018&gt;63.34,U1018&lt;65),17,IF(AND(U1018&gt;203.34,U1018&lt;205),18,IF(AND(U1018&gt;122.8,U1018&lt;124),19,IF(AND(U1018&gt;86.83,U1018&lt;88),20))))))))))))))))))</f>
        <v>0</v>
      </c>
      <c r="AK1018" s="52" t="b">
        <f>IF(AND(V1018&gt;139.85,V1018&lt;141),3,IF(AND(V1018&gt;103.84,V1018&lt;105),4,IF(AND(V1018&gt;52.32,V1018&lt;54),5,IF(AND(V1018&gt;285.46,V1018&lt;287),6,IF(AND(V1018&gt;118.42,V1018&lt;120),7,IF(AND(V1018&gt;62.42,V1018&lt;64),8,IF(AND(V1018&gt;412.27,V1018&lt;414),9,IF(AND(V1018&gt;140.33,V1018&lt;142),10,IF(AND(V1018&gt;145,V1018&lt;147),11,IF(AND(V1018&gt;146.47,V1018&lt;148),12,IF(AND(V1018&gt;108.77,V1018&lt;110),13,IF(AND(V1018&gt;54.82,V1018&lt;56),14,IF(AND(V1018&gt;298.92,V1018&lt;300),15,IF(AND(V1018&gt;124.03,V1018&lt;126),16,IF(AND(V1018&gt;65.4,V1018&lt;67),17,IF(AND(V1018&gt;431.69,V1018&lt;433),18,IF(AND(V1018&gt;146.97,V1018&lt;148),19,IF(AND(V1018&gt;151.86,V1018&lt;153),20))))))))))))))))))</f>
        <v>0</v>
      </c>
      <c r="AL1018" s="52" t="b">
        <f>IF(AND(W1018&gt;350.42,W1018&lt;352),3,IF(AND(W1018&gt;546.22,W1018&lt;548),4,IF(AND(W1018&gt;155.33,W1018&lt;157),5,IF(AND(W1018&gt;721.99,W1018&lt;723),6,IF(AND(W1018&gt;638.96,W1018&lt;639),7,IF(AND(W1018&gt;187.79,W1018&lt;189),8,IF(AND(W1018&gt;945.4,W1018&lt;947),9,IF(AND(W1018&gt;698.46,W1018&lt;670),10,IF(AND(W1018&gt;360.7,W1018&lt;362),11,IF(AND(W1018&gt;366.94,W1018&lt;368),12,IF(AND(W1018&gt;571.94,W1018&lt;573),13,IF(AND(W1018&gt;162.68,W1018&lt;164),14,IF(AND(W1018&gt;755.97,W1018&lt;757),15,IF(AND(W1018&gt;667.99,W1018&lt;669),16,IF(AND(W1018&gt;196.66,W1018&lt;198),17,IF(AND(W1018&gt;989.88,W1018&lt;991),18,IF(AND(W1018&gt;731.33,W1018&lt;733),19,IF(AND(W1018&gt;377.7,W1018&lt;379),20))))))))))))))))))</f>
        <v>0</v>
      </c>
      <c r="AM1018" s="52" t="b">
        <f>IF(AND(Y1018&gt;46.2,Y1018&lt;46.5),3,IF(AND(Y1018&gt;18.8,Y1018&lt;19.1),4,IF(AND(Y1018&gt;15.8,Y1018&lt;16),5,IF(AND(Y1018&gt;78.7,Y1018&lt;79),6,IF(AND(Y1018&gt;32.1,Y1018&lt;32.4),7,IF(AND(Y1018&gt;26.9,Y1018&lt;27.3),8,IF(AND(Y1018&gt;125,Y1018&lt;125.5),9,IF(AND(Y1018&gt;48.2,Y1018&lt;48.52),10,IF(AND(Y1018&gt;43.1,Y1018&lt;43.6),11,IF(AND(Y1018&gt;48.53,Y1018&lt;48.7),12,IF(AND(Y1018&gt;19.6,Y1018&lt;20.1),13,IF(AND(Y1018&gt;16.5,Y1018&lt;16.9),14,IF(AND(Y1018&gt;82.4,Y1018&lt;82.8),15,IF(AND(Y1018&gt;33.6,Y1018&lt;34),16,IF(AND(Y1018&gt;28,Y1018&lt;28.6),17,IF(AND(Y1018&gt;130.8,Y1018&lt;131.4),18,IF(AND(Y1018&gt;50.5,Y1018&lt;50.9),19,IF(AND(Y1018&gt;45.2,Y1018&lt;45.8),20))))))))))))))))))</f>
        <v>0</v>
      </c>
      <c r="AO1018" s="4">
        <f t="shared" si="2597"/>
        <v>0</v>
      </c>
      <c r="AP1018" s="4">
        <f t="shared" si="2598"/>
        <v>0</v>
      </c>
      <c r="AQ1018" s="4">
        <f t="shared" si="2663"/>
        <v>0</v>
      </c>
      <c r="AU1018" s="310"/>
      <c r="AV1018" s="316"/>
      <c r="AW1018" s="317"/>
      <c r="AX1018" s="321" t="s">
        <v>337</v>
      </c>
      <c r="AY1018" s="321"/>
      <c r="AZ1018" s="11">
        <f>ROUND(AZ1017/AW1011,2)</f>
        <v>1249.18</v>
      </c>
      <c r="BA1018" s="11">
        <f>ROUND(BA1017/AW1011,2)</f>
        <v>1249.18</v>
      </c>
      <c r="BB1018" s="11">
        <f>ROUND(BB1017/AW1011,2)</f>
        <v>0</v>
      </c>
      <c r="BC1018" s="11">
        <f>ROUND(BC1017/AW1011,2)</f>
        <v>0</v>
      </c>
      <c r="BD1018" s="11">
        <f>ROUND(BD1017/AW1011,2)</f>
        <v>0</v>
      </c>
      <c r="BE1018" s="11">
        <f>ROUND(BE1017/AW1011,2)</f>
        <v>0</v>
      </c>
      <c r="BF1018" s="11">
        <f>ROUND(BF1017/AW1011,2)</f>
        <v>0</v>
      </c>
      <c r="BG1018" s="11">
        <f>ROUND(BG1017/AW1011,2)</f>
        <v>0</v>
      </c>
      <c r="BH1018" s="11">
        <f>ROUND(BH1017/AW1011,2)</f>
        <v>0</v>
      </c>
      <c r="BI1018" s="11">
        <f>ROUND(BI1017/AW1011,2)</f>
        <v>0</v>
      </c>
      <c r="BJ1018" s="11">
        <f>ROUND(BJ1017/AW1011,2)</f>
        <v>0</v>
      </c>
      <c r="BK1018" s="11">
        <f>ROUND(BK1017/AW1011,2)</f>
        <v>0</v>
      </c>
      <c r="BL1018" s="11">
        <f>ROUND(BL1017/AW1011,2)</f>
        <v>0</v>
      </c>
      <c r="BM1018" s="11">
        <f>ROUND(BM1017/AW1011,2)</f>
        <v>0</v>
      </c>
      <c r="BN1018" s="11">
        <f>ROUND(BN1017/AW1011,2)</f>
        <v>0</v>
      </c>
      <c r="BO1018" s="11">
        <f>ROUND(BO1017/AW1011,2)</f>
        <v>0</v>
      </c>
      <c r="BP1018" s="11">
        <f>ROUND(BP1017/AW1011,2)</f>
        <v>0</v>
      </c>
      <c r="BQ1018" s="11">
        <f>ROUND(BQ1017/AW1011,2)</f>
        <v>0</v>
      </c>
      <c r="BR1018" s="11">
        <f>ROUND(BR1017/AW1011,2)</f>
        <v>0</v>
      </c>
      <c r="BS1018" s="11">
        <f>ROUND(BS1017/AW1011,2)</f>
        <v>0</v>
      </c>
      <c r="BT1018" s="11">
        <f>ROUND(BT1017/AW1011,2)</f>
        <v>0</v>
      </c>
      <c r="BU1018" s="17">
        <v>8</v>
      </c>
      <c r="BX1018" s="52" t="b">
        <f>IF(AND(BA1018&gt;947.15,BA1018&lt;949),3,IF(AND(BA1018&gt;623.59,BA1018&lt;625),4,IF(AND(BA1018&gt;237.38,BA1018&lt;239),5,IF(AND(BA1018&gt;1986,BA1018&lt;1988),6,IF(AND(BA1018&gt;739.75,BA1018&lt;741),7,IF(AND(BA1018&gt;282.91,BA1018&lt;284),8,IF(AND(BA1018&gt;2681.35,BA1018&lt;2683),9,IF(AND(BA1018&gt;828.59,BA1018&lt;830),10,IF(AND(BA1018&gt;585.15,BA1018&lt;587),11,IF(AND(BA1018&gt;991.71,BA1018&lt;993),12,IF(AND(BA1018&gt;652.95,BA1018&lt;654),13,IF(AND(BA1018&gt;248.59,BA1018&lt;250),14,IF(AND(BA1018&gt;2079.39,BA1018&lt;2081),15,IF(AND(BA1018&gt;774.57,BA1018&lt;776),16,IF(AND(BA1018&gt;296.25,BA1018&lt;298),17,IF(AND(BA1018&gt;2807.42,BA1018&lt;2809),18,IF(AND(BA1018&gt;867.59,BA1018&lt;869),19,IF(AND(BA1018&gt;612.7,BA1018&lt;614),20))))))))))))))))))</f>
        <v>0</v>
      </c>
      <c r="BY1018" s="52" t="b">
        <f>IF(AND(BC1018&gt;1204.78,BC1018&lt;1206),5,IF(AND(BC1018&gt;1407.63,BC1018&lt;1409),8,IF(AND(BC1018&gt;1427.91,BC1018&lt;1429),11,IF(AND(BC1018&gt;1261.45,BC1018&lt;1263),14,IF(AND(BC1018&gt;1473.83,BC1018&lt;1475),17,IF(AND(BC1018&gt;1495.07,BC1018&lt;1497),20))))))</f>
        <v>0</v>
      </c>
      <c r="BZ1018" s="52" t="b">
        <f>IF(AND(BD1018&gt;486.32,BD1018&lt;488),3,IF(AND(BD1018&gt;324.64,BD1018&lt;326),4,IF(AND(BD1018&gt;286.99,BD1018&lt;288.5),5,IF(AND(BD1018&gt;617.7,BD1018&lt;618),6,IF(AND(BD1018&gt;411.3,BD1018&lt;413),7,IF(AND(BD1018&gt;365.04,BD1018&lt;367),8,IF(AND(BD1018&gt;797.54,BD1018&lt;799),9,IF(AND(BD1018&gt;533.49,BD1018&lt;535),10,IF(AND(BD1018&gt;475.86,BD1018&lt;477),11,IF(AND(BD1018&gt;509.22,BD1018&lt;511),12,IF(AND(BD1018&gt;339.94,BD1018&lt;341.2),13,IF(AND(BD1018&gt;300.53,BD1018&lt;302),14,IF(AND(BD1018&gt;646.78,BD1018&lt;648),15,IF(AND(BD1018&gt;430.68,BD1018&lt;432),16,IF(AND(BD1018&gt;382.24,BD1018&lt;384),17,IF(AND(BD1018&gt;835.07,BD1018&lt;837),18,IF(AND(BD1018&gt;558.61,BD1018&lt;560),19,IF(AND(BD1018&gt;498.27,BD1018&lt;500),20))))))))))))))))))</f>
        <v>0</v>
      </c>
      <c r="CA1018" s="52" t="b">
        <f>IF(AND(BF1018&gt;497.89,BF1018&lt;499),3,IF(AND(BF1018&gt;360.29,BF1018&lt;362),4,IF(AND(BF1018&gt;249.38,BF1018&lt;251),5,IF(AND(BF1018&gt;628.22,BF1018&lt;630),6,IF(AND(BF1018&gt;455.21,BF1018&lt;457),7,IF(AND(BF1018&gt;315.16,BF1018&lt;317),8,IF(AND(BF1018&gt;814.35,BF1018&lt;816),9,IF(AND(BF1018&gt;571.19,BF1018&lt;573),10,IF(AND(BF1018&gt;401.59,BF1018&lt;403),11,IF(AND(BF1018&gt;521.33,BF1018&lt;523),12,IF(AND(BF1018&gt;377.28,BF1018&lt;379),13,IF(AND(BF1018&gt;261.15,BF1018&lt;263),14,IF(AND(BF1018&gt;657.8,BF1018&lt;659),15,IF(AND(BF1018&gt;476.66,BF1018&lt;478),16,IF(AND(BF1018&gt;330.01,BF1018&lt;332),17,IF(AND(BF1018&gt;852.67,BF1018&lt;854),18,IF(AND(BF1018&gt;598.08,BF1018&lt;600),19,IF(AND(BF1018&gt;420.51,BF1018&lt;422),20))))))))))))))))))</f>
        <v>0</v>
      </c>
      <c r="CB1018" s="52" t="b">
        <f>IF(AND(BK1018&gt;358.85,BK1018&lt;360),3,IF(AND(BK1018&gt;129.83,BK1018&lt;131),4,IF(AND(BK1018&gt;77.61,BK1018&lt;79),5,IF(AND(BK1018&gt;426.19,BK1018&lt;428),6,IF(AND(BK1018&gt;159.77,BK1018&lt;161),7,IF(AND(BK1018&gt;94.38,BK1018&lt;96),8,IF(AND(BK1018&gt;567.37,BK1018&lt;569),9,IF(AND(BK1018&gt;203.4,BK1018&lt;205),10,IF(AND(BK1018&gt;131.96,BK1018&lt;133),11,IF(AND(BK1018&gt;375.76,BK1018&lt;377),12,IF(AND(BK1018&gt;135.98,BK1018&lt;137),13,IF(AND(BK1018&gt;81.31,BK1018&lt;83),14,IF(AND(BK1018&gt;446.27,BK1018&lt;448),15,IF(AND(BK1018&gt;167.32,BK1018&lt;169),16,IF(AND(BK1018&gt;98.86,BK1018&lt;100),17,IF(AND(BK1018&gt;594.08,BK1018&lt;596),18,IF(AND(BK1018&gt;213.01,BK1018&lt;215),19,IF(AND(BK1018&gt;138.21,BK1018&lt;140),20))))))))))))))))))</f>
        <v>0</v>
      </c>
      <c r="CC1018" s="52" t="b">
        <f>IF(AND(BM1018&gt;195.17,BM1018&lt;197),3,IF(AND(BM1018&gt;88.93,BM1018&lt;90),4,IF(AND(BM1018&gt;47.88,BM1018&lt;49),5,IF(AND(BM1018&gt;245.08,BM1018&lt;247),6,IF(AND(BM1018&gt;111.07,BM1018&lt;113),7,IF(AND(BM1018&gt;60.92,BM1018&lt;62),8,IF(AND(BM1018&gt;296.11,BM1018&lt;298),9,IF(AND(BM1018&gt;139.41,BM1018&lt;141),10,IF(AND(BM1018&gt;78.67,BM1018&lt;80),11,IF(AND(BM1018&gt;204.39,BM1018&lt;206),12,IF(AND(BM1018&gt;93.16,BM1018&lt;95),13,IF(AND(BM1018&gt;50.17,BM1018&lt;52),14,IF(AND(BM1018&gt;256.64,BM1018&lt;258),15,IF(AND(BM1018&gt;116.33,BM1018&lt;118),16,IF(AND(BM1018&gt;63.83,BM1018&lt;65),17,IF(AND(BM1018&gt;310.07,BM1018&lt;312),18,IF(AND(BM1018&gt;146.01,BM1018&lt;148),19,IF(AND(BM1018&gt;82.42,BM1018&lt;84),20))))))))))))))))))</f>
        <v>0</v>
      </c>
      <c r="CD1018" s="52" t="b">
        <f>IF(AND(BO1018&gt;107.35,BO1018&lt;109),3,IF(AND(BO1018&gt;63.65,BO1018&lt;65),4,IF(AND(BO1018&gt;44.75,BO1018&lt;46),5,IF(AND(BO1018&gt;143.27,BO1018&lt;145),6,IF(AND(BO1018&gt;85.58,BO1018&lt;87),7,IF(AND(BO1018&gt;60.46,BO1018&lt;62),8,IF(AND(BO1018&gt;194.16,BO1018&lt;196),9,IF(AND(BO1018&gt;117.24,BO1018&lt;119),10,IF(AND(BO1018&gt;82.88,BO1018&lt;84),11,IF(AND(BO1018&gt;112.44,BO1018&lt;114),12,IF(AND(BO1018&gt;66.69,BO1018&lt;68),13,IF(AND(BO1018&gt;46.9,BO1018&lt;48),14,IF(AND(BO1018&gt;150.05,BO1018&lt;152),15,IF(AND(BO1018&gt;90.65,BO1018&lt;91),16,IF(AND(BO1018&gt;63.34,BO1018&lt;65),17,IF(AND(BO1018&gt;203.34,BO1018&lt;205),18,IF(AND(BO1018&gt;122.8,BO1018&lt;124),19,IF(AND(BO1018&gt;86.83,BO1018&lt;88),20))))))))))))))))))</f>
        <v>0</v>
      </c>
      <c r="CE1018" s="52" t="b">
        <f>IF(AND(BP1018&gt;139.85,BP1018&lt;141),3,IF(AND(BP1018&gt;103.84,BP1018&lt;105),4,IF(AND(BP1018&gt;52.32,BP1018&lt;54),5,IF(AND(BP1018&gt;285.46,BP1018&lt;287),6,IF(AND(BP1018&gt;118.42,BP1018&lt;120),7,IF(AND(BP1018&gt;62.42,BP1018&lt;64),8,IF(AND(BP1018&gt;412.27,BP1018&lt;414),9,IF(AND(BP1018&gt;140.33,BP1018&lt;142),10,IF(AND(BP1018&gt;145,BP1018&lt;147),11,IF(AND(BP1018&gt;146.47,BP1018&lt;148),12,IF(AND(BP1018&gt;108.77,BP1018&lt;110),13,IF(AND(BP1018&gt;54.82,BP1018&lt;56),14,IF(AND(BP1018&gt;298.92,BP1018&lt;300),15,IF(AND(BP1018&gt;124.03,BP1018&lt;126),16,IF(AND(BP1018&gt;65.4,BP1018&lt;67),17,IF(AND(BP1018&gt;431.69,BP1018&lt;433),18,IF(AND(BP1018&gt;146.97,BP1018&lt;148),19,IF(AND(BP1018&gt;151.86,BP1018&lt;153),20))))))))))))))))))</f>
        <v>0</v>
      </c>
      <c r="CF1018" s="52" t="b">
        <f>IF(AND(BQ1018&gt;350.42,BQ1018&lt;352),3,IF(AND(BQ1018&gt;546.22,BQ1018&lt;548),4,IF(AND(BQ1018&gt;155.33,BQ1018&lt;157),5,IF(AND(BQ1018&gt;721.99,BQ1018&lt;723),6,IF(AND(BQ1018&gt;638.96,BQ1018&lt;639),7,IF(AND(BQ1018&gt;187.79,BQ1018&lt;189),8,IF(AND(BQ1018&gt;945.4,BQ1018&lt;947),9,IF(AND(BQ1018&gt;698.46,BQ1018&lt;670),10,IF(AND(BQ1018&gt;360.7,BQ1018&lt;362),11,IF(AND(BQ1018&gt;366.94,BQ1018&lt;368),12,IF(AND(BQ1018&gt;571.94,BQ1018&lt;573),13,IF(AND(BQ1018&gt;162.68,BQ1018&lt;164),14,IF(AND(BQ1018&gt;755.97,BQ1018&lt;757),15,IF(AND(BQ1018&gt;667.99,BQ1018&lt;669),16,IF(AND(BQ1018&gt;196.66,BQ1018&lt;198),17,IF(AND(BQ1018&gt;989.88,BQ1018&lt;991),18,IF(AND(BQ1018&gt;731.33,BQ1018&lt;733),19,IF(AND(BQ1018&gt;377.7,BQ1018&lt;379),20))))))))))))))))))</f>
        <v>0</v>
      </c>
      <c r="CG1018" s="52" t="b">
        <f>IF(AND(BS1018&gt;46.2,BS1018&lt;46.5),3,IF(AND(BS1018&gt;18.8,BS1018&lt;19.1),4,IF(AND(BS1018&gt;15.8,BS1018&lt;16),5,IF(AND(BS1018&gt;78.7,BS1018&lt;79),6,IF(AND(BS1018&gt;32.1,BS1018&lt;32.4),7,IF(AND(BS1018&gt;26.9,BS1018&lt;27.3),8,IF(AND(BS1018&gt;125,BS1018&lt;125.5),9,IF(AND(BS1018&gt;48.2,BS1018&lt;48.52),10,IF(AND(BS1018&gt;43.1,BS1018&lt;43.6),11,IF(AND(BS1018&gt;48.53,BS1018&lt;48.7),12,IF(AND(BS1018&gt;19.6,BS1018&lt;20.1),13,IF(AND(BS1018&gt;16.5,BS1018&lt;16.9),14,IF(AND(BS1018&gt;82.4,BS1018&lt;82.8),15,IF(AND(BS1018&gt;33.6,BS1018&lt;34),16,IF(AND(BS1018&gt;28,BS1018&lt;28.6),17,IF(AND(BS1018&gt;130.8,BS1018&lt;131.4),18,IF(AND(BS1018&gt;50.5,BS1018&lt;50.9),19,IF(AND(BS1018&gt;45.2,BS1018&lt;45.8),20))))))))))))))))))</f>
        <v>0</v>
      </c>
    </row>
    <row r="1019" spans="1:88" ht="90" customHeight="1">
      <c r="A1019" s="297"/>
      <c r="B1019" s="300"/>
      <c r="C1019" s="309"/>
      <c r="D1019" s="311" t="s">
        <v>338</v>
      </c>
      <c r="E1019" s="312"/>
      <c r="F1019" s="10" t="s">
        <v>36</v>
      </c>
      <c r="G1019" s="12">
        <f>IF(AD1019=FALSE,0,AD1019)</f>
        <v>624.59</v>
      </c>
      <c r="H1019" s="12" t="s">
        <v>36</v>
      </c>
      <c r="I1019" s="12">
        <f>IF(AE1019=FALSE,0,AE1019)</f>
        <v>0</v>
      </c>
      <c r="J1019" s="12">
        <f>IF(AF1019=FALSE,0,AF1019)</f>
        <v>0</v>
      </c>
      <c r="K1019" s="12" t="s">
        <v>36</v>
      </c>
      <c r="L1019" s="12">
        <f>IF(AG1019=FALSE,0,AG1019)</f>
        <v>0</v>
      </c>
      <c r="M1019" s="12" t="s">
        <v>36</v>
      </c>
      <c r="N1019" s="12" t="s">
        <v>36</v>
      </c>
      <c r="O1019" s="12" t="s">
        <v>36</v>
      </c>
      <c r="P1019" s="12" t="s">
        <v>36</v>
      </c>
      <c r="Q1019" s="12">
        <f>IF(AH1019=FALSE,0,AH1019)</f>
        <v>0</v>
      </c>
      <c r="R1019" s="12" t="s">
        <v>36</v>
      </c>
      <c r="S1019" s="12">
        <f>IF(AI1019=FALSE,0,AI1019)</f>
        <v>0</v>
      </c>
      <c r="T1019" s="12" t="s">
        <v>36</v>
      </c>
      <c r="U1019" s="12">
        <f>IF(AJ1019=FALSE,0,AJ1019)</f>
        <v>0</v>
      </c>
      <c r="V1019" s="12">
        <f>IF(AK1019=FALSE,0,AK1019)</f>
        <v>0</v>
      </c>
      <c r="W1019" s="12">
        <f>IF(AL1019=FALSE,0,AL1019)</f>
        <v>0</v>
      </c>
      <c r="X1019" s="12" t="s">
        <v>36</v>
      </c>
      <c r="Y1019" s="12">
        <f>IF(AM1019=FALSE,0,AM1019)</f>
        <v>0</v>
      </c>
      <c r="Z1019" s="12" t="s">
        <v>36</v>
      </c>
      <c r="AA1019" s="18">
        <v>9</v>
      </c>
      <c r="AD1019" s="52">
        <f>IF(AD1018=3,948.15,IF(AD1018=4,624.59,IF(AD1018=5,238.38,IF(AD1018=6,1987,IF(AD1018=7,740.75,IF(AD1018=8,283.91,IF(AD1018=9,2682.35,IF(AD1018=10,829.59,IF(AD1018=11,586.15,IF(AD1018=12,992.71,IF(AD1018=13,653.95,IF(AD1018=14,249.59,IF(AD1018=15,2080.39,IF(AD1018=16,775.57,IF(AD1018=17,297.25,IF(AD1018=18,2808.42,IF(AD1018=19,868.59,IF(AD1018=20,613.7))))))))))))))))))</f>
        <v>624.59</v>
      </c>
      <c r="AE1019" s="52" t="b">
        <f>IF(AE1018=5,1205.78,IF(AE1018=8,1408.63,IF(AE1018=11,1428.91,IF(AE1018=14,1262.45,IF(AE1018=17,1474.83,IF(AE1018=20,1496.07))))))</f>
        <v>0</v>
      </c>
      <c r="AF1019" s="52" t="b">
        <f>IF(AF1018=3,487.32,IF(AF1018=4,325.64,IF(AF1018=5,287.99,IF(AF1018=6,618.7,IF(AF1018=7,412.3,IF(AF1018=8,366.04,IF(AF1018=9,798.54,IF(AF1018=10,534.49,IF(AF1018=11,476.86,IF(AF1018=12,510.22,IF(AF1018=13,340.94,IF(AF1018=14,301.53,IF(AF1018=15,647.78,IF(AF1018=16,431.68,IF(AF1018=17,383.24,IF(AF1018=18,836.07,IF(AF1018=19,559.61,IF(AF1018=20,499.27))))))))))))))))))</f>
        <v>0</v>
      </c>
      <c r="AG1019" s="52" t="b">
        <f>IF(AG1018=3,498.89,IF(AG1018=4,361.29,IF(AG1018=5,250.38,IF(AG1018=6,629.22,IF(AG1018=7,456.21,IF(AG1018=8,316.16,IF(AG1018=9,815.35,IF(AG1018=10,572.19,IF(AG1018=11,402.59,IF(AG1018=12,522.33,IF(AG1018=13,378.28,IF(AG1018=14,262.15,IF(AG1018=15,658.8,IF(AG1018=16,477.66,IF(AG1018=17,331.01,IF(AG1018=18,853.67,IF(AG1018=19,599.08,IF(AG1018=20,421.51))))))))))))))))))</f>
        <v>0</v>
      </c>
      <c r="AH1019" s="52" t="b">
        <f>IF(AH1018=3,359.85,IF(AH1018=4,130.83,IF(AH1018=5,78.61,IF(AH1018=6,427.19,IF(AH1018=7,160.77,IF(AH1018=8,95.38,IF(AH1018=9,568.37,IF(AH1018=10,204.4,IF(AH1018=11,132.96,IF(AH1018=12,376.76,IF(AH1018=13,136.98,IF(AH1018=14,82.31,IF(AH1018=15,447.27,IF(AH1018=16,168.32,IF(AH1018=17,99.86,IF(AH1018=18,595.08,IF(AH1018=19,214.01,IF(AH1018=20,139.21))))))))))))))))))</f>
        <v>0</v>
      </c>
      <c r="AI1019" s="52" t="b">
        <f>IF(AI1018=3,196.17,IF(AI1018=4,89.93,IF(AI1018=5,48.88,IF(AI1018=6,246.08,IF(AI1018=7,112.07,IF(AI1018=8,61.92,IF(AI1018=9,297.11,IF(AI1018=10,140.41,IF(AI1018=11,79.67,IF(AI1018=12,205.39,IF(AI1018=13,94.16,IF(AI1018=14,51.17,IF(AI1018=15,257.64,IF(AI1018=16,117.33,IF(AI1018=17,64.83,IF(AI1018=18,311.07,IF(AI1018=19,147.01,IF(AI1018=20,83.42))))))))))))))))))</f>
        <v>0</v>
      </c>
      <c r="AJ1019" s="52" t="b">
        <f>IF(AJ1018=3,108.35,IF(AJ1018=4,64.65,IF(AJ1018=5,45.75,IF(AJ1018=6,144.27,IF(AJ1018=7,86.58,IF(AJ1018=8,61.46,IF(AJ1018=9,195.16,IF(AJ1018=10,118.24,IF(AJ1018=11,83.88,IF(AJ1018=12,113.44,IF(AJ1018=13,67.69,IF(AJ1018=14,47.9,IF(AJ1018=15,151.05,IF(AJ1018=16,90.65,IF(AJ1018=17,64.34,IF(AJ1018=18,204.34,IF(AJ1018=19,123.8,IF(AJ1018=20,87.83))))))))))))))))))</f>
        <v>0</v>
      </c>
      <c r="AK1019" s="52" t="b">
        <f>IF(AK1018=3,140.85,IF(AK1018=4,104.84,IF(AK1018=5,53.32,IF(AK1018=6,286.46,IF(AK1018=7,119.42,IF(AK1018=8,63.42,IF(AK1018=9,413.27,IF(AK1018=10,141.33,IF(AK1018=11,146,IF(AK1018=12,147.47,IF(AK1018=13,109.77,IF(AK1018=14,55.82,IF(AK1018=15,299.92,IF(AK1018=16,125.03,IF(AK1018=17,66.4,IF(AK1018=18,432.69,IF(AK1018=19,147.97,IF(AK1018=20,152.86))))))))))))))))))</f>
        <v>0</v>
      </c>
      <c r="AL1019" s="52" t="b">
        <f>IF(AL1018=3,351.42,IF(AL1018=4,547.22,IF(AL1018=5,156.33,IF(AL1018=6,722.99,IF(AL1018=7,638.96,IF(AL1018=8,188.79,IF(AL1018=9,946.4,IF(AL1018=10,699.46,IF(AL1018=11,361.7,IF(AL1018=12,367.94,IF(AL1018=13,572.94,IF(AL1018=14,163.68,IF(AL1018=15,756.97,IF(AL1018=16,668.99,IF(AL1018=17,197.66,IF(AL1018=18,990.88,IF(AL1018=19,732.33,IF(AL1018=20,378.7))))))))))))))))))</f>
        <v>0</v>
      </c>
      <c r="AM1019" s="52" t="b">
        <f>IF(AM1018=3,46.41,IF(AM1018=4,19.01,IF(AM1018=5,15.96,IF(AM1018=6,78.9,IF(AM1018=7,32.34,IF(AM1018=8,27.09,IF(AM1018=9,125.27,IF(AM1018=10,48.48,IF(AM1018=11,43.47,IF(AM1018=12,48.59,IF(AM1018=13,19.9,IF(AM1018=14,16.71,IF(AM1018=15,82.61,IF(AM1018=16,33.86,IF(AM1018=17,28.36,IF(AM1018=18,131.15,IF(AM1018=19,50.76,IF(AM1018=20,45.51))))))))))))))))))</f>
        <v>0</v>
      </c>
      <c r="AO1019" s="4">
        <f t="shared" si="2597"/>
        <v>0</v>
      </c>
      <c r="AP1019" s="4">
        <f t="shared" si="2598"/>
        <v>0</v>
      </c>
      <c r="AQ1019" s="4">
        <f t="shared" si="2663"/>
        <v>0</v>
      </c>
      <c r="AU1019" s="310"/>
      <c r="AV1019" s="316"/>
      <c r="AW1019" s="317"/>
      <c r="AX1019" s="321" t="s">
        <v>338</v>
      </c>
      <c r="AY1019" s="321"/>
      <c r="AZ1019" s="10" t="s">
        <v>36</v>
      </c>
      <c r="BA1019" s="12">
        <f>IF(BX1019=FALSE,0,BX1019)</f>
        <v>1249.18</v>
      </c>
      <c r="BB1019" s="12" t="s">
        <v>36</v>
      </c>
      <c r="BC1019" s="12">
        <f>IF(BY1019=FALSE,0,BY1019)</f>
        <v>0</v>
      </c>
      <c r="BD1019" s="12">
        <f>IF(BZ1019=FALSE,0,BZ1019)</f>
        <v>0</v>
      </c>
      <c r="BE1019" s="12" t="s">
        <v>36</v>
      </c>
      <c r="BF1019" s="12">
        <f>IF(CA1019=FALSE,0,CA1019)</f>
        <v>0</v>
      </c>
      <c r="BG1019" s="12" t="s">
        <v>36</v>
      </c>
      <c r="BH1019" s="12" t="s">
        <v>36</v>
      </c>
      <c r="BI1019" s="12" t="s">
        <v>36</v>
      </c>
      <c r="BJ1019" s="12" t="s">
        <v>36</v>
      </c>
      <c r="BK1019" s="12">
        <f>IF(CB1019=FALSE,0,CB1019)</f>
        <v>0</v>
      </c>
      <c r="BL1019" s="12" t="s">
        <v>36</v>
      </c>
      <c r="BM1019" s="12">
        <f>IF(CC1019=FALSE,0,CC1019)</f>
        <v>0</v>
      </c>
      <c r="BN1019" s="12" t="s">
        <v>36</v>
      </c>
      <c r="BO1019" s="12">
        <f>IF(CD1019=FALSE,0,CD1019)</f>
        <v>0</v>
      </c>
      <c r="BP1019" s="12">
        <f>IF(CE1019=FALSE,0,CE1019)</f>
        <v>0</v>
      </c>
      <c r="BQ1019" s="12">
        <f>IF(CF1019=FALSE,0,CF1019)</f>
        <v>0</v>
      </c>
      <c r="BR1019" s="12" t="s">
        <v>36</v>
      </c>
      <c r="BS1019" s="12">
        <f>IF(CG1019=FALSE,0,CG1019)</f>
        <v>0</v>
      </c>
      <c r="BT1019" s="12" t="s">
        <v>36</v>
      </c>
      <c r="BU1019" s="18">
        <v>9</v>
      </c>
      <c r="BX1019" s="52">
        <f>IF(AD1018=3,1896.3,IF(AD1018=4,1249.18,IF(AD1018=5,476.76,IF(AD1018=6,3974,IF(AD1018=7,1481.5,IF(AD1018=8,567.82,IF(AD1018=9,5364.7,IF(AD1018=10,1659.18,IF(AD1018=11,1172.3)))))))))</f>
        <v>1249.18</v>
      </c>
      <c r="BY1019" s="52" t="b">
        <f>IF(AE1018=5,2411.56,IF(AE1018=8,2817.26,IF(AE1018=11,2857.82)))</f>
        <v>0</v>
      </c>
      <c r="BZ1019" s="52" t="b">
        <f>IF(AF1018=3,974.64,IF(AF1018=4,651.28,IF(AF1018=5,575.98,IF(AF1018=6,1237.4,IF(AF1018=7,824.6,IF(AF1018=8,732.08,IF(AF1018=9,1597.08,IF(AF1018=10,1068.98,IF(AF1018=11,953.72)))))))))</f>
        <v>0</v>
      </c>
      <c r="CA1019" s="52" t="b">
        <f>IF(AG1018=3,997.78,IF(AG1018=4,722.58,IF(AG1018=5,500.76,IF(AG1018=6,1258.44,IF(AG1018=7,912.42,IF(AG1018=8,632.32,IF(AG1018=9,1630.7,IF(AG1018=10,1144.38,IF(AG1018=11,805.18)))))))))</f>
        <v>0</v>
      </c>
      <c r="CB1019" s="52" t="b">
        <f>IF(AH1018=3,719.7,IF(AH1018=4,261.66,IF(AH1018=5,157.22,IF(AH1018=6,854.38,IF(AH1018=7,321.54,IF(AH1018=8,190.76,IF(AH1018=9,1136.74,IF(AH1018=10,408.8,IF(AH1018=11,265.92)))))))))</f>
        <v>0</v>
      </c>
      <c r="CC1019" s="52" t="b">
        <f>IF(AI1018=3,392.34,IF(AI1018=4,179.86,IF(AI1018=5,97.76,IF(AI1018=6,492.16,IF(AI1018=7,224.14,IF(AI1018=8,123.84,IF(AI1018=9,594.22,IF(AI1018=10,280.82,IF(AI1018=11,159.34)))))))))</f>
        <v>0</v>
      </c>
      <c r="CD1019" s="52" t="b">
        <f>IF(AJ1018=3,216.7,IF(AJ1018=4,129.3,IF(AJ1018=5,91.5,IF(AJ1018=6,288.54,IF(AJ1018=7,173.16,IF(AJ1018=8,122.92,IF(AJ1018=9,390.32,IF(AJ1018=10,236.48,IF(AJ1018=11,167.76)))))))))</f>
        <v>0</v>
      </c>
      <c r="CE1019" s="52" t="b">
        <f>IF(AK1018=3,281.7,IF(AK1018=4,209.68,IF(AK1018=5,106.64,IF(AK1018=6,572.92,IF(AK1018=7,238.84,IF(AK1018=8,126.84,IF(AK1018=9,826.54,IF(AK1018=10,282.66,IF(AK1018=11,292)))))))))</f>
        <v>0</v>
      </c>
      <c r="CF1019" s="52" t="b">
        <f>IF(AL1018=3,702.84,IF(AL1018=4,1094.44,IF(AL1018=5,312.66,IF(AL1018=6,1445.98,IF(AL1018=7,1277.92,IF(AL1018=8,377.58,IF(AL1018=9,1892.8,IF(AL1018=10,1398.92,IF(AL1018=11,723.4)))))))))</f>
        <v>0</v>
      </c>
      <c r="CG1019" s="52" t="b">
        <f>IF(AM1018=3,92.82,IF(AM1018=4,38.02,IF(AM1018=5,31.92,IF(AM1018=6,157.8,IF(AM1018=7,64.68,IF(AM1018=8,54.18,IF(AM1018=9,250.54,IF(AM1018=10,96.96,IF(AM1018=11,86.94)))))))))</f>
        <v>0</v>
      </c>
    </row>
    <row r="1020" spans="1:88" ht="30" customHeight="1">
      <c r="A1020" s="295" t="s">
        <v>44</v>
      </c>
      <c r="B1020" s="298" t="s">
        <v>372</v>
      </c>
      <c r="C1020" s="307">
        <v>3137.8</v>
      </c>
      <c r="D1020" s="298" t="s">
        <v>27</v>
      </c>
      <c r="E1020" s="36" t="s">
        <v>28</v>
      </c>
      <c r="F1020" s="40">
        <f>G1020+I1020+J1020+L1020+Q1020+S1020+U1020+V1020+W1020+Y1020+Z1020</f>
        <v>1544174.1400000001</v>
      </c>
      <c r="G1020" s="44">
        <v>0</v>
      </c>
      <c r="H1020" s="44">
        <v>0</v>
      </c>
      <c r="I1020" s="44">
        <v>0</v>
      </c>
      <c r="J1020" s="44">
        <v>0</v>
      </c>
      <c r="K1020" s="44">
        <v>0</v>
      </c>
      <c r="L1020" s="13">
        <f>M1020+O1020</f>
        <v>1133655.7620000001</v>
      </c>
      <c r="M1020" s="60">
        <v>1133655.7620000001</v>
      </c>
      <c r="N1020" s="13">
        <v>0</v>
      </c>
      <c r="O1020" s="13">
        <v>0</v>
      </c>
      <c r="P1020" s="13">
        <v>0</v>
      </c>
      <c r="Q1020" s="13">
        <v>410518.37800000003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25">
        <v>1</v>
      </c>
      <c r="AO1020" s="4">
        <f t="shared" si="2597"/>
        <v>0</v>
      </c>
      <c r="AP1020" s="4">
        <f t="shared" si="2598"/>
        <v>0</v>
      </c>
      <c r="AQ1020" s="4">
        <f t="shared" si="2663"/>
        <v>0</v>
      </c>
      <c r="AU1020" s="310" t="s">
        <v>44</v>
      </c>
      <c r="AV1020" s="316" t="s">
        <v>372</v>
      </c>
      <c r="AW1020" s="317">
        <v>3137.8</v>
      </c>
      <c r="AX1020" s="316" t="s">
        <v>27</v>
      </c>
      <c r="AY1020" s="36" t="s">
        <v>28</v>
      </c>
      <c r="AZ1020" s="10">
        <f>BA1020+BC1020+BD1020+BF1020+BK1020+BM1020+BO1020+BP1020+BQ1020+BS1020+BT1020</f>
        <v>3088348.27</v>
      </c>
      <c r="BA1020" s="44">
        <f>ROUND($C1020*BA1028,2)</f>
        <v>0</v>
      </c>
      <c r="BB1020" s="10">
        <f>ROUND(H1020*2,2)</f>
        <v>0</v>
      </c>
      <c r="BC1020" s="44">
        <f>ROUND($C1020*BC1028,2)</f>
        <v>0</v>
      </c>
      <c r="BD1020" s="44">
        <f>ROUND($C1020*BD1028,2)</f>
        <v>0</v>
      </c>
      <c r="BE1020" s="10">
        <f>ROUND(K1020*2,2)</f>
        <v>0</v>
      </c>
      <c r="BF1020" s="44">
        <f>ROUND($C1020*BF1028,2)</f>
        <v>2267311.52</v>
      </c>
      <c r="BG1020" s="10">
        <f>ROUND(M1020*2,2)</f>
        <v>2267311.52</v>
      </c>
      <c r="BH1020" s="10">
        <f>ROUND(N1020*2,2)</f>
        <v>0</v>
      </c>
      <c r="BI1020" s="10">
        <f>ROUND(O1020*2,2)</f>
        <v>0</v>
      </c>
      <c r="BJ1020" s="10">
        <f>ROUND(P1020*2,2)</f>
        <v>0</v>
      </c>
      <c r="BK1020" s="44">
        <f>ROUND($C1020*BK1028,2)</f>
        <v>821036.75</v>
      </c>
      <c r="BL1020" s="10">
        <f>ROUND(R1020*2,2)</f>
        <v>0</v>
      </c>
      <c r="BM1020" s="44">
        <f>ROUND($C1020*BM1028,2)</f>
        <v>0</v>
      </c>
      <c r="BN1020" s="10">
        <f>ROUND(T1020*2,2)</f>
        <v>0</v>
      </c>
      <c r="BO1020" s="44">
        <f>ROUND($C1020*BO1028,2)</f>
        <v>0</v>
      </c>
      <c r="BP1020" s="44">
        <f>ROUND(V1020*2,2)</f>
        <v>0</v>
      </c>
      <c r="BQ1020" s="44">
        <f>ROUND($C1020*BQ1028,2)</f>
        <v>0</v>
      </c>
      <c r="BR1020" s="10">
        <f>ROUND(X1020*2,2)</f>
        <v>0</v>
      </c>
      <c r="BS1020" s="44">
        <f>ROUND(Y1020*2,2)</f>
        <v>0</v>
      </c>
      <c r="BT1020" s="10">
        <f>ROUND(Z1020*2,2)</f>
        <v>0</v>
      </c>
      <c r="BU1020" s="25">
        <v>1</v>
      </c>
      <c r="CI1020" s="32">
        <f>BF1020-BG1020</f>
        <v>0</v>
      </c>
    </row>
    <row r="1021" spans="1:88" ht="60" customHeight="1">
      <c r="A1021" s="296"/>
      <c r="B1021" s="299"/>
      <c r="C1021" s="308"/>
      <c r="D1021" s="300"/>
      <c r="E1021" s="36" t="s">
        <v>29</v>
      </c>
      <c r="F1021" s="13">
        <v>0</v>
      </c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5">
        <v>2</v>
      </c>
      <c r="AO1021" s="4">
        <f t="shared" si="2597"/>
        <v>0</v>
      </c>
      <c r="AP1021" s="4">
        <f t="shared" si="2598"/>
        <v>0</v>
      </c>
      <c r="AQ1021" s="4">
        <f t="shared" si="2663"/>
        <v>0</v>
      </c>
      <c r="AU1021" s="310"/>
      <c r="AV1021" s="316"/>
      <c r="AW1021" s="317"/>
      <c r="AX1021" s="316"/>
      <c r="AY1021" s="36" t="s">
        <v>29</v>
      </c>
      <c r="AZ1021" s="13">
        <v>0</v>
      </c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5">
        <v>2</v>
      </c>
    </row>
    <row r="1022" spans="1:88" ht="120" customHeight="1">
      <c r="A1022" s="296"/>
      <c r="B1022" s="299"/>
      <c r="C1022" s="308"/>
      <c r="D1022" s="298" t="s">
        <v>30</v>
      </c>
      <c r="E1022" s="36" t="s">
        <v>31</v>
      </c>
      <c r="F1022" s="13">
        <v>0</v>
      </c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5">
        <v>3</v>
      </c>
      <c r="AO1022" s="4">
        <f t="shared" si="2597"/>
        <v>0</v>
      </c>
      <c r="AP1022" s="4">
        <f t="shared" si="2598"/>
        <v>0</v>
      </c>
      <c r="AQ1022" s="4">
        <f t="shared" si="2663"/>
        <v>0</v>
      </c>
      <c r="AT1022" s="32">
        <f>AZ1022-BC1022</f>
        <v>0</v>
      </c>
      <c r="AU1022" s="310"/>
      <c r="AV1022" s="316"/>
      <c r="AW1022" s="317"/>
      <c r="AX1022" s="316" t="s">
        <v>30</v>
      </c>
      <c r="AY1022" s="36" t="s">
        <v>31</v>
      </c>
      <c r="AZ1022" s="13">
        <v>0</v>
      </c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5">
        <v>3</v>
      </c>
    </row>
    <row r="1023" spans="1:88" ht="30" customHeight="1">
      <c r="A1023" s="296"/>
      <c r="B1023" s="299"/>
      <c r="C1023" s="308"/>
      <c r="D1023" s="299"/>
      <c r="E1023" s="36" t="s">
        <v>32</v>
      </c>
      <c r="F1023" s="13">
        <v>0</v>
      </c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5">
        <v>4</v>
      </c>
      <c r="AO1023" s="4">
        <f t="shared" si="2597"/>
        <v>0</v>
      </c>
      <c r="AP1023" s="4">
        <f t="shared" si="2598"/>
        <v>0</v>
      </c>
      <c r="AQ1023" s="4">
        <f t="shared" si="2663"/>
        <v>0</v>
      </c>
      <c r="AU1023" s="310"/>
      <c r="AV1023" s="316"/>
      <c r="AW1023" s="317"/>
      <c r="AX1023" s="316"/>
      <c r="AY1023" s="36" t="s">
        <v>32</v>
      </c>
      <c r="AZ1023" s="13">
        <v>0</v>
      </c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5">
        <v>4</v>
      </c>
    </row>
    <row r="1024" spans="1:88" ht="30" customHeight="1">
      <c r="A1024" s="296"/>
      <c r="B1024" s="299"/>
      <c r="C1024" s="308"/>
      <c r="D1024" s="299"/>
      <c r="E1024" s="36" t="s">
        <v>33</v>
      </c>
      <c r="F1024" s="13">
        <v>0</v>
      </c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5">
        <v>5</v>
      </c>
      <c r="AO1024" s="4">
        <f t="shared" si="2597"/>
        <v>0</v>
      </c>
      <c r="AP1024" s="4">
        <f t="shared" si="2598"/>
        <v>0</v>
      </c>
      <c r="AQ1024" s="4">
        <f t="shared" si="2663"/>
        <v>0</v>
      </c>
      <c r="AU1024" s="310"/>
      <c r="AV1024" s="316"/>
      <c r="AW1024" s="317"/>
      <c r="AX1024" s="316"/>
      <c r="AY1024" s="36" t="s">
        <v>33</v>
      </c>
      <c r="AZ1024" s="13">
        <v>0</v>
      </c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5">
        <v>5</v>
      </c>
    </row>
    <row r="1025" spans="1:88" ht="30" customHeight="1">
      <c r="A1025" s="296"/>
      <c r="B1025" s="299"/>
      <c r="C1025" s="308"/>
      <c r="D1025" s="300"/>
      <c r="E1025" s="36" t="s">
        <v>34</v>
      </c>
      <c r="F1025" s="13">
        <v>0</v>
      </c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5">
        <v>6</v>
      </c>
      <c r="AO1025" s="4">
        <f t="shared" si="2597"/>
        <v>0</v>
      </c>
      <c r="AP1025" s="4">
        <f t="shared" si="2598"/>
        <v>0</v>
      </c>
      <c r="AQ1025" s="4">
        <f t="shared" si="2663"/>
        <v>0</v>
      </c>
      <c r="AU1025" s="310"/>
      <c r="AV1025" s="316"/>
      <c r="AW1025" s="317"/>
      <c r="AX1025" s="316"/>
      <c r="AY1025" s="36" t="s">
        <v>34</v>
      </c>
      <c r="AZ1025" s="13">
        <v>0</v>
      </c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5">
        <v>6</v>
      </c>
    </row>
    <row r="1026" spans="1:88" ht="30" customHeight="1">
      <c r="A1026" s="296"/>
      <c r="B1026" s="299"/>
      <c r="C1026" s="308"/>
      <c r="D1026" s="311" t="s">
        <v>35</v>
      </c>
      <c r="E1026" s="312"/>
      <c r="F1026" s="10">
        <f>F1020+F1021+F1022+F1023+F1024+F1025</f>
        <v>1544174.1400000001</v>
      </c>
      <c r="G1026" s="10">
        <f t="shared" ref="G1026" si="2685">G1020+G1021+G1022+G1023+G1024+G1025</f>
        <v>0</v>
      </c>
      <c r="H1026" s="10">
        <f t="shared" ref="H1026" si="2686">H1020+H1021+H1022+H1023+H1024+H1025</f>
        <v>0</v>
      </c>
      <c r="I1026" s="10">
        <f t="shared" ref="I1026" si="2687">I1020+I1021+I1022+I1023+I1024+I1025</f>
        <v>0</v>
      </c>
      <c r="J1026" s="10">
        <f t="shared" ref="J1026" si="2688">J1020+J1021+J1022+J1023+J1024+J1025</f>
        <v>0</v>
      </c>
      <c r="K1026" s="10">
        <f t="shared" ref="K1026" si="2689">K1020+K1021+K1022+K1023+K1024+K1025</f>
        <v>0</v>
      </c>
      <c r="L1026" s="10">
        <f t="shared" ref="L1026" si="2690">L1020+L1021+L1022+L1023+L1024+L1025</f>
        <v>1133655.7620000001</v>
      </c>
      <c r="M1026" s="10">
        <f t="shared" ref="M1026" si="2691">M1020+M1021+M1022+M1023+M1024+M1025</f>
        <v>1133655.7620000001</v>
      </c>
      <c r="N1026" s="10">
        <f t="shared" ref="N1026" si="2692">N1020+N1021+N1022+N1023+N1024+N1025</f>
        <v>0</v>
      </c>
      <c r="O1026" s="10">
        <f t="shared" ref="O1026" si="2693">O1020+O1021+O1022+O1023+O1024+O1025</f>
        <v>0</v>
      </c>
      <c r="P1026" s="10">
        <f t="shared" ref="P1026" si="2694">P1020+P1021+P1022+P1023+P1024+P1025</f>
        <v>0</v>
      </c>
      <c r="Q1026" s="10">
        <f t="shared" ref="Q1026" si="2695">Q1020+Q1021+Q1022+Q1023+Q1024+Q1025</f>
        <v>410518.37800000003</v>
      </c>
      <c r="R1026" s="10">
        <f t="shared" ref="R1026" si="2696">R1020+R1021+R1022+R1023+R1024+R1025</f>
        <v>0</v>
      </c>
      <c r="S1026" s="10">
        <f t="shared" ref="S1026" si="2697">S1020+S1021+S1022+S1023+S1024+S1025</f>
        <v>0</v>
      </c>
      <c r="T1026" s="10">
        <f t="shared" ref="T1026" si="2698">T1020+T1021+T1022+T1023+T1024+T1025</f>
        <v>0</v>
      </c>
      <c r="U1026" s="10">
        <f t="shared" ref="U1026" si="2699">U1020+U1021+U1022+U1023+U1024+U1025</f>
        <v>0</v>
      </c>
      <c r="V1026" s="10">
        <f t="shared" ref="V1026" si="2700">V1020+V1021+V1022+V1023+V1024+V1025</f>
        <v>0</v>
      </c>
      <c r="W1026" s="10">
        <f t="shared" ref="W1026" si="2701">W1020+W1021+W1022+W1023+W1024+W1025</f>
        <v>0</v>
      </c>
      <c r="X1026" s="10">
        <f t="shared" ref="X1026" si="2702">X1020+X1021+X1022+X1023+X1024+X1025</f>
        <v>0</v>
      </c>
      <c r="Y1026" s="10">
        <f t="shared" ref="Y1026" si="2703">Y1020+Y1021+Y1022+Y1023+Y1024+Y1025</f>
        <v>0</v>
      </c>
      <c r="Z1026" s="10">
        <f t="shared" ref="Z1026" si="2704">Z1020+Z1021+Z1022+Z1023+Z1024+Z1025</f>
        <v>0</v>
      </c>
      <c r="AA1026" s="16">
        <v>7</v>
      </c>
      <c r="AO1026" s="4">
        <f t="shared" si="2597"/>
        <v>0</v>
      </c>
      <c r="AP1026" s="4">
        <f t="shared" si="2598"/>
        <v>0</v>
      </c>
      <c r="AQ1026" s="4">
        <f t="shared" si="2663"/>
        <v>0</v>
      </c>
      <c r="AU1026" s="310"/>
      <c r="AV1026" s="316"/>
      <c r="AW1026" s="317"/>
      <c r="AX1026" s="321" t="s">
        <v>35</v>
      </c>
      <c r="AY1026" s="321"/>
      <c r="AZ1026" s="10">
        <f>AZ1020+AZ1021+AZ1022+AZ1023+AZ1024+AZ1025</f>
        <v>3088348.27</v>
      </c>
      <c r="BA1026" s="10">
        <f t="shared" ref="BA1026:BT1026" si="2705">BA1020+BA1021+BA1022+BA1023+BA1024+BA1025</f>
        <v>0</v>
      </c>
      <c r="BB1026" s="10">
        <f t="shared" si="2705"/>
        <v>0</v>
      </c>
      <c r="BC1026" s="10">
        <f t="shared" si="2705"/>
        <v>0</v>
      </c>
      <c r="BD1026" s="10">
        <f t="shared" si="2705"/>
        <v>0</v>
      </c>
      <c r="BE1026" s="10">
        <f t="shared" si="2705"/>
        <v>0</v>
      </c>
      <c r="BF1026" s="10">
        <f t="shared" si="2705"/>
        <v>2267311.52</v>
      </c>
      <c r="BG1026" s="10">
        <f t="shared" si="2705"/>
        <v>2267311.52</v>
      </c>
      <c r="BH1026" s="10">
        <f t="shared" si="2705"/>
        <v>0</v>
      </c>
      <c r="BI1026" s="10">
        <f t="shared" si="2705"/>
        <v>0</v>
      </c>
      <c r="BJ1026" s="10">
        <f t="shared" si="2705"/>
        <v>0</v>
      </c>
      <c r="BK1026" s="10">
        <f t="shared" si="2705"/>
        <v>821036.75</v>
      </c>
      <c r="BL1026" s="10">
        <f t="shared" si="2705"/>
        <v>0</v>
      </c>
      <c r="BM1026" s="10">
        <f t="shared" si="2705"/>
        <v>0</v>
      </c>
      <c r="BN1026" s="10">
        <f t="shared" si="2705"/>
        <v>0</v>
      </c>
      <c r="BO1026" s="10">
        <f t="shared" si="2705"/>
        <v>0</v>
      </c>
      <c r="BP1026" s="10">
        <f t="shared" si="2705"/>
        <v>0</v>
      </c>
      <c r="BQ1026" s="10">
        <f t="shared" si="2705"/>
        <v>0</v>
      </c>
      <c r="BR1026" s="10">
        <f t="shared" si="2705"/>
        <v>0</v>
      </c>
      <c r="BS1026" s="10">
        <f t="shared" si="2705"/>
        <v>0</v>
      </c>
      <c r="BT1026" s="10">
        <f t="shared" si="2705"/>
        <v>0</v>
      </c>
      <c r="BU1026" s="16">
        <v>7</v>
      </c>
      <c r="BV1026" s="4">
        <v>1</v>
      </c>
      <c r="CI1026" s="32">
        <f>BF1026-BG1026</f>
        <v>0</v>
      </c>
      <c r="CJ1026" s="123"/>
    </row>
    <row r="1027" spans="1:88" ht="75" customHeight="1">
      <c r="A1027" s="296"/>
      <c r="B1027" s="299"/>
      <c r="C1027" s="308"/>
      <c r="D1027" s="311" t="s">
        <v>337</v>
      </c>
      <c r="E1027" s="312"/>
      <c r="F1027" s="11">
        <f>ROUND(F1026/C1020,2)</f>
        <v>492.12</v>
      </c>
      <c r="G1027" s="11">
        <f>ROUND(G1026/C1020,2)</f>
        <v>0</v>
      </c>
      <c r="H1027" s="11">
        <f>ROUND(H1026/C1020,2)</f>
        <v>0</v>
      </c>
      <c r="I1027" s="11">
        <f>ROUND(I1026/C1020,2)</f>
        <v>0</v>
      </c>
      <c r="J1027" s="11">
        <f>ROUND(J1026/C1020,2)</f>
        <v>0</v>
      </c>
      <c r="K1027" s="11">
        <f>ROUND(K1026/C1020,2)</f>
        <v>0</v>
      </c>
      <c r="L1027" s="11">
        <f>ROUND(L1026/C1020,2)</f>
        <v>361.29</v>
      </c>
      <c r="M1027" s="11">
        <f>ROUND(M1026/C1020,2)</f>
        <v>361.29</v>
      </c>
      <c r="N1027" s="11">
        <f>ROUND(N1026/C1020,2)</f>
        <v>0</v>
      </c>
      <c r="O1027" s="11">
        <f>ROUND(O1026/C1020,2)</f>
        <v>0</v>
      </c>
      <c r="P1027" s="11">
        <f>ROUND(P1026/C1020,2)</f>
        <v>0</v>
      </c>
      <c r="Q1027" s="11">
        <f>ROUND(Q1026/C1020,2)</f>
        <v>130.83000000000001</v>
      </c>
      <c r="R1027" s="11">
        <f>ROUND(R1026/C1020,2)</f>
        <v>0</v>
      </c>
      <c r="S1027" s="11">
        <f>ROUND(S1026/C1020,2)</f>
        <v>0</v>
      </c>
      <c r="T1027" s="11">
        <f>ROUND(T1026/C1020,2)</f>
        <v>0</v>
      </c>
      <c r="U1027" s="11">
        <f>ROUND(U1026/C1020,2)</f>
        <v>0</v>
      </c>
      <c r="V1027" s="11">
        <f>ROUND(V1026/C1020,2)</f>
        <v>0</v>
      </c>
      <c r="W1027" s="11">
        <f>ROUND(W1026/C1020,2)</f>
        <v>0</v>
      </c>
      <c r="X1027" s="11">
        <f>ROUND(X1026/C1020,2)</f>
        <v>0</v>
      </c>
      <c r="Y1027" s="11">
        <f>ROUND(Y1026/C1020,2)</f>
        <v>0</v>
      </c>
      <c r="Z1027" s="11">
        <f>ROUND(Z1026/C1020,2)</f>
        <v>0</v>
      </c>
      <c r="AA1027" s="17">
        <v>8</v>
      </c>
      <c r="AD1027" s="52" t="b">
        <f>IF(AND(G1027&gt;947.15,G1027&lt;949),3,IF(AND(G1027&gt;623.59,G1027&lt;625),4,IF(AND(G1027&gt;237.38,G1027&lt;239),5,IF(AND(G1027&gt;1986,G1027&lt;1988),6,IF(AND(G1027&gt;739.75,G1027&lt;741),7,IF(AND(G1027&gt;282.91,G1027&lt;284),8,IF(AND(G1027&gt;2681.35,G1027&lt;2683),9,IF(AND(G1027&gt;828.59,G1027&lt;830),10,IF(AND(G1027&gt;585.15,G1027&lt;587),11,IF(AND(G1027&gt;991.71,G1027&lt;993),12,IF(AND(G1027&gt;652.95,G1027&lt;654),13,IF(AND(G1027&gt;248.59,G1027&lt;250),14,IF(AND(G1027&gt;2079.39,G1027&lt;2081),15,IF(AND(G1027&gt;774.57,G1027&lt;776),16,IF(AND(G1027&gt;296.25,G1027&lt;298),17,IF(AND(G1027&gt;2807.42,G1027&lt;2809),18,IF(AND(G1027&gt;867.59,G1027&lt;869),19,IF(AND(G1027&gt;612.7,G1027&lt;614),20))))))))))))))))))</f>
        <v>0</v>
      </c>
      <c r="AE1027" s="52" t="b">
        <f>IF(AND(I1027&gt;1204.78,I1027&lt;1206),5,IF(AND(I1027&gt;1407.63,I1027&lt;1409),8,IF(AND(I1027&gt;1427.91,I1027&lt;1429),11,IF(AND(I1027&gt;1261.45,I1027&lt;1263),14,IF(AND(I1027&gt;1473.83,I1027&lt;1475),17,IF(AND(I1027&gt;1495.07,I1027&lt;1497),20))))))</f>
        <v>0</v>
      </c>
      <c r="AF1027" s="52" t="b">
        <f>IF(AND(J1027&gt;486.32,J1027&lt;488),3,IF(AND(J1027&gt;324.64,J1027&lt;326),4,IF(AND(J1027&gt;286.99,J1027&lt;288.5),5,IF(AND(J1027&gt;617.7,J1027&lt;618),6,IF(AND(J1027&gt;411.3,J1027&lt;413),7,IF(AND(J1027&gt;365.04,J1027&lt;367),8,IF(AND(J1027&gt;797.54,J1027&lt;799),9,IF(AND(J1027&gt;533.49,J1027&lt;535),10,IF(AND(J1027&gt;475.86,J1027&lt;477),11,IF(AND(J1027&gt;509.22,J1027&lt;511),12,IF(AND(J1027&gt;339.94,J1027&lt;341.2),13,IF(AND(J1027&gt;300.53,J1027&lt;302),14,IF(AND(J1027&gt;646.78,J1027&lt;648),15,IF(AND(J1027&gt;430.68,J1027&lt;432),16,IF(AND(J1027&gt;382.24,J1027&lt;384),17,IF(AND(J1027&gt;835.07,J1027&lt;837),18,IF(AND(J1027&gt;558.61,J1027&lt;560),19,IF(AND(J1027&gt;498.27,J1027&lt;500),20))))))))))))))))))</f>
        <v>0</v>
      </c>
      <c r="AG1027" s="52">
        <f>IF(AND(L1027&gt;497.89,L1027&lt;499),3,IF(AND(L1027&gt;360.29,L1027&lt;362),4,IF(AND(L1027&gt;249.38,L1027&lt;251),5,IF(AND(L1027&gt;628.22,L1027&lt;630),6,IF(AND(L1027&gt;455.21,L1027&lt;457),7,IF(AND(L1027&gt;315.16,L1027&lt;317),8,IF(AND(L1027&gt;814.35,L1027&lt;816),9,IF(AND(L1027&gt;571.19,L1027&lt;573),10,IF(AND(L1027&gt;401.59,L1027&lt;403),11,IF(AND(L1027&gt;521.33,L1027&lt;523),12,IF(AND(L1027&gt;377.28,L1027&lt;379),13,IF(AND(L1027&gt;261.15,L1027&lt;263),14,IF(AND(L1027&gt;657.8,L1027&lt;659),15,IF(AND(L1027&gt;476.66,L1027&lt;478),16,IF(AND(L1027&gt;330.01,L1027&lt;332),17,IF(AND(L1027&gt;852.67,L1027&lt;854),18,IF(AND(L1027&gt;598.08,L1027&lt;600),19,IF(AND(L1027&gt;420.51,L1027&lt;422),20))))))))))))))))))</f>
        <v>4</v>
      </c>
      <c r="AH1027" s="52">
        <f>IF(AND(Q1027&gt;358.85,Q1027&lt;360),3,IF(AND(Q1027&gt;129.83,Q1027&lt;131),4,IF(AND(Q1027&gt;77.61,Q1027&lt;79),5,IF(AND(Q1027&gt;426.19,Q1027&lt;428),6,IF(AND(Q1027&gt;159.77,Q1027&lt;161),7,IF(AND(Q1027&gt;94.38,Q1027&lt;96),8,IF(AND(Q1027&gt;567.37,Q1027&lt;569),9,IF(AND(Q1027&gt;203.4,Q1027&lt;205),10,IF(AND(Q1027&gt;131.96,Q1027&lt;133),11,IF(AND(Q1027&gt;375.76,Q1027&lt;377),12,IF(AND(Q1027&gt;135.98,Q1027&lt;137),13,IF(AND(Q1027&gt;81.31,Q1027&lt;83),14,IF(AND(Q1027&gt;446.27,Q1027&lt;448),15,IF(AND(Q1027&gt;167.32,Q1027&lt;169),16,IF(AND(Q1027&gt;98.86,Q1027&lt;100),17,IF(AND(Q1027&gt;594.08,Q1027&lt;596),18,IF(AND(Q1027&gt;213.01,Q1027&lt;215),19,IF(AND(Q1027&gt;138.21,Q1027&lt;140),20))))))))))))))))))</f>
        <v>4</v>
      </c>
      <c r="AI1027" s="52" t="b">
        <f>IF(AND(S1027&gt;195.17,S1027&lt;197),3,IF(AND(S1027&gt;88.93,S1027&lt;90),4,IF(AND(S1027&gt;47.88,S1027&lt;49),5,IF(AND(S1027&gt;245.08,S1027&lt;247),6,IF(AND(S1027&gt;111.07,S1027&lt;113),7,IF(AND(S1027&gt;60.92,S1027&lt;62),8,IF(AND(S1027&gt;296.11,S1027&lt;298),9,IF(AND(S1027&gt;139.41,S1027&lt;141),10,IF(AND(S1027&gt;78.67,S1027&lt;80),11,IF(AND(S1027&gt;204.39,S1027&lt;206),12,IF(AND(S1027&gt;93.16,S1027&lt;95),13,IF(AND(S1027&gt;50.17,S1027&lt;52),14,IF(AND(S1027&gt;256.64,S1027&lt;258),15,IF(AND(S1027&gt;116.33,S1027&lt;118),16,IF(AND(S1027&gt;63.83,S1027&lt;65),17,IF(AND(S1027&gt;310.07,S1027&lt;312),18,IF(AND(S1027&gt;146.01,S1027&lt;148),19,IF(AND(S1027&gt;82.42,S1027&lt;84),20))))))))))))))))))</f>
        <v>0</v>
      </c>
      <c r="AJ1027" s="52" t="b">
        <f>IF(AND(U1027&gt;107.35,U1027&lt;109),3,IF(AND(U1027&gt;63.65,U1027&lt;65),4,IF(AND(U1027&gt;44.75,U1027&lt;46),5,IF(AND(U1027&gt;143.27,U1027&lt;145),6,IF(AND(U1027&gt;85.58,U1027&lt;87),7,IF(AND(U1027&gt;60.46,U1027&lt;62),8,IF(AND(U1027&gt;194.16,U1027&lt;196),9,IF(AND(U1027&gt;117.24,U1027&lt;119),10,IF(AND(U1027&gt;82.88,U1027&lt;84),11,IF(AND(U1027&gt;112.44,U1027&lt;114),12,IF(AND(U1027&gt;66.69,U1027&lt;68),13,IF(AND(U1027&gt;46.9,U1027&lt;48),14,IF(AND(U1027&gt;150.05,U1027&lt;152),15,IF(AND(U1027&gt;90.65,U1027&lt;91),16,IF(AND(U1027&gt;63.34,U1027&lt;65),17,IF(AND(U1027&gt;203.34,U1027&lt;205),18,IF(AND(U1027&gt;122.8,U1027&lt;124),19,IF(AND(U1027&gt;86.83,U1027&lt;88),20))))))))))))))))))</f>
        <v>0</v>
      </c>
      <c r="AK1027" s="52" t="b">
        <f>IF(AND(V1027&gt;139.85,V1027&lt;141),3,IF(AND(V1027&gt;103.84,V1027&lt;105),4,IF(AND(V1027&gt;52.32,V1027&lt;54),5,IF(AND(V1027&gt;285.46,V1027&lt;287),6,IF(AND(V1027&gt;118.42,V1027&lt;120),7,IF(AND(V1027&gt;62.42,V1027&lt;64),8,IF(AND(V1027&gt;412.27,V1027&lt;414),9,IF(AND(V1027&gt;140.33,V1027&lt;142),10,IF(AND(V1027&gt;145,V1027&lt;147),11,IF(AND(V1027&gt;146.47,V1027&lt;148),12,IF(AND(V1027&gt;108.77,V1027&lt;110),13,IF(AND(V1027&gt;54.82,V1027&lt;56),14,IF(AND(V1027&gt;298.92,V1027&lt;300),15,IF(AND(V1027&gt;124.03,V1027&lt;126),16,IF(AND(V1027&gt;65.4,V1027&lt;67),17,IF(AND(V1027&gt;431.69,V1027&lt;433),18,IF(AND(V1027&gt;146.97,V1027&lt;148),19,IF(AND(V1027&gt;151.86,V1027&lt;153),20))))))))))))))))))</f>
        <v>0</v>
      </c>
      <c r="AL1027" s="52" t="b">
        <f>IF(AND(W1027&gt;350.42,W1027&lt;352),3,IF(AND(W1027&gt;546.22,W1027&lt;548),4,IF(AND(W1027&gt;155.33,W1027&lt;157),5,IF(AND(W1027&gt;721.99,W1027&lt;723),6,IF(AND(W1027&gt;638.96,W1027&lt;639),7,IF(AND(W1027&gt;187.79,W1027&lt;189),8,IF(AND(W1027&gt;945.4,W1027&lt;947),9,IF(AND(W1027&gt;698.46,W1027&lt;670),10,IF(AND(W1027&gt;360.7,W1027&lt;362),11,IF(AND(W1027&gt;366.94,W1027&lt;368),12,IF(AND(W1027&gt;571.94,W1027&lt;573),13,IF(AND(W1027&gt;162.68,W1027&lt;164),14,IF(AND(W1027&gt;755.97,W1027&lt;757),15,IF(AND(W1027&gt;667.99,W1027&lt;669),16,IF(AND(W1027&gt;196.66,W1027&lt;198),17,IF(AND(W1027&gt;989.88,W1027&lt;991),18,IF(AND(W1027&gt;731.33,W1027&lt;733),19,IF(AND(W1027&gt;377.7,W1027&lt;379),20))))))))))))))))))</f>
        <v>0</v>
      </c>
      <c r="AM1027" s="52" t="b">
        <f>IF(AND(Y1027&gt;46.2,Y1027&lt;46.5),3,IF(AND(Y1027&gt;18.8,Y1027&lt;19.1),4,IF(AND(Y1027&gt;15.8,Y1027&lt;16),5,IF(AND(Y1027&gt;78.7,Y1027&lt;79),6,IF(AND(Y1027&gt;32.1,Y1027&lt;32.4),7,IF(AND(Y1027&gt;26.9,Y1027&lt;27.3),8,IF(AND(Y1027&gt;125,Y1027&lt;125.5),9,IF(AND(Y1027&gt;48.2,Y1027&lt;48.52),10,IF(AND(Y1027&gt;43.1,Y1027&lt;43.6),11,IF(AND(Y1027&gt;48.53,Y1027&lt;48.7),12,IF(AND(Y1027&gt;19.6,Y1027&lt;20.1),13,IF(AND(Y1027&gt;16.5,Y1027&lt;16.9),14,IF(AND(Y1027&gt;82.4,Y1027&lt;82.8),15,IF(AND(Y1027&gt;33.6,Y1027&lt;34),16,IF(AND(Y1027&gt;28,Y1027&lt;28.6),17,IF(AND(Y1027&gt;130.8,Y1027&lt;131.4),18,IF(AND(Y1027&gt;50.5,Y1027&lt;50.9),19,IF(AND(Y1027&gt;45.2,Y1027&lt;45.8),20))))))))))))))))))</f>
        <v>0</v>
      </c>
      <c r="AO1027" s="4">
        <f t="shared" si="2597"/>
        <v>0</v>
      </c>
      <c r="AP1027" s="4">
        <f t="shared" si="2598"/>
        <v>0</v>
      </c>
      <c r="AQ1027" s="4">
        <f t="shared" si="2663"/>
        <v>0</v>
      </c>
      <c r="AU1027" s="310"/>
      <c r="AV1027" s="316"/>
      <c r="AW1027" s="317"/>
      <c r="AX1027" s="321" t="s">
        <v>337</v>
      </c>
      <c r="AY1027" s="321"/>
      <c r="AZ1027" s="11">
        <f>ROUND(AZ1026/AW1020,2)</f>
        <v>984.24</v>
      </c>
      <c r="BA1027" s="11">
        <f>ROUND(BA1026/AW1020,2)</f>
        <v>0</v>
      </c>
      <c r="BB1027" s="11">
        <f>ROUND(BB1026/AW1020,2)</f>
        <v>0</v>
      </c>
      <c r="BC1027" s="11">
        <f>ROUND(BC1026/AW1020,2)</f>
        <v>0</v>
      </c>
      <c r="BD1027" s="11">
        <f>ROUND(BD1026/AW1020,2)</f>
        <v>0</v>
      </c>
      <c r="BE1027" s="11">
        <f>ROUND(BE1026/AW1020,2)</f>
        <v>0</v>
      </c>
      <c r="BF1027" s="11">
        <f>ROUND(BF1026/AW1020,2)</f>
        <v>722.58</v>
      </c>
      <c r="BG1027" s="11">
        <f>ROUND(BG1026/AW1020,2)</f>
        <v>722.58</v>
      </c>
      <c r="BH1027" s="11">
        <f>ROUND(BH1026/AW1020,2)</f>
        <v>0</v>
      </c>
      <c r="BI1027" s="11">
        <f>ROUND(BI1026/AW1020,2)</f>
        <v>0</v>
      </c>
      <c r="BJ1027" s="11">
        <f>ROUND(BJ1026/AW1020,2)</f>
        <v>0</v>
      </c>
      <c r="BK1027" s="11">
        <f>ROUND(BK1026/AW1020,2)</f>
        <v>261.66000000000003</v>
      </c>
      <c r="BL1027" s="11">
        <f>ROUND(BL1026/AW1020,2)</f>
        <v>0</v>
      </c>
      <c r="BM1027" s="11">
        <f>ROUND(BM1026/AW1020,2)</f>
        <v>0</v>
      </c>
      <c r="BN1027" s="11">
        <f>ROUND(BN1026/AW1020,2)</f>
        <v>0</v>
      </c>
      <c r="BO1027" s="11">
        <f>ROUND(BO1026/AW1020,2)</f>
        <v>0</v>
      </c>
      <c r="BP1027" s="11">
        <f>ROUND(BP1026/AW1020,2)</f>
        <v>0</v>
      </c>
      <c r="BQ1027" s="11">
        <f>ROUND(BQ1026/AW1020,2)</f>
        <v>0</v>
      </c>
      <c r="BR1027" s="11">
        <f>ROUND(BR1026/AW1020,2)</f>
        <v>0</v>
      </c>
      <c r="BS1027" s="11">
        <f>ROUND(BS1026/AW1020,2)</f>
        <v>0</v>
      </c>
      <c r="BT1027" s="11">
        <f>ROUND(BT1026/AW1020,2)</f>
        <v>0</v>
      </c>
      <c r="BU1027" s="17">
        <v>8</v>
      </c>
      <c r="BX1027" s="52" t="b">
        <f>IF(AND(BA1027&gt;947.15,BA1027&lt;949),3,IF(AND(BA1027&gt;623.59,BA1027&lt;625),4,IF(AND(BA1027&gt;237.38,BA1027&lt;239),5,IF(AND(BA1027&gt;1986,BA1027&lt;1988),6,IF(AND(BA1027&gt;739.75,BA1027&lt;741),7,IF(AND(BA1027&gt;282.91,BA1027&lt;284),8,IF(AND(BA1027&gt;2681.35,BA1027&lt;2683),9,IF(AND(BA1027&gt;828.59,BA1027&lt;830),10,IF(AND(BA1027&gt;585.15,BA1027&lt;587),11,IF(AND(BA1027&gt;991.71,BA1027&lt;993),12,IF(AND(BA1027&gt;652.95,BA1027&lt;654),13,IF(AND(BA1027&gt;248.59,BA1027&lt;250),14,IF(AND(BA1027&gt;2079.39,BA1027&lt;2081),15,IF(AND(BA1027&gt;774.57,BA1027&lt;776),16,IF(AND(BA1027&gt;296.25,BA1027&lt;298),17,IF(AND(BA1027&gt;2807.42,BA1027&lt;2809),18,IF(AND(BA1027&gt;867.59,BA1027&lt;869),19,IF(AND(BA1027&gt;612.7,BA1027&lt;614),20))))))))))))))))))</f>
        <v>0</v>
      </c>
      <c r="BY1027" s="52" t="b">
        <f>IF(AND(BC1027&gt;1204.78,BC1027&lt;1206),5,IF(AND(BC1027&gt;1407.63,BC1027&lt;1409),8,IF(AND(BC1027&gt;1427.91,BC1027&lt;1429),11,IF(AND(BC1027&gt;1261.45,BC1027&lt;1263),14,IF(AND(BC1027&gt;1473.83,BC1027&lt;1475),17,IF(AND(BC1027&gt;1495.07,BC1027&lt;1497),20))))))</f>
        <v>0</v>
      </c>
      <c r="BZ1027" s="52" t="b">
        <f>IF(AND(BD1027&gt;486.32,BD1027&lt;488),3,IF(AND(BD1027&gt;324.64,BD1027&lt;326),4,IF(AND(BD1027&gt;286.99,BD1027&lt;288.5),5,IF(AND(BD1027&gt;617.7,BD1027&lt;618),6,IF(AND(BD1027&gt;411.3,BD1027&lt;413),7,IF(AND(BD1027&gt;365.04,BD1027&lt;367),8,IF(AND(BD1027&gt;797.54,BD1027&lt;799),9,IF(AND(BD1027&gt;533.49,BD1027&lt;535),10,IF(AND(BD1027&gt;475.86,BD1027&lt;477),11,IF(AND(BD1027&gt;509.22,BD1027&lt;511),12,IF(AND(BD1027&gt;339.94,BD1027&lt;341.2),13,IF(AND(BD1027&gt;300.53,BD1027&lt;302),14,IF(AND(BD1027&gt;646.78,BD1027&lt;648),15,IF(AND(BD1027&gt;430.68,BD1027&lt;432),16,IF(AND(BD1027&gt;382.24,BD1027&lt;384),17,IF(AND(BD1027&gt;835.07,BD1027&lt;837),18,IF(AND(BD1027&gt;558.61,BD1027&lt;560),19,IF(AND(BD1027&gt;498.27,BD1027&lt;500),20))))))))))))))))))</f>
        <v>0</v>
      </c>
      <c r="CA1027" s="52" t="b">
        <f>IF(AND(BF1027&gt;497.89,BF1027&lt;499),3,IF(AND(BF1027&gt;360.29,BF1027&lt;362),4,IF(AND(BF1027&gt;249.38,BF1027&lt;251),5,IF(AND(BF1027&gt;628.22,BF1027&lt;630),6,IF(AND(BF1027&gt;455.21,BF1027&lt;457),7,IF(AND(BF1027&gt;315.16,BF1027&lt;317),8,IF(AND(BF1027&gt;814.35,BF1027&lt;816),9,IF(AND(BF1027&gt;571.19,BF1027&lt;573),10,IF(AND(BF1027&gt;401.59,BF1027&lt;403),11,IF(AND(BF1027&gt;521.33,BF1027&lt;523),12,IF(AND(BF1027&gt;377.28,BF1027&lt;379),13,IF(AND(BF1027&gt;261.15,BF1027&lt;263),14,IF(AND(BF1027&gt;657.8,BF1027&lt;659),15,IF(AND(BF1027&gt;476.66,BF1027&lt;478),16,IF(AND(BF1027&gt;330.01,BF1027&lt;332),17,IF(AND(BF1027&gt;852.67,BF1027&lt;854),18,IF(AND(BF1027&gt;598.08,BF1027&lt;600),19,IF(AND(BF1027&gt;420.51,BF1027&lt;422),20))))))))))))))))))</f>
        <v>0</v>
      </c>
      <c r="CB1027" s="52" t="b">
        <f>IF(AND(BK1027&gt;358.85,BK1027&lt;360),3,IF(AND(BK1027&gt;129.83,BK1027&lt;131),4,IF(AND(BK1027&gt;77.61,BK1027&lt;79),5,IF(AND(BK1027&gt;426.19,BK1027&lt;428),6,IF(AND(BK1027&gt;159.77,BK1027&lt;161),7,IF(AND(BK1027&gt;94.38,BK1027&lt;96),8,IF(AND(BK1027&gt;567.37,BK1027&lt;569),9,IF(AND(BK1027&gt;203.4,BK1027&lt;205),10,IF(AND(BK1027&gt;131.96,BK1027&lt;133),11,IF(AND(BK1027&gt;375.76,BK1027&lt;377),12,IF(AND(BK1027&gt;135.98,BK1027&lt;137),13,IF(AND(BK1027&gt;81.31,BK1027&lt;83),14,IF(AND(BK1027&gt;446.27,BK1027&lt;448),15,IF(AND(BK1027&gt;167.32,BK1027&lt;169),16,IF(AND(BK1027&gt;98.86,BK1027&lt;100),17,IF(AND(BK1027&gt;594.08,BK1027&lt;596),18,IF(AND(BK1027&gt;213.01,BK1027&lt;215),19,IF(AND(BK1027&gt;138.21,BK1027&lt;140),20))))))))))))))))))</f>
        <v>0</v>
      </c>
      <c r="CC1027" s="52" t="b">
        <f>IF(AND(BM1027&gt;195.17,BM1027&lt;197),3,IF(AND(BM1027&gt;88.93,BM1027&lt;90),4,IF(AND(BM1027&gt;47.88,BM1027&lt;49),5,IF(AND(BM1027&gt;245.08,BM1027&lt;247),6,IF(AND(BM1027&gt;111.07,BM1027&lt;113),7,IF(AND(BM1027&gt;60.92,BM1027&lt;62),8,IF(AND(BM1027&gt;296.11,BM1027&lt;298),9,IF(AND(BM1027&gt;139.41,BM1027&lt;141),10,IF(AND(BM1027&gt;78.67,BM1027&lt;80),11,IF(AND(BM1027&gt;204.39,BM1027&lt;206),12,IF(AND(BM1027&gt;93.16,BM1027&lt;95),13,IF(AND(BM1027&gt;50.17,BM1027&lt;52),14,IF(AND(BM1027&gt;256.64,BM1027&lt;258),15,IF(AND(BM1027&gt;116.33,BM1027&lt;118),16,IF(AND(BM1027&gt;63.83,BM1027&lt;65),17,IF(AND(BM1027&gt;310.07,BM1027&lt;312),18,IF(AND(BM1027&gt;146.01,BM1027&lt;148),19,IF(AND(BM1027&gt;82.42,BM1027&lt;84),20))))))))))))))))))</f>
        <v>0</v>
      </c>
      <c r="CD1027" s="52" t="b">
        <f>IF(AND(BO1027&gt;107.35,BO1027&lt;109),3,IF(AND(BO1027&gt;63.65,BO1027&lt;65),4,IF(AND(BO1027&gt;44.75,BO1027&lt;46),5,IF(AND(BO1027&gt;143.27,BO1027&lt;145),6,IF(AND(BO1027&gt;85.58,BO1027&lt;87),7,IF(AND(BO1027&gt;60.46,BO1027&lt;62),8,IF(AND(BO1027&gt;194.16,BO1027&lt;196),9,IF(AND(BO1027&gt;117.24,BO1027&lt;119),10,IF(AND(BO1027&gt;82.88,BO1027&lt;84),11,IF(AND(BO1027&gt;112.44,BO1027&lt;114),12,IF(AND(BO1027&gt;66.69,BO1027&lt;68),13,IF(AND(BO1027&gt;46.9,BO1027&lt;48),14,IF(AND(BO1027&gt;150.05,BO1027&lt;152),15,IF(AND(BO1027&gt;90.65,BO1027&lt;91),16,IF(AND(BO1027&gt;63.34,BO1027&lt;65),17,IF(AND(BO1027&gt;203.34,BO1027&lt;205),18,IF(AND(BO1027&gt;122.8,BO1027&lt;124),19,IF(AND(BO1027&gt;86.83,BO1027&lt;88),20))))))))))))))))))</f>
        <v>0</v>
      </c>
      <c r="CE1027" s="52" t="b">
        <f>IF(AND(BP1027&gt;139.85,BP1027&lt;141),3,IF(AND(BP1027&gt;103.84,BP1027&lt;105),4,IF(AND(BP1027&gt;52.32,BP1027&lt;54),5,IF(AND(BP1027&gt;285.46,BP1027&lt;287),6,IF(AND(BP1027&gt;118.42,BP1027&lt;120),7,IF(AND(BP1027&gt;62.42,BP1027&lt;64),8,IF(AND(BP1027&gt;412.27,BP1027&lt;414),9,IF(AND(BP1027&gt;140.33,BP1027&lt;142),10,IF(AND(BP1027&gt;145,BP1027&lt;147),11,IF(AND(BP1027&gt;146.47,BP1027&lt;148),12,IF(AND(BP1027&gt;108.77,BP1027&lt;110),13,IF(AND(BP1027&gt;54.82,BP1027&lt;56),14,IF(AND(BP1027&gt;298.92,BP1027&lt;300),15,IF(AND(BP1027&gt;124.03,BP1027&lt;126),16,IF(AND(BP1027&gt;65.4,BP1027&lt;67),17,IF(AND(BP1027&gt;431.69,BP1027&lt;433),18,IF(AND(BP1027&gt;146.97,BP1027&lt;148),19,IF(AND(BP1027&gt;151.86,BP1027&lt;153),20))))))))))))))))))</f>
        <v>0</v>
      </c>
      <c r="CF1027" s="52" t="b">
        <f>IF(AND(BQ1027&gt;350.42,BQ1027&lt;352),3,IF(AND(BQ1027&gt;546.22,BQ1027&lt;548),4,IF(AND(BQ1027&gt;155.33,BQ1027&lt;157),5,IF(AND(BQ1027&gt;721.99,BQ1027&lt;723),6,IF(AND(BQ1027&gt;638.96,BQ1027&lt;639),7,IF(AND(BQ1027&gt;187.79,BQ1027&lt;189),8,IF(AND(BQ1027&gt;945.4,BQ1027&lt;947),9,IF(AND(BQ1027&gt;698.46,BQ1027&lt;670),10,IF(AND(BQ1027&gt;360.7,BQ1027&lt;362),11,IF(AND(BQ1027&gt;366.94,BQ1027&lt;368),12,IF(AND(BQ1027&gt;571.94,BQ1027&lt;573),13,IF(AND(BQ1027&gt;162.68,BQ1027&lt;164),14,IF(AND(BQ1027&gt;755.97,BQ1027&lt;757),15,IF(AND(BQ1027&gt;667.99,BQ1027&lt;669),16,IF(AND(BQ1027&gt;196.66,BQ1027&lt;198),17,IF(AND(BQ1027&gt;989.88,BQ1027&lt;991),18,IF(AND(BQ1027&gt;731.33,BQ1027&lt;733),19,IF(AND(BQ1027&gt;377.7,BQ1027&lt;379),20))))))))))))))))))</f>
        <v>0</v>
      </c>
      <c r="CG1027" s="52" t="b">
        <f>IF(AND(BS1027&gt;46.2,BS1027&lt;46.5),3,IF(AND(BS1027&gt;18.8,BS1027&lt;19.1),4,IF(AND(BS1027&gt;15.8,BS1027&lt;16),5,IF(AND(BS1027&gt;78.7,BS1027&lt;79),6,IF(AND(BS1027&gt;32.1,BS1027&lt;32.4),7,IF(AND(BS1027&gt;26.9,BS1027&lt;27.3),8,IF(AND(BS1027&gt;125,BS1027&lt;125.5),9,IF(AND(BS1027&gt;48.2,BS1027&lt;48.52),10,IF(AND(BS1027&gt;43.1,BS1027&lt;43.6),11,IF(AND(BS1027&gt;48.53,BS1027&lt;48.7),12,IF(AND(BS1027&gt;19.6,BS1027&lt;20.1),13,IF(AND(BS1027&gt;16.5,BS1027&lt;16.9),14,IF(AND(BS1027&gt;82.4,BS1027&lt;82.8),15,IF(AND(BS1027&gt;33.6,BS1027&lt;34),16,IF(AND(BS1027&gt;28,BS1027&lt;28.6),17,IF(AND(BS1027&gt;130.8,BS1027&lt;131.4),18,IF(AND(BS1027&gt;50.5,BS1027&lt;50.9),19,IF(AND(BS1027&gt;45.2,BS1027&lt;45.8),20))))))))))))))))))</f>
        <v>0</v>
      </c>
    </row>
    <row r="1028" spans="1:88" ht="90" customHeight="1">
      <c r="A1028" s="297"/>
      <c r="B1028" s="300"/>
      <c r="C1028" s="309"/>
      <c r="D1028" s="311" t="s">
        <v>338</v>
      </c>
      <c r="E1028" s="312"/>
      <c r="F1028" s="10" t="s">
        <v>36</v>
      </c>
      <c r="G1028" s="12">
        <f>IF(AD1028=FALSE,0,AD1028)</f>
        <v>0</v>
      </c>
      <c r="H1028" s="12" t="s">
        <v>36</v>
      </c>
      <c r="I1028" s="12">
        <f>IF(AE1028=FALSE,0,AE1028)</f>
        <v>0</v>
      </c>
      <c r="J1028" s="12">
        <f>IF(AF1028=FALSE,0,AF1028)</f>
        <v>0</v>
      </c>
      <c r="K1028" s="12" t="s">
        <v>36</v>
      </c>
      <c r="L1028" s="12">
        <f>IF(AG1028=FALSE,0,AG1028)</f>
        <v>361.29</v>
      </c>
      <c r="M1028" s="12" t="s">
        <v>36</v>
      </c>
      <c r="N1028" s="12" t="s">
        <v>36</v>
      </c>
      <c r="O1028" s="12" t="s">
        <v>36</v>
      </c>
      <c r="P1028" s="12" t="s">
        <v>36</v>
      </c>
      <c r="Q1028" s="12">
        <f>IF(AH1028=FALSE,0,AH1028)</f>
        <v>130.83000000000001</v>
      </c>
      <c r="R1028" s="12" t="s">
        <v>36</v>
      </c>
      <c r="S1028" s="12">
        <f>IF(AI1028=FALSE,0,AI1028)</f>
        <v>0</v>
      </c>
      <c r="T1028" s="12" t="s">
        <v>36</v>
      </c>
      <c r="U1028" s="12">
        <f>IF(AJ1028=FALSE,0,AJ1028)</f>
        <v>0</v>
      </c>
      <c r="V1028" s="12">
        <f>IF(AK1028=FALSE,0,AK1028)</f>
        <v>0</v>
      </c>
      <c r="W1028" s="12">
        <f>IF(AL1028=FALSE,0,AL1028)</f>
        <v>0</v>
      </c>
      <c r="X1028" s="12" t="s">
        <v>36</v>
      </c>
      <c r="Y1028" s="12">
        <f>IF(AM1028=FALSE,0,AM1028)</f>
        <v>0</v>
      </c>
      <c r="Z1028" s="12" t="s">
        <v>36</v>
      </c>
      <c r="AA1028" s="18">
        <v>9</v>
      </c>
      <c r="AD1028" s="52" t="b">
        <f>IF(AD1027=3,948.15,IF(AD1027=4,624.59,IF(AD1027=5,238.38,IF(AD1027=6,1987,IF(AD1027=7,740.75,IF(AD1027=8,283.91,IF(AD1027=9,2682.35,IF(AD1027=10,829.59,IF(AD1027=11,586.15,IF(AD1027=12,992.71,IF(AD1027=13,653.95,IF(AD1027=14,249.59,IF(AD1027=15,2080.39,IF(AD1027=16,775.57,IF(AD1027=17,297.25,IF(AD1027=18,2808.42,IF(AD1027=19,868.59,IF(AD1027=20,613.7))))))))))))))))))</f>
        <v>0</v>
      </c>
      <c r="AE1028" s="52" t="b">
        <f>IF(AE1027=5,1205.78,IF(AE1027=8,1408.63,IF(AE1027=11,1428.91,IF(AE1027=14,1262.45,IF(AE1027=17,1474.83,IF(AE1027=20,1496.07))))))</f>
        <v>0</v>
      </c>
      <c r="AF1028" s="52" t="b">
        <f>IF(AF1027=3,487.32,IF(AF1027=4,325.64,IF(AF1027=5,287.99,IF(AF1027=6,618.7,IF(AF1027=7,412.3,IF(AF1027=8,366.04,IF(AF1027=9,798.54,IF(AF1027=10,534.49,IF(AF1027=11,476.86,IF(AF1027=12,510.22,IF(AF1027=13,340.94,IF(AF1027=14,301.53,IF(AF1027=15,647.78,IF(AF1027=16,431.68,IF(AF1027=17,383.24,IF(AF1027=18,836.07,IF(AF1027=19,559.61,IF(AF1027=20,499.27))))))))))))))))))</f>
        <v>0</v>
      </c>
      <c r="AG1028" s="52">
        <f>IF(AG1027=3,498.89,IF(AG1027=4,361.29,IF(AG1027=5,250.38,IF(AG1027=6,629.22,IF(AG1027=7,456.21,IF(AG1027=8,316.16,IF(AG1027=9,815.35,IF(AG1027=10,572.19,IF(AG1027=11,402.59,IF(AG1027=12,522.33,IF(AG1027=13,378.28,IF(AG1027=14,262.15,IF(AG1027=15,658.8,IF(AG1027=16,477.66,IF(AG1027=17,331.01,IF(AG1027=18,853.67,IF(AG1027=19,599.08,IF(AG1027=20,421.51))))))))))))))))))</f>
        <v>361.29</v>
      </c>
      <c r="AH1028" s="52">
        <f>IF(AH1027=3,359.85,IF(AH1027=4,130.83,IF(AH1027=5,78.61,IF(AH1027=6,427.19,IF(AH1027=7,160.77,IF(AH1027=8,95.38,IF(AH1027=9,568.37,IF(AH1027=10,204.4,IF(AH1027=11,132.96,IF(AH1027=12,376.76,IF(AH1027=13,136.98,IF(AH1027=14,82.31,IF(AH1027=15,447.27,IF(AH1027=16,168.32,IF(AH1027=17,99.86,IF(AH1027=18,595.08,IF(AH1027=19,214.01,IF(AH1027=20,139.21))))))))))))))))))</f>
        <v>130.83000000000001</v>
      </c>
      <c r="AI1028" s="52" t="b">
        <f>IF(AI1027=3,196.17,IF(AI1027=4,89.93,IF(AI1027=5,48.88,IF(AI1027=6,246.08,IF(AI1027=7,112.07,IF(AI1027=8,61.92,IF(AI1027=9,297.11,IF(AI1027=10,140.41,IF(AI1027=11,79.67,IF(AI1027=12,205.39,IF(AI1027=13,94.16,IF(AI1027=14,51.17,IF(AI1027=15,257.64,IF(AI1027=16,117.33,IF(AI1027=17,64.83,IF(AI1027=18,311.07,IF(AI1027=19,147.01,IF(AI1027=20,83.42))))))))))))))))))</f>
        <v>0</v>
      </c>
      <c r="AJ1028" s="52" t="b">
        <f>IF(AJ1027=3,108.35,IF(AJ1027=4,64.65,IF(AJ1027=5,45.75,IF(AJ1027=6,144.27,IF(AJ1027=7,86.58,IF(AJ1027=8,61.46,IF(AJ1027=9,195.16,IF(AJ1027=10,118.24,IF(AJ1027=11,83.88,IF(AJ1027=12,113.44,IF(AJ1027=13,67.69,IF(AJ1027=14,47.9,IF(AJ1027=15,151.05,IF(AJ1027=16,90.65,IF(AJ1027=17,64.34,IF(AJ1027=18,204.34,IF(AJ1027=19,123.8,IF(AJ1027=20,87.83))))))))))))))))))</f>
        <v>0</v>
      </c>
      <c r="AK1028" s="52" t="b">
        <f>IF(AK1027=3,140.85,IF(AK1027=4,104.84,IF(AK1027=5,53.32,IF(AK1027=6,286.46,IF(AK1027=7,119.42,IF(AK1027=8,63.42,IF(AK1027=9,413.27,IF(AK1027=10,141.33,IF(AK1027=11,146,IF(AK1027=12,147.47,IF(AK1027=13,109.77,IF(AK1027=14,55.82,IF(AK1027=15,299.92,IF(AK1027=16,125.03,IF(AK1027=17,66.4,IF(AK1027=18,432.69,IF(AK1027=19,147.97,IF(AK1027=20,152.86))))))))))))))))))</f>
        <v>0</v>
      </c>
      <c r="AL1028" s="52" t="b">
        <f>IF(AL1027=3,351.42,IF(AL1027=4,547.22,IF(AL1027=5,156.33,IF(AL1027=6,722.99,IF(AL1027=7,638.96,IF(AL1027=8,188.79,IF(AL1027=9,946.4,IF(AL1027=10,699.46,IF(AL1027=11,361.7,IF(AL1027=12,367.94,IF(AL1027=13,572.94,IF(AL1027=14,163.68,IF(AL1027=15,756.97,IF(AL1027=16,668.99,IF(AL1027=17,197.66,IF(AL1027=18,990.88,IF(AL1027=19,732.33,IF(AL1027=20,378.7))))))))))))))))))</f>
        <v>0</v>
      </c>
      <c r="AM1028" s="52" t="b">
        <f>IF(AM1027=3,46.41,IF(AM1027=4,19.01,IF(AM1027=5,15.96,IF(AM1027=6,78.9,IF(AM1027=7,32.34,IF(AM1027=8,27.09,IF(AM1027=9,125.27,IF(AM1027=10,48.48,IF(AM1027=11,43.47,IF(AM1027=12,48.59,IF(AM1027=13,19.9,IF(AM1027=14,16.71,IF(AM1027=15,82.61,IF(AM1027=16,33.86,IF(AM1027=17,28.36,IF(AM1027=18,131.15,IF(AM1027=19,50.76,IF(AM1027=20,45.51))))))))))))))))))</f>
        <v>0</v>
      </c>
      <c r="AO1028" s="4">
        <f t="shared" si="2597"/>
        <v>0</v>
      </c>
      <c r="AP1028" s="4">
        <f t="shared" si="2598"/>
        <v>0</v>
      </c>
      <c r="AQ1028" s="4">
        <f t="shared" si="2663"/>
        <v>0</v>
      </c>
      <c r="AU1028" s="310"/>
      <c r="AV1028" s="316"/>
      <c r="AW1028" s="317"/>
      <c r="AX1028" s="321" t="s">
        <v>338</v>
      </c>
      <c r="AY1028" s="321"/>
      <c r="AZ1028" s="10" t="s">
        <v>36</v>
      </c>
      <c r="BA1028" s="12">
        <f>IF(BX1028=FALSE,0,BX1028)</f>
        <v>0</v>
      </c>
      <c r="BB1028" s="12" t="s">
        <v>36</v>
      </c>
      <c r="BC1028" s="12">
        <f>IF(BY1028=FALSE,0,BY1028)</f>
        <v>0</v>
      </c>
      <c r="BD1028" s="12">
        <f>IF(BZ1028=FALSE,0,BZ1028)</f>
        <v>0</v>
      </c>
      <c r="BE1028" s="12" t="s">
        <v>36</v>
      </c>
      <c r="BF1028" s="12">
        <f>IF(CA1028=FALSE,0,CA1028)</f>
        <v>722.58</v>
      </c>
      <c r="BG1028" s="12" t="s">
        <v>36</v>
      </c>
      <c r="BH1028" s="12" t="s">
        <v>36</v>
      </c>
      <c r="BI1028" s="12" t="s">
        <v>36</v>
      </c>
      <c r="BJ1028" s="12" t="s">
        <v>36</v>
      </c>
      <c r="BK1028" s="12">
        <f>IF(CB1028=FALSE,0,CB1028)</f>
        <v>261.66000000000003</v>
      </c>
      <c r="BL1028" s="12" t="s">
        <v>36</v>
      </c>
      <c r="BM1028" s="12">
        <f>IF(CC1028=FALSE,0,CC1028)</f>
        <v>0</v>
      </c>
      <c r="BN1028" s="12" t="s">
        <v>36</v>
      </c>
      <c r="BO1028" s="12">
        <f>IF(CD1028=FALSE,0,CD1028)</f>
        <v>0</v>
      </c>
      <c r="BP1028" s="12">
        <f>IF(CE1028=FALSE,0,CE1028)</f>
        <v>0</v>
      </c>
      <c r="BQ1028" s="12">
        <f>IF(CF1028=FALSE,0,CF1028)</f>
        <v>0</v>
      </c>
      <c r="BR1028" s="12" t="s">
        <v>36</v>
      </c>
      <c r="BS1028" s="12">
        <f>IF(CG1028=FALSE,0,CG1028)</f>
        <v>0</v>
      </c>
      <c r="BT1028" s="12" t="s">
        <v>36</v>
      </c>
      <c r="BU1028" s="18">
        <v>9</v>
      </c>
      <c r="BX1028" s="52" t="b">
        <f>IF(AD1027=3,1896.3,IF(AD1027=4,1249.18,IF(AD1027=5,476.76,IF(AD1027=6,3974,IF(AD1027=7,1481.5,IF(AD1027=8,567.82,IF(AD1027=9,5364.7,IF(AD1027=10,1659.18,IF(AD1027=11,1172.3)))))))))</f>
        <v>0</v>
      </c>
      <c r="BY1028" s="52" t="b">
        <f>IF(AE1027=5,2411.56,IF(AE1027=8,2817.26,IF(AE1027=11,2857.82)))</f>
        <v>0</v>
      </c>
      <c r="BZ1028" s="52" t="b">
        <f>IF(AF1027=3,974.64,IF(AF1027=4,651.28,IF(AF1027=5,575.98,IF(AF1027=6,1237.4,IF(AF1027=7,824.6,IF(AF1027=8,732.08,IF(AF1027=9,1597.08,IF(AF1027=10,1068.98,IF(AF1027=11,953.72)))))))))</f>
        <v>0</v>
      </c>
      <c r="CA1028" s="52">
        <f>IF(AG1027=3,997.78,IF(AG1027=4,722.58,IF(AG1027=5,500.76,IF(AG1027=6,1258.44,IF(AG1027=7,912.42,IF(AG1027=8,632.32,IF(AG1027=9,1630.7,IF(AG1027=10,1144.38,IF(AG1027=11,805.18)))))))))</f>
        <v>722.58</v>
      </c>
      <c r="CB1028" s="52">
        <f>IF(AH1027=3,719.7,IF(AH1027=4,261.66,IF(AH1027=5,157.22,IF(AH1027=6,854.38,IF(AH1027=7,321.54,IF(AH1027=8,190.76,IF(AH1027=9,1136.74,IF(AH1027=10,408.8,IF(AH1027=11,265.92)))))))))</f>
        <v>261.66000000000003</v>
      </c>
      <c r="CC1028" s="52" t="b">
        <f>IF(AI1027=3,392.34,IF(AI1027=4,179.86,IF(AI1027=5,97.76,IF(AI1027=6,492.16,IF(AI1027=7,224.14,IF(AI1027=8,123.84,IF(AI1027=9,594.22,IF(AI1027=10,280.82,IF(AI1027=11,159.34)))))))))</f>
        <v>0</v>
      </c>
      <c r="CD1028" s="52" t="b">
        <f>IF(AJ1027=3,216.7,IF(AJ1027=4,129.3,IF(AJ1027=5,91.5,IF(AJ1027=6,288.54,IF(AJ1027=7,173.16,IF(AJ1027=8,122.92,IF(AJ1027=9,390.32,IF(AJ1027=10,236.48,IF(AJ1027=11,167.76)))))))))</f>
        <v>0</v>
      </c>
      <c r="CE1028" s="52" t="b">
        <f>IF(AK1027=3,281.7,IF(AK1027=4,209.68,IF(AK1027=5,106.64,IF(AK1027=6,572.92,IF(AK1027=7,238.84,IF(AK1027=8,126.84,IF(AK1027=9,826.54,IF(AK1027=10,282.66,IF(AK1027=11,292)))))))))</f>
        <v>0</v>
      </c>
      <c r="CF1028" s="52" t="b">
        <f>IF(AL1027=3,702.84,IF(AL1027=4,1094.44,IF(AL1027=5,312.66,IF(AL1027=6,1445.98,IF(AL1027=7,1277.92,IF(AL1027=8,377.58,IF(AL1027=9,1892.8,IF(AL1027=10,1398.92,IF(AL1027=11,723.4)))))))))</f>
        <v>0</v>
      </c>
      <c r="CG1028" s="52" t="b">
        <f>IF(AM1027=3,92.82,IF(AM1027=4,38.02,IF(AM1027=5,31.92,IF(AM1027=6,157.8,IF(AM1027=7,64.68,IF(AM1027=8,54.18,IF(AM1027=9,250.54,IF(AM1027=10,96.96,IF(AM1027=11,86.94)))))))))</f>
        <v>0</v>
      </c>
    </row>
    <row r="1029" spans="1:88" ht="30" customHeight="1">
      <c r="A1029" s="295" t="s">
        <v>45</v>
      </c>
      <c r="B1029" s="298" t="s">
        <v>200</v>
      </c>
      <c r="C1029" s="307">
        <v>1657.9</v>
      </c>
      <c r="D1029" s="298" t="s">
        <v>27</v>
      </c>
      <c r="E1029" s="36" t="s">
        <v>28</v>
      </c>
      <c r="F1029" s="40">
        <f>G1029+I1029+J1029+L1029+Q1029+S1029+U1029+V1029+W1029+Y1029+Z1029</f>
        <v>815885.75000000012</v>
      </c>
      <c r="G1029" s="44">
        <v>0</v>
      </c>
      <c r="H1029" s="44">
        <v>0</v>
      </c>
      <c r="I1029" s="44">
        <v>0</v>
      </c>
      <c r="J1029" s="44">
        <v>0</v>
      </c>
      <c r="K1029" s="44">
        <v>0</v>
      </c>
      <c r="L1029" s="13">
        <f>M1029+O1029</f>
        <v>598982.69100000011</v>
      </c>
      <c r="M1029" s="60">
        <v>598982.69100000011</v>
      </c>
      <c r="N1029" s="13">
        <v>0</v>
      </c>
      <c r="O1029" s="13">
        <v>0</v>
      </c>
      <c r="P1029" s="13">
        <v>0</v>
      </c>
      <c r="Q1029" s="13">
        <v>216903.05900000001</v>
      </c>
      <c r="R1029" s="13">
        <v>0</v>
      </c>
      <c r="S1029" s="13">
        <v>0</v>
      </c>
      <c r="T1029" s="13">
        <v>0</v>
      </c>
      <c r="U1029" s="13">
        <v>0</v>
      </c>
      <c r="V1029" s="13">
        <v>0</v>
      </c>
      <c r="W1029" s="13">
        <v>0</v>
      </c>
      <c r="X1029" s="13">
        <v>0</v>
      </c>
      <c r="Y1029" s="13">
        <v>0</v>
      </c>
      <c r="Z1029" s="13">
        <v>0</v>
      </c>
      <c r="AA1029" s="25">
        <v>1</v>
      </c>
      <c r="AO1029" s="4">
        <f t="shared" si="2597"/>
        <v>0</v>
      </c>
      <c r="AP1029" s="4">
        <f t="shared" si="2598"/>
        <v>0</v>
      </c>
      <c r="AQ1029" s="4">
        <f t="shared" si="2663"/>
        <v>0</v>
      </c>
      <c r="AU1029" s="310" t="s">
        <v>45</v>
      </c>
      <c r="AV1029" s="316" t="s">
        <v>200</v>
      </c>
      <c r="AW1029" s="317">
        <v>1657.9</v>
      </c>
      <c r="AX1029" s="316" t="s">
        <v>27</v>
      </c>
      <c r="AY1029" s="36" t="s">
        <v>28</v>
      </c>
      <c r="AZ1029" s="10">
        <f>BA1029+BC1029+BD1029+BF1029+BK1029+BM1029+BO1029+BP1029+BQ1029+BS1029+BT1029</f>
        <v>1631771.4899999998</v>
      </c>
      <c r="BA1029" s="44">
        <f>ROUND($C1029*BA1037,2)</f>
        <v>0</v>
      </c>
      <c r="BB1029" s="10">
        <f>ROUND(H1029*2,2)</f>
        <v>0</v>
      </c>
      <c r="BC1029" s="44">
        <f>ROUND($C1029*BC1037,2)</f>
        <v>0</v>
      </c>
      <c r="BD1029" s="44">
        <f>ROUND($C1029*BD1037,2)</f>
        <v>0</v>
      </c>
      <c r="BE1029" s="10">
        <f>ROUND(K1029*2,2)</f>
        <v>0</v>
      </c>
      <c r="BF1029" s="44">
        <f>ROUND($C1029*BF1037,2)</f>
        <v>1197965.3799999999</v>
      </c>
      <c r="BG1029" s="10">
        <f>ROUND(M1029*2,2)</f>
        <v>1197965.3799999999</v>
      </c>
      <c r="BH1029" s="10">
        <f>ROUND(N1029*2,2)</f>
        <v>0</v>
      </c>
      <c r="BI1029" s="10">
        <f>ROUND(O1029*2,2)</f>
        <v>0</v>
      </c>
      <c r="BJ1029" s="10">
        <f>ROUND(P1029*2,2)</f>
        <v>0</v>
      </c>
      <c r="BK1029" s="44">
        <f>ROUND($C1029*BK1037,2)</f>
        <v>433806.11</v>
      </c>
      <c r="BL1029" s="10">
        <f>ROUND(R1029*2,2)</f>
        <v>0</v>
      </c>
      <c r="BM1029" s="44">
        <f>ROUND($C1029*BM1037,2)</f>
        <v>0</v>
      </c>
      <c r="BN1029" s="10">
        <f>ROUND(T1029*2,2)</f>
        <v>0</v>
      </c>
      <c r="BO1029" s="44">
        <f>ROUND($C1029*BO1037,2)</f>
        <v>0</v>
      </c>
      <c r="BP1029" s="44">
        <f>ROUND(V1029*2,2)</f>
        <v>0</v>
      </c>
      <c r="BQ1029" s="44">
        <f>ROUND($C1029*BQ1037,2)</f>
        <v>0</v>
      </c>
      <c r="BR1029" s="10">
        <f>ROUND(X1029*2,2)</f>
        <v>0</v>
      </c>
      <c r="BS1029" s="44">
        <f>ROUND(Y1029*2,2)</f>
        <v>0</v>
      </c>
      <c r="BT1029" s="10">
        <f>ROUND(Z1029*2,2)</f>
        <v>0</v>
      </c>
      <c r="BU1029" s="25">
        <v>1</v>
      </c>
      <c r="CI1029" s="32">
        <f>BF1029-BG1029</f>
        <v>0</v>
      </c>
    </row>
    <row r="1030" spans="1:88" ht="60" customHeight="1">
      <c r="A1030" s="296"/>
      <c r="B1030" s="299"/>
      <c r="C1030" s="308"/>
      <c r="D1030" s="300"/>
      <c r="E1030" s="36" t="s">
        <v>29</v>
      </c>
      <c r="F1030" s="13">
        <v>0</v>
      </c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5">
        <v>2</v>
      </c>
      <c r="AO1030" s="4">
        <f t="shared" si="2597"/>
        <v>0</v>
      </c>
      <c r="AP1030" s="4">
        <f t="shared" si="2598"/>
        <v>0</v>
      </c>
      <c r="AQ1030" s="4">
        <f t="shared" si="2663"/>
        <v>0</v>
      </c>
      <c r="AU1030" s="310"/>
      <c r="AV1030" s="316"/>
      <c r="AW1030" s="317"/>
      <c r="AX1030" s="316"/>
      <c r="AY1030" s="36" t="s">
        <v>29</v>
      </c>
      <c r="AZ1030" s="13">
        <v>0</v>
      </c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5">
        <v>2</v>
      </c>
    </row>
    <row r="1031" spans="1:88" ht="120" customHeight="1">
      <c r="A1031" s="296"/>
      <c r="B1031" s="299"/>
      <c r="C1031" s="308"/>
      <c r="D1031" s="298" t="s">
        <v>30</v>
      </c>
      <c r="E1031" s="36" t="s">
        <v>31</v>
      </c>
      <c r="F1031" s="13">
        <v>0</v>
      </c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5">
        <v>3</v>
      </c>
      <c r="AO1031" s="4">
        <f t="shared" si="2597"/>
        <v>0</v>
      </c>
      <c r="AP1031" s="4">
        <f t="shared" si="2598"/>
        <v>0</v>
      </c>
      <c r="AQ1031" s="4">
        <f t="shared" si="2663"/>
        <v>0</v>
      </c>
      <c r="AT1031" s="32">
        <f>AZ1031-BC1031</f>
        <v>0</v>
      </c>
      <c r="AU1031" s="310"/>
      <c r="AV1031" s="316"/>
      <c r="AW1031" s="317"/>
      <c r="AX1031" s="316" t="s">
        <v>30</v>
      </c>
      <c r="AY1031" s="36" t="s">
        <v>31</v>
      </c>
      <c r="AZ1031" s="13">
        <v>0</v>
      </c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5">
        <v>3</v>
      </c>
    </row>
    <row r="1032" spans="1:88" ht="30" customHeight="1">
      <c r="A1032" s="296"/>
      <c r="B1032" s="299"/>
      <c r="C1032" s="308"/>
      <c r="D1032" s="299"/>
      <c r="E1032" s="36" t="s">
        <v>32</v>
      </c>
      <c r="F1032" s="13">
        <v>0</v>
      </c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5">
        <v>4</v>
      </c>
      <c r="AO1032" s="4">
        <f t="shared" si="2597"/>
        <v>0</v>
      </c>
      <c r="AP1032" s="4">
        <f t="shared" si="2598"/>
        <v>0</v>
      </c>
      <c r="AQ1032" s="4">
        <f t="shared" si="2663"/>
        <v>0</v>
      </c>
      <c r="AU1032" s="310"/>
      <c r="AV1032" s="316"/>
      <c r="AW1032" s="317"/>
      <c r="AX1032" s="316"/>
      <c r="AY1032" s="36" t="s">
        <v>32</v>
      </c>
      <c r="AZ1032" s="13">
        <v>0</v>
      </c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5">
        <v>4</v>
      </c>
    </row>
    <row r="1033" spans="1:88" ht="30" customHeight="1">
      <c r="A1033" s="296"/>
      <c r="B1033" s="299"/>
      <c r="C1033" s="308"/>
      <c r="D1033" s="299"/>
      <c r="E1033" s="36" t="s">
        <v>33</v>
      </c>
      <c r="F1033" s="13">
        <v>0</v>
      </c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5">
        <v>5</v>
      </c>
      <c r="AO1033" s="4">
        <f t="shared" si="2597"/>
        <v>0</v>
      </c>
      <c r="AP1033" s="4">
        <f t="shared" si="2598"/>
        <v>0</v>
      </c>
      <c r="AQ1033" s="4">
        <f t="shared" si="2663"/>
        <v>0</v>
      </c>
      <c r="AU1033" s="310"/>
      <c r="AV1033" s="316"/>
      <c r="AW1033" s="317"/>
      <c r="AX1033" s="316"/>
      <c r="AY1033" s="36" t="s">
        <v>33</v>
      </c>
      <c r="AZ1033" s="13">
        <v>0</v>
      </c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5">
        <v>5</v>
      </c>
    </row>
    <row r="1034" spans="1:88" ht="30" customHeight="1">
      <c r="A1034" s="296"/>
      <c r="B1034" s="299"/>
      <c r="C1034" s="308"/>
      <c r="D1034" s="300"/>
      <c r="E1034" s="36" t="s">
        <v>34</v>
      </c>
      <c r="F1034" s="13">
        <v>0</v>
      </c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5">
        <v>6</v>
      </c>
      <c r="AO1034" s="4">
        <f t="shared" si="2597"/>
        <v>0</v>
      </c>
      <c r="AP1034" s="4">
        <f t="shared" si="2598"/>
        <v>0</v>
      </c>
      <c r="AQ1034" s="4">
        <f t="shared" si="2663"/>
        <v>0</v>
      </c>
      <c r="AU1034" s="310"/>
      <c r="AV1034" s="316"/>
      <c r="AW1034" s="317"/>
      <c r="AX1034" s="316"/>
      <c r="AY1034" s="36" t="s">
        <v>34</v>
      </c>
      <c r="AZ1034" s="13">
        <v>0</v>
      </c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5">
        <v>6</v>
      </c>
    </row>
    <row r="1035" spans="1:88" ht="30" customHeight="1">
      <c r="A1035" s="296"/>
      <c r="B1035" s="299"/>
      <c r="C1035" s="308"/>
      <c r="D1035" s="311" t="s">
        <v>35</v>
      </c>
      <c r="E1035" s="312"/>
      <c r="F1035" s="10">
        <f>F1029+F1030+F1031+F1032+F1033+F1034</f>
        <v>815885.75000000012</v>
      </c>
      <c r="G1035" s="10">
        <f t="shared" ref="G1035" si="2706">G1029+G1030+G1031+G1032+G1033+G1034</f>
        <v>0</v>
      </c>
      <c r="H1035" s="10">
        <f t="shared" ref="H1035" si="2707">H1029+H1030+H1031+H1032+H1033+H1034</f>
        <v>0</v>
      </c>
      <c r="I1035" s="10">
        <f t="shared" ref="I1035" si="2708">I1029+I1030+I1031+I1032+I1033+I1034</f>
        <v>0</v>
      </c>
      <c r="J1035" s="10">
        <f t="shared" ref="J1035" si="2709">J1029+J1030+J1031+J1032+J1033+J1034</f>
        <v>0</v>
      </c>
      <c r="K1035" s="10">
        <f t="shared" ref="K1035" si="2710">K1029+K1030+K1031+K1032+K1033+K1034</f>
        <v>0</v>
      </c>
      <c r="L1035" s="10">
        <f t="shared" ref="L1035" si="2711">L1029+L1030+L1031+L1032+L1033+L1034</f>
        <v>598982.69100000011</v>
      </c>
      <c r="M1035" s="10">
        <f t="shared" ref="M1035" si="2712">M1029+M1030+M1031+M1032+M1033+M1034</f>
        <v>598982.69100000011</v>
      </c>
      <c r="N1035" s="10">
        <f t="shared" ref="N1035" si="2713">N1029+N1030+N1031+N1032+N1033+N1034</f>
        <v>0</v>
      </c>
      <c r="O1035" s="10">
        <f t="shared" ref="O1035" si="2714">O1029+O1030+O1031+O1032+O1033+O1034</f>
        <v>0</v>
      </c>
      <c r="P1035" s="10">
        <f t="shared" ref="P1035" si="2715">P1029+P1030+P1031+P1032+P1033+P1034</f>
        <v>0</v>
      </c>
      <c r="Q1035" s="10">
        <f t="shared" ref="Q1035" si="2716">Q1029+Q1030+Q1031+Q1032+Q1033+Q1034</f>
        <v>216903.05900000001</v>
      </c>
      <c r="R1035" s="10">
        <f t="shared" ref="R1035" si="2717">R1029+R1030+R1031+R1032+R1033+R1034</f>
        <v>0</v>
      </c>
      <c r="S1035" s="10">
        <f t="shared" ref="S1035" si="2718">S1029+S1030+S1031+S1032+S1033+S1034</f>
        <v>0</v>
      </c>
      <c r="T1035" s="10">
        <f t="shared" ref="T1035" si="2719">T1029+T1030+T1031+T1032+T1033+T1034</f>
        <v>0</v>
      </c>
      <c r="U1035" s="10">
        <f t="shared" ref="U1035" si="2720">U1029+U1030+U1031+U1032+U1033+U1034</f>
        <v>0</v>
      </c>
      <c r="V1035" s="10">
        <f t="shared" ref="V1035" si="2721">V1029+V1030+V1031+V1032+V1033+V1034</f>
        <v>0</v>
      </c>
      <c r="W1035" s="10">
        <f t="shared" ref="W1035" si="2722">W1029+W1030+W1031+W1032+W1033+W1034</f>
        <v>0</v>
      </c>
      <c r="X1035" s="10">
        <f t="shared" ref="X1035" si="2723">X1029+X1030+X1031+X1032+X1033+X1034</f>
        <v>0</v>
      </c>
      <c r="Y1035" s="10">
        <f t="shared" ref="Y1035" si="2724">Y1029+Y1030+Y1031+Y1032+Y1033+Y1034</f>
        <v>0</v>
      </c>
      <c r="Z1035" s="10">
        <f t="shared" ref="Z1035" si="2725">Z1029+Z1030+Z1031+Z1032+Z1033+Z1034</f>
        <v>0</v>
      </c>
      <c r="AA1035" s="16">
        <v>7</v>
      </c>
      <c r="AO1035" s="4">
        <f t="shared" si="2597"/>
        <v>0</v>
      </c>
      <c r="AP1035" s="4">
        <f t="shared" si="2598"/>
        <v>0</v>
      </c>
      <c r="AQ1035" s="4">
        <f t="shared" si="2663"/>
        <v>0</v>
      </c>
      <c r="AU1035" s="310"/>
      <c r="AV1035" s="316"/>
      <c r="AW1035" s="317"/>
      <c r="AX1035" s="321" t="s">
        <v>35</v>
      </c>
      <c r="AY1035" s="321"/>
      <c r="AZ1035" s="10">
        <f>AZ1029+AZ1030+AZ1031+AZ1032+AZ1033+AZ1034</f>
        <v>1631771.4899999998</v>
      </c>
      <c r="BA1035" s="10">
        <f t="shared" ref="BA1035:BT1035" si="2726">BA1029+BA1030+BA1031+BA1032+BA1033+BA1034</f>
        <v>0</v>
      </c>
      <c r="BB1035" s="10">
        <f t="shared" si="2726"/>
        <v>0</v>
      </c>
      <c r="BC1035" s="10">
        <f t="shared" si="2726"/>
        <v>0</v>
      </c>
      <c r="BD1035" s="10">
        <f t="shared" si="2726"/>
        <v>0</v>
      </c>
      <c r="BE1035" s="10">
        <f t="shared" si="2726"/>
        <v>0</v>
      </c>
      <c r="BF1035" s="10">
        <f t="shared" si="2726"/>
        <v>1197965.3799999999</v>
      </c>
      <c r="BG1035" s="10">
        <f t="shared" si="2726"/>
        <v>1197965.3799999999</v>
      </c>
      <c r="BH1035" s="10">
        <f t="shared" si="2726"/>
        <v>0</v>
      </c>
      <c r="BI1035" s="10">
        <f t="shared" si="2726"/>
        <v>0</v>
      </c>
      <c r="BJ1035" s="10">
        <f t="shared" si="2726"/>
        <v>0</v>
      </c>
      <c r="BK1035" s="10">
        <f t="shared" si="2726"/>
        <v>433806.11</v>
      </c>
      <c r="BL1035" s="10">
        <f t="shared" si="2726"/>
        <v>0</v>
      </c>
      <c r="BM1035" s="10">
        <f t="shared" si="2726"/>
        <v>0</v>
      </c>
      <c r="BN1035" s="10">
        <f t="shared" si="2726"/>
        <v>0</v>
      </c>
      <c r="BO1035" s="10">
        <f t="shared" si="2726"/>
        <v>0</v>
      </c>
      <c r="BP1035" s="10">
        <f t="shared" si="2726"/>
        <v>0</v>
      </c>
      <c r="BQ1035" s="10">
        <f t="shared" si="2726"/>
        <v>0</v>
      </c>
      <c r="BR1035" s="10">
        <f t="shared" si="2726"/>
        <v>0</v>
      </c>
      <c r="BS1035" s="10">
        <f t="shared" si="2726"/>
        <v>0</v>
      </c>
      <c r="BT1035" s="10">
        <f t="shared" si="2726"/>
        <v>0</v>
      </c>
      <c r="BU1035" s="16">
        <v>7</v>
      </c>
      <c r="BV1035" s="4">
        <v>1</v>
      </c>
      <c r="CI1035" s="32">
        <f>BF1035-BG1035</f>
        <v>0</v>
      </c>
      <c r="CJ1035" s="123"/>
    </row>
    <row r="1036" spans="1:88" ht="75" customHeight="1">
      <c r="A1036" s="296"/>
      <c r="B1036" s="299"/>
      <c r="C1036" s="308"/>
      <c r="D1036" s="311" t="s">
        <v>337</v>
      </c>
      <c r="E1036" s="312"/>
      <c r="F1036" s="11">
        <f>ROUND(F1035/C1029,2)</f>
        <v>492.12</v>
      </c>
      <c r="G1036" s="11">
        <f>ROUND(G1035/C1029,2)</f>
        <v>0</v>
      </c>
      <c r="H1036" s="11">
        <f>ROUND(H1035/C1029,2)</f>
        <v>0</v>
      </c>
      <c r="I1036" s="11">
        <f>ROUND(I1035/C1029,2)</f>
        <v>0</v>
      </c>
      <c r="J1036" s="11">
        <f>ROUND(J1035/C1029,2)</f>
        <v>0</v>
      </c>
      <c r="K1036" s="11">
        <f>ROUND(K1035/C1029,2)</f>
        <v>0</v>
      </c>
      <c r="L1036" s="11">
        <f>ROUND(L1035/C1029,2)</f>
        <v>361.29</v>
      </c>
      <c r="M1036" s="11">
        <f>ROUND(M1035/C1029,2)</f>
        <v>361.29</v>
      </c>
      <c r="N1036" s="11">
        <f>ROUND(N1035/C1029,2)</f>
        <v>0</v>
      </c>
      <c r="O1036" s="11">
        <f>ROUND(O1035/C1029,2)</f>
        <v>0</v>
      </c>
      <c r="P1036" s="11">
        <f>ROUND(P1035/C1029,2)</f>
        <v>0</v>
      </c>
      <c r="Q1036" s="11">
        <f>ROUND(Q1035/C1029,2)</f>
        <v>130.83000000000001</v>
      </c>
      <c r="R1036" s="11">
        <f>ROUND(R1035/C1029,2)</f>
        <v>0</v>
      </c>
      <c r="S1036" s="11">
        <f>ROUND(S1035/C1029,2)</f>
        <v>0</v>
      </c>
      <c r="T1036" s="11">
        <f>ROUND(T1035/C1029,2)</f>
        <v>0</v>
      </c>
      <c r="U1036" s="11">
        <f>ROUND(U1035/C1029,2)</f>
        <v>0</v>
      </c>
      <c r="V1036" s="11">
        <f>ROUND(V1035/C1029,2)</f>
        <v>0</v>
      </c>
      <c r="W1036" s="11">
        <f>ROUND(W1035/C1029,2)</f>
        <v>0</v>
      </c>
      <c r="X1036" s="11">
        <f>ROUND(X1035/C1029,2)</f>
        <v>0</v>
      </c>
      <c r="Y1036" s="11">
        <f>ROUND(Y1035/C1029,2)</f>
        <v>0</v>
      </c>
      <c r="Z1036" s="11">
        <f>ROUND(Z1035/C1029,2)</f>
        <v>0</v>
      </c>
      <c r="AA1036" s="17">
        <v>8</v>
      </c>
      <c r="AD1036" s="52" t="b">
        <f>IF(AND(G1036&gt;947.15,G1036&lt;949),3,IF(AND(G1036&gt;623.59,G1036&lt;625),4,IF(AND(G1036&gt;237.38,G1036&lt;239),5,IF(AND(G1036&gt;1986,G1036&lt;1988),6,IF(AND(G1036&gt;739.75,G1036&lt;741),7,IF(AND(G1036&gt;282.91,G1036&lt;284),8,IF(AND(G1036&gt;2681.35,G1036&lt;2683),9,IF(AND(G1036&gt;828.59,G1036&lt;830),10,IF(AND(G1036&gt;585.15,G1036&lt;587),11,IF(AND(G1036&gt;991.71,G1036&lt;993),12,IF(AND(G1036&gt;652.95,G1036&lt;654),13,IF(AND(G1036&gt;248.59,G1036&lt;250),14,IF(AND(G1036&gt;2079.39,G1036&lt;2081),15,IF(AND(G1036&gt;774.57,G1036&lt;776),16,IF(AND(G1036&gt;296.25,G1036&lt;298),17,IF(AND(G1036&gt;2807.42,G1036&lt;2809),18,IF(AND(G1036&gt;867.59,G1036&lt;869),19,IF(AND(G1036&gt;612.7,G1036&lt;614),20))))))))))))))))))</f>
        <v>0</v>
      </c>
      <c r="AE1036" s="52" t="b">
        <f>IF(AND(I1036&gt;1204.78,I1036&lt;1206),5,IF(AND(I1036&gt;1407.63,I1036&lt;1409),8,IF(AND(I1036&gt;1427.91,I1036&lt;1429),11,IF(AND(I1036&gt;1261.45,I1036&lt;1263),14,IF(AND(I1036&gt;1473.83,I1036&lt;1475),17,IF(AND(I1036&gt;1495.07,I1036&lt;1497),20))))))</f>
        <v>0</v>
      </c>
      <c r="AF1036" s="52" t="b">
        <f>IF(AND(J1036&gt;486.32,J1036&lt;488),3,IF(AND(J1036&gt;324.64,J1036&lt;326),4,IF(AND(J1036&gt;286.99,J1036&lt;288.5),5,IF(AND(J1036&gt;617.7,J1036&lt;618),6,IF(AND(J1036&gt;411.3,J1036&lt;413),7,IF(AND(J1036&gt;365.04,J1036&lt;367),8,IF(AND(J1036&gt;797.54,J1036&lt;799),9,IF(AND(J1036&gt;533.49,J1036&lt;535),10,IF(AND(J1036&gt;475.86,J1036&lt;477),11,IF(AND(J1036&gt;509.22,J1036&lt;511),12,IF(AND(J1036&gt;339.94,J1036&lt;341.2),13,IF(AND(J1036&gt;300.53,J1036&lt;302),14,IF(AND(J1036&gt;646.78,J1036&lt;648),15,IF(AND(J1036&gt;430.68,J1036&lt;432),16,IF(AND(J1036&gt;382.24,J1036&lt;384),17,IF(AND(J1036&gt;835.07,J1036&lt;837),18,IF(AND(J1036&gt;558.61,J1036&lt;560),19,IF(AND(J1036&gt;498.27,J1036&lt;500),20))))))))))))))))))</f>
        <v>0</v>
      </c>
      <c r="AG1036" s="52">
        <f>IF(AND(L1036&gt;497.89,L1036&lt;499),3,IF(AND(L1036&gt;360.29,L1036&lt;362),4,IF(AND(L1036&gt;249.38,L1036&lt;251),5,IF(AND(L1036&gt;628.22,L1036&lt;630),6,IF(AND(L1036&gt;455.21,L1036&lt;457),7,IF(AND(L1036&gt;315.16,L1036&lt;317),8,IF(AND(L1036&gt;814.35,L1036&lt;816),9,IF(AND(L1036&gt;571.19,L1036&lt;573),10,IF(AND(L1036&gt;401.59,L1036&lt;403),11,IF(AND(L1036&gt;521.33,L1036&lt;523),12,IF(AND(L1036&gt;377.28,L1036&lt;379),13,IF(AND(L1036&gt;261.15,L1036&lt;263),14,IF(AND(L1036&gt;657.8,L1036&lt;659),15,IF(AND(L1036&gt;476.66,L1036&lt;478),16,IF(AND(L1036&gt;330.01,L1036&lt;332),17,IF(AND(L1036&gt;852.67,L1036&lt;854),18,IF(AND(L1036&gt;598.08,L1036&lt;600),19,IF(AND(L1036&gt;420.51,L1036&lt;422),20))))))))))))))))))</f>
        <v>4</v>
      </c>
      <c r="AH1036" s="52">
        <f>IF(AND(Q1036&gt;358.85,Q1036&lt;360),3,IF(AND(Q1036&gt;129.83,Q1036&lt;131),4,IF(AND(Q1036&gt;77.61,Q1036&lt;79),5,IF(AND(Q1036&gt;426.19,Q1036&lt;428),6,IF(AND(Q1036&gt;159.77,Q1036&lt;161),7,IF(AND(Q1036&gt;94.38,Q1036&lt;96),8,IF(AND(Q1036&gt;567.37,Q1036&lt;569),9,IF(AND(Q1036&gt;203.4,Q1036&lt;205),10,IF(AND(Q1036&gt;131.96,Q1036&lt;133),11,IF(AND(Q1036&gt;375.76,Q1036&lt;377),12,IF(AND(Q1036&gt;135.98,Q1036&lt;137),13,IF(AND(Q1036&gt;81.31,Q1036&lt;83),14,IF(AND(Q1036&gt;446.27,Q1036&lt;448),15,IF(AND(Q1036&gt;167.32,Q1036&lt;169),16,IF(AND(Q1036&gt;98.86,Q1036&lt;100),17,IF(AND(Q1036&gt;594.08,Q1036&lt;596),18,IF(AND(Q1036&gt;213.01,Q1036&lt;215),19,IF(AND(Q1036&gt;138.21,Q1036&lt;140),20))))))))))))))))))</f>
        <v>4</v>
      </c>
      <c r="AI1036" s="52" t="b">
        <f>IF(AND(S1036&gt;195.17,S1036&lt;197),3,IF(AND(S1036&gt;88.93,S1036&lt;90),4,IF(AND(S1036&gt;47.88,S1036&lt;49),5,IF(AND(S1036&gt;245.08,S1036&lt;247),6,IF(AND(S1036&gt;111.07,S1036&lt;113),7,IF(AND(S1036&gt;60.92,S1036&lt;62),8,IF(AND(S1036&gt;296.11,S1036&lt;298),9,IF(AND(S1036&gt;139.41,S1036&lt;141),10,IF(AND(S1036&gt;78.67,S1036&lt;80),11,IF(AND(S1036&gt;204.39,S1036&lt;206),12,IF(AND(S1036&gt;93.16,S1036&lt;95),13,IF(AND(S1036&gt;50.17,S1036&lt;52),14,IF(AND(S1036&gt;256.64,S1036&lt;258),15,IF(AND(S1036&gt;116.33,S1036&lt;118),16,IF(AND(S1036&gt;63.83,S1036&lt;65),17,IF(AND(S1036&gt;310.07,S1036&lt;312),18,IF(AND(S1036&gt;146.01,S1036&lt;148),19,IF(AND(S1036&gt;82.42,S1036&lt;84),20))))))))))))))))))</f>
        <v>0</v>
      </c>
      <c r="AJ1036" s="52" t="b">
        <f>IF(AND(U1036&gt;107.35,U1036&lt;109),3,IF(AND(U1036&gt;63.65,U1036&lt;65),4,IF(AND(U1036&gt;44.75,U1036&lt;46),5,IF(AND(U1036&gt;143.27,U1036&lt;145),6,IF(AND(U1036&gt;85.58,U1036&lt;87),7,IF(AND(U1036&gt;60.46,U1036&lt;62),8,IF(AND(U1036&gt;194.16,U1036&lt;196),9,IF(AND(U1036&gt;117.24,U1036&lt;119),10,IF(AND(U1036&gt;82.88,U1036&lt;84),11,IF(AND(U1036&gt;112.44,U1036&lt;114),12,IF(AND(U1036&gt;66.69,U1036&lt;68),13,IF(AND(U1036&gt;46.9,U1036&lt;48),14,IF(AND(U1036&gt;150.05,U1036&lt;152),15,IF(AND(U1036&gt;90.65,U1036&lt;91),16,IF(AND(U1036&gt;63.34,U1036&lt;65),17,IF(AND(U1036&gt;203.34,U1036&lt;205),18,IF(AND(U1036&gt;122.8,U1036&lt;124),19,IF(AND(U1036&gt;86.83,U1036&lt;88),20))))))))))))))))))</f>
        <v>0</v>
      </c>
      <c r="AK1036" s="52" t="b">
        <f>IF(AND(V1036&gt;139.85,V1036&lt;141),3,IF(AND(V1036&gt;103.84,V1036&lt;105),4,IF(AND(V1036&gt;52.32,V1036&lt;54),5,IF(AND(V1036&gt;285.46,V1036&lt;287),6,IF(AND(V1036&gt;118.42,V1036&lt;120),7,IF(AND(V1036&gt;62.42,V1036&lt;64),8,IF(AND(V1036&gt;412.27,V1036&lt;414),9,IF(AND(V1036&gt;140.33,V1036&lt;142),10,IF(AND(V1036&gt;145,V1036&lt;147),11,IF(AND(V1036&gt;146.47,V1036&lt;148),12,IF(AND(V1036&gt;108.77,V1036&lt;110),13,IF(AND(V1036&gt;54.82,V1036&lt;56),14,IF(AND(V1036&gt;298.92,V1036&lt;300),15,IF(AND(V1036&gt;124.03,V1036&lt;126),16,IF(AND(V1036&gt;65.4,V1036&lt;67),17,IF(AND(V1036&gt;431.69,V1036&lt;433),18,IF(AND(V1036&gt;146.97,V1036&lt;148),19,IF(AND(V1036&gt;151.86,V1036&lt;153),20))))))))))))))))))</f>
        <v>0</v>
      </c>
      <c r="AL1036" s="52" t="b">
        <f>IF(AND(W1036&gt;350.42,W1036&lt;352),3,IF(AND(W1036&gt;546.22,W1036&lt;548),4,IF(AND(W1036&gt;155.33,W1036&lt;157),5,IF(AND(W1036&gt;721.99,W1036&lt;723),6,IF(AND(W1036&gt;638.96,W1036&lt;639),7,IF(AND(W1036&gt;187.79,W1036&lt;189),8,IF(AND(W1036&gt;945.4,W1036&lt;947),9,IF(AND(W1036&gt;698.46,W1036&lt;670),10,IF(AND(W1036&gt;360.7,W1036&lt;362),11,IF(AND(W1036&gt;366.94,W1036&lt;368),12,IF(AND(W1036&gt;571.94,W1036&lt;573),13,IF(AND(W1036&gt;162.68,W1036&lt;164),14,IF(AND(W1036&gt;755.97,W1036&lt;757),15,IF(AND(W1036&gt;667.99,W1036&lt;669),16,IF(AND(W1036&gt;196.66,W1036&lt;198),17,IF(AND(W1036&gt;989.88,W1036&lt;991),18,IF(AND(W1036&gt;731.33,W1036&lt;733),19,IF(AND(W1036&gt;377.7,W1036&lt;379),20))))))))))))))))))</f>
        <v>0</v>
      </c>
      <c r="AM1036" s="52" t="b">
        <f>IF(AND(Y1036&gt;46.2,Y1036&lt;46.5),3,IF(AND(Y1036&gt;18.8,Y1036&lt;19.1),4,IF(AND(Y1036&gt;15.8,Y1036&lt;16),5,IF(AND(Y1036&gt;78.7,Y1036&lt;79),6,IF(AND(Y1036&gt;32.1,Y1036&lt;32.4),7,IF(AND(Y1036&gt;26.9,Y1036&lt;27.3),8,IF(AND(Y1036&gt;125,Y1036&lt;125.5),9,IF(AND(Y1036&gt;48.2,Y1036&lt;48.52),10,IF(AND(Y1036&gt;43.1,Y1036&lt;43.6),11,IF(AND(Y1036&gt;48.53,Y1036&lt;48.7),12,IF(AND(Y1036&gt;19.6,Y1036&lt;20.1),13,IF(AND(Y1036&gt;16.5,Y1036&lt;16.9),14,IF(AND(Y1036&gt;82.4,Y1036&lt;82.8),15,IF(AND(Y1036&gt;33.6,Y1036&lt;34),16,IF(AND(Y1036&gt;28,Y1036&lt;28.6),17,IF(AND(Y1036&gt;130.8,Y1036&lt;131.4),18,IF(AND(Y1036&gt;50.5,Y1036&lt;50.9),19,IF(AND(Y1036&gt;45.2,Y1036&lt;45.8),20))))))))))))))))))</f>
        <v>0</v>
      </c>
      <c r="AO1036" s="4">
        <f t="shared" si="2597"/>
        <v>0</v>
      </c>
      <c r="AP1036" s="4">
        <f t="shared" si="2598"/>
        <v>0</v>
      </c>
      <c r="AQ1036" s="4">
        <f t="shared" si="2663"/>
        <v>0</v>
      </c>
      <c r="AU1036" s="310"/>
      <c r="AV1036" s="316"/>
      <c r="AW1036" s="317"/>
      <c r="AX1036" s="321" t="s">
        <v>337</v>
      </c>
      <c r="AY1036" s="321"/>
      <c r="AZ1036" s="11">
        <f>ROUND(AZ1035/AW1029,2)</f>
        <v>984.24</v>
      </c>
      <c r="BA1036" s="11">
        <f>ROUND(BA1035/AW1029,2)</f>
        <v>0</v>
      </c>
      <c r="BB1036" s="11">
        <f>ROUND(BB1035/AW1029,2)</f>
        <v>0</v>
      </c>
      <c r="BC1036" s="11">
        <f>ROUND(BC1035/AW1029,2)</f>
        <v>0</v>
      </c>
      <c r="BD1036" s="11">
        <f>ROUND(BD1035/AW1029,2)</f>
        <v>0</v>
      </c>
      <c r="BE1036" s="11">
        <f>ROUND(BE1035/AW1029,2)</f>
        <v>0</v>
      </c>
      <c r="BF1036" s="11">
        <f>ROUND(BF1035/AW1029,2)</f>
        <v>722.58</v>
      </c>
      <c r="BG1036" s="11">
        <f>ROUND(BG1035/AW1029,2)</f>
        <v>722.58</v>
      </c>
      <c r="BH1036" s="11">
        <f>ROUND(BH1035/AW1029,2)</f>
        <v>0</v>
      </c>
      <c r="BI1036" s="11">
        <f>ROUND(BI1035/AW1029,2)</f>
        <v>0</v>
      </c>
      <c r="BJ1036" s="11">
        <f>ROUND(BJ1035/AW1029,2)</f>
        <v>0</v>
      </c>
      <c r="BK1036" s="11">
        <f>ROUND(BK1035/AW1029,2)</f>
        <v>261.66000000000003</v>
      </c>
      <c r="BL1036" s="11">
        <f>ROUND(BL1035/AW1029,2)</f>
        <v>0</v>
      </c>
      <c r="BM1036" s="11">
        <f>ROUND(BM1035/AW1029,2)</f>
        <v>0</v>
      </c>
      <c r="BN1036" s="11">
        <f>ROUND(BN1035/AW1029,2)</f>
        <v>0</v>
      </c>
      <c r="BO1036" s="11">
        <f>ROUND(BO1035/AW1029,2)</f>
        <v>0</v>
      </c>
      <c r="BP1036" s="11">
        <f>ROUND(BP1035/AW1029,2)</f>
        <v>0</v>
      </c>
      <c r="BQ1036" s="11">
        <f>ROUND(BQ1035/AW1029,2)</f>
        <v>0</v>
      </c>
      <c r="BR1036" s="11">
        <f>ROUND(BR1035/AW1029,2)</f>
        <v>0</v>
      </c>
      <c r="BS1036" s="11">
        <f>ROUND(BS1035/AW1029,2)</f>
        <v>0</v>
      </c>
      <c r="BT1036" s="11">
        <f>ROUND(BT1035/AW1029,2)</f>
        <v>0</v>
      </c>
      <c r="BU1036" s="17">
        <v>8</v>
      </c>
      <c r="BX1036" s="52" t="b">
        <f>IF(AND(BA1036&gt;947.15,BA1036&lt;949),3,IF(AND(BA1036&gt;623.59,BA1036&lt;625),4,IF(AND(BA1036&gt;237.38,BA1036&lt;239),5,IF(AND(BA1036&gt;1986,BA1036&lt;1988),6,IF(AND(BA1036&gt;739.75,BA1036&lt;741),7,IF(AND(BA1036&gt;282.91,BA1036&lt;284),8,IF(AND(BA1036&gt;2681.35,BA1036&lt;2683),9,IF(AND(BA1036&gt;828.59,BA1036&lt;830),10,IF(AND(BA1036&gt;585.15,BA1036&lt;587),11,IF(AND(BA1036&gt;991.71,BA1036&lt;993),12,IF(AND(BA1036&gt;652.95,BA1036&lt;654),13,IF(AND(BA1036&gt;248.59,BA1036&lt;250),14,IF(AND(BA1036&gt;2079.39,BA1036&lt;2081),15,IF(AND(BA1036&gt;774.57,BA1036&lt;776),16,IF(AND(BA1036&gt;296.25,BA1036&lt;298),17,IF(AND(BA1036&gt;2807.42,BA1036&lt;2809),18,IF(AND(BA1036&gt;867.59,BA1036&lt;869),19,IF(AND(BA1036&gt;612.7,BA1036&lt;614),20))))))))))))))))))</f>
        <v>0</v>
      </c>
      <c r="BY1036" s="52" t="b">
        <f>IF(AND(BC1036&gt;1204.78,BC1036&lt;1206),5,IF(AND(BC1036&gt;1407.63,BC1036&lt;1409),8,IF(AND(BC1036&gt;1427.91,BC1036&lt;1429),11,IF(AND(BC1036&gt;1261.45,BC1036&lt;1263),14,IF(AND(BC1036&gt;1473.83,BC1036&lt;1475),17,IF(AND(BC1036&gt;1495.07,BC1036&lt;1497),20))))))</f>
        <v>0</v>
      </c>
      <c r="BZ1036" s="52" t="b">
        <f>IF(AND(BD1036&gt;486.32,BD1036&lt;488),3,IF(AND(BD1036&gt;324.64,BD1036&lt;326),4,IF(AND(BD1036&gt;286.99,BD1036&lt;288.5),5,IF(AND(BD1036&gt;617.7,BD1036&lt;618),6,IF(AND(BD1036&gt;411.3,BD1036&lt;413),7,IF(AND(BD1036&gt;365.04,BD1036&lt;367),8,IF(AND(BD1036&gt;797.54,BD1036&lt;799),9,IF(AND(BD1036&gt;533.49,BD1036&lt;535),10,IF(AND(BD1036&gt;475.86,BD1036&lt;477),11,IF(AND(BD1036&gt;509.22,BD1036&lt;511),12,IF(AND(BD1036&gt;339.94,BD1036&lt;341.2),13,IF(AND(BD1036&gt;300.53,BD1036&lt;302),14,IF(AND(BD1036&gt;646.78,BD1036&lt;648),15,IF(AND(BD1036&gt;430.68,BD1036&lt;432),16,IF(AND(BD1036&gt;382.24,BD1036&lt;384),17,IF(AND(BD1036&gt;835.07,BD1036&lt;837),18,IF(AND(BD1036&gt;558.61,BD1036&lt;560),19,IF(AND(BD1036&gt;498.27,BD1036&lt;500),20))))))))))))))))))</f>
        <v>0</v>
      </c>
      <c r="CA1036" s="52" t="b">
        <f>IF(AND(BF1036&gt;497.89,BF1036&lt;499),3,IF(AND(BF1036&gt;360.29,BF1036&lt;362),4,IF(AND(BF1036&gt;249.38,BF1036&lt;251),5,IF(AND(BF1036&gt;628.22,BF1036&lt;630),6,IF(AND(BF1036&gt;455.21,BF1036&lt;457),7,IF(AND(BF1036&gt;315.16,BF1036&lt;317),8,IF(AND(BF1036&gt;814.35,BF1036&lt;816),9,IF(AND(BF1036&gt;571.19,BF1036&lt;573),10,IF(AND(BF1036&gt;401.59,BF1036&lt;403),11,IF(AND(BF1036&gt;521.33,BF1036&lt;523),12,IF(AND(BF1036&gt;377.28,BF1036&lt;379),13,IF(AND(BF1036&gt;261.15,BF1036&lt;263),14,IF(AND(BF1036&gt;657.8,BF1036&lt;659),15,IF(AND(BF1036&gt;476.66,BF1036&lt;478),16,IF(AND(BF1036&gt;330.01,BF1036&lt;332),17,IF(AND(BF1036&gt;852.67,BF1036&lt;854),18,IF(AND(BF1036&gt;598.08,BF1036&lt;600),19,IF(AND(BF1036&gt;420.51,BF1036&lt;422),20))))))))))))))))))</f>
        <v>0</v>
      </c>
      <c r="CB1036" s="52" t="b">
        <f>IF(AND(BK1036&gt;358.85,BK1036&lt;360),3,IF(AND(BK1036&gt;129.83,BK1036&lt;131),4,IF(AND(BK1036&gt;77.61,BK1036&lt;79),5,IF(AND(BK1036&gt;426.19,BK1036&lt;428),6,IF(AND(BK1036&gt;159.77,BK1036&lt;161),7,IF(AND(BK1036&gt;94.38,BK1036&lt;96),8,IF(AND(BK1036&gt;567.37,BK1036&lt;569),9,IF(AND(BK1036&gt;203.4,BK1036&lt;205),10,IF(AND(BK1036&gt;131.96,BK1036&lt;133),11,IF(AND(BK1036&gt;375.76,BK1036&lt;377),12,IF(AND(BK1036&gt;135.98,BK1036&lt;137),13,IF(AND(BK1036&gt;81.31,BK1036&lt;83),14,IF(AND(BK1036&gt;446.27,BK1036&lt;448),15,IF(AND(BK1036&gt;167.32,BK1036&lt;169),16,IF(AND(BK1036&gt;98.86,BK1036&lt;100),17,IF(AND(BK1036&gt;594.08,BK1036&lt;596),18,IF(AND(BK1036&gt;213.01,BK1036&lt;215),19,IF(AND(BK1036&gt;138.21,BK1036&lt;140),20))))))))))))))))))</f>
        <v>0</v>
      </c>
      <c r="CC1036" s="52" t="b">
        <f>IF(AND(BM1036&gt;195.17,BM1036&lt;197),3,IF(AND(BM1036&gt;88.93,BM1036&lt;90),4,IF(AND(BM1036&gt;47.88,BM1036&lt;49),5,IF(AND(BM1036&gt;245.08,BM1036&lt;247),6,IF(AND(BM1036&gt;111.07,BM1036&lt;113),7,IF(AND(BM1036&gt;60.92,BM1036&lt;62),8,IF(AND(BM1036&gt;296.11,BM1036&lt;298),9,IF(AND(BM1036&gt;139.41,BM1036&lt;141),10,IF(AND(BM1036&gt;78.67,BM1036&lt;80),11,IF(AND(BM1036&gt;204.39,BM1036&lt;206),12,IF(AND(BM1036&gt;93.16,BM1036&lt;95),13,IF(AND(BM1036&gt;50.17,BM1036&lt;52),14,IF(AND(BM1036&gt;256.64,BM1036&lt;258),15,IF(AND(BM1036&gt;116.33,BM1036&lt;118),16,IF(AND(BM1036&gt;63.83,BM1036&lt;65),17,IF(AND(BM1036&gt;310.07,BM1036&lt;312),18,IF(AND(BM1036&gt;146.01,BM1036&lt;148),19,IF(AND(BM1036&gt;82.42,BM1036&lt;84),20))))))))))))))))))</f>
        <v>0</v>
      </c>
      <c r="CD1036" s="52" t="b">
        <f>IF(AND(BO1036&gt;107.35,BO1036&lt;109),3,IF(AND(BO1036&gt;63.65,BO1036&lt;65),4,IF(AND(BO1036&gt;44.75,BO1036&lt;46),5,IF(AND(BO1036&gt;143.27,BO1036&lt;145),6,IF(AND(BO1036&gt;85.58,BO1036&lt;87),7,IF(AND(BO1036&gt;60.46,BO1036&lt;62),8,IF(AND(BO1036&gt;194.16,BO1036&lt;196),9,IF(AND(BO1036&gt;117.24,BO1036&lt;119),10,IF(AND(BO1036&gt;82.88,BO1036&lt;84),11,IF(AND(BO1036&gt;112.44,BO1036&lt;114),12,IF(AND(BO1036&gt;66.69,BO1036&lt;68),13,IF(AND(BO1036&gt;46.9,BO1036&lt;48),14,IF(AND(BO1036&gt;150.05,BO1036&lt;152),15,IF(AND(BO1036&gt;90.65,BO1036&lt;91),16,IF(AND(BO1036&gt;63.34,BO1036&lt;65),17,IF(AND(BO1036&gt;203.34,BO1036&lt;205),18,IF(AND(BO1036&gt;122.8,BO1036&lt;124),19,IF(AND(BO1036&gt;86.83,BO1036&lt;88),20))))))))))))))))))</f>
        <v>0</v>
      </c>
      <c r="CE1036" s="52" t="b">
        <f>IF(AND(BP1036&gt;139.85,BP1036&lt;141),3,IF(AND(BP1036&gt;103.84,BP1036&lt;105),4,IF(AND(BP1036&gt;52.32,BP1036&lt;54),5,IF(AND(BP1036&gt;285.46,BP1036&lt;287),6,IF(AND(BP1036&gt;118.42,BP1036&lt;120),7,IF(AND(BP1036&gt;62.42,BP1036&lt;64),8,IF(AND(BP1036&gt;412.27,BP1036&lt;414),9,IF(AND(BP1036&gt;140.33,BP1036&lt;142),10,IF(AND(BP1036&gt;145,BP1036&lt;147),11,IF(AND(BP1036&gt;146.47,BP1036&lt;148),12,IF(AND(BP1036&gt;108.77,BP1036&lt;110),13,IF(AND(BP1036&gt;54.82,BP1036&lt;56),14,IF(AND(BP1036&gt;298.92,BP1036&lt;300),15,IF(AND(BP1036&gt;124.03,BP1036&lt;126),16,IF(AND(BP1036&gt;65.4,BP1036&lt;67),17,IF(AND(BP1036&gt;431.69,BP1036&lt;433),18,IF(AND(BP1036&gt;146.97,BP1036&lt;148),19,IF(AND(BP1036&gt;151.86,BP1036&lt;153),20))))))))))))))))))</f>
        <v>0</v>
      </c>
      <c r="CF1036" s="52" t="b">
        <f>IF(AND(BQ1036&gt;350.42,BQ1036&lt;352),3,IF(AND(BQ1036&gt;546.22,BQ1036&lt;548),4,IF(AND(BQ1036&gt;155.33,BQ1036&lt;157),5,IF(AND(BQ1036&gt;721.99,BQ1036&lt;723),6,IF(AND(BQ1036&gt;638.96,BQ1036&lt;639),7,IF(AND(BQ1036&gt;187.79,BQ1036&lt;189),8,IF(AND(BQ1036&gt;945.4,BQ1036&lt;947),9,IF(AND(BQ1036&gt;698.46,BQ1036&lt;670),10,IF(AND(BQ1036&gt;360.7,BQ1036&lt;362),11,IF(AND(BQ1036&gt;366.94,BQ1036&lt;368),12,IF(AND(BQ1036&gt;571.94,BQ1036&lt;573),13,IF(AND(BQ1036&gt;162.68,BQ1036&lt;164),14,IF(AND(BQ1036&gt;755.97,BQ1036&lt;757),15,IF(AND(BQ1036&gt;667.99,BQ1036&lt;669),16,IF(AND(BQ1036&gt;196.66,BQ1036&lt;198),17,IF(AND(BQ1036&gt;989.88,BQ1036&lt;991),18,IF(AND(BQ1036&gt;731.33,BQ1036&lt;733),19,IF(AND(BQ1036&gt;377.7,BQ1036&lt;379),20))))))))))))))))))</f>
        <v>0</v>
      </c>
      <c r="CG1036" s="52" t="b">
        <f>IF(AND(BS1036&gt;46.2,BS1036&lt;46.5),3,IF(AND(BS1036&gt;18.8,BS1036&lt;19.1),4,IF(AND(BS1036&gt;15.8,BS1036&lt;16),5,IF(AND(BS1036&gt;78.7,BS1036&lt;79),6,IF(AND(BS1036&gt;32.1,BS1036&lt;32.4),7,IF(AND(BS1036&gt;26.9,BS1036&lt;27.3),8,IF(AND(BS1036&gt;125,BS1036&lt;125.5),9,IF(AND(BS1036&gt;48.2,BS1036&lt;48.52),10,IF(AND(BS1036&gt;43.1,BS1036&lt;43.6),11,IF(AND(BS1036&gt;48.53,BS1036&lt;48.7),12,IF(AND(BS1036&gt;19.6,BS1036&lt;20.1),13,IF(AND(BS1036&gt;16.5,BS1036&lt;16.9),14,IF(AND(BS1036&gt;82.4,BS1036&lt;82.8),15,IF(AND(BS1036&gt;33.6,BS1036&lt;34),16,IF(AND(BS1036&gt;28,BS1036&lt;28.6),17,IF(AND(BS1036&gt;130.8,BS1036&lt;131.4),18,IF(AND(BS1036&gt;50.5,BS1036&lt;50.9),19,IF(AND(BS1036&gt;45.2,BS1036&lt;45.8),20))))))))))))))))))</f>
        <v>0</v>
      </c>
    </row>
    <row r="1037" spans="1:88" ht="90" customHeight="1">
      <c r="A1037" s="297"/>
      <c r="B1037" s="300"/>
      <c r="C1037" s="309"/>
      <c r="D1037" s="311" t="s">
        <v>338</v>
      </c>
      <c r="E1037" s="312"/>
      <c r="F1037" s="10" t="s">
        <v>36</v>
      </c>
      <c r="G1037" s="12">
        <f>IF(AD1037=FALSE,0,AD1037)</f>
        <v>0</v>
      </c>
      <c r="H1037" s="12" t="s">
        <v>36</v>
      </c>
      <c r="I1037" s="12">
        <f>IF(AE1037=FALSE,0,AE1037)</f>
        <v>0</v>
      </c>
      <c r="J1037" s="12">
        <f>IF(AF1037=FALSE,0,AF1037)</f>
        <v>0</v>
      </c>
      <c r="K1037" s="12" t="s">
        <v>36</v>
      </c>
      <c r="L1037" s="12">
        <f>IF(AG1037=FALSE,0,AG1037)</f>
        <v>361.29</v>
      </c>
      <c r="M1037" s="12" t="s">
        <v>36</v>
      </c>
      <c r="N1037" s="12" t="s">
        <v>36</v>
      </c>
      <c r="O1037" s="12" t="s">
        <v>36</v>
      </c>
      <c r="P1037" s="12" t="s">
        <v>36</v>
      </c>
      <c r="Q1037" s="12">
        <f>IF(AH1037=FALSE,0,AH1037)</f>
        <v>130.83000000000001</v>
      </c>
      <c r="R1037" s="12" t="s">
        <v>36</v>
      </c>
      <c r="S1037" s="12">
        <f>IF(AI1037=FALSE,0,AI1037)</f>
        <v>0</v>
      </c>
      <c r="T1037" s="12" t="s">
        <v>36</v>
      </c>
      <c r="U1037" s="12">
        <f>IF(AJ1037=FALSE,0,AJ1037)</f>
        <v>0</v>
      </c>
      <c r="V1037" s="12">
        <f>IF(AK1037=FALSE,0,AK1037)</f>
        <v>0</v>
      </c>
      <c r="W1037" s="12">
        <f>IF(AL1037=FALSE,0,AL1037)</f>
        <v>0</v>
      </c>
      <c r="X1037" s="12" t="s">
        <v>36</v>
      </c>
      <c r="Y1037" s="12">
        <f>IF(AM1037=FALSE,0,AM1037)</f>
        <v>0</v>
      </c>
      <c r="Z1037" s="12" t="s">
        <v>36</v>
      </c>
      <c r="AA1037" s="18">
        <v>9</v>
      </c>
      <c r="AD1037" s="52" t="b">
        <f>IF(AD1036=3,948.15,IF(AD1036=4,624.59,IF(AD1036=5,238.38,IF(AD1036=6,1987,IF(AD1036=7,740.75,IF(AD1036=8,283.91,IF(AD1036=9,2682.35,IF(AD1036=10,829.59,IF(AD1036=11,586.15,IF(AD1036=12,992.71,IF(AD1036=13,653.95,IF(AD1036=14,249.59,IF(AD1036=15,2080.39,IF(AD1036=16,775.57,IF(AD1036=17,297.25,IF(AD1036=18,2808.42,IF(AD1036=19,868.59,IF(AD1036=20,613.7))))))))))))))))))</f>
        <v>0</v>
      </c>
      <c r="AE1037" s="52" t="b">
        <f>IF(AE1036=5,1205.78,IF(AE1036=8,1408.63,IF(AE1036=11,1428.91,IF(AE1036=14,1262.45,IF(AE1036=17,1474.83,IF(AE1036=20,1496.07))))))</f>
        <v>0</v>
      </c>
      <c r="AF1037" s="52" t="b">
        <f>IF(AF1036=3,487.32,IF(AF1036=4,325.64,IF(AF1036=5,287.99,IF(AF1036=6,618.7,IF(AF1036=7,412.3,IF(AF1036=8,366.04,IF(AF1036=9,798.54,IF(AF1036=10,534.49,IF(AF1036=11,476.86,IF(AF1036=12,510.22,IF(AF1036=13,340.94,IF(AF1036=14,301.53,IF(AF1036=15,647.78,IF(AF1036=16,431.68,IF(AF1036=17,383.24,IF(AF1036=18,836.07,IF(AF1036=19,559.61,IF(AF1036=20,499.27))))))))))))))))))</f>
        <v>0</v>
      </c>
      <c r="AG1037" s="52">
        <f>IF(AG1036=3,498.89,IF(AG1036=4,361.29,IF(AG1036=5,250.38,IF(AG1036=6,629.22,IF(AG1036=7,456.21,IF(AG1036=8,316.16,IF(AG1036=9,815.35,IF(AG1036=10,572.19,IF(AG1036=11,402.59,IF(AG1036=12,522.33,IF(AG1036=13,378.28,IF(AG1036=14,262.15,IF(AG1036=15,658.8,IF(AG1036=16,477.66,IF(AG1036=17,331.01,IF(AG1036=18,853.67,IF(AG1036=19,599.08,IF(AG1036=20,421.51))))))))))))))))))</f>
        <v>361.29</v>
      </c>
      <c r="AH1037" s="52">
        <f>IF(AH1036=3,359.85,IF(AH1036=4,130.83,IF(AH1036=5,78.61,IF(AH1036=6,427.19,IF(AH1036=7,160.77,IF(AH1036=8,95.38,IF(AH1036=9,568.37,IF(AH1036=10,204.4,IF(AH1036=11,132.96,IF(AH1036=12,376.76,IF(AH1036=13,136.98,IF(AH1036=14,82.31,IF(AH1036=15,447.27,IF(AH1036=16,168.32,IF(AH1036=17,99.86,IF(AH1036=18,595.08,IF(AH1036=19,214.01,IF(AH1036=20,139.21))))))))))))))))))</f>
        <v>130.83000000000001</v>
      </c>
      <c r="AI1037" s="52" t="b">
        <f>IF(AI1036=3,196.17,IF(AI1036=4,89.93,IF(AI1036=5,48.88,IF(AI1036=6,246.08,IF(AI1036=7,112.07,IF(AI1036=8,61.92,IF(AI1036=9,297.11,IF(AI1036=10,140.41,IF(AI1036=11,79.67,IF(AI1036=12,205.39,IF(AI1036=13,94.16,IF(AI1036=14,51.17,IF(AI1036=15,257.64,IF(AI1036=16,117.33,IF(AI1036=17,64.83,IF(AI1036=18,311.07,IF(AI1036=19,147.01,IF(AI1036=20,83.42))))))))))))))))))</f>
        <v>0</v>
      </c>
      <c r="AJ1037" s="52" t="b">
        <f>IF(AJ1036=3,108.35,IF(AJ1036=4,64.65,IF(AJ1036=5,45.75,IF(AJ1036=6,144.27,IF(AJ1036=7,86.58,IF(AJ1036=8,61.46,IF(AJ1036=9,195.16,IF(AJ1036=10,118.24,IF(AJ1036=11,83.88,IF(AJ1036=12,113.44,IF(AJ1036=13,67.69,IF(AJ1036=14,47.9,IF(AJ1036=15,151.05,IF(AJ1036=16,90.65,IF(AJ1036=17,64.34,IF(AJ1036=18,204.34,IF(AJ1036=19,123.8,IF(AJ1036=20,87.83))))))))))))))))))</f>
        <v>0</v>
      </c>
      <c r="AK1037" s="52" t="b">
        <f>IF(AK1036=3,140.85,IF(AK1036=4,104.84,IF(AK1036=5,53.32,IF(AK1036=6,286.46,IF(AK1036=7,119.42,IF(AK1036=8,63.42,IF(AK1036=9,413.27,IF(AK1036=10,141.33,IF(AK1036=11,146,IF(AK1036=12,147.47,IF(AK1036=13,109.77,IF(AK1036=14,55.82,IF(AK1036=15,299.92,IF(AK1036=16,125.03,IF(AK1036=17,66.4,IF(AK1036=18,432.69,IF(AK1036=19,147.97,IF(AK1036=20,152.86))))))))))))))))))</f>
        <v>0</v>
      </c>
      <c r="AL1037" s="52" t="b">
        <f>IF(AL1036=3,351.42,IF(AL1036=4,547.22,IF(AL1036=5,156.33,IF(AL1036=6,722.99,IF(AL1036=7,638.96,IF(AL1036=8,188.79,IF(AL1036=9,946.4,IF(AL1036=10,699.46,IF(AL1036=11,361.7,IF(AL1036=12,367.94,IF(AL1036=13,572.94,IF(AL1036=14,163.68,IF(AL1036=15,756.97,IF(AL1036=16,668.99,IF(AL1036=17,197.66,IF(AL1036=18,990.88,IF(AL1036=19,732.33,IF(AL1036=20,378.7))))))))))))))))))</f>
        <v>0</v>
      </c>
      <c r="AM1037" s="52" t="b">
        <f>IF(AM1036=3,46.41,IF(AM1036=4,19.01,IF(AM1036=5,15.96,IF(AM1036=6,78.9,IF(AM1036=7,32.34,IF(AM1036=8,27.09,IF(AM1036=9,125.27,IF(AM1036=10,48.48,IF(AM1036=11,43.47,IF(AM1036=12,48.59,IF(AM1036=13,19.9,IF(AM1036=14,16.71,IF(AM1036=15,82.61,IF(AM1036=16,33.86,IF(AM1036=17,28.36,IF(AM1036=18,131.15,IF(AM1036=19,50.76,IF(AM1036=20,45.51))))))))))))))))))</f>
        <v>0</v>
      </c>
      <c r="AO1037" s="4">
        <f t="shared" si="2597"/>
        <v>0</v>
      </c>
      <c r="AP1037" s="4">
        <f t="shared" si="2598"/>
        <v>0</v>
      </c>
      <c r="AQ1037" s="4">
        <f t="shared" si="2663"/>
        <v>0</v>
      </c>
      <c r="AU1037" s="310"/>
      <c r="AV1037" s="316"/>
      <c r="AW1037" s="317"/>
      <c r="AX1037" s="321" t="s">
        <v>338</v>
      </c>
      <c r="AY1037" s="321"/>
      <c r="AZ1037" s="10" t="s">
        <v>36</v>
      </c>
      <c r="BA1037" s="12">
        <f>IF(BX1037=FALSE,0,BX1037)</f>
        <v>0</v>
      </c>
      <c r="BB1037" s="12" t="s">
        <v>36</v>
      </c>
      <c r="BC1037" s="12">
        <f>IF(BY1037=FALSE,0,BY1037)</f>
        <v>0</v>
      </c>
      <c r="BD1037" s="12">
        <f>IF(BZ1037=FALSE,0,BZ1037)</f>
        <v>0</v>
      </c>
      <c r="BE1037" s="12" t="s">
        <v>36</v>
      </c>
      <c r="BF1037" s="12">
        <f>IF(CA1037=FALSE,0,CA1037)</f>
        <v>722.58</v>
      </c>
      <c r="BG1037" s="12" t="s">
        <v>36</v>
      </c>
      <c r="BH1037" s="12" t="s">
        <v>36</v>
      </c>
      <c r="BI1037" s="12" t="s">
        <v>36</v>
      </c>
      <c r="BJ1037" s="12" t="s">
        <v>36</v>
      </c>
      <c r="BK1037" s="12">
        <f>IF(CB1037=FALSE,0,CB1037)</f>
        <v>261.66000000000003</v>
      </c>
      <c r="BL1037" s="12" t="s">
        <v>36</v>
      </c>
      <c r="BM1037" s="12">
        <f>IF(CC1037=FALSE,0,CC1037)</f>
        <v>0</v>
      </c>
      <c r="BN1037" s="12" t="s">
        <v>36</v>
      </c>
      <c r="BO1037" s="12">
        <f>IF(CD1037=FALSE,0,CD1037)</f>
        <v>0</v>
      </c>
      <c r="BP1037" s="12">
        <f>IF(CE1037=FALSE,0,CE1037)</f>
        <v>0</v>
      </c>
      <c r="BQ1037" s="12">
        <f>IF(CF1037=FALSE,0,CF1037)</f>
        <v>0</v>
      </c>
      <c r="BR1037" s="12" t="s">
        <v>36</v>
      </c>
      <c r="BS1037" s="12">
        <f>IF(CG1037=FALSE,0,CG1037)</f>
        <v>0</v>
      </c>
      <c r="BT1037" s="12" t="s">
        <v>36</v>
      </c>
      <c r="BU1037" s="18">
        <v>9</v>
      </c>
      <c r="BX1037" s="52" t="b">
        <f>IF(AD1036=3,1896.3,IF(AD1036=4,1249.18,IF(AD1036=5,476.76,IF(AD1036=6,3974,IF(AD1036=7,1481.5,IF(AD1036=8,567.82,IF(AD1036=9,5364.7,IF(AD1036=10,1659.18,IF(AD1036=11,1172.3)))))))))</f>
        <v>0</v>
      </c>
      <c r="BY1037" s="52" t="b">
        <f>IF(AE1036=5,2411.56,IF(AE1036=8,2817.26,IF(AE1036=11,2857.82)))</f>
        <v>0</v>
      </c>
      <c r="BZ1037" s="52" t="b">
        <f>IF(AF1036=3,974.64,IF(AF1036=4,651.28,IF(AF1036=5,575.98,IF(AF1036=6,1237.4,IF(AF1036=7,824.6,IF(AF1036=8,732.08,IF(AF1036=9,1597.08,IF(AF1036=10,1068.98,IF(AF1036=11,953.72)))))))))</f>
        <v>0</v>
      </c>
      <c r="CA1037" s="52">
        <f>IF(AG1036=3,997.78,IF(AG1036=4,722.58,IF(AG1036=5,500.76,IF(AG1036=6,1258.44,IF(AG1036=7,912.42,IF(AG1036=8,632.32,IF(AG1036=9,1630.7,IF(AG1036=10,1144.38,IF(AG1036=11,805.18)))))))))</f>
        <v>722.58</v>
      </c>
      <c r="CB1037" s="52">
        <f>IF(AH1036=3,719.7,IF(AH1036=4,261.66,IF(AH1036=5,157.22,IF(AH1036=6,854.38,IF(AH1036=7,321.54,IF(AH1036=8,190.76,IF(AH1036=9,1136.74,IF(AH1036=10,408.8,IF(AH1036=11,265.92)))))))))</f>
        <v>261.66000000000003</v>
      </c>
      <c r="CC1037" s="52" t="b">
        <f>IF(AI1036=3,392.34,IF(AI1036=4,179.86,IF(AI1036=5,97.76,IF(AI1036=6,492.16,IF(AI1036=7,224.14,IF(AI1036=8,123.84,IF(AI1036=9,594.22,IF(AI1036=10,280.82,IF(AI1036=11,159.34)))))))))</f>
        <v>0</v>
      </c>
      <c r="CD1037" s="52" t="b">
        <f>IF(AJ1036=3,216.7,IF(AJ1036=4,129.3,IF(AJ1036=5,91.5,IF(AJ1036=6,288.54,IF(AJ1036=7,173.16,IF(AJ1036=8,122.92,IF(AJ1036=9,390.32,IF(AJ1036=10,236.48,IF(AJ1036=11,167.76)))))))))</f>
        <v>0</v>
      </c>
      <c r="CE1037" s="52" t="b">
        <f>IF(AK1036=3,281.7,IF(AK1036=4,209.68,IF(AK1036=5,106.64,IF(AK1036=6,572.92,IF(AK1036=7,238.84,IF(AK1036=8,126.84,IF(AK1036=9,826.54,IF(AK1036=10,282.66,IF(AK1036=11,292)))))))))</f>
        <v>0</v>
      </c>
      <c r="CF1037" s="52" t="b">
        <f>IF(AL1036=3,702.84,IF(AL1036=4,1094.44,IF(AL1036=5,312.66,IF(AL1036=6,1445.98,IF(AL1036=7,1277.92,IF(AL1036=8,377.58,IF(AL1036=9,1892.8,IF(AL1036=10,1398.92,IF(AL1036=11,723.4)))))))))</f>
        <v>0</v>
      </c>
      <c r="CG1037" s="52" t="b">
        <f>IF(AM1036=3,92.82,IF(AM1036=4,38.02,IF(AM1036=5,31.92,IF(AM1036=6,157.8,IF(AM1036=7,64.68,IF(AM1036=8,54.18,IF(AM1036=9,250.54,IF(AM1036=10,96.96,IF(AM1036=11,86.94)))))))))</f>
        <v>0</v>
      </c>
    </row>
    <row r="1038" spans="1:88" ht="30" customHeight="1">
      <c r="A1038" s="295" t="s">
        <v>50</v>
      </c>
      <c r="B1038" s="298" t="s">
        <v>201</v>
      </c>
      <c r="C1038" s="307">
        <v>2823.34</v>
      </c>
      <c r="D1038" s="298" t="s">
        <v>27</v>
      </c>
      <c r="E1038" s="36" t="s">
        <v>28</v>
      </c>
      <c r="F1038" s="40">
        <f>G1038+I1038+J1038+L1038+Q1038+S1038+U1038+V1038+W1038+Y1038+Z1038</f>
        <v>1763429.9306000001</v>
      </c>
      <c r="G1038" s="61">
        <v>1763429.9306000001</v>
      </c>
      <c r="H1038" s="44">
        <v>0</v>
      </c>
      <c r="I1038" s="44">
        <v>0</v>
      </c>
      <c r="J1038" s="44">
        <v>0</v>
      </c>
      <c r="K1038" s="44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25">
        <v>1</v>
      </c>
      <c r="AO1038" s="4">
        <f t="shared" si="2597"/>
        <v>0</v>
      </c>
      <c r="AP1038" s="4">
        <f t="shared" si="2598"/>
        <v>0</v>
      </c>
      <c r="AQ1038" s="4">
        <f t="shared" si="2663"/>
        <v>0</v>
      </c>
      <c r="AU1038" s="310" t="s">
        <v>50</v>
      </c>
      <c r="AV1038" s="316" t="s">
        <v>201</v>
      </c>
      <c r="AW1038" s="317">
        <v>2823.34</v>
      </c>
      <c r="AX1038" s="316" t="s">
        <v>27</v>
      </c>
      <c r="AY1038" s="36" t="s">
        <v>28</v>
      </c>
      <c r="AZ1038" s="10">
        <f>BA1038+BC1038+BD1038+BF1038+BK1038+BM1038+BO1038+BP1038+BQ1038+BS1038+BT1038</f>
        <v>3526859.86</v>
      </c>
      <c r="BA1038" s="44">
        <f>ROUND($C1038*BA1046,2)</f>
        <v>3526859.86</v>
      </c>
      <c r="BB1038" s="10">
        <f>ROUND(H1038*2,2)</f>
        <v>0</v>
      </c>
      <c r="BC1038" s="44">
        <f>ROUND($C1038*BC1046,2)</f>
        <v>0</v>
      </c>
      <c r="BD1038" s="44">
        <f>ROUND($C1038*BD1046,2)</f>
        <v>0</v>
      </c>
      <c r="BE1038" s="10">
        <f>ROUND(K1038*2,2)</f>
        <v>0</v>
      </c>
      <c r="BF1038" s="44">
        <f>ROUND($C1038*BF1046,2)</f>
        <v>0</v>
      </c>
      <c r="BG1038" s="10">
        <f>ROUND(M1038*2,2)</f>
        <v>0</v>
      </c>
      <c r="BH1038" s="10">
        <f>ROUND(N1038*2,2)</f>
        <v>0</v>
      </c>
      <c r="BI1038" s="10">
        <f>ROUND(O1038*2,2)</f>
        <v>0</v>
      </c>
      <c r="BJ1038" s="10">
        <f>ROUND(P1038*2,2)</f>
        <v>0</v>
      </c>
      <c r="BK1038" s="44">
        <f>ROUND($C1038*BK1046,2)</f>
        <v>0</v>
      </c>
      <c r="BL1038" s="10">
        <f>ROUND(R1038*2,2)</f>
        <v>0</v>
      </c>
      <c r="BM1038" s="44">
        <f>ROUND($C1038*BM1046,2)</f>
        <v>0</v>
      </c>
      <c r="BN1038" s="10">
        <f>ROUND(T1038*2,2)</f>
        <v>0</v>
      </c>
      <c r="BO1038" s="44">
        <f>ROUND($C1038*BO1046,2)</f>
        <v>0</v>
      </c>
      <c r="BP1038" s="44">
        <f>ROUND(V1038*2,2)</f>
        <v>0</v>
      </c>
      <c r="BQ1038" s="44">
        <f>ROUND($C1038*BQ1046,2)</f>
        <v>0</v>
      </c>
      <c r="BR1038" s="10">
        <f>ROUND(X1038*2,2)</f>
        <v>0</v>
      </c>
      <c r="BS1038" s="44">
        <f>ROUND(Y1038*2,2)</f>
        <v>0</v>
      </c>
      <c r="BT1038" s="10">
        <f>ROUND(Z1038*2,2)</f>
        <v>0</v>
      </c>
      <c r="BU1038" s="25">
        <v>1</v>
      </c>
      <c r="CI1038" s="32">
        <f>BF1038-BG1038</f>
        <v>0</v>
      </c>
    </row>
    <row r="1039" spans="1:88" ht="60" customHeight="1">
      <c r="A1039" s="296"/>
      <c r="B1039" s="299"/>
      <c r="C1039" s="308"/>
      <c r="D1039" s="300"/>
      <c r="E1039" s="36" t="s">
        <v>29</v>
      </c>
      <c r="F1039" s="13">
        <v>0</v>
      </c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5">
        <v>2</v>
      </c>
      <c r="AO1039" s="4">
        <f t="shared" si="2597"/>
        <v>0</v>
      </c>
      <c r="AP1039" s="4">
        <f t="shared" si="2598"/>
        <v>0</v>
      </c>
      <c r="AQ1039" s="4">
        <f t="shared" si="2663"/>
        <v>0</v>
      </c>
      <c r="AU1039" s="310"/>
      <c r="AV1039" s="316"/>
      <c r="AW1039" s="317"/>
      <c r="AX1039" s="316"/>
      <c r="AY1039" s="36" t="s">
        <v>29</v>
      </c>
      <c r="AZ1039" s="13">
        <v>0</v>
      </c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5">
        <v>2</v>
      </c>
    </row>
    <row r="1040" spans="1:88" ht="120" customHeight="1">
      <c r="A1040" s="296"/>
      <c r="B1040" s="299"/>
      <c r="C1040" s="308"/>
      <c r="D1040" s="298" t="s">
        <v>30</v>
      </c>
      <c r="E1040" s="36" t="s">
        <v>31</v>
      </c>
      <c r="F1040" s="13">
        <v>0</v>
      </c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5">
        <v>3</v>
      </c>
      <c r="AO1040" s="4">
        <f t="shared" si="2597"/>
        <v>0</v>
      </c>
      <c r="AP1040" s="4">
        <f t="shared" si="2598"/>
        <v>0</v>
      </c>
      <c r="AQ1040" s="4">
        <f t="shared" si="2663"/>
        <v>0</v>
      </c>
      <c r="AT1040" s="32">
        <f>AZ1040-BC1040</f>
        <v>0</v>
      </c>
      <c r="AU1040" s="310"/>
      <c r="AV1040" s="316"/>
      <c r="AW1040" s="317"/>
      <c r="AX1040" s="316" t="s">
        <v>30</v>
      </c>
      <c r="AY1040" s="36" t="s">
        <v>31</v>
      </c>
      <c r="AZ1040" s="13">
        <v>0</v>
      </c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5">
        <v>3</v>
      </c>
    </row>
    <row r="1041" spans="1:88" ht="30" customHeight="1">
      <c r="A1041" s="296"/>
      <c r="B1041" s="299"/>
      <c r="C1041" s="308"/>
      <c r="D1041" s="299"/>
      <c r="E1041" s="36" t="s">
        <v>32</v>
      </c>
      <c r="F1041" s="13">
        <v>0</v>
      </c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5">
        <v>4</v>
      </c>
      <c r="AO1041" s="4">
        <f t="shared" si="2597"/>
        <v>0</v>
      </c>
      <c r="AP1041" s="4">
        <f t="shared" si="2598"/>
        <v>0</v>
      </c>
      <c r="AQ1041" s="4">
        <f t="shared" si="2663"/>
        <v>0</v>
      </c>
      <c r="AU1041" s="310"/>
      <c r="AV1041" s="316"/>
      <c r="AW1041" s="317"/>
      <c r="AX1041" s="316"/>
      <c r="AY1041" s="36" t="s">
        <v>32</v>
      </c>
      <c r="AZ1041" s="13">
        <v>0</v>
      </c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5">
        <v>4</v>
      </c>
    </row>
    <row r="1042" spans="1:88" ht="30" customHeight="1">
      <c r="A1042" s="296"/>
      <c r="B1042" s="299"/>
      <c r="C1042" s="308"/>
      <c r="D1042" s="299"/>
      <c r="E1042" s="36" t="s">
        <v>33</v>
      </c>
      <c r="F1042" s="13">
        <v>0</v>
      </c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5">
        <v>5</v>
      </c>
      <c r="AO1042" s="4">
        <f t="shared" si="2597"/>
        <v>0</v>
      </c>
      <c r="AP1042" s="4">
        <f t="shared" si="2598"/>
        <v>0</v>
      </c>
      <c r="AQ1042" s="4">
        <f t="shared" si="2663"/>
        <v>0</v>
      </c>
      <c r="AU1042" s="310"/>
      <c r="AV1042" s="316"/>
      <c r="AW1042" s="317"/>
      <c r="AX1042" s="316"/>
      <c r="AY1042" s="36" t="s">
        <v>33</v>
      </c>
      <c r="AZ1042" s="13">
        <v>0</v>
      </c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5">
        <v>5</v>
      </c>
    </row>
    <row r="1043" spans="1:88" ht="30" customHeight="1">
      <c r="A1043" s="296"/>
      <c r="B1043" s="299"/>
      <c r="C1043" s="308"/>
      <c r="D1043" s="300"/>
      <c r="E1043" s="36" t="s">
        <v>34</v>
      </c>
      <c r="F1043" s="13">
        <v>0</v>
      </c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5">
        <v>6</v>
      </c>
      <c r="AO1043" s="4">
        <f t="shared" si="2597"/>
        <v>0</v>
      </c>
      <c r="AP1043" s="4">
        <f t="shared" si="2598"/>
        <v>0</v>
      </c>
      <c r="AQ1043" s="4">
        <f t="shared" si="2663"/>
        <v>0</v>
      </c>
      <c r="AU1043" s="310"/>
      <c r="AV1043" s="316"/>
      <c r="AW1043" s="317"/>
      <c r="AX1043" s="316"/>
      <c r="AY1043" s="36" t="s">
        <v>34</v>
      </c>
      <c r="AZ1043" s="13">
        <v>0</v>
      </c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5">
        <v>6</v>
      </c>
    </row>
    <row r="1044" spans="1:88" ht="30" customHeight="1">
      <c r="A1044" s="296"/>
      <c r="B1044" s="299"/>
      <c r="C1044" s="308"/>
      <c r="D1044" s="311" t="s">
        <v>35</v>
      </c>
      <c r="E1044" s="312"/>
      <c r="F1044" s="10">
        <f>F1038+F1039+F1040+F1041+F1042+F1043</f>
        <v>1763429.9306000001</v>
      </c>
      <c r="G1044" s="10">
        <f t="shared" ref="G1044" si="2727">G1038+G1039+G1040+G1041+G1042+G1043</f>
        <v>1763429.9306000001</v>
      </c>
      <c r="H1044" s="10">
        <f t="shared" ref="H1044" si="2728">H1038+H1039+H1040+H1041+H1042+H1043</f>
        <v>0</v>
      </c>
      <c r="I1044" s="10">
        <f t="shared" ref="I1044" si="2729">I1038+I1039+I1040+I1041+I1042+I1043</f>
        <v>0</v>
      </c>
      <c r="J1044" s="10">
        <f t="shared" ref="J1044" si="2730">J1038+J1039+J1040+J1041+J1042+J1043</f>
        <v>0</v>
      </c>
      <c r="K1044" s="10">
        <f t="shared" ref="K1044" si="2731">K1038+K1039+K1040+K1041+K1042+K1043</f>
        <v>0</v>
      </c>
      <c r="L1044" s="10">
        <f t="shared" ref="L1044" si="2732">L1038+L1039+L1040+L1041+L1042+L1043</f>
        <v>0</v>
      </c>
      <c r="M1044" s="10">
        <f t="shared" ref="M1044" si="2733">M1038+M1039+M1040+M1041+M1042+M1043</f>
        <v>0</v>
      </c>
      <c r="N1044" s="10">
        <f t="shared" ref="N1044" si="2734">N1038+N1039+N1040+N1041+N1042+N1043</f>
        <v>0</v>
      </c>
      <c r="O1044" s="10">
        <f t="shared" ref="O1044" si="2735">O1038+O1039+O1040+O1041+O1042+O1043</f>
        <v>0</v>
      </c>
      <c r="P1044" s="10">
        <f t="shared" ref="P1044" si="2736">P1038+P1039+P1040+P1041+P1042+P1043</f>
        <v>0</v>
      </c>
      <c r="Q1044" s="10">
        <f t="shared" ref="Q1044" si="2737">Q1038+Q1039+Q1040+Q1041+Q1042+Q1043</f>
        <v>0</v>
      </c>
      <c r="R1044" s="10">
        <f t="shared" ref="R1044" si="2738">R1038+R1039+R1040+R1041+R1042+R1043</f>
        <v>0</v>
      </c>
      <c r="S1044" s="10">
        <f t="shared" ref="S1044" si="2739">S1038+S1039+S1040+S1041+S1042+S1043</f>
        <v>0</v>
      </c>
      <c r="T1044" s="10">
        <f t="shared" ref="T1044" si="2740">T1038+T1039+T1040+T1041+T1042+T1043</f>
        <v>0</v>
      </c>
      <c r="U1044" s="10">
        <f t="shared" ref="U1044" si="2741">U1038+U1039+U1040+U1041+U1042+U1043</f>
        <v>0</v>
      </c>
      <c r="V1044" s="10">
        <f t="shared" ref="V1044" si="2742">V1038+V1039+V1040+V1041+V1042+V1043</f>
        <v>0</v>
      </c>
      <c r="W1044" s="10">
        <f t="shared" ref="W1044" si="2743">W1038+W1039+W1040+W1041+W1042+W1043</f>
        <v>0</v>
      </c>
      <c r="X1044" s="10">
        <f t="shared" ref="X1044" si="2744">X1038+X1039+X1040+X1041+X1042+X1043</f>
        <v>0</v>
      </c>
      <c r="Y1044" s="10">
        <f t="shared" ref="Y1044" si="2745">Y1038+Y1039+Y1040+Y1041+Y1042+Y1043</f>
        <v>0</v>
      </c>
      <c r="Z1044" s="10">
        <f t="shared" ref="Z1044" si="2746">Z1038+Z1039+Z1040+Z1041+Z1042+Z1043</f>
        <v>0</v>
      </c>
      <c r="AA1044" s="16">
        <v>7</v>
      </c>
      <c r="AO1044" s="4">
        <f t="shared" si="2597"/>
        <v>0</v>
      </c>
      <c r="AP1044" s="4">
        <f t="shared" si="2598"/>
        <v>0</v>
      </c>
      <c r="AQ1044" s="4">
        <f t="shared" si="2663"/>
        <v>0</v>
      </c>
      <c r="AU1044" s="310"/>
      <c r="AV1044" s="316"/>
      <c r="AW1044" s="317"/>
      <c r="AX1044" s="321" t="s">
        <v>35</v>
      </c>
      <c r="AY1044" s="321"/>
      <c r="AZ1044" s="10">
        <f>AZ1038+AZ1039+AZ1040+AZ1041+AZ1042+AZ1043</f>
        <v>3526859.86</v>
      </c>
      <c r="BA1044" s="10">
        <f t="shared" ref="BA1044:BT1044" si="2747">BA1038+BA1039+BA1040+BA1041+BA1042+BA1043</f>
        <v>3526859.86</v>
      </c>
      <c r="BB1044" s="10">
        <f t="shared" si="2747"/>
        <v>0</v>
      </c>
      <c r="BC1044" s="10">
        <f t="shared" si="2747"/>
        <v>0</v>
      </c>
      <c r="BD1044" s="10">
        <f t="shared" si="2747"/>
        <v>0</v>
      </c>
      <c r="BE1044" s="10">
        <f t="shared" si="2747"/>
        <v>0</v>
      </c>
      <c r="BF1044" s="10">
        <f t="shared" si="2747"/>
        <v>0</v>
      </c>
      <c r="BG1044" s="10">
        <f t="shared" si="2747"/>
        <v>0</v>
      </c>
      <c r="BH1044" s="10">
        <f t="shared" si="2747"/>
        <v>0</v>
      </c>
      <c r="BI1044" s="10">
        <f t="shared" si="2747"/>
        <v>0</v>
      </c>
      <c r="BJ1044" s="10">
        <f t="shared" si="2747"/>
        <v>0</v>
      </c>
      <c r="BK1044" s="10">
        <f t="shared" si="2747"/>
        <v>0</v>
      </c>
      <c r="BL1044" s="10">
        <f t="shared" si="2747"/>
        <v>0</v>
      </c>
      <c r="BM1044" s="10">
        <f t="shared" si="2747"/>
        <v>0</v>
      </c>
      <c r="BN1044" s="10">
        <f t="shared" si="2747"/>
        <v>0</v>
      </c>
      <c r="BO1044" s="10">
        <f t="shared" si="2747"/>
        <v>0</v>
      </c>
      <c r="BP1044" s="10">
        <f t="shared" si="2747"/>
        <v>0</v>
      </c>
      <c r="BQ1044" s="10">
        <f t="shared" si="2747"/>
        <v>0</v>
      </c>
      <c r="BR1044" s="10">
        <f t="shared" si="2747"/>
        <v>0</v>
      </c>
      <c r="BS1044" s="10">
        <f t="shared" si="2747"/>
        <v>0</v>
      </c>
      <c r="BT1044" s="10">
        <f t="shared" si="2747"/>
        <v>0</v>
      </c>
      <c r="BU1044" s="16">
        <v>7</v>
      </c>
      <c r="CI1044" s="32">
        <f>BF1044-BG1044</f>
        <v>0</v>
      </c>
      <c r="CJ1044" s="123"/>
    </row>
    <row r="1045" spans="1:88" ht="75" customHeight="1">
      <c r="A1045" s="296"/>
      <c r="B1045" s="299"/>
      <c r="C1045" s="308"/>
      <c r="D1045" s="311" t="s">
        <v>337</v>
      </c>
      <c r="E1045" s="312"/>
      <c r="F1045" s="11">
        <f>ROUND(F1044/C1038,2)</f>
        <v>624.59</v>
      </c>
      <c r="G1045" s="11">
        <f>ROUND(G1044/C1038,2)</f>
        <v>624.59</v>
      </c>
      <c r="H1045" s="11">
        <f>ROUND(H1044/C1038,2)</f>
        <v>0</v>
      </c>
      <c r="I1045" s="11">
        <f>ROUND(I1044/C1038,2)</f>
        <v>0</v>
      </c>
      <c r="J1045" s="11">
        <f>ROUND(J1044/C1038,2)</f>
        <v>0</v>
      </c>
      <c r="K1045" s="11">
        <f>ROUND(K1044/C1038,2)</f>
        <v>0</v>
      </c>
      <c r="L1045" s="11">
        <f>ROUND(L1044/C1038,2)</f>
        <v>0</v>
      </c>
      <c r="M1045" s="11">
        <f>ROUND(M1044/C1038,2)</f>
        <v>0</v>
      </c>
      <c r="N1045" s="11">
        <f>ROUND(N1044/C1038,2)</f>
        <v>0</v>
      </c>
      <c r="O1045" s="11">
        <f>ROUND(O1044/C1038,2)</f>
        <v>0</v>
      </c>
      <c r="P1045" s="11">
        <f>ROUND(P1044/C1038,2)</f>
        <v>0</v>
      </c>
      <c r="Q1045" s="11">
        <f>ROUND(Q1044/C1038,2)</f>
        <v>0</v>
      </c>
      <c r="R1045" s="11">
        <f>ROUND(R1044/C1038,2)</f>
        <v>0</v>
      </c>
      <c r="S1045" s="11">
        <f>ROUND(S1044/C1038,2)</f>
        <v>0</v>
      </c>
      <c r="T1045" s="11">
        <f>ROUND(T1044/C1038,2)</f>
        <v>0</v>
      </c>
      <c r="U1045" s="11">
        <f>ROUND(U1044/C1038,2)</f>
        <v>0</v>
      </c>
      <c r="V1045" s="11">
        <f>ROUND(V1044/C1038,2)</f>
        <v>0</v>
      </c>
      <c r="W1045" s="11">
        <f>ROUND(W1044/C1038,2)</f>
        <v>0</v>
      </c>
      <c r="X1045" s="11">
        <f>ROUND(X1044/C1038,2)</f>
        <v>0</v>
      </c>
      <c r="Y1045" s="11">
        <f>ROUND(Y1044/C1038,2)</f>
        <v>0</v>
      </c>
      <c r="Z1045" s="11">
        <f>ROUND(Z1044/C1038,2)</f>
        <v>0</v>
      </c>
      <c r="AA1045" s="17">
        <v>8</v>
      </c>
      <c r="AD1045" s="52">
        <f>IF(AND(G1045&gt;947.15,G1045&lt;949),3,IF(AND(G1045&gt;623.59,G1045&lt;625),4,IF(AND(G1045&gt;237.38,G1045&lt;239),5,IF(AND(G1045&gt;1986,G1045&lt;1988),6,IF(AND(G1045&gt;739.75,G1045&lt;741),7,IF(AND(G1045&gt;282.91,G1045&lt;284),8,IF(AND(G1045&gt;2681.35,G1045&lt;2683),9,IF(AND(G1045&gt;828.59,G1045&lt;830),10,IF(AND(G1045&gt;585.15,G1045&lt;587),11,IF(AND(G1045&gt;991.71,G1045&lt;993),12,IF(AND(G1045&gt;652.95,G1045&lt;654),13,IF(AND(G1045&gt;248.59,G1045&lt;250),14,IF(AND(G1045&gt;2079.39,G1045&lt;2081),15,IF(AND(G1045&gt;774.57,G1045&lt;776),16,IF(AND(G1045&gt;296.25,G1045&lt;298),17,IF(AND(G1045&gt;2807.42,G1045&lt;2809),18,IF(AND(G1045&gt;867.59,G1045&lt;869),19,IF(AND(G1045&gt;612.7,G1045&lt;614),20))))))))))))))))))</f>
        <v>4</v>
      </c>
      <c r="AE1045" s="52" t="b">
        <f>IF(AND(I1045&gt;1204.78,I1045&lt;1206),5,IF(AND(I1045&gt;1407.63,I1045&lt;1409),8,IF(AND(I1045&gt;1427.91,I1045&lt;1429),11,IF(AND(I1045&gt;1261.45,I1045&lt;1263),14,IF(AND(I1045&gt;1473.83,I1045&lt;1475),17,IF(AND(I1045&gt;1495.07,I1045&lt;1497),20))))))</f>
        <v>0</v>
      </c>
      <c r="AF1045" s="52" t="b">
        <f>IF(AND(J1045&gt;486.32,J1045&lt;488),3,IF(AND(J1045&gt;324.64,J1045&lt;326),4,IF(AND(J1045&gt;286.99,J1045&lt;288.5),5,IF(AND(J1045&gt;617.7,J1045&lt;618),6,IF(AND(J1045&gt;411.3,J1045&lt;413),7,IF(AND(J1045&gt;365.04,J1045&lt;367),8,IF(AND(J1045&gt;797.54,J1045&lt;799),9,IF(AND(J1045&gt;533.49,J1045&lt;535),10,IF(AND(J1045&gt;475.86,J1045&lt;477),11,IF(AND(J1045&gt;509.22,J1045&lt;511),12,IF(AND(J1045&gt;339.94,J1045&lt;341.2),13,IF(AND(J1045&gt;300.53,J1045&lt;302),14,IF(AND(J1045&gt;646.78,J1045&lt;648),15,IF(AND(J1045&gt;430.68,J1045&lt;432),16,IF(AND(J1045&gt;382.24,J1045&lt;384),17,IF(AND(J1045&gt;835.07,J1045&lt;837),18,IF(AND(J1045&gt;558.61,J1045&lt;560),19,IF(AND(J1045&gt;498.27,J1045&lt;500),20))))))))))))))))))</f>
        <v>0</v>
      </c>
      <c r="AG1045" s="52" t="b">
        <f>IF(AND(L1045&gt;497.89,L1045&lt;499),3,IF(AND(L1045&gt;360.29,L1045&lt;362),4,IF(AND(L1045&gt;249.38,L1045&lt;251),5,IF(AND(L1045&gt;628.22,L1045&lt;630),6,IF(AND(L1045&gt;455.21,L1045&lt;457),7,IF(AND(L1045&gt;315.16,L1045&lt;317),8,IF(AND(L1045&gt;814.35,L1045&lt;816),9,IF(AND(L1045&gt;571.19,L1045&lt;573),10,IF(AND(L1045&gt;401.59,L1045&lt;403),11,IF(AND(L1045&gt;521.33,L1045&lt;523),12,IF(AND(L1045&gt;377.28,L1045&lt;379),13,IF(AND(L1045&gt;261.15,L1045&lt;263),14,IF(AND(L1045&gt;657.8,L1045&lt;659),15,IF(AND(L1045&gt;476.66,L1045&lt;478),16,IF(AND(L1045&gt;330.01,L1045&lt;332),17,IF(AND(L1045&gt;852.67,L1045&lt;854),18,IF(AND(L1045&gt;598.08,L1045&lt;600),19,IF(AND(L1045&gt;420.51,L1045&lt;422),20))))))))))))))))))</f>
        <v>0</v>
      </c>
      <c r="AH1045" s="52" t="b">
        <f>IF(AND(Q1045&gt;358.85,Q1045&lt;360),3,IF(AND(Q1045&gt;129.83,Q1045&lt;131),4,IF(AND(Q1045&gt;77.61,Q1045&lt;79),5,IF(AND(Q1045&gt;426.19,Q1045&lt;428),6,IF(AND(Q1045&gt;159.77,Q1045&lt;161),7,IF(AND(Q1045&gt;94.38,Q1045&lt;96),8,IF(AND(Q1045&gt;567.37,Q1045&lt;569),9,IF(AND(Q1045&gt;203.4,Q1045&lt;205),10,IF(AND(Q1045&gt;131.96,Q1045&lt;133),11,IF(AND(Q1045&gt;375.76,Q1045&lt;377),12,IF(AND(Q1045&gt;135.98,Q1045&lt;137),13,IF(AND(Q1045&gt;81.31,Q1045&lt;83),14,IF(AND(Q1045&gt;446.27,Q1045&lt;448),15,IF(AND(Q1045&gt;167.32,Q1045&lt;169),16,IF(AND(Q1045&gt;98.86,Q1045&lt;100),17,IF(AND(Q1045&gt;594.08,Q1045&lt;596),18,IF(AND(Q1045&gt;213.01,Q1045&lt;215),19,IF(AND(Q1045&gt;138.21,Q1045&lt;140),20))))))))))))))))))</f>
        <v>0</v>
      </c>
      <c r="AI1045" s="52" t="b">
        <f>IF(AND(S1045&gt;195.17,S1045&lt;197),3,IF(AND(S1045&gt;88.93,S1045&lt;90),4,IF(AND(S1045&gt;47.88,S1045&lt;49),5,IF(AND(S1045&gt;245.08,S1045&lt;247),6,IF(AND(S1045&gt;111.07,S1045&lt;113),7,IF(AND(S1045&gt;60.92,S1045&lt;62),8,IF(AND(S1045&gt;296.11,S1045&lt;298),9,IF(AND(S1045&gt;139.41,S1045&lt;141),10,IF(AND(S1045&gt;78.67,S1045&lt;80),11,IF(AND(S1045&gt;204.39,S1045&lt;206),12,IF(AND(S1045&gt;93.16,S1045&lt;95),13,IF(AND(S1045&gt;50.17,S1045&lt;52),14,IF(AND(S1045&gt;256.64,S1045&lt;258),15,IF(AND(S1045&gt;116.33,S1045&lt;118),16,IF(AND(S1045&gt;63.83,S1045&lt;65),17,IF(AND(S1045&gt;310.07,S1045&lt;312),18,IF(AND(S1045&gt;146.01,S1045&lt;148),19,IF(AND(S1045&gt;82.42,S1045&lt;84),20))))))))))))))))))</f>
        <v>0</v>
      </c>
      <c r="AJ1045" s="52" t="b">
        <f>IF(AND(U1045&gt;107.35,U1045&lt;109),3,IF(AND(U1045&gt;63.65,U1045&lt;65),4,IF(AND(U1045&gt;44.75,U1045&lt;46),5,IF(AND(U1045&gt;143.27,U1045&lt;145),6,IF(AND(U1045&gt;85.58,U1045&lt;87),7,IF(AND(U1045&gt;60.46,U1045&lt;62),8,IF(AND(U1045&gt;194.16,U1045&lt;196),9,IF(AND(U1045&gt;117.24,U1045&lt;119),10,IF(AND(U1045&gt;82.88,U1045&lt;84),11,IF(AND(U1045&gt;112.44,U1045&lt;114),12,IF(AND(U1045&gt;66.69,U1045&lt;68),13,IF(AND(U1045&gt;46.9,U1045&lt;48),14,IF(AND(U1045&gt;150.05,U1045&lt;152),15,IF(AND(U1045&gt;90.65,U1045&lt;91),16,IF(AND(U1045&gt;63.34,U1045&lt;65),17,IF(AND(U1045&gt;203.34,U1045&lt;205),18,IF(AND(U1045&gt;122.8,U1045&lt;124),19,IF(AND(U1045&gt;86.83,U1045&lt;88),20))))))))))))))))))</f>
        <v>0</v>
      </c>
      <c r="AK1045" s="52" t="b">
        <f>IF(AND(V1045&gt;139.85,V1045&lt;141),3,IF(AND(V1045&gt;103.84,V1045&lt;105),4,IF(AND(V1045&gt;52.32,V1045&lt;54),5,IF(AND(V1045&gt;285.46,V1045&lt;287),6,IF(AND(V1045&gt;118.42,V1045&lt;120),7,IF(AND(V1045&gt;62.42,V1045&lt;64),8,IF(AND(V1045&gt;412.27,V1045&lt;414),9,IF(AND(V1045&gt;140.33,V1045&lt;142),10,IF(AND(V1045&gt;145,V1045&lt;147),11,IF(AND(V1045&gt;146.47,V1045&lt;148),12,IF(AND(V1045&gt;108.77,V1045&lt;110),13,IF(AND(V1045&gt;54.82,V1045&lt;56),14,IF(AND(V1045&gt;298.92,V1045&lt;300),15,IF(AND(V1045&gt;124.03,V1045&lt;126),16,IF(AND(V1045&gt;65.4,V1045&lt;67),17,IF(AND(V1045&gt;431.69,V1045&lt;433),18,IF(AND(V1045&gt;146.97,V1045&lt;148),19,IF(AND(V1045&gt;151.86,V1045&lt;153),20))))))))))))))))))</f>
        <v>0</v>
      </c>
      <c r="AL1045" s="52" t="b">
        <f>IF(AND(W1045&gt;350.42,W1045&lt;352),3,IF(AND(W1045&gt;546.22,W1045&lt;548),4,IF(AND(W1045&gt;155.33,W1045&lt;157),5,IF(AND(W1045&gt;721.99,W1045&lt;723),6,IF(AND(W1045&gt;638.96,W1045&lt;639),7,IF(AND(W1045&gt;187.79,W1045&lt;189),8,IF(AND(W1045&gt;945.4,W1045&lt;947),9,IF(AND(W1045&gt;698.46,W1045&lt;670),10,IF(AND(W1045&gt;360.7,W1045&lt;362),11,IF(AND(W1045&gt;366.94,W1045&lt;368),12,IF(AND(W1045&gt;571.94,W1045&lt;573),13,IF(AND(W1045&gt;162.68,W1045&lt;164),14,IF(AND(W1045&gt;755.97,W1045&lt;757),15,IF(AND(W1045&gt;667.99,W1045&lt;669),16,IF(AND(W1045&gt;196.66,W1045&lt;198),17,IF(AND(W1045&gt;989.88,W1045&lt;991),18,IF(AND(W1045&gt;731.33,W1045&lt;733),19,IF(AND(W1045&gt;377.7,W1045&lt;379),20))))))))))))))))))</f>
        <v>0</v>
      </c>
      <c r="AM1045" s="52" t="b">
        <f>IF(AND(Y1045&gt;46.2,Y1045&lt;46.5),3,IF(AND(Y1045&gt;18.8,Y1045&lt;19.1),4,IF(AND(Y1045&gt;15.8,Y1045&lt;16),5,IF(AND(Y1045&gt;78.7,Y1045&lt;79),6,IF(AND(Y1045&gt;32.1,Y1045&lt;32.4),7,IF(AND(Y1045&gt;26.9,Y1045&lt;27.3),8,IF(AND(Y1045&gt;125,Y1045&lt;125.5),9,IF(AND(Y1045&gt;48.2,Y1045&lt;48.52),10,IF(AND(Y1045&gt;43.1,Y1045&lt;43.6),11,IF(AND(Y1045&gt;48.53,Y1045&lt;48.7),12,IF(AND(Y1045&gt;19.6,Y1045&lt;20.1),13,IF(AND(Y1045&gt;16.5,Y1045&lt;16.9),14,IF(AND(Y1045&gt;82.4,Y1045&lt;82.8),15,IF(AND(Y1045&gt;33.6,Y1045&lt;34),16,IF(AND(Y1045&gt;28,Y1045&lt;28.6),17,IF(AND(Y1045&gt;130.8,Y1045&lt;131.4),18,IF(AND(Y1045&gt;50.5,Y1045&lt;50.9),19,IF(AND(Y1045&gt;45.2,Y1045&lt;45.8),20))))))))))))))))))</f>
        <v>0</v>
      </c>
      <c r="AO1045" s="4">
        <f t="shared" ref="AO1045:AO1108" si="2748">IF(ISERROR(FIND(2015,A1045,1)),0,2015)</f>
        <v>0</v>
      </c>
      <c r="AP1045" s="4">
        <f t="shared" ref="AP1045:AP1108" si="2749">IF(ISERROR(FIND(2016,A1045,1)),0,2016)</f>
        <v>0</v>
      </c>
      <c r="AQ1045" s="4">
        <f t="shared" si="2663"/>
        <v>0</v>
      </c>
      <c r="AU1045" s="310"/>
      <c r="AV1045" s="316"/>
      <c r="AW1045" s="317"/>
      <c r="AX1045" s="321" t="s">
        <v>337</v>
      </c>
      <c r="AY1045" s="321"/>
      <c r="AZ1045" s="11">
        <f>ROUND(AZ1044/AW1038,2)</f>
        <v>1249.18</v>
      </c>
      <c r="BA1045" s="11">
        <f>ROUND(BA1044/AW1038,2)</f>
        <v>1249.18</v>
      </c>
      <c r="BB1045" s="11">
        <f>ROUND(BB1044/AW1038,2)</f>
        <v>0</v>
      </c>
      <c r="BC1045" s="11">
        <f>ROUND(BC1044/AW1038,2)</f>
        <v>0</v>
      </c>
      <c r="BD1045" s="11">
        <f>ROUND(BD1044/AW1038,2)</f>
        <v>0</v>
      </c>
      <c r="BE1045" s="11">
        <f>ROUND(BE1044/AW1038,2)</f>
        <v>0</v>
      </c>
      <c r="BF1045" s="11">
        <f>ROUND(BF1044/AW1038,2)</f>
        <v>0</v>
      </c>
      <c r="BG1045" s="11">
        <f>ROUND(BG1044/AW1038,2)</f>
        <v>0</v>
      </c>
      <c r="BH1045" s="11">
        <f>ROUND(BH1044/AW1038,2)</f>
        <v>0</v>
      </c>
      <c r="BI1045" s="11">
        <f>ROUND(BI1044/AW1038,2)</f>
        <v>0</v>
      </c>
      <c r="BJ1045" s="11">
        <f>ROUND(BJ1044/AW1038,2)</f>
        <v>0</v>
      </c>
      <c r="BK1045" s="11">
        <f>ROUND(BK1044/AW1038,2)</f>
        <v>0</v>
      </c>
      <c r="BL1045" s="11">
        <f>ROUND(BL1044/AW1038,2)</f>
        <v>0</v>
      </c>
      <c r="BM1045" s="11">
        <f>ROUND(BM1044/AW1038,2)</f>
        <v>0</v>
      </c>
      <c r="BN1045" s="11">
        <f>ROUND(BN1044/AW1038,2)</f>
        <v>0</v>
      </c>
      <c r="BO1045" s="11">
        <f>ROUND(BO1044/AW1038,2)</f>
        <v>0</v>
      </c>
      <c r="BP1045" s="11">
        <f>ROUND(BP1044/AW1038,2)</f>
        <v>0</v>
      </c>
      <c r="BQ1045" s="11">
        <f>ROUND(BQ1044/AW1038,2)</f>
        <v>0</v>
      </c>
      <c r="BR1045" s="11">
        <f>ROUND(BR1044/AW1038,2)</f>
        <v>0</v>
      </c>
      <c r="BS1045" s="11">
        <f>ROUND(BS1044/AW1038,2)</f>
        <v>0</v>
      </c>
      <c r="BT1045" s="11">
        <f>ROUND(BT1044/AW1038,2)</f>
        <v>0</v>
      </c>
      <c r="BU1045" s="17">
        <v>8</v>
      </c>
      <c r="BX1045" s="52" t="b">
        <f>IF(AND(BA1045&gt;947.15,BA1045&lt;949),3,IF(AND(BA1045&gt;623.59,BA1045&lt;625),4,IF(AND(BA1045&gt;237.38,BA1045&lt;239),5,IF(AND(BA1045&gt;1986,BA1045&lt;1988),6,IF(AND(BA1045&gt;739.75,BA1045&lt;741),7,IF(AND(BA1045&gt;282.91,BA1045&lt;284),8,IF(AND(BA1045&gt;2681.35,BA1045&lt;2683),9,IF(AND(BA1045&gt;828.59,BA1045&lt;830),10,IF(AND(BA1045&gt;585.15,BA1045&lt;587),11,IF(AND(BA1045&gt;991.71,BA1045&lt;993),12,IF(AND(BA1045&gt;652.95,BA1045&lt;654),13,IF(AND(BA1045&gt;248.59,BA1045&lt;250),14,IF(AND(BA1045&gt;2079.39,BA1045&lt;2081),15,IF(AND(BA1045&gt;774.57,BA1045&lt;776),16,IF(AND(BA1045&gt;296.25,BA1045&lt;298),17,IF(AND(BA1045&gt;2807.42,BA1045&lt;2809),18,IF(AND(BA1045&gt;867.59,BA1045&lt;869),19,IF(AND(BA1045&gt;612.7,BA1045&lt;614),20))))))))))))))))))</f>
        <v>0</v>
      </c>
      <c r="BY1045" s="52" t="b">
        <f>IF(AND(BC1045&gt;1204.78,BC1045&lt;1206),5,IF(AND(BC1045&gt;1407.63,BC1045&lt;1409),8,IF(AND(BC1045&gt;1427.91,BC1045&lt;1429),11,IF(AND(BC1045&gt;1261.45,BC1045&lt;1263),14,IF(AND(BC1045&gt;1473.83,BC1045&lt;1475),17,IF(AND(BC1045&gt;1495.07,BC1045&lt;1497),20))))))</f>
        <v>0</v>
      </c>
      <c r="BZ1045" s="52" t="b">
        <f>IF(AND(BD1045&gt;486.32,BD1045&lt;488),3,IF(AND(BD1045&gt;324.64,BD1045&lt;326),4,IF(AND(BD1045&gt;286.99,BD1045&lt;288.5),5,IF(AND(BD1045&gt;617.7,BD1045&lt;618),6,IF(AND(BD1045&gt;411.3,BD1045&lt;413),7,IF(AND(BD1045&gt;365.04,BD1045&lt;367),8,IF(AND(BD1045&gt;797.54,BD1045&lt;799),9,IF(AND(BD1045&gt;533.49,BD1045&lt;535),10,IF(AND(BD1045&gt;475.86,BD1045&lt;477),11,IF(AND(BD1045&gt;509.22,BD1045&lt;511),12,IF(AND(BD1045&gt;339.94,BD1045&lt;341.2),13,IF(AND(BD1045&gt;300.53,BD1045&lt;302),14,IF(AND(BD1045&gt;646.78,BD1045&lt;648),15,IF(AND(BD1045&gt;430.68,BD1045&lt;432),16,IF(AND(BD1045&gt;382.24,BD1045&lt;384),17,IF(AND(BD1045&gt;835.07,BD1045&lt;837),18,IF(AND(BD1045&gt;558.61,BD1045&lt;560),19,IF(AND(BD1045&gt;498.27,BD1045&lt;500),20))))))))))))))))))</f>
        <v>0</v>
      </c>
      <c r="CA1045" s="52" t="b">
        <f>IF(AND(BF1045&gt;497.89,BF1045&lt;499),3,IF(AND(BF1045&gt;360.29,BF1045&lt;362),4,IF(AND(BF1045&gt;249.38,BF1045&lt;251),5,IF(AND(BF1045&gt;628.22,BF1045&lt;630),6,IF(AND(BF1045&gt;455.21,BF1045&lt;457),7,IF(AND(BF1045&gt;315.16,BF1045&lt;317),8,IF(AND(BF1045&gt;814.35,BF1045&lt;816),9,IF(AND(BF1045&gt;571.19,BF1045&lt;573),10,IF(AND(BF1045&gt;401.59,BF1045&lt;403),11,IF(AND(BF1045&gt;521.33,BF1045&lt;523),12,IF(AND(BF1045&gt;377.28,BF1045&lt;379),13,IF(AND(BF1045&gt;261.15,BF1045&lt;263),14,IF(AND(BF1045&gt;657.8,BF1045&lt;659),15,IF(AND(BF1045&gt;476.66,BF1045&lt;478),16,IF(AND(BF1045&gt;330.01,BF1045&lt;332),17,IF(AND(BF1045&gt;852.67,BF1045&lt;854),18,IF(AND(BF1045&gt;598.08,BF1045&lt;600),19,IF(AND(BF1045&gt;420.51,BF1045&lt;422),20))))))))))))))))))</f>
        <v>0</v>
      </c>
      <c r="CB1045" s="52" t="b">
        <f>IF(AND(BK1045&gt;358.85,BK1045&lt;360),3,IF(AND(BK1045&gt;129.83,BK1045&lt;131),4,IF(AND(BK1045&gt;77.61,BK1045&lt;79),5,IF(AND(BK1045&gt;426.19,BK1045&lt;428),6,IF(AND(BK1045&gt;159.77,BK1045&lt;161),7,IF(AND(BK1045&gt;94.38,BK1045&lt;96),8,IF(AND(BK1045&gt;567.37,BK1045&lt;569),9,IF(AND(BK1045&gt;203.4,BK1045&lt;205),10,IF(AND(BK1045&gt;131.96,BK1045&lt;133),11,IF(AND(BK1045&gt;375.76,BK1045&lt;377),12,IF(AND(BK1045&gt;135.98,BK1045&lt;137),13,IF(AND(BK1045&gt;81.31,BK1045&lt;83),14,IF(AND(BK1045&gt;446.27,BK1045&lt;448),15,IF(AND(BK1045&gt;167.32,BK1045&lt;169),16,IF(AND(BK1045&gt;98.86,BK1045&lt;100),17,IF(AND(BK1045&gt;594.08,BK1045&lt;596),18,IF(AND(BK1045&gt;213.01,BK1045&lt;215),19,IF(AND(BK1045&gt;138.21,BK1045&lt;140),20))))))))))))))))))</f>
        <v>0</v>
      </c>
      <c r="CC1045" s="52" t="b">
        <f>IF(AND(BM1045&gt;195.17,BM1045&lt;197),3,IF(AND(BM1045&gt;88.93,BM1045&lt;90),4,IF(AND(BM1045&gt;47.88,BM1045&lt;49),5,IF(AND(BM1045&gt;245.08,BM1045&lt;247),6,IF(AND(BM1045&gt;111.07,BM1045&lt;113),7,IF(AND(BM1045&gt;60.92,BM1045&lt;62),8,IF(AND(BM1045&gt;296.11,BM1045&lt;298),9,IF(AND(BM1045&gt;139.41,BM1045&lt;141),10,IF(AND(BM1045&gt;78.67,BM1045&lt;80),11,IF(AND(BM1045&gt;204.39,BM1045&lt;206),12,IF(AND(BM1045&gt;93.16,BM1045&lt;95),13,IF(AND(BM1045&gt;50.17,BM1045&lt;52),14,IF(AND(BM1045&gt;256.64,BM1045&lt;258),15,IF(AND(BM1045&gt;116.33,BM1045&lt;118),16,IF(AND(BM1045&gt;63.83,BM1045&lt;65),17,IF(AND(BM1045&gt;310.07,BM1045&lt;312),18,IF(AND(BM1045&gt;146.01,BM1045&lt;148),19,IF(AND(BM1045&gt;82.42,BM1045&lt;84),20))))))))))))))))))</f>
        <v>0</v>
      </c>
      <c r="CD1045" s="52" t="b">
        <f>IF(AND(BO1045&gt;107.35,BO1045&lt;109),3,IF(AND(BO1045&gt;63.65,BO1045&lt;65),4,IF(AND(BO1045&gt;44.75,BO1045&lt;46),5,IF(AND(BO1045&gt;143.27,BO1045&lt;145),6,IF(AND(BO1045&gt;85.58,BO1045&lt;87),7,IF(AND(BO1045&gt;60.46,BO1045&lt;62),8,IF(AND(BO1045&gt;194.16,BO1045&lt;196),9,IF(AND(BO1045&gt;117.24,BO1045&lt;119),10,IF(AND(BO1045&gt;82.88,BO1045&lt;84),11,IF(AND(BO1045&gt;112.44,BO1045&lt;114),12,IF(AND(BO1045&gt;66.69,BO1045&lt;68),13,IF(AND(BO1045&gt;46.9,BO1045&lt;48),14,IF(AND(BO1045&gt;150.05,BO1045&lt;152),15,IF(AND(BO1045&gt;90.65,BO1045&lt;91),16,IF(AND(BO1045&gt;63.34,BO1045&lt;65),17,IF(AND(BO1045&gt;203.34,BO1045&lt;205),18,IF(AND(BO1045&gt;122.8,BO1045&lt;124),19,IF(AND(BO1045&gt;86.83,BO1045&lt;88),20))))))))))))))))))</f>
        <v>0</v>
      </c>
      <c r="CE1045" s="52" t="b">
        <f>IF(AND(BP1045&gt;139.85,BP1045&lt;141),3,IF(AND(BP1045&gt;103.84,BP1045&lt;105),4,IF(AND(BP1045&gt;52.32,BP1045&lt;54),5,IF(AND(BP1045&gt;285.46,BP1045&lt;287),6,IF(AND(BP1045&gt;118.42,BP1045&lt;120),7,IF(AND(BP1045&gt;62.42,BP1045&lt;64),8,IF(AND(BP1045&gt;412.27,BP1045&lt;414),9,IF(AND(BP1045&gt;140.33,BP1045&lt;142),10,IF(AND(BP1045&gt;145,BP1045&lt;147),11,IF(AND(BP1045&gt;146.47,BP1045&lt;148),12,IF(AND(BP1045&gt;108.77,BP1045&lt;110),13,IF(AND(BP1045&gt;54.82,BP1045&lt;56),14,IF(AND(BP1045&gt;298.92,BP1045&lt;300),15,IF(AND(BP1045&gt;124.03,BP1045&lt;126),16,IF(AND(BP1045&gt;65.4,BP1045&lt;67),17,IF(AND(BP1045&gt;431.69,BP1045&lt;433),18,IF(AND(BP1045&gt;146.97,BP1045&lt;148),19,IF(AND(BP1045&gt;151.86,BP1045&lt;153),20))))))))))))))))))</f>
        <v>0</v>
      </c>
      <c r="CF1045" s="52" t="b">
        <f>IF(AND(BQ1045&gt;350.42,BQ1045&lt;352),3,IF(AND(BQ1045&gt;546.22,BQ1045&lt;548),4,IF(AND(BQ1045&gt;155.33,BQ1045&lt;157),5,IF(AND(BQ1045&gt;721.99,BQ1045&lt;723),6,IF(AND(BQ1045&gt;638.96,BQ1045&lt;639),7,IF(AND(BQ1045&gt;187.79,BQ1045&lt;189),8,IF(AND(BQ1045&gt;945.4,BQ1045&lt;947),9,IF(AND(BQ1045&gt;698.46,BQ1045&lt;670),10,IF(AND(BQ1045&gt;360.7,BQ1045&lt;362),11,IF(AND(BQ1045&gt;366.94,BQ1045&lt;368),12,IF(AND(BQ1045&gt;571.94,BQ1045&lt;573),13,IF(AND(BQ1045&gt;162.68,BQ1045&lt;164),14,IF(AND(BQ1045&gt;755.97,BQ1045&lt;757),15,IF(AND(BQ1045&gt;667.99,BQ1045&lt;669),16,IF(AND(BQ1045&gt;196.66,BQ1045&lt;198),17,IF(AND(BQ1045&gt;989.88,BQ1045&lt;991),18,IF(AND(BQ1045&gt;731.33,BQ1045&lt;733),19,IF(AND(BQ1045&gt;377.7,BQ1045&lt;379),20))))))))))))))))))</f>
        <v>0</v>
      </c>
      <c r="CG1045" s="52" t="b">
        <f>IF(AND(BS1045&gt;46.2,BS1045&lt;46.5),3,IF(AND(BS1045&gt;18.8,BS1045&lt;19.1),4,IF(AND(BS1045&gt;15.8,BS1045&lt;16),5,IF(AND(BS1045&gt;78.7,BS1045&lt;79),6,IF(AND(BS1045&gt;32.1,BS1045&lt;32.4),7,IF(AND(BS1045&gt;26.9,BS1045&lt;27.3),8,IF(AND(BS1045&gt;125,BS1045&lt;125.5),9,IF(AND(BS1045&gt;48.2,BS1045&lt;48.52),10,IF(AND(BS1045&gt;43.1,BS1045&lt;43.6),11,IF(AND(BS1045&gt;48.53,BS1045&lt;48.7),12,IF(AND(BS1045&gt;19.6,BS1045&lt;20.1),13,IF(AND(BS1045&gt;16.5,BS1045&lt;16.9),14,IF(AND(BS1045&gt;82.4,BS1045&lt;82.8),15,IF(AND(BS1045&gt;33.6,BS1045&lt;34),16,IF(AND(BS1045&gt;28,BS1045&lt;28.6),17,IF(AND(BS1045&gt;130.8,BS1045&lt;131.4),18,IF(AND(BS1045&gt;50.5,BS1045&lt;50.9),19,IF(AND(BS1045&gt;45.2,BS1045&lt;45.8),20))))))))))))))))))</f>
        <v>0</v>
      </c>
    </row>
    <row r="1046" spans="1:88" ht="90" customHeight="1">
      <c r="A1046" s="297"/>
      <c r="B1046" s="300"/>
      <c r="C1046" s="309"/>
      <c r="D1046" s="311" t="s">
        <v>338</v>
      </c>
      <c r="E1046" s="312"/>
      <c r="F1046" s="10" t="s">
        <v>36</v>
      </c>
      <c r="G1046" s="12">
        <f>IF(AD1046=FALSE,0,AD1046)</f>
        <v>624.59</v>
      </c>
      <c r="H1046" s="12" t="s">
        <v>36</v>
      </c>
      <c r="I1046" s="12">
        <f>IF(AE1046=FALSE,0,AE1046)</f>
        <v>0</v>
      </c>
      <c r="J1046" s="12">
        <f>IF(AF1046=FALSE,0,AF1046)</f>
        <v>0</v>
      </c>
      <c r="K1046" s="12" t="s">
        <v>36</v>
      </c>
      <c r="L1046" s="12">
        <f>IF(AG1046=FALSE,0,AG1046)</f>
        <v>0</v>
      </c>
      <c r="M1046" s="12" t="s">
        <v>36</v>
      </c>
      <c r="N1046" s="12" t="s">
        <v>36</v>
      </c>
      <c r="O1046" s="12" t="s">
        <v>36</v>
      </c>
      <c r="P1046" s="12" t="s">
        <v>36</v>
      </c>
      <c r="Q1046" s="12">
        <f>IF(AH1046=FALSE,0,AH1046)</f>
        <v>0</v>
      </c>
      <c r="R1046" s="12" t="s">
        <v>36</v>
      </c>
      <c r="S1046" s="12">
        <f>IF(AI1046=FALSE,0,AI1046)</f>
        <v>0</v>
      </c>
      <c r="T1046" s="12" t="s">
        <v>36</v>
      </c>
      <c r="U1046" s="12">
        <f>IF(AJ1046=FALSE,0,AJ1046)</f>
        <v>0</v>
      </c>
      <c r="V1046" s="12">
        <f>IF(AK1046=FALSE,0,AK1046)</f>
        <v>0</v>
      </c>
      <c r="W1046" s="12">
        <f>IF(AL1046=FALSE,0,AL1046)</f>
        <v>0</v>
      </c>
      <c r="X1046" s="12" t="s">
        <v>36</v>
      </c>
      <c r="Y1046" s="12">
        <f>IF(AM1046=FALSE,0,AM1046)</f>
        <v>0</v>
      </c>
      <c r="Z1046" s="12" t="s">
        <v>36</v>
      </c>
      <c r="AA1046" s="18">
        <v>9</v>
      </c>
      <c r="AD1046" s="52">
        <f>IF(AD1045=3,948.15,IF(AD1045=4,624.59,IF(AD1045=5,238.38,IF(AD1045=6,1987,IF(AD1045=7,740.75,IF(AD1045=8,283.91,IF(AD1045=9,2682.35,IF(AD1045=10,829.59,IF(AD1045=11,586.15,IF(AD1045=12,992.71,IF(AD1045=13,653.95,IF(AD1045=14,249.59,IF(AD1045=15,2080.39,IF(AD1045=16,775.57,IF(AD1045=17,297.25,IF(AD1045=18,2808.42,IF(AD1045=19,868.59,IF(AD1045=20,613.7))))))))))))))))))</f>
        <v>624.59</v>
      </c>
      <c r="AE1046" s="52" t="b">
        <f>IF(AE1045=5,1205.78,IF(AE1045=8,1408.63,IF(AE1045=11,1428.91,IF(AE1045=14,1262.45,IF(AE1045=17,1474.83,IF(AE1045=20,1496.07))))))</f>
        <v>0</v>
      </c>
      <c r="AF1046" s="52" t="b">
        <f>IF(AF1045=3,487.32,IF(AF1045=4,325.64,IF(AF1045=5,287.99,IF(AF1045=6,618.7,IF(AF1045=7,412.3,IF(AF1045=8,366.04,IF(AF1045=9,798.54,IF(AF1045=10,534.49,IF(AF1045=11,476.86,IF(AF1045=12,510.22,IF(AF1045=13,340.94,IF(AF1045=14,301.53,IF(AF1045=15,647.78,IF(AF1045=16,431.68,IF(AF1045=17,383.24,IF(AF1045=18,836.07,IF(AF1045=19,559.61,IF(AF1045=20,499.27))))))))))))))))))</f>
        <v>0</v>
      </c>
      <c r="AG1046" s="52" t="b">
        <f>IF(AG1045=3,498.89,IF(AG1045=4,361.29,IF(AG1045=5,250.38,IF(AG1045=6,629.22,IF(AG1045=7,456.21,IF(AG1045=8,316.16,IF(AG1045=9,815.35,IF(AG1045=10,572.19,IF(AG1045=11,402.59,IF(AG1045=12,522.33,IF(AG1045=13,378.28,IF(AG1045=14,262.15,IF(AG1045=15,658.8,IF(AG1045=16,477.66,IF(AG1045=17,331.01,IF(AG1045=18,853.67,IF(AG1045=19,599.08,IF(AG1045=20,421.51))))))))))))))))))</f>
        <v>0</v>
      </c>
      <c r="AH1046" s="52" t="b">
        <f>IF(AH1045=3,359.85,IF(AH1045=4,130.83,IF(AH1045=5,78.61,IF(AH1045=6,427.19,IF(AH1045=7,160.77,IF(AH1045=8,95.38,IF(AH1045=9,568.37,IF(AH1045=10,204.4,IF(AH1045=11,132.96,IF(AH1045=12,376.76,IF(AH1045=13,136.98,IF(AH1045=14,82.31,IF(AH1045=15,447.27,IF(AH1045=16,168.32,IF(AH1045=17,99.86,IF(AH1045=18,595.08,IF(AH1045=19,214.01,IF(AH1045=20,139.21))))))))))))))))))</f>
        <v>0</v>
      </c>
      <c r="AI1046" s="52" t="b">
        <f>IF(AI1045=3,196.17,IF(AI1045=4,89.93,IF(AI1045=5,48.88,IF(AI1045=6,246.08,IF(AI1045=7,112.07,IF(AI1045=8,61.92,IF(AI1045=9,297.11,IF(AI1045=10,140.41,IF(AI1045=11,79.67,IF(AI1045=12,205.39,IF(AI1045=13,94.16,IF(AI1045=14,51.17,IF(AI1045=15,257.64,IF(AI1045=16,117.33,IF(AI1045=17,64.83,IF(AI1045=18,311.07,IF(AI1045=19,147.01,IF(AI1045=20,83.42))))))))))))))))))</f>
        <v>0</v>
      </c>
      <c r="AJ1046" s="52" t="b">
        <f>IF(AJ1045=3,108.35,IF(AJ1045=4,64.65,IF(AJ1045=5,45.75,IF(AJ1045=6,144.27,IF(AJ1045=7,86.58,IF(AJ1045=8,61.46,IF(AJ1045=9,195.16,IF(AJ1045=10,118.24,IF(AJ1045=11,83.88,IF(AJ1045=12,113.44,IF(AJ1045=13,67.69,IF(AJ1045=14,47.9,IF(AJ1045=15,151.05,IF(AJ1045=16,90.65,IF(AJ1045=17,64.34,IF(AJ1045=18,204.34,IF(AJ1045=19,123.8,IF(AJ1045=20,87.83))))))))))))))))))</f>
        <v>0</v>
      </c>
      <c r="AK1046" s="52" t="b">
        <f>IF(AK1045=3,140.85,IF(AK1045=4,104.84,IF(AK1045=5,53.32,IF(AK1045=6,286.46,IF(AK1045=7,119.42,IF(AK1045=8,63.42,IF(AK1045=9,413.27,IF(AK1045=10,141.33,IF(AK1045=11,146,IF(AK1045=12,147.47,IF(AK1045=13,109.77,IF(AK1045=14,55.82,IF(AK1045=15,299.92,IF(AK1045=16,125.03,IF(AK1045=17,66.4,IF(AK1045=18,432.69,IF(AK1045=19,147.97,IF(AK1045=20,152.86))))))))))))))))))</f>
        <v>0</v>
      </c>
      <c r="AL1046" s="52" t="b">
        <f>IF(AL1045=3,351.42,IF(AL1045=4,547.22,IF(AL1045=5,156.33,IF(AL1045=6,722.99,IF(AL1045=7,638.96,IF(AL1045=8,188.79,IF(AL1045=9,946.4,IF(AL1045=10,699.46,IF(AL1045=11,361.7,IF(AL1045=12,367.94,IF(AL1045=13,572.94,IF(AL1045=14,163.68,IF(AL1045=15,756.97,IF(AL1045=16,668.99,IF(AL1045=17,197.66,IF(AL1045=18,990.88,IF(AL1045=19,732.33,IF(AL1045=20,378.7))))))))))))))))))</f>
        <v>0</v>
      </c>
      <c r="AM1046" s="52" t="b">
        <f>IF(AM1045=3,46.41,IF(AM1045=4,19.01,IF(AM1045=5,15.96,IF(AM1045=6,78.9,IF(AM1045=7,32.34,IF(AM1045=8,27.09,IF(AM1045=9,125.27,IF(AM1045=10,48.48,IF(AM1045=11,43.47,IF(AM1045=12,48.59,IF(AM1045=13,19.9,IF(AM1045=14,16.71,IF(AM1045=15,82.61,IF(AM1045=16,33.86,IF(AM1045=17,28.36,IF(AM1045=18,131.15,IF(AM1045=19,50.76,IF(AM1045=20,45.51))))))))))))))))))</f>
        <v>0</v>
      </c>
      <c r="AO1046" s="4">
        <f t="shared" si="2748"/>
        <v>0</v>
      </c>
      <c r="AP1046" s="4">
        <f t="shared" si="2749"/>
        <v>0</v>
      </c>
      <c r="AQ1046" s="4">
        <f t="shared" si="2663"/>
        <v>0</v>
      </c>
      <c r="AU1046" s="310"/>
      <c r="AV1046" s="316"/>
      <c r="AW1046" s="317"/>
      <c r="AX1046" s="321" t="s">
        <v>338</v>
      </c>
      <c r="AY1046" s="321"/>
      <c r="AZ1046" s="10" t="s">
        <v>36</v>
      </c>
      <c r="BA1046" s="12">
        <f>IF(BX1046=FALSE,0,BX1046)</f>
        <v>1249.18</v>
      </c>
      <c r="BB1046" s="12" t="s">
        <v>36</v>
      </c>
      <c r="BC1046" s="12">
        <f>IF(BY1046=FALSE,0,BY1046)</f>
        <v>0</v>
      </c>
      <c r="BD1046" s="12">
        <f>IF(BZ1046=FALSE,0,BZ1046)</f>
        <v>0</v>
      </c>
      <c r="BE1046" s="12" t="s">
        <v>36</v>
      </c>
      <c r="BF1046" s="12">
        <f>IF(CA1046=FALSE,0,CA1046)</f>
        <v>0</v>
      </c>
      <c r="BG1046" s="12" t="s">
        <v>36</v>
      </c>
      <c r="BH1046" s="12" t="s">
        <v>36</v>
      </c>
      <c r="BI1046" s="12" t="s">
        <v>36</v>
      </c>
      <c r="BJ1046" s="12" t="s">
        <v>36</v>
      </c>
      <c r="BK1046" s="12">
        <f>IF(CB1046=FALSE,0,CB1046)</f>
        <v>0</v>
      </c>
      <c r="BL1046" s="12" t="s">
        <v>36</v>
      </c>
      <c r="BM1046" s="12">
        <f>IF(CC1046=FALSE,0,CC1046)</f>
        <v>0</v>
      </c>
      <c r="BN1046" s="12" t="s">
        <v>36</v>
      </c>
      <c r="BO1046" s="12">
        <f>IF(CD1046=FALSE,0,CD1046)</f>
        <v>0</v>
      </c>
      <c r="BP1046" s="12">
        <f>IF(CE1046=FALSE,0,CE1046)</f>
        <v>0</v>
      </c>
      <c r="BQ1046" s="12">
        <f>IF(CF1046=FALSE,0,CF1046)</f>
        <v>0</v>
      </c>
      <c r="BR1046" s="12" t="s">
        <v>36</v>
      </c>
      <c r="BS1046" s="12">
        <f>IF(CG1046=FALSE,0,CG1046)</f>
        <v>0</v>
      </c>
      <c r="BT1046" s="12" t="s">
        <v>36</v>
      </c>
      <c r="BU1046" s="18">
        <v>9</v>
      </c>
      <c r="BX1046" s="52">
        <f>IF(AD1045=3,1896.3,IF(AD1045=4,1249.18,IF(AD1045=5,476.76,IF(AD1045=6,3974,IF(AD1045=7,1481.5,IF(AD1045=8,567.82,IF(AD1045=9,5364.7,IF(AD1045=10,1659.18,IF(AD1045=11,1172.3)))))))))</f>
        <v>1249.18</v>
      </c>
      <c r="BY1046" s="52" t="b">
        <f>IF(AE1045=5,2411.56,IF(AE1045=8,2817.26,IF(AE1045=11,2857.82)))</f>
        <v>0</v>
      </c>
      <c r="BZ1046" s="52" t="b">
        <f>IF(AF1045=3,974.64,IF(AF1045=4,651.28,IF(AF1045=5,575.98,IF(AF1045=6,1237.4,IF(AF1045=7,824.6,IF(AF1045=8,732.08,IF(AF1045=9,1597.08,IF(AF1045=10,1068.98,IF(AF1045=11,953.72)))))))))</f>
        <v>0</v>
      </c>
      <c r="CA1046" s="52" t="b">
        <f>IF(AG1045=3,997.78,IF(AG1045=4,722.58,IF(AG1045=5,500.76,IF(AG1045=6,1258.44,IF(AG1045=7,912.42,IF(AG1045=8,632.32,IF(AG1045=9,1630.7,IF(AG1045=10,1144.38,IF(AG1045=11,805.18)))))))))</f>
        <v>0</v>
      </c>
      <c r="CB1046" s="52" t="b">
        <f>IF(AH1045=3,719.7,IF(AH1045=4,261.66,IF(AH1045=5,157.22,IF(AH1045=6,854.38,IF(AH1045=7,321.54,IF(AH1045=8,190.76,IF(AH1045=9,1136.74,IF(AH1045=10,408.8,IF(AH1045=11,265.92)))))))))</f>
        <v>0</v>
      </c>
      <c r="CC1046" s="52" t="b">
        <f>IF(AI1045=3,392.34,IF(AI1045=4,179.86,IF(AI1045=5,97.76,IF(AI1045=6,492.16,IF(AI1045=7,224.14,IF(AI1045=8,123.84,IF(AI1045=9,594.22,IF(AI1045=10,280.82,IF(AI1045=11,159.34)))))))))</f>
        <v>0</v>
      </c>
      <c r="CD1046" s="52" t="b">
        <f>IF(AJ1045=3,216.7,IF(AJ1045=4,129.3,IF(AJ1045=5,91.5,IF(AJ1045=6,288.54,IF(AJ1045=7,173.16,IF(AJ1045=8,122.92,IF(AJ1045=9,390.32,IF(AJ1045=10,236.48,IF(AJ1045=11,167.76)))))))))</f>
        <v>0</v>
      </c>
      <c r="CE1046" s="52" t="b">
        <f>IF(AK1045=3,281.7,IF(AK1045=4,209.68,IF(AK1045=5,106.64,IF(AK1045=6,572.92,IF(AK1045=7,238.84,IF(AK1045=8,126.84,IF(AK1045=9,826.54,IF(AK1045=10,282.66,IF(AK1045=11,292)))))))))</f>
        <v>0</v>
      </c>
      <c r="CF1046" s="52" t="b">
        <f>IF(AL1045=3,702.84,IF(AL1045=4,1094.44,IF(AL1045=5,312.66,IF(AL1045=6,1445.98,IF(AL1045=7,1277.92,IF(AL1045=8,377.58,IF(AL1045=9,1892.8,IF(AL1045=10,1398.92,IF(AL1045=11,723.4)))))))))</f>
        <v>0</v>
      </c>
      <c r="CG1046" s="52" t="b">
        <f>IF(AM1045=3,92.82,IF(AM1045=4,38.02,IF(AM1045=5,31.92,IF(AM1045=6,157.8,IF(AM1045=7,64.68,IF(AM1045=8,54.18,IF(AM1045=9,250.54,IF(AM1045=10,96.96,IF(AM1045=11,86.94)))))))))</f>
        <v>0</v>
      </c>
    </row>
    <row r="1047" spans="1:88" ht="30" customHeight="1">
      <c r="A1047" s="295" t="s">
        <v>74</v>
      </c>
      <c r="B1047" s="298" t="s">
        <v>202</v>
      </c>
      <c r="C1047" s="307">
        <v>3125.1</v>
      </c>
      <c r="D1047" s="298" t="s">
        <v>27</v>
      </c>
      <c r="E1047" s="36" t="s">
        <v>28</v>
      </c>
      <c r="F1047" s="40">
        <f>G1047+I1047+J1047+L1047+Q1047+S1047+U1047+V1047+W1047+Y1047+Z1047</f>
        <v>1951906.209</v>
      </c>
      <c r="G1047" s="61">
        <v>1951906.209</v>
      </c>
      <c r="H1047" s="44">
        <v>0</v>
      </c>
      <c r="I1047" s="44">
        <v>0</v>
      </c>
      <c r="J1047" s="44">
        <v>0</v>
      </c>
      <c r="K1047" s="44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25">
        <v>1</v>
      </c>
      <c r="AO1047" s="4">
        <f t="shared" si="2748"/>
        <v>0</v>
      </c>
      <c r="AP1047" s="4">
        <f t="shared" si="2749"/>
        <v>0</v>
      </c>
      <c r="AQ1047" s="4">
        <f t="shared" si="2663"/>
        <v>0</v>
      </c>
      <c r="AU1047" s="310" t="s">
        <v>74</v>
      </c>
      <c r="AV1047" s="316" t="s">
        <v>202</v>
      </c>
      <c r="AW1047" s="317">
        <v>3125.1</v>
      </c>
      <c r="AX1047" s="316" t="s">
        <v>27</v>
      </c>
      <c r="AY1047" s="36" t="s">
        <v>28</v>
      </c>
      <c r="AZ1047" s="10">
        <f>BA1047+BC1047+BD1047+BF1047+BK1047+BM1047+BO1047+BP1047+BQ1047+BS1047+BT1047</f>
        <v>3903812.42</v>
      </c>
      <c r="BA1047" s="44">
        <f>ROUND($C1047*BA1055,2)</f>
        <v>3903812.42</v>
      </c>
      <c r="BB1047" s="10">
        <f>ROUND(H1047*2,2)</f>
        <v>0</v>
      </c>
      <c r="BC1047" s="44">
        <f>ROUND($C1047*BC1055,2)</f>
        <v>0</v>
      </c>
      <c r="BD1047" s="44">
        <f>ROUND($C1047*BD1055,2)</f>
        <v>0</v>
      </c>
      <c r="BE1047" s="10">
        <f>ROUND(K1047*2,2)</f>
        <v>0</v>
      </c>
      <c r="BF1047" s="44">
        <f>ROUND($C1047*BF1055,2)</f>
        <v>0</v>
      </c>
      <c r="BG1047" s="10">
        <f>ROUND(M1047*2,2)</f>
        <v>0</v>
      </c>
      <c r="BH1047" s="10">
        <f>ROUND(N1047*2,2)</f>
        <v>0</v>
      </c>
      <c r="BI1047" s="10">
        <f>ROUND(O1047*2,2)</f>
        <v>0</v>
      </c>
      <c r="BJ1047" s="10">
        <f>ROUND(P1047*2,2)</f>
        <v>0</v>
      </c>
      <c r="BK1047" s="44">
        <f>ROUND($C1047*BK1055,2)</f>
        <v>0</v>
      </c>
      <c r="BL1047" s="10">
        <f>ROUND(R1047*2,2)</f>
        <v>0</v>
      </c>
      <c r="BM1047" s="44">
        <f>ROUND($C1047*BM1055,2)</f>
        <v>0</v>
      </c>
      <c r="BN1047" s="10">
        <f>ROUND(T1047*2,2)</f>
        <v>0</v>
      </c>
      <c r="BO1047" s="44">
        <f>ROUND($C1047*BO1055,2)</f>
        <v>0</v>
      </c>
      <c r="BP1047" s="44">
        <f>ROUND(V1047*2,2)</f>
        <v>0</v>
      </c>
      <c r="BQ1047" s="44">
        <f>ROUND($C1047*BQ1055,2)</f>
        <v>0</v>
      </c>
      <c r="BR1047" s="10">
        <f>ROUND(X1047*2,2)</f>
        <v>0</v>
      </c>
      <c r="BS1047" s="44">
        <f>ROUND(Y1047*2,2)</f>
        <v>0</v>
      </c>
      <c r="BT1047" s="10">
        <f>ROUND(Z1047*2,2)</f>
        <v>0</v>
      </c>
      <c r="BU1047" s="25">
        <v>1</v>
      </c>
      <c r="CI1047" s="32">
        <f>BF1047-BG1047</f>
        <v>0</v>
      </c>
    </row>
    <row r="1048" spans="1:88" ht="60" customHeight="1">
      <c r="A1048" s="296"/>
      <c r="B1048" s="299"/>
      <c r="C1048" s="308"/>
      <c r="D1048" s="300"/>
      <c r="E1048" s="36" t="s">
        <v>29</v>
      </c>
      <c r="F1048" s="13">
        <v>0</v>
      </c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5">
        <v>2</v>
      </c>
      <c r="AO1048" s="4">
        <f t="shared" si="2748"/>
        <v>0</v>
      </c>
      <c r="AP1048" s="4">
        <f t="shared" si="2749"/>
        <v>0</v>
      </c>
      <c r="AQ1048" s="4">
        <f t="shared" si="2663"/>
        <v>0</v>
      </c>
      <c r="AU1048" s="310"/>
      <c r="AV1048" s="316"/>
      <c r="AW1048" s="317"/>
      <c r="AX1048" s="316"/>
      <c r="AY1048" s="36" t="s">
        <v>29</v>
      </c>
      <c r="AZ1048" s="13">
        <v>0</v>
      </c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5">
        <v>2</v>
      </c>
    </row>
    <row r="1049" spans="1:88" ht="120" customHeight="1">
      <c r="A1049" s="296"/>
      <c r="B1049" s="299"/>
      <c r="C1049" s="308"/>
      <c r="D1049" s="298" t="s">
        <v>30</v>
      </c>
      <c r="E1049" s="36" t="s">
        <v>31</v>
      </c>
      <c r="F1049" s="13">
        <v>0</v>
      </c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5">
        <v>3</v>
      </c>
      <c r="AO1049" s="4">
        <f t="shared" si="2748"/>
        <v>0</v>
      </c>
      <c r="AP1049" s="4">
        <f t="shared" si="2749"/>
        <v>0</v>
      </c>
      <c r="AQ1049" s="4">
        <f t="shared" si="2663"/>
        <v>0</v>
      </c>
      <c r="AT1049" s="32">
        <f>AZ1049-BC1049</f>
        <v>0</v>
      </c>
      <c r="AU1049" s="310"/>
      <c r="AV1049" s="316"/>
      <c r="AW1049" s="317"/>
      <c r="AX1049" s="316" t="s">
        <v>30</v>
      </c>
      <c r="AY1049" s="36" t="s">
        <v>31</v>
      </c>
      <c r="AZ1049" s="13">
        <v>0</v>
      </c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5">
        <v>3</v>
      </c>
    </row>
    <row r="1050" spans="1:88" ht="30" customHeight="1">
      <c r="A1050" s="296"/>
      <c r="B1050" s="299"/>
      <c r="C1050" s="308"/>
      <c r="D1050" s="299"/>
      <c r="E1050" s="36" t="s">
        <v>32</v>
      </c>
      <c r="F1050" s="13">
        <v>0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5">
        <v>4</v>
      </c>
      <c r="AO1050" s="4">
        <f t="shared" si="2748"/>
        <v>0</v>
      </c>
      <c r="AP1050" s="4">
        <f t="shared" si="2749"/>
        <v>0</v>
      </c>
      <c r="AQ1050" s="4">
        <f t="shared" si="2663"/>
        <v>0</v>
      </c>
      <c r="AU1050" s="310"/>
      <c r="AV1050" s="316"/>
      <c r="AW1050" s="317"/>
      <c r="AX1050" s="316"/>
      <c r="AY1050" s="36" t="s">
        <v>32</v>
      </c>
      <c r="AZ1050" s="13">
        <v>0</v>
      </c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5">
        <v>4</v>
      </c>
    </row>
    <row r="1051" spans="1:88" ht="30" customHeight="1">
      <c r="A1051" s="296"/>
      <c r="B1051" s="299"/>
      <c r="C1051" s="308"/>
      <c r="D1051" s="299"/>
      <c r="E1051" s="36" t="s">
        <v>33</v>
      </c>
      <c r="F1051" s="13">
        <v>0</v>
      </c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5">
        <v>5</v>
      </c>
      <c r="AO1051" s="4">
        <f t="shared" si="2748"/>
        <v>0</v>
      </c>
      <c r="AP1051" s="4">
        <f t="shared" si="2749"/>
        <v>0</v>
      </c>
      <c r="AQ1051" s="4">
        <f t="shared" si="2663"/>
        <v>0</v>
      </c>
      <c r="AU1051" s="310"/>
      <c r="AV1051" s="316"/>
      <c r="AW1051" s="317"/>
      <c r="AX1051" s="316"/>
      <c r="AY1051" s="36" t="s">
        <v>33</v>
      </c>
      <c r="AZ1051" s="13">
        <v>0</v>
      </c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5">
        <v>5</v>
      </c>
    </row>
    <row r="1052" spans="1:88" ht="30" customHeight="1">
      <c r="A1052" s="296"/>
      <c r="B1052" s="299"/>
      <c r="C1052" s="308"/>
      <c r="D1052" s="300"/>
      <c r="E1052" s="36" t="s">
        <v>34</v>
      </c>
      <c r="F1052" s="13">
        <v>0</v>
      </c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5">
        <v>6</v>
      </c>
      <c r="AO1052" s="4">
        <f t="shared" si="2748"/>
        <v>0</v>
      </c>
      <c r="AP1052" s="4">
        <f t="shared" si="2749"/>
        <v>0</v>
      </c>
      <c r="AQ1052" s="4">
        <f t="shared" si="2663"/>
        <v>0</v>
      </c>
      <c r="AU1052" s="310"/>
      <c r="AV1052" s="316"/>
      <c r="AW1052" s="317"/>
      <c r="AX1052" s="316"/>
      <c r="AY1052" s="36" t="s">
        <v>34</v>
      </c>
      <c r="AZ1052" s="13">
        <v>0</v>
      </c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5">
        <v>6</v>
      </c>
    </row>
    <row r="1053" spans="1:88" ht="30" customHeight="1">
      <c r="A1053" s="296"/>
      <c r="B1053" s="299"/>
      <c r="C1053" s="308"/>
      <c r="D1053" s="311" t="s">
        <v>35</v>
      </c>
      <c r="E1053" s="312"/>
      <c r="F1053" s="10">
        <f>F1047+F1048+F1049+F1050+F1051+F1052</f>
        <v>1951906.209</v>
      </c>
      <c r="G1053" s="10">
        <f t="shared" ref="G1053" si="2750">G1047+G1048+G1049+G1050+G1051+G1052</f>
        <v>1951906.209</v>
      </c>
      <c r="H1053" s="10">
        <f t="shared" ref="H1053" si="2751">H1047+H1048+H1049+H1050+H1051+H1052</f>
        <v>0</v>
      </c>
      <c r="I1053" s="10">
        <f t="shared" ref="I1053" si="2752">I1047+I1048+I1049+I1050+I1051+I1052</f>
        <v>0</v>
      </c>
      <c r="J1053" s="10">
        <f t="shared" ref="J1053" si="2753">J1047+J1048+J1049+J1050+J1051+J1052</f>
        <v>0</v>
      </c>
      <c r="K1053" s="10">
        <f t="shared" ref="K1053" si="2754">K1047+K1048+K1049+K1050+K1051+K1052</f>
        <v>0</v>
      </c>
      <c r="L1053" s="10">
        <f t="shared" ref="L1053" si="2755">L1047+L1048+L1049+L1050+L1051+L1052</f>
        <v>0</v>
      </c>
      <c r="M1053" s="10">
        <f t="shared" ref="M1053" si="2756">M1047+M1048+M1049+M1050+M1051+M1052</f>
        <v>0</v>
      </c>
      <c r="N1053" s="10">
        <f t="shared" ref="N1053" si="2757">N1047+N1048+N1049+N1050+N1051+N1052</f>
        <v>0</v>
      </c>
      <c r="O1053" s="10">
        <f t="shared" ref="O1053" si="2758">O1047+O1048+O1049+O1050+O1051+O1052</f>
        <v>0</v>
      </c>
      <c r="P1053" s="10">
        <f t="shared" ref="P1053" si="2759">P1047+P1048+P1049+P1050+P1051+P1052</f>
        <v>0</v>
      </c>
      <c r="Q1053" s="10">
        <f t="shared" ref="Q1053" si="2760">Q1047+Q1048+Q1049+Q1050+Q1051+Q1052</f>
        <v>0</v>
      </c>
      <c r="R1053" s="10">
        <f t="shared" ref="R1053" si="2761">R1047+R1048+R1049+R1050+R1051+R1052</f>
        <v>0</v>
      </c>
      <c r="S1053" s="10">
        <f t="shared" ref="S1053" si="2762">S1047+S1048+S1049+S1050+S1051+S1052</f>
        <v>0</v>
      </c>
      <c r="T1053" s="10">
        <f t="shared" ref="T1053" si="2763">T1047+T1048+T1049+T1050+T1051+T1052</f>
        <v>0</v>
      </c>
      <c r="U1053" s="10">
        <f t="shared" ref="U1053" si="2764">U1047+U1048+U1049+U1050+U1051+U1052</f>
        <v>0</v>
      </c>
      <c r="V1053" s="10">
        <f t="shared" ref="V1053" si="2765">V1047+V1048+V1049+V1050+V1051+V1052</f>
        <v>0</v>
      </c>
      <c r="W1053" s="10">
        <f t="shared" ref="W1053" si="2766">W1047+W1048+W1049+W1050+W1051+W1052</f>
        <v>0</v>
      </c>
      <c r="X1053" s="10">
        <f t="shared" ref="X1053" si="2767">X1047+X1048+X1049+X1050+X1051+X1052</f>
        <v>0</v>
      </c>
      <c r="Y1053" s="10">
        <f t="shared" ref="Y1053" si="2768">Y1047+Y1048+Y1049+Y1050+Y1051+Y1052</f>
        <v>0</v>
      </c>
      <c r="Z1053" s="10">
        <f t="shared" ref="Z1053" si="2769">Z1047+Z1048+Z1049+Z1050+Z1051+Z1052</f>
        <v>0</v>
      </c>
      <c r="AA1053" s="16">
        <v>7</v>
      </c>
      <c r="AO1053" s="4">
        <f t="shared" si="2748"/>
        <v>0</v>
      </c>
      <c r="AP1053" s="4">
        <f t="shared" si="2749"/>
        <v>0</v>
      </c>
      <c r="AQ1053" s="4">
        <f t="shared" si="2663"/>
        <v>0</v>
      </c>
      <c r="AU1053" s="310"/>
      <c r="AV1053" s="316"/>
      <c r="AW1053" s="317"/>
      <c r="AX1053" s="321" t="s">
        <v>35</v>
      </c>
      <c r="AY1053" s="321"/>
      <c r="AZ1053" s="10">
        <f>AZ1047+AZ1048+AZ1049+AZ1050+AZ1051+AZ1052</f>
        <v>3903812.42</v>
      </c>
      <c r="BA1053" s="10">
        <f t="shared" ref="BA1053:BT1053" si="2770">BA1047+BA1048+BA1049+BA1050+BA1051+BA1052</f>
        <v>3903812.42</v>
      </c>
      <c r="BB1053" s="10">
        <f t="shared" si="2770"/>
        <v>0</v>
      </c>
      <c r="BC1053" s="10">
        <f t="shared" si="2770"/>
        <v>0</v>
      </c>
      <c r="BD1053" s="10">
        <f t="shared" si="2770"/>
        <v>0</v>
      </c>
      <c r="BE1053" s="10">
        <f t="shared" si="2770"/>
        <v>0</v>
      </c>
      <c r="BF1053" s="10">
        <f t="shared" si="2770"/>
        <v>0</v>
      </c>
      <c r="BG1053" s="10">
        <f t="shared" si="2770"/>
        <v>0</v>
      </c>
      <c r="BH1053" s="10">
        <f t="shared" si="2770"/>
        <v>0</v>
      </c>
      <c r="BI1053" s="10">
        <f t="shared" si="2770"/>
        <v>0</v>
      </c>
      <c r="BJ1053" s="10">
        <f t="shared" si="2770"/>
        <v>0</v>
      </c>
      <c r="BK1053" s="10">
        <f t="shared" si="2770"/>
        <v>0</v>
      </c>
      <c r="BL1053" s="10">
        <f t="shared" si="2770"/>
        <v>0</v>
      </c>
      <c r="BM1053" s="10">
        <f t="shared" si="2770"/>
        <v>0</v>
      </c>
      <c r="BN1053" s="10">
        <f t="shared" si="2770"/>
        <v>0</v>
      </c>
      <c r="BO1053" s="10">
        <f t="shared" si="2770"/>
        <v>0</v>
      </c>
      <c r="BP1053" s="10">
        <f t="shared" si="2770"/>
        <v>0</v>
      </c>
      <c r="BQ1053" s="10">
        <f t="shared" si="2770"/>
        <v>0</v>
      </c>
      <c r="BR1053" s="10">
        <f t="shared" si="2770"/>
        <v>0</v>
      </c>
      <c r="BS1053" s="10">
        <f t="shared" si="2770"/>
        <v>0</v>
      </c>
      <c r="BT1053" s="10">
        <f t="shared" si="2770"/>
        <v>0</v>
      </c>
      <c r="BU1053" s="16">
        <v>7</v>
      </c>
      <c r="CI1053" s="32">
        <f>BF1053-BG1053</f>
        <v>0</v>
      </c>
      <c r="CJ1053" s="123"/>
    </row>
    <row r="1054" spans="1:88" ht="75" customHeight="1">
      <c r="A1054" s="296"/>
      <c r="B1054" s="299"/>
      <c r="C1054" s="308"/>
      <c r="D1054" s="311" t="s">
        <v>337</v>
      </c>
      <c r="E1054" s="312"/>
      <c r="F1054" s="11">
        <f>ROUND(F1053/C1047,2)</f>
        <v>624.59</v>
      </c>
      <c r="G1054" s="11">
        <f>ROUND(G1053/C1047,2)</f>
        <v>624.59</v>
      </c>
      <c r="H1054" s="11">
        <f>ROUND(H1053/C1047,2)</f>
        <v>0</v>
      </c>
      <c r="I1054" s="11">
        <f>ROUND(I1053/C1047,2)</f>
        <v>0</v>
      </c>
      <c r="J1054" s="11">
        <f>ROUND(J1053/C1047,2)</f>
        <v>0</v>
      </c>
      <c r="K1054" s="11">
        <f>ROUND(K1053/C1047,2)</f>
        <v>0</v>
      </c>
      <c r="L1054" s="11">
        <f>ROUND(L1053/C1047,2)</f>
        <v>0</v>
      </c>
      <c r="M1054" s="11">
        <f>ROUND(M1053/C1047,2)</f>
        <v>0</v>
      </c>
      <c r="N1054" s="11">
        <f>ROUND(N1053/C1047,2)</f>
        <v>0</v>
      </c>
      <c r="O1054" s="11">
        <f>ROUND(O1053/C1047,2)</f>
        <v>0</v>
      </c>
      <c r="P1054" s="11">
        <f>ROUND(P1053/C1047,2)</f>
        <v>0</v>
      </c>
      <c r="Q1054" s="11">
        <f>ROUND(Q1053/C1047,2)</f>
        <v>0</v>
      </c>
      <c r="R1054" s="11">
        <f>ROUND(R1053/C1047,2)</f>
        <v>0</v>
      </c>
      <c r="S1054" s="11">
        <f>ROUND(S1053/C1047,2)</f>
        <v>0</v>
      </c>
      <c r="T1054" s="11">
        <f>ROUND(T1053/C1047,2)</f>
        <v>0</v>
      </c>
      <c r="U1054" s="11">
        <f>ROUND(U1053/C1047,2)</f>
        <v>0</v>
      </c>
      <c r="V1054" s="11">
        <f>ROUND(V1053/C1047,2)</f>
        <v>0</v>
      </c>
      <c r="W1054" s="11">
        <f>ROUND(W1053/C1047,2)</f>
        <v>0</v>
      </c>
      <c r="X1054" s="11">
        <f>ROUND(X1053/C1047,2)</f>
        <v>0</v>
      </c>
      <c r="Y1054" s="11">
        <f>ROUND(Y1053/C1047,2)</f>
        <v>0</v>
      </c>
      <c r="Z1054" s="11">
        <f>ROUND(Z1053/C1047,2)</f>
        <v>0</v>
      </c>
      <c r="AA1054" s="17">
        <v>8</v>
      </c>
      <c r="AD1054" s="52">
        <f>IF(AND(G1054&gt;947.15,G1054&lt;949),3,IF(AND(G1054&gt;623.59,G1054&lt;625),4,IF(AND(G1054&gt;237.38,G1054&lt;239),5,IF(AND(G1054&gt;1986,G1054&lt;1988),6,IF(AND(G1054&gt;739.75,G1054&lt;741),7,IF(AND(G1054&gt;282.91,G1054&lt;284),8,IF(AND(G1054&gt;2681.35,G1054&lt;2683),9,IF(AND(G1054&gt;828.59,G1054&lt;830),10,IF(AND(G1054&gt;585.15,G1054&lt;587),11,IF(AND(G1054&gt;991.71,G1054&lt;993),12,IF(AND(G1054&gt;652.95,G1054&lt;654),13,IF(AND(G1054&gt;248.59,G1054&lt;250),14,IF(AND(G1054&gt;2079.39,G1054&lt;2081),15,IF(AND(G1054&gt;774.57,G1054&lt;776),16,IF(AND(G1054&gt;296.25,G1054&lt;298),17,IF(AND(G1054&gt;2807.42,G1054&lt;2809),18,IF(AND(G1054&gt;867.59,G1054&lt;869),19,IF(AND(G1054&gt;612.7,G1054&lt;614),20))))))))))))))))))</f>
        <v>4</v>
      </c>
      <c r="AE1054" s="52" t="b">
        <f>IF(AND(I1054&gt;1204.78,I1054&lt;1206),5,IF(AND(I1054&gt;1407.63,I1054&lt;1409),8,IF(AND(I1054&gt;1427.91,I1054&lt;1429),11,IF(AND(I1054&gt;1261.45,I1054&lt;1263),14,IF(AND(I1054&gt;1473.83,I1054&lt;1475),17,IF(AND(I1054&gt;1495.07,I1054&lt;1497),20))))))</f>
        <v>0</v>
      </c>
      <c r="AF1054" s="52" t="b">
        <f>IF(AND(J1054&gt;486.32,J1054&lt;488),3,IF(AND(J1054&gt;324.64,J1054&lt;326),4,IF(AND(J1054&gt;286.99,J1054&lt;288.5),5,IF(AND(J1054&gt;617.7,J1054&lt;618),6,IF(AND(J1054&gt;411.3,J1054&lt;413),7,IF(AND(J1054&gt;365.04,J1054&lt;367),8,IF(AND(J1054&gt;797.54,J1054&lt;799),9,IF(AND(J1054&gt;533.49,J1054&lt;535),10,IF(AND(J1054&gt;475.86,J1054&lt;477),11,IF(AND(J1054&gt;509.22,J1054&lt;511),12,IF(AND(J1054&gt;339.94,J1054&lt;341.2),13,IF(AND(J1054&gt;300.53,J1054&lt;302),14,IF(AND(J1054&gt;646.78,J1054&lt;648),15,IF(AND(J1054&gt;430.68,J1054&lt;432),16,IF(AND(J1054&gt;382.24,J1054&lt;384),17,IF(AND(J1054&gt;835.07,J1054&lt;837),18,IF(AND(J1054&gt;558.61,J1054&lt;560),19,IF(AND(J1054&gt;498.27,J1054&lt;500),20))))))))))))))))))</f>
        <v>0</v>
      </c>
      <c r="AG1054" s="52" t="b">
        <f>IF(AND(L1054&gt;497.89,L1054&lt;499),3,IF(AND(L1054&gt;360.29,L1054&lt;362),4,IF(AND(L1054&gt;249.38,L1054&lt;251),5,IF(AND(L1054&gt;628.22,L1054&lt;630),6,IF(AND(L1054&gt;455.21,L1054&lt;457),7,IF(AND(L1054&gt;315.16,L1054&lt;317),8,IF(AND(L1054&gt;814.35,L1054&lt;816),9,IF(AND(L1054&gt;571.19,L1054&lt;573),10,IF(AND(L1054&gt;401.59,L1054&lt;403),11,IF(AND(L1054&gt;521.33,L1054&lt;523),12,IF(AND(L1054&gt;377.28,L1054&lt;379),13,IF(AND(L1054&gt;261.15,L1054&lt;263),14,IF(AND(L1054&gt;657.8,L1054&lt;659),15,IF(AND(L1054&gt;476.66,L1054&lt;478),16,IF(AND(L1054&gt;330.01,L1054&lt;332),17,IF(AND(L1054&gt;852.67,L1054&lt;854),18,IF(AND(L1054&gt;598.08,L1054&lt;600),19,IF(AND(L1054&gt;420.51,L1054&lt;422),20))))))))))))))))))</f>
        <v>0</v>
      </c>
      <c r="AH1054" s="52" t="b">
        <f>IF(AND(Q1054&gt;358.85,Q1054&lt;360),3,IF(AND(Q1054&gt;129.83,Q1054&lt;131),4,IF(AND(Q1054&gt;77.61,Q1054&lt;79),5,IF(AND(Q1054&gt;426.19,Q1054&lt;428),6,IF(AND(Q1054&gt;159.77,Q1054&lt;161),7,IF(AND(Q1054&gt;94.38,Q1054&lt;96),8,IF(AND(Q1054&gt;567.37,Q1054&lt;569),9,IF(AND(Q1054&gt;203.4,Q1054&lt;205),10,IF(AND(Q1054&gt;131.96,Q1054&lt;133),11,IF(AND(Q1054&gt;375.76,Q1054&lt;377),12,IF(AND(Q1054&gt;135.98,Q1054&lt;137),13,IF(AND(Q1054&gt;81.31,Q1054&lt;83),14,IF(AND(Q1054&gt;446.27,Q1054&lt;448),15,IF(AND(Q1054&gt;167.32,Q1054&lt;169),16,IF(AND(Q1054&gt;98.86,Q1054&lt;100),17,IF(AND(Q1054&gt;594.08,Q1054&lt;596),18,IF(AND(Q1054&gt;213.01,Q1054&lt;215),19,IF(AND(Q1054&gt;138.21,Q1054&lt;140),20))))))))))))))))))</f>
        <v>0</v>
      </c>
      <c r="AI1054" s="52" t="b">
        <f>IF(AND(S1054&gt;195.17,S1054&lt;197),3,IF(AND(S1054&gt;88.93,S1054&lt;90),4,IF(AND(S1054&gt;47.88,S1054&lt;49),5,IF(AND(S1054&gt;245.08,S1054&lt;247),6,IF(AND(S1054&gt;111.07,S1054&lt;113),7,IF(AND(S1054&gt;60.92,S1054&lt;62),8,IF(AND(S1054&gt;296.11,S1054&lt;298),9,IF(AND(S1054&gt;139.41,S1054&lt;141),10,IF(AND(S1054&gt;78.67,S1054&lt;80),11,IF(AND(S1054&gt;204.39,S1054&lt;206),12,IF(AND(S1054&gt;93.16,S1054&lt;95),13,IF(AND(S1054&gt;50.17,S1054&lt;52),14,IF(AND(S1054&gt;256.64,S1054&lt;258),15,IF(AND(S1054&gt;116.33,S1054&lt;118),16,IF(AND(S1054&gt;63.83,S1054&lt;65),17,IF(AND(S1054&gt;310.07,S1054&lt;312),18,IF(AND(S1054&gt;146.01,S1054&lt;148),19,IF(AND(S1054&gt;82.42,S1054&lt;84),20))))))))))))))))))</f>
        <v>0</v>
      </c>
      <c r="AJ1054" s="52" t="b">
        <f>IF(AND(U1054&gt;107.35,U1054&lt;109),3,IF(AND(U1054&gt;63.65,U1054&lt;65),4,IF(AND(U1054&gt;44.75,U1054&lt;46),5,IF(AND(U1054&gt;143.27,U1054&lt;145),6,IF(AND(U1054&gt;85.58,U1054&lt;87),7,IF(AND(U1054&gt;60.46,U1054&lt;62),8,IF(AND(U1054&gt;194.16,U1054&lt;196),9,IF(AND(U1054&gt;117.24,U1054&lt;119),10,IF(AND(U1054&gt;82.88,U1054&lt;84),11,IF(AND(U1054&gt;112.44,U1054&lt;114),12,IF(AND(U1054&gt;66.69,U1054&lt;68),13,IF(AND(U1054&gt;46.9,U1054&lt;48),14,IF(AND(U1054&gt;150.05,U1054&lt;152),15,IF(AND(U1054&gt;90.65,U1054&lt;91),16,IF(AND(U1054&gt;63.34,U1054&lt;65),17,IF(AND(U1054&gt;203.34,U1054&lt;205),18,IF(AND(U1054&gt;122.8,U1054&lt;124),19,IF(AND(U1054&gt;86.83,U1054&lt;88),20))))))))))))))))))</f>
        <v>0</v>
      </c>
      <c r="AK1054" s="52" t="b">
        <f>IF(AND(V1054&gt;139.85,V1054&lt;141),3,IF(AND(V1054&gt;103.84,V1054&lt;105),4,IF(AND(V1054&gt;52.32,V1054&lt;54),5,IF(AND(V1054&gt;285.46,V1054&lt;287),6,IF(AND(V1054&gt;118.42,V1054&lt;120),7,IF(AND(V1054&gt;62.42,V1054&lt;64),8,IF(AND(V1054&gt;412.27,V1054&lt;414),9,IF(AND(V1054&gt;140.33,V1054&lt;142),10,IF(AND(V1054&gt;145,V1054&lt;147),11,IF(AND(V1054&gt;146.47,V1054&lt;148),12,IF(AND(V1054&gt;108.77,V1054&lt;110),13,IF(AND(V1054&gt;54.82,V1054&lt;56),14,IF(AND(V1054&gt;298.92,V1054&lt;300),15,IF(AND(V1054&gt;124.03,V1054&lt;126),16,IF(AND(V1054&gt;65.4,V1054&lt;67),17,IF(AND(V1054&gt;431.69,V1054&lt;433),18,IF(AND(V1054&gt;146.97,V1054&lt;148),19,IF(AND(V1054&gt;151.86,V1054&lt;153),20))))))))))))))))))</f>
        <v>0</v>
      </c>
      <c r="AL1054" s="52" t="b">
        <f>IF(AND(W1054&gt;350.42,W1054&lt;352),3,IF(AND(W1054&gt;546.22,W1054&lt;548),4,IF(AND(W1054&gt;155.33,W1054&lt;157),5,IF(AND(W1054&gt;721.99,W1054&lt;723),6,IF(AND(W1054&gt;638.96,W1054&lt;639),7,IF(AND(W1054&gt;187.79,W1054&lt;189),8,IF(AND(W1054&gt;945.4,W1054&lt;947),9,IF(AND(W1054&gt;698.46,W1054&lt;670),10,IF(AND(W1054&gt;360.7,W1054&lt;362),11,IF(AND(W1054&gt;366.94,W1054&lt;368),12,IF(AND(W1054&gt;571.94,W1054&lt;573),13,IF(AND(W1054&gt;162.68,W1054&lt;164),14,IF(AND(W1054&gt;755.97,W1054&lt;757),15,IF(AND(W1054&gt;667.99,W1054&lt;669),16,IF(AND(W1054&gt;196.66,W1054&lt;198),17,IF(AND(W1054&gt;989.88,W1054&lt;991),18,IF(AND(W1054&gt;731.33,W1054&lt;733),19,IF(AND(W1054&gt;377.7,W1054&lt;379),20))))))))))))))))))</f>
        <v>0</v>
      </c>
      <c r="AM1054" s="52" t="b">
        <f>IF(AND(Y1054&gt;46.2,Y1054&lt;46.5),3,IF(AND(Y1054&gt;18.8,Y1054&lt;19.1),4,IF(AND(Y1054&gt;15.8,Y1054&lt;16),5,IF(AND(Y1054&gt;78.7,Y1054&lt;79),6,IF(AND(Y1054&gt;32.1,Y1054&lt;32.4),7,IF(AND(Y1054&gt;26.9,Y1054&lt;27.3),8,IF(AND(Y1054&gt;125,Y1054&lt;125.5),9,IF(AND(Y1054&gt;48.2,Y1054&lt;48.52),10,IF(AND(Y1054&gt;43.1,Y1054&lt;43.6),11,IF(AND(Y1054&gt;48.53,Y1054&lt;48.7),12,IF(AND(Y1054&gt;19.6,Y1054&lt;20.1),13,IF(AND(Y1054&gt;16.5,Y1054&lt;16.9),14,IF(AND(Y1054&gt;82.4,Y1054&lt;82.8),15,IF(AND(Y1054&gt;33.6,Y1054&lt;34),16,IF(AND(Y1054&gt;28,Y1054&lt;28.6),17,IF(AND(Y1054&gt;130.8,Y1054&lt;131.4),18,IF(AND(Y1054&gt;50.5,Y1054&lt;50.9),19,IF(AND(Y1054&gt;45.2,Y1054&lt;45.8),20))))))))))))))))))</f>
        <v>0</v>
      </c>
      <c r="AO1054" s="4">
        <f t="shared" si="2748"/>
        <v>0</v>
      </c>
      <c r="AP1054" s="4">
        <f t="shared" si="2749"/>
        <v>0</v>
      </c>
      <c r="AQ1054" s="4">
        <f t="shared" si="2663"/>
        <v>0</v>
      </c>
      <c r="AU1054" s="310"/>
      <c r="AV1054" s="316"/>
      <c r="AW1054" s="317"/>
      <c r="AX1054" s="321" t="s">
        <v>337</v>
      </c>
      <c r="AY1054" s="321"/>
      <c r="AZ1054" s="11">
        <f>ROUND(AZ1053/AW1047,2)</f>
        <v>1249.18</v>
      </c>
      <c r="BA1054" s="11">
        <f>ROUND(BA1053/AW1047,2)</f>
        <v>1249.18</v>
      </c>
      <c r="BB1054" s="11">
        <f>ROUND(BB1053/AW1047,2)</f>
        <v>0</v>
      </c>
      <c r="BC1054" s="11">
        <f>ROUND(BC1053/AW1047,2)</f>
        <v>0</v>
      </c>
      <c r="BD1054" s="11">
        <f>ROUND(BD1053/AW1047,2)</f>
        <v>0</v>
      </c>
      <c r="BE1054" s="11">
        <f>ROUND(BE1053/AW1047,2)</f>
        <v>0</v>
      </c>
      <c r="BF1054" s="11">
        <f>ROUND(BF1053/AW1047,2)</f>
        <v>0</v>
      </c>
      <c r="BG1054" s="11">
        <f>ROUND(BG1053/AW1047,2)</f>
        <v>0</v>
      </c>
      <c r="BH1054" s="11">
        <f>ROUND(BH1053/AW1047,2)</f>
        <v>0</v>
      </c>
      <c r="BI1054" s="11">
        <f>ROUND(BI1053/AW1047,2)</f>
        <v>0</v>
      </c>
      <c r="BJ1054" s="11">
        <f>ROUND(BJ1053/AW1047,2)</f>
        <v>0</v>
      </c>
      <c r="BK1054" s="11">
        <f>ROUND(BK1053/AW1047,2)</f>
        <v>0</v>
      </c>
      <c r="BL1054" s="11">
        <f>ROUND(BL1053/AW1047,2)</f>
        <v>0</v>
      </c>
      <c r="BM1054" s="11">
        <f>ROUND(BM1053/AW1047,2)</f>
        <v>0</v>
      </c>
      <c r="BN1054" s="11">
        <f>ROUND(BN1053/AW1047,2)</f>
        <v>0</v>
      </c>
      <c r="BO1054" s="11">
        <f>ROUND(BO1053/AW1047,2)</f>
        <v>0</v>
      </c>
      <c r="BP1054" s="11">
        <f>ROUND(BP1053/AW1047,2)</f>
        <v>0</v>
      </c>
      <c r="BQ1054" s="11">
        <f>ROUND(BQ1053/AW1047,2)</f>
        <v>0</v>
      </c>
      <c r="BR1054" s="11">
        <f>ROUND(BR1053/AW1047,2)</f>
        <v>0</v>
      </c>
      <c r="BS1054" s="11">
        <f>ROUND(BS1053/AW1047,2)</f>
        <v>0</v>
      </c>
      <c r="BT1054" s="11">
        <f>ROUND(BT1053/AW1047,2)</f>
        <v>0</v>
      </c>
      <c r="BU1054" s="17">
        <v>8</v>
      </c>
      <c r="BX1054" s="52" t="b">
        <f>IF(AND(BA1054&gt;947.15,BA1054&lt;949),3,IF(AND(BA1054&gt;623.59,BA1054&lt;625),4,IF(AND(BA1054&gt;237.38,BA1054&lt;239),5,IF(AND(BA1054&gt;1986,BA1054&lt;1988),6,IF(AND(BA1054&gt;739.75,BA1054&lt;741),7,IF(AND(BA1054&gt;282.91,BA1054&lt;284),8,IF(AND(BA1054&gt;2681.35,BA1054&lt;2683),9,IF(AND(BA1054&gt;828.59,BA1054&lt;830),10,IF(AND(BA1054&gt;585.15,BA1054&lt;587),11,IF(AND(BA1054&gt;991.71,BA1054&lt;993),12,IF(AND(BA1054&gt;652.95,BA1054&lt;654),13,IF(AND(BA1054&gt;248.59,BA1054&lt;250),14,IF(AND(BA1054&gt;2079.39,BA1054&lt;2081),15,IF(AND(BA1054&gt;774.57,BA1054&lt;776),16,IF(AND(BA1054&gt;296.25,BA1054&lt;298),17,IF(AND(BA1054&gt;2807.42,BA1054&lt;2809),18,IF(AND(BA1054&gt;867.59,BA1054&lt;869),19,IF(AND(BA1054&gt;612.7,BA1054&lt;614),20))))))))))))))))))</f>
        <v>0</v>
      </c>
      <c r="BY1054" s="52" t="b">
        <f>IF(AND(BC1054&gt;1204.78,BC1054&lt;1206),5,IF(AND(BC1054&gt;1407.63,BC1054&lt;1409),8,IF(AND(BC1054&gt;1427.91,BC1054&lt;1429),11,IF(AND(BC1054&gt;1261.45,BC1054&lt;1263),14,IF(AND(BC1054&gt;1473.83,BC1054&lt;1475),17,IF(AND(BC1054&gt;1495.07,BC1054&lt;1497),20))))))</f>
        <v>0</v>
      </c>
      <c r="BZ1054" s="52" t="b">
        <f>IF(AND(BD1054&gt;486.32,BD1054&lt;488),3,IF(AND(BD1054&gt;324.64,BD1054&lt;326),4,IF(AND(BD1054&gt;286.99,BD1054&lt;288.5),5,IF(AND(BD1054&gt;617.7,BD1054&lt;618),6,IF(AND(BD1054&gt;411.3,BD1054&lt;413),7,IF(AND(BD1054&gt;365.04,BD1054&lt;367),8,IF(AND(BD1054&gt;797.54,BD1054&lt;799),9,IF(AND(BD1054&gt;533.49,BD1054&lt;535),10,IF(AND(BD1054&gt;475.86,BD1054&lt;477),11,IF(AND(BD1054&gt;509.22,BD1054&lt;511),12,IF(AND(BD1054&gt;339.94,BD1054&lt;341.2),13,IF(AND(BD1054&gt;300.53,BD1054&lt;302),14,IF(AND(BD1054&gt;646.78,BD1054&lt;648),15,IF(AND(BD1054&gt;430.68,BD1054&lt;432),16,IF(AND(BD1054&gt;382.24,BD1054&lt;384),17,IF(AND(BD1054&gt;835.07,BD1054&lt;837),18,IF(AND(BD1054&gt;558.61,BD1054&lt;560),19,IF(AND(BD1054&gt;498.27,BD1054&lt;500),20))))))))))))))))))</f>
        <v>0</v>
      </c>
      <c r="CA1054" s="52" t="b">
        <f>IF(AND(BF1054&gt;497.89,BF1054&lt;499),3,IF(AND(BF1054&gt;360.29,BF1054&lt;362),4,IF(AND(BF1054&gt;249.38,BF1054&lt;251),5,IF(AND(BF1054&gt;628.22,BF1054&lt;630),6,IF(AND(BF1054&gt;455.21,BF1054&lt;457),7,IF(AND(BF1054&gt;315.16,BF1054&lt;317),8,IF(AND(BF1054&gt;814.35,BF1054&lt;816),9,IF(AND(BF1054&gt;571.19,BF1054&lt;573),10,IF(AND(BF1054&gt;401.59,BF1054&lt;403),11,IF(AND(BF1054&gt;521.33,BF1054&lt;523),12,IF(AND(BF1054&gt;377.28,BF1054&lt;379),13,IF(AND(BF1054&gt;261.15,BF1054&lt;263),14,IF(AND(BF1054&gt;657.8,BF1054&lt;659),15,IF(AND(BF1054&gt;476.66,BF1054&lt;478),16,IF(AND(BF1054&gt;330.01,BF1054&lt;332),17,IF(AND(BF1054&gt;852.67,BF1054&lt;854),18,IF(AND(BF1054&gt;598.08,BF1054&lt;600),19,IF(AND(BF1054&gt;420.51,BF1054&lt;422),20))))))))))))))))))</f>
        <v>0</v>
      </c>
      <c r="CB1054" s="52" t="b">
        <f>IF(AND(BK1054&gt;358.85,BK1054&lt;360),3,IF(AND(BK1054&gt;129.83,BK1054&lt;131),4,IF(AND(BK1054&gt;77.61,BK1054&lt;79),5,IF(AND(BK1054&gt;426.19,BK1054&lt;428),6,IF(AND(BK1054&gt;159.77,BK1054&lt;161),7,IF(AND(BK1054&gt;94.38,BK1054&lt;96),8,IF(AND(BK1054&gt;567.37,BK1054&lt;569),9,IF(AND(BK1054&gt;203.4,BK1054&lt;205),10,IF(AND(BK1054&gt;131.96,BK1054&lt;133),11,IF(AND(BK1054&gt;375.76,BK1054&lt;377),12,IF(AND(BK1054&gt;135.98,BK1054&lt;137),13,IF(AND(BK1054&gt;81.31,BK1054&lt;83),14,IF(AND(BK1054&gt;446.27,BK1054&lt;448),15,IF(AND(BK1054&gt;167.32,BK1054&lt;169),16,IF(AND(BK1054&gt;98.86,BK1054&lt;100),17,IF(AND(BK1054&gt;594.08,BK1054&lt;596),18,IF(AND(BK1054&gt;213.01,BK1054&lt;215),19,IF(AND(BK1054&gt;138.21,BK1054&lt;140),20))))))))))))))))))</f>
        <v>0</v>
      </c>
      <c r="CC1054" s="52" t="b">
        <f>IF(AND(BM1054&gt;195.17,BM1054&lt;197),3,IF(AND(BM1054&gt;88.93,BM1054&lt;90),4,IF(AND(BM1054&gt;47.88,BM1054&lt;49),5,IF(AND(BM1054&gt;245.08,BM1054&lt;247),6,IF(AND(BM1054&gt;111.07,BM1054&lt;113),7,IF(AND(BM1054&gt;60.92,BM1054&lt;62),8,IF(AND(BM1054&gt;296.11,BM1054&lt;298),9,IF(AND(BM1054&gt;139.41,BM1054&lt;141),10,IF(AND(BM1054&gt;78.67,BM1054&lt;80),11,IF(AND(BM1054&gt;204.39,BM1054&lt;206),12,IF(AND(BM1054&gt;93.16,BM1054&lt;95),13,IF(AND(BM1054&gt;50.17,BM1054&lt;52),14,IF(AND(BM1054&gt;256.64,BM1054&lt;258),15,IF(AND(BM1054&gt;116.33,BM1054&lt;118),16,IF(AND(BM1054&gt;63.83,BM1054&lt;65),17,IF(AND(BM1054&gt;310.07,BM1054&lt;312),18,IF(AND(BM1054&gt;146.01,BM1054&lt;148),19,IF(AND(BM1054&gt;82.42,BM1054&lt;84),20))))))))))))))))))</f>
        <v>0</v>
      </c>
      <c r="CD1054" s="52" t="b">
        <f>IF(AND(BO1054&gt;107.35,BO1054&lt;109),3,IF(AND(BO1054&gt;63.65,BO1054&lt;65),4,IF(AND(BO1054&gt;44.75,BO1054&lt;46),5,IF(AND(BO1054&gt;143.27,BO1054&lt;145),6,IF(AND(BO1054&gt;85.58,BO1054&lt;87),7,IF(AND(BO1054&gt;60.46,BO1054&lt;62),8,IF(AND(BO1054&gt;194.16,BO1054&lt;196),9,IF(AND(BO1054&gt;117.24,BO1054&lt;119),10,IF(AND(BO1054&gt;82.88,BO1054&lt;84),11,IF(AND(BO1054&gt;112.44,BO1054&lt;114),12,IF(AND(BO1054&gt;66.69,BO1054&lt;68),13,IF(AND(BO1054&gt;46.9,BO1054&lt;48),14,IF(AND(BO1054&gt;150.05,BO1054&lt;152),15,IF(AND(BO1054&gt;90.65,BO1054&lt;91),16,IF(AND(BO1054&gt;63.34,BO1054&lt;65),17,IF(AND(BO1054&gt;203.34,BO1054&lt;205),18,IF(AND(BO1054&gt;122.8,BO1054&lt;124),19,IF(AND(BO1054&gt;86.83,BO1054&lt;88),20))))))))))))))))))</f>
        <v>0</v>
      </c>
      <c r="CE1054" s="52" t="b">
        <f>IF(AND(BP1054&gt;139.85,BP1054&lt;141),3,IF(AND(BP1054&gt;103.84,BP1054&lt;105),4,IF(AND(BP1054&gt;52.32,BP1054&lt;54),5,IF(AND(BP1054&gt;285.46,BP1054&lt;287),6,IF(AND(BP1054&gt;118.42,BP1054&lt;120),7,IF(AND(BP1054&gt;62.42,BP1054&lt;64),8,IF(AND(BP1054&gt;412.27,BP1054&lt;414),9,IF(AND(BP1054&gt;140.33,BP1054&lt;142),10,IF(AND(BP1054&gt;145,BP1054&lt;147),11,IF(AND(BP1054&gt;146.47,BP1054&lt;148),12,IF(AND(BP1054&gt;108.77,BP1054&lt;110),13,IF(AND(BP1054&gt;54.82,BP1054&lt;56),14,IF(AND(BP1054&gt;298.92,BP1054&lt;300),15,IF(AND(BP1054&gt;124.03,BP1054&lt;126),16,IF(AND(BP1054&gt;65.4,BP1054&lt;67),17,IF(AND(BP1054&gt;431.69,BP1054&lt;433),18,IF(AND(BP1054&gt;146.97,BP1054&lt;148),19,IF(AND(BP1054&gt;151.86,BP1054&lt;153),20))))))))))))))))))</f>
        <v>0</v>
      </c>
      <c r="CF1054" s="52" t="b">
        <f>IF(AND(BQ1054&gt;350.42,BQ1054&lt;352),3,IF(AND(BQ1054&gt;546.22,BQ1054&lt;548),4,IF(AND(BQ1054&gt;155.33,BQ1054&lt;157),5,IF(AND(BQ1054&gt;721.99,BQ1054&lt;723),6,IF(AND(BQ1054&gt;638.96,BQ1054&lt;639),7,IF(AND(BQ1054&gt;187.79,BQ1054&lt;189),8,IF(AND(BQ1054&gt;945.4,BQ1054&lt;947),9,IF(AND(BQ1054&gt;698.46,BQ1054&lt;670),10,IF(AND(BQ1054&gt;360.7,BQ1054&lt;362),11,IF(AND(BQ1054&gt;366.94,BQ1054&lt;368),12,IF(AND(BQ1054&gt;571.94,BQ1054&lt;573),13,IF(AND(BQ1054&gt;162.68,BQ1054&lt;164),14,IF(AND(BQ1054&gt;755.97,BQ1054&lt;757),15,IF(AND(BQ1054&gt;667.99,BQ1054&lt;669),16,IF(AND(BQ1054&gt;196.66,BQ1054&lt;198),17,IF(AND(BQ1054&gt;989.88,BQ1054&lt;991),18,IF(AND(BQ1054&gt;731.33,BQ1054&lt;733),19,IF(AND(BQ1054&gt;377.7,BQ1054&lt;379),20))))))))))))))))))</f>
        <v>0</v>
      </c>
      <c r="CG1054" s="52" t="b">
        <f>IF(AND(BS1054&gt;46.2,BS1054&lt;46.5),3,IF(AND(BS1054&gt;18.8,BS1054&lt;19.1),4,IF(AND(BS1054&gt;15.8,BS1054&lt;16),5,IF(AND(BS1054&gt;78.7,BS1054&lt;79),6,IF(AND(BS1054&gt;32.1,BS1054&lt;32.4),7,IF(AND(BS1054&gt;26.9,BS1054&lt;27.3),8,IF(AND(BS1054&gt;125,BS1054&lt;125.5),9,IF(AND(BS1054&gt;48.2,BS1054&lt;48.52),10,IF(AND(BS1054&gt;43.1,BS1054&lt;43.6),11,IF(AND(BS1054&gt;48.53,BS1054&lt;48.7),12,IF(AND(BS1054&gt;19.6,BS1054&lt;20.1),13,IF(AND(BS1054&gt;16.5,BS1054&lt;16.9),14,IF(AND(BS1054&gt;82.4,BS1054&lt;82.8),15,IF(AND(BS1054&gt;33.6,BS1054&lt;34),16,IF(AND(BS1054&gt;28,BS1054&lt;28.6),17,IF(AND(BS1054&gt;130.8,BS1054&lt;131.4),18,IF(AND(BS1054&gt;50.5,BS1054&lt;50.9),19,IF(AND(BS1054&gt;45.2,BS1054&lt;45.8),20))))))))))))))))))</f>
        <v>0</v>
      </c>
    </row>
    <row r="1055" spans="1:88" ht="90" customHeight="1">
      <c r="A1055" s="297"/>
      <c r="B1055" s="300"/>
      <c r="C1055" s="309"/>
      <c r="D1055" s="311" t="s">
        <v>338</v>
      </c>
      <c r="E1055" s="312"/>
      <c r="F1055" s="10" t="s">
        <v>36</v>
      </c>
      <c r="G1055" s="12">
        <f>IF(AD1055=FALSE,0,AD1055)</f>
        <v>624.59</v>
      </c>
      <c r="H1055" s="12" t="s">
        <v>36</v>
      </c>
      <c r="I1055" s="12">
        <f>IF(AE1055=FALSE,0,AE1055)</f>
        <v>0</v>
      </c>
      <c r="J1055" s="12">
        <f>IF(AF1055=FALSE,0,AF1055)</f>
        <v>0</v>
      </c>
      <c r="K1055" s="12" t="s">
        <v>36</v>
      </c>
      <c r="L1055" s="12">
        <f>IF(AG1055=FALSE,0,AG1055)</f>
        <v>0</v>
      </c>
      <c r="M1055" s="12" t="s">
        <v>36</v>
      </c>
      <c r="N1055" s="12" t="s">
        <v>36</v>
      </c>
      <c r="O1055" s="12" t="s">
        <v>36</v>
      </c>
      <c r="P1055" s="12" t="s">
        <v>36</v>
      </c>
      <c r="Q1055" s="12">
        <f>IF(AH1055=FALSE,0,AH1055)</f>
        <v>0</v>
      </c>
      <c r="R1055" s="12" t="s">
        <v>36</v>
      </c>
      <c r="S1055" s="12">
        <f>IF(AI1055=FALSE,0,AI1055)</f>
        <v>0</v>
      </c>
      <c r="T1055" s="12" t="s">
        <v>36</v>
      </c>
      <c r="U1055" s="12">
        <f>IF(AJ1055=FALSE,0,AJ1055)</f>
        <v>0</v>
      </c>
      <c r="V1055" s="12">
        <f>IF(AK1055=FALSE,0,AK1055)</f>
        <v>0</v>
      </c>
      <c r="W1055" s="12">
        <f>IF(AL1055=FALSE,0,AL1055)</f>
        <v>0</v>
      </c>
      <c r="X1055" s="12" t="s">
        <v>36</v>
      </c>
      <c r="Y1055" s="12">
        <f>IF(AM1055=FALSE,0,AM1055)</f>
        <v>0</v>
      </c>
      <c r="Z1055" s="12" t="s">
        <v>36</v>
      </c>
      <c r="AA1055" s="18">
        <v>9</v>
      </c>
      <c r="AD1055" s="52">
        <f>IF(AD1054=3,948.15,IF(AD1054=4,624.59,IF(AD1054=5,238.38,IF(AD1054=6,1987,IF(AD1054=7,740.75,IF(AD1054=8,283.91,IF(AD1054=9,2682.35,IF(AD1054=10,829.59,IF(AD1054=11,586.15,IF(AD1054=12,992.71,IF(AD1054=13,653.95,IF(AD1054=14,249.59,IF(AD1054=15,2080.39,IF(AD1054=16,775.57,IF(AD1054=17,297.25,IF(AD1054=18,2808.42,IF(AD1054=19,868.59,IF(AD1054=20,613.7))))))))))))))))))</f>
        <v>624.59</v>
      </c>
      <c r="AE1055" s="52" t="b">
        <f>IF(AE1054=5,1205.78,IF(AE1054=8,1408.63,IF(AE1054=11,1428.91,IF(AE1054=14,1262.45,IF(AE1054=17,1474.83,IF(AE1054=20,1496.07))))))</f>
        <v>0</v>
      </c>
      <c r="AF1055" s="52" t="b">
        <f>IF(AF1054=3,487.32,IF(AF1054=4,325.64,IF(AF1054=5,287.99,IF(AF1054=6,618.7,IF(AF1054=7,412.3,IF(AF1054=8,366.04,IF(AF1054=9,798.54,IF(AF1054=10,534.49,IF(AF1054=11,476.86,IF(AF1054=12,510.22,IF(AF1054=13,340.94,IF(AF1054=14,301.53,IF(AF1054=15,647.78,IF(AF1054=16,431.68,IF(AF1054=17,383.24,IF(AF1054=18,836.07,IF(AF1054=19,559.61,IF(AF1054=20,499.27))))))))))))))))))</f>
        <v>0</v>
      </c>
      <c r="AG1055" s="52" t="b">
        <f>IF(AG1054=3,498.89,IF(AG1054=4,361.29,IF(AG1054=5,250.38,IF(AG1054=6,629.22,IF(AG1054=7,456.21,IF(AG1054=8,316.16,IF(AG1054=9,815.35,IF(AG1054=10,572.19,IF(AG1054=11,402.59,IF(AG1054=12,522.33,IF(AG1054=13,378.28,IF(AG1054=14,262.15,IF(AG1054=15,658.8,IF(AG1054=16,477.66,IF(AG1054=17,331.01,IF(AG1054=18,853.67,IF(AG1054=19,599.08,IF(AG1054=20,421.51))))))))))))))))))</f>
        <v>0</v>
      </c>
      <c r="AH1055" s="52" t="b">
        <f>IF(AH1054=3,359.85,IF(AH1054=4,130.83,IF(AH1054=5,78.61,IF(AH1054=6,427.19,IF(AH1054=7,160.77,IF(AH1054=8,95.38,IF(AH1054=9,568.37,IF(AH1054=10,204.4,IF(AH1054=11,132.96,IF(AH1054=12,376.76,IF(AH1054=13,136.98,IF(AH1054=14,82.31,IF(AH1054=15,447.27,IF(AH1054=16,168.32,IF(AH1054=17,99.86,IF(AH1054=18,595.08,IF(AH1054=19,214.01,IF(AH1054=20,139.21))))))))))))))))))</f>
        <v>0</v>
      </c>
      <c r="AI1055" s="52" t="b">
        <f>IF(AI1054=3,196.17,IF(AI1054=4,89.93,IF(AI1054=5,48.88,IF(AI1054=6,246.08,IF(AI1054=7,112.07,IF(AI1054=8,61.92,IF(AI1054=9,297.11,IF(AI1054=10,140.41,IF(AI1054=11,79.67,IF(AI1054=12,205.39,IF(AI1054=13,94.16,IF(AI1054=14,51.17,IF(AI1054=15,257.64,IF(AI1054=16,117.33,IF(AI1054=17,64.83,IF(AI1054=18,311.07,IF(AI1054=19,147.01,IF(AI1054=20,83.42))))))))))))))))))</f>
        <v>0</v>
      </c>
      <c r="AJ1055" s="52" t="b">
        <f>IF(AJ1054=3,108.35,IF(AJ1054=4,64.65,IF(AJ1054=5,45.75,IF(AJ1054=6,144.27,IF(AJ1054=7,86.58,IF(AJ1054=8,61.46,IF(AJ1054=9,195.16,IF(AJ1054=10,118.24,IF(AJ1054=11,83.88,IF(AJ1054=12,113.44,IF(AJ1054=13,67.69,IF(AJ1054=14,47.9,IF(AJ1054=15,151.05,IF(AJ1054=16,90.65,IF(AJ1054=17,64.34,IF(AJ1054=18,204.34,IF(AJ1054=19,123.8,IF(AJ1054=20,87.83))))))))))))))))))</f>
        <v>0</v>
      </c>
      <c r="AK1055" s="52" t="b">
        <f>IF(AK1054=3,140.85,IF(AK1054=4,104.84,IF(AK1054=5,53.32,IF(AK1054=6,286.46,IF(AK1054=7,119.42,IF(AK1054=8,63.42,IF(AK1054=9,413.27,IF(AK1054=10,141.33,IF(AK1054=11,146,IF(AK1054=12,147.47,IF(AK1054=13,109.77,IF(AK1054=14,55.82,IF(AK1054=15,299.92,IF(AK1054=16,125.03,IF(AK1054=17,66.4,IF(AK1054=18,432.69,IF(AK1054=19,147.97,IF(AK1054=20,152.86))))))))))))))))))</f>
        <v>0</v>
      </c>
      <c r="AL1055" s="52" t="b">
        <f>IF(AL1054=3,351.42,IF(AL1054=4,547.22,IF(AL1054=5,156.33,IF(AL1054=6,722.99,IF(AL1054=7,638.96,IF(AL1054=8,188.79,IF(AL1054=9,946.4,IF(AL1054=10,699.46,IF(AL1054=11,361.7,IF(AL1054=12,367.94,IF(AL1054=13,572.94,IF(AL1054=14,163.68,IF(AL1054=15,756.97,IF(AL1054=16,668.99,IF(AL1054=17,197.66,IF(AL1054=18,990.88,IF(AL1054=19,732.33,IF(AL1054=20,378.7))))))))))))))))))</f>
        <v>0</v>
      </c>
      <c r="AM1055" s="52" t="b">
        <f>IF(AM1054=3,46.41,IF(AM1054=4,19.01,IF(AM1054=5,15.96,IF(AM1054=6,78.9,IF(AM1054=7,32.34,IF(AM1054=8,27.09,IF(AM1054=9,125.27,IF(AM1054=10,48.48,IF(AM1054=11,43.47,IF(AM1054=12,48.59,IF(AM1054=13,19.9,IF(AM1054=14,16.71,IF(AM1054=15,82.61,IF(AM1054=16,33.86,IF(AM1054=17,28.36,IF(AM1054=18,131.15,IF(AM1054=19,50.76,IF(AM1054=20,45.51))))))))))))))))))</f>
        <v>0</v>
      </c>
      <c r="AO1055" s="4">
        <f t="shared" si="2748"/>
        <v>0</v>
      </c>
      <c r="AP1055" s="4">
        <f t="shared" si="2749"/>
        <v>0</v>
      </c>
      <c r="AQ1055" s="4">
        <f t="shared" si="2663"/>
        <v>0</v>
      </c>
      <c r="AU1055" s="310"/>
      <c r="AV1055" s="316"/>
      <c r="AW1055" s="317"/>
      <c r="AX1055" s="321" t="s">
        <v>338</v>
      </c>
      <c r="AY1055" s="321"/>
      <c r="AZ1055" s="10" t="s">
        <v>36</v>
      </c>
      <c r="BA1055" s="12">
        <f>IF(BX1055=FALSE,0,BX1055)</f>
        <v>1249.18</v>
      </c>
      <c r="BB1055" s="12" t="s">
        <v>36</v>
      </c>
      <c r="BC1055" s="12">
        <f>IF(BY1055=FALSE,0,BY1055)</f>
        <v>0</v>
      </c>
      <c r="BD1055" s="12">
        <f>IF(BZ1055=FALSE,0,BZ1055)</f>
        <v>0</v>
      </c>
      <c r="BE1055" s="12" t="s">
        <v>36</v>
      </c>
      <c r="BF1055" s="12">
        <f>IF(CA1055=FALSE,0,CA1055)</f>
        <v>0</v>
      </c>
      <c r="BG1055" s="12" t="s">
        <v>36</v>
      </c>
      <c r="BH1055" s="12" t="s">
        <v>36</v>
      </c>
      <c r="BI1055" s="12" t="s">
        <v>36</v>
      </c>
      <c r="BJ1055" s="12" t="s">
        <v>36</v>
      </c>
      <c r="BK1055" s="12">
        <f>IF(CB1055=FALSE,0,CB1055)</f>
        <v>0</v>
      </c>
      <c r="BL1055" s="12" t="s">
        <v>36</v>
      </c>
      <c r="BM1055" s="12">
        <f>IF(CC1055=FALSE,0,CC1055)</f>
        <v>0</v>
      </c>
      <c r="BN1055" s="12" t="s">
        <v>36</v>
      </c>
      <c r="BO1055" s="12">
        <f>IF(CD1055=FALSE,0,CD1055)</f>
        <v>0</v>
      </c>
      <c r="BP1055" s="12">
        <f>IF(CE1055=FALSE,0,CE1055)</f>
        <v>0</v>
      </c>
      <c r="BQ1055" s="12">
        <f>IF(CF1055=FALSE,0,CF1055)</f>
        <v>0</v>
      </c>
      <c r="BR1055" s="12" t="s">
        <v>36</v>
      </c>
      <c r="BS1055" s="12">
        <f>IF(CG1055=FALSE,0,CG1055)</f>
        <v>0</v>
      </c>
      <c r="BT1055" s="12" t="s">
        <v>36</v>
      </c>
      <c r="BU1055" s="18">
        <v>9</v>
      </c>
      <c r="BX1055" s="52">
        <f>IF(AD1054=3,1896.3,IF(AD1054=4,1249.18,IF(AD1054=5,476.76,IF(AD1054=6,3974,IF(AD1054=7,1481.5,IF(AD1054=8,567.82,IF(AD1054=9,5364.7,IF(AD1054=10,1659.18,IF(AD1054=11,1172.3)))))))))</f>
        <v>1249.18</v>
      </c>
      <c r="BY1055" s="52" t="b">
        <f>IF(AE1054=5,2411.56,IF(AE1054=8,2817.26,IF(AE1054=11,2857.82)))</f>
        <v>0</v>
      </c>
      <c r="BZ1055" s="52" t="b">
        <f>IF(AF1054=3,974.64,IF(AF1054=4,651.28,IF(AF1054=5,575.98,IF(AF1054=6,1237.4,IF(AF1054=7,824.6,IF(AF1054=8,732.08,IF(AF1054=9,1597.08,IF(AF1054=10,1068.98,IF(AF1054=11,953.72)))))))))</f>
        <v>0</v>
      </c>
      <c r="CA1055" s="52" t="b">
        <f>IF(AG1054=3,997.78,IF(AG1054=4,722.58,IF(AG1054=5,500.76,IF(AG1054=6,1258.44,IF(AG1054=7,912.42,IF(AG1054=8,632.32,IF(AG1054=9,1630.7,IF(AG1054=10,1144.38,IF(AG1054=11,805.18)))))))))</f>
        <v>0</v>
      </c>
      <c r="CB1055" s="52" t="b">
        <f>IF(AH1054=3,719.7,IF(AH1054=4,261.66,IF(AH1054=5,157.22,IF(AH1054=6,854.38,IF(AH1054=7,321.54,IF(AH1054=8,190.76,IF(AH1054=9,1136.74,IF(AH1054=10,408.8,IF(AH1054=11,265.92)))))))))</f>
        <v>0</v>
      </c>
      <c r="CC1055" s="52" t="b">
        <f>IF(AI1054=3,392.34,IF(AI1054=4,179.86,IF(AI1054=5,97.76,IF(AI1054=6,492.16,IF(AI1054=7,224.14,IF(AI1054=8,123.84,IF(AI1054=9,594.22,IF(AI1054=10,280.82,IF(AI1054=11,159.34)))))))))</f>
        <v>0</v>
      </c>
      <c r="CD1055" s="52" t="b">
        <f>IF(AJ1054=3,216.7,IF(AJ1054=4,129.3,IF(AJ1054=5,91.5,IF(AJ1054=6,288.54,IF(AJ1054=7,173.16,IF(AJ1054=8,122.92,IF(AJ1054=9,390.32,IF(AJ1054=10,236.48,IF(AJ1054=11,167.76)))))))))</f>
        <v>0</v>
      </c>
      <c r="CE1055" s="52" t="b">
        <f>IF(AK1054=3,281.7,IF(AK1054=4,209.68,IF(AK1054=5,106.64,IF(AK1054=6,572.92,IF(AK1054=7,238.84,IF(AK1054=8,126.84,IF(AK1054=9,826.54,IF(AK1054=10,282.66,IF(AK1054=11,292)))))))))</f>
        <v>0</v>
      </c>
      <c r="CF1055" s="52" t="b">
        <f>IF(AL1054=3,702.84,IF(AL1054=4,1094.44,IF(AL1054=5,312.66,IF(AL1054=6,1445.98,IF(AL1054=7,1277.92,IF(AL1054=8,377.58,IF(AL1054=9,1892.8,IF(AL1054=10,1398.92,IF(AL1054=11,723.4)))))))))</f>
        <v>0</v>
      </c>
      <c r="CG1055" s="52" t="b">
        <f>IF(AM1054=3,92.82,IF(AM1054=4,38.02,IF(AM1054=5,31.92,IF(AM1054=6,157.8,IF(AM1054=7,64.68,IF(AM1054=8,54.18,IF(AM1054=9,250.54,IF(AM1054=10,96.96,IF(AM1054=11,86.94)))))))))</f>
        <v>0</v>
      </c>
    </row>
    <row r="1056" spans="1:88" ht="30" customHeight="1">
      <c r="A1056" s="295" t="s">
        <v>75</v>
      </c>
      <c r="B1056" s="298" t="s">
        <v>203</v>
      </c>
      <c r="C1056" s="307">
        <v>1574.1</v>
      </c>
      <c r="D1056" s="298" t="s">
        <v>27</v>
      </c>
      <c r="E1056" s="36" t="s">
        <v>28</v>
      </c>
      <c r="F1056" s="40">
        <f>G1056+I1056+J1056+L1056+Q1056+S1056+U1056+V1056+W1056+Y1056+Z1056</f>
        <v>774646.09000000008</v>
      </c>
      <c r="G1056" s="44">
        <v>0</v>
      </c>
      <c r="H1056" s="44">
        <v>0</v>
      </c>
      <c r="I1056" s="44">
        <v>0</v>
      </c>
      <c r="J1056" s="44">
        <v>0</v>
      </c>
      <c r="K1056" s="44">
        <v>0</v>
      </c>
      <c r="L1056" s="13">
        <f>M1056+O1056</f>
        <v>568706.58900000004</v>
      </c>
      <c r="M1056" s="40">
        <v>568706.58900000004</v>
      </c>
      <c r="N1056" s="13">
        <v>0</v>
      </c>
      <c r="O1056" s="13">
        <v>0</v>
      </c>
      <c r="P1056" s="13">
        <v>0</v>
      </c>
      <c r="Q1056" s="13">
        <v>205939.50099999999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25">
        <v>1</v>
      </c>
      <c r="AO1056" s="4">
        <f t="shared" si="2748"/>
        <v>0</v>
      </c>
      <c r="AP1056" s="4">
        <f t="shared" si="2749"/>
        <v>0</v>
      </c>
      <c r="AQ1056" s="4">
        <f t="shared" si="2663"/>
        <v>0</v>
      </c>
      <c r="AU1056" s="310" t="s">
        <v>75</v>
      </c>
      <c r="AV1056" s="316" t="s">
        <v>203</v>
      </c>
      <c r="AW1056" s="317">
        <v>1574.1</v>
      </c>
      <c r="AX1056" s="316" t="s">
        <v>27</v>
      </c>
      <c r="AY1056" s="36" t="s">
        <v>28</v>
      </c>
      <c r="AZ1056" s="10">
        <f>BA1056+BC1056+BD1056+BF1056+BK1056+BM1056+BO1056+BP1056+BQ1056+BS1056+BT1056</f>
        <v>1549292.19</v>
      </c>
      <c r="BA1056" s="44">
        <f>ROUND($C1056*BA1064,2)</f>
        <v>0</v>
      </c>
      <c r="BB1056" s="10">
        <f>ROUND(H1056*2,2)</f>
        <v>0</v>
      </c>
      <c r="BC1056" s="44">
        <f>ROUND($C1056*BC1064,2)</f>
        <v>0</v>
      </c>
      <c r="BD1056" s="44">
        <f>ROUND($C1056*BD1064,2)</f>
        <v>0</v>
      </c>
      <c r="BE1056" s="10">
        <f>ROUND(K1056*2,2)</f>
        <v>0</v>
      </c>
      <c r="BF1056" s="44">
        <f>ROUND($C1056*BF1064,2)</f>
        <v>1137413.18</v>
      </c>
      <c r="BG1056" s="10">
        <f>ROUND(M1056*2,2)</f>
        <v>1137413.18</v>
      </c>
      <c r="BH1056" s="10">
        <f>ROUND(N1056*2,2)</f>
        <v>0</v>
      </c>
      <c r="BI1056" s="10">
        <f>ROUND(O1056*2,2)</f>
        <v>0</v>
      </c>
      <c r="BJ1056" s="10">
        <f>ROUND(P1056*2,2)</f>
        <v>0</v>
      </c>
      <c r="BK1056" s="44">
        <f>ROUND($C1056*BK1064,2)</f>
        <v>411879.01</v>
      </c>
      <c r="BL1056" s="10">
        <f>ROUND(R1056*2,2)</f>
        <v>0</v>
      </c>
      <c r="BM1056" s="44">
        <f>ROUND($C1056*BM1064,2)</f>
        <v>0</v>
      </c>
      <c r="BN1056" s="10">
        <f>ROUND(T1056*2,2)</f>
        <v>0</v>
      </c>
      <c r="BO1056" s="44">
        <f>ROUND($C1056*BO1064,2)</f>
        <v>0</v>
      </c>
      <c r="BP1056" s="44">
        <f>ROUND(V1056*2,2)</f>
        <v>0</v>
      </c>
      <c r="BQ1056" s="44">
        <f>ROUND($C1056*BQ1064,2)</f>
        <v>0</v>
      </c>
      <c r="BR1056" s="10">
        <f>ROUND(X1056*2,2)</f>
        <v>0</v>
      </c>
      <c r="BS1056" s="44">
        <f>ROUND(Y1056*2,2)</f>
        <v>0</v>
      </c>
      <c r="BT1056" s="10">
        <f>ROUND(Z1056*2,2)</f>
        <v>0</v>
      </c>
      <c r="BU1056" s="25">
        <v>1</v>
      </c>
      <c r="CI1056" s="32">
        <f>BF1056-BG1056</f>
        <v>0</v>
      </c>
    </row>
    <row r="1057" spans="1:88" ht="60" customHeight="1">
      <c r="A1057" s="296"/>
      <c r="B1057" s="299"/>
      <c r="C1057" s="308"/>
      <c r="D1057" s="300"/>
      <c r="E1057" s="36" t="s">
        <v>29</v>
      </c>
      <c r="F1057" s="13">
        <v>0</v>
      </c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5">
        <v>2</v>
      </c>
      <c r="AO1057" s="4">
        <f t="shared" si="2748"/>
        <v>0</v>
      </c>
      <c r="AP1057" s="4">
        <f t="shared" si="2749"/>
        <v>0</v>
      </c>
      <c r="AQ1057" s="4">
        <f t="shared" si="2663"/>
        <v>0</v>
      </c>
      <c r="AU1057" s="310"/>
      <c r="AV1057" s="316"/>
      <c r="AW1057" s="317"/>
      <c r="AX1057" s="316"/>
      <c r="AY1057" s="36" t="s">
        <v>29</v>
      </c>
      <c r="AZ1057" s="13">
        <v>0</v>
      </c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5">
        <v>2</v>
      </c>
    </row>
    <row r="1058" spans="1:88" ht="120" customHeight="1">
      <c r="A1058" s="296"/>
      <c r="B1058" s="299"/>
      <c r="C1058" s="308"/>
      <c r="D1058" s="298" t="s">
        <v>30</v>
      </c>
      <c r="E1058" s="36" t="s">
        <v>31</v>
      </c>
      <c r="F1058" s="13">
        <v>0</v>
      </c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5">
        <v>3</v>
      </c>
      <c r="AO1058" s="4">
        <f t="shared" si="2748"/>
        <v>0</v>
      </c>
      <c r="AP1058" s="4">
        <f t="shared" si="2749"/>
        <v>0</v>
      </c>
      <c r="AQ1058" s="4">
        <f t="shared" si="2663"/>
        <v>0</v>
      </c>
      <c r="AT1058" s="32">
        <f>AZ1058-BC1058</f>
        <v>0</v>
      </c>
      <c r="AU1058" s="310"/>
      <c r="AV1058" s="316"/>
      <c r="AW1058" s="317"/>
      <c r="AX1058" s="316" t="s">
        <v>30</v>
      </c>
      <c r="AY1058" s="36" t="s">
        <v>31</v>
      </c>
      <c r="AZ1058" s="13">
        <v>0</v>
      </c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5">
        <v>3</v>
      </c>
    </row>
    <row r="1059" spans="1:88" ht="30" customHeight="1">
      <c r="A1059" s="296"/>
      <c r="B1059" s="299"/>
      <c r="C1059" s="308"/>
      <c r="D1059" s="299"/>
      <c r="E1059" s="36" t="s">
        <v>32</v>
      </c>
      <c r="F1059" s="13">
        <v>0</v>
      </c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5">
        <v>4</v>
      </c>
      <c r="AO1059" s="4">
        <f t="shared" si="2748"/>
        <v>0</v>
      </c>
      <c r="AP1059" s="4">
        <f t="shared" si="2749"/>
        <v>0</v>
      </c>
      <c r="AQ1059" s="4">
        <f t="shared" si="2663"/>
        <v>0</v>
      </c>
      <c r="AU1059" s="310"/>
      <c r="AV1059" s="316"/>
      <c r="AW1059" s="317"/>
      <c r="AX1059" s="316"/>
      <c r="AY1059" s="36" t="s">
        <v>32</v>
      </c>
      <c r="AZ1059" s="13">
        <v>0</v>
      </c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5">
        <v>4</v>
      </c>
    </row>
    <row r="1060" spans="1:88" ht="30" customHeight="1">
      <c r="A1060" s="296"/>
      <c r="B1060" s="299"/>
      <c r="C1060" s="308"/>
      <c r="D1060" s="299"/>
      <c r="E1060" s="36" t="s">
        <v>33</v>
      </c>
      <c r="F1060" s="13">
        <v>0</v>
      </c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5">
        <v>5</v>
      </c>
      <c r="AO1060" s="4">
        <f t="shared" si="2748"/>
        <v>0</v>
      </c>
      <c r="AP1060" s="4">
        <f t="shared" si="2749"/>
        <v>0</v>
      </c>
      <c r="AQ1060" s="4">
        <f t="shared" si="2663"/>
        <v>0</v>
      </c>
      <c r="AU1060" s="310"/>
      <c r="AV1060" s="316"/>
      <c r="AW1060" s="317"/>
      <c r="AX1060" s="316"/>
      <c r="AY1060" s="36" t="s">
        <v>33</v>
      </c>
      <c r="AZ1060" s="13">
        <v>0</v>
      </c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5">
        <v>5</v>
      </c>
    </row>
    <row r="1061" spans="1:88" ht="30" customHeight="1">
      <c r="A1061" s="296"/>
      <c r="B1061" s="299"/>
      <c r="C1061" s="308"/>
      <c r="D1061" s="300"/>
      <c r="E1061" s="36" t="s">
        <v>34</v>
      </c>
      <c r="F1061" s="13">
        <v>0</v>
      </c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5">
        <v>6</v>
      </c>
      <c r="AO1061" s="4">
        <f t="shared" si="2748"/>
        <v>0</v>
      </c>
      <c r="AP1061" s="4">
        <f t="shared" si="2749"/>
        <v>0</v>
      </c>
      <c r="AQ1061" s="4">
        <f t="shared" si="2663"/>
        <v>0</v>
      </c>
      <c r="AU1061" s="310"/>
      <c r="AV1061" s="316"/>
      <c r="AW1061" s="317"/>
      <c r="AX1061" s="316"/>
      <c r="AY1061" s="36" t="s">
        <v>34</v>
      </c>
      <c r="AZ1061" s="13">
        <v>0</v>
      </c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5">
        <v>6</v>
      </c>
    </row>
    <row r="1062" spans="1:88" ht="30" customHeight="1">
      <c r="A1062" s="296"/>
      <c r="B1062" s="299"/>
      <c r="C1062" s="308"/>
      <c r="D1062" s="311" t="s">
        <v>35</v>
      </c>
      <c r="E1062" s="312"/>
      <c r="F1062" s="10">
        <f>F1056+F1057+F1058+F1059+F1060+F1061</f>
        <v>774646.09000000008</v>
      </c>
      <c r="G1062" s="10">
        <f t="shared" ref="G1062" si="2771">G1056+G1057+G1058+G1059+G1060+G1061</f>
        <v>0</v>
      </c>
      <c r="H1062" s="10">
        <f t="shared" ref="H1062" si="2772">H1056+H1057+H1058+H1059+H1060+H1061</f>
        <v>0</v>
      </c>
      <c r="I1062" s="10">
        <f t="shared" ref="I1062" si="2773">I1056+I1057+I1058+I1059+I1060+I1061</f>
        <v>0</v>
      </c>
      <c r="J1062" s="10">
        <f t="shared" ref="J1062" si="2774">J1056+J1057+J1058+J1059+J1060+J1061</f>
        <v>0</v>
      </c>
      <c r="K1062" s="10">
        <f t="shared" ref="K1062" si="2775">K1056+K1057+K1058+K1059+K1060+K1061</f>
        <v>0</v>
      </c>
      <c r="L1062" s="10">
        <f t="shared" ref="L1062" si="2776">L1056+L1057+L1058+L1059+L1060+L1061</f>
        <v>568706.58900000004</v>
      </c>
      <c r="M1062" s="10">
        <f t="shared" ref="M1062" si="2777">M1056+M1057+M1058+M1059+M1060+M1061</f>
        <v>568706.58900000004</v>
      </c>
      <c r="N1062" s="10">
        <f t="shared" ref="N1062" si="2778">N1056+N1057+N1058+N1059+N1060+N1061</f>
        <v>0</v>
      </c>
      <c r="O1062" s="10">
        <f t="shared" ref="O1062" si="2779">O1056+O1057+O1058+O1059+O1060+O1061</f>
        <v>0</v>
      </c>
      <c r="P1062" s="10">
        <f t="shared" ref="P1062" si="2780">P1056+P1057+P1058+P1059+P1060+P1061</f>
        <v>0</v>
      </c>
      <c r="Q1062" s="10">
        <f t="shared" ref="Q1062" si="2781">Q1056+Q1057+Q1058+Q1059+Q1060+Q1061</f>
        <v>205939.50099999999</v>
      </c>
      <c r="R1062" s="10">
        <f t="shared" ref="R1062" si="2782">R1056+R1057+R1058+R1059+R1060+R1061</f>
        <v>0</v>
      </c>
      <c r="S1062" s="10">
        <f t="shared" ref="S1062" si="2783">S1056+S1057+S1058+S1059+S1060+S1061</f>
        <v>0</v>
      </c>
      <c r="T1062" s="10">
        <f t="shared" ref="T1062" si="2784">T1056+T1057+T1058+T1059+T1060+T1061</f>
        <v>0</v>
      </c>
      <c r="U1062" s="10">
        <f t="shared" ref="U1062" si="2785">U1056+U1057+U1058+U1059+U1060+U1061</f>
        <v>0</v>
      </c>
      <c r="V1062" s="10">
        <f t="shared" ref="V1062" si="2786">V1056+V1057+V1058+V1059+V1060+V1061</f>
        <v>0</v>
      </c>
      <c r="W1062" s="10">
        <f t="shared" ref="W1062" si="2787">W1056+W1057+W1058+W1059+W1060+W1061</f>
        <v>0</v>
      </c>
      <c r="X1062" s="10">
        <f t="shared" ref="X1062" si="2788">X1056+X1057+X1058+X1059+X1060+X1061</f>
        <v>0</v>
      </c>
      <c r="Y1062" s="10">
        <f t="shared" ref="Y1062" si="2789">Y1056+Y1057+Y1058+Y1059+Y1060+Y1061</f>
        <v>0</v>
      </c>
      <c r="Z1062" s="10">
        <f t="shared" ref="Z1062" si="2790">Z1056+Z1057+Z1058+Z1059+Z1060+Z1061</f>
        <v>0</v>
      </c>
      <c r="AA1062" s="16">
        <v>7</v>
      </c>
      <c r="AO1062" s="4">
        <f t="shared" si="2748"/>
        <v>0</v>
      </c>
      <c r="AP1062" s="4">
        <f t="shared" si="2749"/>
        <v>0</v>
      </c>
      <c r="AQ1062" s="4">
        <f t="shared" si="2663"/>
        <v>0</v>
      </c>
      <c r="AU1062" s="310"/>
      <c r="AV1062" s="316"/>
      <c r="AW1062" s="317"/>
      <c r="AX1062" s="321" t="s">
        <v>35</v>
      </c>
      <c r="AY1062" s="321"/>
      <c r="AZ1062" s="10">
        <f>AZ1056+AZ1057+AZ1058+AZ1059+AZ1060+AZ1061</f>
        <v>1549292.19</v>
      </c>
      <c r="BA1062" s="10">
        <f t="shared" ref="BA1062:BT1062" si="2791">BA1056+BA1057+BA1058+BA1059+BA1060+BA1061</f>
        <v>0</v>
      </c>
      <c r="BB1062" s="10">
        <f t="shared" si="2791"/>
        <v>0</v>
      </c>
      <c r="BC1062" s="10">
        <f t="shared" si="2791"/>
        <v>0</v>
      </c>
      <c r="BD1062" s="10">
        <f t="shared" si="2791"/>
        <v>0</v>
      </c>
      <c r="BE1062" s="10">
        <f t="shared" si="2791"/>
        <v>0</v>
      </c>
      <c r="BF1062" s="10">
        <f t="shared" si="2791"/>
        <v>1137413.18</v>
      </c>
      <c r="BG1062" s="10">
        <f t="shared" si="2791"/>
        <v>1137413.18</v>
      </c>
      <c r="BH1062" s="10">
        <f t="shared" si="2791"/>
        <v>0</v>
      </c>
      <c r="BI1062" s="10">
        <f t="shared" si="2791"/>
        <v>0</v>
      </c>
      <c r="BJ1062" s="10">
        <f t="shared" si="2791"/>
        <v>0</v>
      </c>
      <c r="BK1062" s="10">
        <f t="shared" si="2791"/>
        <v>411879.01</v>
      </c>
      <c r="BL1062" s="10">
        <f t="shared" si="2791"/>
        <v>0</v>
      </c>
      <c r="BM1062" s="10">
        <f t="shared" si="2791"/>
        <v>0</v>
      </c>
      <c r="BN1062" s="10">
        <f t="shared" si="2791"/>
        <v>0</v>
      </c>
      <c r="BO1062" s="10">
        <f t="shared" si="2791"/>
        <v>0</v>
      </c>
      <c r="BP1062" s="10">
        <f t="shared" si="2791"/>
        <v>0</v>
      </c>
      <c r="BQ1062" s="10">
        <f t="shared" si="2791"/>
        <v>0</v>
      </c>
      <c r="BR1062" s="10">
        <f t="shared" si="2791"/>
        <v>0</v>
      </c>
      <c r="BS1062" s="10">
        <f t="shared" si="2791"/>
        <v>0</v>
      </c>
      <c r="BT1062" s="10">
        <f t="shared" si="2791"/>
        <v>0</v>
      </c>
      <c r="BU1062" s="16">
        <v>7</v>
      </c>
      <c r="BV1062" s="4">
        <v>1</v>
      </c>
      <c r="CI1062" s="32">
        <f>BF1062-BG1062</f>
        <v>0</v>
      </c>
      <c r="CJ1062" s="123"/>
    </row>
    <row r="1063" spans="1:88" ht="75" customHeight="1">
      <c r="A1063" s="296"/>
      <c r="B1063" s="299"/>
      <c r="C1063" s="308"/>
      <c r="D1063" s="311" t="s">
        <v>337</v>
      </c>
      <c r="E1063" s="312"/>
      <c r="F1063" s="11">
        <f>ROUND(F1062/C1056,2)</f>
        <v>492.12</v>
      </c>
      <c r="G1063" s="11">
        <f>ROUND(G1062/C1056,2)</f>
        <v>0</v>
      </c>
      <c r="H1063" s="11">
        <f>ROUND(H1062/C1056,2)</f>
        <v>0</v>
      </c>
      <c r="I1063" s="11">
        <f>ROUND(I1062/C1056,2)</f>
        <v>0</v>
      </c>
      <c r="J1063" s="11">
        <f>ROUND(J1062/C1056,2)</f>
        <v>0</v>
      </c>
      <c r="K1063" s="11">
        <f>ROUND(K1062/C1056,2)</f>
        <v>0</v>
      </c>
      <c r="L1063" s="11">
        <f>ROUND(L1062/C1056,2)</f>
        <v>361.29</v>
      </c>
      <c r="M1063" s="11">
        <f>ROUND(M1062/C1056,2)</f>
        <v>361.29</v>
      </c>
      <c r="N1063" s="11">
        <f>ROUND(N1062/C1056,2)</f>
        <v>0</v>
      </c>
      <c r="O1063" s="11">
        <f>ROUND(O1062/C1056,2)</f>
        <v>0</v>
      </c>
      <c r="P1063" s="11">
        <f>ROUND(P1062/C1056,2)</f>
        <v>0</v>
      </c>
      <c r="Q1063" s="11">
        <f>ROUND(Q1062/C1056,2)</f>
        <v>130.83000000000001</v>
      </c>
      <c r="R1063" s="11">
        <f>ROUND(R1062/C1056,2)</f>
        <v>0</v>
      </c>
      <c r="S1063" s="11">
        <f>ROUND(S1062/C1056,2)</f>
        <v>0</v>
      </c>
      <c r="T1063" s="11">
        <f>ROUND(T1062/C1056,2)</f>
        <v>0</v>
      </c>
      <c r="U1063" s="11">
        <f>ROUND(U1062/C1056,2)</f>
        <v>0</v>
      </c>
      <c r="V1063" s="11">
        <f>ROUND(V1062/C1056,2)</f>
        <v>0</v>
      </c>
      <c r="W1063" s="11">
        <f>ROUND(W1062/C1056,2)</f>
        <v>0</v>
      </c>
      <c r="X1063" s="11">
        <f>ROUND(X1062/C1056,2)</f>
        <v>0</v>
      </c>
      <c r="Y1063" s="11">
        <f>ROUND(Y1062/C1056,2)</f>
        <v>0</v>
      </c>
      <c r="Z1063" s="11">
        <f>ROUND(Z1062/C1056,2)</f>
        <v>0</v>
      </c>
      <c r="AA1063" s="17">
        <v>8</v>
      </c>
      <c r="AD1063" s="52" t="b">
        <f>IF(AND(G1063&gt;947.15,G1063&lt;949),3,IF(AND(G1063&gt;623.59,G1063&lt;625),4,IF(AND(G1063&gt;237.38,G1063&lt;239),5,IF(AND(G1063&gt;1986,G1063&lt;1988),6,IF(AND(G1063&gt;739.75,G1063&lt;741),7,IF(AND(G1063&gt;282.91,G1063&lt;284),8,IF(AND(G1063&gt;2681.35,G1063&lt;2683),9,IF(AND(G1063&gt;828.59,G1063&lt;830),10,IF(AND(G1063&gt;585.15,G1063&lt;587),11,IF(AND(G1063&gt;991.71,G1063&lt;993),12,IF(AND(G1063&gt;652.95,G1063&lt;654),13,IF(AND(G1063&gt;248.59,G1063&lt;250),14,IF(AND(G1063&gt;2079.39,G1063&lt;2081),15,IF(AND(G1063&gt;774.57,G1063&lt;776),16,IF(AND(G1063&gt;296.25,G1063&lt;298),17,IF(AND(G1063&gt;2807.42,G1063&lt;2809),18,IF(AND(G1063&gt;867.59,G1063&lt;869),19,IF(AND(G1063&gt;612.7,G1063&lt;614),20))))))))))))))))))</f>
        <v>0</v>
      </c>
      <c r="AE1063" s="52" t="b">
        <f>IF(AND(I1063&gt;1204.78,I1063&lt;1206),5,IF(AND(I1063&gt;1407.63,I1063&lt;1409),8,IF(AND(I1063&gt;1427.91,I1063&lt;1429),11,IF(AND(I1063&gt;1261.45,I1063&lt;1263),14,IF(AND(I1063&gt;1473.83,I1063&lt;1475),17,IF(AND(I1063&gt;1495.07,I1063&lt;1497),20))))))</f>
        <v>0</v>
      </c>
      <c r="AF1063" s="52" t="b">
        <f>IF(AND(J1063&gt;486.32,J1063&lt;488),3,IF(AND(J1063&gt;324.64,J1063&lt;326),4,IF(AND(J1063&gt;286.99,J1063&lt;288.5),5,IF(AND(J1063&gt;617.7,J1063&lt;618),6,IF(AND(J1063&gt;411.3,J1063&lt;413),7,IF(AND(J1063&gt;365.04,J1063&lt;367),8,IF(AND(J1063&gt;797.54,J1063&lt;799),9,IF(AND(J1063&gt;533.49,J1063&lt;535),10,IF(AND(J1063&gt;475.86,J1063&lt;477),11,IF(AND(J1063&gt;509.22,J1063&lt;511),12,IF(AND(J1063&gt;339.94,J1063&lt;341.2),13,IF(AND(J1063&gt;300.53,J1063&lt;302),14,IF(AND(J1063&gt;646.78,J1063&lt;648),15,IF(AND(J1063&gt;430.68,J1063&lt;432),16,IF(AND(J1063&gt;382.24,J1063&lt;384),17,IF(AND(J1063&gt;835.07,J1063&lt;837),18,IF(AND(J1063&gt;558.61,J1063&lt;560),19,IF(AND(J1063&gt;498.27,J1063&lt;500),20))))))))))))))))))</f>
        <v>0</v>
      </c>
      <c r="AG1063" s="52">
        <f>IF(AND(L1063&gt;497.89,L1063&lt;499),3,IF(AND(L1063&gt;360.29,L1063&lt;362),4,IF(AND(L1063&gt;249.38,L1063&lt;251),5,IF(AND(L1063&gt;628.22,L1063&lt;630),6,IF(AND(L1063&gt;455.21,L1063&lt;457),7,IF(AND(L1063&gt;315.16,L1063&lt;317),8,IF(AND(L1063&gt;814.35,L1063&lt;816),9,IF(AND(L1063&gt;571.19,L1063&lt;573),10,IF(AND(L1063&gt;401.59,L1063&lt;403),11,IF(AND(L1063&gt;521.33,L1063&lt;523),12,IF(AND(L1063&gt;377.28,L1063&lt;379),13,IF(AND(L1063&gt;261.15,L1063&lt;263),14,IF(AND(L1063&gt;657.8,L1063&lt;659),15,IF(AND(L1063&gt;476.66,L1063&lt;478),16,IF(AND(L1063&gt;330.01,L1063&lt;332),17,IF(AND(L1063&gt;852.67,L1063&lt;854),18,IF(AND(L1063&gt;598.08,L1063&lt;600),19,IF(AND(L1063&gt;420.51,L1063&lt;422),20))))))))))))))))))</f>
        <v>4</v>
      </c>
      <c r="AH1063" s="52">
        <f>IF(AND(Q1063&gt;358.85,Q1063&lt;360),3,IF(AND(Q1063&gt;129.83,Q1063&lt;131),4,IF(AND(Q1063&gt;77.61,Q1063&lt;79),5,IF(AND(Q1063&gt;426.19,Q1063&lt;428),6,IF(AND(Q1063&gt;159.77,Q1063&lt;161),7,IF(AND(Q1063&gt;94.38,Q1063&lt;96),8,IF(AND(Q1063&gt;567.37,Q1063&lt;569),9,IF(AND(Q1063&gt;203.4,Q1063&lt;205),10,IF(AND(Q1063&gt;131.96,Q1063&lt;133),11,IF(AND(Q1063&gt;375.76,Q1063&lt;377),12,IF(AND(Q1063&gt;135.98,Q1063&lt;137),13,IF(AND(Q1063&gt;81.31,Q1063&lt;83),14,IF(AND(Q1063&gt;446.27,Q1063&lt;448),15,IF(AND(Q1063&gt;167.32,Q1063&lt;169),16,IF(AND(Q1063&gt;98.86,Q1063&lt;100),17,IF(AND(Q1063&gt;594.08,Q1063&lt;596),18,IF(AND(Q1063&gt;213.01,Q1063&lt;215),19,IF(AND(Q1063&gt;138.21,Q1063&lt;140),20))))))))))))))))))</f>
        <v>4</v>
      </c>
      <c r="AI1063" s="52" t="b">
        <f>IF(AND(S1063&gt;195.17,S1063&lt;197),3,IF(AND(S1063&gt;88.93,S1063&lt;90),4,IF(AND(S1063&gt;47.88,S1063&lt;49),5,IF(AND(S1063&gt;245.08,S1063&lt;247),6,IF(AND(S1063&gt;111.07,S1063&lt;113),7,IF(AND(S1063&gt;60.92,S1063&lt;62),8,IF(AND(S1063&gt;296.11,S1063&lt;298),9,IF(AND(S1063&gt;139.41,S1063&lt;141),10,IF(AND(S1063&gt;78.67,S1063&lt;80),11,IF(AND(S1063&gt;204.39,S1063&lt;206),12,IF(AND(S1063&gt;93.16,S1063&lt;95),13,IF(AND(S1063&gt;50.17,S1063&lt;52),14,IF(AND(S1063&gt;256.64,S1063&lt;258),15,IF(AND(S1063&gt;116.33,S1063&lt;118),16,IF(AND(S1063&gt;63.83,S1063&lt;65),17,IF(AND(S1063&gt;310.07,S1063&lt;312),18,IF(AND(S1063&gt;146.01,S1063&lt;148),19,IF(AND(S1063&gt;82.42,S1063&lt;84),20))))))))))))))))))</f>
        <v>0</v>
      </c>
      <c r="AJ1063" s="52" t="b">
        <f>IF(AND(U1063&gt;107.35,U1063&lt;109),3,IF(AND(U1063&gt;63.65,U1063&lt;65),4,IF(AND(U1063&gt;44.75,U1063&lt;46),5,IF(AND(U1063&gt;143.27,U1063&lt;145),6,IF(AND(U1063&gt;85.58,U1063&lt;87),7,IF(AND(U1063&gt;60.46,U1063&lt;62),8,IF(AND(U1063&gt;194.16,U1063&lt;196),9,IF(AND(U1063&gt;117.24,U1063&lt;119),10,IF(AND(U1063&gt;82.88,U1063&lt;84),11,IF(AND(U1063&gt;112.44,U1063&lt;114),12,IF(AND(U1063&gt;66.69,U1063&lt;68),13,IF(AND(U1063&gt;46.9,U1063&lt;48),14,IF(AND(U1063&gt;150.05,U1063&lt;152),15,IF(AND(U1063&gt;90.65,U1063&lt;91),16,IF(AND(U1063&gt;63.34,U1063&lt;65),17,IF(AND(U1063&gt;203.34,U1063&lt;205),18,IF(AND(U1063&gt;122.8,U1063&lt;124),19,IF(AND(U1063&gt;86.83,U1063&lt;88),20))))))))))))))))))</f>
        <v>0</v>
      </c>
      <c r="AK1063" s="52" t="b">
        <f>IF(AND(V1063&gt;139.85,V1063&lt;141),3,IF(AND(V1063&gt;103.84,V1063&lt;105),4,IF(AND(V1063&gt;52.32,V1063&lt;54),5,IF(AND(V1063&gt;285.46,V1063&lt;287),6,IF(AND(V1063&gt;118.42,V1063&lt;120),7,IF(AND(V1063&gt;62.42,V1063&lt;64),8,IF(AND(V1063&gt;412.27,V1063&lt;414),9,IF(AND(V1063&gt;140.33,V1063&lt;142),10,IF(AND(V1063&gt;145,V1063&lt;147),11,IF(AND(V1063&gt;146.47,V1063&lt;148),12,IF(AND(V1063&gt;108.77,V1063&lt;110),13,IF(AND(V1063&gt;54.82,V1063&lt;56),14,IF(AND(V1063&gt;298.92,V1063&lt;300),15,IF(AND(V1063&gt;124.03,V1063&lt;126),16,IF(AND(V1063&gt;65.4,V1063&lt;67),17,IF(AND(V1063&gt;431.69,V1063&lt;433),18,IF(AND(V1063&gt;146.97,V1063&lt;148),19,IF(AND(V1063&gt;151.86,V1063&lt;153),20))))))))))))))))))</f>
        <v>0</v>
      </c>
      <c r="AL1063" s="52" t="b">
        <f>IF(AND(W1063&gt;350.42,W1063&lt;352),3,IF(AND(W1063&gt;546.22,W1063&lt;548),4,IF(AND(W1063&gt;155.33,W1063&lt;157),5,IF(AND(W1063&gt;721.99,W1063&lt;723),6,IF(AND(W1063&gt;638.96,W1063&lt;639),7,IF(AND(W1063&gt;187.79,W1063&lt;189),8,IF(AND(W1063&gt;945.4,W1063&lt;947),9,IF(AND(W1063&gt;698.46,W1063&lt;670),10,IF(AND(W1063&gt;360.7,W1063&lt;362),11,IF(AND(W1063&gt;366.94,W1063&lt;368),12,IF(AND(W1063&gt;571.94,W1063&lt;573),13,IF(AND(W1063&gt;162.68,W1063&lt;164),14,IF(AND(W1063&gt;755.97,W1063&lt;757),15,IF(AND(W1063&gt;667.99,W1063&lt;669),16,IF(AND(W1063&gt;196.66,W1063&lt;198),17,IF(AND(W1063&gt;989.88,W1063&lt;991),18,IF(AND(W1063&gt;731.33,W1063&lt;733),19,IF(AND(W1063&gt;377.7,W1063&lt;379),20))))))))))))))))))</f>
        <v>0</v>
      </c>
      <c r="AM1063" s="52" t="b">
        <f>IF(AND(Y1063&gt;46.2,Y1063&lt;46.5),3,IF(AND(Y1063&gt;18.8,Y1063&lt;19.1),4,IF(AND(Y1063&gt;15.8,Y1063&lt;16),5,IF(AND(Y1063&gt;78.7,Y1063&lt;79),6,IF(AND(Y1063&gt;32.1,Y1063&lt;32.4),7,IF(AND(Y1063&gt;26.9,Y1063&lt;27.3),8,IF(AND(Y1063&gt;125,Y1063&lt;125.5),9,IF(AND(Y1063&gt;48.2,Y1063&lt;48.52),10,IF(AND(Y1063&gt;43.1,Y1063&lt;43.6),11,IF(AND(Y1063&gt;48.53,Y1063&lt;48.7),12,IF(AND(Y1063&gt;19.6,Y1063&lt;20.1),13,IF(AND(Y1063&gt;16.5,Y1063&lt;16.9),14,IF(AND(Y1063&gt;82.4,Y1063&lt;82.8),15,IF(AND(Y1063&gt;33.6,Y1063&lt;34),16,IF(AND(Y1063&gt;28,Y1063&lt;28.6),17,IF(AND(Y1063&gt;130.8,Y1063&lt;131.4),18,IF(AND(Y1063&gt;50.5,Y1063&lt;50.9),19,IF(AND(Y1063&gt;45.2,Y1063&lt;45.8),20))))))))))))))))))</f>
        <v>0</v>
      </c>
      <c r="AO1063" s="4">
        <f t="shared" si="2748"/>
        <v>0</v>
      </c>
      <c r="AP1063" s="4">
        <f t="shared" si="2749"/>
        <v>0</v>
      </c>
      <c r="AQ1063" s="4">
        <f t="shared" si="2663"/>
        <v>0</v>
      </c>
      <c r="AU1063" s="310"/>
      <c r="AV1063" s="316"/>
      <c r="AW1063" s="317"/>
      <c r="AX1063" s="321" t="s">
        <v>337</v>
      </c>
      <c r="AY1063" s="321"/>
      <c r="AZ1063" s="11">
        <f>ROUND(AZ1062/AW1056,2)</f>
        <v>984.24</v>
      </c>
      <c r="BA1063" s="11">
        <f>ROUND(BA1062/AW1056,2)</f>
        <v>0</v>
      </c>
      <c r="BB1063" s="11">
        <f>ROUND(BB1062/AW1056,2)</f>
        <v>0</v>
      </c>
      <c r="BC1063" s="11">
        <f>ROUND(BC1062/AW1056,2)</f>
        <v>0</v>
      </c>
      <c r="BD1063" s="11">
        <f>ROUND(BD1062/AW1056,2)</f>
        <v>0</v>
      </c>
      <c r="BE1063" s="11">
        <f>ROUND(BE1062/AW1056,2)</f>
        <v>0</v>
      </c>
      <c r="BF1063" s="11">
        <f>ROUND(BF1062/AW1056,2)</f>
        <v>722.58</v>
      </c>
      <c r="BG1063" s="11">
        <f>ROUND(BG1062/AW1056,2)</f>
        <v>722.58</v>
      </c>
      <c r="BH1063" s="11">
        <f>ROUND(BH1062/AW1056,2)</f>
        <v>0</v>
      </c>
      <c r="BI1063" s="11">
        <f>ROUND(BI1062/AW1056,2)</f>
        <v>0</v>
      </c>
      <c r="BJ1063" s="11">
        <f>ROUND(BJ1062/AW1056,2)</f>
        <v>0</v>
      </c>
      <c r="BK1063" s="11">
        <f>ROUND(BK1062/AW1056,2)</f>
        <v>261.66000000000003</v>
      </c>
      <c r="BL1063" s="11">
        <f>ROUND(BL1062/AW1056,2)</f>
        <v>0</v>
      </c>
      <c r="BM1063" s="11">
        <f>ROUND(BM1062/AW1056,2)</f>
        <v>0</v>
      </c>
      <c r="BN1063" s="11">
        <f>ROUND(BN1062/AW1056,2)</f>
        <v>0</v>
      </c>
      <c r="BO1063" s="11">
        <f>ROUND(BO1062/AW1056,2)</f>
        <v>0</v>
      </c>
      <c r="BP1063" s="11">
        <f>ROUND(BP1062/AW1056,2)</f>
        <v>0</v>
      </c>
      <c r="BQ1063" s="11">
        <f>ROUND(BQ1062/AW1056,2)</f>
        <v>0</v>
      </c>
      <c r="BR1063" s="11">
        <f>ROUND(BR1062/AW1056,2)</f>
        <v>0</v>
      </c>
      <c r="BS1063" s="11">
        <f>ROUND(BS1062/AW1056,2)</f>
        <v>0</v>
      </c>
      <c r="BT1063" s="11">
        <f>ROUND(BT1062/AW1056,2)</f>
        <v>0</v>
      </c>
      <c r="BU1063" s="17">
        <v>8</v>
      </c>
      <c r="BX1063" s="52" t="b">
        <f>IF(AND(BA1063&gt;947.15,BA1063&lt;949),3,IF(AND(BA1063&gt;623.59,BA1063&lt;625),4,IF(AND(BA1063&gt;237.38,BA1063&lt;239),5,IF(AND(BA1063&gt;1986,BA1063&lt;1988),6,IF(AND(BA1063&gt;739.75,BA1063&lt;741),7,IF(AND(BA1063&gt;282.91,BA1063&lt;284),8,IF(AND(BA1063&gt;2681.35,BA1063&lt;2683),9,IF(AND(BA1063&gt;828.59,BA1063&lt;830),10,IF(AND(BA1063&gt;585.15,BA1063&lt;587),11,IF(AND(BA1063&gt;991.71,BA1063&lt;993),12,IF(AND(BA1063&gt;652.95,BA1063&lt;654),13,IF(AND(BA1063&gt;248.59,BA1063&lt;250),14,IF(AND(BA1063&gt;2079.39,BA1063&lt;2081),15,IF(AND(BA1063&gt;774.57,BA1063&lt;776),16,IF(AND(BA1063&gt;296.25,BA1063&lt;298),17,IF(AND(BA1063&gt;2807.42,BA1063&lt;2809),18,IF(AND(BA1063&gt;867.59,BA1063&lt;869),19,IF(AND(BA1063&gt;612.7,BA1063&lt;614),20))))))))))))))))))</f>
        <v>0</v>
      </c>
      <c r="BY1063" s="52" t="b">
        <f>IF(AND(BC1063&gt;1204.78,BC1063&lt;1206),5,IF(AND(BC1063&gt;1407.63,BC1063&lt;1409),8,IF(AND(BC1063&gt;1427.91,BC1063&lt;1429),11,IF(AND(BC1063&gt;1261.45,BC1063&lt;1263),14,IF(AND(BC1063&gt;1473.83,BC1063&lt;1475),17,IF(AND(BC1063&gt;1495.07,BC1063&lt;1497),20))))))</f>
        <v>0</v>
      </c>
      <c r="BZ1063" s="52" t="b">
        <f>IF(AND(BD1063&gt;486.32,BD1063&lt;488),3,IF(AND(BD1063&gt;324.64,BD1063&lt;326),4,IF(AND(BD1063&gt;286.99,BD1063&lt;288.5),5,IF(AND(BD1063&gt;617.7,BD1063&lt;618),6,IF(AND(BD1063&gt;411.3,BD1063&lt;413),7,IF(AND(BD1063&gt;365.04,BD1063&lt;367),8,IF(AND(BD1063&gt;797.54,BD1063&lt;799),9,IF(AND(BD1063&gt;533.49,BD1063&lt;535),10,IF(AND(BD1063&gt;475.86,BD1063&lt;477),11,IF(AND(BD1063&gt;509.22,BD1063&lt;511),12,IF(AND(BD1063&gt;339.94,BD1063&lt;341.2),13,IF(AND(BD1063&gt;300.53,BD1063&lt;302),14,IF(AND(BD1063&gt;646.78,BD1063&lt;648),15,IF(AND(BD1063&gt;430.68,BD1063&lt;432),16,IF(AND(BD1063&gt;382.24,BD1063&lt;384),17,IF(AND(BD1063&gt;835.07,BD1063&lt;837),18,IF(AND(BD1063&gt;558.61,BD1063&lt;560),19,IF(AND(BD1063&gt;498.27,BD1063&lt;500),20))))))))))))))))))</f>
        <v>0</v>
      </c>
      <c r="CA1063" s="52" t="b">
        <f>IF(AND(BF1063&gt;497.89,BF1063&lt;499),3,IF(AND(BF1063&gt;360.29,BF1063&lt;362),4,IF(AND(BF1063&gt;249.38,BF1063&lt;251),5,IF(AND(BF1063&gt;628.22,BF1063&lt;630),6,IF(AND(BF1063&gt;455.21,BF1063&lt;457),7,IF(AND(BF1063&gt;315.16,BF1063&lt;317),8,IF(AND(BF1063&gt;814.35,BF1063&lt;816),9,IF(AND(BF1063&gt;571.19,BF1063&lt;573),10,IF(AND(BF1063&gt;401.59,BF1063&lt;403),11,IF(AND(BF1063&gt;521.33,BF1063&lt;523),12,IF(AND(BF1063&gt;377.28,BF1063&lt;379),13,IF(AND(BF1063&gt;261.15,BF1063&lt;263),14,IF(AND(BF1063&gt;657.8,BF1063&lt;659),15,IF(AND(BF1063&gt;476.66,BF1063&lt;478),16,IF(AND(BF1063&gt;330.01,BF1063&lt;332),17,IF(AND(BF1063&gt;852.67,BF1063&lt;854),18,IF(AND(BF1063&gt;598.08,BF1063&lt;600),19,IF(AND(BF1063&gt;420.51,BF1063&lt;422),20))))))))))))))))))</f>
        <v>0</v>
      </c>
      <c r="CB1063" s="52" t="b">
        <f>IF(AND(BK1063&gt;358.85,BK1063&lt;360),3,IF(AND(BK1063&gt;129.83,BK1063&lt;131),4,IF(AND(BK1063&gt;77.61,BK1063&lt;79),5,IF(AND(BK1063&gt;426.19,BK1063&lt;428),6,IF(AND(BK1063&gt;159.77,BK1063&lt;161),7,IF(AND(BK1063&gt;94.38,BK1063&lt;96),8,IF(AND(BK1063&gt;567.37,BK1063&lt;569),9,IF(AND(BK1063&gt;203.4,BK1063&lt;205),10,IF(AND(BK1063&gt;131.96,BK1063&lt;133),11,IF(AND(BK1063&gt;375.76,BK1063&lt;377),12,IF(AND(BK1063&gt;135.98,BK1063&lt;137),13,IF(AND(BK1063&gt;81.31,BK1063&lt;83),14,IF(AND(BK1063&gt;446.27,BK1063&lt;448),15,IF(AND(BK1063&gt;167.32,BK1063&lt;169),16,IF(AND(BK1063&gt;98.86,BK1063&lt;100),17,IF(AND(BK1063&gt;594.08,BK1063&lt;596),18,IF(AND(BK1063&gt;213.01,BK1063&lt;215),19,IF(AND(BK1063&gt;138.21,BK1063&lt;140),20))))))))))))))))))</f>
        <v>0</v>
      </c>
      <c r="CC1063" s="52" t="b">
        <f>IF(AND(BM1063&gt;195.17,BM1063&lt;197),3,IF(AND(BM1063&gt;88.93,BM1063&lt;90),4,IF(AND(BM1063&gt;47.88,BM1063&lt;49),5,IF(AND(BM1063&gt;245.08,BM1063&lt;247),6,IF(AND(BM1063&gt;111.07,BM1063&lt;113),7,IF(AND(BM1063&gt;60.92,BM1063&lt;62),8,IF(AND(BM1063&gt;296.11,BM1063&lt;298),9,IF(AND(BM1063&gt;139.41,BM1063&lt;141),10,IF(AND(BM1063&gt;78.67,BM1063&lt;80),11,IF(AND(BM1063&gt;204.39,BM1063&lt;206),12,IF(AND(BM1063&gt;93.16,BM1063&lt;95),13,IF(AND(BM1063&gt;50.17,BM1063&lt;52),14,IF(AND(BM1063&gt;256.64,BM1063&lt;258),15,IF(AND(BM1063&gt;116.33,BM1063&lt;118),16,IF(AND(BM1063&gt;63.83,BM1063&lt;65),17,IF(AND(BM1063&gt;310.07,BM1063&lt;312),18,IF(AND(BM1063&gt;146.01,BM1063&lt;148),19,IF(AND(BM1063&gt;82.42,BM1063&lt;84),20))))))))))))))))))</f>
        <v>0</v>
      </c>
      <c r="CD1063" s="52" t="b">
        <f>IF(AND(BO1063&gt;107.35,BO1063&lt;109),3,IF(AND(BO1063&gt;63.65,BO1063&lt;65),4,IF(AND(BO1063&gt;44.75,BO1063&lt;46),5,IF(AND(BO1063&gt;143.27,BO1063&lt;145),6,IF(AND(BO1063&gt;85.58,BO1063&lt;87),7,IF(AND(BO1063&gt;60.46,BO1063&lt;62),8,IF(AND(BO1063&gt;194.16,BO1063&lt;196),9,IF(AND(BO1063&gt;117.24,BO1063&lt;119),10,IF(AND(BO1063&gt;82.88,BO1063&lt;84),11,IF(AND(BO1063&gt;112.44,BO1063&lt;114),12,IF(AND(BO1063&gt;66.69,BO1063&lt;68),13,IF(AND(BO1063&gt;46.9,BO1063&lt;48),14,IF(AND(BO1063&gt;150.05,BO1063&lt;152),15,IF(AND(BO1063&gt;90.65,BO1063&lt;91),16,IF(AND(BO1063&gt;63.34,BO1063&lt;65),17,IF(AND(BO1063&gt;203.34,BO1063&lt;205),18,IF(AND(BO1063&gt;122.8,BO1063&lt;124),19,IF(AND(BO1063&gt;86.83,BO1063&lt;88),20))))))))))))))))))</f>
        <v>0</v>
      </c>
      <c r="CE1063" s="52" t="b">
        <f>IF(AND(BP1063&gt;139.85,BP1063&lt;141),3,IF(AND(BP1063&gt;103.84,BP1063&lt;105),4,IF(AND(BP1063&gt;52.32,BP1063&lt;54),5,IF(AND(BP1063&gt;285.46,BP1063&lt;287),6,IF(AND(BP1063&gt;118.42,BP1063&lt;120),7,IF(AND(BP1063&gt;62.42,BP1063&lt;64),8,IF(AND(BP1063&gt;412.27,BP1063&lt;414),9,IF(AND(BP1063&gt;140.33,BP1063&lt;142),10,IF(AND(BP1063&gt;145,BP1063&lt;147),11,IF(AND(BP1063&gt;146.47,BP1063&lt;148),12,IF(AND(BP1063&gt;108.77,BP1063&lt;110),13,IF(AND(BP1063&gt;54.82,BP1063&lt;56),14,IF(AND(BP1063&gt;298.92,BP1063&lt;300),15,IF(AND(BP1063&gt;124.03,BP1063&lt;126),16,IF(AND(BP1063&gt;65.4,BP1063&lt;67),17,IF(AND(BP1063&gt;431.69,BP1063&lt;433),18,IF(AND(BP1063&gt;146.97,BP1063&lt;148),19,IF(AND(BP1063&gt;151.86,BP1063&lt;153),20))))))))))))))))))</f>
        <v>0</v>
      </c>
      <c r="CF1063" s="52" t="b">
        <f>IF(AND(BQ1063&gt;350.42,BQ1063&lt;352),3,IF(AND(BQ1063&gt;546.22,BQ1063&lt;548),4,IF(AND(BQ1063&gt;155.33,BQ1063&lt;157),5,IF(AND(BQ1063&gt;721.99,BQ1063&lt;723),6,IF(AND(BQ1063&gt;638.96,BQ1063&lt;639),7,IF(AND(BQ1063&gt;187.79,BQ1063&lt;189),8,IF(AND(BQ1063&gt;945.4,BQ1063&lt;947),9,IF(AND(BQ1063&gt;698.46,BQ1063&lt;670),10,IF(AND(BQ1063&gt;360.7,BQ1063&lt;362),11,IF(AND(BQ1063&gt;366.94,BQ1063&lt;368),12,IF(AND(BQ1063&gt;571.94,BQ1063&lt;573),13,IF(AND(BQ1063&gt;162.68,BQ1063&lt;164),14,IF(AND(BQ1063&gt;755.97,BQ1063&lt;757),15,IF(AND(BQ1063&gt;667.99,BQ1063&lt;669),16,IF(AND(BQ1063&gt;196.66,BQ1063&lt;198),17,IF(AND(BQ1063&gt;989.88,BQ1063&lt;991),18,IF(AND(BQ1063&gt;731.33,BQ1063&lt;733),19,IF(AND(BQ1063&gt;377.7,BQ1063&lt;379),20))))))))))))))))))</f>
        <v>0</v>
      </c>
      <c r="CG1063" s="52" t="b">
        <f>IF(AND(BS1063&gt;46.2,BS1063&lt;46.5),3,IF(AND(BS1063&gt;18.8,BS1063&lt;19.1),4,IF(AND(BS1063&gt;15.8,BS1063&lt;16),5,IF(AND(BS1063&gt;78.7,BS1063&lt;79),6,IF(AND(BS1063&gt;32.1,BS1063&lt;32.4),7,IF(AND(BS1063&gt;26.9,BS1063&lt;27.3),8,IF(AND(BS1063&gt;125,BS1063&lt;125.5),9,IF(AND(BS1063&gt;48.2,BS1063&lt;48.52),10,IF(AND(BS1063&gt;43.1,BS1063&lt;43.6),11,IF(AND(BS1063&gt;48.53,BS1063&lt;48.7),12,IF(AND(BS1063&gt;19.6,BS1063&lt;20.1),13,IF(AND(BS1063&gt;16.5,BS1063&lt;16.9),14,IF(AND(BS1063&gt;82.4,BS1063&lt;82.8),15,IF(AND(BS1063&gt;33.6,BS1063&lt;34),16,IF(AND(BS1063&gt;28,BS1063&lt;28.6),17,IF(AND(BS1063&gt;130.8,BS1063&lt;131.4),18,IF(AND(BS1063&gt;50.5,BS1063&lt;50.9),19,IF(AND(BS1063&gt;45.2,BS1063&lt;45.8),20))))))))))))))))))</f>
        <v>0</v>
      </c>
    </row>
    <row r="1064" spans="1:88" ht="90" customHeight="1">
      <c r="A1064" s="297"/>
      <c r="B1064" s="300"/>
      <c r="C1064" s="309"/>
      <c r="D1064" s="311" t="s">
        <v>338</v>
      </c>
      <c r="E1064" s="312"/>
      <c r="F1064" s="10" t="s">
        <v>36</v>
      </c>
      <c r="G1064" s="12">
        <f>IF(AD1064=FALSE,0,AD1064)</f>
        <v>0</v>
      </c>
      <c r="H1064" s="12" t="s">
        <v>36</v>
      </c>
      <c r="I1064" s="12">
        <f>IF(AE1064=FALSE,0,AE1064)</f>
        <v>0</v>
      </c>
      <c r="J1064" s="12">
        <f>IF(AF1064=FALSE,0,AF1064)</f>
        <v>0</v>
      </c>
      <c r="K1064" s="12" t="s">
        <v>36</v>
      </c>
      <c r="L1064" s="12">
        <f>IF(AG1064=FALSE,0,AG1064)</f>
        <v>361.29</v>
      </c>
      <c r="M1064" s="12" t="s">
        <v>36</v>
      </c>
      <c r="N1064" s="12" t="s">
        <v>36</v>
      </c>
      <c r="O1064" s="12" t="s">
        <v>36</v>
      </c>
      <c r="P1064" s="12" t="s">
        <v>36</v>
      </c>
      <c r="Q1064" s="12">
        <f>IF(AH1064=FALSE,0,AH1064)</f>
        <v>130.83000000000001</v>
      </c>
      <c r="R1064" s="12" t="s">
        <v>36</v>
      </c>
      <c r="S1064" s="12">
        <f>IF(AI1064=FALSE,0,AI1064)</f>
        <v>0</v>
      </c>
      <c r="T1064" s="12" t="s">
        <v>36</v>
      </c>
      <c r="U1064" s="12">
        <f>IF(AJ1064=FALSE,0,AJ1064)</f>
        <v>0</v>
      </c>
      <c r="V1064" s="12">
        <f>IF(AK1064=FALSE,0,AK1064)</f>
        <v>0</v>
      </c>
      <c r="W1064" s="12">
        <f>IF(AL1064=FALSE,0,AL1064)</f>
        <v>0</v>
      </c>
      <c r="X1064" s="12" t="s">
        <v>36</v>
      </c>
      <c r="Y1064" s="12">
        <f>IF(AM1064=FALSE,0,AM1064)</f>
        <v>0</v>
      </c>
      <c r="Z1064" s="12" t="s">
        <v>36</v>
      </c>
      <c r="AA1064" s="18">
        <v>9</v>
      </c>
      <c r="AD1064" s="52" t="b">
        <f>IF(AD1063=3,948.15,IF(AD1063=4,624.59,IF(AD1063=5,238.38,IF(AD1063=6,1987,IF(AD1063=7,740.75,IF(AD1063=8,283.91,IF(AD1063=9,2682.35,IF(AD1063=10,829.59,IF(AD1063=11,586.15,IF(AD1063=12,992.71,IF(AD1063=13,653.95,IF(AD1063=14,249.59,IF(AD1063=15,2080.39,IF(AD1063=16,775.57,IF(AD1063=17,297.25,IF(AD1063=18,2808.42,IF(AD1063=19,868.59,IF(AD1063=20,613.7))))))))))))))))))</f>
        <v>0</v>
      </c>
      <c r="AE1064" s="52" t="b">
        <f>IF(AE1063=5,1205.78,IF(AE1063=8,1408.63,IF(AE1063=11,1428.91,IF(AE1063=14,1262.45,IF(AE1063=17,1474.83,IF(AE1063=20,1496.07))))))</f>
        <v>0</v>
      </c>
      <c r="AF1064" s="52" t="b">
        <f>IF(AF1063=3,487.32,IF(AF1063=4,325.64,IF(AF1063=5,287.99,IF(AF1063=6,618.7,IF(AF1063=7,412.3,IF(AF1063=8,366.04,IF(AF1063=9,798.54,IF(AF1063=10,534.49,IF(AF1063=11,476.86,IF(AF1063=12,510.22,IF(AF1063=13,340.94,IF(AF1063=14,301.53,IF(AF1063=15,647.78,IF(AF1063=16,431.68,IF(AF1063=17,383.24,IF(AF1063=18,836.07,IF(AF1063=19,559.61,IF(AF1063=20,499.27))))))))))))))))))</f>
        <v>0</v>
      </c>
      <c r="AG1064" s="52">
        <f>IF(AG1063=3,498.89,IF(AG1063=4,361.29,IF(AG1063=5,250.38,IF(AG1063=6,629.22,IF(AG1063=7,456.21,IF(AG1063=8,316.16,IF(AG1063=9,815.35,IF(AG1063=10,572.19,IF(AG1063=11,402.59,IF(AG1063=12,522.33,IF(AG1063=13,378.28,IF(AG1063=14,262.15,IF(AG1063=15,658.8,IF(AG1063=16,477.66,IF(AG1063=17,331.01,IF(AG1063=18,853.67,IF(AG1063=19,599.08,IF(AG1063=20,421.51))))))))))))))))))</f>
        <v>361.29</v>
      </c>
      <c r="AH1064" s="52">
        <f>IF(AH1063=3,359.85,IF(AH1063=4,130.83,IF(AH1063=5,78.61,IF(AH1063=6,427.19,IF(AH1063=7,160.77,IF(AH1063=8,95.38,IF(AH1063=9,568.37,IF(AH1063=10,204.4,IF(AH1063=11,132.96,IF(AH1063=12,376.76,IF(AH1063=13,136.98,IF(AH1063=14,82.31,IF(AH1063=15,447.27,IF(AH1063=16,168.32,IF(AH1063=17,99.86,IF(AH1063=18,595.08,IF(AH1063=19,214.01,IF(AH1063=20,139.21))))))))))))))))))</f>
        <v>130.83000000000001</v>
      </c>
      <c r="AI1064" s="52" t="b">
        <f>IF(AI1063=3,196.17,IF(AI1063=4,89.93,IF(AI1063=5,48.88,IF(AI1063=6,246.08,IF(AI1063=7,112.07,IF(AI1063=8,61.92,IF(AI1063=9,297.11,IF(AI1063=10,140.41,IF(AI1063=11,79.67,IF(AI1063=12,205.39,IF(AI1063=13,94.16,IF(AI1063=14,51.17,IF(AI1063=15,257.64,IF(AI1063=16,117.33,IF(AI1063=17,64.83,IF(AI1063=18,311.07,IF(AI1063=19,147.01,IF(AI1063=20,83.42))))))))))))))))))</f>
        <v>0</v>
      </c>
      <c r="AJ1064" s="52" t="b">
        <f>IF(AJ1063=3,108.35,IF(AJ1063=4,64.65,IF(AJ1063=5,45.75,IF(AJ1063=6,144.27,IF(AJ1063=7,86.58,IF(AJ1063=8,61.46,IF(AJ1063=9,195.16,IF(AJ1063=10,118.24,IF(AJ1063=11,83.88,IF(AJ1063=12,113.44,IF(AJ1063=13,67.69,IF(AJ1063=14,47.9,IF(AJ1063=15,151.05,IF(AJ1063=16,90.65,IF(AJ1063=17,64.34,IF(AJ1063=18,204.34,IF(AJ1063=19,123.8,IF(AJ1063=20,87.83))))))))))))))))))</f>
        <v>0</v>
      </c>
      <c r="AK1064" s="52" t="b">
        <f>IF(AK1063=3,140.85,IF(AK1063=4,104.84,IF(AK1063=5,53.32,IF(AK1063=6,286.46,IF(AK1063=7,119.42,IF(AK1063=8,63.42,IF(AK1063=9,413.27,IF(AK1063=10,141.33,IF(AK1063=11,146,IF(AK1063=12,147.47,IF(AK1063=13,109.77,IF(AK1063=14,55.82,IF(AK1063=15,299.92,IF(AK1063=16,125.03,IF(AK1063=17,66.4,IF(AK1063=18,432.69,IF(AK1063=19,147.97,IF(AK1063=20,152.86))))))))))))))))))</f>
        <v>0</v>
      </c>
      <c r="AL1064" s="52" t="b">
        <f>IF(AL1063=3,351.42,IF(AL1063=4,547.22,IF(AL1063=5,156.33,IF(AL1063=6,722.99,IF(AL1063=7,638.96,IF(AL1063=8,188.79,IF(AL1063=9,946.4,IF(AL1063=10,699.46,IF(AL1063=11,361.7,IF(AL1063=12,367.94,IF(AL1063=13,572.94,IF(AL1063=14,163.68,IF(AL1063=15,756.97,IF(AL1063=16,668.99,IF(AL1063=17,197.66,IF(AL1063=18,990.88,IF(AL1063=19,732.33,IF(AL1063=20,378.7))))))))))))))))))</f>
        <v>0</v>
      </c>
      <c r="AM1064" s="52" t="b">
        <f>IF(AM1063=3,46.41,IF(AM1063=4,19.01,IF(AM1063=5,15.96,IF(AM1063=6,78.9,IF(AM1063=7,32.34,IF(AM1063=8,27.09,IF(AM1063=9,125.27,IF(AM1063=10,48.48,IF(AM1063=11,43.47,IF(AM1063=12,48.59,IF(AM1063=13,19.9,IF(AM1063=14,16.71,IF(AM1063=15,82.61,IF(AM1063=16,33.86,IF(AM1063=17,28.36,IF(AM1063=18,131.15,IF(AM1063=19,50.76,IF(AM1063=20,45.51))))))))))))))))))</f>
        <v>0</v>
      </c>
      <c r="AO1064" s="4">
        <f t="shared" si="2748"/>
        <v>0</v>
      </c>
      <c r="AP1064" s="4">
        <f t="shared" si="2749"/>
        <v>0</v>
      </c>
      <c r="AQ1064" s="4">
        <f t="shared" si="2663"/>
        <v>0</v>
      </c>
      <c r="AU1064" s="310"/>
      <c r="AV1064" s="316"/>
      <c r="AW1064" s="317"/>
      <c r="AX1064" s="321" t="s">
        <v>338</v>
      </c>
      <c r="AY1064" s="321"/>
      <c r="AZ1064" s="10" t="s">
        <v>36</v>
      </c>
      <c r="BA1064" s="12">
        <f>IF(BX1064=FALSE,0,BX1064)</f>
        <v>0</v>
      </c>
      <c r="BB1064" s="12" t="s">
        <v>36</v>
      </c>
      <c r="BC1064" s="12">
        <f>IF(BY1064=FALSE,0,BY1064)</f>
        <v>0</v>
      </c>
      <c r="BD1064" s="12">
        <f>IF(BZ1064=FALSE,0,BZ1064)</f>
        <v>0</v>
      </c>
      <c r="BE1064" s="12" t="s">
        <v>36</v>
      </c>
      <c r="BF1064" s="12">
        <f>IF(CA1064=FALSE,0,CA1064)</f>
        <v>722.58</v>
      </c>
      <c r="BG1064" s="12" t="s">
        <v>36</v>
      </c>
      <c r="BH1064" s="12" t="s">
        <v>36</v>
      </c>
      <c r="BI1064" s="12" t="s">
        <v>36</v>
      </c>
      <c r="BJ1064" s="12" t="s">
        <v>36</v>
      </c>
      <c r="BK1064" s="12">
        <f>IF(CB1064=FALSE,0,CB1064)</f>
        <v>261.66000000000003</v>
      </c>
      <c r="BL1064" s="12" t="s">
        <v>36</v>
      </c>
      <c r="BM1064" s="12">
        <f>IF(CC1064=FALSE,0,CC1064)</f>
        <v>0</v>
      </c>
      <c r="BN1064" s="12" t="s">
        <v>36</v>
      </c>
      <c r="BO1064" s="12">
        <f>IF(CD1064=FALSE,0,CD1064)</f>
        <v>0</v>
      </c>
      <c r="BP1064" s="12">
        <f>IF(CE1064=FALSE,0,CE1064)</f>
        <v>0</v>
      </c>
      <c r="BQ1064" s="12">
        <f>IF(CF1064=FALSE,0,CF1064)</f>
        <v>0</v>
      </c>
      <c r="BR1064" s="12" t="s">
        <v>36</v>
      </c>
      <c r="BS1064" s="12">
        <f>IF(CG1064=FALSE,0,CG1064)</f>
        <v>0</v>
      </c>
      <c r="BT1064" s="12" t="s">
        <v>36</v>
      </c>
      <c r="BU1064" s="18">
        <v>9</v>
      </c>
      <c r="BX1064" s="52" t="b">
        <f>IF(AD1063=3,1896.3,IF(AD1063=4,1249.18,IF(AD1063=5,476.76,IF(AD1063=6,3974,IF(AD1063=7,1481.5,IF(AD1063=8,567.82,IF(AD1063=9,5364.7,IF(AD1063=10,1659.18,IF(AD1063=11,1172.3)))))))))</f>
        <v>0</v>
      </c>
      <c r="BY1064" s="52" t="b">
        <f>IF(AE1063=5,2411.56,IF(AE1063=8,2817.26,IF(AE1063=11,2857.82)))</f>
        <v>0</v>
      </c>
      <c r="BZ1064" s="52" t="b">
        <f>IF(AF1063=3,974.64,IF(AF1063=4,651.28,IF(AF1063=5,575.98,IF(AF1063=6,1237.4,IF(AF1063=7,824.6,IF(AF1063=8,732.08,IF(AF1063=9,1597.08,IF(AF1063=10,1068.98,IF(AF1063=11,953.72)))))))))</f>
        <v>0</v>
      </c>
      <c r="CA1064" s="52">
        <f>IF(AG1063=3,997.78,IF(AG1063=4,722.58,IF(AG1063=5,500.76,IF(AG1063=6,1258.44,IF(AG1063=7,912.42,IF(AG1063=8,632.32,IF(AG1063=9,1630.7,IF(AG1063=10,1144.38,IF(AG1063=11,805.18)))))))))</f>
        <v>722.58</v>
      </c>
      <c r="CB1064" s="52">
        <f>IF(AH1063=3,719.7,IF(AH1063=4,261.66,IF(AH1063=5,157.22,IF(AH1063=6,854.38,IF(AH1063=7,321.54,IF(AH1063=8,190.76,IF(AH1063=9,1136.74,IF(AH1063=10,408.8,IF(AH1063=11,265.92)))))))))</f>
        <v>261.66000000000003</v>
      </c>
      <c r="CC1064" s="52" t="b">
        <f>IF(AI1063=3,392.34,IF(AI1063=4,179.86,IF(AI1063=5,97.76,IF(AI1063=6,492.16,IF(AI1063=7,224.14,IF(AI1063=8,123.84,IF(AI1063=9,594.22,IF(AI1063=10,280.82,IF(AI1063=11,159.34)))))))))</f>
        <v>0</v>
      </c>
      <c r="CD1064" s="52" t="b">
        <f>IF(AJ1063=3,216.7,IF(AJ1063=4,129.3,IF(AJ1063=5,91.5,IF(AJ1063=6,288.54,IF(AJ1063=7,173.16,IF(AJ1063=8,122.92,IF(AJ1063=9,390.32,IF(AJ1063=10,236.48,IF(AJ1063=11,167.76)))))))))</f>
        <v>0</v>
      </c>
      <c r="CE1064" s="52" t="b">
        <f>IF(AK1063=3,281.7,IF(AK1063=4,209.68,IF(AK1063=5,106.64,IF(AK1063=6,572.92,IF(AK1063=7,238.84,IF(AK1063=8,126.84,IF(AK1063=9,826.54,IF(AK1063=10,282.66,IF(AK1063=11,292)))))))))</f>
        <v>0</v>
      </c>
      <c r="CF1064" s="52" t="b">
        <f>IF(AL1063=3,702.84,IF(AL1063=4,1094.44,IF(AL1063=5,312.66,IF(AL1063=6,1445.98,IF(AL1063=7,1277.92,IF(AL1063=8,377.58,IF(AL1063=9,1892.8,IF(AL1063=10,1398.92,IF(AL1063=11,723.4)))))))))</f>
        <v>0</v>
      </c>
      <c r="CG1064" s="52" t="b">
        <f>IF(AM1063=3,92.82,IF(AM1063=4,38.02,IF(AM1063=5,31.92,IF(AM1063=6,157.8,IF(AM1063=7,64.68,IF(AM1063=8,54.18,IF(AM1063=9,250.54,IF(AM1063=10,96.96,IF(AM1063=11,86.94)))))))))</f>
        <v>0</v>
      </c>
    </row>
    <row r="1065" spans="1:88" ht="30" customHeight="1">
      <c r="A1065" s="295" t="s">
        <v>95</v>
      </c>
      <c r="B1065" s="298" t="s">
        <v>204</v>
      </c>
      <c r="C1065" s="307">
        <v>2598</v>
      </c>
      <c r="D1065" s="298" t="s">
        <v>27</v>
      </c>
      <c r="E1065" s="36" t="s">
        <v>28</v>
      </c>
      <c r="F1065" s="40">
        <f>G1065+I1065+J1065+L1065+Q1065+S1065+U1065+V1065+W1065+Y1065+Z1065</f>
        <v>1622684.82</v>
      </c>
      <c r="G1065" s="61">
        <v>1622684.82</v>
      </c>
      <c r="H1065" s="44">
        <v>0</v>
      </c>
      <c r="I1065" s="44">
        <v>0</v>
      </c>
      <c r="J1065" s="44">
        <v>0</v>
      </c>
      <c r="K1065" s="44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25">
        <v>1</v>
      </c>
      <c r="AO1065" s="4">
        <f t="shared" si="2748"/>
        <v>0</v>
      </c>
      <c r="AP1065" s="4">
        <f t="shared" si="2749"/>
        <v>0</v>
      </c>
      <c r="AQ1065" s="4">
        <f t="shared" si="2663"/>
        <v>0</v>
      </c>
      <c r="AU1065" s="310" t="s">
        <v>95</v>
      </c>
      <c r="AV1065" s="316" t="s">
        <v>204</v>
      </c>
      <c r="AW1065" s="317">
        <v>2598</v>
      </c>
      <c r="AX1065" s="316" t="s">
        <v>27</v>
      </c>
      <c r="AY1065" s="36" t="s">
        <v>28</v>
      </c>
      <c r="AZ1065" s="10">
        <f>BA1065+BC1065+BD1065+BF1065+BK1065+BM1065+BO1065+BP1065+BQ1065+BS1065+BT1065</f>
        <v>3245369.64</v>
      </c>
      <c r="BA1065" s="44">
        <f>ROUND($C1065*BA1073,2)</f>
        <v>3245369.64</v>
      </c>
      <c r="BB1065" s="10">
        <f>ROUND(H1065*2,2)</f>
        <v>0</v>
      </c>
      <c r="BC1065" s="44">
        <f>ROUND($C1065*BC1073,2)</f>
        <v>0</v>
      </c>
      <c r="BD1065" s="44">
        <f>ROUND($C1065*BD1073,2)</f>
        <v>0</v>
      </c>
      <c r="BE1065" s="10">
        <f>ROUND(K1065*2,2)</f>
        <v>0</v>
      </c>
      <c r="BF1065" s="44">
        <f>ROUND($C1065*BF1073,2)</f>
        <v>0</v>
      </c>
      <c r="BG1065" s="10">
        <f>ROUND(M1065*2,2)</f>
        <v>0</v>
      </c>
      <c r="BH1065" s="10">
        <f>ROUND(N1065*2,2)</f>
        <v>0</v>
      </c>
      <c r="BI1065" s="10">
        <f>ROUND(O1065*2,2)</f>
        <v>0</v>
      </c>
      <c r="BJ1065" s="10">
        <f>ROUND(P1065*2,2)</f>
        <v>0</v>
      </c>
      <c r="BK1065" s="44">
        <f>ROUND($C1065*BK1073,2)</f>
        <v>0</v>
      </c>
      <c r="BL1065" s="10">
        <f>ROUND(R1065*2,2)</f>
        <v>0</v>
      </c>
      <c r="BM1065" s="44">
        <f>ROUND($C1065*BM1073,2)</f>
        <v>0</v>
      </c>
      <c r="BN1065" s="10">
        <f>ROUND(T1065*2,2)</f>
        <v>0</v>
      </c>
      <c r="BO1065" s="44">
        <f>ROUND($C1065*BO1073,2)</f>
        <v>0</v>
      </c>
      <c r="BP1065" s="44">
        <f>ROUND(V1065*2,2)</f>
        <v>0</v>
      </c>
      <c r="BQ1065" s="44">
        <f>ROUND($C1065*BQ1073,2)</f>
        <v>0</v>
      </c>
      <c r="BR1065" s="10">
        <f>ROUND(X1065*2,2)</f>
        <v>0</v>
      </c>
      <c r="BS1065" s="44">
        <f>ROUND(Y1065*2,2)</f>
        <v>0</v>
      </c>
      <c r="BT1065" s="10">
        <f>ROUND(Z1065*2,2)</f>
        <v>0</v>
      </c>
      <c r="BU1065" s="25">
        <v>1</v>
      </c>
      <c r="CI1065" s="32">
        <f>BF1065-BG1065</f>
        <v>0</v>
      </c>
    </row>
    <row r="1066" spans="1:88" ht="60" customHeight="1">
      <c r="A1066" s="296"/>
      <c r="B1066" s="299"/>
      <c r="C1066" s="308"/>
      <c r="D1066" s="300"/>
      <c r="E1066" s="36" t="s">
        <v>29</v>
      </c>
      <c r="F1066" s="13">
        <v>0</v>
      </c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5">
        <v>2</v>
      </c>
      <c r="AO1066" s="4">
        <f t="shared" si="2748"/>
        <v>0</v>
      </c>
      <c r="AP1066" s="4">
        <f t="shared" si="2749"/>
        <v>0</v>
      </c>
      <c r="AQ1066" s="4">
        <f t="shared" si="2663"/>
        <v>0</v>
      </c>
      <c r="AU1066" s="310"/>
      <c r="AV1066" s="316"/>
      <c r="AW1066" s="317"/>
      <c r="AX1066" s="316"/>
      <c r="AY1066" s="36" t="s">
        <v>29</v>
      </c>
      <c r="AZ1066" s="13">
        <v>0</v>
      </c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5">
        <v>2</v>
      </c>
    </row>
    <row r="1067" spans="1:88" ht="120" customHeight="1">
      <c r="A1067" s="296"/>
      <c r="B1067" s="299"/>
      <c r="C1067" s="308"/>
      <c r="D1067" s="298" t="s">
        <v>30</v>
      </c>
      <c r="E1067" s="36" t="s">
        <v>31</v>
      </c>
      <c r="F1067" s="13">
        <v>0</v>
      </c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5">
        <v>3</v>
      </c>
      <c r="AO1067" s="4">
        <f t="shared" si="2748"/>
        <v>0</v>
      </c>
      <c r="AP1067" s="4">
        <f t="shared" si="2749"/>
        <v>0</v>
      </c>
      <c r="AQ1067" s="4">
        <f t="shared" si="2663"/>
        <v>0</v>
      </c>
      <c r="AT1067" s="32">
        <f>AZ1067-BC1067</f>
        <v>0</v>
      </c>
      <c r="AU1067" s="310"/>
      <c r="AV1067" s="316"/>
      <c r="AW1067" s="317"/>
      <c r="AX1067" s="316" t="s">
        <v>30</v>
      </c>
      <c r="AY1067" s="36" t="s">
        <v>31</v>
      </c>
      <c r="AZ1067" s="13">
        <v>0</v>
      </c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13"/>
      <c r="BU1067" s="15">
        <v>3</v>
      </c>
    </row>
    <row r="1068" spans="1:88" ht="30" customHeight="1">
      <c r="A1068" s="296"/>
      <c r="B1068" s="299"/>
      <c r="C1068" s="308"/>
      <c r="D1068" s="299"/>
      <c r="E1068" s="36" t="s">
        <v>32</v>
      </c>
      <c r="F1068" s="13">
        <v>0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5">
        <v>4</v>
      </c>
      <c r="AO1068" s="4">
        <f t="shared" si="2748"/>
        <v>0</v>
      </c>
      <c r="AP1068" s="4">
        <f t="shared" si="2749"/>
        <v>0</v>
      </c>
      <c r="AQ1068" s="4">
        <f t="shared" si="2663"/>
        <v>0</v>
      </c>
      <c r="AU1068" s="310"/>
      <c r="AV1068" s="316"/>
      <c r="AW1068" s="317"/>
      <c r="AX1068" s="316"/>
      <c r="AY1068" s="36" t="s">
        <v>32</v>
      </c>
      <c r="AZ1068" s="13">
        <v>0</v>
      </c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5">
        <v>4</v>
      </c>
    </row>
    <row r="1069" spans="1:88" ht="30" customHeight="1">
      <c r="A1069" s="296"/>
      <c r="B1069" s="299"/>
      <c r="C1069" s="308"/>
      <c r="D1069" s="299"/>
      <c r="E1069" s="36" t="s">
        <v>33</v>
      </c>
      <c r="F1069" s="13">
        <v>0</v>
      </c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5">
        <v>5</v>
      </c>
      <c r="AO1069" s="4">
        <f t="shared" si="2748"/>
        <v>0</v>
      </c>
      <c r="AP1069" s="4">
        <f t="shared" si="2749"/>
        <v>0</v>
      </c>
      <c r="AQ1069" s="4">
        <f t="shared" si="2663"/>
        <v>0</v>
      </c>
      <c r="AU1069" s="310"/>
      <c r="AV1069" s="316"/>
      <c r="AW1069" s="317"/>
      <c r="AX1069" s="316"/>
      <c r="AY1069" s="36" t="s">
        <v>33</v>
      </c>
      <c r="AZ1069" s="13">
        <v>0</v>
      </c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5">
        <v>5</v>
      </c>
    </row>
    <row r="1070" spans="1:88" ht="30" customHeight="1">
      <c r="A1070" s="296"/>
      <c r="B1070" s="299"/>
      <c r="C1070" s="308"/>
      <c r="D1070" s="300"/>
      <c r="E1070" s="36" t="s">
        <v>34</v>
      </c>
      <c r="F1070" s="13">
        <v>0</v>
      </c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5">
        <v>6</v>
      </c>
      <c r="AO1070" s="4">
        <f t="shared" si="2748"/>
        <v>0</v>
      </c>
      <c r="AP1070" s="4">
        <f t="shared" si="2749"/>
        <v>0</v>
      </c>
      <c r="AQ1070" s="4">
        <f t="shared" si="2663"/>
        <v>0</v>
      </c>
      <c r="AU1070" s="310"/>
      <c r="AV1070" s="316"/>
      <c r="AW1070" s="317"/>
      <c r="AX1070" s="316"/>
      <c r="AY1070" s="36" t="s">
        <v>34</v>
      </c>
      <c r="AZ1070" s="13">
        <v>0</v>
      </c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5">
        <v>6</v>
      </c>
    </row>
    <row r="1071" spans="1:88" ht="30" customHeight="1">
      <c r="A1071" s="296"/>
      <c r="B1071" s="299"/>
      <c r="C1071" s="308"/>
      <c r="D1071" s="311" t="s">
        <v>35</v>
      </c>
      <c r="E1071" s="312"/>
      <c r="F1071" s="10">
        <f>F1065+F1066+F1067+F1068+F1069+F1070</f>
        <v>1622684.82</v>
      </c>
      <c r="G1071" s="10">
        <f t="shared" ref="G1071" si="2792">G1065+G1066+G1067+G1068+G1069+G1070</f>
        <v>1622684.82</v>
      </c>
      <c r="H1071" s="10">
        <f t="shared" ref="H1071" si="2793">H1065+H1066+H1067+H1068+H1069+H1070</f>
        <v>0</v>
      </c>
      <c r="I1071" s="10">
        <f t="shared" ref="I1071" si="2794">I1065+I1066+I1067+I1068+I1069+I1070</f>
        <v>0</v>
      </c>
      <c r="J1071" s="10">
        <f t="shared" ref="J1071" si="2795">J1065+J1066+J1067+J1068+J1069+J1070</f>
        <v>0</v>
      </c>
      <c r="K1071" s="10">
        <f t="shared" ref="K1071" si="2796">K1065+K1066+K1067+K1068+K1069+K1070</f>
        <v>0</v>
      </c>
      <c r="L1071" s="10">
        <f t="shared" ref="L1071" si="2797">L1065+L1066+L1067+L1068+L1069+L1070</f>
        <v>0</v>
      </c>
      <c r="M1071" s="10">
        <f t="shared" ref="M1071" si="2798">M1065+M1066+M1067+M1068+M1069+M1070</f>
        <v>0</v>
      </c>
      <c r="N1071" s="10">
        <f t="shared" ref="N1071" si="2799">N1065+N1066+N1067+N1068+N1069+N1070</f>
        <v>0</v>
      </c>
      <c r="O1071" s="10">
        <f t="shared" ref="O1071" si="2800">O1065+O1066+O1067+O1068+O1069+O1070</f>
        <v>0</v>
      </c>
      <c r="P1071" s="10">
        <f t="shared" ref="P1071" si="2801">P1065+P1066+P1067+P1068+P1069+P1070</f>
        <v>0</v>
      </c>
      <c r="Q1071" s="10">
        <f t="shared" ref="Q1071" si="2802">Q1065+Q1066+Q1067+Q1068+Q1069+Q1070</f>
        <v>0</v>
      </c>
      <c r="R1071" s="10">
        <f t="shared" ref="R1071" si="2803">R1065+R1066+R1067+R1068+R1069+R1070</f>
        <v>0</v>
      </c>
      <c r="S1071" s="10">
        <f t="shared" ref="S1071" si="2804">S1065+S1066+S1067+S1068+S1069+S1070</f>
        <v>0</v>
      </c>
      <c r="T1071" s="10">
        <f t="shared" ref="T1071" si="2805">T1065+T1066+T1067+T1068+T1069+T1070</f>
        <v>0</v>
      </c>
      <c r="U1071" s="10">
        <f t="shared" ref="U1071" si="2806">U1065+U1066+U1067+U1068+U1069+U1070</f>
        <v>0</v>
      </c>
      <c r="V1071" s="10">
        <f t="shared" ref="V1071" si="2807">V1065+V1066+V1067+V1068+V1069+V1070</f>
        <v>0</v>
      </c>
      <c r="W1071" s="10">
        <f t="shared" ref="W1071" si="2808">W1065+W1066+W1067+W1068+W1069+W1070</f>
        <v>0</v>
      </c>
      <c r="X1071" s="10">
        <f t="shared" ref="X1071" si="2809">X1065+X1066+X1067+X1068+X1069+X1070</f>
        <v>0</v>
      </c>
      <c r="Y1071" s="10">
        <f t="shared" ref="Y1071" si="2810">Y1065+Y1066+Y1067+Y1068+Y1069+Y1070</f>
        <v>0</v>
      </c>
      <c r="Z1071" s="10">
        <f t="shared" ref="Z1071" si="2811">Z1065+Z1066+Z1067+Z1068+Z1069+Z1070</f>
        <v>0</v>
      </c>
      <c r="AA1071" s="16">
        <v>7</v>
      </c>
      <c r="AO1071" s="4">
        <f t="shared" si="2748"/>
        <v>0</v>
      </c>
      <c r="AP1071" s="4">
        <f t="shared" si="2749"/>
        <v>0</v>
      </c>
      <c r="AQ1071" s="4">
        <f t="shared" si="2663"/>
        <v>0</v>
      </c>
      <c r="AU1071" s="310"/>
      <c r="AV1071" s="316"/>
      <c r="AW1071" s="317"/>
      <c r="AX1071" s="321" t="s">
        <v>35</v>
      </c>
      <c r="AY1071" s="321"/>
      <c r="AZ1071" s="10">
        <f>AZ1065+AZ1066+AZ1067+AZ1068+AZ1069+AZ1070</f>
        <v>3245369.64</v>
      </c>
      <c r="BA1071" s="10">
        <f t="shared" ref="BA1071:BT1071" si="2812">BA1065+BA1066+BA1067+BA1068+BA1069+BA1070</f>
        <v>3245369.64</v>
      </c>
      <c r="BB1071" s="10">
        <f t="shared" si="2812"/>
        <v>0</v>
      </c>
      <c r="BC1071" s="10">
        <f t="shared" si="2812"/>
        <v>0</v>
      </c>
      <c r="BD1071" s="10">
        <f t="shared" si="2812"/>
        <v>0</v>
      </c>
      <c r="BE1071" s="10">
        <f t="shared" si="2812"/>
        <v>0</v>
      </c>
      <c r="BF1071" s="10">
        <f t="shared" si="2812"/>
        <v>0</v>
      </c>
      <c r="BG1071" s="10">
        <f t="shared" si="2812"/>
        <v>0</v>
      </c>
      <c r="BH1071" s="10">
        <f t="shared" si="2812"/>
        <v>0</v>
      </c>
      <c r="BI1071" s="10">
        <f t="shared" si="2812"/>
        <v>0</v>
      </c>
      <c r="BJ1071" s="10">
        <f t="shared" si="2812"/>
        <v>0</v>
      </c>
      <c r="BK1071" s="10">
        <f t="shared" si="2812"/>
        <v>0</v>
      </c>
      <c r="BL1071" s="10">
        <f t="shared" si="2812"/>
        <v>0</v>
      </c>
      <c r="BM1071" s="10">
        <f t="shared" si="2812"/>
        <v>0</v>
      </c>
      <c r="BN1071" s="10">
        <f t="shared" si="2812"/>
        <v>0</v>
      </c>
      <c r="BO1071" s="10">
        <f t="shared" si="2812"/>
        <v>0</v>
      </c>
      <c r="BP1071" s="10">
        <f t="shared" si="2812"/>
        <v>0</v>
      </c>
      <c r="BQ1071" s="10">
        <f t="shared" si="2812"/>
        <v>0</v>
      </c>
      <c r="BR1071" s="10">
        <f t="shared" si="2812"/>
        <v>0</v>
      </c>
      <c r="BS1071" s="10">
        <f t="shared" si="2812"/>
        <v>0</v>
      </c>
      <c r="BT1071" s="10">
        <f t="shared" si="2812"/>
        <v>0</v>
      </c>
      <c r="BU1071" s="16">
        <v>7</v>
      </c>
      <c r="CI1071" s="32">
        <f>BF1071-BG1071</f>
        <v>0</v>
      </c>
      <c r="CJ1071" s="123"/>
    </row>
    <row r="1072" spans="1:88" ht="75" customHeight="1">
      <c r="A1072" s="296"/>
      <c r="B1072" s="299"/>
      <c r="C1072" s="308"/>
      <c r="D1072" s="311" t="s">
        <v>337</v>
      </c>
      <c r="E1072" s="312"/>
      <c r="F1072" s="11">
        <f>ROUND(F1071/C1065,2)</f>
        <v>624.59</v>
      </c>
      <c r="G1072" s="11">
        <f>ROUND(G1071/C1065,2)</f>
        <v>624.59</v>
      </c>
      <c r="H1072" s="11">
        <f>ROUND(H1071/C1065,2)</f>
        <v>0</v>
      </c>
      <c r="I1072" s="11">
        <f>ROUND(I1071/C1065,2)</f>
        <v>0</v>
      </c>
      <c r="J1072" s="11">
        <f>ROUND(J1071/C1065,2)</f>
        <v>0</v>
      </c>
      <c r="K1072" s="11">
        <f>ROUND(K1071/C1065,2)</f>
        <v>0</v>
      </c>
      <c r="L1072" s="11">
        <f>ROUND(L1071/C1065,2)</f>
        <v>0</v>
      </c>
      <c r="M1072" s="11">
        <f>ROUND(M1071/C1065,2)</f>
        <v>0</v>
      </c>
      <c r="N1072" s="11">
        <f>ROUND(N1071/C1065,2)</f>
        <v>0</v>
      </c>
      <c r="O1072" s="11">
        <f>ROUND(O1071/C1065,2)</f>
        <v>0</v>
      </c>
      <c r="P1072" s="11">
        <f>ROUND(P1071/C1065,2)</f>
        <v>0</v>
      </c>
      <c r="Q1072" s="11">
        <f>ROUND(Q1071/C1065,2)</f>
        <v>0</v>
      </c>
      <c r="R1072" s="11">
        <f>ROUND(R1071/C1065,2)</f>
        <v>0</v>
      </c>
      <c r="S1072" s="11">
        <f>ROUND(S1071/C1065,2)</f>
        <v>0</v>
      </c>
      <c r="T1072" s="11">
        <f>ROUND(T1071/C1065,2)</f>
        <v>0</v>
      </c>
      <c r="U1072" s="11">
        <f>ROUND(U1071/C1065,2)</f>
        <v>0</v>
      </c>
      <c r="V1072" s="11">
        <f>ROUND(V1071/C1065,2)</f>
        <v>0</v>
      </c>
      <c r="W1072" s="11">
        <f>ROUND(W1071/C1065,2)</f>
        <v>0</v>
      </c>
      <c r="X1072" s="11">
        <f>ROUND(X1071/C1065,2)</f>
        <v>0</v>
      </c>
      <c r="Y1072" s="11">
        <f>ROUND(Y1071/C1065,2)</f>
        <v>0</v>
      </c>
      <c r="Z1072" s="11">
        <f>ROUND(Z1071/C1065,2)</f>
        <v>0</v>
      </c>
      <c r="AA1072" s="17">
        <v>8</v>
      </c>
      <c r="AD1072" s="52">
        <f>IF(AND(G1072&gt;947.15,G1072&lt;949),3,IF(AND(G1072&gt;623.59,G1072&lt;625),4,IF(AND(G1072&gt;237.38,G1072&lt;239),5,IF(AND(G1072&gt;1986,G1072&lt;1988),6,IF(AND(G1072&gt;739.75,G1072&lt;741),7,IF(AND(G1072&gt;282.91,G1072&lt;284),8,IF(AND(G1072&gt;2681.35,G1072&lt;2683),9,IF(AND(G1072&gt;828.59,G1072&lt;830),10,IF(AND(G1072&gt;585.15,G1072&lt;587),11,IF(AND(G1072&gt;991.71,G1072&lt;993),12,IF(AND(G1072&gt;652.95,G1072&lt;654),13,IF(AND(G1072&gt;248.59,G1072&lt;250),14,IF(AND(G1072&gt;2079.39,G1072&lt;2081),15,IF(AND(G1072&gt;774.57,G1072&lt;776),16,IF(AND(G1072&gt;296.25,G1072&lt;298),17,IF(AND(G1072&gt;2807.42,G1072&lt;2809),18,IF(AND(G1072&gt;867.59,G1072&lt;869),19,IF(AND(G1072&gt;612.7,G1072&lt;614),20))))))))))))))))))</f>
        <v>4</v>
      </c>
      <c r="AE1072" s="52" t="b">
        <f>IF(AND(I1072&gt;1204.78,I1072&lt;1206),5,IF(AND(I1072&gt;1407.63,I1072&lt;1409),8,IF(AND(I1072&gt;1427.91,I1072&lt;1429),11,IF(AND(I1072&gt;1261.45,I1072&lt;1263),14,IF(AND(I1072&gt;1473.83,I1072&lt;1475),17,IF(AND(I1072&gt;1495.07,I1072&lt;1497),20))))))</f>
        <v>0</v>
      </c>
      <c r="AF1072" s="52" t="b">
        <f>IF(AND(J1072&gt;486.32,J1072&lt;488),3,IF(AND(J1072&gt;324.64,J1072&lt;326),4,IF(AND(J1072&gt;286.99,J1072&lt;288.5),5,IF(AND(J1072&gt;617.7,J1072&lt;618),6,IF(AND(J1072&gt;411.3,J1072&lt;413),7,IF(AND(J1072&gt;365.04,J1072&lt;367),8,IF(AND(J1072&gt;797.54,J1072&lt;799),9,IF(AND(J1072&gt;533.49,J1072&lt;535),10,IF(AND(J1072&gt;475.86,J1072&lt;477),11,IF(AND(J1072&gt;509.22,J1072&lt;511),12,IF(AND(J1072&gt;339.94,J1072&lt;341.2),13,IF(AND(J1072&gt;300.53,J1072&lt;302),14,IF(AND(J1072&gt;646.78,J1072&lt;648),15,IF(AND(J1072&gt;430.68,J1072&lt;432),16,IF(AND(J1072&gt;382.24,J1072&lt;384),17,IF(AND(J1072&gt;835.07,J1072&lt;837),18,IF(AND(J1072&gt;558.61,J1072&lt;560),19,IF(AND(J1072&gt;498.27,J1072&lt;500),20))))))))))))))))))</f>
        <v>0</v>
      </c>
      <c r="AG1072" s="52" t="b">
        <f>IF(AND(L1072&gt;497.89,L1072&lt;499),3,IF(AND(L1072&gt;360.29,L1072&lt;362),4,IF(AND(L1072&gt;249.38,L1072&lt;251),5,IF(AND(L1072&gt;628.22,L1072&lt;630),6,IF(AND(L1072&gt;455.21,L1072&lt;457),7,IF(AND(L1072&gt;315.16,L1072&lt;317),8,IF(AND(L1072&gt;814.35,L1072&lt;816),9,IF(AND(L1072&gt;571.19,L1072&lt;573),10,IF(AND(L1072&gt;401.59,L1072&lt;403),11,IF(AND(L1072&gt;521.33,L1072&lt;523),12,IF(AND(L1072&gt;377.28,L1072&lt;379),13,IF(AND(L1072&gt;261.15,L1072&lt;263),14,IF(AND(L1072&gt;657.8,L1072&lt;659),15,IF(AND(L1072&gt;476.66,L1072&lt;478),16,IF(AND(L1072&gt;330.01,L1072&lt;332),17,IF(AND(L1072&gt;852.67,L1072&lt;854),18,IF(AND(L1072&gt;598.08,L1072&lt;600),19,IF(AND(L1072&gt;420.51,L1072&lt;422),20))))))))))))))))))</f>
        <v>0</v>
      </c>
      <c r="AH1072" s="52" t="b">
        <f>IF(AND(Q1072&gt;358.85,Q1072&lt;360),3,IF(AND(Q1072&gt;129.83,Q1072&lt;131),4,IF(AND(Q1072&gt;77.61,Q1072&lt;79),5,IF(AND(Q1072&gt;426.19,Q1072&lt;428),6,IF(AND(Q1072&gt;159.77,Q1072&lt;161),7,IF(AND(Q1072&gt;94.38,Q1072&lt;96),8,IF(AND(Q1072&gt;567.37,Q1072&lt;569),9,IF(AND(Q1072&gt;203.4,Q1072&lt;205),10,IF(AND(Q1072&gt;131.96,Q1072&lt;133),11,IF(AND(Q1072&gt;375.76,Q1072&lt;377),12,IF(AND(Q1072&gt;135.98,Q1072&lt;137),13,IF(AND(Q1072&gt;81.31,Q1072&lt;83),14,IF(AND(Q1072&gt;446.27,Q1072&lt;448),15,IF(AND(Q1072&gt;167.32,Q1072&lt;169),16,IF(AND(Q1072&gt;98.86,Q1072&lt;100),17,IF(AND(Q1072&gt;594.08,Q1072&lt;596),18,IF(AND(Q1072&gt;213.01,Q1072&lt;215),19,IF(AND(Q1072&gt;138.21,Q1072&lt;140),20))))))))))))))))))</f>
        <v>0</v>
      </c>
      <c r="AI1072" s="52" t="b">
        <f>IF(AND(S1072&gt;195.17,S1072&lt;197),3,IF(AND(S1072&gt;88.93,S1072&lt;90),4,IF(AND(S1072&gt;47.88,S1072&lt;49),5,IF(AND(S1072&gt;245.08,S1072&lt;247),6,IF(AND(S1072&gt;111.07,S1072&lt;113),7,IF(AND(S1072&gt;60.92,S1072&lt;62),8,IF(AND(S1072&gt;296.11,S1072&lt;298),9,IF(AND(S1072&gt;139.41,S1072&lt;141),10,IF(AND(S1072&gt;78.67,S1072&lt;80),11,IF(AND(S1072&gt;204.39,S1072&lt;206),12,IF(AND(S1072&gt;93.16,S1072&lt;95),13,IF(AND(S1072&gt;50.17,S1072&lt;52),14,IF(AND(S1072&gt;256.64,S1072&lt;258),15,IF(AND(S1072&gt;116.33,S1072&lt;118),16,IF(AND(S1072&gt;63.83,S1072&lt;65),17,IF(AND(S1072&gt;310.07,S1072&lt;312),18,IF(AND(S1072&gt;146.01,S1072&lt;148),19,IF(AND(S1072&gt;82.42,S1072&lt;84),20))))))))))))))))))</f>
        <v>0</v>
      </c>
      <c r="AJ1072" s="52" t="b">
        <f>IF(AND(U1072&gt;107.35,U1072&lt;109),3,IF(AND(U1072&gt;63.65,U1072&lt;65),4,IF(AND(U1072&gt;44.75,U1072&lt;46),5,IF(AND(U1072&gt;143.27,U1072&lt;145),6,IF(AND(U1072&gt;85.58,U1072&lt;87),7,IF(AND(U1072&gt;60.46,U1072&lt;62),8,IF(AND(U1072&gt;194.16,U1072&lt;196),9,IF(AND(U1072&gt;117.24,U1072&lt;119),10,IF(AND(U1072&gt;82.88,U1072&lt;84),11,IF(AND(U1072&gt;112.44,U1072&lt;114),12,IF(AND(U1072&gt;66.69,U1072&lt;68),13,IF(AND(U1072&gt;46.9,U1072&lt;48),14,IF(AND(U1072&gt;150.05,U1072&lt;152),15,IF(AND(U1072&gt;90.65,U1072&lt;91),16,IF(AND(U1072&gt;63.34,U1072&lt;65),17,IF(AND(U1072&gt;203.34,U1072&lt;205),18,IF(AND(U1072&gt;122.8,U1072&lt;124),19,IF(AND(U1072&gt;86.83,U1072&lt;88),20))))))))))))))))))</f>
        <v>0</v>
      </c>
      <c r="AK1072" s="52" t="b">
        <f>IF(AND(V1072&gt;139.85,V1072&lt;141),3,IF(AND(V1072&gt;103.84,V1072&lt;105),4,IF(AND(V1072&gt;52.32,V1072&lt;54),5,IF(AND(V1072&gt;285.46,V1072&lt;287),6,IF(AND(V1072&gt;118.42,V1072&lt;120),7,IF(AND(V1072&gt;62.42,V1072&lt;64),8,IF(AND(V1072&gt;412.27,V1072&lt;414),9,IF(AND(V1072&gt;140.33,V1072&lt;142),10,IF(AND(V1072&gt;145,V1072&lt;147),11,IF(AND(V1072&gt;146.47,V1072&lt;148),12,IF(AND(V1072&gt;108.77,V1072&lt;110),13,IF(AND(V1072&gt;54.82,V1072&lt;56),14,IF(AND(V1072&gt;298.92,V1072&lt;300),15,IF(AND(V1072&gt;124.03,V1072&lt;126),16,IF(AND(V1072&gt;65.4,V1072&lt;67),17,IF(AND(V1072&gt;431.69,V1072&lt;433),18,IF(AND(V1072&gt;146.97,V1072&lt;148),19,IF(AND(V1072&gt;151.86,V1072&lt;153),20))))))))))))))))))</f>
        <v>0</v>
      </c>
      <c r="AL1072" s="52" t="b">
        <f>IF(AND(W1072&gt;350.42,W1072&lt;352),3,IF(AND(W1072&gt;546.22,W1072&lt;548),4,IF(AND(W1072&gt;155.33,W1072&lt;157),5,IF(AND(W1072&gt;721.99,W1072&lt;723),6,IF(AND(W1072&gt;638.96,W1072&lt;639),7,IF(AND(W1072&gt;187.79,W1072&lt;189),8,IF(AND(W1072&gt;945.4,W1072&lt;947),9,IF(AND(W1072&gt;698.46,W1072&lt;670),10,IF(AND(W1072&gt;360.7,W1072&lt;362),11,IF(AND(W1072&gt;366.94,W1072&lt;368),12,IF(AND(W1072&gt;571.94,W1072&lt;573),13,IF(AND(W1072&gt;162.68,W1072&lt;164),14,IF(AND(W1072&gt;755.97,W1072&lt;757),15,IF(AND(W1072&gt;667.99,W1072&lt;669),16,IF(AND(W1072&gt;196.66,W1072&lt;198),17,IF(AND(W1072&gt;989.88,W1072&lt;991),18,IF(AND(W1072&gt;731.33,W1072&lt;733),19,IF(AND(W1072&gt;377.7,W1072&lt;379),20))))))))))))))))))</f>
        <v>0</v>
      </c>
      <c r="AM1072" s="52" t="b">
        <f>IF(AND(Y1072&gt;46.2,Y1072&lt;46.5),3,IF(AND(Y1072&gt;18.8,Y1072&lt;19.1),4,IF(AND(Y1072&gt;15.8,Y1072&lt;16),5,IF(AND(Y1072&gt;78.7,Y1072&lt;79),6,IF(AND(Y1072&gt;32.1,Y1072&lt;32.4),7,IF(AND(Y1072&gt;26.9,Y1072&lt;27.3),8,IF(AND(Y1072&gt;125,Y1072&lt;125.5),9,IF(AND(Y1072&gt;48.2,Y1072&lt;48.52),10,IF(AND(Y1072&gt;43.1,Y1072&lt;43.6),11,IF(AND(Y1072&gt;48.53,Y1072&lt;48.7),12,IF(AND(Y1072&gt;19.6,Y1072&lt;20.1),13,IF(AND(Y1072&gt;16.5,Y1072&lt;16.9),14,IF(AND(Y1072&gt;82.4,Y1072&lt;82.8),15,IF(AND(Y1072&gt;33.6,Y1072&lt;34),16,IF(AND(Y1072&gt;28,Y1072&lt;28.6),17,IF(AND(Y1072&gt;130.8,Y1072&lt;131.4),18,IF(AND(Y1072&gt;50.5,Y1072&lt;50.9),19,IF(AND(Y1072&gt;45.2,Y1072&lt;45.8),20))))))))))))))))))</f>
        <v>0</v>
      </c>
      <c r="AO1072" s="4">
        <f t="shared" si="2748"/>
        <v>0</v>
      </c>
      <c r="AP1072" s="4">
        <f t="shared" si="2749"/>
        <v>0</v>
      </c>
      <c r="AQ1072" s="4">
        <f t="shared" si="2663"/>
        <v>0</v>
      </c>
      <c r="AU1072" s="310"/>
      <c r="AV1072" s="316"/>
      <c r="AW1072" s="317"/>
      <c r="AX1072" s="321" t="s">
        <v>337</v>
      </c>
      <c r="AY1072" s="321"/>
      <c r="AZ1072" s="11">
        <f>ROUND(AZ1071/AW1065,2)</f>
        <v>1249.18</v>
      </c>
      <c r="BA1072" s="11">
        <f>ROUND(BA1071/AW1065,2)</f>
        <v>1249.18</v>
      </c>
      <c r="BB1072" s="11">
        <f>ROUND(BB1071/AW1065,2)</f>
        <v>0</v>
      </c>
      <c r="BC1072" s="11">
        <f>ROUND(BC1071/AW1065,2)</f>
        <v>0</v>
      </c>
      <c r="BD1072" s="11">
        <f>ROUND(BD1071/AW1065,2)</f>
        <v>0</v>
      </c>
      <c r="BE1072" s="11">
        <f>ROUND(BE1071/AW1065,2)</f>
        <v>0</v>
      </c>
      <c r="BF1072" s="11">
        <f>ROUND(BF1071/AW1065,2)</f>
        <v>0</v>
      </c>
      <c r="BG1072" s="11">
        <f>ROUND(BG1071/AW1065,2)</f>
        <v>0</v>
      </c>
      <c r="BH1072" s="11">
        <f>ROUND(BH1071/AW1065,2)</f>
        <v>0</v>
      </c>
      <c r="BI1072" s="11">
        <f>ROUND(BI1071/AW1065,2)</f>
        <v>0</v>
      </c>
      <c r="BJ1072" s="11">
        <f>ROUND(BJ1071/AW1065,2)</f>
        <v>0</v>
      </c>
      <c r="BK1072" s="11">
        <f>ROUND(BK1071/AW1065,2)</f>
        <v>0</v>
      </c>
      <c r="BL1072" s="11">
        <f>ROUND(BL1071/AW1065,2)</f>
        <v>0</v>
      </c>
      <c r="BM1072" s="11">
        <f>ROUND(BM1071/AW1065,2)</f>
        <v>0</v>
      </c>
      <c r="BN1072" s="11">
        <f>ROUND(BN1071/AW1065,2)</f>
        <v>0</v>
      </c>
      <c r="BO1072" s="11">
        <f>ROUND(BO1071/AW1065,2)</f>
        <v>0</v>
      </c>
      <c r="BP1072" s="11">
        <f>ROUND(BP1071/AW1065,2)</f>
        <v>0</v>
      </c>
      <c r="BQ1072" s="11">
        <f>ROUND(BQ1071/AW1065,2)</f>
        <v>0</v>
      </c>
      <c r="BR1072" s="11">
        <f>ROUND(BR1071/AW1065,2)</f>
        <v>0</v>
      </c>
      <c r="BS1072" s="11">
        <f>ROUND(BS1071/AW1065,2)</f>
        <v>0</v>
      </c>
      <c r="BT1072" s="11">
        <f>ROUND(BT1071/AW1065,2)</f>
        <v>0</v>
      </c>
      <c r="BU1072" s="17">
        <v>8</v>
      </c>
      <c r="BX1072" s="52" t="b">
        <f>IF(AND(BA1072&gt;947.15,BA1072&lt;949),3,IF(AND(BA1072&gt;623.59,BA1072&lt;625),4,IF(AND(BA1072&gt;237.38,BA1072&lt;239),5,IF(AND(BA1072&gt;1986,BA1072&lt;1988),6,IF(AND(BA1072&gt;739.75,BA1072&lt;741),7,IF(AND(BA1072&gt;282.91,BA1072&lt;284),8,IF(AND(BA1072&gt;2681.35,BA1072&lt;2683),9,IF(AND(BA1072&gt;828.59,BA1072&lt;830),10,IF(AND(BA1072&gt;585.15,BA1072&lt;587),11,IF(AND(BA1072&gt;991.71,BA1072&lt;993),12,IF(AND(BA1072&gt;652.95,BA1072&lt;654),13,IF(AND(BA1072&gt;248.59,BA1072&lt;250),14,IF(AND(BA1072&gt;2079.39,BA1072&lt;2081),15,IF(AND(BA1072&gt;774.57,BA1072&lt;776),16,IF(AND(BA1072&gt;296.25,BA1072&lt;298),17,IF(AND(BA1072&gt;2807.42,BA1072&lt;2809),18,IF(AND(BA1072&gt;867.59,BA1072&lt;869),19,IF(AND(BA1072&gt;612.7,BA1072&lt;614),20))))))))))))))))))</f>
        <v>0</v>
      </c>
      <c r="BY1072" s="52" t="b">
        <f>IF(AND(BC1072&gt;1204.78,BC1072&lt;1206),5,IF(AND(BC1072&gt;1407.63,BC1072&lt;1409),8,IF(AND(BC1072&gt;1427.91,BC1072&lt;1429),11,IF(AND(BC1072&gt;1261.45,BC1072&lt;1263),14,IF(AND(BC1072&gt;1473.83,BC1072&lt;1475),17,IF(AND(BC1072&gt;1495.07,BC1072&lt;1497),20))))))</f>
        <v>0</v>
      </c>
      <c r="BZ1072" s="52" t="b">
        <f>IF(AND(BD1072&gt;486.32,BD1072&lt;488),3,IF(AND(BD1072&gt;324.64,BD1072&lt;326),4,IF(AND(BD1072&gt;286.99,BD1072&lt;288.5),5,IF(AND(BD1072&gt;617.7,BD1072&lt;618),6,IF(AND(BD1072&gt;411.3,BD1072&lt;413),7,IF(AND(BD1072&gt;365.04,BD1072&lt;367),8,IF(AND(BD1072&gt;797.54,BD1072&lt;799),9,IF(AND(BD1072&gt;533.49,BD1072&lt;535),10,IF(AND(BD1072&gt;475.86,BD1072&lt;477),11,IF(AND(BD1072&gt;509.22,BD1072&lt;511),12,IF(AND(BD1072&gt;339.94,BD1072&lt;341.2),13,IF(AND(BD1072&gt;300.53,BD1072&lt;302),14,IF(AND(BD1072&gt;646.78,BD1072&lt;648),15,IF(AND(BD1072&gt;430.68,BD1072&lt;432),16,IF(AND(BD1072&gt;382.24,BD1072&lt;384),17,IF(AND(BD1072&gt;835.07,BD1072&lt;837),18,IF(AND(BD1072&gt;558.61,BD1072&lt;560),19,IF(AND(BD1072&gt;498.27,BD1072&lt;500),20))))))))))))))))))</f>
        <v>0</v>
      </c>
      <c r="CA1072" s="52" t="b">
        <f>IF(AND(BF1072&gt;497.89,BF1072&lt;499),3,IF(AND(BF1072&gt;360.29,BF1072&lt;362),4,IF(AND(BF1072&gt;249.38,BF1072&lt;251),5,IF(AND(BF1072&gt;628.22,BF1072&lt;630),6,IF(AND(BF1072&gt;455.21,BF1072&lt;457),7,IF(AND(BF1072&gt;315.16,BF1072&lt;317),8,IF(AND(BF1072&gt;814.35,BF1072&lt;816),9,IF(AND(BF1072&gt;571.19,BF1072&lt;573),10,IF(AND(BF1072&gt;401.59,BF1072&lt;403),11,IF(AND(BF1072&gt;521.33,BF1072&lt;523),12,IF(AND(BF1072&gt;377.28,BF1072&lt;379),13,IF(AND(BF1072&gt;261.15,BF1072&lt;263),14,IF(AND(BF1072&gt;657.8,BF1072&lt;659),15,IF(AND(BF1072&gt;476.66,BF1072&lt;478),16,IF(AND(BF1072&gt;330.01,BF1072&lt;332),17,IF(AND(BF1072&gt;852.67,BF1072&lt;854),18,IF(AND(BF1072&gt;598.08,BF1072&lt;600),19,IF(AND(BF1072&gt;420.51,BF1072&lt;422),20))))))))))))))))))</f>
        <v>0</v>
      </c>
      <c r="CB1072" s="52" t="b">
        <f>IF(AND(BK1072&gt;358.85,BK1072&lt;360),3,IF(AND(BK1072&gt;129.83,BK1072&lt;131),4,IF(AND(BK1072&gt;77.61,BK1072&lt;79),5,IF(AND(BK1072&gt;426.19,BK1072&lt;428),6,IF(AND(BK1072&gt;159.77,BK1072&lt;161),7,IF(AND(BK1072&gt;94.38,BK1072&lt;96),8,IF(AND(BK1072&gt;567.37,BK1072&lt;569),9,IF(AND(BK1072&gt;203.4,BK1072&lt;205),10,IF(AND(BK1072&gt;131.96,BK1072&lt;133),11,IF(AND(BK1072&gt;375.76,BK1072&lt;377),12,IF(AND(BK1072&gt;135.98,BK1072&lt;137),13,IF(AND(BK1072&gt;81.31,BK1072&lt;83),14,IF(AND(BK1072&gt;446.27,BK1072&lt;448),15,IF(AND(BK1072&gt;167.32,BK1072&lt;169),16,IF(AND(BK1072&gt;98.86,BK1072&lt;100),17,IF(AND(BK1072&gt;594.08,BK1072&lt;596),18,IF(AND(BK1072&gt;213.01,BK1072&lt;215),19,IF(AND(BK1072&gt;138.21,BK1072&lt;140),20))))))))))))))))))</f>
        <v>0</v>
      </c>
      <c r="CC1072" s="52" t="b">
        <f>IF(AND(BM1072&gt;195.17,BM1072&lt;197),3,IF(AND(BM1072&gt;88.93,BM1072&lt;90),4,IF(AND(BM1072&gt;47.88,BM1072&lt;49),5,IF(AND(BM1072&gt;245.08,BM1072&lt;247),6,IF(AND(BM1072&gt;111.07,BM1072&lt;113),7,IF(AND(BM1072&gt;60.92,BM1072&lt;62),8,IF(AND(BM1072&gt;296.11,BM1072&lt;298),9,IF(AND(BM1072&gt;139.41,BM1072&lt;141),10,IF(AND(BM1072&gt;78.67,BM1072&lt;80),11,IF(AND(BM1072&gt;204.39,BM1072&lt;206),12,IF(AND(BM1072&gt;93.16,BM1072&lt;95),13,IF(AND(BM1072&gt;50.17,BM1072&lt;52),14,IF(AND(BM1072&gt;256.64,BM1072&lt;258),15,IF(AND(BM1072&gt;116.33,BM1072&lt;118),16,IF(AND(BM1072&gt;63.83,BM1072&lt;65),17,IF(AND(BM1072&gt;310.07,BM1072&lt;312),18,IF(AND(BM1072&gt;146.01,BM1072&lt;148),19,IF(AND(BM1072&gt;82.42,BM1072&lt;84),20))))))))))))))))))</f>
        <v>0</v>
      </c>
      <c r="CD1072" s="52" t="b">
        <f>IF(AND(BO1072&gt;107.35,BO1072&lt;109),3,IF(AND(BO1072&gt;63.65,BO1072&lt;65),4,IF(AND(BO1072&gt;44.75,BO1072&lt;46),5,IF(AND(BO1072&gt;143.27,BO1072&lt;145),6,IF(AND(BO1072&gt;85.58,BO1072&lt;87),7,IF(AND(BO1072&gt;60.46,BO1072&lt;62),8,IF(AND(BO1072&gt;194.16,BO1072&lt;196),9,IF(AND(BO1072&gt;117.24,BO1072&lt;119),10,IF(AND(BO1072&gt;82.88,BO1072&lt;84),11,IF(AND(BO1072&gt;112.44,BO1072&lt;114),12,IF(AND(BO1072&gt;66.69,BO1072&lt;68),13,IF(AND(BO1072&gt;46.9,BO1072&lt;48),14,IF(AND(BO1072&gt;150.05,BO1072&lt;152),15,IF(AND(BO1072&gt;90.65,BO1072&lt;91),16,IF(AND(BO1072&gt;63.34,BO1072&lt;65),17,IF(AND(BO1072&gt;203.34,BO1072&lt;205),18,IF(AND(BO1072&gt;122.8,BO1072&lt;124),19,IF(AND(BO1072&gt;86.83,BO1072&lt;88),20))))))))))))))))))</f>
        <v>0</v>
      </c>
      <c r="CE1072" s="52" t="b">
        <f>IF(AND(BP1072&gt;139.85,BP1072&lt;141),3,IF(AND(BP1072&gt;103.84,BP1072&lt;105),4,IF(AND(BP1072&gt;52.32,BP1072&lt;54),5,IF(AND(BP1072&gt;285.46,BP1072&lt;287),6,IF(AND(BP1072&gt;118.42,BP1072&lt;120),7,IF(AND(BP1072&gt;62.42,BP1072&lt;64),8,IF(AND(BP1072&gt;412.27,BP1072&lt;414),9,IF(AND(BP1072&gt;140.33,BP1072&lt;142),10,IF(AND(BP1072&gt;145,BP1072&lt;147),11,IF(AND(BP1072&gt;146.47,BP1072&lt;148),12,IF(AND(BP1072&gt;108.77,BP1072&lt;110),13,IF(AND(BP1072&gt;54.82,BP1072&lt;56),14,IF(AND(BP1072&gt;298.92,BP1072&lt;300),15,IF(AND(BP1072&gt;124.03,BP1072&lt;126),16,IF(AND(BP1072&gt;65.4,BP1072&lt;67),17,IF(AND(BP1072&gt;431.69,BP1072&lt;433),18,IF(AND(BP1072&gt;146.97,BP1072&lt;148),19,IF(AND(BP1072&gt;151.86,BP1072&lt;153),20))))))))))))))))))</f>
        <v>0</v>
      </c>
      <c r="CF1072" s="52" t="b">
        <f>IF(AND(BQ1072&gt;350.42,BQ1072&lt;352),3,IF(AND(BQ1072&gt;546.22,BQ1072&lt;548),4,IF(AND(BQ1072&gt;155.33,BQ1072&lt;157),5,IF(AND(BQ1072&gt;721.99,BQ1072&lt;723),6,IF(AND(BQ1072&gt;638.96,BQ1072&lt;639),7,IF(AND(BQ1072&gt;187.79,BQ1072&lt;189),8,IF(AND(BQ1072&gt;945.4,BQ1072&lt;947),9,IF(AND(BQ1072&gt;698.46,BQ1072&lt;670),10,IF(AND(BQ1072&gt;360.7,BQ1072&lt;362),11,IF(AND(BQ1072&gt;366.94,BQ1072&lt;368),12,IF(AND(BQ1072&gt;571.94,BQ1072&lt;573),13,IF(AND(BQ1072&gt;162.68,BQ1072&lt;164),14,IF(AND(BQ1072&gt;755.97,BQ1072&lt;757),15,IF(AND(BQ1072&gt;667.99,BQ1072&lt;669),16,IF(AND(BQ1072&gt;196.66,BQ1072&lt;198),17,IF(AND(BQ1072&gt;989.88,BQ1072&lt;991),18,IF(AND(BQ1072&gt;731.33,BQ1072&lt;733),19,IF(AND(BQ1072&gt;377.7,BQ1072&lt;379),20))))))))))))))))))</f>
        <v>0</v>
      </c>
      <c r="CG1072" s="52" t="b">
        <f>IF(AND(BS1072&gt;46.2,BS1072&lt;46.5),3,IF(AND(BS1072&gt;18.8,BS1072&lt;19.1),4,IF(AND(BS1072&gt;15.8,BS1072&lt;16),5,IF(AND(BS1072&gt;78.7,BS1072&lt;79),6,IF(AND(BS1072&gt;32.1,BS1072&lt;32.4),7,IF(AND(BS1072&gt;26.9,BS1072&lt;27.3),8,IF(AND(BS1072&gt;125,BS1072&lt;125.5),9,IF(AND(BS1072&gt;48.2,BS1072&lt;48.52),10,IF(AND(BS1072&gt;43.1,BS1072&lt;43.6),11,IF(AND(BS1072&gt;48.53,BS1072&lt;48.7),12,IF(AND(BS1072&gt;19.6,BS1072&lt;20.1),13,IF(AND(BS1072&gt;16.5,BS1072&lt;16.9),14,IF(AND(BS1072&gt;82.4,BS1072&lt;82.8),15,IF(AND(BS1072&gt;33.6,BS1072&lt;34),16,IF(AND(BS1072&gt;28,BS1072&lt;28.6),17,IF(AND(BS1072&gt;130.8,BS1072&lt;131.4),18,IF(AND(BS1072&gt;50.5,BS1072&lt;50.9),19,IF(AND(BS1072&gt;45.2,BS1072&lt;45.8),20))))))))))))))))))</f>
        <v>0</v>
      </c>
    </row>
    <row r="1073" spans="1:88" ht="90" customHeight="1">
      <c r="A1073" s="297"/>
      <c r="B1073" s="300"/>
      <c r="C1073" s="309"/>
      <c r="D1073" s="311" t="s">
        <v>338</v>
      </c>
      <c r="E1073" s="312"/>
      <c r="F1073" s="10" t="s">
        <v>36</v>
      </c>
      <c r="G1073" s="12">
        <f>IF(AD1073=FALSE,0,AD1073)</f>
        <v>624.59</v>
      </c>
      <c r="H1073" s="12" t="s">
        <v>36</v>
      </c>
      <c r="I1073" s="12">
        <f>IF(AE1073=FALSE,0,AE1073)</f>
        <v>0</v>
      </c>
      <c r="J1073" s="12">
        <f>IF(AF1073=FALSE,0,AF1073)</f>
        <v>0</v>
      </c>
      <c r="K1073" s="12" t="s">
        <v>36</v>
      </c>
      <c r="L1073" s="12">
        <f>IF(AG1073=FALSE,0,AG1073)</f>
        <v>0</v>
      </c>
      <c r="M1073" s="12" t="s">
        <v>36</v>
      </c>
      <c r="N1073" s="12" t="s">
        <v>36</v>
      </c>
      <c r="O1073" s="12" t="s">
        <v>36</v>
      </c>
      <c r="P1073" s="12" t="s">
        <v>36</v>
      </c>
      <c r="Q1073" s="12">
        <f>IF(AH1073=FALSE,0,AH1073)</f>
        <v>0</v>
      </c>
      <c r="R1073" s="12" t="s">
        <v>36</v>
      </c>
      <c r="S1073" s="12">
        <f>IF(AI1073=FALSE,0,AI1073)</f>
        <v>0</v>
      </c>
      <c r="T1073" s="12" t="s">
        <v>36</v>
      </c>
      <c r="U1073" s="12">
        <f>IF(AJ1073=FALSE,0,AJ1073)</f>
        <v>0</v>
      </c>
      <c r="V1073" s="12">
        <f>IF(AK1073=FALSE,0,AK1073)</f>
        <v>0</v>
      </c>
      <c r="W1073" s="12">
        <f>IF(AL1073=FALSE,0,AL1073)</f>
        <v>0</v>
      </c>
      <c r="X1073" s="12" t="s">
        <v>36</v>
      </c>
      <c r="Y1073" s="12">
        <f>IF(AM1073=FALSE,0,AM1073)</f>
        <v>0</v>
      </c>
      <c r="Z1073" s="12" t="s">
        <v>36</v>
      </c>
      <c r="AA1073" s="18">
        <v>9</v>
      </c>
      <c r="AD1073" s="52">
        <f>IF(AD1072=3,948.15,IF(AD1072=4,624.59,IF(AD1072=5,238.38,IF(AD1072=6,1987,IF(AD1072=7,740.75,IF(AD1072=8,283.91,IF(AD1072=9,2682.35,IF(AD1072=10,829.59,IF(AD1072=11,586.15,IF(AD1072=12,992.71,IF(AD1072=13,653.95,IF(AD1072=14,249.59,IF(AD1072=15,2080.39,IF(AD1072=16,775.57,IF(AD1072=17,297.25,IF(AD1072=18,2808.42,IF(AD1072=19,868.59,IF(AD1072=20,613.7))))))))))))))))))</f>
        <v>624.59</v>
      </c>
      <c r="AE1073" s="52" t="b">
        <f>IF(AE1072=5,1205.78,IF(AE1072=8,1408.63,IF(AE1072=11,1428.91,IF(AE1072=14,1262.45,IF(AE1072=17,1474.83,IF(AE1072=20,1496.07))))))</f>
        <v>0</v>
      </c>
      <c r="AF1073" s="52" t="b">
        <f>IF(AF1072=3,487.32,IF(AF1072=4,325.64,IF(AF1072=5,287.99,IF(AF1072=6,618.7,IF(AF1072=7,412.3,IF(AF1072=8,366.04,IF(AF1072=9,798.54,IF(AF1072=10,534.49,IF(AF1072=11,476.86,IF(AF1072=12,510.22,IF(AF1072=13,340.94,IF(AF1072=14,301.53,IF(AF1072=15,647.78,IF(AF1072=16,431.68,IF(AF1072=17,383.24,IF(AF1072=18,836.07,IF(AF1072=19,559.61,IF(AF1072=20,499.27))))))))))))))))))</f>
        <v>0</v>
      </c>
      <c r="AG1073" s="52" t="b">
        <f>IF(AG1072=3,498.89,IF(AG1072=4,361.29,IF(AG1072=5,250.38,IF(AG1072=6,629.22,IF(AG1072=7,456.21,IF(AG1072=8,316.16,IF(AG1072=9,815.35,IF(AG1072=10,572.19,IF(AG1072=11,402.59,IF(AG1072=12,522.33,IF(AG1072=13,378.28,IF(AG1072=14,262.15,IF(AG1072=15,658.8,IF(AG1072=16,477.66,IF(AG1072=17,331.01,IF(AG1072=18,853.67,IF(AG1072=19,599.08,IF(AG1072=20,421.51))))))))))))))))))</f>
        <v>0</v>
      </c>
      <c r="AH1073" s="52" t="b">
        <f>IF(AH1072=3,359.85,IF(AH1072=4,130.83,IF(AH1072=5,78.61,IF(AH1072=6,427.19,IF(AH1072=7,160.77,IF(AH1072=8,95.38,IF(AH1072=9,568.37,IF(AH1072=10,204.4,IF(AH1072=11,132.96,IF(AH1072=12,376.76,IF(AH1072=13,136.98,IF(AH1072=14,82.31,IF(AH1072=15,447.27,IF(AH1072=16,168.32,IF(AH1072=17,99.86,IF(AH1072=18,595.08,IF(AH1072=19,214.01,IF(AH1072=20,139.21))))))))))))))))))</f>
        <v>0</v>
      </c>
      <c r="AI1073" s="52" t="b">
        <f>IF(AI1072=3,196.17,IF(AI1072=4,89.93,IF(AI1072=5,48.88,IF(AI1072=6,246.08,IF(AI1072=7,112.07,IF(AI1072=8,61.92,IF(AI1072=9,297.11,IF(AI1072=10,140.41,IF(AI1072=11,79.67,IF(AI1072=12,205.39,IF(AI1072=13,94.16,IF(AI1072=14,51.17,IF(AI1072=15,257.64,IF(AI1072=16,117.33,IF(AI1072=17,64.83,IF(AI1072=18,311.07,IF(AI1072=19,147.01,IF(AI1072=20,83.42))))))))))))))))))</f>
        <v>0</v>
      </c>
      <c r="AJ1073" s="52" t="b">
        <f>IF(AJ1072=3,108.35,IF(AJ1072=4,64.65,IF(AJ1072=5,45.75,IF(AJ1072=6,144.27,IF(AJ1072=7,86.58,IF(AJ1072=8,61.46,IF(AJ1072=9,195.16,IF(AJ1072=10,118.24,IF(AJ1072=11,83.88,IF(AJ1072=12,113.44,IF(AJ1072=13,67.69,IF(AJ1072=14,47.9,IF(AJ1072=15,151.05,IF(AJ1072=16,90.65,IF(AJ1072=17,64.34,IF(AJ1072=18,204.34,IF(AJ1072=19,123.8,IF(AJ1072=20,87.83))))))))))))))))))</f>
        <v>0</v>
      </c>
      <c r="AK1073" s="52" t="b">
        <f>IF(AK1072=3,140.85,IF(AK1072=4,104.84,IF(AK1072=5,53.32,IF(AK1072=6,286.46,IF(AK1072=7,119.42,IF(AK1072=8,63.42,IF(AK1072=9,413.27,IF(AK1072=10,141.33,IF(AK1072=11,146,IF(AK1072=12,147.47,IF(AK1072=13,109.77,IF(AK1072=14,55.82,IF(AK1072=15,299.92,IF(AK1072=16,125.03,IF(AK1072=17,66.4,IF(AK1072=18,432.69,IF(AK1072=19,147.97,IF(AK1072=20,152.86))))))))))))))))))</f>
        <v>0</v>
      </c>
      <c r="AL1073" s="52" t="b">
        <f>IF(AL1072=3,351.42,IF(AL1072=4,547.22,IF(AL1072=5,156.33,IF(AL1072=6,722.99,IF(AL1072=7,638.96,IF(AL1072=8,188.79,IF(AL1072=9,946.4,IF(AL1072=10,699.46,IF(AL1072=11,361.7,IF(AL1072=12,367.94,IF(AL1072=13,572.94,IF(AL1072=14,163.68,IF(AL1072=15,756.97,IF(AL1072=16,668.99,IF(AL1072=17,197.66,IF(AL1072=18,990.88,IF(AL1072=19,732.33,IF(AL1072=20,378.7))))))))))))))))))</f>
        <v>0</v>
      </c>
      <c r="AM1073" s="52" t="b">
        <f>IF(AM1072=3,46.41,IF(AM1072=4,19.01,IF(AM1072=5,15.96,IF(AM1072=6,78.9,IF(AM1072=7,32.34,IF(AM1072=8,27.09,IF(AM1072=9,125.27,IF(AM1072=10,48.48,IF(AM1072=11,43.47,IF(AM1072=12,48.59,IF(AM1072=13,19.9,IF(AM1072=14,16.71,IF(AM1072=15,82.61,IF(AM1072=16,33.86,IF(AM1072=17,28.36,IF(AM1072=18,131.15,IF(AM1072=19,50.76,IF(AM1072=20,45.51))))))))))))))))))</f>
        <v>0</v>
      </c>
      <c r="AO1073" s="4">
        <f t="shared" si="2748"/>
        <v>0</v>
      </c>
      <c r="AP1073" s="4">
        <f t="shared" si="2749"/>
        <v>0</v>
      </c>
      <c r="AQ1073" s="4">
        <f t="shared" si="2663"/>
        <v>0</v>
      </c>
      <c r="AU1073" s="310"/>
      <c r="AV1073" s="316"/>
      <c r="AW1073" s="317"/>
      <c r="AX1073" s="321" t="s">
        <v>338</v>
      </c>
      <c r="AY1073" s="321"/>
      <c r="AZ1073" s="10" t="s">
        <v>36</v>
      </c>
      <c r="BA1073" s="12">
        <f>IF(BX1073=FALSE,0,BX1073)</f>
        <v>1249.18</v>
      </c>
      <c r="BB1073" s="12" t="s">
        <v>36</v>
      </c>
      <c r="BC1073" s="12">
        <f>IF(BY1073=FALSE,0,BY1073)</f>
        <v>0</v>
      </c>
      <c r="BD1073" s="12">
        <f>IF(BZ1073=FALSE,0,BZ1073)</f>
        <v>0</v>
      </c>
      <c r="BE1073" s="12" t="s">
        <v>36</v>
      </c>
      <c r="BF1073" s="12">
        <f>IF(CA1073=FALSE,0,CA1073)</f>
        <v>0</v>
      </c>
      <c r="BG1073" s="12" t="s">
        <v>36</v>
      </c>
      <c r="BH1073" s="12" t="s">
        <v>36</v>
      </c>
      <c r="BI1073" s="12" t="s">
        <v>36</v>
      </c>
      <c r="BJ1073" s="12" t="s">
        <v>36</v>
      </c>
      <c r="BK1073" s="12">
        <f>IF(CB1073=FALSE,0,CB1073)</f>
        <v>0</v>
      </c>
      <c r="BL1073" s="12" t="s">
        <v>36</v>
      </c>
      <c r="BM1073" s="12">
        <f>IF(CC1073=FALSE,0,CC1073)</f>
        <v>0</v>
      </c>
      <c r="BN1073" s="12" t="s">
        <v>36</v>
      </c>
      <c r="BO1073" s="12">
        <f>IF(CD1073=FALSE,0,CD1073)</f>
        <v>0</v>
      </c>
      <c r="BP1073" s="12">
        <f>IF(CE1073=FALSE,0,CE1073)</f>
        <v>0</v>
      </c>
      <c r="BQ1073" s="12">
        <f>IF(CF1073=FALSE,0,CF1073)</f>
        <v>0</v>
      </c>
      <c r="BR1073" s="12" t="s">
        <v>36</v>
      </c>
      <c r="BS1073" s="12">
        <f>IF(CG1073=FALSE,0,CG1073)</f>
        <v>0</v>
      </c>
      <c r="BT1073" s="12" t="s">
        <v>36</v>
      </c>
      <c r="BU1073" s="18">
        <v>9</v>
      </c>
      <c r="BX1073" s="52">
        <f>IF(AD1072=3,1896.3,IF(AD1072=4,1249.18,IF(AD1072=5,476.76,IF(AD1072=6,3974,IF(AD1072=7,1481.5,IF(AD1072=8,567.82,IF(AD1072=9,5364.7,IF(AD1072=10,1659.18,IF(AD1072=11,1172.3)))))))))</f>
        <v>1249.18</v>
      </c>
      <c r="BY1073" s="52" t="b">
        <f>IF(AE1072=5,2411.56,IF(AE1072=8,2817.26,IF(AE1072=11,2857.82)))</f>
        <v>0</v>
      </c>
      <c r="BZ1073" s="52" t="b">
        <f>IF(AF1072=3,974.64,IF(AF1072=4,651.28,IF(AF1072=5,575.98,IF(AF1072=6,1237.4,IF(AF1072=7,824.6,IF(AF1072=8,732.08,IF(AF1072=9,1597.08,IF(AF1072=10,1068.98,IF(AF1072=11,953.72)))))))))</f>
        <v>0</v>
      </c>
      <c r="CA1073" s="52" t="b">
        <f>IF(AG1072=3,997.78,IF(AG1072=4,722.58,IF(AG1072=5,500.76,IF(AG1072=6,1258.44,IF(AG1072=7,912.42,IF(AG1072=8,632.32,IF(AG1072=9,1630.7,IF(AG1072=10,1144.38,IF(AG1072=11,805.18)))))))))</f>
        <v>0</v>
      </c>
      <c r="CB1073" s="52" t="b">
        <f>IF(AH1072=3,719.7,IF(AH1072=4,261.66,IF(AH1072=5,157.22,IF(AH1072=6,854.38,IF(AH1072=7,321.54,IF(AH1072=8,190.76,IF(AH1072=9,1136.74,IF(AH1072=10,408.8,IF(AH1072=11,265.92)))))))))</f>
        <v>0</v>
      </c>
      <c r="CC1073" s="52" t="b">
        <f>IF(AI1072=3,392.34,IF(AI1072=4,179.86,IF(AI1072=5,97.76,IF(AI1072=6,492.16,IF(AI1072=7,224.14,IF(AI1072=8,123.84,IF(AI1072=9,594.22,IF(AI1072=10,280.82,IF(AI1072=11,159.34)))))))))</f>
        <v>0</v>
      </c>
      <c r="CD1073" s="52" t="b">
        <f>IF(AJ1072=3,216.7,IF(AJ1072=4,129.3,IF(AJ1072=5,91.5,IF(AJ1072=6,288.54,IF(AJ1072=7,173.16,IF(AJ1072=8,122.92,IF(AJ1072=9,390.32,IF(AJ1072=10,236.48,IF(AJ1072=11,167.76)))))))))</f>
        <v>0</v>
      </c>
      <c r="CE1073" s="52" t="b">
        <f>IF(AK1072=3,281.7,IF(AK1072=4,209.68,IF(AK1072=5,106.64,IF(AK1072=6,572.92,IF(AK1072=7,238.84,IF(AK1072=8,126.84,IF(AK1072=9,826.54,IF(AK1072=10,282.66,IF(AK1072=11,292)))))))))</f>
        <v>0</v>
      </c>
      <c r="CF1073" s="52" t="b">
        <f>IF(AL1072=3,702.84,IF(AL1072=4,1094.44,IF(AL1072=5,312.66,IF(AL1072=6,1445.98,IF(AL1072=7,1277.92,IF(AL1072=8,377.58,IF(AL1072=9,1892.8,IF(AL1072=10,1398.92,IF(AL1072=11,723.4)))))))))</f>
        <v>0</v>
      </c>
      <c r="CG1073" s="52" t="b">
        <f>IF(AM1072=3,92.82,IF(AM1072=4,38.02,IF(AM1072=5,31.92,IF(AM1072=6,157.8,IF(AM1072=7,64.68,IF(AM1072=8,54.18,IF(AM1072=9,250.54,IF(AM1072=10,96.96,IF(AM1072=11,86.94)))))))))</f>
        <v>0</v>
      </c>
    </row>
    <row r="1074" spans="1:88" ht="30" customHeight="1">
      <c r="A1074" s="295" t="s">
        <v>96</v>
      </c>
      <c r="B1074" s="298" t="s">
        <v>205</v>
      </c>
      <c r="C1074" s="307">
        <v>2733.8</v>
      </c>
      <c r="D1074" s="298" t="s">
        <v>27</v>
      </c>
      <c r="E1074" s="36" t="s">
        <v>28</v>
      </c>
      <c r="F1074" s="40">
        <f>G1074+I1074+J1074+L1074+Q1074+S1074+U1074+V1074+W1074+Y1074+Z1074</f>
        <v>1345357.6600000001</v>
      </c>
      <c r="G1074" s="44">
        <v>0</v>
      </c>
      <c r="H1074" s="44">
        <v>0</v>
      </c>
      <c r="I1074" s="44">
        <v>0</v>
      </c>
      <c r="J1074" s="44">
        <v>0</v>
      </c>
      <c r="K1074" s="44">
        <v>0</v>
      </c>
      <c r="L1074" s="13">
        <f>M1074+O1074</f>
        <v>987694.60200000007</v>
      </c>
      <c r="M1074" s="60">
        <v>987694.60200000007</v>
      </c>
      <c r="N1074" s="13">
        <v>0</v>
      </c>
      <c r="O1074" s="13">
        <v>0</v>
      </c>
      <c r="P1074" s="13">
        <v>0</v>
      </c>
      <c r="Q1074" s="13">
        <v>357663.05800000002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25">
        <v>1</v>
      </c>
      <c r="AO1074" s="4">
        <f t="shared" si="2748"/>
        <v>0</v>
      </c>
      <c r="AP1074" s="4">
        <f t="shared" si="2749"/>
        <v>0</v>
      </c>
      <c r="AQ1074" s="4">
        <f t="shared" si="2663"/>
        <v>0</v>
      </c>
      <c r="AU1074" s="310" t="s">
        <v>96</v>
      </c>
      <c r="AV1074" s="316" t="s">
        <v>205</v>
      </c>
      <c r="AW1074" s="317">
        <v>2733.8</v>
      </c>
      <c r="AX1074" s="316" t="s">
        <v>27</v>
      </c>
      <c r="AY1074" s="36" t="s">
        <v>28</v>
      </c>
      <c r="AZ1074" s="10">
        <f>BA1074+BC1074+BD1074+BF1074+BK1074+BM1074+BO1074+BP1074+BQ1074+BS1074+BT1074</f>
        <v>2690715.31</v>
      </c>
      <c r="BA1074" s="44">
        <f>ROUND($C1074*BA1082,2)</f>
        <v>0</v>
      </c>
      <c r="BB1074" s="10">
        <f>ROUND(H1074*2,2)</f>
        <v>0</v>
      </c>
      <c r="BC1074" s="44">
        <f>ROUND($C1074*BC1082,2)</f>
        <v>0</v>
      </c>
      <c r="BD1074" s="44">
        <f>ROUND($C1074*BD1082,2)</f>
        <v>0</v>
      </c>
      <c r="BE1074" s="10">
        <f>ROUND(K1074*2,2)</f>
        <v>0</v>
      </c>
      <c r="BF1074" s="44">
        <f>ROUND($C1074*BF1082,2)</f>
        <v>1975389.2</v>
      </c>
      <c r="BG1074" s="10">
        <f>ROUND(M1074*2,2)</f>
        <v>1975389.2</v>
      </c>
      <c r="BH1074" s="10">
        <f>ROUND(N1074*2,2)</f>
        <v>0</v>
      </c>
      <c r="BI1074" s="10">
        <f>ROUND(O1074*2,2)</f>
        <v>0</v>
      </c>
      <c r="BJ1074" s="10">
        <f>ROUND(P1074*2,2)</f>
        <v>0</v>
      </c>
      <c r="BK1074" s="44">
        <f>ROUND($C1074*BK1082,2)</f>
        <v>715326.11</v>
      </c>
      <c r="BL1074" s="10">
        <f>ROUND(R1074*2,2)</f>
        <v>0</v>
      </c>
      <c r="BM1074" s="44">
        <f>ROUND($C1074*BM1082,2)</f>
        <v>0</v>
      </c>
      <c r="BN1074" s="10">
        <f>ROUND(T1074*2,2)</f>
        <v>0</v>
      </c>
      <c r="BO1074" s="44">
        <f>ROUND($C1074*BO1082,2)</f>
        <v>0</v>
      </c>
      <c r="BP1074" s="44">
        <f>ROUND(V1074*2,2)</f>
        <v>0</v>
      </c>
      <c r="BQ1074" s="44">
        <f>ROUND($C1074*BQ1082,2)</f>
        <v>0</v>
      </c>
      <c r="BR1074" s="10">
        <f>ROUND(X1074*2,2)</f>
        <v>0</v>
      </c>
      <c r="BS1074" s="44">
        <f>ROUND(Y1074*2,2)</f>
        <v>0</v>
      </c>
      <c r="BT1074" s="10">
        <f>ROUND(Z1074*2,2)</f>
        <v>0</v>
      </c>
      <c r="BU1074" s="25">
        <v>1</v>
      </c>
      <c r="CI1074" s="32">
        <f>BF1074-BG1074</f>
        <v>0</v>
      </c>
    </row>
    <row r="1075" spans="1:88" ht="60" customHeight="1">
      <c r="A1075" s="296"/>
      <c r="B1075" s="299"/>
      <c r="C1075" s="308"/>
      <c r="D1075" s="300"/>
      <c r="E1075" s="36" t="s">
        <v>29</v>
      </c>
      <c r="F1075" s="13">
        <v>0</v>
      </c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5">
        <v>2</v>
      </c>
      <c r="AO1075" s="4">
        <f t="shared" si="2748"/>
        <v>0</v>
      </c>
      <c r="AP1075" s="4">
        <f t="shared" si="2749"/>
        <v>0</v>
      </c>
      <c r="AQ1075" s="4">
        <f t="shared" si="2663"/>
        <v>0</v>
      </c>
      <c r="AU1075" s="310"/>
      <c r="AV1075" s="316"/>
      <c r="AW1075" s="317"/>
      <c r="AX1075" s="316"/>
      <c r="AY1075" s="36" t="s">
        <v>29</v>
      </c>
      <c r="AZ1075" s="13">
        <v>0</v>
      </c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5">
        <v>2</v>
      </c>
    </row>
    <row r="1076" spans="1:88" ht="120" customHeight="1">
      <c r="A1076" s="296"/>
      <c r="B1076" s="299"/>
      <c r="C1076" s="308"/>
      <c r="D1076" s="298" t="s">
        <v>30</v>
      </c>
      <c r="E1076" s="36" t="s">
        <v>31</v>
      </c>
      <c r="F1076" s="13">
        <v>0</v>
      </c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5">
        <v>3</v>
      </c>
      <c r="AO1076" s="4">
        <f t="shared" si="2748"/>
        <v>0</v>
      </c>
      <c r="AP1076" s="4">
        <f t="shared" si="2749"/>
        <v>0</v>
      </c>
      <c r="AQ1076" s="4">
        <f t="shared" si="2663"/>
        <v>0</v>
      </c>
      <c r="AT1076" s="32">
        <f>AZ1076-BC1076</f>
        <v>0</v>
      </c>
      <c r="AU1076" s="310"/>
      <c r="AV1076" s="316"/>
      <c r="AW1076" s="317"/>
      <c r="AX1076" s="316" t="s">
        <v>30</v>
      </c>
      <c r="AY1076" s="36" t="s">
        <v>31</v>
      </c>
      <c r="AZ1076" s="13">
        <v>0</v>
      </c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5">
        <v>3</v>
      </c>
    </row>
    <row r="1077" spans="1:88" ht="30" customHeight="1">
      <c r="A1077" s="296"/>
      <c r="B1077" s="299"/>
      <c r="C1077" s="308"/>
      <c r="D1077" s="299"/>
      <c r="E1077" s="36" t="s">
        <v>32</v>
      </c>
      <c r="F1077" s="13">
        <v>0</v>
      </c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5">
        <v>4</v>
      </c>
      <c r="AO1077" s="4">
        <f t="shared" si="2748"/>
        <v>0</v>
      </c>
      <c r="AP1077" s="4">
        <f t="shared" si="2749"/>
        <v>0</v>
      </c>
      <c r="AQ1077" s="4">
        <f t="shared" ref="AQ1077:AQ1140" si="2813">MAX(AO1077:AP1077)</f>
        <v>0</v>
      </c>
      <c r="AU1077" s="310"/>
      <c r="AV1077" s="316"/>
      <c r="AW1077" s="317"/>
      <c r="AX1077" s="316"/>
      <c r="AY1077" s="36" t="s">
        <v>32</v>
      </c>
      <c r="AZ1077" s="13">
        <v>0</v>
      </c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5">
        <v>4</v>
      </c>
    </row>
    <row r="1078" spans="1:88" ht="30" customHeight="1">
      <c r="A1078" s="296"/>
      <c r="B1078" s="299"/>
      <c r="C1078" s="308"/>
      <c r="D1078" s="299"/>
      <c r="E1078" s="36" t="s">
        <v>33</v>
      </c>
      <c r="F1078" s="13">
        <v>0</v>
      </c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5">
        <v>5</v>
      </c>
      <c r="AO1078" s="4">
        <f t="shared" si="2748"/>
        <v>0</v>
      </c>
      <c r="AP1078" s="4">
        <f t="shared" si="2749"/>
        <v>0</v>
      </c>
      <c r="AQ1078" s="4">
        <f t="shared" si="2813"/>
        <v>0</v>
      </c>
      <c r="AU1078" s="310"/>
      <c r="AV1078" s="316"/>
      <c r="AW1078" s="317"/>
      <c r="AX1078" s="316"/>
      <c r="AY1078" s="36" t="s">
        <v>33</v>
      </c>
      <c r="AZ1078" s="13">
        <v>0</v>
      </c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5">
        <v>5</v>
      </c>
    </row>
    <row r="1079" spans="1:88" ht="30" customHeight="1">
      <c r="A1079" s="296"/>
      <c r="B1079" s="299"/>
      <c r="C1079" s="308"/>
      <c r="D1079" s="300"/>
      <c r="E1079" s="36" t="s">
        <v>34</v>
      </c>
      <c r="F1079" s="13">
        <v>0</v>
      </c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5">
        <v>6</v>
      </c>
      <c r="AO1079" s="4">
        <f t="shared" si="2748"/>
        <v>0</v>
      </c>
      <c r="AP1079" s="4">
        <f t="shared" si="2749"/>
        <v>0</v>
      </c>
      <c r="AQ1079" s="4">
        <f t="shared" si="2813"/>
        <v>0</v>
      </c>
      <c r="AU1079" s="310"/>
      <c r="AV1079" s="316"/>
      <c r="AW1079" s="317"/>
      <c r="AX1079" s="316"/>
      <c r="AY1079" s="36" t="s">
        <v>34</v>
      </c>
      <c r="AZ1079" s="13">
        <v>0</v>
      </c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5">
        <v>6</v>
      </c>
    </row>
    <row r="1080" spans="1:88" ht="30" customHeight="1">
      <c r="A1080" s="296"/>
      <c r="B1080" s="299"/>
      <c r="C1080" s="308"/>
      <c r="D1080" s="311" t="s">
        <v>35</v>
      </c>
      <c r="E1080" s="312"/>
      <c r="F1080" s="10">
        <f>F1074+F1075+F1076+F1077+F1078+F1079</f>
        <v>1345357.6600000001</v>
      </c>
      <c r="G1080" s="10">
        <f t="shared" ref="G1080" si="2814">G1074+G1075+G1076+G1077+G1078+G1079</f>
        <v>0</v>
      </c>
      <c r="H1080" s="10">
        <f t="shared" ref="H1080" si="2815">H1074+H1075+H1076+H1077+H1078+H1079</f>
        <v>0</v>
      </c>
      <c r="I1080" s="10">
        <f t="shared" ref="I1080" si="2816">I1074+I1075+I1076+I1077+I1078+I1079</f>
        <v>0</v>
      </c>
      <c r="J1080" s="10">
        <f t="shared" ref="J1080" si="2817">J1074+J1075+J1076+J1077+J1078+J1079</f>
        <v>0</v>
      </c>
      <c r="K1080" s="10">
        <f t="shared" ref="K1080" si="2818">K1074+K1075+K1076+K1077+K1078+K1079</f>
        <v>0</v>
      </c>
      <c r="L1080" s="10">
        <f t="shared" ref="L1080" si="2819">L1074+L1075+L1076+L1077+L1078+L1079</f>
        <v>987694.60200000007</v>
      </c>
      <c r="M1080" s="10">
        <f t="shared" ref="M1080" si="2820">M1074+M1075+M1076+M1077+M1078+M1079</f>
        <v>987694.60200000007</v>
      </c>
      <c r="N1080" s="10">
        <f t="shared" ref="N1080" si="2821">N1074+N1075+N1076+N1077+N1078+N1079</f>
        <v>0</v>
      </c>
      <c r="O1080" s="10">
        <f t="shared" ref="O1080" si="2822">O1074+O1075+O1076+O1077+O1078+O1079</f>
        <v>0</v>
      </c>
      <c r="P1080" s="10">
        <f t="shared" ref="P1080" si="2823">P1074+P1075+P1076+P1077+P1078+P1079</f>
        <v>0</v>
      </c>
      <c r="Q1080" s="10">
        <f t="shared" ref="Q1080" si="2824">Q1074+Q1075+Q1076+Q1077+Q1078+Q1079</f>
        <v>357663.05800000002</v>
      </c>
      <c r="R1080" s="10">
        <f t="shared" ref="R1080" si="2825">R1074+R1075+R1076+R1077+R1078+R1079</f>
        <v>0</v>
      </c>
      <c r="S1080" s="10">
        <f t="shared" ref="S1080" si="2826">S1074+S1075+S1076+S1077+S1078+S1079</f>
        <v>0</v>
      </c>
      <c r="T1080" s="10">
        <f t="shared" ref="T1080" si="2827">T1074+T1075+T1076+T1077+T1078+T1079</f>
        <v>0</v>
      </c>
      <c r="U1080" s="10">
        <f t="shared" ref="U1080" si="2828">U1074+U1075+U1076+U1077+U1078+U1079</f>
        <v>0</v>
      </c>
      <c r="V1080" s="10">
        <f t="shared" ref="V1080" si="2829">V1074+V1075+V1076+V1077+V1078+V1079</f>
        <v>0</v>
      </c>
      <c r="W1080" s="10">
        <f t="shared" ref="W1080" si="2830">W1074+W1075+W1076+W1077+W1078+W1079</f>
        <v>0</v>
      </c>
      <c r="X1080" s="10">
        <f t="shared" ref="X1080" si="2831">X1074+X1075+X1076+X1077+X1078+X1079</f>
        <v>0</v>
      </c>
      <c r="Y1080" s="10">
        <f t="shared" ref="Y1080" si="2832">Y1074+Y1075+Y1076+Y1077+Y1078+Y1079</f>
        <v>0</v>
      </c>
      <c r="Z1080" s="10">
        <f t="shared" ref="Z1080" si="2833">Z1074+Z1075+Z1076+Z1077+Z1078+Z1079</f>
        <v>0</v>
      </c>
      <c r="AA1080" s="16">
        <v>7</v>
      </c>
      <c r="AO1080" s="4">
        <f t="shared" si="2748"/>
        <v>0</v>
      </c>
      <c r="AP1080" s="4">
        <f t="shared" si="2749"/>
        <v>0</v>
      </c>
      <c r="AQ1080" s="4">
        <f t="shared" si="2813"/>
        <v>0</v>
      </c>
      <c r="AU1080" s="310"/>
      <c r="AV1080" s="316"/>
      <c r="AW1080" s="317"/>
      <c r="AX1080" s="321" t="s">
        <v>35</v>
      </c>
      <c r="AY1080" s="321"/>
      <c r="AZ1080" s="10">
        <f>AZ1074+AZ1075+AZ1076+AZ1077+AZ1078+AZ1079</f>
        <v>2690715.31</v>
      </c>
      <c r="BA1080" s="10">
        <f t="shared" ref="BA1080:BT1080" si="2834">BA1074+BA1075+BA1076+BA1077+BA1078+BA1079</f>
        <v>0</v>
      </c>
      <c r="BB1080" s="10">
        <f t="shared" si="2834"/>
        <v>0</v>
      </c>
      <c r="BC1080" s="10">
        <f t="shared" si="2834"/>
        <v>0</v>
      </c>
      <c r="BD1080" s="10">
        <f t="shared" si="2834"/>
        <v>0</v>
      </c>
      <c r="BE1080" s="10">
        <f t="shared" si="2834"/>
        <v>0</v>
      </c>
      <c r="BF1080" s="10">
        <f t="shared" si="2834"/>
        <v>1975389.2</v>
      </c>
      <c r="BG1080" s="10">
        <f t="shared" si="2834"/>
        <v>1975389.2</v>
      </c>
      <c r="BH1080" s="10">
        <f t="shared" si="2834"/>
        <v>0</v>
      </c>
      <c r="BI1080" s="10">
        <f t="shared" si="2834"/>
        <v>0</v>
      </c>
      <c r="BJ1080" s="10">
        <f t="shared" si="2834"/>
        <v>0</v>
      </c>
      <c r="BK1080" s="10">
        <f t="shared" si="2834"/>
        <v>715326.11</v>
      </c>
      <c r="BL1080" s="10">
        <f t="shared" si="2834"/>
        <v>0</v>
      </c>
      <c r="BM1080" s="10">
        <f t="shared" si="2834"/>
        <v>0</v>
      </c>
      <c r="BN1080" s="10">
        <f t="shared" si="2834"/>
        <v>0</v>
      </c>
      <c r="BO1080" s="10">
        <f t="shared" si="2834"/>
        <v>0</v>
      </c>
      <c r="BP1080" s="10">
        <f t="shared" si="2834"/>
        <v>0</v>
      </c>
      <c r="BQ1080" s="10">
        <f t="shared" si="2834"/>
        <v>0</v>
      </c>
      <c r="BR1080" s="10">
        <f t="shared" si="2834"/>
        <v>0</v>
      </c>
      <c r="BS1080" s="10">
        <f t="shared" si="2834"/>
        <v>0</v>
      </c>
      <c r="BT1080" s="10">
        <f t="shared" si="2834"/>
        <v>0</v>
      </c>
      <c r="BU1080" s="16">
        <v>7</v>
      </c>
      <c r="BV1080" s="4">
        <v>1</v>
      </c>
      <c r="CI1080" s="32">
        <f>BF1080-BG1080</f>
        <v>0</v>
      </c>
      <c r="CJ1080" s="123"/>
    </row>
    <row r="1081" spans="1:88" ht="75" customHeight="1">
      <c r="A1081" s="296"/>
      <c r="B1081" s="299"/>
      <c r="C1081" s="308"/>
      <c r="D1081" s="311" t="s">
        <v>337</v>
      </c>
      <c r="E1081" s="312"/>
      <c r="F1081" s="11">
        <f>ROUND(F1080/C1074,2)</f>
        <v>492.12</v>
      </c>
      <c r="G1081" s="11">
        <f>ROUND(G1080/C1074,2)</f>
        <v>0</v>
      </c>
      <c r="H1081" s="11">
        <f>ROUND(H1080/C1074,2)</f>
        <v>0</v>
      </c>
      <c r="I1081" s="11">
        <f>ROUND(I1080/C1074,2)</f>
        <v>0</v>
      </c>
      <c r="J1081" s="11">
        <f>ROUND(J1080/C1074,2)</f>
        <v>0</v>
      </c>
      <c r="K1081" s="11">
        <f>ROUND(K1080/C1074,2)</f>
        <v>0</v>
      </c>
      <c r="L1081" s="11">
        <f>ROUND(L1080/C1074,2)</f>
        <v>361.29</v>
      </c>
      <c r="M1081" s="11">
        <f>ROUND(M1080/C1074,2)</f>
        <v>361.29</v>
      </c>
      <c r="N1081" s="11">
        <f>ROUND(N1080/C1074,2)</f>
        <v>0</v>
      </c>
      <c r="O1081" s="11">
        <f>ROUND(O1080/C1074,2)</f>
        <v>0</v>
      </c>
      <c r="P1081" s="11">
        <f>ROUND(P1080/C1074,2)</f>
        <v>0</v>
      </c>
      <c r="Q1081" s="11">
        <f>ROUND(Q1080/C1074,2)</f>
        <v>130.83000000000001</v>
      </c>
      <c r="R1081" s="11">
        <f>ROUND(R1080/C1074,2)</f>
        <v>0</v>
      </c>
      <c r="S1081" s="11">
        <f>ROUND(S1080/C1074,2)</f>
        <v>0</v>
      </c>
      <c r="T1081" s="11">
        <f>ROUND(T1080/C1074,2)</f>
        <v>0</v>
      </c>
      <c r="U1081" s="11">
        <f>ROUND(U1080/C1074,2)</f>
        <v>0</v>
      </c>
      <c r="V1081" s="11">
        <f>ROUND(V1080/C1074,2)</f>
        <v>0</v>
      </c>
      <c r="W1081" s="11">
        <f>ROUND(W1080/C1074,2)</f>
        <v>0</v>
      </c>
      <c r="X1081" s="11">
        <f>ROUND(X1080/C1074,2)</f>
        <v>0</v>
      </c>
      <c r="Y1081" s="11">
        <f>ROUND(Y1080/C1074,2)</f>
        <v>0</v>
      </c>
      <c r="Z1081" s="11">
        <f>ROUND(Z1080/C1074,2)</f>
        <v>0</v>
      </c>
      <c r="AA1081" s="17">
        <v>8</v>
      </c>
      <c r="AD1081" s="52" t="b">
        <f>IF(AND(G1081&gt;947.15,G1081&lt;949),3,IF(AND(G1081&gt;623.59,G1081&lt;625),4,IF(AND(G1081&gt;237.38,G1081&lt;239),5,IF(AND(G1081&gt;1986,G1081&lt;1988),6,IF(AND(G1081&gt;739.75,G1081&lt;741),7,IF(AND(G1081&gt;282.91,G1081&lt;284),8,IF(AND(G1081&gt;2681.35,G1081&lt;2683),9,IF(AND(G1081&gt;828.59,G1081&lt;830),10,IF(AND(G1081&gt;585.15,G1081&lt;587),11,IF(AND(G1081&gt;991.71,G1081&lt;993),12,IF(AND(G1081&gt;652.95,G1081&lt;654),13,IF(AND(G1081&gt;248.59,G1081&lt;250),14,IF(AND(G1081&gt;2079.39,G1081&lt;2081),15,IF(AND(G1081&gt;774.57,G1081&lt;776),16,IF(AND(G1081&gt;296.25,G1081&lt;298),17,IF(AND(G1081&gt;2807.42,G1081&lt;2809),18,IF(AND(G1081&gt;867.59,G1081&lt;869),19,IF(AND(G1081&gt;612.7,G1081&lt;614),20))))))))))))))))))</f>
        <v>0</v>
      </c>
      <c r="AE1081" s="52" t="b">
        <f>IF(AND(I1081&gt;1204.78,I1081&lt;1206),5,IF(AND(I1081&gt;1407.63,I1081&lt;1409),8,IF(AND(I1081&gt;1427.91,I1081&lt;1429),11,IF(AND(I1081&gt;1261.45,I1081&lt;1263),14,IF(AND(I1081&gt;1473.83,I1081&lt;1475),17,IF(AND(I1081&gt;1495.07,I1081&lt;1497),20))))))</f>
        <v>0</v>
      </c>
      <c r="AF1081" s="52" t="b">
        <f>IF(AND(J1081&gt;486.32,J1081&lt;488),3,IF(AND(J1081&gt;324.64,J1081&lt;326),4,IF(AND(J1081&gt;286.99,J1081&lt;288.5),5,IF(AND(J1081&gt;617.7,J1081&lt;618),6,IF(AND(J1081&gt;411.3,J1081&lt;413),7,IF(AND(J1081&gt;365.04,J1081&lt;367),8,IF(AND(J1081&gt;797.54,J1081&lt;799),9,IF(AND(J1081&gt;533.49,J1081&lt;535),10,IF(AND(J1081&gt;475.86,J1081&lt;477),11,IF(AND(J1081&gt;509.22,J1081&lt;511),12,IF(AND(J1081&gt;339.94,J1081&lt;341.2),13,IF(AND(J1081&gt;300.53,J1081&lt;302),14,IF(AND(J1081&gt;646.78,J1081&lt;648),15,IF(AND(J1081&gt;430.68,J1081&lt;432),16,IF(AND(J1081&gt;382.24,J1081&lt;384),17,IF(AND(J1081&gt;835.07,J1081&lt;837),18,IF(AND(J1081&gt;558.61,J1081&lt;560),19,IF(AND(J1081&gt;498.27,J1081&lt;500),20))))))))))))))))))</f>
        <v>0</v>
      </c>
      <c r="AG1081" s="52">
        <f>IF(AND(L1081&gt;497.89,L1081&lt;499),3,IF(AND(L1081&gt;360.29,L1081&lt;362),4,IF(AND(L1081&gt;249.38,L1081&lt;251),5,IF(AND(L1081&gt;628.22,L1081&lt;630),6,IF(AND(L1081&gt;455.21,L1081&lt;457),7,IF(AND(L1081&gt;315.16,L1081&lt;317),8,IF(AND(L1081&gt;814.35,L1081&lt;816),9,IF(AND(L1081&gt;571.19,L1081&lt;573),10,IF(AND(L1081&gt;401.59,L1081&lt;403),11,IF(AND(L1081&gt;521.33,L1081&lt;523),12,IF(AND(L1081&gt;377.28,L1081&lt;379),13,IF(AND(L1081&gt;261.15,L1081&lt;263),14,IF(AND(L1081&gt;657.8,L1081&lt;659),15,IF(AND(L1081&gt;476.66,L1081&lt;478),16,IF(AND(L1081&gt;330.01,L1081&lt;332),17,IF(AND(L1081&gt;852.67,L1081&lt;854),18,IF(AND(L1081&gt;598.08,L1081&lt;600),19,IF(AND(L1081&gt;420.51,L1081&lt;422),20))))))))))))))))))</f>
        <v>4</v>
      </c>
      <c r="AH1081" s="52">
        <f>IF(AND(Q1081&gt;358.85,Q1081&lt;360),3,IF(AND(Q1081&gt;129.83,Q1081&lt;131),4,IF(AND(Q1081&gt;77.61,Q1081&lt;79),5,IF(AND(Q1081&gt;426.19,Q1081&lt;428),6,IF(AND(Q1081&gt;159.77,Q1081&lt;161),7,IF(AND(Q1081&gt;94.38,Q1081&lt;96),8,IF(AND(Q1081&gt;567.37,Q1081&lt;569),9,IF(AND(Q1081&gt;203.4,Q1081&lt;205),10,IF(AND(Q1081&gt;131.96,Q1081&lt;133),11,IF(AND(Q1081&gt;375.76,Q1081&lt;377),12,IF(AND(Q1081&gt;135.98,Q1081&lt;137),13,IF(AND(Q1081&gt;81.31,Q1081&lt;83),14,IF(AND(Q1081&gt;446.27,Q1081&lt;448),15,IF(AND(Q1081&gt;167.32,Q1081&lt;169),16,IF(AND(Q1081&gt;98.86,Q1081&lt;100),17,IF(AND(Q1081&gt;594.08,Q1081&lt;596),18,IF(AND(Q1081&gt;213.01,Q1081&lt;215),19,IF(AND(Q1081&gt;138.21,Q1081&lt;140),20))))))))))))))))))</f>
        <v>4</v>
      </c>
      <c r="AI1081" s="52" t="b">
        <f>IF(AND(S1081&gt;195.17,S1081&lt;197),3,IF(AND(S1081&gt;88.93,S1081&lt;90),4,IF(AND(S1081&gt;47.88,S1081&lt;49),5,IF(AND(S1081&gt;245.08,S1081&lt;247),6,IF(AND(S1081&gt;111.07,S1081&lt;113),7,IF(AND(S1081&gt;60.92,S1081&lt;62),8,IF(AND(S1081&gt;296.11,S1081&lt;298),9,IF(AND(S1081&gt;139.41,S1081&lt;141),10,IF(AND(S1081&gt;78.67,S1081&lt;80),11,IF(AND(S1081&gt;204.39,S1081&lt;206),12,IF(AND(S1081&gt;93.16,S1081&lt;95),13,IF(AND(S1081&gt;50.17,S1081&lt;52),14,IF(AND(S1081&gt;256.64,S1081&lt;258),15,IF(AND(S1081&gt;116.33,S1081&lt;118),16,IF(AND(S1081&gt;63.83,S1081&lt;65),17,IF(AND(S1081&gt;310.07,S1081&lt;312),18,IF(AND(S1081&gt;146.01,S1081&lt;148),19,IF(AND(S1081&gt;82.42,S1081&lt;84),20))))))))))))))))))</f>
        <v>0</v>
      </c>
      <c r="AJ1081" s="52" t="b">
        <f>IF(AND(U1081&gt;107.35,U1081&lt;109),3,IF(AND(U1081&gt;63.65,U1081&lt;65),4,IF(AND(U1081&gt;44.75,U1081&lt;46),5,IF(AND(U1081&gt;143.27,U1081&lt;145),6,IF(AND(U1081&gt;85.58,U1081&lt;87),7,IF(AND(U1081&gt;60.46,U1081&lt;62),8,IF(AND(U1081&gt;194.16,U1081&lt;196),9,IF(AND(U1081&gt;117.24,U1081&lt;119),10,IF(AND(U1081&gt;82.88,U1081&lt;84),11,IF(AND(U1081&gt;112.44,U1081&lt;114),12,IF(AND(U1081&gt;66.69,U1081&lt;68),13,IF(AND(U1081&gt;46.9,U1081&lt;48),14,IF(AND(U1081&gt;150.05,U1081&lt;152),15,IF(AND(U1081&gt;90.65,U1081&lt;91),16,IF(AND(U1081&gt;63.34,U1081&lt;65),17,IF(AND(U1081&gt;203.34,U1081&lt;205),18,IF(AND(U1081&gt;122.8,U1081&lt;124),19,IF(AND(U1081&gt;86.83,U1081&lt;88),20))))))))))))))))))</f>
        <v>0</v>
      </c>
      <c r="AK1081" s="52" t="b">
        <f>IF(AND(V1081&gt;139.85,V1081&lt;141),3,IF(AND(V1081&gt;103.84,V1081&lt;105),4,IF(AND(V1081&gt;52.32,V1081&lt;54),5,IF(AND(V1081&gt;285.46,V1081&lt;287),6,IF(AND(V1081&gt;118.42,V1081&lt;120),7,IF(AND(V1081&gt;62.42,V1081&lt;64),8,IF(AND(V1081&gt;412.27,V1081&lt;414),9,IF(AND(V1081&gt;140.33,V1081&lt;142),10,IF(AND(V1081&gt;145,V1081&lt;147),11,IF(AND(V1081&gt;146.47,V1081&lt;148),12,IF(AND(V1081&gt;108.77,V1081&lt;110),13,IF(AND(V1081&gt;54.82,V1081&lt;56),14,IF(AND(V1081&gt;298.92,V1081&lt;300),15,IF(AND(V1081&gt;124.03,V1081&lt;126),16,IF(AND(V1081&gt;65.4,V1081&lt;67),17,IF(AND(V1081&gt;431.69,V1081&lt;433),18,IF(AND(V1081&gt;146.97,V1081&lt;148),19,IF(AND(V1081&gt;151.86,V1081&lt;153),20))))))))))))))))))</f>
        <v>0</v>
      </c>
      <c r="AL1081" s="52" t="b">
        <f>IF(AND(W1081&gt;350.42,W1081&lt;352),3,IF(AND(W1081&gt;546.22,W1081&lt;548),4,IF(AND(W1081&gt;155.33,W1081&lt;157),5,IF(AND(W1081&gt;721.99,W1081&lt;723),6,IF(AND(W1081&gt;638.96,W1081&lt;639),7,IF(AND(W1081&gt;187.79,W1081&lt;189),8,IF(AND(W1081&gt;945.4,W1081&lt;947),9,IF(AND(W1081&gt;698.46,W1081&lt;670),10,IF(AND(W1081&gt;360.7,W1081&lt;362),11,IF(AND(W1081&gt;366.94,W1081&lt;368),12,IF(AND(W1081&gt;571.94,W1081&lt;573),13,IF(AND(W1081&gt;162.68,W1081&lt;164),14,IF(AND(W1081&gt;755.97,W1081&lt;757),15,IF(AND(W1081&gt;667.99,W1081&lt;669),16,IF(AND(W1081&gt;196.66,W1081&lt;198),17,IF(AND(W1081&gt;989.88,W1081&lt;991),18,IF(AND(W1081&gt;731.33,W1081&lt;733),19,IF(AND(W1081&gt;377.7,W1081&lt;379),20))))))))))))))))))</f>
        <v>0</v>
      </c>
      <c r="AM1081" s="52" t="b">
        <f>IF(AND(Y1081&gt;46.2,Y1081&lt;46.5),3,IF(AND(Y1081&gt;18.8,Y1081&lt;19.1),4,IF(AND(Y1081&gt;15.8,Y1081&lt;16),5,IF(AND(Y1081&gt;78.7,Y1081&lt;79),6,IF(AND(Y1081&gt;32.1,Y1081&lt;32.4),7,IF(AND(Y1081&gt;26.9,Y1081&lt;27.3),8,IF(AND(Y1081&gt;125,Y1081&lt;125.5),9,IF(AND(Y1081&gt;48.2,Y1081&lt;48.52),10,IF(AND(Y1081&gt;43.1,Y1081&lt;43.6),11,IF(AND(Y1081&gt;48.53,Y1081&lt;48.7),12,IF(AND(Y1081&gt;19.6,Y1081&lt;20.1),13,IF(AND(Y1081&gt;16.5,Y1081&lt;16.9),14,IF(AND(Y1081&gt;82.4,Y1081&lt;82.8),15,IF(AND(Y1081&gt;33.6,Y1081&lt;34),16,IF(AND(Y1081&gt;28,Y1081&lt;28.6),17,IF(AND(Y1081&gt;130.8,Y1081&lt;131.4),18,IF(AND(Y1081&gt;50.5,Y1081&lt;50.9),19,IF(AND(Y1081&gt;45.2,Y1081&lt;45.8),20))))))))))))))))))</f>
        <v>0</v>
      </c>
      <c r="AO1081" s="4">
        <f t="shared" si="2748"/>
        <v>0</v>
      </c>
      <c r="AP1081" s="4">
        <f t="shared" si="2749"/>
        <v>0</v>
      </c>
      <c r="AQ1081" s="4">
        <f t="shared" si="2813"/>
        <v>0</v>
      </c>
      <c r="AU1081" s="310"/>
      <c r="AV1081" s="316"/>
      <c r="AW1081" s="317"/>
      <c r="AX1081" s="321" t="s">
        <v>337</v>
      </c>
      <c r="AY1081" s="321"/>
      <c r="AZ1081" s="11">
        <f>ROUND(AZ1080/AW1074,2)</f>
        <v>984.24</v>
      </c>
      <c r="BA1081" s="11">
        <f>ROUND(BA1080/AW1074,2)</f>
        <v>0</v>
      </c>
      <c r="BB1081" s="11">
        <f>ROUND(BB1080/AW1074,2)</f>
        <v>0</v>
      </c>
      <c r="BC1081" s="11">
        <f>ROUND(BC1080/AW1074,2)</f>
        <v>0</v>
      </c>
      <c r="BD1081" s="11">
        <f>ROUND(BD1080/AW1074,2)</f>
        <v>0</v>
      </c>
      <c r="BE1081" s="11">
        <f>ROUND(BE1080/AW1074,2)</f>
        <v>0</v>
      </c>
      <c r="BF1081" s="11">
        <f>ROUND(BF1080/AW1074,2)</f>
        <v>722.58</v>
      </c>
      <c r="BG1081" s="11">
        <f>ROUND(BG1080/AW1074,2)</f>
        <v>722.58</v>
      </c>
      <c r="BH1081" s="11">
        <f>ROUND(BH1080/AW1074,2)</f>
        <v>0</v>
      </c>
      <c r="BI1081" s="11">
        <f>ROUND(BI1080/AW1074,2)</f>
        <v>0</v>
      </c>
      <c r="BJ1081" s="11">
        <f>ROUND(BJ1080/AW1074,2)</f>
        <v>0</v>
      </c>
      <c r="BK1081" s="11">
        <f>ROUND(BK1080/AW1074,2)</f>
        <v>261.66000000000003</v>
      </c>
      <c r="BL1081" s="11">
        <f>ROUND(BL1080/AW1074,2)</f>
        <v>0</v>
      </c>
      <c r="BM1081" s="11">
        <f>ROUND(BM1080/AW1074,2)</f>
        <v>0</v>
      </c>
      <c r="BN1081" s="11">
        <f>ROUND(BN1080/AW1074,2)</f>
        <v>0</v>
      </c>
      <c r="BO1081" s="11">
        <f>ROUND(BO1080/AW1074,2)</f>
        <v>0</v>
      </c>
      <c r="BP1081" s="11">
        <f>ROUND(BP1080/AW1074,2)</f>
        <v>0</v>
      </c>
      <c r="BQ1081" s="11">
        <f>ROUND(BQ1080/AW1074,2)</f>
        <v>0</v>
      </c>
      <c r="BR1081" s="11">
        <f>ROUND(BR1080/AW1074,2)</f>
        <v>0</v>
      </c>
      <c r="BS1081" s="11">
        <f>ROUND(BS1080/AW1074,2)</f>
        <v>0</v>
      </c>
      <c r="BT1081" s="11">
        <f>ROUND(BT1080/AW1074,2)</f>
        <v>0</v>
      </c>
      <c r="BU1081" s="17">
        <v>8</v>
      </c>
      <c r="BX1081" s="52" t="b">
        <f>IF(AND(BA1081&gt;947.15,BA1081&lt;949),3,IF(AND(BA1081&gt;623.59,BA1081&lt;625),4,IF(AND(BA1081&gt;237.38,BA1081&lt;239),5,IF(AND(BA1081&gt;1986,BA1081&lt;1988),6,IF(AND(BA1081&gt;739.75,BA1081&lt;741),7,IF(AND(BA1081&gt;282.91,BA1081&lt;284),8,IF(AND(BA1081&gt;2681.35,BA1081&lt;2683),9,IF(AND(BA1081&gt;828.59,BA1081&lt;830),10,IF(AND(BA1081&gt;585.15,BA1081&lt;587),11,IF(AND(BA1081&gt;991.71,BA1081&lt;993),12,IF(AND(BA1081&gt;652.95,BA1081&lt;654),13,IF(AND(BA1081&gt;248.59,BA1081&lt;250),14,IF(AND(BA1081&gt;2079.39,BA1081&lt;2081),15,IF(AND(BA1081&gt;774.57,BA1081&lt;776),16,IF(AND(BA1081&gt;296.25,BA1081&lt;298),17,IF(AND(BA1081&gt;2807.42,BA1081&lt;2809),18,IF(AND(BA1081&gt;867.59,BA1081&lt;869),19,IF(AND(BA1081&gt;612.7,BA1081&lt;614),20))))))))))))))))))</f>
        <v>0</v>
      </c>
      <c r="BY1081" s="52" t="b">
        <f>IF(AND(BC1081&gt;1204.78,BC1081&lt;1206),5,IF(AND(BC1081&gt;1407.63,BC1081&lt;1409),8,IF(AND(BC1081&gt;1427.91,BC1081&lt;1429),11,IF(AND(BC1081&gt;1261.45,BC1081&lt;1263),14,IF(AND(BC1081&gt;1473.83,BC1081&lt;1475),17,IF(AND(BC1081&gt;1495.07,BC1081&lt;1497),20))))))</f>
        <v>0</v>
      </c>
      <c r="BZ1081" s="52" t="b">
        <f>IF(AND(BD1081&gt;486.32,BD1081&lt;488),3,IF(AND(BD1081&gt;324.64,BD1081&lt;326),4,IF(AND(BD1081&gt;286.99,BD1081&lt;288.5),5,IF(AND(BD1081&gt;617.7,BD1081&lt;618),6,IF(AND(BD1081&gt;411.3,BD1081&lt;413),7,IF(AND(BD1081&gt;365.04,BD1081&lt;367),8,IF(AND(BD1081&gt;797.54,BD1081&lt;799),9,IF(AND(BD1081&gt;533.49,BD1081&lt;535),10,IF(AND(BD1081&gt;475.86,BD1081&lt;477),11,IF(AND(BD1081&gt;509.22,BD1081&lt;511),12,IF(AND(BD1081&gt;339.94,BD1081&lt;341.2),13,IF(AND(BD1081&gt;300.53,BD1081&lt;302),14,IF(AND(BD1081&gt;646.78,BD1081&lt;648),15,IF(AND(BD1081&gt;430.68,BD1081&lt;432),16,IF(AND(BD1081&gt;382.24,BD1081&lt;384),17,IF(AND(BD1081&gt;835.07,BD1081&lt;837),18,IF(AND(BD1081&gt;558.61,BD1081&lt;560),19,IF(AND(BD1081&gt;498.27,BD1081&lt;500),20))))))))))))))))))</f>
        <v>0</v>
      </c>
      <c r="CA1081" s="52" t="b">
        <f>IF(AND(BF1081&gt;497.89,BF1081&lt;499),3,IF(AND(BF1081&gt;360.29,BF1081&lt;362),4,IF(AND(BF1081&gt;249.38,BF1081&lt;251),5,IF(AND(BF1081&gt;628.22,BF1081&lt;630),6,IF(AND(BF1081&gt;455.21,BF1081&lt;457),7,IF(AND(BF1081&gt;315.16,BF1081&lt;317),8,IF(AND(BF1081&gt;814.35,BF1081&lt;816),9,IF(AND(BF1081&gt;571.19,BF1081&lt;573),10,IF(AND(BF1081&gt;401.59,BF1081&lt;403),11,IF(AND(BF1081&gt;521.33,BF1081&lt;523),12,IF(AND(BF1081&gt;377.28,BF1081&lt;379),13,IF(AND(BF1081&gt;261.15,BF1081&lt;263),14,IF(AND(BF1081&gt;657.8,BF1081&lt;659),15,IF(AND(BF1081&gt;476.66,BF1081&lt;478),16,IF(AND(BF1081&gt;330.01,BF1081&lt;332),17,IF(AND(BF1081&gt;852.67,BF1081&lt;854),18,IF(AND(BF1081&gt;598.08,BF1081&lt;600),19,IF(AND(BF1081&gt;420.51,BF1081&lt;422),20))))))))))))))))))</f>
        <v>0</v>
      </c>
      <c r="CB1081" s="52" t="b">
        <f>IF(AND(BK1081&gt;358.85,BK1081&lt;360),3,IF(AND(BK1081&gt;129.83,BK1081&lt;131),4,IF(AND(BK1081&gt;77.61,BK1081&lt;79),5,IF(AND(BK1081&gt;426.19,BK1081&lt;428),6,IF(AND(BK1081&gt;159.77,BK1081&lt;161),7,IF(AND(BK1081&gt;94.38,BK1081&lt;96),8,IF(AND(BK1081&gt;567.37,BK1081&lt;569),9,IF(AND(BK1081&gt;203.4,BK1081&lt;205),10,IF(AND(BK1081&gt;131.96,BK1081&lt;133),11,IF(AND(BK1081&gt;375.76,BK1081&lt;377),12,IF(AND(BK1081&gt;135.98,BK1081&lt;137),13,IF(AND(BK1081&gt;81.31,BK1081&lt;83),14,IF(AND(BK1081&gt;446.27,BK1081&lt;448),15,IF(AND(BK1081&gt;167.32,BK1081&lt;169),16,IF(AND(BK1081&gt;98.86,BK1081&lt;100),17,IF(AND(BK1081&gt;594.08,BK1081&lt;596),18,IF(AND(BK1081&gt;213.01,BK1081&lt;215),19,IF(AND(BK1081&gt;138.21,BK1081&lt;140),20))))))))))))))))))</f>
        <v>0</v>
      </c>
      <c r="CC1081" s="52" t="b">
        <f>IF(AND(BM1081&gt;195.17,BM1081&lt;197),3,IF(AND(BM1081&gt;88.93,BM1081&lt;90),4,IF(AND(BM1081&gt;47.88,BM1081&lt;49),5,IF(AND(BM1081&gt;245.08,BM1081&lt;247),6,IF(AND(BM1081&gt;111.07,BM1081&lt;113),7,IF(AND(BM1081&gt;60.92,BM1081&lt;62),8,IF(AND(BM1081&gt;296.11,BM1081&lt;298),9,IF(AND(BM1081&gt;139.41,BM1081&lt;141),10,IF(AND(BM1081&gt;78.67,BM1081&lt;80),11,IF(AND(BM1081&gt;204.39,BM1081&lt;206),12,IF(AND(BM1081&gt;93.16,BM1081&lt;95),13,IF(AND(BM1081&gt;50.17,BM1081&lt;52),14,IF(AND(BM1081&gt;256.64,BM1081&lt;258),15,IF(AND(BM1081&gt;116.33,BM1081&lt;118),16,IF(AND(BM1081&gt;63.83,BM1081&lt;65),17,IF(AND(BM1081&gt;310.07,BM1081&lt;312),18,IF(AND(BM1081&gt;146.01,BM1081&lt;148),19,IF(AND(BM1081&gt;82.42,BM1081&lt;84),20))))))))))))))))))</f>
        <v>0</v>
      </c>
      <c r="CD1081" s="52" t="b">
        <f>IF(AND(BO1081&gt;107.35,BO1081&lt;109),3,IF(AND(BO1081&gt;63.65,BO1081&lt;65),4,IF(AND(BO1081&gt;44.75,BO1081&lt;46),5,IF(AND(BO1081&gt;143.27,BO1081&lt;145),6,IF(AND(BO1081&gt;85.58,BO1081&lt;87),7,IF(AND(BO1081&gt;60.46,BO1081&lt;62),8,IF(AND(BO1081&gt;194.16,BO1081&lt;196),9,IF(AND(BO1081&gt;117.24,BO1081&lt;119),10,IF(AND(BO1081&gt;82.88,BO1081&lt;84),11,IF(AND(BO1081&gt;112.44,BO1081&lt;114),12,IF(AND(BO1081&gt;66.69,BO1081&lt;68),13,IF(AND(BO1081&gt;46.9,BO1081&lt;48),14,IF(AND(BO1081&gt;150.05,BO1081&lt;152),15,IF(AND(BO1081&gt;90.65,BO1081&lt;91),16,IF(AND(BO1081&gt;63.34,BO1081&lt;65),17,IF(AND(BO1081&gt;203.34,BO1081&lt;205),18,IF(AND(BO1081&gt;122.8,BO1081&lt;124),19,IF(AND(BO1081&gt;86.83,BO1081&lt;88),20))))))))))))))))))</f>
        <v>0</v>
      </c>
      <c r="CE1081" s="52" t="b">
        <f>IF(AND(BP1081&gt;139.85,BP1081&lt;141),3,IF(AND(BP1081&gt;103.84,BP1081&lt;105),4,IF(AND(BP1081&gt;52.32,BP1081&lt;54),5,IF(AND(BP1081&gt;285.46,BP1081&lt;287),6,IF(AND(BP1081&gt;118.42,BP1081&lt;120),7,IF(AND(BP1081&gt;62.42,BP1081&lt;64),8,IF(AND(BP1081&gt;412.27,BP1081&lt;414),9,IF(AND(BP1081&gt;140.33,BP1081&lt;142),10,IF(AND(BP1081&gt;145,BP1081&lt;147),11,IF(AND(BP1081&gt;146.47,BP1081&lt;148),12,IF(AND(BP1081&gt;108.77,BP1081&lt;110),13,IF(AND(BP1081&gt;54.82,BP1081&lt;56),14,IF(AND(BP1081&gt;298.92,BP1081&lt;300),15,IF(AND(BP1081&gt;124.03,BP1081&lt;126),16,IF(AND(BP1081&gt;65.4,BP1081&lt;67),17,IF(AND(BP1081&gt;431.69,BP1081&lt;433),18,IF(AND(BP1081&gt;146.97,BP1081&lt;148),19,IF(AND(BP1081&gt;151.86,BP1081&lt;153),20))))))))))))))))))</f>
        <v>0</v>
      </c>
      <c r="CF1081" s="52" t="b">
        <f>IF(AND(BQ1081&gt;350.42,BQ1081&lt;352),3,IF(AND(BQ1081&gt;546.22,BQ1081&lt;548),4,IF(AND(BQ1081&gt;155.33,BQ1081&lt;157),5,IF(AND(BQ1081&gt;721.99,BQ1081&lt;723),6,IF(AND(BQ1081&gt;638.96,BQ1081&lt;639),7,IF(AND(BQ1081&gt;187.79,BQ1081&lt;189),8,IF(AND(BQ1081&gt;945.4,BQ1081&lt;947),9,IF(AND(BQ1081&gt;698.46,BQ1081&lt;670),10,IF(AND(BQ1081&gt;360.7,BQ1081&lt;362),11,IF(AND(BQ1081&gt;366.94,BQ1081&lt;368),12,IF(AND(BQ1081&gt;571.94,BQ1081&lt;573),13,IF(AND(BQ1081&gt;162.68,BQ1081&lt;164),14,IF(AND(BQ1081&gt;755.97,BQ1081&lt;757),15,IF(AND(BQ1081&gt;667.99,BQ1081&lt;669),16,IF(AND(BQ1081&gt;196.66,BQ1081&lt;198),17,IF(AND(BQ1081&gt;989.88,BQ1081&lt;991),18,IF(AND(BQ1081&gt;731.33,BQ1081&lt;733),19,IF(AND(BQ1081&gt;377.7,BQ1081&lt;379),20))))))))))))))))))</f>
        <v>0</v>
      </c>
      <c r="CG1081" s="52" t="b">
        <f>IF(AND(BS1081&gt;46.2,BS1081&lt;46.5),3,IF(AND(BS1081&gt;18.8,BS1081&lt;19.1),4,IF(AND(BS1081&gt;15.8,BS1081&lt;16),5,IF(AND(BS1081&gt;78.7,BS1081&lt;79),6,IF(AND(BS1081&gt;32.1,BS1081&lt;32.4),7,IF(AND(BS1081&gt;26.9,BS1081&lt;27.3),8,IF(AND(BS1081&gt;125,BS1081&lt;125.5),9,IF(AND(BS1081&gt;48.2,BS1081&lt;48.52),10,IF(AND(BS1081&gt;43.1,BS1081&lt;43.6),11,IF(AND(BS1081&gt;48.53,BS1081&lt;48.7),12,IF(AND(BS1081&gt;19.6,BS1081&lt;20.1),13,IF(AND(BS1081&gt;16.5,BS1081&lt;16.9),14,IF(AND(BS1081&gt;82.4,BS1081&lt;82.8),15,IF(AND(BS1081&gt;33.6,BS1081&lt;34),16,IF(AND(BS1081&gt;28,BS1081&lt;28.6),17,IF(AND(BS1081&gt;130.8,BS1081&lt;131.4),18,IF(AND(BS1081&gt;50.5,BS1081&lt;50.9),19,IF(AND(BS1081&gt;45.2,BS1081&lt;45.8),20))))))))))))))))))</f>
        <v>0</v>
      </c>
    </row>
    <row r="1082" spans="1:88" ht="90" customHeight="1">
      <c r="A1082" s="297"/>
      <c r="B1082" s="300"/>
      <c r="C1082" s="309"/>
      <c r="D1082" s="311" t="s">
        <v>338</v>
      </c>
      <c r="E1082" s="312"/>
      <c r="F1082" s="10" t="s">
        <v>36</v>
      </c>
      <c r="G1082" s="12">
        <f>IF(AD1082=FALSE,0,AD1082)</f>
        <v>0</v>
      </c>
      <c r="H1082" s="12" t="s">
        <v>36</v>
      </c>
      <c r="I1082" s="12">
        <f>IF(AE1082=FALSE,0,AE1082)</f>
        <v>0</v>
      </c>
      <c r="J1082" s="12">
        <f>IF(AF1082=FALSE,0,AF1082)</f>
        <v>0</v>
      </c>
      <c r="K1082" s="12" t="s">
        <v>36</v>
      </c>
      <c r="L1082" s="12">
        <f>IF(AG1082=FALSE,0,AG1082)</f>
        <v>361.29</v>
      </c>
      <c r="M1082" s="12" t="s">
        <v>36</v>
      </c>
      <c r="N1082" s="12" t="s">
        <v>36</v>
      </c>
      <c r="O1082" s="12" t="s">
        <v>36</v>
      </c>
      <c r="P1082" s="12" t="s">
        <v>36</v>
      </c>
      <c r="Q1082" s="12">
        <f>IF(AH1082=FALSE,0,AH1082)</f>
        <v>130.83000000000001</v>
      </c>
      <c r="R1082" s="12" t="s">
        <v>36</v>
      </c>
      <c r="S1082" s="12">
        <f>IF(AI1082=FALSE,0,AI1082)</f>
        <v>0</v>
      </c>
      <c r="T1082" s="12" t="s">
        <v>36</v>
      </c>
      <c r="U1082" s="12">
        <f>IF(AJ1082=FALSE,0,AJ1082)</f>
        <v>0</v>
      </c>
      <c r="V1082" s="12">
        <f>IF(AK1082=FALSE,0,AK1082)</f>
        <v>0</v>
      </c>
      <c r="W1082" s="12">
        <f>IF(AL1082=FALSE,0,AL1082)</f>
        <v>0</v>
      </c>
      <c r="X1082" s="12" t="s">
        <v>36</v>
      </c>
      <c r="Y1082" s="12">
        <f>IF(AM1082=FALSE,0,AM1082)</f>
        <v>0</v>
      </c>
      <c r="Z1082" s="12" t="s">
        <v>36</v>
      </c>
      <c r="AA1082" s="18">
        <v>9</v>
      </c>
      <c r="AD1082" s="52" t="b">
        <f>IF(AD1081=3,948.15,IF(AD1081=4,624.59,IF(AD1081=5,238.38,IF(AD1081=6,1987,IF(AD1081=7,740.75,IF(AD1081=8,283.91,IF(AD1081=9,2682.35,IF(AD1081=10,829.59,IF(AD1081=11,586.15,IF(AD1081=12,992.71,IF(AD1081=13,653.95,IF(AD1081=14,249.59,IF(AD1081=15,2080.39,IF(AD1081=16,775.57,IF(AD1081=17,297.25,IF(AD1081=18,2808.42,IF(AD1081=19,868.59,IF(AD1081=20,613.7))))))))))))))))))</f>
        <v>0</v>
      </c>
      <c r="AE1082" s="52" t="b">
        <f>IF(AE1081=5,1205.78,IF(AE1081=8,1408.63,IF(AE1081=11,1428.91,IF(AE1081=14,1262.45,IF(AE1081=17,1474.83,IF(AE1081=20,1496.07))))))</f>
        <v>0</v>
      </c>
      <c r="AF1082" s="52" t="b">
        <f>IF(AF1081=3,487.32,IF(AF1081=4,325.64,IF(AF1081=5,287.99,IF(AF1081=6,618.7,IF(AF1081=7,412.3,IF(AF1081=8,366.04,IF(AF1081=9,798.54,IF(AF1081=10,534.49,IF(AF1081=11,476.86,IF(AF1081=12,510.22,IF(AF1081=13,340.94,IF(AF1081=14,301.53,IF(AF1081=15,647.78,IF(AF1081=16,431.68,IF(AF1081=17,383.24,IF(AF1081=18,836.07,IF(AF1081=19,559.61,IF(AF1081=20,499.27))))))))))))))))))</f>
        <v>0</v>
      </c>
      <c r="AG1082" s="52">
        <f>IF(AG1081=3,498.89,IF(AG1081=4,361.29,IF(AG1081=5,250.38,IF(AG1081=6,629.22,IF(AG1081=7,456.21,IF(AG1081=8,316.16,IF(AG1081=9,815.35,IF(AG1081=10,572.19,IF(AG1081=11,402.59,IF(AG1081=12,522.33,IF(AG1081=13,378.28,IF(AG1081=14,262.15,IF(AG1081=15,658.8,IF(AG1081=16,477.66,IF(AG1081=17,331.01,IF(AG1081=18,853.67,IF(AG1081=19,599.08,IF(AG1081=20,421.51))))))))))))))))))</f>
        <v>361.29</v>
      </c>
      <c r="AH1082" s="52">
        <f>IF(AH1081=3,359.85,IF(AH1081=4,130.83,IF(AH1081=5,78.61,IF(AH1081=6,427.19,IF(AH1081=7,160.77,IF(AH1081=8,95.38,IF(AH1081=9,568.37,IF(AH1081=10,204.4,IF(AH1081=11,132.96,IF(AH1081=12,376.76,IF(AH1081=13,136.98,IF(AH1081=14,82.31,IF(AH1081=15,447.27,IF(AH1081=16,168.32,IF(AH1081=17,99.86,IF(AH1081=18,595.08,IF(AH1081=19,214.01,IF(AH1081=20,139.21))))))))))))))))))</f>
        <v>130.83000000000001</v>
      </c>
      <c r="AI1082" s="52" t="b">
        <f>IF(AI1081=3,196.17,IF(AI1081=4,89.93,IF(AI1081=5,48.88,IF(AI1081=6,246.08,IF(AI1081=7,112.07,IF(AI1081=8,61.92,IF(AI1081=9,297.11,IF(AI1081=10,140.41,IF(AI1081=11,79.67,IF(AI1081=12,205.39,IF(AI1081=13,94.16,IF(AI1081=14,51.17,IF(AI1081=15,257.64,IF(AI1081=16,117.33,IF(AI1081=17,64.83,IF(AI1081=18,311.07,IF(AI1081=19,147.01,IF(AI1081=20,83.42))))))))))))))))))</f>
        <v>0</v>
      </c>
      <c r="AJ1082" s="52" t="b">
        <f>IF(AJ1081=3,108.35,IF(AJ1081=4,64.65,IF(AJ1081=5,45.75,IF(AJ1081=6,144.27,IF(AJ1081=7,86.58,IF(AJ1081=8,61.46,IF(AJ1081=9,195.16,IF(AJ1081=10,118.24,IF(AJ1081=11,83.88,IF(AJ1081=12,113.44,IF(AJ1081=13,67.69,IF(AJ1081=14,47.9,IF(AJ1081=15,151.05,IF(AJ1081=16,90.65,IF(AJ1081=17,64.34,IF(AJ1081=18,204.34,IF(AJ1081=19,123.8,IF(AJ1081=20,87.83))))))))))))))))))</f>
        <v>0</v>
      </c>
      <c r="AK1082" s="52" t="b">
        <f>IF(AK1081=3,140.85,IF(AK1081=4,104.84,IF(AK1081=5,53.32,IF(AK1081=6,286.46,IF(AK1081=7,119.42,IF(AK1081=8,63.42,IF(AK1081=9,413.27,IF(AK1081=10,141.33,IF(AK1081=11,146,IF(AK1081=12,147.47,IF(AK1081=13,109.77,IF(AK1081=14,55.82,IF(AK1081=15,299.92,IF(AK1081=16,125.03,IF(AK1081=17,66.4,IF(AK1081=18,432.69,IF(AK1081=19,147.97,IF(AK1081=20,152.86))))))))))))))))))</f>
        <v>0</v>
      </c>
      <c r="AL1082" s="52" t="b">
        <f>IF(AL1081=3,351.42,IF(AL1081=4,547.22,IF(AL1081=5,156.33,IF(AL1081=6,722.99,IF(AL1081=7,638.96,IF(AL1081=8,188.79,IF(AL1081=9,946.4,IF(AL1081=10,699.46,IF(AL1081=11,361.7,IF(AL1081=12,367.94,IF(AL1081=13,572.94,IF(AL1081=14,163.68,IF(AL1081=15,756.97,IF(AL1081=16,668.99,IF(AL1081=17,197.66,IF(AL1081=18,990.88,IF(AL1081=19,732.33,IF(AL1081=20,378.7))))))))))))))))))</f>
        <v>0</v>
      </c>
      <c r="AM1082" s="52" t="b">
        <f>IF(AM1081=3,46.41,IF(AM1081=4,19.01,IF(AM1081=5,15.96,IF(AM1081=6,78.9,IF(AM1081=7,32.34,IF(AM1081=8,27.09,IF(AM1081=9,125.27,IF(AM1081=10,48.48,IF(AM1081=11,43.47,IF(AM1081=12,48.59,IF(AM1081=13,19.9,IF(AM1081=14,16.71,IF(AM1081=15,82.61,IF(AM1081=16,33.86,IF(AM1081=17,28.36,IF(AM1081=18,131.15,IF(AM1081=19,50.76,IF(AM1081=20,45.51))))))))))))))))))</f>
        <v>0</v>
      </c>
      <c r="AO1082" s="4">
        <f t="shared" si="2748"/>
        <v>0</v>
      </c>
      <c r="AP1082" s="4">
        <f t="shared" si="2749"/>
        <v>0</v>
      </c>
      <c r="AQ1082" s="4">
        <f t="shared" si="2813"/>
        <v>0</v>
      </c>
      <c r="AU1082" s="310"/>
      <c r="AV1082" s="316"/>
      <c r="AW1082" s="317"/>
      <c r="AX1082" s="321" t="s">
        <v>338</v>
      </c>
      <c r="AY1082" s="321"/>
      <c r="AZ1082" s="10" t="s">
        <v>36</v>
      </c>
      <c r="BA1082" s="12">
        <f>IF(BX1082=FALSE,0,BX1082)</f>
        <v>0</v>
      </c>
      <c r="BB1082" s="12" t="s">
        <v>36</v>
      </c>
      <c r="BC1082" s="12">
        <f>IF(BY1082=FALSE,0,BY1082)</f>
        <v>0</v>
      </c>
      <c r="BD1082" s="12">
        <f>IF(BZ1082=FALSE,0,BZ1082)</f>
        <v>0</v>
      </c>
      <c r="BE1082" s="12" t="s">
        <v>36</v>
      </c>
      <c r="BF1082" s="12">
        <f>IF(CA1082=FALSE,0,CA1082)</f>
        <v>722.58</v>
      </c>
      <c r="BG1082" s="12" t="s">
        <v>36</v>
      </c>
      <c r="BH1082" s="12" t="s">
        <v>36</v>
      </c>
      <c r="BI1082" s="12" t="s">
        <v>36</v>
      </c>
      <c r="BJ1082" s="12" t="s">
        <v>36</v>
      </c>
      <c r="BK1082" s="12">
        <f>IF(CB1082=FALSE,0,CB1082)</f>
        <v>261.66000000000003</v>
      </c>
      <c r="BL1082" s="12" t="s">
        <v>36</v>
      </c>
      <c r="BM1082" s="12">
        <f>IF(CC1082=FALSE,0,CC1082)</f>
        <v>0</v>
      </c>
      <c r="BN1082" s="12" t="s">
        <v>36</v>
      </c>
      <c r="BO1082" s="12">
        <f>IF(CD1082=FALSE,0,CD1082)</f>
        <v>0</v>
      </c>
      <c r="BP1082" s="12">
        <f>IF(CE1082=FALSE,0,CE1082)</f>
        <v>0</v>
      </c>
      <c r="BQ1082" s="12">
        <f>IF(CF1082=FALSE,0,CF1082)</f>
        <v>0</v>
      </c>
      <c r="BR1082" s="12" t="s">
        <v>36</v>
      </c>
      <c r="BS1082" s="12">
        <f>IF(CG1082=FALSE,0,CG1082)</f>
        <v>0</v>
      </c>
      <c r="BT1082" s="12" t="s">
        <v>36</v>
      </c>
      <c r="BU1082" s="18">
        <v>9</v>
      </c>
      <c r="BX1082" s="52" t="b">
        <f>IF(AD1081=3,1896.3,IF(AD1081=4,1249.18,IF(AD1081=5,476.76,IF(AD1081=6,3974,IF(AD1081=7,1481.5,IF(AD1081=8,567.82,IF(AD1081=9,5364.7,IF(AD1081=10,1659.18,IF(AD1081=11,1172.3)))))))))</f>
        <v>0</v>
      </c>
      <c r="BY1082" s="52" t="b">
        <f>IF(AE1081=5,2411.56,IF(AE1081=8,2817.26,IF(AE1081=11,2857.82)))</f>
        <v>0</v>
      </c>
      <c r="BZ1082" s="52" t="b">
        <f>IF(AF1081=3,974.64,IF(AF1081=4,651.28,IF(AF1081=5,575.98,IF(AF1081=6,1237.4,IF(AF1081=7,824.6,IF(AF1081=8,732.08,IF(AF1081=9,1597.08,IF(AF1081=10,1068.98,IF(AF1081=11,953.72)))))))))</f>
        <v>0</v>
      </c>
      <c r="CA1082" s="52">
        <f>IF(AG1081=3,997.78,IF(AG1081=4,722.58,IF(AG1081=5,500.76,IF(AG1081=6,1258.44,IF(AG1081=7,912.42,IF(AG1081=8,632.32,IF(AG1081=9,1630.7,IF(AG1081=10,1144.38,IF(AG1081=11,805.18)))))))))</f>
        <v>722.58</v>
      </c>
      <c r="CB1082" s="52">
        <f>IF(AH1081=3,719.7,IF(AH1081=4,261.66,IF(AH1081=5,157.22,IF(AH1081=6,854.38,IF(AH1081=7,321.54,IF(AH1081=8,190.76,IF(AH1081=9,1136.74,IF(AH1081=10,408.8,IF(AH1081=11,265.92)))))))))</f>
        <v>261.66000000000003</v>
      </c>
      <c r="CC1082" s="52" t="b">
        <f>IF(AI1081=3,392.34,IF(AI1081=4,179.86,IF(AI1081=5,97.76,IF(AI1081=6,492.16,IF(AI1081=7,224.14,IF(AI1081=8,123.84,IF(AI1081=9,594.22,IF(AI1081=10,280.82,IF(AI1081=11,159.34)))))))))</f>
        <v>0</v>
      </c>
      <c r="CD1082" s="52" t="b">
        <f>IF(AJ1081=3,216.7,IF(AJ1081=4,129.3,IF(AJ1081=5,91.5,IF(AJ1081=6,288.54,IF(AJ1081=7,173.16,IF(AJ1081=8,122.92,IF(AJ1081=9,390.32,IF(AJ1081=10,236.48,IF(AJ1081=11,167.76)))))))))</f>
        <v>0</v>
      </c>
      <c r="CE1082" s="52" t="b">
        <f>IF(AK1081=3,281.7,IF(AK1081=4,209.68,IF(AK1081=5,106.64,IF(AK1081=6,572.92,IF(AK1081=7,238.84,IF(AK1081=8,126.84,IF(AK1081=9,826.54,IF(AK1081=10,282.66,IF(AK1081=11,292)))))))))</f>
        <v>0</v>
      </c>
      <c r="CF1082" s="52" t="b">
        <f>IF(AL1081=3,702.84,IF(AL1081=4,1094.44,IF(AL1081=5,312.66,IF(AL1081=6,1445.98,IF(AL1081=7,1277.92,IF(AL1081=8,377.58,IF(AL1081=9,1892.8,IF(AL1081=10,1398.92,IF(AL1081=11,723.4)))))))))</f>
        <v>0</v>
      </c>
      <c r="CG1082" s="52" t="b">
        <f>IF(AM1081=3,92.82,IF(AM1081=4,38.02,IF(AM1081=5,31.92,IF(AM1081=6,157.8,IF(AM1081=7,64.68,IF(AM1081=8,54.18,IF(AM1081=9,250.54,IF(AM1081=10,96.96,IF(AM1081=11,86.94)))))))))</f>
        <v>0</v>
      </c>
    </row>
    <row r="1083" spans="1:88" ht="30" customHeight="1">
      <c r="A1083" s="295" t="s">
        <v>97</v>
      </c>
      <c r="B1083" s="298" t="s">
        <v>373</v>
      </c>
      <c r="C1083" s="307">
        <v>4790</v>
      </c>
      <c r="D1083" s="298" t="s">
        <v>27</v>
      </c>
      <c r="E1083" s="36" t="s">
        <v>28</v>
      </c>
      <c r="F1083" s="40">
        <f>G1083+I1083+J1083+L1083+Q1083+S1083+U1083+V1083+W1083+Y1083+Z1083</f>
        <v>1559815.5999999999</v>
      </c>
      <c r="G1083" s="44">
        <v>0</v>
      </c>
      <c r="H1083" s="44">
        <v>0</v>
      </c>
      <c r="I1083" s="44">
        <v>0</v>
      </c>
      <c r="J1083" s="60">
        <v>1559815.5999999999</v>
      </c>
      <c r="K1083" s="13">
        <v>0</v>
      </c>
      <c r="L1083" s="13">
        <v>0</v>
      </c>
      <c r="M1083" s="13">
        <v>0</v>
      </c>
      <c r="N1083" s="13">
        <v>0</v>
      </c>
      <c r="O1083" s="13">
        <v>0</v>
      </c>
      <c r="P1083" s="13">
        <v>0</v>
      </c>
      <c r="Q1083" s="13">
        <v>0</v>
      </c>
      <c r="R1083" s="13">
        <v>0</v>
      </c>
      <c r="S1083" s="13">
        <v>0</v>
      </c>
      <c r="T1083" s="13">
        <v>0</v>
      </c>
      <c r="U1083" s="13">
        <v>0</v>
      </c>
      <c r="V1083" s="13">
        <v>0</v>
      </c>
      <c r="W1083" s="13">
        <v>0</v>
      </c>
      <c r="X1083" s="13">
        <v>0</v>
      </c>
      <c r="Y1083" s="13">
        <v>0</v>
      </c>
      <c r="Z1083" s="13">
        <v>0</v>
      </c>
      <c r="AA1083" s="25">
        <v>1</v>
      </c>
      <c r="AO1083" s="4">
        <f t="shared" si="2748"/>
        <v>0</v>
      </c>
      <c r="AP1083" s="4">
        <f t="shared" si="2749"/>
        <v>0</v>
      </c>
      <c r="AQ1083" s="4">
        <f t="shared" si="2813"/>
        <v>0</v>
      </c>
      <c r="AU1083" s="310" t="s">
        <v>97</v>
      </c>
      <c r="AV1083" s="316" t="s">
        <v>373</v>
      </c>
      <c r="AW1083" s="317">
        <v>4790</v>
      </c>
      <c r="AX1083" s="316" t="s">
        <v>27</v>
      </c>
      <c r="AY1083" s="36" t="s">
        <v>28</v>
      </c>
      <c r="AZ1083" s="10">
        <f>BA1083+BC1083+BD1083+BF1083+BK1083+BM1083+BO1083+BP1083+BQ1083+BS1083+BT1083</f>
        <v>3119631.2</v>
      </c>
      <c r="BA1083" s="44">
        <f>ROUND($C1083*BA1091,2)</f>
        <v>0</v>
      </c>
      <c r="BB1083" s="10">
        <f>ROUND(H1083*2,2)</f>
        <v>0</v>
      </c>
      <c r="BC1083" s="44">
        <f>ROUND($C1083*BC1091,2)</f>
        <v>0</v>
      </c>
      <c r="BD1083" s="44">
        <f>ROUND($C1083*BD1091,2)</f>
        <v>3119631.2</v>
      </c>
      <c r="BE1083" s="10">
        <f>ROUND(K1083*2,2)</f>
        <v>0</v>
      </c>
      <c r="BF1083" s="44">
        <f>ROUND($C1083*BF1091,2)</f>
        <v>0</v>
      </c>
      <c r="BG1083" s="10">
        <f>ROUND(M1083*2,2)</f>
        <v>0</v>
      </c>
      <c r="BH1083" s="10">
        <f>ROUND(N1083*2,2)</f>
        <v>0</v>
      </c>
      <c r="BI1083" s="10">
        <f>ROUND(O1083*2,2)</f>
        <v>0</v>
      </c>
      <c r="BJ1083" s="10">
        <f>ROUND(P1083*2,2)</f>
        <v>0</v>
      </c>
      <c r="BK1083" s="44">
        <f>ROUND($C1083*BK1091,2)</f>
        <v>0</v>
      </c>
      <c r="BL1083" s="10">
        <f>ROUND(R1083*2,2)</f>
        <v>0</v>
      </c>
      <c r="BM1083" s="44">
        <f>ROUND($C1083*BM1091,2)</f>
        <v>0</v>
      </c>
      <c r="BN1083" s="10">
        <f>ROUND(T1083*2,2)</f>
        <v>0</v>
      </c>
      <c r="BO1083" s="44">
        <f>ROUND($C1083*BO1091,2)</f>
        <v>0</v>
      </c>
      <c r="BP1083" s="44">
        <f>ROUND(V1083*2,2)</f>
        <v>0</v>
      </c>
      <c r="BQ1083" s="44">
        <f>ROUND($C1083*BQ1091,2)</f>
        <v>0</v>
      </c>
      <c r="BR1083" s="10">
        <f>ROUND(X1083*2,2)</f>
        <v>0</v>
      </c>
      <c r="BS1083" s="44">
        <f>ROUND(Y1083*2,2)</f>
        <v>0</v>
      </c>
      <c r="BT1083" s="10">
        <f>ROUND(Z1083*2,2)</f>
        <v>0</v>
      </c>
      <c r="BU1083" s="25">
        <v>1</v>
      </c>
      <c r="CI1083" s="32">
        <f>BF1083-BG1083</f>
        <v>0</v>
      </c>
    </row>
    <row r="1084" spans="1:88" ht="60" customHeight="1">
      <c r="A1084" s="296"/>
      <c r="B1084" s="299"/>
      <c r="C1084" s="308"/>
      <c r="D1084" s="300"/>
      <c r="E1084" s="36" t="s">
        <v>29</v>
      </c>
      <c r="F1084" s="13">
        <v>0</v>
      </c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5">
        <v>2</v>
      </c>
      <c r="AO1084" s="4">
        <f t="shared" si="2748"/>
        <v>0</v>
      </c>
      <c r="AP1084" s="4">
        <f t="shared" si="2749"/>
        <v>0</v>
      </c>
      <c r="AQ1084" s="4">
        <f t="shared" si="2813"/>
        <v>0</v>
      </c>
      <c r="AU1084" s="310"/>
      <c r="AV1084" s="316"/>
      <c r="AW1084" s="317"/>
      <c r="AX1084" s="316"/>
      <c r="AY1084" s="36" t="s">
        <v>29</v>
      </c>
      <c r="AZ1084" s="13">
        <v>0</v>
      </c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5">
        <v>2</v>
      </c>
    </row>
    <row r="1085" spans="1:88" ht="120" customHeight="1">
      <c r="A1085" s="296"/>
      <c r="B1085" s="299"/>
      <c r="C1085" s="308"/>
      <c r="D1085" s="298" t="s">
        <v>30</v>
      </c>
      <c r="E1085" s="36" t="s">
        <v>31</v>
      </c>
      <c r="F1085" s="13">
        <v>0</v>
      </c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5">
        <v>3</v>
      </c>
      <c r="AO1085" s="4">
        <f t="shared" si="2748"/>
        <v>0</v>
      </c>
      <c r="AP1085" s="4">
        <f t="shared" si="2749"/>
        <v>0</v>
      </c>
      <c r="AQ1085" s="4">
        <f t="shared" si="2813"/>
        <v>0</v>
      </c>
      <c r="AT1085" s="32">
        <f>AZ1085-BC1085</f>
        <v>0</v>
      </c>
      <c r="AU1085" s="310"/>
      <c r="AV1085" s="316"/>
      <c r="AW1085" s="317"/>
      <c r="AX1085" s="316" t="s">
        <v>30</v>
      </c>
      <c r="AY1085" s="36" t="s">
        <v>31</v>
      </c>
      <c r="AZ1085" s="13">
        <v>0</v>
      </c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5">
        <v>3</v>
      </c>
    </row>
    <row r="1086" spans="1:88" ht="30" customHeight="1">
      <c r="A1086" s="296"/>
      <c r="B1086" s="299"/>
      <c r="C1086" s="308"/>
      <c r="D1086" s="299"/>
      <c r="E1086" s="36" t="s">
        <v>32</v>
      </c>
      <c r="F1086" s="13">
        <v>0</v>
      </c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5">
        <v>4</v>
      </c>
      <c r="AO1086" s="4">
        <f t="shared" si="2748"/>
        <v>0</v>
      </c>
      <c r="AP1086" s="4">
        <f t="shared" si="2749"/>
        <v>0</v>
      </c>
      <c r="AQ1086" s="4">
        <f t="shared" si="2813"/>
        <v>0</v>
      </c>
      <c r="AU1086" s="310"/>
      <c r="AV1086" s="316"/>
      <c r="AW1086" s="317"/>
      <c r="AX1086" s="316"/>
      <c r="AY1086" s="36" t="s">
        <v>32</v>
      </c>
      <c r="AZ1086" s="13">
        <v>0</v>
      </c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5">
        <v>4</v>
      </c>
    </row>
    <row r="1087" spans="1:88" ht="30" customHeight="1">
      <c r="A1087" s="296"/>
      <c r="B1087" s="299"/>
      <c r="C1087" s="308"/>
      <c r="D1087" s="299"/>
      <c r="E1087" s="36" t="s">
        <v>33</v>
      </c>
      <c r="F1087" s="13">
        <v>0</v>
      </c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5">
        <v>5</v>
      </c>
      <c r="AO1087" s="4">
        <f t="shared" si="2748"/>
        <v>0</v>
      </c>
      <c r="AP1087" s="4">
        <f t="shared" si="2749"/>
        <v>0</v>
      </c>
      <c r="AQ1087" s="4">
        <f t="shared" si="2813"/>
        <v>0</v>
      </c>
      <c r="AU1087" s="310"/>
      <c r="AV1087" s="316"/>
      <c r="AW1087" s="317"/>
      <c r="AX1087" s="316"/>
      <c r="AY1087" s="36" t="s">
        <v>33</v>
      </c>
      <c r="AZ1087" s="13">
        <v>0</v>
      </c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5">
        <v>5</v>
      </c>
    </row>
    <row r="1088" spans="1:88" ht="30" customHeight="1">
      <c r="A1088" s="296"/>
      <c r="B1088" s="299"/>
      <c r="C1088" s="308"/>
      <c r="D1088" s="300"/>
      <c r="E1088" s="36" t="s">
        <v>34</v>
      </c>
      <c r="F1088" s="13">
        <v>0</v>
      </c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5">
        <v>6</v>
      </c>
      <c r="AO1088" s="4">
        <f t="shared" si="2748"/>
        <v>0</v>
      </c>
      <c r="AP1088" s="4">
        <f t="shared" si="2749"/>
        <v>0</v>
      </c>
      <c r="AQ1088" s="4">
        <f t="shared" si="2813"/>
        <v>0</v>
      </c>
      <c r="AU1088" s="310"/>
      <c r="AV1088" s="316"/>
      <c r="AW1088" s="317"/>
      <c r="AX1088" s="316"/>
      <c r="AY1088" s="36" t="s">
        <v>34</v>
      </c>
      <c r="AZ1088" s="13">
        <v>0</v>
      </c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5">
        <v>6</v>
      </c>
    </row>
    <row r="1089" spans="1:88" ht="30" customHeight="1">
      <c r="A1089" s="296"/>
      <c r="B1089" s="299"/>
      <c r="C1089" s="308"/>
      <c r="D1089" s="311" t="s">
        <v>35</v>
      </c>
      <c r="E1089" s="312"/>
      <c r="F1089" s="10">
        <f>F1083+F1084+F1085+F1086+F1087+F1088</f>
        <v>1559815.5999999999</v>
      </c>
      <c r="G1089" s="10">
        <f t="shared" ref="G1089" si="2835">G1083+G1084+G1085+G1086+G1087+G1088</f>
        <v>0</v>
      </c>
      <c r="H1089" s="10">
        <f t="shared" ref="H1089" si="2836">H1083+H1084+H1085+H1086+H1087+H1088</f>
        <v>0</v>
      </c>
      <c r="I1089" s="10">
        <f t="shared" ref="I1089" si="2837">I1083+I1084+I1085+I1086+I1087+I1088</f>
        <v>0</v>
      </c>
      <c r="J1089" s="10">
        <f t="shared" ref="J1089" si="2838">J1083+J1084+J1085+J1086+J1087+J1088</f>
        <v>1559815.5999999999</v>
      </c>
      <c r="K1089" s="10">
        <f t="shared" ref="K1089" si="2839">K1083+K1084+K1085+K1086+K1087+K1088</f>
        <v>0</v>
      </c>
      <c r="L1089" s="10">
        <f t="shared" ref="L1089" si="2840">L1083+L1084+L1085+L1086+L1087+L1088</f>
        <v>0</v>
      </c>
      <c r="M1089" s="10">
        <f t="shared" ref="M1089" si="2841">M1083+M1084+M1085+M1086+M1087+M1088</f>
        <v>0</v>
      </c>
      <c r="N1089" s="10">
        <f t="shared" ref="N1089" si="2842">N1083+N1084+N1085+N1086+N1087+N1088</f>
        <v>0</v>
      </c>
      <c r="O1089" s="10">
        <f t="shared" ref="O1089" si="2843">O1083+O1084+O1085+O1086+O1087+O1088</f>
        <v>0</v>
      </c>
      <c r="P1089" s="10">
        <f t="shared" ref="P1089" si="2844">P1083+P1084+P1085+P1086+P1087+P1088</f>
        <v>0</v>
      </c>
      <c r="Q1089" s="10">
        <f t="shared" ref="Q1089" si="2845">Q1083+Q1084+Q1085+Q1086+Q1087+Q1088</f>
        <v>0</v>
      </c>
      <c r="R1089" s="10">
        <f t="shared" ref="R1089" si="2846">R1083+R1084+R1085+R1086+R1087+R1088</f>
        <v>0</v>
      </c>
      <c r="S1089" s="10">
        <f t="shared" ref="S1089" si="2847">S1083+S1084+S1085+S1086+S1087+S1088</f>
        <v>0</v>
      </c>
      <c r="T1089" s="10">
        <f t="shared" ref="T1089" si="2848">T1083+T1084+T1085+T1086+T1087+T1088</f>
        <v>0</v>
      </c>
      <c r="U1089" s="10">
        <f t="shared" ref="U1089" si="2849">U1083+U1084+U1085+U1086+U1087+U1088</f>
        <v>0</v>
      </c>
      <c r="V1089" s="10">
        <f t="shared" ref="V1089" si="2850">V1083+V1084+V1085+V1086+V1087+V1088</f>
        <v>0</v>
      </c>
      <c r="W1089" s="10">
        <f t="shared" ref="W1089" si="2851">W1083+W1084+W1085+W1086+W1087+W1088</f>
        <v>0</v>
      </c>
      <c r="X1089" s="10">
        <f t="shared" ref="X1089" si="2852">X1083+X1084+X1085+X1086+X1087+X1088</f>
        <v>0</v>
      </c>
      <c r="Y1089" s="10">
        <f t="shared" ref="Y1089" si="2853">Y1083+Y1084+Y1085+Y1086+Y1087+Y1088</f>
        <v>0</v>
      </c>
      <c r="Z1089" s="10">
        <f t="shared" ref="Z1089" si="2854">Z1083+Z1084+Z1085+Z1086+Z1087+Z1088</f>
        <v>0</v>
      </c>
      <c r="AA1089" s="16">
        <v>7</v>
      </c>
      <c r="AO1089" s="4">
        <f t="shared" si="2748"/>
        <v>0</v>
      </c>
      <c r="AP1089" s="4">
        <f t="shared" si="2749"/>
        <v>0</v>
      </c>
      <c r="AQ1089" s="4">
        <f t="shared" si="2813"/>
        <v>0</v>
      </c>
      <c r="AU1089" s="310"/>
      <c r="AV1089" s="316"/>
      <c r="AW1089" s="317"/>
      <c r="AX1089" s="321" t="s">
        <v>35</v>
      </c>
      <c r="AY1089" s="321"/>
      <c r="AZ1089" s="10">
        <f>AZ1083+AZ1084+AZ1085+AZ1086+AZ1087+AZ1088</f>
        <v>3119631.2</v>
      </c>
      <c r="BA1089" s="10">
        <f t="shared" ref="BA1089:BT1089" si="2855">BA1083+BA1084+BA1085+BA1086+BA1087+BA1088</f>
        <v>0</v>
      </c>
      <c r="BB1089" s="10">
        <f t="shared" si="2855"/>
        <v>0</v>
      </c>
      <c r="BC1089" s="10">
        <f t="shared" si="2855"/>
        <v>0</v>
      </c>
      <c r="BD1089" s="10">
        <f t="shared" si="2855"/>
        <v>3119631.2</v>
      </c>
      <c r="BE1089" s="10">
        <f t="shared" si="2855"/>
        <v>0</v>
      </c>
      <c r="BF1089" s="10">
        <f t="shared" si="2855"/>
        <v>0</v>
      </c>
      <c r="BG1089" s="10">
        <f t="shared" si="2855"/>
        <v>0</v>
      </c>
      <c r="BH1089" s="10">
        <f t="shared" si="2855"/>
        <v>0</v>
      </c>
      <c r="BI1089" s="10">
        <f t="shared" si="2855"/>
        <v>0</v>
      </c>
      <c r="BJ1089" s="10">
        <f t="shared" si="2855"/>
        <v>0</v>
      </c>
      <c r="BK1089" s="10">
        <f t="shared" si="2855"/>
        <v>0</v>
      </c>
      <c r="BL1089" s="10">
        <f t="shared" si="2855"/>
        <v>0</v>
      </c>
      <c r="BM1089" s="10">
        <f t="shared" si="2855"/>
        <v>0</v>
      </c>
      <c r="BN1089" s="10">
        <f t="shared" si="2855"/>
        <v>0</v>
      </c>
      <c r="BO1089" s="10">
        <f t="shared" si="2855"/>
        <v>0</v>
      </c>
      <c r="BP1089" s="10">
        <f t="shared" si="2855"/>
        <v>0</v>
      </c>
      <c r="BQ1089" s="10">
        <f t="shared" si="2855"/>
        <v>0</v>
      </c>
      <c r="BR1089" s="10">
        <f t="shared" si="2855"/>
        <v>0</v>
      </c>
      <c r="BS1089" s="10">
        <f t="shared" si="2855"/>
        <v>0</v>
      </c>
      <c r="BT1089" s="10">
        <f t="shared" si="2855"/>
        <v>0</v>
      </c>
      <c r="BU1089" s="16">
        <v>7</v>
      </c>
      <c r="CI1089" s="32">
        <f>BF1089-BG1089</f>
        <v>0</v>
      </c>
      <c r="CJ1089" s="123"/>
    </row>
    <row r="1090" spans="1:88" ht="75" customHeight="1">
      <c r="A1090" s="296"/>
      <c r="B1090" s="299"/>
      <c r="C1090" s="308"/>
      <c r="D1090" s="311" t="s">
        <v>337</v>
      </c>
      <c r="E1090" s="312"/>
      <c r="F1090" s="11">
        <f>ROUND(F1089/C1083,2)</f>
        <v>325.64</v>
      </c>
      <c r="G1090" s="11">
        <f>ROUND(G1089/C1083,2)</f>
        <v>0</v>
      </c>
      <c r="H1090" s="11">
        <f>ROUND(H1089/C1083,2)</f>
        <v>0</v>
      </c>
      <c r="I1090" s="11">
        <f>ROUND(I1089/C1083,2)</f>
        <v>0</v>
      </c>
      <c r="J1090" s="11">
        <f>ROUND(J1089/C1083,2)</f>
        <v>325.64</v>
      </c>
      <c r="K1090" s="11">
        <f>ROUND(K1089/C1083,2)</f>
        <v>0</v>
      </c>
      <c r="L1090" s="11">
        <f>ROUND(L1089/C1083,2)</f>
        <v>0</v>
      </c>
      <c r="M1090" s="11">
        <f>ROUND(M1089/C1083,2)</f>
        <v>0</v>
      </c>
      <c r="N1090" s="11">
        <f>ROUND(N1089/C1083,2)</f>
        <v>0</v>
      </c>
      <c r="O1090" s="11">
        <f>ROUND(O1089/C1083,2)</f>
        <v>0</v>
      </c>
      <c r="P1090" s="11">
        <f>ROUND(P1089/C1083,2)</f>
        <v>0</v>
      </c>
      <c r="Q1090" s="11">
        <f>ROUND(Q1089/C1083,2)</f>
        <v>0</v>
      </c>
      <c r="R1090" s="11">
        <f>ROUND(R1089/C1083,2)</f>
        <v>0</v>
      </c>
      <c r="S1090" s="11">
        <f>ROUND(S1089/C1083,2)</f>
        <v>0</v>
      </c>
      <c r="T1090" s="11">
        <f>ROUND(T1089/C1083,2)</f>
        <v>0</v>
      </c>
      <c r="U1090" s="11">
        <f>ROUND(U1089/C1083,2)</f>
        <v>0</v>
      </c>
      <c r="V1090" s="11">
        <f>ROUND(V1089/C1083,2)</f>
        <v>0</v>
      </c>
      <c r="W1090" s="11">
        <f>ROUND(W1089/C1083,2)</f>
        <v>0</v>
      </c>
      <c r="X1090" s="11">
        <f>ROUND(X1089/C1083,2)</f>
        <v>0</v>
      </c>
      <c r="Y1090" s="11">
        <f>ROUND(Y1089/C1083,2)</f>
        <v>0</v>
      </c>
      <c r="Z1090" s="11">
        <f>ROUND(Z1089/C1083,2)</f>
        <v>0</v>
      </c>
      <c r="AA1090" s="17">
        <v>8</v>
      </c>
      <c r="AD1090" s="52" t="b">
        <f>IF(AND(G1090&gt;947.15,G1090&lt;949),3,IF(AND(G1090&gt;623.59,G1090&lt;625),4,IF(AND(G1090&gt;237.38,G1090&lt;239),5,IF(AND(G1090&gt;1986,G1090&lt;1988),6,IF(AND(G1090&gt;739.75,G1090&lt;741),7,IF(AND(G1090&gt;282.91,G1090&lt;284),8,IF(AND(G1090&gt;2681.35,G1090&lt;2683),9,IF(AND(G1090&gt;828.59,G1090&lt;830),10,IF(AND(G1090&gt;585.15,G1090&lt;587),11,IF(AND(G1090&gt;991.71,G1090&lt;993),12,IF(AND(G1090&gt;652.95,G1090&lt;654),13,IF(AND(G1090&gt;248.59,G1090&lt;250),14,IF(AND(G1090&gt;2079.39,G1090&lt;2081),15,IF(AND(G1090&gt;774.57,G1090&lt;776),16,IF(AND(G1090&gt;296.25,G1090&lt;298),17,IF(AND(G1090&gt;2807.42,G1090&lt;2809),18,IF(AND(G1090&gt;867.59,G1090&lt;869),19,IF(AND(G1090&gt;612.7,G1090&lt;614),20))))))))))))))))))</f>
        <v>0</v>
      </c>
      <c r="AE1090" s="52" t="b">
        <f>IF(AND(I1090&gt;1204.78,I1090&lt;1206),5,IF(AND(I1090&gt;1407.63,I1090&lt;1409),8,IF(AND(I1090&gt;1427.91,I1090&lt;1429),11,IF(AND(I1090&gt;1261.45,I1090&lt;1263),14,IF(AND(I1090&gt;1473.83,I1090&lt;1475),17,IF(AND(I1090&gt;1495.07,I1090&lt;1497),20))))))</f>
        <v>0</v>
      </c>
      <c r="AF1090" s="52">
        <f>IF(AND(J1090&gt;486.32,J1090&lt;488),3,IF(AND(J1090&gt;324.64,J1090&lt;326),4,IF(AND(J1090&gt;286.99,J1090&lt;288.5),5,IF(AND(J1090&gt;617.7,J1090&lt;618),6,IF(AND(J1090&gt;411.3,J1090&lt;413),7,IF(AND(J1090&gt;365.04,J1090&lt;367),8,IF(AND(J1090&gt;797.54,J1090&lt;799),9,IF(AND(J1090&gt;533.49,J1090&lt;535),10,IF(AND(J1090&gt;475.86,J1090&lt;477),11,IF(AND(J1090&gt;509.22,J1090&lt;511),12,IF(AND(J1090&gt;339.94,J1090&lt;341.2),13,IF(AND(J1090&gt;300.53,J1090&lt;302),14,IF(AND(J1090&gt;646.78,J1090&lt;648),15,IF(AND(J1090&gt;430.68,J1090&lt;432),16,IF(AND(J1090&gt;382.24,J1090&lt;384),17,IF(AND(J1090&gt;835.07,J1090&lt;837),18,IF(AND(J1090&gt;558.61,J1090&lt;560),19,IF(AND(J1090&gt;498.27,J1090&lt;500),20))))))))))))))))))</f>
        <v>4</v>
      </c>
      <c r="AG1090" s="52" t="b">
        <f>IF(AND(L1090&gt;497.89,L1090&lt;499),3,IF(AND(L1090&gt;360.29,L1090&lt;362),4,IF(AND(L1090&gt;249.38,L1090&lt;251),5,IF(AND(L1090&gt;628.22,L1090&lt;630),6,IF(AND(L1090&gt;455.21,L1090&lt;457),7,IF(AND(L1090&gt;315.16,L1090&lt;317),8,IF(AND(L1090&gt;814.35,L1090&lt;816),9,IF(AND(L1090&gt;571.19,L1090&lt;573),10,IF(AND(L1090&gt;401.59,L1090&lt;403),11,IF(AND(L1090&gt;521.33,L1090&lt;523),12,IF(AND(L1090&gt;377.28,L1090&lt;379),13,IF(AND(L1090&gt;261.15,L1090&lt;263),14,IF(AND(L1090&gt;657.8,L1090&lt;659),15,IF(AND(L1090&gt;476.66,L1090&lt;478),16,IF(AND(L1090&gt;330.01,L1090&lt;332),17,IF(AND(L1090&gt;852.67,L1090&lt;854),18,IF(AND(L1090&gt;598.08,L1090&lt;600),19,IF(AND(L1090&gt;420.51,L1090&lt;422),20))))))))))))))))))</f>
        <v>0</v>
      </c>
      <c r="AH1090" s="52" t="b">
        <f>IF(AND(Q1090&gt;358.85,Q1090&lt;360),3,IF(AND(Q1090&gt;129.83,Q1090&lt;131),4,IF(AND(Q1090&gt;77.61,Q1090&lt;79),5,IF(AND(Q1090&gt;426.19,Q1090&lt;428),6,IF(AND(Q1090&gt;159.77,Q1090&lt;161),7,IF(AND(Q1090&gt;94.38,Q1090&lt;96),8,IF(AND(Q1090&gt;567.37,Q1090&lt;569),9,IF(AND(Q1090&gt;203.4,Q1090&lt;205),10,IF(AND(Q1090&gt;131.96,Q1090&lt;133),11,IF(AND(Q1090&gt;375.76,Q1090&lt;377),12,IF(AND(Q1090&gt;135.98,Q1090&lt;137),13,IF(AND(Q1090&gt;81.31,Q1090&lt;83),14,IF(AND(Q1090&gt;446.27,Q1090&lt;448),15,IF(AND(Q1090&gt;167.32,Q1090&lt;169),16,IF(AND(Q1090&gt;98.86,Q1090&lt;100),17,IF(AND(Q1090&gt;594.08,Q1090&lt;596),18,IF(AND(Q1090&gt;213.01,Q1090&lt;215),19,IF(AND(Q1090&gt;138.21,Q1090&lt;140),20))))))))))))))))))</f>
        <v>0</v>
      </c>
      <c r="AI1090" s="52" t="b">
        <f>IF(AND(S1090&gt;195.17,S1090&lt;197),3,IF(AND(S1090&gt;88.93,S1090&lt;90),4,IF(AND(S1090&gt;47.88,S1090&lt;49),5,IF(AND(S1090&gt;245.08,S1090&lt;247),6,IF(AND(S1090&gt;111.07,S1090&lt;113),7,IF(AND(S1090&gt;60.92,S1090&lt;62),8,IF(AND(S1090&gt;296.11,S1090&lt;298),9,IF(AND(S1090&gt;139.41,S1090&lt;141),10,IF(AND(S1090&gt;78.67,S1090&lt;80),11,IF(AND(S1090&gt;204.39,S1090&lt;206),12,IF(AND(S1090&gt;93.16,S1090&lt;95),13,IF(AND(S1090&gt;50.17,S1090&lt;52),14,IF(AND(S1090&gt;256.64,S1090&lt;258),15,IF(AND(S1090&gt;116.33,S1090&lt;118),16,IF(AND(S1090&gt;63.83,S1090&lt;65),17,IF(AND(S1090&gt;310.07,S1090&lt;312),18,IF(AND(S1090&gt;146.01,S1090&lt;148),19,IF(AND(S1090&gt;82.42,S1090&lt;84),20))))))))))))))))))</f>
        <v>0</v>
      </c>
      <c r="AJ1090" s="52" t="b">
        <f>IF(AND(U1090&gt;107.35,U1090&lt;109),3,IF(AND(U1090&gt;63.65,U1090&lt;65),4,IF(AND(U1090&gt;44.75,U1090&lt;46),5,IF(AND(U1090&gt;143.27,U1090&lt;145),6,IF(AND(U1090&gt;85.58,U1090&lt;87),7,IF(AND(U1090&gt;60.46,U1090&lt;62),8,IF(AND(U1090&gt;194.16,U1090&lt;196),9,IF(AND(U1090&gt;117.24,U1090&lt;119),10,IF(AND(U1090&gt;82.88,U1090&lt;84),11,IF(AND(U1090&gt;112.44,U1090&lt;114),12,IF(AND(U1090&gt;66.69,U1090&lt;68),13,IF(AND(U1090&gt;46.9,U1090&lt;48),14,IF(AND(U1090&gt;150.05,U1090&lt;152),15,IF(AND(U1090&gt;90.65,U1090&lt;91),16,IF(AND(U1090&gt;63.34,U1090&lt;65),17,IF(AND(U1090&gt;203.34,U1090&lt;205),18,IF(AND(U1090&gt;122.8,U1090&lt;124),19,IF(AND(U1090&gt;86.83,U1090&lt;88),20))))))))))))))))))</f>
        <v>0</v>
      </c>
      <c r="AK1090" s="52" t="b">
        <f>IF(AND(V1090&gt;139.85,V1090&lt;141),3,IF(AND(V1090&gt;103.84,V1090&lt;105),4,IF(AND(V1090&gt;52.32,V1090&lt;54),5,IF(AND(V1090&gt;285.46,V1090&lt;287),6,IF(AND(V1090&gt;118.42,V1090&lt;120),7,IF(AND(V1090&gt;62.42,V1090&lt;64),8,IF(AND(V1090&gt;412.27,V1090&lt;414),9,IF(AND(V1090&gt;140.33,V1090&lt;142),10,IF(AND(V1090&gt;145,V1090&lt;147),11,IF(AND(V1090&gt;146.47,V1090&lt;148),12,IF(AND(V1090&gt;108.77,V1090&lt;110),13,IF(AND(V1090&gt;54.82,V1090&lt;56),14,IF(AND(V1090&gt;298.92,V1090&lt;300),15,IF(AND(V1090&gt;124.03,V1090&lt;126),16,IF(AND(V1090&gt;65.4,V1090&lt;67),17,IF(AND(V1090&gt;431.69,V1090&lt;433),18,IF(AND(V1090&gt;146.97,V1090&lt;148),19,IF(AND(V1090&gt;151.86,V1090&lt;153),20))))))))))))))))))</f>
        <v>0</v>
      </c>
      <c r="AL1090" s="52" t="b">
        <f>IF(AND(W1090&gt;350.42,W1090&lt;352),3,IF(AND(W1090&gt;546.22,W1090&lt;548),4,IF(AND(W1090&gt;155.33,W1090&lt;157),5,IF(AND(W1090&gt;721.99,W1090&lt;723),6,IF(AND(W1090&gt;638.96,W1090&lt;639),7,IF(AND(W1090&gt;187.79,W1090&lt;189),8,IF(AND(W1090&gt;945.4,W1090&lt;947),9,IF(AND(W1090&gt;698.46,W1090&lt;670),10,IF(AND(W1090&gt;360.7,W1090&lt;362),11,IF(AND(W1090&gt;366.94,W1090&lt;368),12,IF(AND(W1090&gt;571.94,W1090&lt;573),13,IF(AND(W1090&gt;162.68,W1090&lt;164),14,IF(AND(W1090&gt;755.97,W1090&lt;757),15,IF(AND(W1090&gt;667.99,W1090&lt;669),16,IF(AND(W1090&gt;196.66,W1090&lt;198),17,IF(AND(W1090&gt;989.88,W1090&lt;991),18,IF(AND(W1090&gt;731.33,W1090&lt;733),19,IF(AND(W1090&gt;377.7,W1090&lt;379),20))))))))))))))))))</f>
        <v>0</v>
      </c>
      <c r="AM1090" s="52" t="b">
        <f>IF(AND(Y1090&gt;46.2,Y1090&lt;46.5),3,IF(AND(Y1090&gt;18.8,Y1090&lt;19.1),4,IF(AND(Y1090&gt;15.8,Y1090&lt;16),5,IF(AND(Y1090&gt;78.7,Y1090&lt;79),6,IF(AND(Y1090&gt;32.1,Y1090&lt;32.4),7,IF(AND(Y1090&gt;26.9,Y1090&lt;27.3),8,IF(AND(Y1090&gt;125,Y1090&lt;125.5),9,IF(AND(Y1090&gt;48.2,Y1090&lt;48.52),10,IF(AND(Y1090&gt;43.1,Y1090&lt;43.6),11,IF(AND(Y1090&gt;48.53,Y1090&lt;48.7),12,IF(AND(Y1090&gt;19.6,Y1090&lt;20.1),13,IF(AND(Y1090&gt;16.5,Y1090&lt;16.9),14,IF(AND(Y1090&gt;82.4,Y1090&lt;82.8),15,IF(AND(Y1090&gt;33.6,Y1090&lt;34),16,IF(AND(Y1090&gt;28,Y1090&lt;28.6),17,IF(AND(Y1090&gt;130.8,Y1090&lt;131.4),18,IF(AND(Y1090&gt;50.5,Y1090&lt;50.9),19,IF(AND(Y1090&gt;45.2,Y1090&lt;45.8),20))))))))))))))))))</f>
        <v>0</v>
      </c>
      <c r="AO1090" s="4">
        <f t="shared" si="2748"/>
        <v>0</v>
      </c>
      <c r="AP1090" s="4">
        <f t="shared" si="2749"/>
        <v>0</v>
      </c>
      <c r="AQ1090" s="4">
        <f t="shared" si="2813"/>
        <v>0</v>
      </c>
      <c r="AU1090" s="310"/>
      <c r="AV1090" s="316"/>
      <c r="AW1090" s="317"/>
      <c r="AX1090" s="321" t="s">
        <v>337</v>
      </c>
      <c r="AY1090" s="321"/>
      <c r="AZ1090" s="11">
        <f>ROUND(AZ1089/AW1083,2)</f>
        <v>651.28</v>
      </c>
      <c r="BA1090" s="11">
        <f>ROUND(BA1089/AW1083,2)</f>
        <v>0</v>
      </c>
      <c r="BB1090" s="11">
        <f>ROUND(BB1089/AW1083,2)</f>
        <v>0</v>
      </c>
      <c r="BC1090" s="11">
        <f>ROUND(BC1089/AW1083,2)</f>
        <v>0</v>
      </c>
      <c r="BD1090" s="11">
        <f>ROUND(BD1089/AW1083,2)</f>
        <v>651.28</v>
      </c>
      <c r="BE1090" s="11">
        <f>ROUND(BE1089/AW1083,2)</f>
        <v>0</v>
      </c>
      <c r="BF1090" s="11">
        <f>ROUND(BF1089/AW1083,2)</f>
        <v>0</v>
      </c>
      <c r="BG1090" s="11">
        <f>ROUND(BG1089/AW1083,2)</f>
        <v>0</v>
      </c>
      <c r="BH1090" s="11">
        <f>ROUND(BH1089/AW1083,2)</f>
        <v>0</v>
      </c>
      <c r="BI1090" s="11">
        <f>ROUND(BI1089/AW1083,2)</f>
        <v>0</v>
      </c>
      <c r="BJ1090" s="11">
        <f>ROUND(BJ1089/AW1083,2)</f>
        <v>0</v>
      </c>
      <c r="BK1090" s="11">
        <f>ROUND(BK1089/AW1083,2)</f>
        <v>0</v>
      </c>
      <c r="BL1090" s="11">
        <f>ROUND(BL1089/AW1083,2)</f>
        <v>0</v>
      </c>
      <c r="BM1090" s="11">
        <f>ROUND(BM1089/AW1083,2)</f>
        <v>0</v>
      </c>
      <c r="BN1090" s="11">
        <f>ROUND(BN1089/AW1083,2)</f>
        <v>0</v>
      </c>
      <c r="BO1090" s="11">
        <f>ROUND(BO1089/AW1083,2)</f>
        <v>0</v>
      </c>
      <c r="BP1090" s="11">
        <f>ROUND(BP1089/AW1083,2)</f>
        <v>0</v>
      </c>
      <c r="BQ1090" s="11">
        <f>ROUND(BQ1089/AW1083,2)</f>
        <v>0</v>
      </c>
      <c r="BR1090" s="11">
        <f>ROUND(BR1089/AW1083,2)</f>
        <v>0</v>
      </c>
      <c r="BS1090" s="11">
        <f>ROUND(BS1089/AW1083,2)</f>
        <v>0</v>
      </c>
      <c r="BT1090" s="11">
        <f>ROUND(BT1089/AW1083,2)</f>
        <v>0</v>
      </c>
      <c r="BU1090" s="17">
        <v>8</v>
      </c>
      <c r="BX1090" s="52" t="b">
        <f>IF(AND(BA1090&gt;947.15,BA1090&lt;949),3,IF(AND(BA1090&gt;623.59,BA1090&lt;625),4,IF(AND(BA1090&gt;237.38,BA1090&lt;239),5,IF(AND(BA1090&gt;1986,BA1090&lt;1988),6,IF(AND(BA1090&gt;739.75,BA1090&lt;741),7,IF(AND(BA1090&gt;282.91,BA1090&lt;284),8,IF(AND(BA1090&gt;2681.35,BA1090&lt;2683),9,IF(AND(BA1090&gt;828.59,BA1090&lt;830),10,IF(AND(BA1090&gt;585.15,BA1090&lt;587),11,IF(AND(BA1090&gt;991.71,BA1090&lt;993),12,IF(AND(BA1090&gt;652.95,BA1090&lt;654),13,IF(AND(BA1090&gt;248.59,BA1090&lt;250),14,IF(AND(BA1090&gt;2079.39,BA1090&lt;2081),15,IF(AND(BA1090&gt;774.57,BA1090&lt;776),16,IF(AND(BA1090&gt;296.25,BA1090&lt;298),17,IF(AND(BA1090&gt;2807.42,BA1090&lt;2809),18,IF(AND(BA1090&gt;867.59,BA1090&lt;869),19,IF(AND(BA1090&gt;612.7,BA1090&lt;614),20))))))))))))))))))</f>
        <v>0</v>
      </c>
      <c r="BY1090" s="52" t="b">
        <f>IF(AND(BC1090&gt;1204.78,BC1090&lt;1206),5,IF(AND(BC1090&gt;1407.63,BC1090&lt;1409),8,IF(AND(BC1090&gt;1427.91,BC1090&lt;1429),11,IF(AND(BC1090&gt;1261.45,BC1090&lt;1263),14,IF(AND(BC1090&gt;1473.83,BC1090&lt;1475),17,IF(AND(BC1090&gt;1495.07,BC1090&lt;1497),20))))))</f>
        <v>0</v>
      </c>
      <c r="BZ1090" s="52" t="b">
        <f>IF(AND(BD1090&gt;486.32,BD1090&lt;488),3,IF(AND(BD1090&gt;324.64,BD1090&lt;326),4,IF(AND(BD1090&gt;286.99,BD1090&lt;288.5),5,IF(AND(BD1090&gt;617.7,BD1090&lt;618),6,IF(AND(BD1090&gt;411.3,BD1090&lt;413),7,IF(AND(BD1090&gt;365.04,BD1090&lt;367),8,IF(AND(BD1090&gt;797.54,BD1090&lt;799),9,IF(AND(BD1090&gt;533.49,BD1090&lt;535),10,IF(AND(BD1090&gt;475.86,BD1090&lt;477),11,IF(AND(BD1090&gt;509.22,BD1090&lt;511),12,IF(AND(BD1090&gt;339.94,BD1090&lt;341.2),13,IF(AND(BD1090&gt;300.53,BD1090&lt;302),14,IF(AND(BD1090&gt;646.78,BD1090&lt;648),15,IF(AND(BD1090&gt;430.68,BD1090&lt;432),16,IF(AND(BD1090&gt;382.24,BD1090&lt;384),17,IF(AND(BD1090&gt;835.07,BD1090&lt;837),18,IF(AND(BD1090&gt;558.61,BD1090&lt;560),19,IF(AND(BD1090&gt;498.27,BD1090&lt;500),20))))))))))))))))))</f>
        <v>0</v>
      </c>
      <c r="CA1090" s="52" t="b">
        <f>IF(AND(BF1090&gt;497.89,BF1090&lt;499),3,IF(AND(BF1090&gt;360.29,BF1090&lt;362),4,IF(AND(BF1090&gt;249.38,BF1090&lt;251),5,IF(AND(BF1090&gt;628.22,BF1090&lt;630),6,IF(AND(BF1090&gt;455.21,BF1090&lt;457),7,IF(AND(BF1090&gt;315.16,BF1090&lt;317),8,IF(AND(BF1090&gt;814.35,BF1090&lt;816),9,IF(AND(BF1090&gt;571.19,BF1090&lt;573),10,IF(AND(BF1090&gt;401.59,BF1090&lt;403),11,IF(AND(BF1090&gt;521.33,BF1090&lt;523),12,IF(AND(BF1090&gt;377.28,BF1090&lt;379),13,IF(AND(BF1090&gt;261.15,BF1090&lt;263),14,IF(AND(BF1090&gt;657.8,BF1090&lt;659),15,IF(AND(BF1090&gt;476.66,BF1090&lt;478),16,IF(AND(BF1090&gt;330.01,BF1090&lt;332),17,IF(AND(BF1090&gt;852.67,BF1090&lt;854),18,IF(AND(BF1090&gt;598.08,BF1090&lt;600),19,IF(AND(BF1090&gt;420.51,BF1090&lt;422),20))))))))))))))))))</f>
        <v>0</v>
      </c>
      <c r="CB1090" s="52" t="b">
        <f>IF(AND(BK1090&gt;358.85,BK1090&lt;360),3,IF(AND(BK1090&gt;129.83,BK1090&lt;131),4,IF(AND(BK1090&gt;77.61,BK1090&lt;79),5,IF(AND(BK1090&gt;426.19,BK1090&lt;428),6,IF(AND(BK1090&gt;159.77,BK1090&lt;161),7,IF(AND(BK1090&gt;94.38,BK1090&lt;96),8,IF(AND(BK1090&gt;567.37,BK1090&lt;569),9,IF(AND(BK1090&gt;203.4,BK1090&lt;205),10,IF(AND(BK1090&gt;131.96,BK1090&lt;133),11,IF(AND(BK1090&gt;375.76,BK1090&lt;377),12,IF(AND(BK1090&gt;135.98,BK1090&lt;137),13,IF(AND(BK1090&gt;81.31,BK1090&lt;83),14,IF(AND(BK1090&gt;446.27,BK1090&lt;448),15,IF(AND(BK1090&gt;167.32,BK1090&lt;169),16,IF(AND(BK1090&gt;98.86,BK1090&lt;100),17,IF(AND(BK1090&gt;594.08,BK1090&lt;596),18,IF(AND(BK1090&gt;213.01,BK1090&lt;215),19,IF(AND(BK1090&gt;138.21,BK1090&lt;140),20))))))))))))))))))</f>
        <v>0</v>
      </c>
      <c r="CC1090" s="52" t="b">
        <f>IF(AND(BM1090&gt;195.17,BM1090&lt;197),3,IF(AND(BM1090&gt;88.93,BM1090&lt;90),4,IF(AND(BM1090&gt;47.88,BM1090&lt;49),5,IF(AND(BM1090&gt;245.08,BM1090&lt;247),6,IF(AND(BM1090&gt;111.07,BM1090&lt;113),7,IF(AND(BM1090&gt;60.92,BM1090&lt;62),8,IF(AND(BM1090&gt;296.11,BM1090&lt;298),9,IF(AND(BM1090&gt;139.41,BM1090&lt;141),10,IF(AND(BM1090&gt;78.67,BM1090&lt;80),11,IF(AND(BM1090&gt;204.39,BM1090&lt;206),12,IF(AND(BM1090&gt;93.16,BM1090&lt;95),13,IF(AND(BM1090&gt;50.17,BM1090&lt;52),14,IF(AND(BM1090&gt;256.64,BM1090&lt;258),15,IF(AND(BM1090&gt;116.33,BM1090&lt;118),16,IF(AND(BM1090&gt;63.83,BM1090&lt;65),17,IF(AND(BM1090&gt;310.07,BM1090&lt;312),18,IF(AND(BM1090&gt;146.01,BM1090&lt;148),19,IF(AND(BM1090&gt;82.42,BM1090&lt;84),20))))))))))))))))))</f>
        <v>0</v>
      </c>
      <c r="CD1090" s="52" t="b">
        <f>IF(AND(BO1090&gt;107.35,BO1090&lt;109),3,IF(AND(BO1090&gt;63.65,BO1090&lt;65),4,IF(AND(BO1090&gt;44.75,BO1090&lt;46),5,IF(AND(BO1090&gt;143.27,BO1090&lt;145),6,IF(AND(BO1090&gt;85.58,BO1090&lt;87),7,IF(AND(BO1090&gt;60.46,BO1090&lt;62),8,IF(AND(BO1090&gt;194.16,BO1090&lt;196),9,IF(AND(BO1090&gt;117.24,BO1090&lt;119),10,IF(AND(BO1090&gt;82.88,BO1090&lt;84),11,IF(AND(BO1090&gt;112.44,BO1090&lt;114),12,IF(AND(BO1090&gt;66.69,BO1090&lt;68),13,IF(AND(BO1090&gt;46.9,BO1090&lt;48),14,IF(AND(BO1090&gt;150.05,BO1090&lt;152),15,IF(AND(BO1090&gt;90.65,BO1090&lt;91),16,IF(AND(BO1090&gt;63.34,BO1090&lt;65),17,IF(AND(BO1090&gt;203.34,BO1090&lt;205),18,IF(AND(BO1090&gt;122.8,BO1090&lt;124),19,IF(AND(BO1090&gt;86.83,BO1090&lt;88),20))))))))))))))))))</f>
        <v>0</v>
      </c>
      <c r="CE1090" s="52" t="b">
        <f>IF(AND(BP1090&gt;139.85,BP1090&lt;141),3,IF(AND(BP1090&gt;103.84,BP1090&lt;105),4,IF(AND(BP1090&gt;52.32,BP1090&lt;54),5,IF(AND(BP1090&gt;285.46,BP1090&lt;287),6,IF(AND(BP1090&gt;118.42,BP1090&lt;120),7,IF(AND(BP1090&gt;62.42,BP1090&lt;64),8,IF(AND(BP1090&gt;412.27,BP1090&lt;414),9,IF(AND(BP1090&gt;140.33,BP1090&lt;142),10,IF(AND(BP1090&gt;145,BP1090&lt;147),11,IF(AND(BP1090&gt;146.47,BP1090&lt;148),12,IF(AND(BP1090&gt;108.77,BP1090&lt;110),13,IF(AND(BP1090&gt;54.82,BP1090&lt;56),14,IF(AND(BP1090&gt;298.92,BP1090&lt;300),15,IF(AND(BP1090&gt;124.03,BP1090&lt;126),16,IF(AND(BP1090&gt;65.4,BP1090&lt;67),17,IF(AND(BP1090&gt;431.69,BP1090&lt;433),18,IF(AND(BP1090&gt;146.97,BP1090&lt;148),19,IF(AND(BP1090&gt;151.86,BP1090&lt;153),20))))))))))))))))))</f>
        <v>0</v>
      </c>
      <c r="CF1090" s="52" t="b">
        <f>IF(AND(BQ1090&gt;350.42,BQ1090&lt;352),3,IF(AND(BQ1090&gt;546.22,BQ1090&lt;548),4,IF(AND(BQ1090&gt;155.33,BQ1090&lt;157),5,IF(AND(BQ1090&gt;721.99,BQ1090&lt;723),6,IF(AND(BQ1090&gt;638.96,BQ1090&lt;639),7,IF(AND(BQ1090&gt;187.79,BQ1090&lt;189),8,IF(AND(BQ1090&gt;945.4,BQ1090&lt;947),9,IF(AND(BQ1090&gt;698.46,BQ1090&lt;670),10,IF(AND(BQ1090&gt;360.7,BQ1090&lt;362),11,IF(AND(BQ1090&gt;366.94,BQ1090&lt;368),12,IF(AND(BQ1090&gt;571.94,BQ1090&lt;573),13,IF(AND(BQ1090&gt;162.68,BQ1090&lt;164),14,IF(AND(BQ1090&gt;755.97,BQ1090&lt;757),15,IF(AND(BQ1090&gt;667.99,BQ1090&lt;669),16,IF(AND(BQ1090&gt;196.66,BQ1090&lt;198),17,IF(AND(BQ1090&gt;989.88,BQ1090&lt;991),18,IF(AND(BQ1090&gt;731.33,BQ1090&lt;733),19,IF(AND(BQ1090&gt;377.7,BQ1090&lt;379),20))))))))))))))))))</f>
        <v>0</v>
      </c>
      <c r="CG1090" s="52" t="b">
        <f>IF(AND(BS1090&gt;46.2,BS1090&lt;46.5),3,IF(AND(BS1090&gt;18.8,BS1090&lt;19.1),4,IF(AND(BS1090&gt;15.8,BS1090&lt;16),5,IF(AND(BS1090&gt;78.7,BS1090&lt;79),6,IF(AND(BS1090&gt;32.1,BS1090&lt;32.4),7,IF(AND(BS1090&gt;26.9,BS1090&lt;27.3),8,IF(AND(BS1090&gt;125,BS1090&lt;125.5),9,IF(AND(BS1090&gt;48.2,BS1090&lt;48.52),10,IF(AND(BS1090&gt;43.1,BS1090&lt;43.6),11,IF(AND(BS1090&gt;48.53,BS1090&lt;48.7),12,IF(AND(BS1090&gt;19.6,BS1090&lt;20.1),13,IF(AND(BS1090&gt;16.5,BS1090&lt;16.9),14,IF(AND(BS1090&gt;82.4,BS1090&lt;82.8),15,IF(AND(BS1090&gt;33.6,BS1090&lt;34),16,IF(AND(BS1090&gt;28,BS1090&lt;28.6),17,IF(AND(BS1090&gt;130.8,BS1090&lt;131.4),18,IF(AND(BS1090&gt;50.5,BS1090&lt;50.9),19,IF(AND(BS1090&gt;45.2,BS1090&lt;45.8),20))))))))))))))))))</f>
        <v>0</v>
      </c>
    </row>
    <row r="1091" spans="1:88" ht="90" customHeight="1">
      <c r="A1091" s="297"/>
      <c r="B1091" s="300"/>
      <c r="C1091" s="309"/>
      <c r="D1091" s="311" t="s">
        <v>338</v>
      </c>
      <c r="E1091" s="312"/>
      <c r="F1091" s="10" t="s">
        <v>36</v>
      </c>
      <c r="G1091" s="12">
        <f>IF(AD1091=FALSE,0,AD1091)</f>
        <v>0</v>
      </c>
      <c r="H1091" s="12" t="s">
        <v>36</v>
      </c>
      <c r="I1091" s="12">
        <f>IF(AE1091=FALSE,0,AE1091)</f>
        <v>0</v>
      </c>
      <c r="J1091" s="12">
        <f>IF(AF1091=FALSE,0,AF1091)</f>
        <v>325.64</v>
      </c>
      <c r="K1091" s="12" t="s">
        <v>36</v>
      </c>
      <c r="L1091" s="12">
        <f>IF(AG1091=FALSE,0,AG1091)</f>
        <v>0</v>
      </c>
      <c r="M1091" s="12" t="s">
        <v>36</v>
      </c>
      <c r="N1091" s="12" t="s">
        <v>36</v>
      </c>
      <c r="O1091" s="12" t="s">
        <v>36</v>
      </c>
      <c r="P1091" s="12" t="s">
        <v>36</v>
      </c>
      <c r="Q1091" s="12">
        <f>IF(AH1091=FALSE,0,AH1091)</f>
        <v>0</v>
      </c>
      <c r="R1091" s="12" t="s">
        <v>36</v>
      </c>
      <c r="S1091" s="12">
        <f>IF(AI1091=FALSE,0,AI1091)</f>
        <v>0</v>
      </c>
      <c r="T1091" s="12" t="s">
        <v>36</v>
      </c>
      <c r="U1091" s="12">
        <f>IF(AJ1091=FALSE,0,AJ1091)</f>
        <v>0</v>
      </c>
      <c r="V1091" s="12">
        <f>IF(AK1091=FALSE,0,AK1091)</f>
        <v>0</v>
      </c>
      <c r="W1091" s="12">
        <f>IF(AL1091=FALSE,0,AL1091)</f>
        <v>0</v>
      </c>
      <c r="X1091" s="12" t="s">
        <v>36</v>
      </c>
      <c r="Y1091" s="12">
        <f>IF(AM1091=FALSE,0,AM1091)</f>
        <v>0</v>
      </c>
      <c r="Z1091" s="12" t="s">
        <v>36</v>
      </c>
      <c r="AA1091" s="18">
        <v>9</v>
      </c>
      <c r="AD1091" s="52" t="b">
        <f>IF(AD1090=3,948.15,IF(AD1090=4,624.59,IF(AD1090=5,238.38,IF(AD1090=6,1987,IF(AD1090=7,740.75,IF(AD1090=8,283.91,IF(AD1090=9,2682.35,IF(AD1090=10,829.59,IF(AD1090=11,586.15,IF(AD1090=12,992.71,IF(AD1090=13,653.95,IF(AD1090=14,249.59,IF(AD1090=15,2080.39,IF(AD1090=16,775.57,IF(AD1090=17,297.25,IF(AD1090=18,2808.42,IF(AD1090=19,868.59,IF(AD1090=20,613.7))))))))))))))))))</f>
        <v>0</v>
      </c>
      <c r="AE1091" s="52" t="b">
        <f>IF(AE1090=5,1205.78,IF(AE1090=8,1408.63,IF(AE1090=11,1428.91,IF(AE1090=14,1262.45,IF(AE1090=17,1474.83,IF(AE1090=20,1496.07))))))</f>
        <v>0</v>
      </c>
      <c r="AF1091" s="52">
        <f>IF(AF1090=3,487.32,IF(AF1090=4,325.64,IF(AF1090=5,287.99,IF(AF1090=6,618.7,IF(AF1090=7,412.3,IF(AF1090=8,366.04,IF(AF1090=9,798.54,IF(AF1090=10,534.49,IF(AF1090=11,476.86,IF(AF1090=12,510.22,IF(AF1090=13,340.94,IF(AF1090=14,301.53,IF(AF1090=15,647.78,IF(AF1090=16,431.68,IF(AF1090=17,383.24,IF(AF1090=18,836.07,IF(AF1090=19,559.61,IF(AF1090=20,499.27))))))))))))))))))</f>
        <v>325.64</v>
      </c>
      <c r="AG1091" s="52" t="b">
        <f>IF(AG1090=3,498.89,IF(AG1090=4,361.29,IF(AG1090=5,250.38,IF(AG1090=6,629.22,IF(AG1090=7,456.21,IF(AG1090=8,316.16,IF(AG1090=9,815.35,IF(AG1090=10,572.19,IF(AG1090=11,402.59,IF(AG1090=12,522.33,IF(AG1090=13,378.28,IF(AG1090=14,262.15,IF(AG1090=15,658.8,IF(AG1090=16,477.66,IF(AG1090=17,331.01,IF(AG1090=18,853.67,IF(AG1090=19,599.08,IF(AG1090=20,421.51))))))))))))))))))</f>
        <v>0</v>
      </c>
      <c r="AH1091" s="52" t="b">
        <f>IF(AH1090=3,359.85,IF(AH1090=4,130.83,IF(AH1090=5,78.61,IF(AH1090=6,427.19,IF(AH1090=7,160.77,IF(AH1090=8,95.38,IF(AH1090=9,568.37,IF(AH1090=10,204.4,IF(AH1090=11,132.96,IF(AH1090=12,376.76,IF(AH1090=13,136.98,IF(AH1090=14,82.31,IF(AH1090=15,447.27,IF(AH1090=16,168.32,IF(AH1090=17,99.86,IF(AH1090=18,595.08,IF(AH1090=19,214.01,IF(AH1090=20,139.21))))))))))))))))))</f>
        <v>0</v>
      </c>
      <c r="AI1091" s="52" t="b">
        <f>IF(AI1090=3,196.17,IF(AI1090=4,89.93,IF(AI1090=5,48.88,IF(AI1090=6,246.08,IF(AI1090=7,112.07,IF(AI1090=8,61.92,IF(AI1090=9,297.11,IF(AI1090=10,140.41,IF(AI1090=11,79.67,IF(AI1090=12,205.39,IF(AI1090=13,94.16,IF(AI1090=14,51.17,IF(AI1090=15,257.64,IF(AI1090=16,117.33,IF(AI1090=17,64.83,IF(AI1090=18,311.07,IF(AI1090=19,147.01,IF(AI1090=20,83.42))))))))))))))))))</f>
        <v>0</v>
      </c>
      <c r="AJ1091" s="52" t="b">
        <f>IF(AJ1090=3,108.35,IF(AJ1090=4,64.65,IF(AJ1090=5,45.75,IF(AJ1090=6,144.27,IF(AJ1090=7,86.58,IF(AJ1090=8,61.46,IF(AJ1090=9,195.16,IF(AJ1090=10,118.24,IF(AJ1090=11,83.88,IF(AJ1090=12,113.44,IF(AJ1090=13,67.69,IF(AJ1090=14,47.9,IF(AJ1090=15,151.05,IF(AJ1090=16,90.65,IF(AJ1090=17,64.34,IF(AJ1090=18,204.34,IF(AJ1090=19,123.8,IF(AJ1090=20,87.83))))))))))))))))))</f>
        <v>0</v>
      </c>
      <c r="AK1091" s="52" t="b">
        <f>IF(AK1090=3,140.85,IF(AK1090=4,104.84,IF(AK1090=5,53.32,IF(AK1090=6,286.46,IF(AK1090=7,119.42,IF(AK1090=8,63.42,IF(AK1090=9,413.27,IF(AK1090=10,141.33,IF(AK1090=11,146,IF(AK1090=12,147.47,IF(AK1090=13,109.77,IF(AK1090=14,55.82,IF(AK1090=15,299.92,IF(AK1090=16,125.03,IF(AK1090=17,66.4,IF(AK1090=18,432.69,IF(AK1090=19,147.97,IF(AK1090=20,152.86))))))))))))))))))</f>
        <v>0</v>
      </c>
      <c r="AL1091" s="52" t="b">
        <f>IF(AL1090=3,351.42,IF(AL1090=4,547.22,IF(AL1090=5,156.33,IF(AL1090=6,722.99,IF(AL1090=7,638.96,IF(AL1090=8,188.79,IF(AL1090=9,946.4,IF(AL1090=10,699.46,IF(AL1090=11,361.7,IF(AL1090=12,367.94,IF(AL1090=13,572.94,IF(AL1090=14,163.68,IF(AL1090=15,756.97,IF(AL1090=16,668.99,IF(AL1090=17,197.66,IF(AL1090=18,990.88,IF(AL1090=19,732.33,IF(AL1090=20,378.7))))))))))))))))))</f>
        <v>0</v>
      </c>
      <c r="AM1091" s="52" t="b">
        <f>IF(AM1090=3,46.41,IF(AM1090=4,19.01,IF(AM1090=5,15.96,IF(AM1090=6,78.9,IF(AM1090=7,32.34,IF(AM1090=8,27.09,IF(AM1090=9,125.27,IF(AM1090=10,48.48,IF(AM1090=11,43.47,IF(AM1090=12,48.59,IF(AM1090=13,19.9,IF(AM1090=14,16.71,IF(AM1090=15,82.61,IF(AM1090=16,33.86,IF(AM1090=17,28.36,IF(AM1090=18,131.15,IF(AM1090=19,50.76,IF(AM1090=20,45.51))))))))))))))))))</f>
        <v>0</v>
      </c>
      <c r="AO1091" s="4">
        <f t="shared" si="2748"/>
        <v>0</v>
      </c>
      <c r="AP1091" s="4">
        <f t="shared" si="2749"/>
        <v>0</v>
      </c>
      <c r="AQ1091" s="4">
        <f t="shared" si="2813"/>
        <v>0</v>
      </c>
      <c r="AU1091" s="310"/>
      <c r="AV1091" s="316"/>
      <c r="AW1091" s="317"/>
      <c r="AX1091" s="321" t="s">
        <v>338</v>
      </c>
      <c r="AY1091" s="321"/>
      <c r="AZ1091" s="10" t="s">
        <v>36</v>
      </c>
      <c r="BA1091" s="12">
        <f>IF(BX1091=FALSE,0,BX1091)</f>
        <v>0</v>
      </c>
      <c r="BB1091" s="12" t="s">
        <v>36</v>
      </c>
      <c r="BC1091" s="12">
        <f>IF(BY1091=FALSE,0,BY1091)</f>
        <v>0</v>
      </c>
      <c r="BD1091" s="12">
        <f>IF(BZ1091=FALSE,0,BZ1091)</f>
        <v>651.28</v>
      </c>
      <c r="BE1091" s="12" t="s">
        <v>36</v>
      </c>
      <c r="BF1091" s="12">
        <f>IF(CA1091=FALSE,0,CA1091)</f>
        <v>0</v>
      </c>
      <c r="BG1091" s="12" t="s">
        <v>36</v>
      </c>
      <c r="BH1091" s="12" t="s">
        <v>36</v>
      </c>
      <c r="BI1091" s="12" t="s">
        <v>36</v>
      </c>
      <c r="BJ1091" s="12" t="s">
        <v>36</v>
      </c>
      <c r="BK1091" s="12">
        <f>IF(CB1091=FALSE,0,CB1091)</f>
        <v>0</v>
      </c>
      <c r="BL1091" s="12" t="s">
        <v>36</v>
      </c>
      <c r="BM1091" s="12">
        <f>IF(CC1091=FALSE,0,CC1091)</f>
        <v>0</v>
      </c>
      <c r="BN1091" s="12" t="s">
        <v>36</v>
      </c>
      <c r="BO1091" s="12">
        <f>IF(CD1091=FALSE,0,CD1091)</f>
        <v>0</v>
      </c>
      <c r="BP1091" s="12">
        <f>IF(CE1091=FALSE,0,CE1091)</f>
        <v>0</v>
      </c>
      <c r="BQ1091" s="12">
        <f>IF(CF1091=FALSE,0,CF1091)</f>
        <v>0</v>
      </c>
      <c r="BR1091" s="12" t="s">
        <v>36</v>
      </c>
      <c r="BS1091" s="12">
        <f>IF(CG1091=FALSE,0,CG1091)</f>
        <v>0</v>
      </c>
      <c r="BT1091" s="12" t="s">
        <v>36</v>
      </c>
      <c r="BU1091" s="18">
        <v>9</v>
      </c>
      <c r="BX1091" s="52" t="b">
        <f>IF(AD1090=3,1896.3,IF(AD1090=4,1249.18,IF(AD1090=5,476.76,IF(AD1090=6,3974,IF(AD1090=7,1481.5,IF(AD1090=8,567.82,IF(AD1090=9,5364.7,IF(AD1090=10,1659.18,IF(AD1090=11,1172.3)))))))))</f>
        <v>0</v>
      </c>
      <c r="BY1091" s="52" t="b">
        <f>IF(AE1090=5,2411.56,IF(AE1090=8,2817.26,IF(AE1090=11,2857.82)))</f>
        <v>0</v>
      </c>
      <c r="BZ1091" s="52">
        <f>IF(AF1090=3,974.64,IF(AF1090=4,651.28,IF(AF1090=5,575.98,IF(AF1090=6,1237.4,IF(AF1090=7,824.6,IF(AF1090=8,732.08,IF(AF1090=9,1597.08,IF(AF1090=10,1068.98,IF(AF1090=11,953.72)))))))))</f>
        <v>651.28</v>
      </c>
      <c r="CA1091" s="52" t="b">
        <f>IF(AG1090=3,997.78,IF(AG1090=4,722.58,IF(AG1090=5,500.76,IF(AG1090=6,1258.44,IF(AG1090=7,912.42,IF(AG1090=8,632.32,IF(AG1090=9,1630.7,IF(AG1090=10,1144.38,IF(AG1090=11,805.18)))))))))</f>
        <v>0</v>
      </c>
      <c r="CB1091" s="52" t="b">
        <f>IF(AH1090=3,719.7,IF(AH1090=4,261.66,IF(AH1090=5,157.22,IF(AH1090=6,854.38,IF(AH1090=7,321.54,IF(AH1090=8,190.76,IF(AH1090=9,1136.74,IF(AH1090=10,408.8,IF(AH1090=11,265.92)))))))))</f>
        <v>0</v>
      </c>
      <c r="CC1091" s="52" t="b">
        <f>IF(AI1090=3,392.34,IF(AI1090=4,179.86,IF(AI1090=5,97.76,IF(AI1090=6,492.16,IF(AI1090=7,224.14,IF(AI1090=8,123.84,IF(AI1090=9,594.22,IF(AI1090=10,280.82,IF(AI1090=11,159.34)))))))))</f>
        <v>0</v>
      </c>
      <c r="CD1091" s="52" t="b">
        <f>IF(AJ1090=3,216.7,IF(AJ1090=4,129.3,IF(AJ1090=5,91.5,IF(AJ1090=6,288.54,IF(AJ1090=7,173.16,IF(AJ1090=8,122.92,IF(AJ1090=9,390.32,IF(AJ1090=10,236.48,IF(AJ1090=11,167.76)))))))))</f>
        <v>0</v>
      </c>
      <c r="CE1091" s="52" t="b">
        <f>IF(AK1090=3,281.7,IF(AK1090=4,209.68,IF(AK1090=5,106.64,IF(AK1090=6,572.92,IF(AK1090=7,238.84,IF(AK1090=8,126.84,IF(AK1090=9,826.54,IF(AK1090=10,282.66,IF(AK1090=11,292)))))))))</f>
        <v>0</v>
      </c>
      <c r="CF1091" s="52" t="b">
        <f>IF(AL1090=3,702.84,IF(AL1090=4,1094.44,IF(AL1090=5,312.66,IF(AL1090=6,1445.98,IF(AL1090=7,1277.92,IF(AL1090=8,377.58,IF(AL1090=9,1892.8,IF(AL1090=10,1398.92,IF(AL1090=11,723.4)))))))))</f>
        <v>0</v>
      </c>
      <c r="CG1091" s="52" t="b">
        <f>IF(AM1090=3,92.82,IF(AM1090=4,38.02,IF(AM1090=5,31.92,IF(AM1090=6,157.8,IF(AM1090=7,64.68,IF(AM1090=8,54.18,IF(AM1090=9,250.54,IF(AM1090=10,96.96,IF(AM1090=11,86.94)))))))))</f>
        <v>0</v>
      </c>
    </row>
    <row r="1092" spans="1:88" ht="30" customHeight="1">
      <c r="A1092" s="295" t="s">
        <v>98</v>
      </c>
      <c r="B1092" s="298" t="s">
        <v>207</v>
      </c>
      <c r="C1092" s="307">
        <v>3554.2</v>
      </c>
      <c r="D1092" s="298" t="s">
        <v>27</v>
      </c>
      <c r="E1092" s="36" t="s">
        <v>28</v>
      </c>
      <c r="F1092" s="40">
        <f>G1092+I1092+J1092+L1092+Q1092+S1092+U1092+V1092+W1092+Y1092+Z1092</f>
        <v>2219917.7779999999</v>
      </c>
      <c r="G1092" s="61">
        <v>2219917.7779999999</v>
      </c>
      <c r="H1092" s="44">
        <v>0</v>
      </c>
      <c r="I1092" s="44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25">
        <v>1</v>
      </c>
      <c r="AO1092" s="4">
        <f t="shared" si="2748"/>
        <v>0</v>
      </c>
      <c r="AP1092" s="4">
        <f t="shared" si="2749"/>
        <v>0</v>
      </c>
      <c r="AQ1092" s="4">
        <f t="shared" si="2813"/>
        <v>0</v>
      </c>
      <c r="AU1092" s="310" t="s">
        <v>98</v>
      </c>
      <c r="AV1092" s="316" t="s">
        <v>207</v>
      </c>
      <c r="AW1092" s="317">
        <v>3554.2</v>
      </c>
      <c r="AX1092" s="316" t="s">
        <v>27</v>
      </c>
      <c r="AY1092" s="36" t="s">
        <v>28</v>
      </c>
      <c r="AZ1092" s="10">
        <f>BA1092+BC1092+BD1092+BF1092+BK1092+BM1092+BO1092+BP1092+BQ1092+BS1092+BT1092</f>
        <v>4439835.5599999996</v>
      </c>
      <c r="BA1092" s="44">
        <f>ROUND($C1092*BA1100,2)</f>
        <v>4439835.5599999996</v>
      </c>
      <c r="BB1092" s="10">
        <f>ROUND(H1092*2,2)</f>
        <v>0</v>
      </c>
      <c r="BC1092" s="44">
        <f>ROUND($C1092*BC1100,2)</f>
        <v>0</v>
      </c>
      <c r="BD1092" s="44">
        <f>ROUND($C1092*BD1100,2)</f>
        <v>0</v>
      </c>
      <c r="BE1092" s="10">
        <f>ROUND(K1092*2,2)</f>
        <v>0</v>
      </c>
      <c r="BF1092" s="44">
        <f>ROUND($C1092*BF1100,2)</f>
        <v>0</v>
      </c>
      <c r="BG1092" s="10">
        <f>ROUND(M1092*2,2)</f>
        <v>0</v>
      </c>
      <c r="BH1092" s="10">
        <f>ROUND(N1092*2,2)</f>
        <v>0</v>
      </c>
      <c r="BI1092" s="10">
        <f>ROUND(O1092*2,2)</f>
        <v>0</v>
      </c>
      <c r="BJ1092" s="10">
        <f>ROUND(P1092*2,2)</f>
        <v>0</v>
      </c>
      <c r="BK1092" s="44">
        <f>ROUND($C1092*BK1100,2)</f>
        <v>0</v>
      </c>
      <c r="BL1092" s="10">
        <f>ROUND(R1092*2,2)</f>
        <v>0</v>
      </c>
      <c r="BM1092" s="44">
        <f>ROUND($C1092*BM1100,2)</f>
        <v>0</v>
      </c>
      <c r="BN1092" s="10">
        <f>ROUND(T1092*2,2)</f>
        <v>0</v>
      </c>
      <c r="BO1092" s="44">
        <f>ROUND($C1092*BO1100,2)</f>
        <v>0</v>
      </c>
      <c r="BP1092" s="44">
        <f>ROUND(V1092*2,2)</f>
        <v>0</v>
      </c>
      <c r="BQ1092" s="44">
        <f>ROUND($C1092*BQ1100,2)</f>
        <v>0</v>
      </c>
      <c r="BR1092" s="10">
        <f>ROUND(X1092*2,2)</f>
        <v>0</v>
      </c>
      <c r="BS1092" s="44">
        <f>ROUND(Y1092*2,2)</f>
        <v>0</v>
      </c>
      <c r="BT1092" s="10">
        <f>ROUND(Z1092*2,2)</f>
        <v>0</v>
      </c>
      <c r="BU1092" s="25">
        <v>1</v>
      </c>
      <c r="CI1092" s="32">
        <f>BF1092-BG1092</f>
        <v>0</v>
      </c>
    </row>
    <row r="1093" spans="1:88" ht="60" customHeight="1">
      <c r="A1093" s="296"/>
      <c r="B1093" s="299"/>
      <c r="C1093" s="308"/>
      <c r="D1093" s="300"/>
      <c r="E1093" s="36" t="s">
        <v>29</v>
      </c>
      <c r="F1093" s="13">
        <v>0</v>
      </c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5">
        <v>2</v>
      </c>
      <c r="AO1093" s="4">
        <f t="shared" si="2748"/>
        <v>0</v>
      </c>
      <c r="AP1093" s="4">
        <f t="shared" si="2749"/>
        <v>0</v>
      </c>
      <c r="AQ1093" s="4">
        <f t="shared" si="2813"/>
        <v>0</v>
      </c>
      <c r="AU1093" s="310"/>
      <c r="AV1093" s="316"/>
      <c r="AW1093" s="317"/>
      <c r="AX1093" s="316"/>
      <c r="AY1093" s="36" t="s">
        <v>29</v>
      </c>
      <c r="AZ1093" s="13">
        <v>0</v>
      </c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5">
        <v>2</v>
      </c>
    </row>
    <row r="1094" spans="1:88" ht="120" customHeight="1">
      <c r="A1094" s="296"/>
      <c r="B1094" s="299"/>
      <c r="C1094" s="308"/>
      <c r="D1094" s="298" t="s">
        <v>30</v>
      </c>
      <c r="E1094" s="36" t="s">
        <v>31</v>
      </c>
      <c r="F1094" s="13">
        <v>0</v>
      </c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5">
        <v>3</v>
      </c>
      <c r="AO1094" s="4">
        <f t="shared" si="2748"/>
        <v>0</v>
      </c>
      <c r="AP1094" s="4">
        <f t="shared" si="2749"/>
        <v>0</v>
      </c>
      <c r="AQ1094" s="4">
        <f t="shared" si="2813"/>
        <v>0</v>
      </c>
      <c r="AT1094" s="32">
        <f>AZ1094-BC1094</f>
        <v>0</v>
      </c>
      <c r="AU1094" s="310"/>
      <c r="AV1094" s="316"/>
      <c r="AW1094" s="317"/>
      <c r="AX1094" s="316" t="s">
        <v>30</v>
      </c>
      <c r="AY1094" s="36" t="s">
        <v>31</v>
      </c>
      <c r="AZ1094" s="13">
        <v>0</v>
      </c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5">
        <v>3</v>
      </c>
    </row>
    <row r="1095" spans="1:88" ht="30" customHeight="1">
      <c r="A1095" s="296"/>
      <c r="B1095" s="299"/>
      <c r="C1095" s="308"/>
      <c r="D1095" s="299"/>
      <c r="E1095" s="36" t="s">
        <v>32</v>
      </c>
      <c r="F1095" s="13">
        <v>0</v>
      </c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5">
        <v>4</v>
      </c>
      <c r="AO1095" s="4">
        <f t="shared" si="2748"/>
        <v>0</v>
      </c>
      <c r="AP1095" s="4">
        <f t="shared" si="2749"/>
        <v>0</v>
      </c>
      <c r="AQ1095" s="4">
        <f t="shared" si="2813"/>
        <v>0</v>
      </c>
      <c r="AU1095" s="310"/>
      <c r="AV1095" s="316"/>
      <c r="AW1095" s="317"/>
      <c r="AX1095" s="316"/>
      <c r="AY1095" s="36" t="s">
        <v>32</v>
      </c>
      <c r="AZ1095" s="13">
        <v>0</v>
      </c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5">
        <v>4</v>
      </c>
    </row>
    <row r="1096" spans="1:88" ht="30" customHeight="1">
      <c r="A1096" s="296"/>
      <c r="B1096" s="299"/>
      <c r="C1096" s="308"/>
      <c r="D1096" s="299"/>
      <c r="E1096" s="36" t="s">
        <v>33</v>
      </c>
      <c r="F1096" s="13">
        <v>0</v>
      </c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5">
        <v>5</v>
      </c>
      <c r="AO1096" s="4">
        <f t="shared" si="2748"/>
        <v>0</v>
      </c>
      <c r="AP1096" s="4">
        <f t="shared" si="2749"/>
        <v>0</v>
      </c>
      <c r="AQ1096" s="4">
        <f t="shared" si="2813"/>
        <v>0</v>
      </c>
      <c r="AU1096" s="310"/>
      <c r="AV1096" s="316"/>
      <c r="AW1096" s="317"/>
      <c r="AX1096" s="316"/>
      <c r="AY1096" s="36" t="s">
        <v>33</v>
      </c>
      <c r="AZ1096" s="13">
        <v>0</v>
      </c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5">
        <v>5</v>
      </c>
    </row>
    <row r="1097" spans="1:88" ht="30" customHeight="1">
      <c r="A1097" s="296"/>
      <c r="B1097" s="299"/>
      <c r="C1097" s="308"/>
      <c r="D1097" s="300"/>
      <c r="E1097" s="36" t="s">
        <v>34</v>
      </c>
      <c r="F1097" s="13">
        <v>0</v>
      </c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5">
        <v>6</v>
      </c>
      <c r="AO1097" s="4">
        <f t="shared" si="2748"/>
        <v>0</v>
      </c>
      <c r="AP1097" s="4">
        <f t="shared" si="2749"/>
        <v>0</v>
      </c>
      <c r="AQ1097" s="4">
        <f t="shared" si="2813"/>
        <v>0</v>
      </c>
      <c r="AU1097" s="310"/>
      <c r="AV1097" s="316"/>
      <c r="AW1097" s="317"/>
      <c r="AX1097" s="316"/>
      <c r="AY1097" s="36" t="s">
        <v>34</v>
      </c>
      <c r="AZ1097" s="13">
        <v>0</v>
      </c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5">
        <v>6</v>
      </c>
    </row>
    <row r="1098" spans="1:88" ht="30" customHeight="1">
      <c r="A1098" s="296"/>
      <c r="B1098" s="299"/>
      <c r="C1098" s="308"/>
      <c r="D1098" s="311" t="s">
        <v>35</v>
      </c>
      <c r="E1098" s="312"/>
      <c r="F1098" s="10">
        <f>F1092+F1093+F1094+F1095+F1096+F1097</f>
        <v>2219917.7779999999</v>
      </c>
      <c r="G1098" s="10">
        <f t="shared" ref="G1098" si="2856">G1092+G1093+G1094+G1095+G1096+G1097</f>
        <v>2219917.7779999999</v>
      </c>
      <c r="H1098" s="10">
        <f t="shared" ref="H1098" si="2857">H1092+H1093+H1094+H1095+H1096+H1097</f>
        <v>0</v>
      </c>
      <c r="I1098" s="10">
        <f t="shared" ref="I1098" si="2858">I1092+I1093+I1094+I1095+I1096+I1097</f>
        <v>0</v>
      </c>
      <c r="J1098" s="10">
        <f t="shared" ref="J1098" si="2859">J1092+J1093+J1094+J1095+J1096+J1097</f>
        <v>0</v>
      </c>
      <c r="K1098" s="10">
        <f t="shared" ref="K1098" si="2860">K1092+K1093+K1094+K1095+K1096+K1097</f>
        <v>0</v>
      </c>
      <c r="L1098" s="10">
        <f t="shared" ref="L1098" si="2861">L1092+L1093+L1094+L1095+L1096+L1097</f>
        <v>0</v>
      </c>
      <c r="M1098" s="10">
        <f t="shared" ref="M1098" si="2862">M1092+M1093+M1094+M1095+M1096+M1097</f>
        <v>0</v>
      </c>
      <c r="N1098" s="10">
        <f t="shared" ref="N1098" si="2863">N1092+N1093+N1094+N1095+N1096+N1097</f>
        <v>0</v>
      </c>
      <c r="O1098" s="10">
        <f t="shared" ref="O1098" si="2864">O1092+O1093+O1094+O1095+O1096+O1097</f>
        <v>0</v>
      </c>
      <c r="P1098" s="10">
        <f t="shared" ref="P1098" si="2865">P1092+P1093+P1094+P1095+P1096+P1097</f>
        <v>0</v>
      </c>
      <c r="Q1098" s="10">
        <f t="shared" ref="Q1098" si="2866">Q1092+Q1093+Q1094+Q1095+Q1096+Q1097</f>
        <v>0</v>
      </c>
      <c r="R1098" s="10">
        <f t="shared" ref="R1098" si="2867">R1092+R1093+R1094+R1095+R1096+R1097</f>
        <v>0</v>
      </c>
      <c r="S1098" s="10">
        <f t="shared" ref="S1098" si="2868">S1092+S1093+S1094+S1095+S1096+S1097</f>
        <v>0</v>
      </c>
      <c r="T1098" s="10">
        <f t="shared" ref="T1098" si="2869">T1092+T1093+T1094+T1095+T1096+T1097</f>
        <v>0</v>
      </c>
      <c r="U1098" s="10">
        <f t="shared" ref="U1098" si="2870">U1092+U1093+U1094+U1095+U1096+U1097</f>
        <v>0</v>
      </c>
      <c r="V1098" s="10">
        <f t="shared" ref="V1098" si="2871">V1092+V1093+V1094+V1095+V1096+V1097</f>
        <v>0</v>
      </c>
      <c r="W1098" s="10">
        <f t="shared" ref="W1098" si="2872">W1092+W1093+W1094+W1095+W1096+W1097</f>
        <v>0</v>
      </c>
      <c r="X1098" s="10">
        <f t="shared" ref="X1098" si="2873">X1092+X1093+X1094+X1095+X1096+X1097</f>
        <v>0</v>
      </c>
      <c r="Y1098" s="10">
        <f t="shared" ref="Y1098" si="2874">Y1092+Y1093+Y1094+Y1095+Y1096+Y1097</f>
        <v>0</v>
      </c>
      <c r="Z1098" s="10">
        <f t="shared" ref="Z1098" si="2875">Z1092+Z1093+Z1094+Z1095+Z1096+Z1097</f>
        <v>0</v>
      </c>
      <c r="AA1098" s="16">
        <v>7</v>
      </c>
      <c r="AO1098" s="4">
        <f t="shared" si="2748"/>
        <v>0</v>
      </c>
      <c r="AP1098" s="4">
        <f t="shared" si="2749"/>
        <v>0</v>
      </c>
      <c r="AQ1098" s="4">
        <f t="shared" si="2813"/>
        <v>0</v>
      </c>
      <c r="AU1098" s="310"/>
      <c r="AV1098" s="316"/>
      <c r="AW1098" s="317"/>
      <c r="AX1098" s="321" t="s">
        <v>35</v>
      </c>
      <c r="AY1098" s="321"/>
      <c r="AZ1098" s="10">
        <f>AZ1092+AZ1093+AZ1094+AZ1095+AZ1096+AZ1097</f>
        <v>4439835.5599999996</v>
      </c>
      <c r="BA1098" s="10">
        <f t="shared" ref="BA1098:BT1098" si="2876">BA1092+BA1093+BA1094+BA1095+BA1096+BA1097</f>
        <v>4439835.5599999996</v>
      </c>
      <c r="BB1098" s="10">
        <f t="shared" si="2876"/>
        <v>0</v>
      </c>
      <c r="BC1098" s="10">
        <f t="shared" si="2876"/>
        <v>0</v>
      </c>
      <c r="BD1098" s="10">
        <f t="shared" si="2876"/>
        <v>0</v>
      </c>
      <c r="BE1098" s="10">
        <f t="shared" si="2876"/>
        <v>0</v>
      </c>
      <c r="BF1098" s="10">
        <f t="shared" si="2876"/>
        <v>0</v>
      </c>
      <c r="BG1098" s="10">
        <f t="shared" si="2876"/>
        <v>0</v>
      </c>
      <c r="BH1098" s="10">
        <f t="shared" si="2876"/>
        <v>0</v>
      </c>
      <c r="BI1098" s="10">
        <f t="shared" si="2876"/>
        <v>0</v>
      </c>
      <c r="BJ1098" s="10">
        <f t="shared" si="2876"/>
        <v>0</v>
      </c>
      <c r="BK1098" s="10">
        <f t="shared" si="2876"/>
        <v>0</v>
      </c>
      <c r="BL1098" s="10">
        <f t="shared" si="2876"/>
        <v>0</v>
      </c>
      <c r="BM1098" s="10">
        <f t="shared" si="2876"/>
        <v>0</v>
      </c>
      <c r="BN1098" s="10">
        <f t="shared" si="2876"/>
        <v>0</v>
      </c>
      <c r="BO1098" s="10">
        <f t="shared" si="2876"/>
        <v>0</v>
      </c>
      <c r="BP1098" s="10">
        <f t="shared" si="2876"/>
        <v>0</v>
      </c>
      <c r="BQ1098" s="10">
        <f t="shared" si="2876"/>
        <v>0</v>
      </c>
      <c r="BR1098" s="10">
        <f t="shared" si="2876"/>
        <v>0</v>
      </c>
      <c r="BS1098" s="10">
        <f t="shared" si="2876"/>
        <v>0</v>
      </c>
      <c r="BT1098" s="10">
        <f t="shared" si="2876"/>
        <v>0</v>
      </c>
      <c r="BU1098" s="16">
        <v>7</v>
      </c>
      <c r="CI1098" s="32">
        <f>BF1098-BG1098</f>
        <v>0</v>
      </c>
      <c r="CJ1098" s="123"/>
    </row>
    <row r="1099" spans="1:88" ht="75" customHeight="1">
      <c r="A1099" s="296"/>
      <c r="B1099" s="299"/>
      <c r="C1099" s="308"/>
      <c r="D1099" s="311" t="s">
        <v>337</v>
      </c>
      <c r="E1099" s="312"/>
      <c r="F1099" s="11">
        <f>ROUND(F1098/C1092,2)</f>
        <v>624.59</v>
      </c>
      <c r="G1099" s="11">
        <f>ROUND(G1098/C1092,2)</f>
        <v>624.59</v>
      </c>
      <c r="H1099" s="11">
        <f>ROUND(H1098/C1092,2)</f>
        <v>0</v>
      </c>
      <c r="I1099" s="11">
        <f>ROUND(I1098/C1092,2)</f>
        <v>0</v>
      </c>
      <c r="J1099" s="11">
        <f>ROUND(J1098/C1092,2)</f>
        <v>0</v>
      </c>
      <c r="K1099" s="11">
        <f>ROUND(K1098/C1092,2)</f>
        <v>0</v>
      </c>
      <c r="L1099" s="11">
        <f>ROUND(L1098/C1092,2)</f>
        <v>0</v>
      </c>
      <c r="M1099" s="11">
        <f>ROUND(M1098/C1092,2)</f>
        <v>0</v>
      </c>
      <c r="N1099" s="11">
        <f>ROUND(N1098/C1092,2)</f>
        <v>0</v>
      </c>
      <c r="O1099" s="11">
        <f>ROUND(O1098/C1092,2)</f>
        <v>0</v>
      </c>
      <c r="P1099" s="11">
        <f>ROUND(P1098/C1092,2)</f>
        <v>0</v>
      </c>
      <c r="Q1099" s="11">
        <f>ROUND(Q1098/C1092,2)</f>
        <v>0</v>
      </c>
      <c r="R1099" s="11">
        <f>ROUND(R1098/C1092,2)</f>
        <v>0</v>
      </c>
      <c r="S1099" s="11">
        <f>ROUND(S1098/C1092,2)</f>
        <v>0</v>
      </c>
      <c r="T1099" s="11">
        <f>ROUND(T1098/C1092,2)</f>
        <v>0</v>
      </c>
      <c r="U1099" s="11">
        <f>ROUND(U1098/C1092,2)</f>
        <v>0</v>
      </c>
      <c r="V1099" s="11">
        <f>ROUND(V1098/C1092,2)</f>
        <v>0</v>
      </c>
      <c r="W1099" s="11">
        <f>ROUND(W1098/C1092,2)</f>
        <v>0</v>
      </c>
      <c r="X1099" s="11">
        <f>ROUND(X1098/C1092,2)</f>
        <v>0</v>
      </c>
      <c r="Y1099" s="11">
        <f>ROUND(Y1098/C1092,2)</f>
        <v>0</v>
      </c>
      <c r="Z1099" s="11">
        <f>ROUND(Z1098/C1092,2)</f>
        <v>0</v>
      </c>
      <c r="AA1099" s="17">
        <v>8</v>
      </c>
      <c r="AD1099" s="52">
        <f>IF(AND(G1099&gt;947.15,G1099&lt;949),3,IF(AND(G1099&gt;623.59,G1099&lt;625),4,IF(AND(G1099&gt;237.38,G1099&lt;239),5,IF(AND(G1099&gt;1986,G1099&lt;1988),6,IF(AND(G1099&gt;739.75,G1099&lt;741),7,IF(AND(G1099&gt;282.91,G1099&lt;284),8,IF(AND(G1099&gt;2681.35,G1099&lt;2683),9,IF(AND(G1099&gt;828.59,G1099&lt;830),10,IF(AND(G1099&gt;585.15,G1099&lt;587),11,IF(AND(G1099&gt;991.71,G1099&lt;993),12,IF(AND(G1099&gt;652.95,G1099&lt;654),13,IF(AND(G1099&gt;248.59,G1099&lt;250),14,IF(AND(G1099&gt;2079.39,G1099&lt;2081),15,IF(AND(G1099&gt;774.57,G1099&lt;776),16,IF(AND(G1099&gt;296.25,G1099&lt;298),17,IF(AND(G1099&gt;2807.42,G1099&lt;2809),18,IF(AND(G1099&gt;867.59,G1099&lt;869),19,IF(AND(G1099&gt;612.7,G1099&lt;614),20))))))))))))))))))</f>
        <v>4</v>
      </c>
      <c r="AE1099" s="52" t="b">
        <f>IF(AND(I1099&gt;1204.78,I1099&lt;1206),5,IF(AND(I1099&gt;1407.63,I1099&lt;1409),8,IF(AND(I1099&gt;1427.91,I1099&lt;1429),11,IF(AND(I1099&gt;1261.45,I1099&lt;1263),14,IF(AND(I1099&gt;1473.83,I1099&lt;1475),17,IF(AND(I1099&gt;1495.07,I1099&lt;1497),20))))))</f>
        <v>0</v>
      </c>
      <c r="AF1099" s="52" t="b">
        <f>IF(AND(J1099&gt;486.32,J1099&lt;488),3,IF(AND(J1099&gt;324.64,J1099&lt;326),4,IF(AND(J1099&gt;286.99,J1099&lt;288.5),5,IF(AND(J1099&gt;617.7,J1099&lt;618),6,IF(AND(J1099&gt;411.3,J1099&lt;413),7,IF(AND(J1099&gt;365.04,J1099&lt;367),8,IF(AND(J1099&gt;797.54,J1099&lt;799),9,IF(AND(J1099&gt;533.49,J1099&lt;535),10,IF(AND(J1099&gt;475.86,J1099&lt;477),11,IF(AND(J1099&gt;509.22,J1099&lt;511),12,IF(AND(J1099&gt;339.94,J1099&lt;341.2),13,IF(AND(J1099&gt;300.53,J1099&lt;302),14,IF(AND(J1099&gt;646.78,J1099&lt;648),15,IF(AND(J1099&gt;430.68,J1099&lt;432),16,IF(AND(J1099&gt;382.24,J1099&lt;384),17,IF(AND(J1099&gt;835.07,J1099&lt;837),18,IF(AND(J1099&gt;558.61,J1099&lt;560),19,IF(AND(J1099&gt;498.27,J1099&lt;500),20))))))))))))))))))</f>
        <v>0</v>
      </c>
      <c r="AG1099" s="52" t="b">
        <f>IF(AND(L1099&gt;497.89,L1099&lt;499),3,IF(AND(L1099&gt;360.29,L1099&lt;362),4,IF(AND(L1099&gt;249.38,L1099&lt;251),5,IF(AND(L1099&gt;628.22,L1099&lt;630),6,IF(AND(L1099&gt;455.21,L1099&lt;457),7,IF(AND(L1099&gt;315.16,L1099&lt;317),8,IF(AND(L1099&gt;814.35,L1099&lt;816),9,IF(AND(L1099&gt;571.19,L1099&lt;573),10,IF(AND(L1099&gt;401.59,L1099&lt;403),11,IF(AND(L1099&gt;521.33,L1099&lt;523),12,IF(AND(L1099&gt;377.28,L1099&lt;379),13,IF(AND(L1099&gt;261.15,L1099&lt;263),14,IF(AND(L1099&gt;657.8,L1099&lt;659),15,IF(AND(L1099&gt;476.66,L1099&lt;478),16,IF(AND(L1099&gt;330.01,L1099&lt;332),17,IF(AND(L1099&gt;852.67,L1099&lt;854),18,IF(AND(L1099&gt;598.08,L1099&lt;600),19,IF(AND(L1099&gt;420.51,L1099&lt;422),20))))))))))))))))))</f>
        <v>0</v>
      </c>
      <c r="AH1099" s="52" t="b">
        <f>IF(AND(Q1099&gt;358.85,Q1099&lt;360),3,IF(AND(Q1099&gt;129.83,Q1099&lt;131),4,IF(AND(Q1099&gt;77.61,Q1099&lt;79),5,IF(AND(Q1099&gt;426.19,Q1099&lt;428),6,IF(AND(Q1099&gt;159.77,Q1099&lt;161),7,IF(AND(Q1099&gt;94.38,Q1099&lt;96),8,IF(AND(Q1099&gt;567.37,Q1099&lt;569),9,IF(AND(Q1099&gt;203.4,Q1099&lt;205),10,IF(AND(Q1099&gt;131.96,Q1099&lt;133),11,IF(AND(Q1099&gt;375.76,Q1099&lt;377),12,IF(AND(Q1099&gt;135.98,Q1099&lt;137),13,IF(AND(Q1099&gt;81.31,Q1099&lt;83),14,IF(AND(Q1099&gt;446.27,Q1099&lt;448),15,IF(AND(Q1099&gt;167.32,Q1099&lt;169),16,IF(AND(Q1099&gt;98.86,Q1099&lt;100),17,IF(AND(Q1099&gt;594.08,Q1099&lt;596),18,IF(AND(Q1099&gt;213.01,Q1099&lt;215),19,IF(AND(Q1099&gt;138.21,Q1099&lt;140),20))))))))))))))))))</f>
        <v>0</v>
      </c>
      <c r="AI1099" s="52" t="b">
        <f>IF(AND(S1099&gt;195.17,S1099&lt;197),3,IF(AND(S1099&gt;88.93,S1099&lt;90),4,IF(AND(S1099&gt;47.88,S1099&lt;49),5,IF(AND(S1099&gt;245.08,S1099&lt;247),6,IF(AND(S1099&gt;111.07,S1099&lt;113),7,IF(AND(S1099&gt;60.92,S1099&lt;62),8,IF(AND(S1099&gt;296.11,S1099&lt;298),9,IF(AND(S1099&gt;139.41,S1099&lt;141),10,IF(AND(S1099&gt;78.67,S1099&lt;80),11,IF(AND(S1099&gt;204.39,S1099&lt;206),12,IF(AND(S1099&gt;93.16,S1099&lt;95),13,IF(AND(S1099&gt;50.17,S1099&lt;52),14,IF(AND(S1099&gt;256.64,S1099&lt;258),15,IF(AND(S1099&gt;116.33,S1099&lt;118),16,IF(AND(S1099&gt;63.83,S1099&lt;65),17,IF(AND(S1099&gt;310.07,S1099&lt;312),18,IF(AND(S1099&gt;146.01,S1099&lt;148),19,IF(AND(S1099&gt;82.42,S1099&lt;84),20))))))))))))))))))</f>
        <v>0</v>
      </c>
      <c r="AJ1099" s="52" t="b">
        <f>IF(AND(U1099&gt;107.35,U1099&lt;109),3,IF(AND(U1099&gt;63.65,U1099&lt;65),4,IF(AND(U1099&gt;44.75,U1099&lt;46),5,IF(AND(U1099&gt;143.27,U1099&lt;145),6,IF(AND(U1099&gt;85.58,U1099&lt;87),7,IF(AND(U1099&gt;60.46,U1099&lt;62),8,IF(AND(U1099&gt;194.16,U1099&lt;196),9,IF(AND(U1099&gt;117.24,U1099&lt;119),10,IF(AND(U1099&gt;82.88,U1099&lt;84),11,IF(AND(U1099&gt;112.44,U1099&lt;114),12,IF(AND(U1099&gt;66.69,U1099&lt;68),13,IF(AND(U1099&gt;46.9,U1099&lt;48),14,IF(AND(U1099&gt;150.05,U1099&lt;152),15,IF(AND(U1099&gt;90.65,U1099&lt;91),16,IF(AND(U1099&gt;63.34,U1099&lt;65),17,IF(AND(U1099&gt;203.34,U1099&lt;205),18,IF(AND(U1099&gt;122.8,U1099&lt;124),19,IF(AND(U1099&gt;86.83,U1099&lt;88),20))))))))))))))))))</f>
        <v>0</v>
      </c>
      <c r="AK1099" s="52" t="b">
        <f>IF(AND(V1099&gt;139.85,V1099&lt;141),3,IF(AND(V1099&gt;103.84,V1099&lt;105),4,IF(AND(V1099&gt;52.32,V1099&lt;54),5,IF(AND(V1099&gt;285.46,V1099&lt;287),6,IF(AND(V1099&gt;118.42,V1099&lt;120),7,IF(AND(V1099&gt;62.42,V1099&lt;64),8,IF(AND(V1099&gt;412.27,V1099&lt;414),9,IF(AND(V1099&gt;140.33,V1099&lt;142),10,IF(AND(V1099&gt;145,V1099&lt;147),11,IF(AND(V1099&gt;146.47,V1099&lt;148),12,IF(AND(V1099&gt;108.77,V1099&lt;110),13,IF(AND(V1099&gt;54.82,V1099&lt;56),14,IF(AND(V1099&gt;298.92,V1099&lt;300),15,IF(AND(V1099&gt;124.03,V1099&lt;126),16,IF(AND(V1099&gt;65.4,V1099&lt;67),17,IF(AND(V1099&gt;431.69,V1099&lt;433),18,IF(AND(V1099&gt;146.97,V1099&lt;148),19,IF(AND(V1099&gt;151.86,V1099&lt;153),20))))))))))))))))))</f>
        <v>0</v>
      </c>
      <c r="AL1099" s="52" t="b">
        <f>IF(AND(W1099&gt;350.42,W1099&lt;352),3,IF(AND(W1099&gt;546.22,W1099&lt;548),4,IF(AND(W1099&gt;155.33,W1099&lt;157),5,IF(AND(W1099&gt;721.99,W1099&lt;723),6,IF(AND(W1099&gt;638.96,W1099&lt;639),7,IF(AND(W1099&gt;187.79,W1099&lt;189),8,IF(AND(W1099&gt;945.4,W1099&lt;947),9,IF(AND(W1099&gt;698.46,W1099&lt;670),10,IF(AND(W1099&gt;360.7,W1099&lt;362),11,IF(AND(W1099&gt;366.94,W1099&lt;368),12,IF(AND(W1099&gt;571.94,W1099&lt;573),13,IF(AND(W1099&gt;162.68,W1099&lt;164),14,IF(AND(W1099&gt;755.97,W1099&lt;757),15,IF(AND(W1099&gt;667.99,W1099&lt;669),16,IF(AND(W1099&gt;196.66,W1099&lt;198),17,IF(AND(W1099&gt;989.88,W1099&lt;991),18,IF(AND(W1099&gt;731.33,W1099&lt;733),19,IF(AND(W1099&gt;377.7,W1099&lt;379),20))))))))))))))))))</f>
        <v>0</v>
      </c>
      <c r="AM1099" s="52" t="b">
        <f>IF(AND(Y1099&gt;46.2,Y1099&lt;46.5),3,IF(AND(Y1099&gt;18.8,Y1099&lt;19.1),4,IF(AND(Y1099&gt;15.8,Y1099&lt;16),5,IF(AND(Y1099&gt;78.7,Y1099&lt;79),6,IF(AND(Y1099&gt;32.1,Y1099&lt;32.4),7,IF(AND(Y1099&gt;26.9,Y1099&lt;27.3),8,IF(AND(Y1099&gt;125,Y1099&lt;125.5),9,IF(AND(Y1099&gt;48.2,Y1099&lt;48.52),10,IF(AND(Y1099&gt;43.1,Y1099&lt;43.6),11,IF(AND(Y1099&gt;48.53,Y1099&lt;48.7),12,IF(AND(Y1099&gt;19.6,Y1099&lt;20.1),13,IF(AND(Y1099&gt;16.5,Y1099&lt;16.9),14,IF(AND(Y1099&gt;82.4,Y1099&lt;82.8),15,IF(AND(Y1099&gt;33.6,Y1099&lt;34),16,IF(AND(Y1099&gt;28,Y1099&lt;28.6),17,IF(AND(Y1099&gt;130.8,Y1099&lt;131.4),18,IF(AND(Y1099&gt;50.5,Y1099&lt;50.9),19,IF(AND(Y1099&gt;45.2,Y1099&lt;45.8),20))))))))))))))))))</f>
        <v>0</v>
      </c>
      <c r="AO1099" s="4">
        <f t="shared" si="2748"/>
        <v>0</v>
      </c>
      <c r="AP1099" s="4">
        <f t="shared" si="2749"/>
        <v>0</v>
      </c>
      <c r="AQ1099" s="4">
        <f t="shared" si="2813"/>
        <v>0</v>
      </c>
      <c r="AU1099" s="310"/>
      <c r="AV1099" s="316"/>
      <c r="AW1099" s="317"/>
      <c r="AX1099" s="321" t="s">
        <v>337</v>
      </c>
      <c r="AY1099" s="321"/>
      <c r="AZ1099" s="11">
        <f>ROUND(AZ1098/AW1092,2)</f>
        <v>1249.18</v>
      </c>
      <c r="BA1099" s="11">
        <f>ROUND(BA1098/AW1092,2)</f>
        <v>1249.18</v>
      </c>
      <c r="BB1099" s="11">
        <f>ROUND(BB1098/AW1092,2)</f>
        <v>0</v>
      </c>
      <c r="BC1099" s="11">
        <f>ROUND(BC1098/AW1092,2)</f>
        <v>0</v>
      </c>
      <c r="BD1099" s="11">
        <f>ROUND(BD1098/AW1092,2)</f>
        <v>0</v>
      </c>
      <c r="BE1099" s="11">
        <f>ROUND(BE1098/AW1092,2)</f>
        <v>0</v>
      </c>
      <c r="BF1099" s="11">
        <f>ROUND(BF1098/AW1092,2)</f>
        <v>0</v>
      </c>
      <c r="BG1099" s="11">
        <f>ROUND(BG1098/AW1092,2)</f>
        <v>0</v>
      </c>
      <c r="BH1099" s="11">
        <f>ROUND(BH1098/AW1092,2)</f>
        <v>0</v>
      </c>
      <c r="BI1099" s="11">
        <f>ROUND(BI1098/AW1092,2)</f>
        <v>0</v>
      </c>
      <c r="BJ1099" s="11">
        <f>ROUND(BJ1098/AW1092,2)</f>
        <v>0</v>
      </c>
      <c r="BK1099" s="11">
        <f>ROUND(BK1098/AW1092,2)</f>
        <v>0</v>
      </c>
      <c r="BL1099" s="11">
        <f>ROUND(BL1098/AW1092,2)</f>
        <v>0</v>
      </c>
      <c r="BM1099" s="11">
        <f>ROUND(BM1098/AW1092,2)</f>
        <v>0</v>
      </c>
      <c r="BN1099" s="11">
        <f>ROUND(BN1098/AW1092,2)</f>
        <v>0</v>
      </c>
      <c r="BO1099" s="11">
        <f>ROUND(BO1098/AW1092,2)</f>
        <v>0</v>
      </c>
      <c r="BP1099" s="11">
        <f>ROUND(BP1098/AW1092,2)</f>
        <v>0</v>
      </c>
      <c r="BQ1099" s="11">
        <f>ROUND(BQ1098/AW1092,2)</f>
        <v>0</v>
      </c>
      <c r="BR1099" s="11">
        <f>ROUND(BR1098/AW1092,2)</f>
        <v>0</v>
      </c>
      <c r="BS1099" s="11">
        <f>ROUND(BS1098/AW1092,2)</f>
        <v>0</v>
      </c>
      <c r="BT1099" s="11">
        <f>ROUND(BT1098/AW1092,2)</f>
        <v>0</v>
      </c>
      <c r="BU1099" s="17">
        <v>8</v>
      </c>
      <c r="BX1099" s="52" t="b">
        <f>IF(AND(BA1099&gt;947.15,BA1099&lt;949),3,IF(AND(BA1099&gt;623.59,BA1099&lt;625),4,IF(AND(BA1099&gt;237.38,BA1099&lt;239),5,IF(AND(BA1099&gt;1986,BA1099&lt;1988),6,IF(AND(BA1099&gt;739.75,BA1099&lt;741),7,IF(AND(BA1099&gt;282.91,BA1099&lt;284),8,IF(AND(BA1099&gt;2681.35,BA1099&lt;2683),9,IF(AND(BA1099&gt;828.59,BA1099&lt;830),10,IF(AND(BA1099&gt;585.15,BA1099&lt;587),11,IF(AND(BA1099&gt;991.71,BA1099&lt;993),12,IF(AND(BA1099&gt;652.95,BA1099&lt;654),13,IF(AND(BA1099&gt;248.59,BA1099&lt;250),14,IF(AND(BA1099&gt;2079.39,BA1099&lt;2081),15,IF(AND(BA1099&gt;774.57,BA1099&lt;776),16,IF(AND(BA1099&gt;296.25,BA1099&lt;298),17,IF(AND(BA1099&gt;2807.42,BA1099&lt;2809),18,IF(AND(BA1099&gt;867.59,BA1099&lt;869),19,IF(AND(BA1099&gt;612.7,BA1099&lt;614),20))))))))))))))))))</f>
        <v>0</v>
      </c>
      <c r="BY1099" s="52" t="b">
        <f>IF(AND(BC1099&gt;1204.78,BC1099&lt;1206),5,IF(AND(BC1099&gt;1407.63,BC1099&lt;1409),8,IF(AND(BC1099&gt;1427.91,BC1099&lt;1429),11,IF(AND(BC1099&gt;1261.45,BC1099&lt;1263),14,IF(AND(BC1099&gt;1473.83,BC1099&lt;1475),17,IF(AND(BC1099&gt;1495.07,BC1099&lt;1497),20))))))</f>
        <v>0</v>
      </c>
      <c r="BZ1099" s="52" t="b">
        <f>IF(AND(BD1099&gt;486.32,BD1099&lt;488),3,IF(AND(BD1099&gt;324.64,BD1099&lt;326),4,IF(AND(BD1099&gt;286.99,BD1099&lt;288.5),5,IF(AND(BD1099&gt;617.7,BD1099&lt;618),6,IF(AND(BD1099&gt;411.3,BD1099&lt;413),7,IF(AND(BD1099&gt;365.04,BD1099&lt;367),8,IF(AND(BD1099&gt;797.54,BD1099&lt;799),9,IF(AND(BD1099&gt;533.49,BD1099&lt;535),10,IF(AND(BD1099&gt;475.86,BD1099&lt;477),11,IF(AND(BD1099&gt;509.22,BD1099&lt;511),12,IF(AND(BD1099&gt;339.94,BD1099&lt;341.2),13,IF(AND(BD1099&gt;300.53,BD1099&lt;302),14,IF(AND(BD1099&gt;646.78,BD1099&lt;648),15,IF(AND(BD1099&gt;430.68,BD1099&lt;432),16,IF(AND(BD1099&gt;382.24,BD1099&lt;384),17,IF(AND(BD1099&gt;835.07,BD1099&lt;837),18,IF(AND(BD1099&gt;558.61,BD1099&lt;560),19,IF(AND(BD1099&gt;498.27,BD1099&lt;500),20))))))))))))))))))</f>
        <v>0</v>
      </c>
      <c r="CA1099" s="52" t="b">
        <f>IF(AND(BF1099&gt;497.89,BF1099&lt;499),3,IF(AND(BF1099&gt;360.29,BF1099&lt;362),4,IF(AND(BF1099&gt;249.38,BF1099&lt;251),5,IF(AND(BF1099&gt;628.22,BF1099&lt;630),6,IF(AND(BF1099&gt;455.21,BF1099&lt;457),7,IF(AND(BF1099&gt;315.16,BF1099&lt;317),8,IF(AND(BF1099&gt;814.35,BF1099&lt;816),9,IF(AND(BF1099&gt;571.19,BF1099&lt;573),10,IF(AND(BF1099&gt;401.59,BF1099&lt;403),11,IF(AND(BF1099&gt;521.33,BF1099&lt;523),12,IF(AND(BF1099&gt;377.28,BF1099&lt;379),13,IF(AND(BF1099&gt;261.15,BF1099&lt;263),14,IF(AND(BF1099&gt;657.8,BF1099&lt;659),15,IF(AND(BF1099&gt;476.66,BF1099&lt;478),16,IF(AND(BF1099&gt;330.01,BF1099&lt;332),17,IF(AND(BF1099&gt;852.67,BF1099&lt;854),18,IF(AND(BF1099&gt;598.08,BF1099&lt;600),19,IF(AND(BF1099&gt;420.51,BF1099&lt;422),20))))))))))))))))))</f>
        <v>0</v>
      </c>
      <c r="CB1099" s="52" t="b">
        <f>IF(AND(BK1099&gt;358.85,BK1099&lt;360),3,IF(AND(BK1099&gt;129.83,BK1099&lt;131),4,IF(AND(BK1099&gt;77.61,BK1099&lt;79),5,IF(AND(BK1099&gt;426.19,BK1099&lt;428),6,IF(AND(BK1099&gt;159.77,BK1099&lt;161),7,IF(AND(BK1099&gt;94.38,BK1099&lt;96),8,IF(AND(BK1099&gt;567.37,BK1099&lt;569),9,IF(AND(BK1099&gt;203.4,BK1099&lt;205),10,IF(AND(BK1099&gt;131.96,BK1099&lt;133),11,IF(AND(BK1099&gt;375.76,BK1099&lt;377),12,IF(AND(BK1099&gt;135.98,BK1099&lt;137),13,IF(AND(BK1099&gt;81.31,BK1099&lt;83),14,IF(AND(BK1099&gt;446.27,BK1099&lt;448),15,IF(AND(BK1099&gt;167.32,BK1099&lt;169),16,IF(AND(BK1099&gt;98.86,BK1099&lt;100),17,IF(AND(BK1099&gt;594.08,BK1099&lt;596),18,IF(AND(BK1099&gt;213.01,BK1099&lt;215),19,IF(AND(BK1099&gt;138.21,BK1099&lt;140),20))))))))))))))))))</f>
        <v>0</v>
      </c>
      <c r="CC1099" s="52" t="b">
        <f>IF(AND(BM1099&gt;195.17,BM1099&lt;197),3,IF(AND(BM1099&gt;88.93,BM1099&lt;90),4,IF(AND(BM1099&gt;47.88,BM1099&lt;49),5,IF(AND(BM1099&gt;245.08,BM1099&lt;247),6,IF(AND(BM1099&gt;111.07,BM1099&lt;113),7,IF(AND(BM1099&gt;60.92,BM1099&lt;62),8,IF(AND(BM1099&gt;296.11,BM1099&lt;298),9,IF(AND(BM1099&gt;139.41,BM1099&lt;141),10,IF(AND(BM1099&gt;78.67,BM1099&lt;80),11,IF(AND(BM1099&gt;204.39,BM1099&lt;206),12,IF(AND(BM1099&gt;93.16,BM1099&lt;95),13,IF(AND(BM1099&gt;50.17,BM1099&lt;52),14,IF(AND(BM1099&gt;256.64,BM1099&lt;258),15,IF(AND(BM1099&gt;116.33,BM1099&lt;118),16,IF(AND(BM1099&gt;63.83,BM1099&lt;65),17,IF(AND(BM1099&gt;310.07,BM1099&lt;312),18,IF(AND(BM1099&gt;146.01,BM1099&lt;148),19,IF(AND(BM1099&gt;82.42,BM1099&lt;84),20))))))))))))))))))</f>
        <v>0</v>
      </c>
      <c r="CD1099" s="52" t="b">
        <f>IF(AND(BO1099&gt;107.35,BO1099&lt;109),3,IF(AND(BO1099&gt;63.65,BO1099&lt;65),4,IF(AND(BO1099&gt;44.75,BO1099&lt;46),5,IF(AND(BO1099&gt;143.27,BO1099&lt;145),6,IF(AND(BO1099&gt;85.58,BO1099&lt;87),7,IF(AND(BO1099&gt;60.46,BO1099&lt;62),8,IF(AND(BO1099&gt;194.16,BO1099&lt;196),9,IF(AND(BO1099&gt;117.24,BO1099&lt;119),10,IF(AND(BO1099&gt;82.88,BO1099&lt;84),11,IF(AND(BO1099&gt;112.44,BO1099&lt;114),12,IF(AND(BO1099&gt;66.69,BO1099&lt;68),13,IF(AND(BO1099&gt;46.9,BO1099&lt;48),14,IF(AND(BO1099&gt;150.05,BO1099&lt;152),15,IF(AND(BO1099&gt;90.65,BO1099&lt;91),16,IF(AND(BO1099&gt;63.34,BO1099&lt;65),17,IF(AND(BO1099&gt;203.34,BO1099&lt;205),18,IF(AND(BO1099&gt;122.8,BO1099&lt;124),19,IF(AND(BO1099&gt;86.83,BO1099&lt;88),20))))))))))))))))))</f>
        <v>0</v>
      </c>
      <c r="CE1099" s="52" t="b">
        <f>IF(AND(BP1099&gt;139.85,BP1099&lt;141),3,IF(AND(BP1099&gt;103.84,BP1099&lt;105),4,IF(AND(BP1099&gt;52.32,BP1099&lt;54),5,IF(AND(BP1099&gt;285.46,BP1099&lt;287),6,IF(AND(BP1099&gt;118.42,BP1099&lt;120),7,IF(AND(BP1099&gt;62.42,BP1099&lt;64),8,IF(AND(BP1099&gt;412.27,BP1099&lt;414),9,IF(AND(BP1099&gt;140.33,BP1099&lt;142),10,IF(AND(BP1099&gt;145,BP1099&lt;147),11,IF(AND(BP1099&gt;146.47,BP1099&lt;148),12,IF(AND(BP1099&gt;108.77,BP1099&lt;110),13,IF(AND(BP1099&gt;54.82,BP1099&lt;56),14,IF(AND(BP1099&gt;298.92,BP1099&lt;300),15,IF(AND(BP1099&gt;124.03,BP1099&lt;126),16,IF(AND(BP1099&gt;65.4,BP1099&lt;67),17,IF(AND(BP1099&gt;431.69,BP1099&lt;433),18,IF(AND(BP1099&gt;146.97,BP1099&lt;148),19,IF(AND(BP1099&gt;151.86,BP1099&lt;153),20))))))))))))))))))</f>
        <v>0</v>
      </c>
      <c r="CF1099" s="52" t="b">
        <f>IF(AND(BQ1099&gt;350.42,BQ1099&lt;352),3,IF(AND(BQ1099&gt;546.22,BQ1099&lt;548),4,IF(AND(BQ1099&gt;155.33,BQ1099&lt;157),5,IF(AND(BQ1099&gt;721.99,BQ1099&lt;723),6,IF(AND(BQ1099&gt;638.96,BQ1099&lt;639),7,IF(AND(BQ1099&gt;187.79,BQ1099&lt;189),8,IF(AND(BQ1099&gt;945.4,BQ1099&lt;947),9,IF(AND(BQ1099&gt;698.46,BQ1099&lt;670),10,IF(AND(BQ1099&gt;360.7,BQ1099&lt;362),11,IF(AND(BQ1099&gt;366.94,BQ1099&lt;368),12,IF(AND(BQ1099&gt;571.94,BQ1099&lt;573),13,IF(AND(BQ1099&gt;162.68,BQ1099&lt;164),14,IF(AND(BQ1099&gt;755.97,BQ1099&lt;757),15,IF(AND(BQ1099&gt;667.99,BQ1099&lt;669),16,IF(AND(BQ1099&gt;196.66,BQ1099&lt;198),17,IF(AND(BQ1099&gt;989.88,BQ1099&lt;991),18,IF(AND(BQ1099&gt;731.33,BQ1099&lt;733),19,IF(AND(BQ1099&gt;377.7,BQ1099&lt;379),20))))))))))))))))))</f>
        <v>0</v>
      </c>
      <c r="CG1099" s="52" t="b">
        <f>IF(AND(BS1099&gt;46.2,BS1099&lt;46.5),3,IF(AND(BS1099&gt;18.8,BS1099&lt;19.1),4,IF(AND(BS1099&gt;15.8,BS1099&lt;16),5,IF(AND(BS1099&gt;78.7,BS1099&lt;79),6,IF(AND(BS1099&gt;32.1,BS1099&lt;32.4),7,IF(AND(BS1099&gt;26.9,BS1099&lt;27.3),8,IF(AND(BS1099&gt;125,BS1099&lt;125.5),9,IF(AND(BS1099&gt;48.2,BS1099&lt;48.52),10,IF(AND(BS1099&gt;43.1,BS1099&lt;43.6),11,IF(AND(BS1099&gt;48.53,BS1099&lt;48.7),12,IF(AND(BS1099&gt;19.6,BS1099&lt;20.1),13,IF(AND(BS1099&gt;16.5,BS1099&lt;16.9),14,IF(AND(BS1099&gt;82.4,BS1099&lt;82.8),15,IF(AND(BS1099&gt;33.6,BS1099&lt;34),16,IF(AND(BS1099&gt;28,BS1099&lt;28.6),17,IF(AND(BS1099&gt;130.8,BS1099&lt;131.4),18,IF(AND(BS1099&gt;50.5,BS1099&lt;50.9),19,IF(AND(BS1099&gt;45.2,BS1099&lt;45.8),20))))))))))))))))))</f>
        <v>0</v>
      </c>
    </row>
    <row r="1100" spans="1:88" ht="90" customHeight="1">
      <c r="A1100" s="297"/>
      <c r="B1100" s="300"/>
      <c r="C1100" s="309"/>
      <c r="D1100" s="311" t="s">
        <v>338</v>
      </c>
      <c r="E1100" s="312"/>
      <c r="F1100" s="10" t="s">
        <v>36</v>
      </c>
      <c r="G1100" s="12">
        <f>IF(AD1100=FALSE,0,AD1100)</f>
        <v>624.59</v>
      </c>
      <c r="H1100" s="12" t="s">
        <v>36</v>
      </c>
      <c r="I1100" s="12">
        <f>IF(AE1100=FALSE,0,AE1100)</f>
        <v>0</v>
      </c>
      <c r="J1100" s="12">
        <f>IF(AF1100=FALSE,0,AF1100)</f>
        <v>0</v>
      </c>
      <c r="K1100" s="12" t="s">
        <v>36</v>
      </c>
      <c r="L1100" s="12">
        <f>IF(AG1100=FALSE,0,AG1100)</f>
        <v>0</v>
      </c>
      <c r="M1100" s="12" t="s">
        <v>36</v>
      </c>
      <c r="N1100" s="12" t="s">
        <v>36</v>
      </c>
      <c r="O1100" s="12" t="s">
        <v>36</v>
      </c>
      <c r="P1100" s="12" t="s">
        <v>36</v>
      </c>
      <c r="Q1100" s="12">
        <f>IF(AH1100=FALSE,0,AH1100)</f>
        <v>0</v>
      </c>
      <c r="R1100" s="12" t="s">
        <v>36</v>
      </c>
      <c r="S1100" s="12">
        <f>IF(AI1100=FALSE,0,AI1100)</f>
        <v>0</v>
      </c>
      <c r="T1100" s="12" t="s">
        <v>36</v>
      </c>
      <c r="U1100" s="12">
        <f>IF(AJ1100=FALSE,0,AJ1100)</f>
        <v>0</v>
      </c>
      <c r="V1100" s="12">
        <f>IF(AK1100=FALSE,0,AK1100)</f>
        <v>0</v>
      </c>
      <c r="W1100" s="12">
        <f>IF(AL1100=FALSE,0,AL1100)</f>
        <v>0</v>
      </c>
      <c r="X1100" s="12" t="s">
        <v>36</v>
      </c>
      <c r="Y1100" s="12">
        <f>IF(AM1100=FALSE,0,AM1100)</f>
        <v>0</v>
      </c>
      <c r="Z1100" s="12" t="s">
        <v>36</v>
      </c>
      <c r="AA1100" s="18">
        <v>9</v>
      </c>
      <c r="AD1100" s="52">
        <f>IF(AD1099=3,948.15,IF(AD1099=4,624.59,IF(AD1099=5,238.38,IF(AD1099=6,1987,IF(AD1099=7,740.75,IF(AD1099=8,283.91,IF(AD1099=9,2682.35,IF(AD1099=10,829.59,IF(AD1099=11,586.15,IF(AD1099=12,992.71,IF(AD1099=13,653.95,IF(AD1099=14,249.59,IF(AD1099=15,2080.39,IF(AD1099=16,775.57,IF(AD1099=17,297.25,IF(AD1099=18,2808.42,IF(AD1099=19,868.59,IF(AD1099=20,613.7))))))))))))))))))</f>
        <v>624.59</v>
      </c>
      <c r="AE1100" s="52" t="b">
        <f>IF(AE1099=5,1205.78,IF(AE1099=8,1408.63,IF(AE1099=11,1428.91,IF(AE1099=14,1262.45,IF(AE1099=17,1474.83,IF(AE1099=20,1496.07))))))</f>
        <v>0</v>
      </c>
      <c r="AF1100" s="52" t="b">
        <f>IF(AF1099=3,487.32,IF(AF1099=4,325.64,IF(AF1099=5,287.99,IF(AF1099=6,618.7,IF(AF1099=7,412.3,IF(AF1099=8,366.04,IF(AF1099=9,798.54,IF(AF1099=10,534.49,IF(AF1099=11,476.86,IF(AF1099=12,510.22,IF(AF1099=13,340.94,IF(AF1099=14,301.53,IF(AF1099=15,647.78,IF(AF1099=16,431.68,IF(AF1099=17,383.24,IF(AF1099=18,836.07,IF(AF1099=19,559.61,IF(AF1099=20,499.27))))))))))))))))))</f>
        <v>0</v>
      </c>
      <c r="AG1100" s="52" t="b">
        <f>IF(AG1099=3,498.89,IF(AG1099=4,361.29,IF(AG1099=5,250.38,IF(AG1099=6,629.22,IF(AG1099=7,456.21,IF(AG1099=8,316.16,IF(AG1099=9,815.35,IF(AG1099=10,572.19,IF(AG1099=11,402.59,IF(AG1099=12,522.33,IF(AG1099=13,378.28,IF(AG1099=14,262.15,IF(AG1099=15,658.8,IF(AG1099=16,477.66,IF(AG1099=17,331.01,IF(AG1099=18,853.67,IF(AG1099=19,599.08,IF(AG1099=20,421.51))))))))))))))))))</f>
        <v>0</v>
      </c>
      <c r="AH1100" s="52" t="b">
        <f>IF(AH1099=3,359.85,IF(AH1099=4,130.83,IF(AH1099=5,78.61,IF(AH1099=6,427.19,IF(AH1099=7,160.77,IF(AH1099=8,95.38,IF(AH1099=9,568.37,IF(AH1099=10,204.4,IF(AH1099=11,132.96,IF(AH1099=12,376.76,IF(AH1099=13,136.98,IF(AH1099=14,82.31,IF(AH1099=15,447.27,IF(AH1099=16,168.32,IF(AH1099=17,99.86,IF(AH1099=18,595.08,IF(AH1099=19,214.01,IF(AH1099=20,139.21))))))))))))))))))</f>
        <v>0</v>
      </c>
      <c r="AI1100" s="52" t="b">
        <f>IF(AI1099=3,196.17,IF(AI1099=4,89.93,IF(AI1099=5,48.88,IF(AI1099=6,246.08,IF(AI1099=7,112.07,IF(AI1099=8,61.92,IF(AI1099=9,297.11,IF(AI1099=10,140.41,IF(AI1099=11,79.67,IF(AI1099=12,205.39,IF(AI1099=13,94.16,IF(AI1099=14,51.17,IF(AI1099=15,257.64,IF(AI1099=16,117.33,IF(AI1099=17,64.83,IF(AI1099=18,311.07,IF(AI1099=19,147.01,IF(AI1099=20,83.42))))))))))))))))))</f>
        <v>0</v>
      </c>
      <c r="AJ1100" s="52" t="b">
        <f>IF(AJ1099=3,108.35,IF(AJ1099=4,64.65,IF(AJ1099=5,45.75,IF(AJ1099=6,144.27,IF(AJ1099=7,86.58,IF(AJ1099=8,61.46,IF(AJ1099=9,195.16,IF(AJ1099=10,118.24,IF(AJ1099=11,83.88,IF(AJ1099=12,113.44,IF(AJ1099=13,67.69,IF(AJ1099=14,47.9,IF(AJ1099=15,151.05,IF(AJ1099=16,90.65,IF(AJ1099=17,64.34,IF(AJ1099=18,204.34,IF(AJ1099=19,123.8,IF(AJ1099=20,87.83))))))))))))))))))</f>
        <v>0</v>
      </c>
      <c r="AK1100" s="52" t="b">
        <f>IF(AK1099=3,140.85,IF(AK1099=4,104.84,IF(AK1099=5,53.32,IF(AK1099=6,286.46,IF(AK1099=7,119.42,IF(AK1099=8,63.42,IF(AK1099=9,413.27,IF(AK1099=10,141.33,IF(AK1099=11,146,IF(AK1099=12,147.47,IF(AK1099=13,109.77,IF(AK1099=14,55.82,IF(AK1099=15,299.92,IF(AK1099=16,125.03,IF(AK1099=17,66.4,IF(AK1099=18,432.69,IF(AK1099=19,147.97,IF(AK1099=20,152.86))))))))))))))))))</f>
        <v>0</v>
      </c>
      <c r="AL1100" s="52" t="b">
        <f>IF(AL1099=3,351.42,IF(AL1099=4,547.22,IF(AL1099=5,156.33,IF(AL1099=6,722.99,IF(AL1099=7,638.96,IF(AL1099=8,188.79,IF(AL1099=9,946.4,IF(AL1099=10,699.46,IF(AL1099=11,361.7,IF(AL1099=12,367.94,IF(AL1099=13,572.94,IF(AL1099=14,163.68,IF(AL1099=15,756.97,IF(AL1099=16,668.99,IF(AL1099=17,197.66,IF(AL1099=18,990.88,IF(AL1099=19,732.33,IF(AL1099=20,378.7))))))))))))))))))</f>
        <v>0</v>
      </c>
      <c r="AM1100" s="52" t="b">
        <f>IF(AM1099=3,46.41,IF(AM1099=4,19.01,IF(AM1099=5,15.96,IF(AM1099=6,78.9,IF(AM1099=7,32.34,IF(AM1099=8,27.09,IF(AM1099=9,125.27,IF(AM1099=10,48.48,IF(AM1099=11,43.47,IF(AM1099=12,48.59,IF(AM1099=13,19.9,IF(AM1099=14,16.71,IF(AM1099=15,82.61,IF(AM1099=16,33.86,IF(AM1099=17,28.36,IF(AM1099=18,131.15,IF(AM1099=19,50.76,IF(AM1099=20,45.51))))))))))))))))))</f>
        <v>0</v>
      </c>
      <c r="AO1100" s="4">
        <f t="shared" si="2748"/>
        <v>0</v>
      </c>
      <c r="AP1100" s="4">
        <f t="shared" si="2749"/>
        <v>0</v>
      </c>
      <c r="AQ1100" s="4">
        <f t="shared" si="2813"/>
        <v>0</v>
      </c>
      <c r="AU1100" s="310"/>
      <c r="AV1100" s="316"/>
      <c r="AW1100" s="317"/>
      <c r="AX1100" s="321" t="s">
        <v>338</v>
      </c>
      <c r="AY1100" s="321"/>
      <c r="AZ1100" s="10" t="s">
        <v>36</v>
      </c>
      <c r="BA1100" s="12">
        <f>IF(BX1100=FALSE,0,BX1100)</f>
        <v>1249.18</v>
      </c>
      <c r="BB1100" s="12" t="s">
        <v>36</v>
      </c>
      <c r="BC1100" s="12">
        <f>IF(BY1100=FALSE,0,BY1100)</f>
        <v>0</v>
      </c>
      <c r="BD1100" s="12">
        <f>IF(BZ1100=FALSE,0,BZ1100)</f>
        <v>0</v>
      </c>
      <c r="BE1100" s="12" t="s">
        <v>36</v>
      </c>
      <c r="BF1100" s="12">
        <f>IF(CA1100=FALSE,0,CA1100)</f>
        <v>0</v>
      </c>
      <c r="BG1100" s="12" t="s">
        <v>36</v>
      </c>
      <c r="BH1100" s="12" t="s">
        <v>36</v>
      </c>
      <c r="BI1100" s="12" t="s">
        <v>36</v>
      </c>
      <c r="BJ1100" s="12" t="s">
        <v>36</v>
      </c>
      <c r="BK1100" s="12">
        <f>IF(CB1100=FALSE,0,CB1100)</f>
        <v>0</v>
      </c>
      <c r="BL1100" s="12" t="s">
        <v>36</v>
      </c>
      <c r="BM1100" s="12">
        <f>IF(CC1100=FALSE,0,CC1100)</f>
        <v>0</v>
      </c>
      <c r="BN1100" s="12" t="s">
        <v>36</v>
      </c>
      <c r="BO1100" s="12">
        <f>IF(CD1100=FALSE,0,CD1100)</f>
        <v>0</v>
      </c>
      <c r="BP1100" s="12">
        <f>IF(CE1100=FALSE,0,CE1100)</f>
        <v>0</v>
      </c>
      <c r="BQ1100" s="12">
        <f>IF(CF1100=FALSE,0,CF1100)</f>
        <v>0</v>
      </c>
      <c r="BR1100" s="12" t="s">
        <v>36</v>
      </c>
      <c r="BS1100" s="12">
        <f>IF(CG1100=FALSE,0,CG1100)</f>
        <v>0</v>
      </c>
      <c r="BT1100" s="12" t="s">
        <v>36</v>
      </c>
      <c r="BU1100" s="18">
        <v>9</v>
      </c>
      <c r="BX1100" s="52">
        <f>IF(AD1099=3,1896.3,IF(AD1099=4,1249.18,IF(AD1099=5,476.76,IF(AD1099=6,3974,IF(AD1099=7,1481.5,IF(AD1099=8,567.82,IF(AD1099=9,5364.7,IF(AD1099=10,1659.18,IF(AD1099=11,1172.3)))))))))</f>
        <v>1249.18</v>
      </c>
      <c r="BY1100" s="52" t="b">
        <f>IF(AE1099=5,2411.56,IF(AE1099=8,2817.26,IF(AE1099=11,2857.82)))</f>
        <v>0</v>
      </c>
      <c r="BZ1100" s="52" t="b">
        <f>IF(AF1099=3,974.64,IF(AF1099=4,651.28,IF(AF1099=5,575.98,IF(AF1099=6,1237.4,IF(AF1099=7,824.6,IF(AF1099=8,732.08,IF(AF1099=9,1597.08,IF(AF1099=10,1068.98,IF(AF1099=11,953.72)))))))))</f>
        <v>0</v>
      </c>
      <c r="CA1100" s="52" t="b">
        <f>IF(AG1099=3,997.78,IF(AG1099=4,722.58,IF(AG1099=5,500.76,IF(AG1099=6,1258.44,IF(AG1099=7,912.42,IF(AG1099=8,632.32,IF(AG1099=9,1630.7,IF(AG1099=10,1144.38,IF(AG1099=11,805.18)))))))))</f>
        <v>0</v>
      </c>
      <c r="CB1100" s="52" t="b">
        <f>IF(AH1099=3,719.7,IF(AH1099=4,261.66,IF(AH1099=5,157.22,IF(AH1099=6,854.38,IF(AH1099=7,321.54,IF(AH1099=8,190.76,IF(AH1099=9,1136.74,IF(AH1099=10,408.8,IF(AH1099=11,265.92)))))))))</f>
        <v>0</v>
      </c>
      <c r="CC1100" s="52" t="b">
        <f>IF(AI1099=3,392.34,IF(AI1099=4,179.86,IF(AI1099=5,97.76,IF(AI1099=6,492.16,IF(AI1099=7,224.14,IF(AI1099=8,123.84,IF(AI1099=9,594.22,IF(AI1099=10,280.82,IF(AI1099=11,159.34)))))))))</f>
        <v>0</v>
      </c>
      <c r="CD1100" s="52" t="b">
        <f>IF(AJ1099=3,216.7,IF(AJ1099=4,129.3,IF(AJ1099=5,91.5,IF(AJ1099=6,288.54,IF(AJ1099=7,173.16,IF(AJ1099=8,122.92,IF(AJ1099=9,390.32,IF(AJ1099=10,236.48,IF(AJ1099=11,167.76)))))))))</f>
        <v>0</v>
      </c>
      <c r="CE1100" s="52" t="b">
        <f>IF(AK1099=3,281.7,IF(AK1099=4,209.68,IF(AK1099=5,106.64,IF(AK1099=6,572.92,IF(AK1099=7,238.84,IF(AK1099=8,126.84,IF(AK1099=9,826.54,IF(AK1099=10,282.66,IF(AK1099=11,292)))))))))</f>
        <v>0</v>
      </c>
      <c r="CF1100" s="52" t="b">
        <f>IF(AL1099=3,702.84,IF(AL1099=4,1094.44,IF(AL1099=5,312.66,IF(AL1099=6,1445.98,IF(AL1099=7,1277.92,IF(AL1099=8,377.58,IF(AL1099=9,1892.8,IF(AL1099=10,1398.92,IF(AL1099=11,723.4)))))))))</f>
        <v>0</v>
      </c>
      <c r="CG1100" s="52" t="b">
        <f>IF(AM1099=3,92.82,IF(AM1099=4,38.02,IF(AM1099=5,31.92,IF(AM1099=6,157.8,IF(AM1099=7,64.68,IF(AM1099=8,54.18,IF(AM1099=9,250.54,IF(AM1099=10,96.96,IF(AM1099=11,86.94)))))))))</f>
        <v>0</v>
      </c>
    </row>
    <row r="1101" spans="1:88" ht="30" customHeight="1">
      <c r="A1101" s="295" t="s">
        <v>99</v>
      </c>
      <c r="B1101" s="298" t="s">
        <v>208</v>
      </c>
      <c r="C1101" s="307">
        <v>3571.6</v>
      </c>
      <c r="D1101" s="298" t="s">
        <v>27</v>
      </c>
      <c r="E1101" s="36" t="s">
        <v>28</v>
      </c>
      <c r="F1101" s="40">
        <f>G1101+I1101+J1101+L1101+Q1101+S1101+U1101+V1101+W1101+Y1101+Z1101</f>
        <v>1163055.824</v>
      </c>
      <c r="G1101" s="44">
        <v>0</v>
      </c>
      <c r="H1101" s="44">
        <v>0</v>
      </c>
      <c r="I1101" s="44">
        <v>0</v>
      </c>
      <c r="J1101" s="40">
        <v>1163055.824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25">
        <v>1</v>
      </c>
      <c r="AO1101" s="4">
        <f t="shared" si="2748"/>
        <v>0</v>
      </c>
      <c r="AP1101" s="4">
        <f t="shared" si="2749"/>
        <v>0</v>
      </c>
      <c r="AQ1101" s="4">
        <f t="shared" si="2813"/>
        <v>0</v>
      </c>
      <c r="AU1101" s="310" t="s">
        <v>99</v>
      </c>
      <c r="AV1101" s="316" t="s">
        <v>208</v>
      </c>
      <c r="AW1101" s="317">
        <v>3571.6</v>
      </c>
      <c r="AX1101" s="316" t="s">
        <v>27</v>
      </c>
      <c r="AY1101" s="36" t="s">
        <v>28</v>
      </c>
      <c r="AZ1101" s="10">
        <f>BA1101+BC1101+BD1101+BF1101+BK1101+BM1101+BO1101+BP1101+BQ1101+BS1101+BT1101</f>
        <v>2326111.65</v>
      </c>
      <c r="BA1101" s="44">
        <f>ROUND($C1101*BA1109,2)</f>
        <v>0</v>
      </c>
      <c r="BB1101" s="10">
        <f>ROUND(H1101*2,2)</f>
        <v>0</v>
      </c>
      <c r="BC1101" s="44">
        <f>ROUND($C1101*BC1109,2)</f>
        <v>0</v>
      </c>
      <c r="BD1101" s="44">
        <f>ROUND($C1101*BD1109,2)</f>
        <v>2326111.65</v>
      </c>
      <c r="BE1101" s="10">
        <f>ROUND(K1101*2,2)</f>
        <v>0</v>
      </c>
      <c r="BF1101" s="44">
        <f>ROUND($C1101*BF1109,2)</f>
        <v>0</v>
      </c>
      <c r="BG1101" s="10">
        <f>ROUND(M1101*2,2)</f>
        <v>0</v>
      </c>
      <c r="BH1101" s="10">
        <f>ROUND(N1101*2,2)</f>
        <v>0</v>
      </c>
      <c r="BI1101" s="10">
        <f>ROUND(O1101*2,2)</f>
        <v>0</v>
      </c>
      <c r="BJ1101" s="10">
        <f>ROUND(P1101*2,2)</f>
        <v>0</v>
      </c>
      <c r="BK1101" s="44">
        <f>ROUND($C1101*BK1109,2)</f>
        <v>0</v>
      </c>
      <c r="BL1101" s="10">
        <f>ROUND(R1101*2,2)</f>
        <v>0</v>
      </c>
      <c r="BM1101" s="44">
        <f>ROUND($C1101*BM1109,2)</f>
        <v>0</v>
      </c>
      <c r="BN1101" s="10">
        <f>ROUND(T1101*2,2)</f>
        <v>0</v>
      </c>
      <c r="BO1101" s="44">
        <f>ROUND($C1101*BO1109,2)</f>
        <v>0</v>
      </c>
      <c r="BP1101" s="44">
        <f>ROUND(V1101*2,2)</f>
        <v>0</v>
      </c>
      <c r="BQ1101" s="44">
        <f>ROUND($C1101*BQ1109,2)</f>
        <v>0</v>
      </c>
      <c r="BR1101" s="10">
        <f>ROUND(X1101*2,2)</f>
        <v>0</v>
      </c>
      <c r="BS1101" s="44">
        <f>ROUND(Y1101*2,2)</f>
        <v>0</v>
      </c>
      <c r="BT1101" s="10">
        <f>ROUND(Z1101*2,2)</f>
        <v>0</v>
      </c>
      <c r="BU1101" s="25">
        <v>1</v>
      </c>
      <c r="CI1101" s="32">
        <f>BF1101-BG1101</f>
        <v>0</v>
      </c>
    </row>
    <row r="1102" spans="1:88" ht="60" customHeight="1">
      <c r="A1102" s="296"/>
      <c r="B1102" s="299"/>
      <c r="C1102" s="308"/>
      <c r="D1102" s="300"/>
      <c r="E1102" s="36" t="s">
        <v>29</v>
      </c>
      <c r="F1102" s="13">
        <v>0</v>
      </c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5">
        <v>2</v>
      </c>
      <c r="AO1102" s="4">
        <f t="shared" si="2748"/>
        <v>0</v>
      </c>
      <c r="AP1102" s="4">
        <f t="shared" si="2749"/>
        <v>0</v>
      </c>
      <c r="AQ1102" s="4">
        <f t="shared" si="2813"/>
        <v>0</v>
      </c>
      <c r="AU1102" s="310"/>
      <c r="AV1102" s="316"/>
      <c r="AW1102" s="317"/>
      <c r="AX1102" s="316"/>
      <c r="AY1102" s="36" t="s">
        <v>29</v>
      </c>
      <c r="AZ1102" s="13">
        <v>0</v>
      </c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5">
        <v>2</v>
      </c>
    </row>
    <row r="1103" spans="1:88" ht="120" customHeight="1">
      <c r="A1103" s="296"/>
      <c r="B1103" s="299"/>
      <c r="C1103" s="308"/>
      <c r="D1103" s="298" t="s">
        <v>30</v>
      </c>
      <c r="E1103" s="36" t="s">
        <v>31</v>
      </c>
      <c r="F1103" s="13">
        <v>0</v>
      </c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5">
        <v>3</v>
      </c>
      <c r="AO1103" s="4">
        <f t="shared" si="2748"/>
        <v>0</v>
      </c>
      <c r="AP1103" s="4">
        <f t="shared" si="2749"/>
        <v>0</v>
      </c>
      <c r="AQ1103" s="4">
        <f t="shared" si="2813"/>
        <v>0</v>
      </c>
      <c r="AT1103" s="32">
        <f>AZ1103-BC1103</f>
        <v>0</v>
      </c>
      <c r="AU1103" s="310"/>
      <c r="AV1103" s="316"/>
      <c r="AW1103" s="317"/>
      <c r="AX1103" s="316" t="s">
        <v>30</v>
      </c>
      <c r="AY1103" s="36" t="s">
        <v>31</v>
      </c>
      <c r="AZ1103" s="13">
        <v>0</v>
      </c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5">
        <v>3</v>
      </c>
    </row>
    <row r="1104" spans="1:88" ht="30" customHeight="1">
      <c r="A1104" s="296"/>
      <c r="B1104" s="299"/>
      <c r="C1104" s="308"/>
      <c r="D1104" s="299"/>
      <c r="E1104" s="36" t="s">
        <v>32</v>
      </c>
      <c r="F1104" s="13">
        <v>0</v>
      </c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5">
        <v>4</v>
      </c>
      <c r="AO1104" s="4">
        <f t="shared" si="2748"/>
        <v>0</v>
      </c>
      <c r="AP1104" s="4">
        <f t="shared" si="2749"/>
        <v>0</v>
      </c>
      <c r="AQ1104" s="4">
        <f t="shared" si="2813"/>
        <v>0</v>
      </c>
      <c r="AU1104" s="310"/>
      <c r="AV1104" s="316"/>
      <c r="AW1104" s="317"/>
      <c r="AX1104" s="316"/>
      <c r="AY1104" s="36" t="s">
        <v>32</v>
      </c>
      <c r="AZ1104" s="13">
        <v>0</v>
      </c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5">
        <v>4</v>
      </c>
    </row>
    <row r="1105" spans="1:88" ht="30" customHeight="1">
      <c r="A1105" s="296"/>
      <c r="B1105" s="299"/>
      <c r="C1105" s="308"/>
      <c r="D1105" s="299"/>
      <c r="E1105" s="36" t="s">
        <v>33</v>
      </c>
      <c r="F1105" s="13">
        <v>0</v>
      </c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5">
        <v>5</v>
      </c>
      <c r="AO1105" s="4">
        <f t="shared" si="2748"/>
        <v>0</v>
      </c>
      <c r="AP1105" s="4">
        <f t="shared" si="2749"/>
        <v>0</v>
      </c>
      <c r="AQ1105" s="4">
        <f t="shared" si="2813"/>
        <v>0</v>
      </c>
      <c r="AU1105" s="310"/>
      <c r="AV1105" s="316"/>
      <c r="AW1105" s="317"/>
      <c r="AX1105" s="316"/>
      <c r="AY1105" s="36" t="s">
        <v>33</v>
      </c>
      <c r="AZ1105" s="13">
        <v>0</v>
      </c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5">
        <v>5</v>
      </c>
    </row>
    <row r="1106" spans="1:88" ht="30" customHeight="1">
      <c r="A1106" s="296"/>
      <c r="B1106" s="299"/>
      <c r="C1106" s="308"/>
      <c r="D1106" s="300"/>
      <c r="E1106" s="36" t="s">
        <v>34</v>
      </c>
      <c r="F1106" s="13">
        <v>0</v>
      </c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5">
        <v>6</v>
      </c>
      <c r="AO1106" s="4">
        <f t="shared" si="2748"/>
        <v>0</v>
      </c>
      <c r="AP1106" s="4">
        <f t="shared" si="2749"/>
        <v>0</v>
      </c>
      <c r="AQ1106" s="4">
        <f t="shared" si="2813"/>
        <v>0</v>
      </c>
      <c r="AU1106" s="310"/>
      <c r="AV1106" s="316"/>
      <c r="AW1106" s="317"/>
      <c r="AX1106" s="316"/>
      <c r="AY1106" s="36" t="s">
        <v>34</v>
      </c>
      <c r="AZ1106" s="13">
        <v>0</v>
      </c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13"/>
      <c r="BU1106" s="15">
        <v>6</v>
      </c>
    </row>
    <row r="1107" spans="1:88" ht="30" customHeight="1">
      <c r="A1107" s="296"/>
      <c r="B1107" s="299"/>
      <c r="C1107" s="308"/>
      <c r="D1107" s="311" t="s">
        <v>35</v>
      </c>
      <c r="E1107" s="312"/>
      <c r="F1107" s="10">
        <f>F1101+F1102+F1103+F1104+F1105+F1106</f>
        <v>1163055.824</v>
      </c>
      <c r="G1107" s="10">
        <f t="shared" ref="G1107" si="2877">G1101+G1102+G1103+G1104+G1105+G1106</f>
        <v>0</v>
      </c>
      <c r="H1107" s="10">
        <f t="shared" ref="H1107" si="2878">H1101+H1102+H1103+H1104+H1105+H1106</f>
        <v>0</v>
      </c>
      <c r="I1107" s="10">
        <f t="shared" ref="I1107" si="2879">I1101+I1102+I1103+I1104+I1105+I1106</f>
        <v>0</v>
      </c>
      <c r="J1107" s="10">
        <f t="shared" ref="J1107" si="2880">J1101+J1102+J1103+J1104+J1105+J1106</f>
        <v>1163055.824</v>
      </c>
      <c r="K1107" s="10">
        <f t="shared" ref="K1107" si="2881">K1101+K1102+K1103+K1104+K1105+K1106</f>
        <v>0</v>
      </c>
      <c r="L1107" s="10">
        <f t="shared" ref="L1107" si="2882">L1101+L1102+L1103+L1104+L1105+L1106</f>
        <v>0</v>
      </c>
      <c r="M1107" s="10">
        <f t="shared" ref="M1107" si="2883">M1101+M1102+M1103+M1104+M1105+M1106</f>
        <v>0</v>
      </c>
      <c r="N1107" s="10">
        <f t="shared" ref="N1107" si="2884">N1101+N1102+N1103+N1104+N1105+N1106</f>
        <v>0</v>
      </c>
      <c r="O1107" s="10">
        <f t="shared" ref="O1107" si="2885">O1101+O1102+O1103+O1104+O1105+O1106</f>
        <v>0</v>
      </c>
      <c r="P1107" s="10">
        <f t="shared" ref="P1107" si="2886">P1101+P1102+P1103+P1104+P1105+P1106</f>
        <v>0</v>
      </c>
      <c r="Q1107" s="10">
        <f t="shared" ref="Q1107" si="2887">Q1101+Q1102+Q1103+Q1104+Q1105+Q1106</f>
        <v>0</v>
      </c>
      <c r="R1107" s="10">
        <f t="shared" ref="R1107" si="2888">R1101+R1102+R1103+R1104+R1105+R1106</f>
        <v>0</v>
      </c>
      <c r="S1107" s="10">
        <f t="shared" ref="S1107" si="2889">S1101+S1102+S1103+S1104+S1105+S1106</f>
        <v>0</v>
      </c>
      <c r="T1107" s="10">
        <f t="shared" ref="T1107" si="2890">T1101+T1102+T1103+T1104+T1105+T1106</f>
        <v>0</v>
      </c>
      <c r="U1107" s="10">
        <f t="shared" ref="U1107" si="2891">U1101+U1102+U1103+U1104+U1105+U1106</f>
        <v>0</v>
      </c>
      <c r="V1107" s="10">
        <f t="shared" ref="V1107" si="2892">V1101+V1102+V1103+V1104+V1105+V1106</f>
        <v>0</v>
      </c>
      <c r="W1107" s="10">
        <f t="shared" ref="W1107" si="2893">W1101+W1102+W1103+W1104+W1105+W1106</f>
        <v>0</v>
      </c>
      <c r="X1107" s="10">
        <f t="shared" ref="X1107" si="2894">X1101+X1102+X1103+X1104+X1105+X1106</f>
        <v>0</v>
      </c>
      <c r="Y1107" s="10">
        <f t="shared" ref="Y1107" si="2895">Y1101+Y1102+Y1103+Y1104+Y1105+Y1106</f>
        <v>0</v>
      </c>
      <c r="Z1107" s="10">
        <f t="shared" ref="Z1107" si="2896">Z1101+Z1102+Z1103+Z1104+Z1105+Z1106</f>
        <v>0</v>
      </c>
      <c r="AA1107" s="16">
        <v>7</v>
      </c>
      <c r="AO1107" s="4">
        <f t="shared" si="2748"/>
        <v>0</v>
      </c>
      <c r="AP1107" s="4">
        <f t="shared" si="2749"/>
        <v>0</v>
      </c>
      <c r="AQ1107" s="4">
        <f t="shared" si="2813"/>
        <v>0</v>
      </c>
      <c r="AU1107" s="310"/>
      <c r="AV1107" s="316"/>
      <c r="AW1107" s="317"/>
      <c r="AX1107" s="321" t="s">
        <v>35</v>
      </c>
      <c r="AY1107" s="321"/>
      <c r="AZ1107" s="10">
        <f>AZ1101+AZ1102+AZ1103+AZ1104+AZ1105+AZ1106</f>
        <v>2326111.65</v>
      </c>
      <c r="BA1107" s="10">
        <f t="shared" ref="BA1107:BT1107" si="2897">BA1101+BA1102+BA1103+BA1104+BA1105+BA1106</f>
        <v>0</v>
      </c>
      <c r="BB1107" s="10">
        <f t="shared" si="2897"/>
        <v>0</v>
      </c>
      <c r="BC1107" s="10">
        <f t="shared" si="2897"/>
        <v>0</v>
      </c>
      <c r="BD1107" s="10">
        <f t="shared" si="2897"/>
        <v>2326111.65</v>
      </c>
      <c r="BE1107" s="10">
        <f t="shared" si="2897"/>
        <v>0</v>
      </c>
      <c r="BF1107" s="10">
        <f t="shared" si="2897"/>
        <v>0</v>
      </c>
      <c r="BG1107" s="10">
        <f t="shared" si="2897"/>
        <v>0</v>
      </c>
      <c r="BH1107" s="10">
        <f t="shared" si="2897"/>
        <v>0</v>
      </c>
      <c r="BI1107" s="10">
        <f t="shared" si="2897"/>
        <v>0</v>
      </c>
      <c r="BJ1107" s="10">
        <f t="shared" si="2897"/>
        <v>0</v>
      </c>
      <c r="BK1107" s="10">
        <f t="shared" si="2897"/>
        <v>0</v>
      </c>
      <c r="BL1107" s="10">
        <f t="shared" si="2897"/>
        <v>0</v>
      </c>
      <c r="BM1107" s="10">
        <f t="shared" si="2897"/>
        <v>0</v>
      </c>
      <c r="BN1107" s="10">
        <f t="shared" si="2897"/>
        <v>0</v>
      </c>
      <c r="BO1107" s="10">
        <f t="shared" si="2897"/>
        <v>0</v>
      </c>
      <c r="BP1107" s="10">
        <f t="shared" si="2897"/>
        <v>0</v>
      </c>
      <c r="BQ1107" s="10">
        <f t="shared" si="2897"/>
        <v>0</v>
      </c>
      <c r="BR1107" s="10">
        <f t="shared" si="2897"/>
        <v>0</v>
      </c>
      <c r="BS1107" s="10">
        <f t="shared" si="2897"/>
        <v>0</v>
      </c>
      <c r="BT1107" s="10">
        <f t="shared" si="2897"/>
        <v>0</v>
      </c>
      <c r="BU1107" s="16">
        <v>7</v>
      </c>
      <c r="CI1107" s="32">
        <f>BF1107-BG1107</f>
        <v>0</v>
      </c>
      <c r="CJ1107" s="123"/>
    </row>
    <row r="1108" spans="1:88" ht="75" customHeight="1">
      <c r="A1108" s="296"/>
      <c r="B1108" s="299"/>
      <c r="C1108" s="308"/>
      <c r="D1108" s="311" t="s">
        <v>337</v>
      </c>
      <c r="E1108" s="312"/>
      <c r="F1108" s="11">
        <f>ROUND(F1107/C1101,2)</f>
        <v>325.64</v>
      </c>
      <c r="G1108" s="11">
        <f>ROUND(G1107/C1101,2)</f>
        <v>0</v>
      </c>
      <c r="H1108" s="11">
        <f>ROUND(H1107/C1101,2)</f>
        <v>0</v>
      </c>
      <c r="I1108" s="11">
        <f>ROUND(I1107/C1101,2)</f>
        <v>0</v>
      </c>
      <c r="J1108" s="11">
        <f>ROUND(J1107/C1101,2)</f>
        <v>325.64</v>
      </c>
      <c r="K1108" s="11">
        <f>ROUND(K1107/C1101,2)</f>
        <v>0</v>
      </c>
      <c r="L1108" s="11">
        <f>ROUND(L1107/C1101,2)</f>
        <v>0</v>
      </c>
      <c r="M1108" s="11">
        <f>ROUND(M1107/C1101,2)</f>
        <v>0</v>
      </c>
      <c r="N1108" s="11">
        <f>ROUND(N1107/C1101,2)</f>
        <v>0</v>
      </c>
      <c r="O1108" s="11">
        <f>ROUND(O1107/C1101,2)</f>
        <v>0</v>
      </c>
      <c r="P1108" s="11">
        <f>ROUND(P1107/C1101,2)</f>
        <v>0</v>
      </c>
      <c r="Q1108" s="11">
        <f>ROUND(Q1107/C1101,2)</f>
        <v>0</v>
      </c>
      <c r="R1108" s="11">
        <f>ROUND(R1107/C1101,2)</f>
        <v>0</v>
      </c>
      <c r="S1108" s="11">
        <f>ROUND(S1107/C1101,2)</f>
        <v>0</v>
      </c>
      <c r="T1108" s="11">
        <f>ROUND(T1107/C1101,2)</f>
        <v>0</v>
      </c>
      <c r="U1108" s="11">
        <f>ROUND(U1107/C1101,2)</f>
        <v>0</v>
      </c>
      <c r="V1108" s="11">
        <f>ROUND(V1107/C1101,2)</f>
        <v>0</v>
      </c>
      <c r="W1108" s="11">
        <f>ROUND(W1107/C1101,2)</f>
        <v>0</v>
      </c>
      <c r="X1108" s="11">
        <f>ROUND(X1107/C1101,2)</f>
        <v>0</v>
      </c>
      <c r="Y1108" s="11">
        <f>ROUND(Y1107/C1101,2)</f>
        <v>0</v>
      </c>
      <c r="Z1108" s="11">
        <f>ROUND(Z1107/C1101,2)</f>
        <v>0</v>
      </c>
      <c r="AA1108" s="17">
        <v>8</v>
      </c>
      <c r="AD1108" s="52" t="b">
        <f>IF(AND(G1108&gt;947.15,G1108&lt;949),3,IF(AND(G1108&gt;623.59,G1108&lt;625),4,IF(AND(G1108&gt;237.38,G1108&lt;239),5,IF(AND(G1108&gt;1986,G1108&lt;1988),6,IF(AND(G1108&gt;739.75,G1108&lt;741),7,IF(AND(G1108&gt;282.91,G1108&lt;284),8,IF(AND(G1108&gt;2681.35,G1108&lt;2683),9,IF(AND(G1108&gt;828.59,G1108&lt;830),10,IF(AND(G1108&gt;585.15,G1108&lt;587),11,IF(AND(G1108&gt;991.71,G1108&lt;993),12,IF(AND(G1108&gt;652.95,G1108&lt;654),13,IF(AND(G1108&gt;248.59,G1108&lt;250),14,IF(AND(G1108&gt;2079.39,G1108&lt;2081),15,IF(AND(G1108&gt;774.57,G1108&lt;776),16,IF(AND(G1108&gt;296.25,G1108&lt;298),17,IF(AND(G1108&gt;2807.42,G1108&lt;2809),18,IF(AND(G1108&gt;867.59,G1108&lt;869),19,IF(AND(G1108&gt;612.7,G1108&lt;614),20))))))))))))))))))</f>
        <v>0</v>
      </c>
      <c r="AE1108" s="52" t="b">
        <f>IF(AND(I1108&gt;1204.78,I1108&lt;1206),5,IF(AND(I1108&gt;1407.63,I1108&lt;1409),8,IF(AND(I1108&gt;1427.91,I1108&lt;1429),11,IF(AND(I1108&gt;1261.45,I1108&lt;1263),14,IF(AND(I1108&gt;1473.83,I1108&lt;1475),17,IF(AND(I1108&gt;1495.07,I1108&lt;1497),20))))))</f>
        <v>0</v>
      </c>
      <c r="AF1108" s="52">
        <f>IF(AND(J1108&gt;486.32,J1108&lt;488),3,IF(AND(J1108&gt;324.64,J1108&lt;326),4,IF(AND(J1108&gt;286.99,J1108&lt;288.5),5,IF(AND(J1108&gt;617.7,J1108&lt;618),6,IF(AND(J1108&gt;411.3,J1108&lt;413),7,IF(AND(J1108&gt;365.04,J1108&lt;367),8,IF(AND(J1108&gt;797.54,J1108&lt;799),9,IF(AND(J1108&gt;533.49,J1108&lt;535),10,IF(AND(J1108&gt;475.86,J1108&lt;477),11,IF(AND(J1108&gt;509.22,J1108&lt;511),12,IF(AND(J1108&gt;339.94,J1108&lt;341.2),13,IF(AND(J1108&gt;300.53,J1108&lt;302),14,IF(AND(J1108&gt;646.78,J1108&lt;648),15,IF(AND(J1108&gt;430.68,J1108&lt;432),16,IF(AND(J1108&gt;382.24,J1108&lt;384),17,IF(AND(J1108&gt;835.07,J1108&lt;837),18,IF(AND(J1108&gt;558.61,J1108&lt;560),19,IF(AND(J1108&gt;498.27,J1108&lt;500),20))))))))))))))))))</f>
        <v>4</v>
      </c>
      <c r="AG1108" s="52" t="b">
        <f>IF(AND(L1108&gt;497.89,L1108&lt;499),3,IF(AND(L1108&gt;360.29,L1108&lt;362),4,IF(AND(L1108&gt;249.38,L1108&lt;251),5,IF(AND(L1108&gt;628.22,L1108&lt;630),6,IF(AND(L1108&gt;455.21,L1108&lt;457),7,IF(AND(L1108&gt;315.16,L1108&lt;317),8,IF(AND(L1108&gt;814.35,L1108&lt;816),9,IF(AND(L1108&gt;571.19,L1108&lt;573),10,IF(AND(L1108&gt;401.59,L1108&lt;403),11,IF(AND(L1108&gt;521.33,L1108&lt;523),12,IF(AND(L1108&gt;377.28,L1108&lt;379),13,IF(AND(L1108&gt;261.15,L1108&lt;263),14,IF(AND(L1108&gt;657.8,L1108&lt;659),15,IF(AND(L1108&gt;476.66,L1108&lt;478),16,IF(AND(L1108&gt;330.01,L1108&lt;332),17,IF(AND(L1108&gt;852.67,L1108&lt;854),18,IF(AND(L1108&gt;598.08,L1108&lt;600),19,IF(AND(L1108&gt;420.51,L1108&lt;422),20))))))))))))))))))</f>
        <v>0</v>
      </c>
      <c r="AH1108" s="52" t="b">
        <f>IF(AND(Q1108&gt;358.85,Q1108&lt;360),3,IF(AND(Q1108&gt;129.83,Q1108&lt;131),4,IF(AND(Q1108&gt;77.61,Q1108&lt;79),5,IF(AND(Q1108&gt;426.19,Q1108&lt;428),6,IF(AND(Q1108&gt;159.77,Q1108&lt;161),7,IF(AND(Q1108&gt;94.38,Q1108&lt;96),8,IF(AND(Q1108&gt;567.37,Q1108&lt;569),9,IF(AND(Q1108&gt;203.4,Q1108&lt;205),10,IF(AND(Q1108&gt;131.96,Q1108&lt;133),11,IF(AND(Q1108&gt;375.76,Q1108&lt;377),12,IF(AND(Q1108&gt;135.98,Q1108&lt;137),13,IF(AND(Q1108&gt;81.31,Q1108&lt;83),14,IF(AND(Q1108&gt;446.27,Q1108&lt;448),15,IF(AND(Q1108&gt;167.32,Q1108&lt;169),16,IF(AND(Q1108&gt;98.86,Q1108&lt;100),17,IF(AND(Q1108&gt;594.08,Q1108&lt;596),18,IF(AND(Q1108&gt;213.01,Q1108&lt;215),19,IF(AND(Q1108&gt;138.21,Q1108&lt;140),20))))))))))))))))))</f>
        <v>0</v>
      </c>
      <c r="AI1108" s="52" t="b">
        <f>IF(AND(S1108&gt;195.17,S1108&lt;197),3,IF(AND(S1108&gt;88.93,S1108&lt;90),4,IF(AND(S1108&gt;47.88,S1108&lt;49),5,IF(AND(S1108&gt;245.08,S1108&lt;247),6,IF(AND(S1108&gt;111.07,S1108&lt;113),7,IF(AND(S1108&gt;60.92,S1108&lt;62),8,IF(AND(S1108&gt;296.11,S1108&lt;298),9,IF(AND(S1108&gt;139.41,S1108&lt;141),10,IF(AND(S1108&gt;78.67,S1108&lt;80),11,IF(AND(S1108&gt;204.39,S1108&lt;206),12,IF(AND(S1108&gt;93.16,S1108&lt;95),13,IF(AND(S1108&gt;50.17,S1108&lt;52),14,IF(AND(S1108&gt;256.64,S1108&lt;258),15,IF(AND(S1108&gt;116.33,S1108&lt;118),16,IF(AND(S1108&gt;63.83,S1108&lt;65),17,IF(AND(S1108&gt;310.07,S1108&lt;312),18,IF(AND(S1108&gt;146.01,S1108&lt;148),19,IF(AND(S1108&gt;82.42,S1108&lt;84),20))))))))))))))))))</f>
        <v>0</v>
      </c>
      <c r="AJ1108" s="52" t="b">
        <f>IF(AND(U1108&gt;107.35,U1108&lt;109),3,IF(AND(U1108&gt;63.65,U1108&lt;65),4,IF(AND(U1108&gt;44.75,U1108&lt;46),5,IF(AND(U1108&gt;143.27,U1108&lt;145),6,IF(AND(U1108&gt;85.58,U1108&lt;87),7,IF(AND(U1108&gt;60.46,U1108&lt;62),8,IF(AND(U1108&gt;194.16,U1108&lt;196),9,IF(AND(U1108&gt;117.24,U1108&lt;119),10,IF(AND(U1108&gt;82.88,U1108&lt;84),11,IF(AND(U1108&gt;112.44,U1108&lt;114),12,IF(AND(U1108&gt;66.69,U1108&lt;68),13,IF(AND(U1108&gt;46.9,U1108&lt;48),14,IF(AND(U1108&gt;150.05,U1108&lt;152),15,IF(AND(U1108&gt;90.65,U1108&lt;91),16,IF(AND(U1108&gt;63.34,U1108&lt;65),17,IF(AND(U1108&gt;203.34,U1108&lt;205),18,IF(AND(U1108&gt;122.8,U1108&lt;124),19,IF(AND(U1108&gt;86.83,U1108&lt;88),20))))))))))))))))))</f>
        <v>0</v>
      </c>
      <c r="AK1108" s="52" t="b">
        <f>IF(AND(V1108&gt;139.85,V1108&lt;141),3,IF(AND(V1108&gt;103.84,V1108&lt;105),4,IF(AND(V1108&gt;52.32,V1108&lt;54),5,IF(AND(V1108&gt;285.46,V1108&lt;287),6,IF(AND(V1108&gt;118.42,V1108&lt;120),7,IF(AND(V1108&gt;62.42,V1108&lt;64),8,IF(AND(V1108&gt;412.27,V1108&lt;414),9,IF(AND(V1108&gt;140.33,V1108&lt;142),10,IF(AND(V1108&gt;145,V1108&lt;147),11,IF(AND(V1108&gt;146.47,V1108&lt;148),12,IF(AND(V1108&gt;108.77,V1108&lt;110),13,IF(AND(V1108&gt;54.82,V1108&lt;56),14,IF(AND(V1108&gt;298.92,V1108&lt;300),15,IF(AND(V1108&gt;124.03,V1108&lt;126),16,IF(AND(V1108&gt;65.4,V1108&lt;67),17,IF(AND(V1108&gt;431.69,V1108&lt;433),18,IF(AND(V1108&gt;146.97,V1108&lt;148),19,IF(AND(V1108&gt;151.86,V1108&lt;153),20))))))))))))))))))</f>
        <v>0</v>
      </c>
      <c r="AL1108" s="52" t="b">
        <f>IF(AND(W1108&gt;350.42,W1108&lt;352),3,IF(AND(W1108&gt;546.22,W1108&lt;548),4,IF(AND(W1108&gt;155.33,W1108&lt;157),5,IF(AND(W1108&gt;721.99,W1108&lt;723),6,IF(AND(W1108&gt;638.96,W1108&lt;639),7,IF(AND(W1108&gt;187.79,W1108&lt;189),8,IF(AND(W1108&gt;945.4,W1108&lt;947),9,IF(AND(W1108&gt;698.46,W1108&lt;670),10,IF(AND(W1108&gt;360.7,W1108&lt;362),11,IF(AND(W1108&gt;366.94,W1108&lt;368),12,IF(AND(W1108&gt;571.94,W1108&lt;573),13,IF(AND(W1108&gt;162.68,W1108&lt;164),14,IF(AND(W1108&gt;755.97,W1108&lt;757),15,IF(AND(W1108&gt;667.99,W1108&lt;669),16,IF(AND(W1108&gt;196.66,W1108&lt;198),17,IF(AND(W1108&gt;989.88,W1108&lt;991),18,IF(AND(W1108&gt;731.33,W1108&lt;733),19,IF(AND(W1108&gt;377.7,W1108&lt;379),20))))))))))))))))))</f>
        <v>0</v>
      </c>
      <c r="AM1108" s="52" t="b">
        <f>IF(AND(Y1108&gt;46.2,Y1108&lt;46.5),3,IF(AND(Y1108&gt;18.8,Y1108&lt;19.1),4,IF(AND(Y1108&gt;15.8,Y1108&lt;16),5,IF(AND(Y1108&gt;78.7,Y1108&lt;79),6,IF(AND(Y1108&gt;32.1,Y1108&lt;32.4),7,IF(AND(Y1108&gt;26.9,Y1108&lt;27.3),8,IF(AND(Y1108&gt;125,Y1108&lt;125.5),9,IF(AND(Y1108&gt;48.2,Y1108&lt;48.52),10,IF(AND(Y1108&gt;43.1,Y1108&lt;43.6),11,IF(AND(Y1108&gt;48.53,Y1108&lt;48.7),12,IF(AND(Y1108&gt;19.6,Y1108&lt;20.1),13,IF(AND(Y1108&gt;16.5,Y1108&lt;16.9),14,IF(AND(Y1108&gt;82.4,Y1108&lt;82.8),15,IF(AND(Y1108&gt;33.6,Y1108&lt;34),16,IF(AND(Y1108&gt;28,Y1108&lt;28.6),17,IF(AND(Y1108&gt;130.8,Y1108&lt;131.4),18,IF(AND(Y1108&gt;50.5,Y1108&lt;50.9),19,IF(AND(Y1108&gt;45.2,Y1108&lt;45.8),20))))))))))))))))))</f>
        <v>0</v>
      </c>
      <c r="AO1108" s="4">
        <f t="shared" si="2748"/>
        <v>0</v>
      </c>
      <c r="AP1108" s="4">
        <f t="shared" si="2749"/>
        <v>0</v>
      </c>
      <c r="AQ1108" s="4">
        <f t="shared" si="2813"/>
        <v>0</v>
      </c>
      <c r="AU1108" s="310"/>
      <c r="AV1108" s="316"/>
      <c r="AW1108" s="317"/>
      <c r="AX1108" s="321" t="s">
        <v>337</v>
      </c>
      <c r="AY1108" s="321"/>
      <c r="AZ1108" s="11">
        <f>ROUND(AZ1107/AW1101,2)</f>
        <v>651.28</v>
      </c>
      <c r="BA1108" s="11">
        <f>ROUND(BA1107/AW1101,2)</f>
        <v>0</v>
      </c>
      <c r="BB1108" s="11">
        <f>ROUND(BB1107/AW1101,2)</f>
        <v>0</v>
      </c>
      <c r="BC1108" s="11">
        <f>ROUND(BC1107/AW1101,2)</f>
        <v>0</v>
      </c>
      <c r="BD1108" s="11">
        <f>ROUND(BD1107/AW1101,2)</f>
        <v>651.28</v>
      </c>
      <c r="BE1108" s="11">
        <f>ROUND(BE1107/AW1101,2)</f>
        <v>0</v>
      </c>
      <c r="BF1108" s="11">
        <f>ROUND(BF1107/AW1101,2)</f>
        <v>0</v>
      </c>
      <c r="BG1108" s="11">
        <f>ROUND(BG1107/AW1101,2)</f>
        <v>0</v>
      </c>
      <c r="BH1108" s="11">
        <f>ROUND(BH1107/AW1101,2)</f>
        <v>0</v>
      </c>
      <c r="BI1108" s="11">
        <f>ROUND(BI1107/AW1101,2)</f>
        <v>0</v>
      </c>
      <c r="BJ1108" s="11">
        <f>ROUND(BJ1107/AW1101,2)</f>
        <v>0</v>
      </c>
      <c r="BK1108" s="11">
        <f>ROUND(BK1107/AW1101,2)</f>
        <v>0</v>
      </c>
      <c r="BL1108" s="11">
        <f>ROUND(BL1107/AW1101,2)</f>
        <v>0</v>
      </c>
      <c r="BM1108" s="11">
        <f>ROUND(BM1107/AW1101,2)</f>
        <v>0</v>
      </c>
      <c r="BN1108" s="11">
        <f>ROUND(BN1107/AW1101,2)</f>
        <v>0</v>
      </c>
      <c r="BO1108" s="11">
        <f>ROUND(BO1107/AW1101,2)</f>
        <v>0</v>
      </c>
      <c r="BP1108" s="11">
        <f>ROUND(BP1107/AW1101,2)</f>
        <v>0</v>
      </c>
      <c r="BQ1108" s="11">
        <f>ROUND(BQ1107/AW1101,2)</f>
        <v>0</v>
      </c>
      <c r="BR1108" s="11">
        <f>ROUND(BR1107/AW1101,2)</f>
        <v>0</v>
      </c>
      <c r="BS1108" s="11">
        <f>ROUND(BS1107/AW1101,2)</f>
        <v>0</v>
      </c>
      <c r="BT1108" s="11">
        <f>ROUND(BT1107/AW1101,2)</f>
        <v>0</v>
      </c>
      <c r="BU1108" s="17">
        <v>8</v>
      </c>
      <c r="BX1108" s="52" t="b">
        <f>IF(AND(BA1108&gt;947.15,BA1108&lt;949),3,IF(AND(BA1108&gt;623.59,BA1108&lt;625),4,IF(AND(BA1108&gt;237.38,BA1108&lt;239),5,IF(AND(BA1108&gt;1986,BA1108&lt;1988),6,IF(AND(BA1108&gt;739.75,BA1108&lt;741),7,IF(AND(BA1108&gt;282.91,BA1108&lt;284),8,IF(AND(BA1108&gt;2681.35,BA1108&lt;2683),9,IF(AND(BA1108&gt;828.59,BA1108&lt;830),10,IF(AND(BA1108&gt;585.15,BA1108&lt;587),11,IF(AND(BA1108&gt;991.71,BA1108&lt;993),12,IF(AND(BA1108&gt;652.95,BA1108&lt;654),13,IF(AND(BA1108&gt;248.59,BA1108&lt;250),14,IF(AND(BA1108&gt;2079.39,BA1108&lt;2081),15,IF(AND(BA1108&gt;774.57,BA1108&lt;776),16,IF(AND(BA1108&gt;296.25,BA1108&lt;298),17,IF(AND(BA1108&gt;2807.42,BA1108&lt;2809),18,IF(AND(BA1108&gt;867.59,BA1108&lt;869),19,IF(AND(BA1108&gt;612.7,BA1108&lt;614),20))))))))))))))))))</f>
        <v>0</v>
      </c>
      <c r="BY1108" s="52" t="b">
        <f>IF(AND(BC1108&gt;1204.78,BC1108&lt;1206),5,IF(AND(BC1108&gt;1407.63,BC1108&lt;1409),8,IF(AND(BC1108&gt;1427.91,BC1108&lt;1429),11,IF(AND(BC1108&gt;1261.45,BC1108&lt;1263),14,IF(AND(BC1108&gt;1473.83,BC1108&lt;1475),17,IF(AND(BC1108&gt;1495.07,BC1108&lt;1497),20))))))</f>
        <v>0</v>
      </c>
      <c r="BZ1108" s="52" t="b">
        <f>IF(AND(BD1108&gt;486.32,BD1108&lt;488),3,IF(AND(BD1108&gt;324.64,BD1108&lt;326),4,IF(AND(BD1108&gt;286.99,BD1108&lt;288.5),5,IF(AND(BD1108&gt;617.7,BD1108&lt;618),6,IF(AND(BD1108&gt;411.3,BD1108&lt;413),7,IF(AND(BD1108&gt;365.04,BD1108&lt;367),8,IF(AND(BD1108&gt;797.54,BD1108&lt;799),9,IF(AND(BD1108&gt;533.49,BD1108&lt;535),10,IF(AND(BD1108&gt;475.86,BD1108&lt;477),11,IF(AND(BD1108&gt;509.22,BD1108&lt;511),12,IF(AND(BD1108&gt;339.94,BD1108&lt;341.2),13,IF(AND(BD1108&gt;300.53,BD1108&lt;302),14,IF(AND(BD1108&gt;646.78,BD1108&lt;648),15,IF(AND(BD1108&gt;430.68,BD1108&lt;432),16,IF(AND(BD1108&gt;382.24,BD1108&lt;384),17,IF(AND(BD1108&gt;835.07,BD1108&lt;837),18,IF(AND(BD1108&gt;558.61,BD1108&lt;560),19,IF(AND(BD1108&gt;498.27,BD1108&lt;500),20))))))))))))))))))</f>
        <v>0</v>
      </c>
      <c r="CA1108" s="52" t="b">
        <f>IF(AND(BF1108&gt;497.89,BF1108&lt;499),3,IF(AND(BF1108&gt;360.29,BF1108&lt;362),4,IF(AND(BF1108&gt;249.38,BF1108&lt;251),5,IF(AND(BF1108&gt;628.22,BF1108&lt;630),6,IF(AND(BF1108&gt;455.21,BF1108&lt;457),7,IF(AND(BF1108&gt;315.16,BF1108&lt;317),8,IF(AND(BF1108&gt;814.35,BF1108&lt;816),9,IF(AND(BF1108&gt;571.19,BF1108&lt;573),10,IF(AND(BF1108&gt;401.59,BF1108&lt;403),11,IF(AND(BF1108&gt;521.33,BF1108&lt;523),12,IF(AND(BF1108&gt;377.28,BF1108&lt;379),13,IF(AND(BF1108&gt;261.15,BF1108&lt;263),14,IF(AND(BF1108&gt;657.8,BF1108&lt;659),15,IF(AND(BF1108&gt;476.66,BF1108&lt;478),16,IF(AND(BF1108&gt;330.01,BF1108&lt;332),17,IF(AND(BF1108&gt;852.67,BF1108&lt;854),18,IF(AND(BF1108&gt;598.08,BF1108&lt;600),19,IF(AND(BF1108&gt;420.51,BF1108&lt;422),20))))))))))))))))))</f>
        <v>0</v>
      </c>
      <c r="CB1108" s="52" t="b">
        <f>IF(AND(BK1108&gt;358.85,BK1108&lt;360),3,IF(AND(BK1108&gt;129.83,BK1108&lt;131),4,IF(AND(BK1108&gt;77.61,BK1108&lt;79),5,IF(AND(BK1108&gt;426.19,BK1108&lt;428),6,IF(AND(BK1108&gt;159.77,BK1108&lt;161),7,IF(AND(BK1108&gt;94.38,BK1108&lt;96),8,IF(AND(BK1108&gt;567.37,BK1108&lt;569),9,IF(AND(BK1108&gt;203.4,BK1108&lt;205),10,IF(AND(BK1108&gt;131.96,BK1108&lt;133),11,IF(AND(BK1108&gt;375.76,BK1108&lt;377),12,IF(AND(BK1108&gt;135.98,BK1108&lt;137),13,IF(AND(BK1108&gt;81.31,BK1108&lt;83),14,IF(AND(BK1108&gt;446.27,BK1108&lt;448),15,IF(AND(BK1108&gt;167.32,BK1108&lt;169),16,IF(AND(BK1108&gt;98.86,BK1108&lt;100),17,IF(AND(BK1108&gt;594.08,BK1108&lt;596),18,IF(AND(BK1108&gt;213.01,BK1108&lt;215),19,IF(AND(BK1108&gt;138.21,BK1108&lt;140),20))))))))))))))))))</f>
        <v>0</v>
      </c>
      <c r="CC1108" s="52" t="b">
        <f>IF(AND(BM1108&gt;195.17,BM1108&lt;197),3,IF(AND(BM1108&gt;88.93,BM1108&lt;90),4,IF(AND(BM1108&gt;47.88,BM1108&lt;49),5,IF(AND(BM1108&gt;245.08,BM1108&lt;247),6,IF(AND(BM1108&gt;111.07,BM1108&lt;113),7,IF(AND(BM1108&gt;60.92,BM1108&lt;62),8,IF(AND(BM1108&gt;296.11,BM1108&lt;298),9,IF(AND(BM1108&gt;139.41,BM1108&lt;141),10,IF(AND(BM1108&gt;78.67,BM1108&lt;80),11,IF(AND(BM1108&gt;204.39,BM1108&lt;206),12,IF(AND(BM1108&gt;93.16,BM1108&lt;95),13,IF(AND(BM1108&gt;50.17,BM1108&lt;52),14,IF(AND(BM1108&gt;256.64,BM1108&lt;258),15,IF(AND(BM1108&gt;116.33,BM1108&lt;118),16,IF(AND(BM1108&gt;63.83,BM1108&lt;65),17,IF(AND(BM1108&gt;310.07,BM1108&lt;312),18,IF(AND(BM1108&gt;146.01,BM1108&lt;148),19,IF(AND(BM1108&gt;82.42,BM1108&lt;84),20))))))))))))))))))</f>
        <v>0</v>
      </c>
      <c r="CD1108" s="52" t="b">
        <f>IF(AND(BO1108&gt;107.35,BO1108&lt;109),3,IF(AND(BO1108&gt;63.65,BO1108&lt;65),4,IF(AND(BO1108&gt;44.75,BO1108&lt;46),5,IF(AND(BO1108&gt;143.27,BO1108&lt;145),6,IF(AND(BO1108&gt;85.58,BO1108&lt;87),7,IF(AND(BO1108&gt;60.46,BO1108&lt;62),8,IF(AND(BO1108&gt;194.16,BO1108&lt;196),9,IF(AND(BO1108&gt;117.24,BO1108&lt;119),10,IF(AND(BO1108&gt;82.88,BO1108&lt;84),11,IF(AND(BO1108&gt;112.44,BO1108&lt;114),12,IF(AND(BO1108&gt;66.69,BO1108&lt;68),13,IF(AND(BO1108&gt;46.9,BO1108&lt;48),14,IF(AND(BO1108&gt;150.05,BO1108&lt;152),15,IF(AND(BO1108&gt;90.65,BO1108&lt;91),16,IF(AND(BO1108&gt;63.34,BO1108&lt;65),17,IF(AND(BO1108&gt;203.34,BO1108&lt;205),18,IF(AND(BO1108&gt;122.8,BO1108&lt;124),19,IF(AND(BO1108&gt;86.83,BO1108&lt;88),20))))))))))))))))))</f>
        <v>0</v>
      </c>
      <c r="CE1108" s="52" t="b">
        <f>IF(AND(BP1108&gt;139.85,BP1108&lt;141),3,IF(AND(BP1108&gt;103.84,BP1108&lt;105),4,IF(AND(BP1108&gt;52.32,BP1108&lt;54),5,IF(AND(BP1108&gt;285.46,BP1108&lt;287),6,IF(AND(BP1108&gt;118.42,BP1108&lt;120),7,IF(AND(BP1108&gt;62.42,BP1108&lt;64),8,IF(AND(BP1108&gt;412.27,BP1108&lt;414),9,IF(AND(BP1108&gt;140.33,BP1108&lt;142),10,IF(AND(BP1108&gt;145,BP1108&lt;147),11,IF(AND(BP1108&gt;146.47,BP1108&lt;148),12,IF(AND(BP1108&gt;108.77,BP1108&lt;110),13,IF(AND(BP1108&gt;54.82,BP1108&lt;56),14,IF(AND(BP1108&gt;298.92,BP1108&lt;300),15,IF(AND(BP1108&gt;124.03,BP1108&lt;126),16,IF(AND(BP1108&gt;65.4,BP1108&lt;67),17,IF(AND(BP1108&gt;431.69,BP1108&lt;433),18,IF(AND(BP1108&gt;146.97,BP1108&lt;148),19,IF(AND(BP1108&gt;151.86,BP1108&lt;153),20))))))))))))))))))</f>
        <v>0</v>
      </c>
      <c r="CF1108" s="52" t="b">
        <f>IF(AND(BQ1108&gt;350.42,BQ1108&lt;352),3,IF(AND(BQ1108&gt;546.22,BQ1108&lt;548),4,IF(AND(BQ1108&gt;155.33,BQ1108&lt;157),5,IF(AND(BQ1108&gt;721.99,BQ1108&lt;723),6,IF(AND(BQ1108&gt;638.96,BQ1108&lt;639),7,IF(AND(BQ1108&gt;187.79,BQ1108&lt;189),8,IF(AND(BQ1108&gt;945.4,BQ1108&lt;947),9,IF(AND(BQ1108&gt;698.46,BQ1108&lt;670),10,IF(AND(BQ1108&gt;360.7,BQ1108&lt;362),11,IF(AND(BQ1108&gt;366.94,BQ1108&lt;368),12,IF(AND(BQ1108&gt;571.94,BQ1108&lt;573),13,IF(AND(BQ1108&gt;162.68,BQ1108&lt;164),14,IF(AND(BQ1108&gt;755.97,BQ1108&lt;757),15,IF(AND(BQ1108&gt;667.99,BQ1108&lt;669),16,IF(AND(BQ1108&gt;196.66,BQ1108&lt;198),17,IF(AND(BQ1108&gt;989.88,BQ1108&lt;991),18,IF(AND(BQ1108&gt;731.33,BQ1108&lt;733),19,IF(AND(BQ1108&gt;377.7,BQ1108&lt;379),20))))))))))))))))))</f>
        <v>0</v>
      </c>
      <c r="CG1108" s="52" t="b">
        <f>IF(AND(BS1108&gt;46.2,BS1108&lt;46.5),3,IF(AND(BS1108&gt;18.8,BS1108&lt;19.1),4,IF(AND(BS1108&gt;15.8,BS1108&lt;16),5,IF(AND(BS1108&gt;78.7,BS1108&lt;79),6,IF(AND(BS1108&gt;32.1,BS1108&lt;32.4),7,IF(AND(BS1108&gt;26.9,BS1108&lt;27.3),8,IF(AND(BS1108&gt;125,BS1108&lt;125.5),9,IF(AND(BS1108&gt;48.2,BS1108&lt;48.52),10,IF(AND(BS1108&gt;43.1,BS1108&lt;43.6),11,IF(AND(BS1108&gt;48.53,BS1108&lt;48.7),12,IF(AND(BS1108&gt;19.6,BS1108&lt;20.1),13,IF(AND(BS1108&gt;16.5,BS1108&lt;16.9),14,IF(AND(BS1108&gt;82.4,BS1108&lt;82.8),15,IF(AND(BS1108&gt;33.6,BS1108&lt;34),16,IF(AND(BS1108&gt;28,BS1108&lt;28.6),17,IF(AND(BS1108&gt;130.8,BS1108&lt;131.4),18,IF(AND(BS1108&gt;50.5,BS1108&lt;50.9),19,IF(AND(BS1108&gt;45.2,BS1108&lt;45.8),20))))))))))))))))))</f>
        <v>0</v>
      </c>
    </row>
    <row r="1109" spans="1:88" ht="90" customHeight="1">
      <c r="A1109" s="297"/>
      <c r="B1109" s="300"/>
      <c r="C1109" s="309"/>
      <c r="D1109" s="311" t="s">
        <v>338</v>
      </c>
      <c r="E1109" s="312"/>
      <c r="F1109" s="10" t="s">
        <v>36</v>
      </c>
      <c r="G1109" s="12">
        <f>IF(AD1109=FALSE,0,AD1109)</f>
        <v>0</v>
      </c>
      <c r="H1109" s="12" t="s">
        <v>36</v>
      </c>
      <c r="I1109" s="12">
        <f>IF(AE1109=FALSE,0,AE1109)</f>
        <v>0</v>
      </c>
      <c r="J1109" s="12">
        <f>IF(AF1109=FALSE,0,AF1109)</f>
        <v>325.64</v>
      </c>
      <c r="K1109" s="12" t="s">
        <v>36</v>
      </c>
      <c r="L1109" s="12">
        <f>IF(AG1109=FALSE,0,AG1109)</f>
        <v>0</v>
      </c>
      <c r="M1109" s="12" t="s">
        <v>36</v>
      </c>
      <c r="N1109" s="12" t="s">
        <v>36</v>
      </c>
      <c r="O1109" s="12" t="s">
        <v>36</v>
      </c>
      <c r="P1109" s="12" t="s">
        <v>36</v>
      </c>
      <c r="Q1109" s="12">
        <f>IF(AH1109=FALSE,0,AH1109)</f>
        <v>0</v>
      </c>
      <c r="R1109" s="12" t="s">
        <v>36</v>
      </c>
      <c r="S1109" s="12">
        <f>IF(AI1109=FALSE,0,AI1109)</f>
        <v>0</v>
      </c>
      <c r="T1109" s="12" t="s">
        <v>36</v>
      </c>
      <c r="U1109" s="12">
        <f>IF(AJ1109=FALSE,0,AJ1109)</f>
        <v>0</v>
      </c>
      <c r="V1109" s="12">
        <f>IF(AK1109=FALSE,0,AK1109)</f>
        <v>0</v>
      </c>
      <c r="W1109" s="12">
        <f>IF(AL1109=FALSE,0,AL1109)</f>
        <v>0</v>
      </c>
      <c r="X1109" s="12" t="s">
        <v>36</v>
      </c>
      <c r="Y1109" s="12">
        <f>IF(AM1109=FALSE,0,AM1109)</f>
        <v>0</v>
      </c>
      <c r="Z1109" s="12" t="s">
        <v>36</v>
      </c>
      <c r="AA1109" s="18">
        <v>9</v>
      </c>
      <c r="AD1109" s="52" t="b">
        <f>IF(AD1108=3,948.15,IF(AD1108=4,624.59,IF(AD1108=5,238.38,IF(AD1108=6,1987,IF(AD1108=7,740.75,IF(AD1108=8,283.91,IF(AD1108=9,2682.35,IF(AD1108=10,829.59,IF(AD1108=11,586.15,IF(AD1108=12,992.71,IF(AD1108=13,653.95,IF(AD1108=14,249.59,IF(AD1108=15,2080.39,IF(AD1108=16,775.57,IF(AD1108=17,297.25,IF(AD1108=18,2808.42,IF(AD1108=19,868.59,IF(AD1108=20,613.7))))))))))))))))))</f>
        <v>0</v>
      </c>
      <c r="AE1109" s="52" t="b">
        <f>IF(AE1108=5,1205.78,IF(AE1108=8,1408.63,IF(AE1108=11,1428.91,IF(AE1108=14,1262.45,IF(AE1108=17,1474.83,IF(AE1108=20,1496.07))))))</f>
        <v>0</v>
      </c>
      <c r="AF1109" s="52">
        <f>IF(AF1108=3,487.32,IF(AF1108=4,325.64,IF(AF1108=5,287.99,IF(AF1108=6,618.7,IF(AF1108=7,412.3,IF(AF1108=8,366.04,IF(AF1108=9,798.54,IF(AF1108=10,534.49,IF(AF1108=11,476.86,IF(AF1108=12,510.22,IF(AF1108=13,340.94,IF(AF1108=14,301.53,IF(AF1108=15,647.78,IF(AF1108=16,431.68,IF(AF1108=17,383.24,IF(AF1108=18,836.07,IF(AF1108=19,559.61,IF(AF1108=20,499.27))))))))))))))))))</f>
        <v>325.64</v>
      </c>
      <c r="AG1109" s="52" t="b">
        <f>IF(AG1108=3,498.89,IF(AG1108=4,361.29,IF(AG1108=5,250.38,IF(AG1108=6,629.22,IF(AG1108=7,456.21,IF(AG1108=8,316.16,IF(AG1108=9,815.35,IF(AG1108=10,572.19,IF(AG1108=11,402.59,IF(AG1108=12,522.33,IF(AG1108=13,378.28,IF(AG1108=14,262.15,IF(AG1108=15,658.8,IF(AG1108=16,477.66,IF(AG1108=17,331.01,IF(AG1108=18,853.67,IF(AG1108=19,599.08,IF(AG1108=20,421.51))))))))))))))))))</f>
        <v>0</v>
      </c>
      <c r="AH1109" s="52" t="b">
        <f>IF(AH1108=3,359.85,IF(AH1108=4,130.83,IF(AH1108=5,78.61,IF(AH1108=6,427.19,IF(AH1108=7,160.77,IF(AH1108=8,95.38,IF(AH1108=9,568.37,IF(AH1108=10,204.4,IF(AH1108=11,132.96,IF(AH1108=12,376.76,IF(AH1108=13,136.98,IF(AH1108=14,82.31,IF(AH1108=15,447.27,IF(AH1108=16,168.32,IF(AH1108=17,99.86,IF(AH1108=18,595.08,IF(AH1108=19,214.01,IF(AH1108=20,139.21))))))))))))))))))</f>
        <v>0</v>
      </c>
      <c r="AI1109" s="52" t="b">
        <f>IF(AI1108=3,196.17,IF(AI1108=4,89.93,IF(AI1108=5,48.88,IF(AI1108=6,246.08,IF(AI1108=7,112.07,IF(AI1108=8,61.92,IF(AI1108=9,297.11,IF(AI1108=10,140.41,IF(AI1108=11,79.67,IF(AI1108=12,205.39,IF(AI1108=13,94.16,IF(AI1108=14,51.17,IF(AI1108=15,257.64,IF(AI1108=16,117.33,IF(AI1108=17,64.83,IF(AI1108=18,311.07,IF(AI1108=19,147.01,IF(AI1108=20,83.42))))))))))))))))))</f>
        <v>0</v>
      </c>
      <c r="AJ1109" s="52" t="b">
        <f>IF(AJ1108=3,108.35,IF(AJ1108=4,64.65,IF(AJ1108=5,45.75,IF(AJ1108=6,144.27,IF(AJ1108=7,86.58,IF(AJ1108=8,61.46,IF(AJ1108=9,195.16,IF(AJ1108=10,118.24,IF(AJ1108=11,83.88,IF(AJ1108=12,113.44,IF(AJ1108=13,67.69,IF(AJ1108=14,47.9,IF(AJ1108=15,151.05,IF(AJ1108=16,90.65,IF(AJ1108=17,64.34,IF(AJ1108=18,204.34,IF(AJ1108=19,123.8,IF(AJ1108=20,87.83))))))))))))))))))</f>
        <v>0</v>
      </c>
      <c r="AK1109" s="52" t="b">
        <f>IF(AK1108=3,140.85,IF(AK1108=4,104.84,IF(AK1108=5,53.32,IF(AK1108=6,286.46,IF(AK1108=7,119.42,IF(AK1108=8,63.42,IF(AK1108=9,413.27,IF(AK1108=10,141.33,IF(AK1108=11,146,IF(AK1108=12,147.47,IF(AK1108=13,109.77,IF(AK1108=14,55.82,IF(AK1108=15,299.92,IF(AK1108=16,125.03,IF(AK1108=17,66.4,IF(AK1108=18,432.69,IF(AK1108=19,147.97,IF(AK1108=20,152.86))))))))))))))))))</f>
        <v>0</v>
      </c>
      <c r="AL1109" s="52" t="b">
        <f>IF(AL1108=3,351.42,IF(AL1108=4,547.22,IF(AL1108=5,156.33,IF(AL1108=6,722.99,IF(AL1108=7,638.96,IF(AL1108=8,188.79,IF(AL1108=9,946.4,IF(AL1108=10,699.46,IF(AL1108=11,361.7,IF(AL1108=12,367.94,IF(AL1108=13,572.94,IF(AL1108=14,163.68,IF(AL1108=15,756.97,IF(AL1108=16,668.99,IF(AL1108=17,197.66,IF(AL1108=18,990.88,IF(AL1108=19,732.33,IF(AL1108=20,378.7))))))))))))))))))</f>
        <v>0</v>
      </c>
      <c r="AM1109" s="52" t="b">
        <f>IF(AM1108=3,46.41,IF(AM1108=4,19.01,IF(AM1108=5,15.96,IF(AM1108=6,78.9,IF(AM1108=7,32.34,IF(AM1108=8,27.09,IF(AM1108=9,125.27,IF(AM1108=10,48.48,IF(AM1108=11,43.47,IF(AM1108=12,48.59,IF(AM1108=13,19.9,IF(AM1108=14,16.71,IF(AM1108=15,82.61,IF(AM1108=16,33.86,IF(AM1108=17,28.36,IF(AM1108=18,131.15,IF(AM1108=19,50.76,IF(AM1108=20,45.51))))))))))))))))))</f>
        <v>0</v>
      </c>
      <c r="AO1109" s="4">
        <f t="shared" ref="AO1109:AO1172" si="2898">IF(ISERROR(FIND(2015,A1109,1)),0,2015)</f>
        <v>0</v>
      </c>
      <c r="AP1109" s="4">
        <f t="shared" ref="AP1109:AP1172" si="2899">IF(ISERROR(FIND(2016,A1109,1)),0,2016)</f>
        <v>0</v>
      </c>
      <c r="AQ1109" s="4">
        <f t="shared" si="2813"/>
        <v>0</v>
      </c>
      <c r="AU1109" s="310"/>
      <c r="AV1109" s="316"/>
      <c r="AW1109" s="317"/>
      <c r="AX1109" s="321" t="s">
        <v>338</v>
      </c>
      <c r="AY1109" s="321"/>
      <c r="AZ1109" s="10" t="s">
        <v>36</v>
      </c>
      <c r="BA1109" s="12">
        <f>IF(BX1109=FALSE,0,BX1109)</f>
        <v>0</v>
      </c>
      <c r="BB1109" s="12" t="s">
        <v>36</v>
      </c>
      <c r="BC1109" s="12">
        <f>IF(BY1109=FALSE,0,BY1109)</f>
        <v>0</v>
      </c>
      <c r="BD1109" s="12">
        <f>IF(BZ1109=FALSE,0,BZ1109)</f>
        <v>651.28</v>
      </c>
      <c r="BE1109" s="12" t="s">
        <v>36</v>
      </c>
      <c r="BF1109" s="12">
        <f>IF(CA1109=FALSE,0,CA1109)</f>
        <v>0</v>
      </c>
      <c r="BG1109" s="12" t="s">
        <v>36</v>
      </c>
      <c r="BH1109" s="12" t="s">
        <v>36</v>
      </c>
      <c r="BI1109" s="12" t="s">
        <v>36</v>
      </c>
      <c r="BJ1109" s="12" t="s">
        <v>36</v>
      </c>
      <c r="BK1109" s="12">
        <f>IF(CB1109=FALSE,0,CB1109)</f>
        <v>0</v>
      </c>
      <c r="BL1109" s="12" t="s">
        <v>36</v>
      </c>
      <c r="BM1109" s="12">
        <f>IF(CC1109=FALSE,0,CC1109)</f>
        <v>0</v>
      </c>
      <c r="BN1109" s="12" t="s">
        <v>36</v>
      </c>
      <c r="BO1109" s="12">
        <f>IF(CD1109=FALSE,0,CD1109)</f>
        <v>0</v>
      </c>
      <c r="BP1109" s="12">
        <f>IF(CE1109=FALSE,0,CE1109)</f>
        <v>0</v>
      </c>
      <c r="BQ1109" s="12">
        <f>IF(CF1109=FALSE,0,CF1109)</f>
        <v>0</v>
      </c>
      <c r="BR1109" s="12" t="s">
        <v>36</v>
      </c>
      <c r="BS1109" s="12">
        <f>IF(CG1109=FALSE,0,CG1109)</f>
        <v>0</v>
      </c>
      <c r="BT1109" s="12" t="s">
        <v>36</v>
      </c>
      <c r="BU1109" s="18">
        <v>9</v>
      </c>
      <c r="BX1109" s="52" t="b">
        <f>IF(AD1108=3,1896.3,IF(AD1108=4,1249.18,IF(AD1108=5,476.76,IF(AD1108=6,3974,IF(AD1108=7,1481.5,IF(AD1108=8,567.82,IF(AD1108=9,5364.7,IF(AD1108=10,1659.18,IF(AD1108=11,1172.3)))))))))</f>
        <v>0</v>
      </c>
      <c r="BY1109" s="52" t="b">
        <f>IF(AE1108=5,2411.56,IF(AE1108=8,2817.26,IF(AE1108=11,2857.82)))</f>
        <v>0</v>
      </c>
      <c r="BZ1109" s="52">
        <f>IF(AF1108=3,974.64,IF(AF1108=4,651.28,IF(AF1108=5,575.98,IF(AF1108=6,1237.4,IF(AF1108=7,824.6,IF(AF1108=8,732.08,IF(AF1108=9,1597.08,IF(AF1108=10,1068.98,IF(AF1108=11,953.72)))))))))</f>
        <v>651.28</v>
      </c>
      <c r="CA1109" s="52" t="b">
        <f>IF(AG1108=3,997.78,IF(AG1108=4,722.58,IF(AG1108=5,500.76,IF(AG1108=6,1258.44,IF(AG1108=7,912.42,IF(AG1108=8,632.32,IF(AG1108=9,1630.7,IF(AG1108=10,1144.38,IF(AG1108=11,805.18)))))))))</f>
        <v>0</v>
      </c>
      <c r="CB1109" s="52" t="b">
        <f>IF(AH1108=3,719.7,IF(AH1108=4,261.66,IF(AH1108=5,157.22,IF(AH1108=6,854.38,IF(AH1108=7,321.54,IF(AH1108=8,190.76,IF(AH1108=9,1136.74,IF(AH1108=10,408.8,IF(AH1108=11,265.92)))))))))</f>
        <v>0</v>
      </c>
      <c r="CC1109" s="52" t="b">
        <f>IF(AI1108=3,392.34,IF(AI1108=4,179.86,IF(AI1108=5,97.76,IF(AI1108=6,492.16,IF(AI1108=7,224.14,IF(AI1108=8,123.84,IF(AI1108=9,594.22,IF(AI1108=10,280.82,IF(AI1108=11,159.34)))))))))</f>
        <v>0</v>
      </c>
      <c r="CD1109" s="52" t="b">
        <f>IF(AJ1108=3,216.7,IF(AJ1108=4,129.3,IF(AJ1108=5,91.5,IF(AJ1108=6,288.54,IF(AJ1108=7,173.16,IF(AJ1108=8,122.92,IF(AJ1108=9,390.32,IF(AJ1108=10,236.48,IF(AJ1108=11,167.76)))))))))</f>
        <v>0</v>
      </c>
      <c r="CE1109" s="52" t="b">
        <f>IF(AK1108=3,281.7,IF(AK1108=4,209.68,IF(AK1108=5,106.64,IF(AK1108=6,572.92,IF(AK1108=7,238.84,IF(AK1108=8,126.84,IF(AK1108=9,826.54,IF(AK1108=10,282.66,IF(AK1108=11,292)))))))))</f>
        <v>0</v>
      </c>
      <c r="CF1109" s="52" t="b">
        <f>IF(AL1108=3,702.84,IF(AL1108=4,1094.44,IF(AL1108=5,312.66,IF(AL1108=6,1445.98,IF(AL1108=7,1277.92,IF(AL1108=8,377.58,IF(AL1108=9,1892.8,IF(AL1108=10,1398.92,IF(AL1108=11,723.4)))))))))</f>
        <v>0</v>
      </c>
      <c r="CG1109" s="52" t="b">
        <f>IF(AM1108=3,92.82,IF(AM1108=4,38.02,IF(AM1108=5,31.92,IF(AM1108=6,157.8,IF(AM1108=7,64.68,IF(AM1108=8,54.18,IF(AM1108=9,250.54,IF(AM1108=10,96.96,IF(AM1108=11,86.94)))))))))</f>
        <v>0</v>
      </c>
    </row>
    <row r="1110" spans="1:88" ht="30" customHeight="1">
      <c r="A1110" s="295" t="s">
        <v>100</v>
      </c>
      <c r="B1110" s="298" t="s">
        <v>209</v>
      </c>
      <c r="C1110" s="307">
        <v>3696.6</v>
      </c>
      <c r="D1110" s="298" t="s">
        <v>27</v>
      </c>
      <c r="E1110" s="36" t="s">
        <v>28</v>
      </c>
      <c r="F1110" s="40">
        <f>G1110+I1110+J1110+L1110+Q1110+S1110+U1110+V1110+W1110+Y1110+Z1110</f>
        <v>1819170.7860000001</v>
      </c>
      <c r="G1110" s="44">
        <v>0</v>
      </c>
      <c r="H1110" s="44">
        <v>0</v>
      </c>
      <c r="I1110" s="44">
        <v>0</v>
      </c>
      <c r="J1110" s="13">
        <v>0</v>
      </c>
      <c r="K1110" s="13">
        <v>0</v>
      </c>
      <c r="L1110" s="13">
        <f>M1110+O1110</f>
        <v>1335544.6100000001</v>
      </c>
      <c r="M1110" s="13">
        <v>1335544.6100000001</v>
      </c>
      <c r="N1110" s="13">
        <v>0</v>
      </c>
      <c r="O1110" s="13">
        <v>0</v>
      </c>
      <c r="P1110" s="13">
        <v>0</v>
      </c>
      <c r="Q1110" s="13">
        <v>483626.17599999998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25">
        <v>1</v>
      </c>
      <c r="AO1110" s="4">
        <f t="shared" si="2898"/>
        <v>0</v>
      </c>
      <c r="AP1110" s="4">
        <f t="shared" si="2899"/>
        <v>0</v>
      </c>
      <c r="AQ1110" s="4">
        <f t="shared" si="2813"/>
        <v>0</v>
      </c>
      <c r="AU1110" s="310" t="s">
        <v>100</v>
      </c>
      <c r="AV1110" s="316" t="s">
        <v>209</v>
      </c>
      <c r="AW1110" s="317">
        <v>3696.6</v>
      </c>
      <c r="AX1110" s="316" t="s">
        <v>27</v>
      </c>
      <c r="AY1110" s="36" t="s">
        <v>28</v>
      </c>
      <c r="AZ1110" s="10">
        <f>BA1110+BC1110+BD1110+BF1110+BK1110+BM1110+BO1110+BP1110+BQ1110+BS1110+BT1110</f>
        <v>3638341.59</v>
      </c>
      <c r="BA1110" s="44">
        <f>ROUND($C1110*BA1118,2)</f>
        <v>0</v>
      </c>
      <c r="BB1110" s="10">
        <f>ROUND(H1110*2,2)</f>
        <v>0</v>
      </c>
      <c r="BC1110" s="44">
        <f>ROUND($C1110*BC1118,2)</f>
        <v>0</v>
      </c>
      <c r="BD1110" s="44">
        <f>ROUND($C1110*BD1118,2)</f>
        <v>0</v>
      </c>
      <c r="BE1110" s="10">
        <f>ROUND(K1110*2,2)</f>
        <v>0</v>
      </c>
      <c r="BF1110" s="44">
        <f>ROUND($C1110*BF1118,2)</f>
        <v>2671089.23</v>
      </c>
      <c r="BG1110" s="10">
        <f>BF1110</f>
        <v>2671089.23</v>
      </c>
      <c r="BH1110" s="10">
        <f>ROUND(N1110*2,2)</f>
        <v>0</v>
      </c>
      <c r="BI1110" s="10">
        <f>ROUND(O1110*2,2)</f>
        <v>0</v>
      </c>
      <c r="BJ1110" s="10">
        <f>ROUND(P1110*2,2)</f>
        <v>0</v>
      </c>
      <c r="BK1110" s="44">
        <f>ROUND($C1110*BK1118,2)</f>
        <v>967252.36</v>
      </c>
      <c r="BL1110" s="10">
        <f>ROUND(R1110*2,2)</f>
        <v>0</v>
      </c>
      <c r="BM1110" s="44">
        <f>ROUND($C1110*BM1118,2)</f>
        <v>0</v>
      </c>
      <c r="BN1110" s="10">
        <f>ROUND(T1110*2,2)</f>
        <v>0</v>
      </c>
      <c r="BO1110" s="44">
        <f>ROUND($C1110*BO1118,2)</f>
        <v>0</v>
      </c>
      <c r="BP1110" s="44">
        <f>ROUND(V1110*2,2)</f>
        <v>0</v>
      </c>
      <c r="BQ1110" s="44">
        <f>ROUND($C1110*BQ1118,2)</f>
        <v>0</v>
      </c>
      <c r="BR1110" s="10">
        <f>ROUND(X1110*2,2)</f>
        <v>0</v>
      </c>
      <c r="BS1110" s="44">
        <f>ROUND(Y1110*2,2)</f>
        <v>0</v>
      </c>
      <c r="BT1110" s="10">
        <f>ROUND(Z1110*2,2)</f>
        <v>0</v>
      </c>
      <c r="BU1110" s="25">
        <v>1</v>
      </c>
      <c r="CI1110" s="32">
        <f>BF1110-BG1110</f>
        <v>0</v>
      </c>
    </row>
    <row r="1111" spans="1:88" ht="60" customHeight="1">
      <c r="A1111" s="296"/>
      <c r="B1111" s="299"/>
      <c r="C1111" s="308"/>
      <c r="D1111" s="300"/>
      <c r="E1111" s="36" t="s">
        <v>29</v>
      </c>
      <c r="F1111" s="13">
        <v>0</v>
      </c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5">
        <v>2</v>
      </c>
      <c r="AO1111" s="4">
        <f t="shared" si="2898"/>
        <v>0</v>
      </c>
      <c r="AP1111" s="4">
        <f t="shared" si="2899"/>
        <v>0</v>
      </c>
      <c r="AQ1111" s="4">
        <f t="shared" si="2813"/>
        <v>0</v>
      </c>
      <c r="AU1111" s="310"/>
      <c r="AV1111" s="316"/>
      <c r="AW1111" s="317"/>
      <c r="AX1111" s="316"/>
      <c r="AY1111" s="36" t="s">
        <v>29</v>
      </c>
      <c r="AZ1111" s="13">
        <v>0</v>
      </c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5">
        <v>2</v>
      </c>
    </row>
    <row r="1112" spans="1:88" ht="120" customHeight="1">
      <c r="A1112" s="296"/>
      <c r="B1112" s="299"/>
      <c r="C1112" s="308"/>
      <c r="D1112" s="298" t="s">
        <v>30</v>
      </c>
      <c r="E1112" s="36" t="s">
        <v>31</v>
      </c>
      <c r="F1112" s="13">
        <v>0</v>
      </c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5">
        <v>3</v>
      </c>
      <c r="AO1112" s="4">
        <f t="shared" si="2898"/>
        <v>0</v>
      </c>
      <c r="AP1112" s="4">
        <f t="shared" si="2899"/>
        <v>0</v>
      </c>
      <c r="AQ1112" s="4">
        <f t="shared" si="2813"/>
        <v>0</v>
      </c>
      <c r="AT1112" s="32">
        <f>AZ1112-BC1112</f>
        <v>0</v>
      </c>
      <c r="AU1112" s="310"/>
      <c r="AV1112" s="316"/>
      <c r="AW1112" s="317"/>
      <c r="AX1112" s="316" t="s">
        <v>30</v>
      </c>
      <c r="AY1112" s="36" t="s">
        <v>31</v>
      </c>
      <c r="AZ1112" s="13">
        <v>0</v>
      </c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5">
        <v>3</v>
      </c>
    </row>
    <row r="1113" spans="1:88" ht="30" customHeight="1">
      <c r="A1113" s="296"/>
      <c r="B1113" s="299"/>
      <c r="C1113" s="308"/>
      <c r="D1113" s="299"/>
      <c r="E1113" s="36" t="s">
        <v>32</v>
      </c>
      <c r="F1113" s="13">
        <v>0</v>
      </c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5">
        <v>4</v>
      </c>
      <c r="AO1113" s="4">
        <f t="shared" si="2898"/>
        <v>0</v>
      </c>
      <c r="AP1113" s="4">
        <f t="shared" si="2899"/>
        <v>0</v>
      </c>
      <c r="AQ1113" s="4">
        <f t="shared" si="2813"/>
        <v>0</v>
      </c>
      <c r="AU1113" s="310"/>
      <c r="AV1113" s="316"/>
      <c r="AW1113" s="317"/>
      <c r="AX1113" s="316"/>
      <c r="AY1113" s="36" t="s">
        <v>32</v>
      </c>
      <c r="AZ1113" s="13">
        <v>0</v>
      </c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5">
        <v>4</v>
      </c>
    </row>
    <row r="1114" spans="1:88" ht="30" customHeight="1">
      <c r="A1114" s="296"/>
      <c r="B1114" s="299"/>
      <c r="C1114" s="308"/>
      <c r="D1114" s="299"/>
      <c r="E1114" s="36" t="s">
        <v>33</v>
      </c>
      <c r="F1114" s="13">
        <v>0</v>
      </c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5">
        <v>5</v>
      </c>
      <c r="AO1114" s="4">
        <f t="shared" si="2898"/>
        <v>0</v>
      </c>
      <c r="AP1114" s="4">
        <f t="shared" si="2899"/>
        <v>0</v>
      </c>
      <c r="AQ1114" s="4">
        <f t="shared" si="2813"/>
        <v>0</v>
      </c>
      <c r="AU1114" s="310"/>
      <c r="AV1114" s="316"/>
      <c r="AW1114" s="317"/>
      <c r="AX1114" s="316"/>
      <c r="AY1114" s="36" t="s">
        <v>33</v>
      </c>
      <c r="AZ1114" s="13">
        <v>0</v>
      </c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5">
        <v>5</v>
      </c>
    </row>
    <row r="1115" spans="1:88" ht="30" customHeight="1">
      <c r="A1115" s="296"/>
      <c r="B1115" s="299"/>
      <c r="C1115" s="308"/>
      <c r="D1115" s="300"/>
      <c r="E1115" s="36" t="s">
        <v>34</v>
      </c>
      <c r="F1115" s="13">
        <v>0</v>
      </c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5">
        <v>6</v>
      </c>
      <c r="AO1115" s="4">
        <f t="shared" si="2898"/>
        <v>0</v>
      </c>
      <c r="AP1115" s="4">
        <f t="shared" si="2899"/>
        <v>0</v>
      </c>
      <c r="AQ1115" s="4">
        <f t="shared" si="2813"/>
        <v>0</v>
      </c>
      <c r="AU1115" s="310"/>
      <c r="AV1115" s="316"/>
      <c r="AW1115" s="317"/>
      <c r="AX1115" s="316"/>
      <c r="AY1115" s="36" t="s">
        <v>34</v>
      </c>
      <c r="AZ1115" s="13">
        <v>0</v>
      </c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5">
        <v>6</v>
      </c>
    </row>
    <row r="1116" spans="1:88" ht="30" customHeight="1">
      <c r="A1116" s="296"/>
      <c r="B1116" s="299"/>
      <c r="C1116" s="308"/>
      <c r="D1116" s="311" t="s">
        <v>35</v>
      </c>
      <c r="E1116" s="312"/>
      <c r="F1116" s="10">
        <f>F1110+F1111+F1112+F1113+F1114+F1115</f>
        <v>1819170.7860000001</v>
      </c>
      <c r="G1116" s="10">
        <f t="shared" ref="G1116" si="2900">G1110+G1111+G1112+G1113+G1114+G1115</f>
        <v>0</v>
      </c>
      <c r="H1116" s="10">
        <f t="shared" ref="H1116" si="2901">H1110+H1111+H1112+H1113+H1114+H1115</f>
        <v>0</v>
      </c>
      <c r="I1116" s="10">
        <f t="shared" ref="I1116" si="2902">I1110+I1111+I1112+I1113+I1114+I1115</f>
        <v>0</v>
      </c>
      <c r="J1116" s="10">
        <f t="shared" ref="J1116" si="2903">J1110+J1111+J1112+J1113+J1114+J1115</f>
        <v>0</v>
      </c>
      <c r="K1116" s="10">
        <f t="shared" ref="K1116" si="2904">K1110+K1111+K1112+K1113+K1114+K1115</f>
        <v>0</v>
      </c>
      <c r="L1116" s="10">
        <f t="shared" ref="L1116" si="2905">L1110+L1111+L1112+L1113+L1114+L1115</f>
        <v>1335544.6100000001</v>
      </c>
      <c r="M1116" s="10">
        <f t="shared" ref="M1116" si="2906">M1110+M1111+M1112+M1113+M1114+M1115</f>
        <v>1335544.6100000001</v>
      </c>
      <c r="N1116" s="10">
        <f t="shared" ref="N1116" si="2907">N1110+N1111+N1112+N1113+N1114+N1115</f>
        <v>0</v>
      </c>
      <c r="O1116" s="10">
        <f t="shared" ref="O1116" si="2908">O1110+O1111+O1112+O1113+O1114+O1115</f>
        <v>0</v>
      </c>
      <c r="P1116" s="10">
        <f t="shared" ref="P1116" si="2909">P1110+P1111+P1112+P1113+P1114+P1115</f>
        <v>0</v>
      </c>
      <c r="Q1116" s="10">
        <f t="shared" ref="Q1116" si="2910">Q1110+Q1111+Q1112+Q1113+Q1114+Q1115</f>
        <v>483626.17599999998</v>
      </c>
      <c r="R1116" s="10">
        <f t="shared" ref="R1116" si="2911">R1110+R1111+R1112+R1113+R1114+R1115</f>
        <v>0</v>
      </c>
      <c r="S1116" s="10">
        <f t="shared" ref="S1116" si="2912">S1110+S1111+S1112+S1113+S1114+S1115</f>
        <v>0</v>
      </c>
      <c r="T1116" s="10">
        <f t="shared" ref="T1116" si="2913">T1110+T1111+T1112+T1113+T1114+T1115</f>
        <v>0</v>
      </c>
      <c r="U1116" s="10">
        <f t="shared" ref="U1116" si="2914">U1110+U1111+U1112+U1113+U1114+U1115</f>
        <v>0</v>
      </c>
      <c r="V1116" s="10">
        <f t="shared" ref="V1116" si="2915">V1110+V1111+V1112+V1113+V1114+V1115</f>
        <v>0</v>
      </c>
      <c r="W1116" s="10">
        <f t="shared" ref="W1116" si="2916">W1110+W1111+W1112+W1113+W1114+W1115</f>
        <v>0</v>
      </c>
      <c r="X1116" s="10">
        <f t="shared" ref="X1116" si="2917">X1110+X1111+X1112+X1113+X1114+X1115</f>
        <v>0</v>
      </c>
      <c r="Y1116" s="10">
        <f t="shared" ref="Y1116" si="2918">Y1110+Y1111+Y1112+Y1113+Y1114+Y1115</f>
        <v>0</v>
      </c>
      <c r="Z1116" s="10">
        <f t="shared" ref="Z1116" si="2919">Z1110+Z1111+Z1112+Z1113+Z1114+Z1115</f>
        <v>0</v>
      </c>
      <c r="AA1116" s="16">
        <v>7</v>
      </c>
      <c r="AO1116" s="4">
        <f t="shared" si="2898"/>
        <v>0</v>
      </c>
      <c r="AP1116" s="4">
        <f t="shared" si="2899"/>
        <v>0</v>
      </c>
      <c r="AQ1116" s="4">
        <f t="shared" si="2813"/>
        <v>0</v>
      </c>
      <c r="AU1116" s="310"/>
      <c r="AV1116" s="316"/>
      <c r="AW1116" s="317"/>
      <c r="AX1116" s="321" t="s">
        <v>35</v>
      </c>
      <c r="AY1116" s="321"/>
      <c r="AZ1116" s="10">
        <f>AZ1110+AZ1111+AZ1112+AZ1113+AZ1114+AZ1115</f>
        <v>3638341.59</v>
      </c>
      <c r="BA1116" s="10">
        <f t="shared" ref="BA1116:BT1116" si="2920">BA1110+BA1111+BA1112+BA1113+BA1114+BA1115</f>
        <v>0</v>
      </c>
      <c r="BB1116" s="10">
        <f t="shared" si="2920"/>
        <v>0</v>
      </c>
      <c r="BC1116" s="10">
        <f t="shared" si="2920"/>
        <v>0</v>
      </c>
      <c r="BD1116" s="10">
        <f t="shared" si="2920"/>
        <v>0</v>
      </c>
      <c r="BE1116" s="10">
        <f t="shared" si="2920"/>
        <v>0</v>
      </c>
      <c r="BF1116" s="10">
        <f t="shared" si="2920"/>
        <v>2671089.23</v>
      </c>
      <c r="BG1116" s="10">
        <f t="shared" si="2920"/>
        <v>2671089.23</v>
      </c>
      <c r="BH1116" s="10">
        <f t="shared" si="2920"/>
        <v>0</v>
      </c>
      <c r="BI1116" s="10">
        <f t="shared" si="2920"/>
        <v>0</v>
      </c>
      <c r="BJ1116" s="10">
        <f t="shared" si="2920"/>
        <v>0</v>
      </c>
      <c r="BK1116" s="10">
        <f t="shared" si="2920"/>
        <v>967252.36</v>
      </c>
      <c r="BL1116" s="10">
        <f t="shared" si="2920"/>
        <v>0</v>
      </c>
      <c r="BM1116" s="10">
        <f t="shared" si="2920"/>
        <v>0</v>
      </c>
      <c r="BN1116" s="10">
        <f t="shared" si="2920"/>
        <v>0</v>
      </c>
      <c r="BO1116" s="10">
        <f t="shared" si="2920"/>
        <v>0</v>
      </c>
      <c r="BP1116" s="10">
        <f t="shared" si="2920"/>
        <v>0</v>
      </c>
      <c r="BQ1116" s="10">
        <f t="shared" si="2920"/>
        <v>0</v>
      </c>
      <c r="BR1116" s="10">
        <f t="shared" si="2920"/>
        <v>0</v>
      </c>
      <c r="BS1116" s="10">
        <f t="shared" si="2920"/>
        <v>0</v>
      </c>
      <c r="BT1116" s="10">
        <f t="shared" si="2920"/>
        <v>0</v>
      </c>
      <c r="BU1116" s="16">
        <v>7</v>
      </c>
      <c r="BV1116" s="4">
        <v>1</v>
      </c>
      <c r="CI1116" s="32">
        <f>BF1116-BG1116</f>
        <v>0</v>
      </c>
      <c r="CJ1116" s="123"/>
    </row>
    <row r="1117" spans="1:88" ht="75" customHeight="1">
      <c r="A1117" s="296"/>
      <c r="B1117" s="299"/>
      <c r="C1117" s="308"/>
      <c r="D1117" s="311" t="s">
        <v>337</v>
      </c>
      <c r="E1117" s="312"/>
      <c r="F1117" s="11">
        <f>ROUND(F1116/C1110,2)</f>
        <v>492.12</v>
      </c>
      <c r="G1117" s="11">
        <f>ROUND(G1116/C1110,2)</f>
        <v>0</v>
      </c>
      <c r="H1117" s="11">
        <f>ROUND(H1116/C1110,2)</f>
        <v>0</v>
      </c>
      <c r="I1117" s="11">
        <f>ROUND(I1116/C1110,2)</f>
        <v>0</v>
      </c>
      <c r="J1117" s="11">
        <f>ROUND(J1116/C1110,2)</f>
        <v>0</v>
      </c>
      <c r="K1117" s="11">
        <f>ROUND(K1116/C1110,2)</f>
        <v>0</v>
      </c>
      <c r="L1117" s="11">
        <f>ROUND(L1116/C1110,2)</f>
        <v>361.29</v>
      </c>
      <c r="M1117" s="11">
        <f>ROUND(M1116/C1110,2)</f>
        <v>361.29</v>
      </c>
      <c r="N1117" s="11">
        <f>ROUND(N1116/C1110,2)</f>
        <v>0</v>
      </c>
      <c r="O1117" s="11">
        <f>ROUND(O1116/C1110,2)</f>
        <v>0</v>
      </c>
      <c r="P1117" s="11">
        <f>ROUND(P1116/C1110,2)</f>
        <v>0</v>
      </c>
      <c r="Q1117" s="11">
        <f>ROUND(Q1116/C1110,2)</f>
        <v>130.83000000000001</v>
      </c>
      <c r="R1117" s="11">
        <f>ROUND(R1116/C1110,2)</f>
        <v>0</v>
      </c>
      <c r="S1117" s="11">
        <f>ROUND(S1116/C1110,2)</f>
        <v>0</v>
      </c>
      <c r="T1117" s="11">
        <f>ROUND(T1116/C1110,2)</f>
        <v>0</v>
      </c>
      <c r="U1117" s="11">
        <f>ROUND(U1116/C1110,2)</f>
        <v>0</v>
      </c>
      <c r="V1117" s="11">
        <f>ROUND(V1116/C1110,2)</f>
        <v>0</v>
      </c>
      <c r="W1117" s="11">
        <f>ROUND(W1116/C1110,2)</f>
        <v>0</v>
      </c>
      <c r="X1117" s="11">
        <f>ROUND(X1116/C1110,2)</f>
        <v>0</v>
      </c>
      <c r="Y1117" s="11">
        <f>ROUND(Y1116/C1110,2)</f>
        <v>0</v>
      </c>
      <c r="Z1117" s="11">
        <f>ROUND(Z1116/C1110,2)</f>
        <v>0</v>
      </c>
      <c r="AA1117" s="17">
        <v>8</v>
      </c>
      <c r="AD1117" s="52" t="b">
        <f>IF(AND(G1117&gt;947.15,G1117&lt;949),3,IF(AND(G1117&gt;623.59,G1117&lt;625),4,IF(AND(G1117&gt;237.38,G1117&lt;239),5,IF(AND(G1117&gt;1986,G1117&lt;1988),6,IF(AND(G1117&gt;739.75,G1117&lt;741),7,IF(AND(G1117&gt;282.91,G1117&lt;284),8,IF(AND(G1117&gt;2681.35,G1117&lt;2683),9,IF(AND(G1117&gt;828.59,G1117&lt;830),10,IF(AND(G1117&gt;585.15,G1117&lt;587),11,IF(AND(G1117&gt;991.71,G1117&lt;993),12,IF(AND(G1117&gt;652.95,G1117&lt;654),13,IF(AND(G1117&gt;248.59,G1117&lt;250),14,IF(AND(G1117&gt;2079.39,G1117&lt;2081),15,IF(AND(G1117&gt;774.57,G1117&lt;776),16,IF(AND(G1117&gt;296.25,G1117&lt;298),17,IF(AND(G1117&gt;2807.42,G1117&lt;2809),18,IF(AND(G1117&gt;867.59,G1117&lt;869),19,IF(AND(G1117&gt;612.7,G1117&lt;614),20))))))))))))))))))</f>
        <v>0</v>
      </c>
      <c r="AE1117" s="52" t="b">
        <f>IF(AND(I1117&gt;1204.78,I1117&lt;1206),5,IF(AND(I1117&gt;1407.63,I1117&lt;1409),8,IF(AND(I1117&gt;1427.91,I1117&lt;1429),11,IF(AND(I1117&gt;1261.45,I1117&lt;1263),14,IF(AND(I1117&gt;1473.83,I1117&lt;1475),17,IF(AND(I1117&gt;1495.07,I1117&lt;1497),20))))))</f>
        <v>0</v>
      </c>
      <c r="AF1117" s="52" t="b">
        <f>IF(AND(J1117&gt;486.32,J1117&lt;488),3,IF(AND(J1117&gt;324.64,J1117&lt;326),4,IF(AND(J1117&gt;286.99,J1117&lt;288.5),5,IF(AND(J1117&gt;617.7,J1117&lt;618),6,IF(AND(J1117&gt;411.3,J1117&lt;413),7,IF(AND(J1117&gt;365.04,J1117&lt;367),8,IF(AND(J1117&gt;797.54,J1117&lt;799),9,IF(AND(J1117&gt;533.49,J1117&lt;535),10,IF(AND(J1117&gt;475.86,J1117&lt;477),11,IF(AND(J1117&gt;509.22,J1117&lt;511),12,IF(AND(J1117&gt;339.94,J1117&lt;341.2),13,IF(AND(J1117&gt;300.53,J1117&lt;302),14,IF(AND(J1117&gt;646.78,J1117&lt;648),15,IF(AND(J1117&gt;430.68,J1117&lt;432),16,IF(AND(J1117&gt;382.24,J1117&lt;384),17,IF(AND(J1117&gt;835.07,J1117&lt;837),18,IF(AND(J1117&gt;558.61,J1117&lt;560),19,IF(AND(J1117&gt;498.27,J1117&lt;500),20))))))))))))))))))</f>
        <v>0</v>
      </c>
      <c r="AG1117" s="52">
        <f>IF(AND(L1117&gt;497.89,L1117&lt;499),3,IF(AND(L1117&gt;360.29,L1117&lt;362),4,IF(AND(L1117&gt;249.38,L1117&lt;251),5,IF(AND(L1117&gt;628.22,L1117&lt;630),6,IF(AND(L1117&gt;455.21,L1117&lt;457),7,IF(AND(L1117&gt;315.16,L1117&lt;317),8,IF(AND(L1117&gt;814.35,L1117&lt;816),9,IF(AND(L1117&gt;571.19,L1117&lt;573),10,IF(AND(L1117&gt;401.59,L1117&lt;403),11,IF(AND(L1117&gt;521.33,L1117&lt;523),12,IF(AND(L1117&gt;377.28,L1117&lt;379),13,IF(AND(L1117&gt;261.15,L1117&lt;263),14,IF(AND(L1117&gt;657.8,L1117&lt;659),15,IF(AND(L1117&gt;476.66,L1117&lt;478),16,IF(AND(L1117&gt;330.01,L1117&lt;332),17,IF(AND(L1117&gt;852.67,L1117&lt;854),18,IF(AND(L1117&gt;598.08,L1117&lt;600),19,IF(AND(L1117&gt;420.51,L1117&lt;422),20))))))))))))))))))</f>
        <v>4</v>
      </c>
      <c r="AH1117" s="52">
        <f>IF(AND(Q1117&gt;358.85,Q1117&lt;360),3,IF(AND(Q1117&gt;129.83,Q1117&lt;131),4,IF(AND(Q1117&gt;77.61,Q1117&lt;79),5,IF(AND(Q1117&gt;426.19,Q1117&lt;428),6,IF(AND(Q1117&gt;159.77,Q1117&lt;161),7,IF(AND(Q1117&gt;94.38,Q1117&lt;96),8,IF(AND(Q1117&gt;567.37,Q1117&lt;569),9,IF(AND(Q1117&gt;203.4,Q1117&lt;205),10,IF(AND(Q1117&gt;131.96,Q1117&lt;133),11,IF(AND(Q1117&gt;375.76,Q1117&lt;377),12,IF(AND(Q1117&gt;135.98,Q1117&lt;137),13,IF(AND(Q1117&gt;81.31,Q1117&lt;83),14,IF(AND(Q1117&gt;446.27,Q1117&lt;448),15,IF(AND(Q1117&gt;167.32,Q1117&lt;169),16,IF(AND(Q1117&gt;98.86,Q1117&lt;100),17,IF(AND(Q1117&gt;594.08,Q1117&lt;596),18,IF(AND(Q1117&gt;213.01,Q1117&lt;215),19,IF(AND(Q1117&gt;138.21,Q1117&lt;140),20))))))))))))))))))</f>
        <v>4</v>
      </c>
      <c r="AI1117" s="52" t="b">
        <f>IF(AND(S1117&gt;195.17,S1117&lt;197),3,IF(AND(S1117&gt;88.93,S1117&lt;90),4,IF(AND(S1117&gt;47.88,S1117&lt;49),5,IF(AND(S1117&gt;245.08,S1117&lt;247),6,IF(AND(S1117&gt;111.07,S1117&lt;113),7,IF(AND(S1117&gt;60.92,S1117&lt;62),8,IF(AND(S1117&gt;296.11,S1117&lt;298),9,IF(AND(S1117&gt;139.41,S1117&lt;141),10,IF(AND(S1117&gt;78.67,S1117&lt;80),11,IF(AND(S1117&gt;204.39,S1117&lt;206),12,IF(AND(S1117&gt;93.16,S1117&lt;95),13,IF(AND(S1117&gt;50.17,S1117&lt;52),14,IF(AND(S1117&gt;256.64,S1117&lt;258),15,IF(AND(S1117&gt;116.33,S1117&lt;118),16,IF(AND(S1117&gt;63.83,S1117&lt;65),17,IF(AND(S1117&gt;310.07,S1117&lt;312),18,IF(AND(S1117&gt;146.01,S1117&lt;148),19,IF(AND(S1117&gt;82.42,S1117&lt;84),20))))))))))))))))))</f>
        <v>0</v>
      </c>
      <c r="AJ1117" s="52" t="b">
        <f>IF(AND(U1117&gt;107.35,U1117&lt;109),3,IF(AND(U1117&gt;63.65,U1117&lt;65),4,IF(AND(U1117&gt;44.75,U1117&lt;46),5,IF(AND(U1117&gt;143.27,U1117&lt;145),6,IF(AND(U1117&gt;85.58,U1117&lt;87),7,IF(AND(U1117&gt;60.46,U1117&lt;62),8,IF(AND(U1117&gt;194.16,U1117&lt;196),9,IF(AND(U1117&gt;117.24,U1117&lt;119),10,IF(AND(U1117&gt;82.88,U1117&lt;84),11,IF(AND(U1117&gt;112.44,U1117&lt;114),12,IF(AND(U1117&gt;66.69,U1117&lt;68),13,IF(AND(U1117&gt;46.9,U1117&lt;48),14,IF(AND(U1117&gt;150.05,U1117&lt;152),15,IF(AND(U1117&gt;90.65,U1117&lt;91),16,IF(AND(U1117&gt;63.34,U1117&lt;65),17,IF(AND(U1117&gt;203.34,U1117&lt;205),18,IF(AND(U1117&gt;122.8,U1117&lt;124),19,IF(AND(U1117&gt;86.83,U1117&lt;88),20))))))))))))))))))</f>
        <v>0</v>
      </c>
      <c r="AK1117" s="52" t="b">
        <f>IF(AND(V1117&gt;139.85,V1117&lt;141),3,IF(AND(V1117&gt;103.84,V1117&lt;105),4,IF(AND(V1117&gt;52.32,V1117&lt;54),5,IF(AND(V1117&gt;285.46,V1117&lt;287),6,IF(AND(V1117&gt;118.42,V1117&lt;120),7,IF(AND(V1117&gt;62.42,V1117&lt;64),8,IF(AND(V1117&gt;412.27,V1117&lt;414),9,IF(AND(V1117&gt;140.33,V1117&lt;142),10,IF(AND(V1117&gt;145,V1117&lt;147),11,IF(AND(V1117&gt;146.47,V1117&lt;148),12,IF(AND(V1117&gt;108.77,V1117&lt;110),13,IF(AND(V1117&gt;54.82,V1117&lt;56),14,IF(AND(V1117&gt;298.92,V1117&lt;300),15,IF(AND(V1117&gt;124.03,V1117&lt;126),16,IF(AND(V1117&gt;65.4,V1117&lt;67),17,IF(AND(V1117&gt;431.69,V1117&lt;433),18,IF(AND(V1117&gt;146.97,V1117&lt;148),19,IF(AND(V1117&gt;151.86,V1117&lt;153),20))))))))))))))))))</f>
        <v>0</v>
      </c>
      <c r="AL1117" s="52" t="b">
        <f>IF(AND(W1117&gt;350.42,W1117&lt;352),3,IF(AND(W1117&gt;546.22,W1117&lt;548),4,IF(AND(W1117&gt;155.33,W1117&lt;157),5,IF(AND(W1117&gt;721.99,W1117&lt;723),6,IF(AND(W1117&gt;638.96,W1117&lt;639),7,IF(AND(W1117&gt;187.79,W1117&lt;189),8,IF(AND(W1117&gt;945.4,W1117&lt;947),9,IF(AND(W1117&gt;698.46,W1117&lt;670),10,IF(AND(W1117&gt;360.7,W1117&lt;362),11,IF(AND(W1117&gt;366.94,W1117&lt;368),12,IF(AND(W1117&gt;571.94,W1117&lt;573),13,IF(AND(W1117&gt;162.68,W1117&lt;164),14,IF(AND(W1117&gt;755.97,W1117&lt;757),15,IF(AND(W1117&gt;667.99,W1117&lt;669),16,IF(AND(W1117&gt;196.66,W1117&lt;198),17,IF(AND(W1117&gt;989.88,W1117&lt;991),18,IF(AND(W1117&gt;731.33,W1117&lt;733),19,IF(AND(W1117&gt;377.7,W1117&lt;379),20))))))))))))))))))</f>
        <v>0</v>
      </c>
      <c r="AM1117" s="52" t="b">
        <f>IF(AND(Y1117&gt;46.2,Y1117&lt;46.5),3,IF(AND(Y1117&gt;18.8,Y1117&lt;19.1),4,IF(AND(Y1117&gt;15.8,Y1117&lt;16),5,IF(AND(Y1117&gt;78.7,Y1117&lt;79),6,IF(AND(Y1117&gt;32.1,Y1117&lt;32.4),7,IF(AND(Y1117&gt;26.9,Y1117&lt;27.3),8,IF(AND(Y1117&gt;125,Y1117&lt;125.5),9,IF(AND(Y1117&gt;48.2,Y1117&lt;48.52),10,IF(AND(Y1117&gt;43.1,Y1117&lt;43.6),11,IF(AND(Y1117&gt;48.53,Y1117&lt;48.7),12,IF(AND(Y1117&gt;19.6,Y1117&lt;20.1),13,IF(AND(Y1117&gt;16.5,Y1117&lt;16.9),14,IF(AND(Y1117&gt;82.4,Y1117&lt;82.8),15,IF(AND(Y1117&gt;33.6,Y1117&lt;34),16,IF(AND(Y1117&gt;28,Y1117&lt;28.6),17,IF(AND(Y1117&gt;130.8,Y1117&lt;131.4),18,IF(AND(Y1117&gt;50.5,Y1117&lt;50.9),19,IF(AND(Y1117&gt;45.2,Y1117&lt;45.8),20))))))))))))))))))</f>
        <v>0</v>
      </c>
      <c r="AO1117" s="4">
        <f t="shared" si="2898"/>
        <v>0</v>
      </c>
      <c r="AP1117" s="4">
        <f t="shared" si="2899"/>
        <v>0</v>
      </c>
      <c r="AQ1117" s="4">
        <f t="shared" si="2813"/>
        <v>0</v>
      </c>
      <c r="AU1117" s="310"/>
      <c r="AV1117" s="316"/>
      <c r="AW1117" s="317"/>
      <c r="AX1117" s="321" t="s">
        <v>337</v>
      </c>
      <c r="AY1117" s="321"/>
      <c r="AZ1117" s="11">
        <f>ROUND(AZ1116/AW1110,2)</f>
        <v>984.24</v>
      </c>
      <c r="BA1117" s="11">
        <f>ROUND(BA1116/AW1110,2)</f>
        <v>0</v>
      </c>
      <c r="BB1117" s="11">
        <f>ROUND(BB1116/AW1110,2)</f>
        <v>0</v>
      </c>
      <c r="BC1117" s="11">
        <f>ROUND(BC1116/AW1110,2)</f>
        <v>0</v>
      </c>
      <c r="BD1117" s="11">
        <f>ROUND(BD1116/AW1110,2)</f>
        <v>0</v>
      </c>
      <c r="BE1117" s="11">
        <f>ROUND(BE1116/AW1110,2)</f>
        <v>0</v>
      </c>
      <c r="BF1117" s="11">
        <f>ROUND(BF1116/AW1110,2)</f>
        <v>722.58</v>
      </c>
      <c r="BG1117" s="11">
        <f>ROUND(BG1116/AW1110,2)</f>
        <v>722.58</v>
      </c>
      <c r="BH1117" s="11">
        <f>ROUND(BH1116/AW1110,2)</f>
        <v>0</v>
      </c>
      <c r="BI1117" s="11">
        <f>ROUND(BI1116/AW1110,2)</f>
        <v>0</v>
      </c>
      <c r="BJ1117" s="11">
        <f>ROUND(BJ1116/AW1110,2)</f>
        <v>0</v>
      </c>
      <c r="BK1117" s="11">
        <f>ROUND(BK1116/AW1110,2)</f>
        <v>261.66000000000003</v>
      </c>
      <c r="BL1117" s="11">
        <f>ROUND(BL1116/AW1110,2)</f>
        <v>0</v>
      </c>
      <c r="BM1117" s="11">
        <f>ROUND(BM1116/AW1110,2)</f>
        <v>0</v>
      </c>
      <c r="BN1117" s="11">
        <f>ROUND(BN1116/AW1110,2)</f>
        <v>0</v>
      </c>
      <c r="BO1117" s="11">
        <f>ROUND(BO1116/AW1110,2)</f>
        <v>0</v>
      </c>
      <c r="BP1117" s="11">
        <f>ROUND(BP1116/AW1110,2)</f>
        <v>0</v>
      </c>
      <c r="BQ1117" s="11">
        <f>ROUND(BQ1116/AW1110,2)</f>
        <v>0</v>
      </c>
      <c r="BR1117" s="11">
        <f>ROUND(BR1116/AW1110,2)</f>
        <v>0</v>
      </c>
      <c r="BS1117" s="11">
        <f>ROUND(BS1116/AW1110,2)</f>
        <v>0</v>
      </c>
      <c r="BT1117" s="11">
        <f>ROUND(BT1116/AW1110,2)</f>
        <v>0</v>
      </c>
      <c r="BU1117" s="17">
        <v>8</v>
      </c>
      <c r="BX1117" s="52" t="b">
        <f>IF(AND(BA1117&gt;947.15,BA1117&lt;949),3,IF(AND(BA1117&gt;623.59,BA1117&lt;625),4,IF(AND(BA1117&gt;237.38,BA1117&lt;239),5,IF(AND(BA1117&gt;1986,BA1117&lt;1988),6,IF(AND(BA1117&gt;739.75,BA1117&lt;741),7,IF(AND(BA1117&gt;282.91,BA1117&lt;284),8,IF(AND(BA1117&gt;2681.35,BA1117&lt;2683),9,IF(AND(BA1117&gt;828.59,BA1117&lt;830),10,IF(AND(BA1117&gt;585.15,BA1117&lt;587),11,IF(AND(BA1117&gt;991.71,BA1117&lt;993),12,IF(AND(BA1117&gt;652.95,BA1117&lt;654),13,IF(AND(BA1117&gt;248.59,BA1117&lt;250),14,IF(AND(BA1117&gt;2079.39,BA1117&lt;2081),15,IF(AND(BA1117&gt;774.57,BA1117&lt;776),16,IF(AND(BA1117&gt;296.25,BA1117&lt;298),17,IF(AND(BA1117&gt;2807.42,BA1117&lt;2809),18,IF(AND(BA1117&gt;867.59,BA1117&lt;869),19,IF(AND(BA1117&gt;612.7,BA1117&lt;614),20))))))))))))))))))</f>
        <v>0</v>
      </c>
      <c r="BY1117" s="52" t="b">
        <f>IF(AND(BC1117&gt;1204.78,BC1117&lt;1206),5,IF(AND(BC1117&gt;1407.63,BC1117&lt;1409),8,IF(AND(BC1117&gt;1427.91,BC1117&lt;1429),11,IF(AND(BC1117&gt;1261.45,BC1117&lt;1263),14,IF(AND(BC1117&gt;1473.83,BC1117&lt;1475),17,IF(AND(BC1117&gt;1495.07,BC1117&lt;1497),20))))))</f>
        <v>0</v>
      </c>
      <c r="BZ1117" s="52" t="b">
        <f>IF(AND(BD1117&gt;486.32,BD1117&lt;488),3,IF(AND(BD1117&gt;324.64,BD1117&lt;326),4,IF(AND(BD1117&gt;286.99,BD1117&lt;288.5),5,IF(AND(BD1117&gt;617.7,BD1117&lt;618),6,IF(AND(BD1117&gt;411.3,BD1117&lt;413),7,IF(AND(BD1117&gt;365.04,BD1117&lt;367),8,IF(AND(BD1117&gt;797.54,BD1117&lt;799),9,IF(AND(BD1117&gt;533.49,BD1117&lt;535),10,IF(AND(BD1117&gt;475.86,BD1117&lt;477),11,IF(AND(BD1117&gt;509.22,BD1117&lt;511),12,IF(AND(BD1117&gt;339.94,BD1117&lt;341.2),13,IF(AND(BD1117&gt;300.53,BD1117&lt;302),14,IF(AND(BD1117&gt;646.78,BD1117&lt;648),15,IF(AND(BD1117&gt;430.68,BD1117&lt;432),16,IF(AND(BD1117&gt;382.24,BD1117&lt;384),17,IF(AND(BD1117&gt;835.07,BD1117&lt;837),18,IF(AND(BD1117&gt;558.61,BD1117&lt;560),19,IF(AND(BD1117&gt;498.27,BD1117&lt;500),20))))))))))))))))))</f>
        <v>0</v>
      </c>
      <c r="CA1117" s="52" t="b">
        <f>IF(AND(BF1117&gt;497.89,BF1117&lt;499),3,IF(AND(BF1117&gt;360.29,BF1117&lt;362),4,IF(AND(BF1117&gt;249.38,BF1117&lt;251),5,IF(AND(BF1117&gt;628.22,BF1117&lt;630),6,IF(AND(BF1117&gt;455.21,BF1117&lt;457),7,IF(AND(BF1117&gt;315.16,BF1117&lt;317),8,IF(AND(BF1117&gt;814.35,BF1117&lt;816),9,IF(AND(BF1117&gt;571.19,BF1117&lt;573),10,IF(AND(BF1117&gt;401.59,BF1117&lt;403),11,IF(AND(BF1117&gt;521.33,BF1117&lt;523),12,IF(AND(BF1117&gt;377.28,BF1117&lt;379),13,IF(AND(BF1117&gt;261.15,BF1117&lt;263),14,IF(AND(BF1117&gt;657.8,BF1117&lt;659),15,IF(AND(BF1117&gt;476.66,BF1117&lt;478),16,IF(AND(BF1117&gt;330.01,BF1117&lt;332),17,IF(AND(BF1117&gt;852.67,BF1117&lt;854),18,IF(AND(BF1117&gt;598.08,BF1117&lt;600),19,IF(AND(BF1117&gt;420.51,BF1117&lt;422),20))))))))))))))))))</f>
        <v>0</v>
      </c>
      <c r="CB1117" s="52" t="b">
        <f>IF(AND(BK1117&gt;358.85,BK1117&lt;360),3,IF(AND(BK1117&gt;129.83,BK1117&lt;131),4,IF(AND(BK1117&gt;77.61,BK1117&lt;79),5,IF(AND(BK1117&gt;426.19,BK1117&lt;428),6,IF(AND(BK1117&gt;159.77,BK1117&lt;161),7,IF(AND(BK1117&gt;94.38,BK1117&lt;96),8,IF(AND(BK1117&gt;567.37,BK1117&lt;569),9,IF(AND(BK1117&gt;203.4,BK1117&lt;205),10,IF(AND(BK1117&gt;131.96,BK1117&lt;133),11,IF(AND(BK1117&gt;375.76,BK1117&lt;377),12,IF(AND(BK1117&gt;135.98,BK1117&lt;137),13,IF(AND(BK1117&gt;81.31,BK1117&lt;83),14,IF(AND(BK1117&gt;446.27,BK1117&lt;448),15,IF(AND(BK1117&gt;167.32,BK1117&lt;169),16,IF(AND(BK1117&gt;98.86,BK1117&lt;100),17,IF(AND(BK1117&gt;594.08,BK1117&lt;596),18,IF(AND(BK1117&gt;213.01,BK1117&lt;215),19,IF(AND(BK1117&gt;138.21,BK1117&lt;140),20))))))))))))))))))</f>
        <v>0</v>
      </c>
      <c r="CC1117" s="52" t="b">
        <f>IF(AND(BM1117&gt;195.17,BM1117&lt;197),3,IF(AND(BM1117&gt;88.93,BM1117&lt;90),4,IF(AND(BM1117&gt;47.88,BM1117&lt;49),5,IF(AND(BM1117&gt;245.08,BM1117&lt;247),6,IF(AND(BM1117&gt;111.07,BM1117&lt;113),7,IF(AND(BM1117&gt;60.92,BM1117&lt;62),8,IF(AND(BM1117&gt;296.11,BM1117&lt;298),9,IF(AND(BM1117&gt;139.41,BM1117&lt;141),10,IF(AND(BM1117&gt;78.67,BM1117&lt;80),11,IF(AND(BM1117&gt;204.39,BM1117&lt;206),12,IF(AND(BM1117&gt;93.16,BM1117&lt;95),13,IF(AND(BM1117&gt;50.17,BM1117&lt;52),14,IF(AND(BM1117&gt;256.64,BM1117&lt;258),15,IF(AND(BM1117&gt;116.33,BM1117&lt;118),16,IF(AND(BM1117&gt;63.83,BM1117&lt;65),17,IF(AND(BM1117&gt;310.07,BM1117&lt;312),18,IF(AND(BM1117&gt;146.01,BM1117&lt;148),19,IF(AND(BM1117&gt;82.42,BM1117&lt;84),20))))))))))))))))))</f>
        <v>0</v>
      </c>
      <c r="CD1117" s="52" t="b">
        <f>IF(AND(BO1117&gt;107.35,BO1117&lt;109),3,IF(AND(BO1117&gt;63.65,BO1117&lt;65),4,IF(AND(BO1117&gt;44.75,BO1117&lt;46),5,IF(AND(BO1117&gt;143.27,BO1117&lt;145),6,IF(AND(BO1117&gt;85.58,BO1117&lt;87),7,IF(AND(BO1117&gt;60.46,BO1117&lt;62),8,IF(AND(BO1117&gt;194.16,BO1117&lt;196),9,IF(AND(BO1117&gt;117.24,BO1117&lt;119),10,IF(AND(BO1117&gt;82.88,BO1117&lt;84),11,IF(AND(BO1117&gt;112.44,BO1117&lt;114),12,IF(AND(BO1117&gt;66.69,BO1117&lt;68),13,IF(AND(BO1117&gt;46.9,BO1117&lt;48),14,IF(AND(BO1117&gt;150.05,BO1117&lt;152),15,IF(AND(BO1117&gt;90.65,BO1117&lt;91),16,IF(AND(BO1117&gt;63.34,BO1117&lt;65),17,IF(AND(BO1117&gt;203.34,BO1117&lt;205),18,IF(AND(BO1117&gt;122.8,BO1117&lt;124),19,IF(AND(BO1117&gt;86.83,BO1117&lt;88),20))))))))))))))))))</f>
        <v>0</v>
      </c>
      <c r="CE1117" s="52" t="b">
        <f>IF(AND(BP1117&gt;139.85,BP1117&lt;141),3,IF(AND(BP1117&gt;103.84,BP1117&lt;105),4,IF(AND(BP1117&gt;52.32,BP1117&lt;54),5,IF(AND(BP1117&gt;285.46,BP1117&lt;287),6,IF(AND(BP1117&gt;118.42,BP1117&lt;120),7,IF(AND(BP1117&gt;62.42,BP1117&lt;64),8,IF(AND(BP1117&gt;412.27,BP1117&lt;414),9,IF(AND(BP1117&gt;140.33,BP1117&lt;142),10,IF(AND(BP1117&gt;145,BP1117&lt;147),11,IF(AND(BP1117&gt;146.47,BP1117&lt;148),12,IF(AND(BP1117&gt;108.77,BP1117&lt;110),13,IF(AND(BP1117&gt;54.82,BP1117&lt;56),14,IF(AND(BP1117&gt;298.92,BP1117&lt;300),15,IF(AND(BP1117&gt;124.03,BP1117&lt;126),16,IF(AND(BP1117&gt;65.4,BP1117&lt;67),17,IF(AND(BP1117&gt;431.69,BP1117&lt;433),18,IF(AND(BP1117&gt;146.97,BP1117&lt;148),19,IF(AND(BP1117&gt;151.86,BP1117&lt;153),20))))))))))))))))))</f>
        <v>0</v>
      </c>
      <c r="CF1117" s="52" t="b">
        <f>IF(AND(BQ1117&gt;350.42,BQ1117&lt;352),3,IF(AND(BQ1117&gt;546.22,BQ1117&lt;548),4,IF(AND(BQ1117&gt;155.33,BQ1117&lt;157),5,IF(AND(BQ1117&gt;721.99,BQ1117&lt;723),6,IF(AND(BQ1117&gt;638.96,BQ1117&lt;639),7,IF(AND(BQ1117&gt;187.79,BQ1117&lt;189),8,IF(AND(BQ1117&gt;945.4,BQ1117&lt;947),9,IF(AND(BQ1117&gt;698.46,BQ1117&lt;670),10,IF(AND(BQ1117&gt;360.7,BQ1117&lt;362),11,IF(AND(BQ1117&gt;366.94,BQ1117&lt;368),12,IF(AND(BQ1117&gt;571.94,BQ1117&lt;573),13,IF(AND(BQ1117&gt;162.68,BQ1117&lt;164),14,IF(AND(BQ1117&gt;755.97,BQ1117&lt;757),15,IF(AND(BQ1117&gt;667.99,BQ1117&lt;669),16,IF(AND(BQ1117&gt;196.66,BQ1117&lt;198),17,IF(AND(BQ1117&gt;989.88,BQ1117&lt;991),18,IF(AND(BQ1117&gt;731.33,BQ1117&lt;733),19,IF(AND(BQ1117&gt;377.7,BQ1117&lt;379),20))))))))))))))))))</f>
        <v>0</v>
      </c>
      <c r="CG1117" s="52" t="b">
        <f>IF(AND(BS1117&gt;46.2,BS1117&lt;46.5),3,IF(AND(BS1117&gt;18.8,BS1117&lt;19.1),4,IF(AND(BS1117&gt;15.8,BS1117&lt;16),5,IF(AND(BS1117&gt;78.7,BS1117&lt;79),6,IF(AND(BS1117&gt;32.1,BS1117&lt;32.4),7,IF(AND(BS1117&gt;26.9,BS1117&lt;27.3),8,IF(AND(BS1117&gt;125,BS1117&lt;125.5),9,IF(AND(BS1117&gt;48.2,BS1117&lt;48.52),10,IF(AND(BS1117&gt;43.1,BS1117&lt;43.6),11,IF(AND(BS1117&gt;48.53,BS1117&lt;48.7),12,IF(AND(BS1117&gt;19.6,BS1117&lt;20.1),13,IF(AND(BS1117&gt;16.5,BS1117&lt;16.9),14,IF(AND(BS1117&gt;82.4,BS1117&lt;82.8),15,IF(AND(BS1117&gt;33.6,BS1117&lt;34),16,IF(AND(BS1117&gt;28,BS1117&lt;28.6),17,IF(AND(BS1117&gt;130.8,BS1117&lt;131.4),18,IF(AND(BS1117&gt;50.5,BS1117&lt;50.9),19,IF(AND(BS1117&gt;45.2,BS1117&lt;45.8),20))))))))))))))))))</f>
        <v>0</v>
      </c>
    </row>
    <row r="1118" spans="1:88" ht="90" customHeight="1">
      <c r="A1118" s="297"/>
      <c r="B1118" s="300"/>
      <c r="C1118" s="309"/>
      <c r="D1118" s="311" t="s">
        <v>338</v>
      </c>
      <c r="E1118" s="312"/>
      <c r="F1118" s="10" t="s">
        <v>36</v>
      </c>
      <c r="G1118" s="12">
        <f>IF(AD1118=FALSE,0,AD1118)</f>
        <v>0</v>
      </c>
      <c r="H1118" s="12" t="s">
        <v>36</v>
      </c>
      <c r="I1118" s="12">
        <f>IF(AE1118=FALSE,0,AE1118)</f>
        <v>0</v>
      </c>
      <c r="J1118" s="12">
        <f>IF(AF1118=FALSE,0,AF1118)</f>
        <v>0</v>
      </c>
      <c r="K1118" s="12" t="s">
        <v>36</v>
      </c>
      <c r="L1118" s="12">
        <f>IF(AG1118=FALSE,0,AG1118)</f>
        <v>361.29</v>
      </c>
      <c r="M1118" s="12" t="s">
        <v>36</v>
      </c>
      <c r="N1118" s="12" t="s">
        <v>36</v>
      </c>
      <c r="O1118" s="12" t="s">
        <v>36</v>
      </c>
      <c r="P1118" s="12" t="s">
        <v>36</v>
      </c>
      <c r="Q1118" s="12">
        <f>IF(AH1118=FALSE,0,AH1118)</f>
        <v>130.83000000000001</v>
      </c>
      <c r="R1118" s="12" t="s">
        <v>36</v>
      </c>
      <c r="S1118" s="12">
        <f>IF(AI1118=FALSE,0,AI1118)</f>
        <v>0</v>
      </c>
      <c r="T1118" s="12" t="s">
        <v>36</v>
      </c>
      <c r="U1118" s="12">
        <f>IF(AJ1118=FALSE,0,AJ1118)</f>
        <v>0</v>
      </c>
      <c r="V1118" s="12">
        <f>IF(AK1118=FALSE,0,AK1118)</f>
        <v>0</v>
      </c>
      <c r="W1118" s="12">
        <f>IF(AL1118=FALSE,0,AL1118)</f>
        <v>0</v>
      </c>
      <c r="X1118" s="12" t="s">
        <v>36</v>
      </c>
      <c r="Y1118" s="12">
        <f>IF(AM1118=FALSE,0,AM1118)</f>
        <v>0</v>
      </c>
      <c r="Z1118" s="12" t="s">
        <v>36</v>
      </c>
      <c r="AA1118" s="18">
        <v>9</v>
      </c>
      <c r="AD1118" s="52" t="b">
        <f>IF(AD1117=3,948.15,IF(AD1117=4,624.59,IF(AD1117=5,238.38,IF(AD1117=6,1987,IF(AD1117=7,740.75,IF(AD1117=8,283.91,IF(AD1117=9,2682.35,IF(AD1117=10,829.59,IF(AD1117=11,586.15,IF(AD1117=12,992.71,IF(AD1117=13,653.95,IF(AD1117=14,249.59,IF(AD1117=15,2080.39,IF(AD1117=16,775.57,IF(AD1117=17,297.25,IF(AD1117=18,2808.42,IF(AD1117=19,868.59,IF(AD1117=20,613.7))))))))))))))))))</f>
        <v>0</v>
      </c>
      <c r="AE1118" s="52" t="b">
        <f>IF(AE1117=5,1205.78,IF(AE1117=8,1408.63,IF(AE1117=11,1428.91,IF(AE1117=14,1262.45,IF(AE1117=17,1474.83,IF(AE1117=20,1496.07))))))</f>
        <v>0</v>
      </c>
      <c r="AF1118" s="52" t="b">
        <f>IF(AF1117=3,487.32,IF(AF1117=4,325.64,IF(AF1117=5,287.99,IF(AF1117=6,618.7,IF(AF1117=7,412.3,IF(AF1117=8,366.04,IF(AF1117=9,798.54,IF(AF1117=10,534.49,IF(AF1117=11,476.86,IF(AF1117=12,510.22,IF(AF1117=13,340.94,IF(AF1117=14,301.53,IF(AF1117=15,647.78,IF(AF1117=16,431.68,IF(AF1117=17,383.24,IF(AF1117=18,836.07,IF(AF1117=19,559.61,IF(AF1117=20,499.27))))))))))))))))))</f>
        <v>0</v>
      </c>
      <c r="AG1118" s="52">
        <f>IF(AG1117=3,498.89,IF(AG1117=4,361.29,IF(AG1117=5,250.38,IF(AG1117=6,629.22,IF(AG1117=7,456.21,IF(AG1117=8,316.16,IF(AG1117=9,815.35,IF(AG1117=10,572.19,IF(AG1117=11,402.59,IF(AG1117=12,522.33,IF(AG1117=13,378.28,IF(AG1117=14,262.15,IF(AG1117=15,658.8,IF(AG1117=16,477.66,IF(AG1117=17,331.01,IF(AG1117=18,853.67,IF(AG1117=19,599.08,IF(AG1117=20,421.51))))))))))))))))))</f>
        <v>361.29</v>
      </c>
      <c r="AH1118" s="52">
        <f>IF(AH1117=3,359.85,IF(AH1117=4,130.83,IF(AH1117=5,78.61,IF(AH1117=6,427.19,IF(AH1117=7,160.77,IF(AH1117=8,95.38,IF(AH1117=9,568.37,IF(AH1117=10,204.4,IF(AH1117=11,132.96,IF(AH1117=12,376.76,IF(AH1117=13,136.98,IF(AH1117=14,82.31,IF(AH1117=15,447.27,IF(AH1117=16,168.32,IF(AH1117=17,99.86,IF(AH1117=18,595.08,IF(AH1117=19,214.01,IF(AH1117=20,139.21))))))))))))))))))</f>
        <v>130.83000000000001</v>
      </c>
      <c r="AI1118" s="52" t="b">
        <f>IF(AI1117=3,196.17,IF(AI1117=4,89.93,IF(AI1117=5,48.88,IF(AI1117=6,246.08,IF(AI1117=7,112.07,IF(AI1117=8,61.92,IF(AI1117=9,297.11,IF(AI1117=10,140.41,IF(AI1117=11,79.67,IF(AI1117=12,205.39,IF(AI1117=13,94.16,IF(AI1117=14,51.17,IF(AI1117=15,257.64,IF(AI1117=16,117.33,IF(AI1117=17,64.83,IF(AI1117=18,311.07,IF(AI1117=19,147.01,IF(AI1117=20,83.42))))))))))))))))))</f>
        <v>0</v>
      </c>
      <c r="AJ1118" s="52" t="b">
        <f>IF(AJ1117=3,108.35,IF(AJ1117=4,64.65,IF(AJ1117=5,45.75,IF(AJ1117=6,144.27,IF(AJ1117=7,86.58,IF(AJ1117=8,61.46,IF(AJ1117=9,195.16,IF(AJ1117=10,118.24,IF(AJ1117=11,83.88,IF(AJ1117=12,113.44,IF(AJ1117=13,67.69,IF(AJ1117=14,47.9,IF(AJ1117=15,151.05,IF(AJ1117=16,90.65,IF(AJ1117=17,64.34,IF(AJ1117=18,204.34,IF(AJ1117=19,123.8,IF(AJ1117=20,87.83))))))))))))))))))</f>
        <v>0</v>
      </c>
      <c r="AK1118" s="52" t="b">
        <f>IF(AK1117=3,140.85,IF(AK1117=4,104.84,IF(AK1117=5,53.32,IF(AK1117=6,286.46,IF(AK1117=7,119.42,IF(AK1117=8,63.42,IF(AK1117=9,413.27,IF(AK1117=10,141.33,IF(AK1117=11,146,IF(AK1117=12,147.47,IF(AK1117=13,109.77,IF(AK1117=14,55.82,IF(AK1117=15,299.92,IF(AK1117=16,125.03,IF(AK1117=17,66.4,IF(AK1117=18,432.69,IF(AK1117=19,147.97,IF(AK1117=20,152.86))))))))))))))))))</f>
        <v>0</v>
      </c>
      <c r="AL1118" s="52" t="b">
        <f>IF(AL1117=3,351.42,IF(AL1117=4,547.22,IF(AL1117=5,156.33,IF(AL1117=6,722.99,IF(AL1117=7,638.96,IF(AL1117=8,188.79,IF(AL1117=9,946.4,IF(AL1117=10,699.46,IF(AL1117=11,361.7,IF(AL1117=12,367.94,IF(AL1117=13,572.94,IF(AL1117=14,163.68,IF(AL1117=15,756.97,IF(AL1117=16,668.99,IF(AL1117=17,197.66,IF(AL1117=18,990.88,IF(AL1117=19,732.33,IF(AL1117=20,378.7))))))))))))))))))</f>
        <v>0</v>
      </c>
      <c r="AM1118" s="52" t="b">
        <f>IF(AM1117=3,46.41,IF(AM1117=4,19.01,IF(AM1117=5,15.96,IF(AM1117=6,78.9,IF(AM1117=7,32.34,IF(AM1117=8,27.09,IF(AM1117=9,125.27,IF(AM1117=10,48.48,IF(AM1117=11,43.47,IF(AM1117=12,48.59,IF(AM1117=13,19.9,IF(AM1117=14,16.71,IF(AM1117=15,82.61,IF(AM1117=16,33.86,IF(AM1117=17,28.36,IF(AM1117=18,131.15,IF(AM1117=19,50.76,IF(AM1117=20,45.51))))))))))))))))))</f>
        <v>0</v>
      </c>
      <c r="AO1118" s="4">
        <f t="shared" si="2898"/>
        <v>0</v>
      </c>
      <c r="AP1118" s="4">
        <f t="shared" si="2899"/>
        <v>0</v>
      </c>
      <c r="AQ1118" s="4">
        <f t="shared" si="2813"/>
        <v>0</v>
      </c>
      <c r="AU1118" s="310"/>
      <c r="AV1118" s="316"/>
      <c r="AW1118" s="317"/>
      <c r="AX1118" s="321" t="s">
        <v>338</v>
      </c>
      <c r="AY1118" s="321"/>
      <c r="AZ1118" s="10" t="s">
        <v>36</v>
      </c>
      <c r="BA1118" s="12">
        <f>IF(BX1118=FALSE,0,BX1118)</f>
        <v>0</v>
      </c>
      <c r="BB1118" s="12" t="s">
        <v>36</v>
      </c>
      <c r="BC1118" s="12">
        <f>IF(BY1118=FALSE,0,BY1118)</f>
        <v>0</v>
      </c>
      <c r="BD1118" s="12">
        <f>IF(BZ1118=FALSE,0,BZ1118)</f>
        <v>0</v>
      </c>
      <c r="BE1118" s="12" t="s">
        <v>36</v>
      </c>
      <c r="BF1118" s="12">
        <f>IF(CA1118=FALSE,0,CA1118)</f>
        <v>722.58</v>
      </c>
      <c r="BG1118" s="12" t="s">
        <v>36</v>
      </c>
      <c r="BH1118" s="12" t="s">
        <v>36</v>
      </c>
      <c r="BI1118" s="12" t="s">
        <v>36</v>
      </c>
      <c r="BJ1118" s="12" t="s">
        <v>36</v>
      </c>
      <c r="BK1118" s="12">
        <f>IF(CB1118=FALSE,0,CB1118)</f>
        <v>261.66000000000003</v>
      </c>
      <c r="BL1118" s="12" t="s">
        <v>36</v>
      </c>
      <c r="BM1118" s="12">
        <f>IF(CC1118=FALSE,0,CC1118)</f>
        <v>0</v>
      </c>
      <c r="BN1118" s="12" t="s">
        <v>36</v>
      </c>
      <c r="BO1118" s="12">
        <f>IF(CD1118=FALSE,0,CD1118)</f>
        <v>0</v>
      </c>
      <c r="BP1118" s="12">
        <f>IF(CE1118=FALSE,0,CE1118)</f>
        <v>0</v>
      </c>
      <c r="BQ1118" s="12">
        <f>IF(CF1118=FALSE,0,CF1118)</f>
        <v>0</v>
      </c>
      <c r="BR1118" s="12" t="s">
        <v>36</v>
      </c>
      <c r="BS1118" s="12">
        <f>IF(CG1118=FALSE,0,CG1118)</f>
        <v>0</v>
      </c>
      <c r="BT1118" s="12" t="s">
        <v>36</v>
      </c>
      <c r="BU1118" s="18">
        <v>9</v>
      </c>
      <c r="BX1118" s="52" t="b">
        <f>IF(AD1117=3,1896.3,IF(AD1117=4,1249.18,IF(AD1117=5,476.76,IF(AD1117=6,3974,IF(AD1117=7,1481.5,IF(AD1117=8,567.82,IF(AD1117=9,5364.7,IF(AD1117=10,1659.18,IF(AD1117=11,1172.3)))))))))</f>
        <v>0</v>
      </c>
      <c r="BY1118" s="52" t="b">
        <f>IF(AE1117=5,2411.56,IF(AE1117=8,2817.26,IF(AE1117=11,2857.82)))</f>
        <v>0</v>
      </c>
      <c r="BZ1118" s="52" t="b">
        <f>IF(AF1117=3,974.64,IF(AF1117=4,651.28,IF(AF1117=5,575.98,IF(AF1117=6,1237.4,IF(AF1117=7,824.6,IF(AF1117=8,732.08,IF(AF1117=9,1597.08,IF(AF1117=10,1068.98,IF(AF1117=11,953.72)))))))))</f>
        <v>0</v>
      </c>
      <c r="CA1118" s="52">
        <f>IF(AG1117=3,997.78,IF(AG1117=4,722.58,IF(AG1117=5,500.76,IF(AG1117=6,1258.44,IF(AG1117=7,912.42,IF(AG1117=8,632.32,IF(AG1117=9,1630.7,IF(AG1117=10,1144.38,IF(AG1117=11,805.18)))))))))</f>
        <v>722.58</v>
      </c>
      <c r="CB1118" s="52">
        <f>IF(AH1117=3,719.7,IF(AH1117=4,261.66,IF(AH1117=5,157.22,IF(AH1117=6,854.38,IF(AH1117=7,321.54,IF(AH1117=8,190.76,IF(AH1117=9,1136.74,IF(AH1117=10,408.8,IF(AH1117=11,265.92)))))))))</f>
        <v>261.66000000000003</v>
      </c>
      <c r="CC1118" s="52" t="b">
        <f>IF(AI1117=3,392.34,IF(AI1117=4,179.86,IF(AI1117=5,97.76,IF(AI1117=6,492.16,IF(AI1117=7,224.14,IF(AI1117=8,123.84,IF(AI1117=9,594.22,IF(AI1117=10,280.82,IF(AI1117=11,159.34)))))))))</f>
        <v>0</v>
      </c>
      <c r="CD1118" s="52" t="b">
        <f>IF(AJ1117=3,216.7,IF(AJ1117=4,129.3,IF(AJ1117=5,91.5,IF(AJ1117=6,288.54,IF(AJ1117=7,173.16,IF(AJ1117=8,122.92,IF(AJ1117=9,390.32,IF(AJ1117=10,236.48,IF(AJ1117=11,167.76)))))))))</f>
        <v>0</v>
      </c>
      <c r="CE1118" s="52" t="b">
        <f>IF(AK1117=3,281.7,IF(AK1117=4,209.68,IF(AK1117=5,106.64,IF(AK1117=6,572.92,IF(AK1117=7,238.84,IF(AK1117=8,126.84,IF(AK1117=9,826.54,IF(AK1117=10,282.66,IF(AK1117=11,292)))))))))</f>
        <v>0</v>
      </c>
      <c r="CF1118" s="52" t="b">
        <f>IF(AL1117=3,702.84,IF(AL1117=4,1094.44,IF(AL1117=5,312.66,IF(AL1117=6,1445.98,IF(AL1117=7,1277.92,IF(AL1117=8,377.58,IF(AL1117=9,1892.8,IF(AL1117=10,1398.92,IF(AL1117=11,723.4)))))))))</f>
        <v>0</v>
      </c>
      <c r="CG1118" s="52" t="b">
        <f>IF(AM1117=3,92.82,IF(AM1117=4,38.02,IF(AM1117=5,31.92,IF(AM1117=6,157.8,IF(AM1117=7,64.68,IF(AM1117=8,54.18,IF(AM1117=9,250.54,IF(AM1117=10,96.96,IF(AM1117=11,86.94)))))))))</f>
        <v>0</v>
      </c>
    </row>
    <row r="1119" spans="1:88" ht="30" customHeight="1">
      <c r="A1119" s="295" t="s">
        <v>101</v>
      </c>
      <c r="B1119" s="298" t="s">
        <v>374</v>
      </c>
      <c r="C1119" s="307">
        <v>3244.4</v>
      </c>
      <c r="D1119" s="298" t="s">
        <v>27</v>
      </c>
      <c r="E1119" s="36" t="s">
        <v>28</v>
      </c>
      <c r="F1119" s="40">
        <f>G1119+I1119+J1119+L1119+Q1119+S1119+U1119+V1119+W1119+Y1119+Z1119</f>
        <v>2026419.7960000001</v>
      </c>
      <c r="G1119" s="61">
        <v>2026419.7960000001</v>
      </c>
      <c r="H1119" s="44">
        <v>0</v>
      </c>
      <c r="I1119" s="44">
        <v>0</v>
      </c>
      <c r="J1119" s="13">
        <v>0</v>
      </c>
      <c r="K1119" s="13">
        <v>0</v>
      </c>
      <c r="L1119" s="13">
        <v>0</v>
      </c>
      <c r="M1119" s="13">
        <v>0</v>
      </c>
      <c r="N1119" s="13">
        <v>0</v>
      </c>
      <c r="O1119" s="13">
        <v>0</v>
      </c>
      <c r="P1119" s="13">
        <v>0</v>
      </c>
      <c r="Q1119" s="13">
        <v>0</v>
      </c>
      <c r="R1119" s="13">
        <v>0</v>
      </c>
      <c r="S1119" s="13">
        <v>0</v>
      </c>
      <c r="T1119" s="13">
        <v>0</v>
      </c>
      <c r="U1119" s="13">
        <v>0</v>
      </c>
      <c r="V1119" s="13">
        <v>0</v>
      </c>
      <c r="W1119" s="13">
        <v>0</v>
      </c>
      <c r="X1119" s="13">
        <v>0</v>
      </c>
      <c r="Y1119" s="13">
        <v>0</v>
      </c>
      <c r="Z1119" s="13">
        <v>0</v>
      </c>
      <c r="AA1119" s="25">
        <v>1</v>
      </c>
      <c r="AO1119" s="4">
        <f t="shared" si="2898"/>
        <v>0</v>
      </c>
      <c r="AP1119" s="4">
        <f t="shared" si="2899"/>
        <v>0</v>
      </c>
      <c r="AQ1119" s="4">
        <f t="shared" si="2813"/>
        <v>0</v>
      </c>
      <c r="AU1119" s="310" t="s">
        <v>101</v>
      </c>
      <c r="AV1119" s="316" t="s">
        <v>374</v>
      </c>
      <c r="AW1119" s="317">
        <v>3244.4</v>
      </c>
      <c r="AX1119" s="316" t="s">
        <v>27</v>
      </c>
      <c r="AY1119" s="36" t="s">
        <v>28</v>
      </c>
      <c r="AZ1119" s="10">
        <f>BA1119+BC1119+BD1119+BF1119+BK1119+BM1119+BO1119+BP1119+BQ1119+BS1119+BT1119</f>
        <v>4052839.59</v>
      </c>
      <c r="BA1119" s="44">
        <f>ROUND($C1119*BA1127,2)</f>
        <v>4052839.59</v>
      </c>
      <c r="BB1119" s="10">
        <f>ROUND(H1119*2,2)</f>
        <v>0</v>
      </c>
      <c r="BC1119" s="44">
        <f>ROUND($C1119*BC1127,2)</f>
        <v>0</v>
      </c>
      <c r="BD1119" s="44">
        <f>ROUND($C1119*BD1127,2)</f>
        <v>0</v>
      </c>
      <c r="BE1119" s="10">
        <f>ROUND(K1119*2,2)</f>
        <v>0</v>
      </c>
      <c r="BF1119" s="44">
        <f>ROUND($C1119*BF1127,2)</f>
        <v>0</v>
      </c>
      <c r="BG1119" s="10">
        <f>ROUND(M1119*2,2)</f>
        <v>0</v>
      </c>
      <c r="BH1119" s="10">
        <f>ROUND(N1119*2,2)</f>
        <v>0</v>
      </c>
      <c r="BI1119" s="10">
        <f>ROUND(O1119*2,2)</f>
        <v>0</v>
      </c>
      <c r="BJ1119" s="10">
        <f>ROUND(P1119*2,2)</f>
        <v>0</v>
      </c>
      <c r="BK1119" s="44">
        <f>ROUND($C1119*BK1127,2)</f>
        <v>0</v>
      </c>
      <c r="BL1119" s="10">
        <f>ROUND(R1119*2,2)</f>
        <v>0</v>
      </c>
      <c r="BM1119" s="44">
        <f>ROUND($C1119*BM1127,2)</f>
        <v>0</v>
      </c>
      <c r="BN1119" s="10">
        <f>ROUND(T1119*2,2)</f>
        <v>0</v>
      </c>
      <c r="BO1119" s="44">
        <f>ROUND($C1119*BO1127,2)</f>
        <v>0</v>
      </c>
      <c r="BP1119" s="44">
        <f>ROUND(V1119*2,2)</f>
        <v>0</v>
      </c>
      <c r="BQ1119" s="44">
        <f>ROUND($C1119*BQ1127,2)</f>
        <v>0</v>
      </c>
      <c r="BR1119" s="10">
        <f>ROUND(X1119*2,2)</f>
        <v>0</v>
      </c>
      <c r="BS1119" s="44">
        <f>ROUND(Y1119*2,2)</f>
        <v>0</v>
      </c>
      <c r="BT1119" s="10">
        <f>ROUND(Z1119*2,2)</f>
        <v>0</v>
      </c>
      <c r="BU1119" s="25">
        <v>1</v>
      </c>
      <c r="CI1119" s="32">
        <f>BF1119-BG1119</f>
        <v>0</v>
      </c>
    </row>
    <row r="1120" spans="1:88" ht="60" customHeight="1">
      <c r="A1120" s="296"/>
      <c r="B1120" s="299"/>
      <c r="C1120" s="308"/>
      <c r="D1120" s="300"/>
      <c r="E1120" s="36" t="s">
        <v>29</v>
      </c>
      <c r="F1120" s="13">
        <v>0</v>
      </c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5">
        <v>2</v>
      </c>
      <c r="AO1120" s="4">
        <f t="shared" si="2898"/>
        <v>0</v>
      </c>
      <c r="AP1120" s="4">
        <f t="shared" si="2899"/>
        <v>0</v>
      </c>
      <c r="AQ1120" s="4">
        <f t="shared" si="2813"/>
        <v>0</v>
      </c>
      <c r="AU1120" s="310"/>
      <c r="AV1120" s="316"/>
      <c r="AW1120" s="317"/>
      <c r="AX1120" s="316"/>
      <c r="AY1120" s="36" t="s">
        <v>29</v>
      </c>
      <c r="AZ1120" s="13">
        <v>0</v>
      </c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5">
        <v>2</v>
      </c>
    </row>
    <row r="1121" spans="1:88" ht="120" customHeight="1">
      <c r="A1121" s="296"/>
      <c r="B1121" s="299"/>
      <c r="C1121" s="308"/>
      <c r="D1121" s="298" t="s">
        <v>30</v>
      </c>
      <c r="E1121" s="36" t="s">
        <v>31</v>
      </c>
      <c r="F1121" s="13">
        <v>0</v>
      </c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5">
        <v>3</v>
      </c>
      <c r="AO1121" s="4">
        <f t="shared" si="2898"/>
        <v>0</v>
      </c>
      <c r="AP1121" s="4">
        <f t="shared" si="2899"/>
        <v>0</v>
      </c>
      <c r="AQ1121" s="4">
        <f t="shared" si="2813"/>
        <v>0</v>
      </c>
      <c r="AT1121" s="32">
        <f>AZ1121-BC1121</f>
        <v>0</v>
      </c>
      <c r="AU1121" s="310"/>
      <c r="AV1121" s="316"/>
      <c r="AW1121" s="317"/>
      <c r="AX1121" s="316" t="s">
        <v>30</v>
      </c>
      <c r="AY1121" s="36" t="s">
        <v>31</v>
      </c>
      <c r="AZ1121" s="13">
        <v>0</v>
      </c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5">
        <v>3</v>
      </c>
    </row>
    <row r="1122" spans="1:88" ht="30" customHeight="1">
      <c r="A1122" s="296"/>
      <c r="B1122" s="299"/>
      <c r="C1122" s="308"/>
      <c r="D1122" s="299"/>
      <c r="E1122" s="36" t="s">
        <v>32</v>
      </c>
      <c r="F1122" s="13">
        <v>0</v>
      </c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5">
        <v>4</v>
      </c>
      <c r="AO1122" s="4">
        <f t="shared" si="2898"/>
        <v>0</v>
      </c>
      <c r="AP1122" s="4">
        <f t="shared" si="2899"/>
        <v>0</v>
      </c>
      <c r="AQ1122" s="4">
        <f t="shared" si="2813"/>
        <v>0</v>
      </c>
      <c r="AU1122" s="310"/>
      <c r="AV1122" s="316"/>
      <c r="AW1122" s="317"/>
      <c r="AX1122" s="316"/>
      <c r="AY1122" s="36" t="s">
        <v>32</v>
      </c>
      <c r="AZ1122" s="13">
        <v>0</v>
      </c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5">
        <v>4</v>
      </c>
    </row>
    <row r="1123" spans="1:88" ht="30" customHeight="1">
      <c r="A1123" s="296"/>
      <c r="B1123" s="299"/>
      <c r="C1123" s="308"/>
      <c r="D1123" s="299"/>
      <c r="E1123" s="36" t="s">
        <v>33</v>
      </c>
      <c r="F1123" s="13">
        <v>0</v>
      </c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5">
        <v>5</v>
      </c>
      <c r="AO1123" s="4">
        <f t="shared" si="2898"/>
        <v>0</v>
      </c>
      <c r="AP1123" s="4">
        <f t="shared" si="2899"/>
        <v>0</v>
      </c>
      <c r="AQ1123" s="4">
        <f t="shared" si="2813"/>
        <v>0</v>
      </c>
      <c r="AU1123" s="310"/>
      <c r="AV1123" s="316"/>
      <c r="AW1123" s="317"/>
      <c r="AX1123" s="316"/>
      <c r="AY1123" s="36" t="s">
        <v>33</v>
      </c>
      <c r="AZ1123" s="13">
        <v>0</v>
      </c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5">
        <v>5</v>
      </c>
    </row>
    <row r="1124" spans="1:88" ht="30" customHeight="1">
      <c r="A1124" s="296"/>
      <c r="B1124" s="299"/>
      <c r="C1124" s="308"/>
      <c r="D1124" s="300"/>
      <c r="E1124" s="36" t="s">
        <v>34</v>
      </c>
      <c r="F1124" s="13">
        <v>0</v>
      </c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5">
        <v>6</v>
      </c>
      <c r="AO1124" s="4">
        <f t="shared" si="2898"/>
        <v>0</v>
      </c>
      <c r="AP1124" s="4">
        <f t="shared" si="2899"/>
        <v>0</v>
      </c>
      <c r="AQ1124" s="4">
        <f t="shared" si="2813"/>
        <v>0</v>
      </c>
      <c r="AU1124" s="310"/>
      <c r="AV1124" s="316"/>
      <c r="AW1124" s="317"/>
      <c r="AX1124" s="316"/>
      <c r="AY1124" s="36" t="s">
        <v>34</v>
      </c>
      <c r="AZ1124" s="13">
        <v>0</v>
      </c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5">
        <v>6</v>
      </c>
    </row>
    <row r="1125" spans="1:88" ht="30" customHeight="1">
      <c r="A1125" s="296"/>
      <c r="B1125" s="299"/>
      <c r="C1125" s="308"/>
      <c r="D1125" s="311" t="s">
        <v>35</v>
      </c>
      <c r="E1125" s="312"/>
      <c r="F1125" s="10">
        <f>F1119+F1120+F1121+F1122+F1123+F1124</f>
        <v>2026419.7960000001</v>
      </c>
      <c r="G1125" s="10">
        <f t="shared" ref="G1125" si="2921">G1119+G1120+G1121+G1122+G1123+G1124</f>
        <v>2026419.7960000001</v>
      </c>
      <c r="H1125" s="10">
        <f t="shared" ref="H1125" si="2922">H1119+H1120+H1121+H1122+H1123+H1124</f>
        <v>0</v>
      </c>
      <c r="I1125" s="10">
        <f t="shared" ref="I1125" si="2923">I1119+I1120+I1121+I1122+I1123+I1124</f>
        <v>0</v>
      </c>
      <c r="J1125" s="10">
        <f t="shared" ref="J1125" si="2924">J1119+J1120+J1121+J1122+J1123+J1124</f>
        <v>0</v>
      </c>
      <c r="K1125" s="10">
        <f t="shared" ref="K1125" si="2925">K1119+K1120+K1121+K1122+K1123+K1124</f>
        <v>0</v>
      </c>
      <c r="L1125" s="10">
        <f t="shared" ref="L1125" si="2926">L1119+L1120+L1121+L1122+L1123+L1124</f>
        <v>0</v>
      </c>
      <c r="M1125" s="10">
        <f t="shared" ref="M1125" si="2927">M1119+M1120+M1121+M1122+M1123+M1124</f>
        <v>0</v>
      </c>
      <c r="N1125" s="10">
        <f t="shared" ref="N1125" si="2928">N1119+N1120+N1121+N1122+N1123+N1124</f>
        <v>0</v>
      </c>
      <c r="O1125" s="10">
        <f t="shared" ref="O1125" si="2929">O1119+O1120+O1121+O1122+O1123+O1124</f>
        <v>0</v>
      </c>
      <c r="P1125" s="10">
        <f t="shared" ref="P1125" si="2930">P1119+P1120+P1121+P1122+P1123+P1124</f>
        <v>0</v>
      </c>
      <c r="Q1125" s="10">
        <f t="shared" ref="Q1125" si="2931">Q1119+Q1120+Q1121+Q1122+Q1123+Q1124</f>
        <v>0</v>
      </c>
      <c r="R1125" s="10">
        <f t="shared" ref="R1125" si="2932">R1119+R1120+R1121+R1122+R1123+R1124</f>
        <v>0</v>
      </c>
      <c r="S1125" s="10">
        <f t="shared" ref="S1125" si="2933">S1119+S1120+S1121+S1122+S1123+S1124</f>
        <v>0</v>
      </c>
      <c r="T1125" s="10">
        <f t="shared" ref="T1125" si="2934">T1119+T1120+T1121+T1122+T1123+T1124</f>
        <v>0</v>
      </c>
      <c r="U1125" s="10">
        <f t="shared" ref="U1125" si="2935">U1119+U1120+U1121+U1122+U1123+U1124</f>
        <v>0</v>
      </c>
      <c r="V1125" s="10">
        <f t="shared" ref="V1125" si="2936">V1119+V1120+V1121+V1122+V1123+V1124</f>
        <v>0</v>
      </c>
      <c r="W1125" s="10">
        <f t="shared" ref="W1125" si="2937">W1119+W1120+W1121+W1122+W1123+W1124</f>
        <v>0</v>
      </c>
      <c r="X1125" s="10">
        <f t="shared" ref="X1125" si="2938">X1119+X1120+X1121+X1122+X1123+X1124</f>
        <v>0</v>
      </c>
      <c r="Y1125" s="10">
        <f t="shared" ref="Y1125" si="2939">Y1119+Y1120+Y1121+Y1122+Y1123+Y1124</f>
        <v>0</v>
      </c>
      <c r="Z1125" s="10">
        <f t="shared" ref="Z1125" si="2940">Z1119+Z1120+Z1121+Z1122+Z1123+Z1124</f>
        <v>0</v>
      </c>
      <c r="AA1125" s="16">
        <v>7</v>
      </c>
      <c r="AO1125" s="4">
        <f t="shared" si="2898"/>
        <v>0</v>
      </c>
      <c r="AP1125" s="4">
        <f t="shared" si="2899"/>
        <v>0</v>
      </c>
      <c r="AQ1125" s="4">
        <f t="shared" si="2813"/>
        <v>0</v>
      </c>
      <c r="AU1125" s="310"/>
      <c r="AV1125" s="316"/>
      <c r="AW1125" s="317"/>
      <c r="AX1125" s="321" t="s">
        <v>35</v>
      </c>
      <c r="AY1125" s="321"/>
      <c r="AZ1125" s="10">
        <f>AZ1119+AZ1120+AZ1121+AZ1122+AZ1123+AZ1124</f>
        <v>4052839.59</v>
      </c>
      <c r="BA1125" s="10">
        <f t="shared" ref="BA1125:BT1125" si="2941">BA1119+BA1120+BA1121+BA1122+BA1123+BA1124</f>
        <v>4052839.59</v>
      </c>
      <c r="BB1125" s="10">
        <f t="shared" si="2941"/>
        <v>0</v>
      </c>
      <c r="BC1125" s="10">
        <f t="shared" si="2941"/>
        <v>0</v>
      </c>
      <c r="BD1125" s="10">
        <f t="shared" si="2941"/>
        <v>0</v>
      </c>
      <c r="BE1125" s="10">
        <f t="shared" si="2941"/>
        <v>0</v>
      </c>
      <c r="BF1125" s="10">
        <f t="shared" si="2941"/>
        <v>0</v>
      </c>
      <c r="BG1125" s="10">
        <f t="shared" si="2941"/>
        <v>0</v>
      </c>
      <c r="BH1125" s="10">
        <f t="shared" si="2941"/>
        <v>0</v>
      </c>
      <c r="BI1125" s="10">
        <f t="shared" si="2941"/>
        <v>0</v>
      </c>
      <c r="BJ1125" s="10">
        <f t="shared" si="2941"/>
        <v>0</v>
      </c>
      <c r="BK1125" s="10">
        <f t="shared" si="2941"/>
        <v>0</v>
      </c>
      <c r="BL1125" s="10">
        <f t="shared" si="2941"/>
        <v>0</v>
      </c>
      <c r="BM1125" s="10">
        <f t="shared" si="2941"/>
        <v>0</v>
      </c>
      <c r="BN1125" s="10">
        <f t="shared" si="2941"/>
        <v>0</v>
      </c>
      <c r="BO1125" s="10">
        <f t="shared" si="2941"/>
        <v>0</v>
      </c>
      <c r="BP1125" s="10">
        <f t="shared" si="2941"/>
        <v>0</v>
      </c>
      <c r="BQ1125" s="10">
        <f t="shared" si="2941"/>
        <v>0</v>
      </c>
      <c r="BR1125" s="10">
        <f t="shared" si="2941"/>
        <v>0</v>
      </c>
      <c r="BS1125" s="10">
        <f t="shared" si="2941"/>
        <v>0</v>
      </c>
      <c r="BT1125" s="10">
        <f t="shared" si="2941"/>
        <v>0</v>
      </c>
      <c r="BU1125" s="16">
        <v>7</v>
      </c>
      <c r="CI1125" s="32">
        <f>BF1125-BG1125</f>
        <v>0</v>
      </c>
      <c r="CJ1125" s="123"/>
    </row>
    <row r="1126" spans="1:88" ht="75" customHeight="1">
      <c r="A1126" s="296"/>
      <c r="B1126" s="299"/>
      <c r="C1126" s="308"/>
      <c r="D1126" s="311" t="s">
        <v>337</v>
      </c>
      <c r="E1126" s="312"/>
      <c r="F1126" s="11">
        <f>ROUND(F1125/C1119,2)</f>
        <v>624.59</v>
      </c>
      <c r="G1126" s="11">
        <f>ROUND(G1125/C1119,2)</f>
        <v>624.59</v>
      </c>
      <c r="H1126" s="11">
        <f>ROUND(H1125/C1119,2)</f>
        <v>0</v>
      </c>
      <c r="I1126" s="11">
        <f>ROUND(I1125/C1119,2)</f>
        <v>0</v>
      </c>
      <c r="J1126" s="11">
        <f>ROUND(J1125/C1119,2)</f>
        <v>0</v>
      </c>
      <c r="K1126" s="11">
        <f>ROUND(K1125/C1119,2)</f>
        <v>0</v>
      </c>
      <c r="L1126" s="11">
        <f>ROUND(L1125/C1119,2)</f>
        <v>0</v>
      </c>
      <c r="M1126" s="11">
        <f>ROUND(M1125/C1119,2)</f>
        <v>0</v>
      </c>
      <c r="N1126" s="11">
        <f>ROUND(N1125/C1119,2)</f>
        <v>0</v>
      </c>
      <c r="O1126" s="11">
        <f>ROUND(O1125/C1119,2)</f>
        <v>0</v>
      </c>
      <c r="P1126" s="11">
        <f>ROUND(P1125/C1119,2)</f>
        <v>0</v>
      </c>
      <c r="Q1126" s="11">
        <f>ROUND(Q1125/C1119,2)</f>
        <v>0</v>
      </c>
      <c r="R1126" s="11">
        <f>ROUND(R1125/C1119,2)</f>
        <v>0</v>
      </c>
      <c r="S1126" s="11">
        <f>ROUND(S1125/C1119,2)</f>
        <v>0</v>
      </c>
      <c r="T1126" s="11">
        <f>ROUND(T1125/C1119,2)</f>
        <v>0</v>
      </c>
      <c r="U1126" s="11">
        <f>ROUND(U1125/C1119,2)</f>
        <v>0</v>
      </c>
      <c r="V1126" s="11">
        <f>ROUND(V1125/C1119,2)</f>
        <v>0</v>
      </c>
      <c r="W1126" s="11">
        <f>ROUND(W1125/C1119,2)</f>
        <v>0</v>
      </c>
      <c r="X1126" s="11">
        <f>ROUND(X1125/C1119,2)</f>
        <v>0</v>
      </c>
      <c r="Y1126" s="11">
        <f>ROUND(Y1125/C1119,2)</f>
        <v>0</v>
      </c>
      <c r="Z1126" s="11">
        <f>ROUND(Z1125/C1119,2)</f>
        <v>0</v>
      </c>
      <c r="AA1126" s="17">
        <v>8</v>
      </c>
      <c r="AD1126" s="52">
        <f>IF(AND(G1126&gt;947.15,G1126&lt;949),3,IF(AND(G1126&gt;623.59,G1126&lt;625),4,IF(AND(G1126&gt;237.38,G1126&lt;239),5,IF(AND(G1126&gt;1986,G1126&lt;1988),6,IF(AND(G1126&gt;739.75,G1126&lt;741),7,IF(AND(G1126&gt;282.91,G1126&lt;284),8,IF(AND(G1126&gt;2681.35,G1126&lt;2683),9,IF(AND(G1126&gt;828.59,G1126&lt;830),10,IF(AND(G1126&gt;585.15,G1126&lt;587),11,IF(AND(G1126&gt;991.71,G1126&lt;993),12,IF(AND(G1126&gt;652.95,G1126&lt;654),13,IF(AND(G1126&gt;248.59,G1126&lt;250),14,IF(AND(G1126&gt;2079.39,G1126&lt;2081),15,IF(AND(G1126&gt;774.57,G1126&lt;776),16,IF(AND(G1126&gt;296.25,G1126&lt;298),17,IF(AND(G1126&gt;2807.42,G1126&lt;2809),18,IF(AND(G1126&gt;867.59,G1126&lt;869),19,IF(AND(G1126&gt;612.7,G1126&lt;614),20))))))))))))))))))</f>
        <v>4</v>
      </c>
      <c r="AE1126" s="52" t="b">
        <f>IF(AND(I1126&gt;1204.78,I1126&lt;1206),5,IF(AND(I1126&gt;1407.63,I1126&lt;1409),8,IF(AND(I1126&gt;1427.91,I1126&lt;1429),11,IF(AND(I1126&gt;1261.45,I1126&lt;1263),14,IF(AND(I1126&gt;1473.83,I1126&lt;1475),17,IF(AND(I1126&gt;1495.07,I1126&lt;1497),20))))))</f>
        <v>0</v>
      </c>
      <c r="AF1126" s="52" t="b">
        <f>IF(AND(J1126&gt;486.32,J1126&lt;488),3,IF(AND(J1126&gt;324.64,J1126&lt;326),4,IF(AND(J1126&gt;286.99,J1126&lt;288.5),5,IF(AND(J1126&gt;617.7,J1126&lt;618),6,IF(AND(J1126&gt;411.3,J1126&lt;413),7,IF(AND(J1126&gt;365.04,J1126&lt;367),8,IF(AND(J1126&gt;797.54,J1126&lt;799),9,IF(AND(J1126&gt;533.49,J1126&lt;535),10,IF(AND(J1126&gt;475.86,J1126&lt;477),11,IF(AND(J1126&gt;509.22,J1126&lt;511),12,IF(AND(J1126&gt;339.94,J1126&lt;341.2),13,IF(AND(J1126&gt;300.53,J1126&lt;302),14,IF(AND(J1126&gt;646.78,J1126&lt;648),15,IF(AND(J1126&gt;430.68,J1126&lt;432),16,IF(AND(J1126&gt;382.24,J1126&lt;384),17,IF(AND(J1126&gt;835.07,J1126&lt;837),18,IF(AND(J1126&gt;558.61,J1126&lt;560),19,IF(AND(J1126&gt;498.27,J1126&lt;500),20))))))))))))))))))</f>
        <v>0</v>
      </c>
      <c r="AG1126" s="52" t="b">
        <f>IF(AND(L1126&gt;497.89,L1126&lt;499),3,IF(AND(L1126&gt;360.29,L1126&lt;362),4,IF(AND(L1126&gt;249.38,L1126&lt;251),5,IF(AND(L1126&gt;628.22,L1126&lt;630),6,IF(AND(L1126&gt;455.21,L1126&lt;457),7,IF(AND(L1126&gt;315.16,L1126&lt;317),8,IF(AND(L1126&gt;814.35,L1126&lt;816),9,IF(AND(L1126&gt;571.19,L1126&lt;573),10,IF(AND(L1126&gt;401.59,L1126&lt;403),11,IF(AND(L1126&gt;521.33,L1126&lt;523),12,IF(AND(L1126&gt;377.28,L1126&lt;379),13,IF(AND(L1126&gt;261.15,L1126&lt;263),14,IF(AND(L1126&gt;657.8,L1126&lt;659),15,IF(AND(L1126&gt;476.66,L1126&lt;478),16,IF(AND(L1126&gt;330.01,L1126&lt;332),17,IF(AND(L1126&gt;852.67,L1126&lt;854),18,IF(AND(L1126&gt;598.08,L1126&lt;600),19,IF(AND(L1126&gt;420.51,L1126&lt;422),20))))))))))))))))))</f>
        <v>0</v>
      </c>
      <c r="AH1126" s="52" t="b">
        <f>IF(AND(Q1126&gt;358.85,Q1126&lt;360),3,IF(AND(Q1126&gt;129.83,Q1126&lt;131),4,IF(AND(Q1126&gt;77.61,Q1126&lt;79),5,IF(AND(Q1126&gt;426.19,Q1126&lt;428),6,IF(AND(Q1126&gt;159.77,Q1126&lt;161),7,IF(AND(Q1126&gt;94.38,Q1126&lt;96),8,IF(AND(Q1126&gt;567.37,Q1126&lt;569),9,IF(AND(Q1126&gt;203.4,Q1126&lt;205),10,IF(AND(Q1126&gt;131.96,Q1126&lt;133),11,IF(AND(Q1126&gt;375.76,Q1126&lt;377),12,IF(AND(Q1126&gt;135.98,Q1126&lt;137),13,IF(AND(Q1126&gt;81.31,Q1126&lt;83),14,IF(AND(Q1126&gt;446.27,Q1126&lt;448),15,IF(AND(Q1126&gt;167.32,Q1126&lt;169),16,IF(AND(Q1126&gt;98.86,Q1126&lt;100),17,IF(AND(Q1126&gt;594.08,Q1126&lt;596),18,IF(AND(Q1126&gt;213.01,Q1126&lt;215),19,IF(AND(Q1126&gt;138.21,Q1126&lt;140),20))))))))))))))))))</f>
        <v>0</v>
      </c>
      <c r="AI1126" s="52" t="b">
        <f>IF(AND(S1126&gt;195.17,S1126&lt;197),3,IF(AND(S1126&gt;88.93,S1126&lt;90),4,IF(AND(S1126&gt;47.88,S1126&lt;49),5,IF(AND(S1126&gt;245.08,S1126&lt;247),6,IF(AND(S1126&gt;111.07,S1126&lt;113),7,IF(AND(S1126&gt;60.92,S1126&lt;62),8,IF(AND(S1126&gt;296.11,S1126&lt;298),9,IF(AND(S1126&gt;139.41,S1126&lt;141),10,IF(AND(S1126&gt;78.67,S1126&lt;80),11,IF(AND(S1126&gt;204.39,S1126&lt;206),12,IF(AND(S1126&gt;93.16,S1126&lt;95),13,IF(AND(S1126&gt;50.17,S1126&lt;52),14,IF(AND(S1126&gt;256.64,S1126&lt;258),15,IF(AND(S1126&gt;116.33,S1126&lt;118),16,IF(AND(S1126&gt;63.83,S1126&lt;65),17,IF(AND(S1126&gt;310.07,S1126&lt;312),18,IF(AND(S1126&gt;146.01,S1126&lt;148),19,IF(AND(S1126&gt;82.42,S1126&lt;84),20))))))))))))))))))</f>
        <v>0</v>
      </c>
      <c r="AJ1126" s="52" t="b">
        <f>IF(AND(U1126&gt;107.35,U1126&lt;109),3,IF(AND(U1126&gt;63.65,U1126&lt;65),4,IF(AND(U1126&gt;44.75,U1126&lt;46),5,IF(AND(U1126&gt;143.27,U1126&lt;145),6,IF(AND(U1126&gt;85.58,U1126&lt;87),7,IF(AND(U1126&gt;60.46,U1126&lt;62),8,IF(AND(U1126&gt;194.16,U1126&lt;196),9,IF(AND(U1126&gt;117.24,U1126&lt;119),10,IF(AND(U1126&gt;82.88,U1126&lt;84),11,IF(AND(U1126&gt;112.44,U1126&lt;114),12,IF(AND(U1126&gt;66.69,U1126&lt;68),13,IF(AND(U1126&gt;46.9,U1126&lt;48),14,IF(AND(U1126&gt;150.05,U1126&lt;152),15,IF(AND(U1126&gt;90.65,U1126&lt;91),16,IF(AND(U1126&gt;63.34,U1126&lt;65),17,IF(AND(U1126&gt;203.34,U1126&lt;205),18,IF(AND(U1126&gt;122.8,U1126&lt;124),19,IF(AND(U1126&gt;86.83,U1126&lt;88),20))))))))))))))))))</f>
        <v>0</v>
      </c>
      <c r="AK1126" s="52" t="b">
        <f>IF(AND(V1126&gt;139.85,V1126&lt;141),3,IF(AND(V1126&gt;103.84,V1126&lt;105),4,IF(AND(V1126&gt;52.32,V1126&lt;54),5,IF(AND(V1126&gt;285.46,V1126&lt;287),6,IF(AND(V1126&gt;118.42,V1126&lt;120),7,IF(AND(V1126&gt;62.42,V1126&lt;64),8,IF(AND(V1126&gt;412.27,V1126&lt;414),9,IF(AND(V1126&gt;140.33,V1126&lt;142),10,IF(AND(V1126&gt;145,V1126&lt;147),11,IF(AND(V1126&gt;146.47,V1126&lt;148),12,IF(AND(V1126&gt;108.77,V1126&lt;110),13,IF(AND(V1126&gt;54.82,V1126&lt;56),14,IF(AND(V1126&gt;298.92,V1126&lt;300),15,IF(AND(V1126&gt;124.03,V1126&lt;126),16,IF(AND(V1126&gt;65.4,V1126&lt;67),17,IF(AND(V1126&gt;431.69,V1126&lt;433),18,IF(AND(V1126&gt;146.97,V1126&lt;148),19,IF(AND(V1126&gt;151.86,V1126&lt;153),20))))))))))))))))))</f>
        <v>0</v>
      </c>
      <c r="AL1126" s="52" t="b">
        <f>IF(AND(W1126&gt;350.42,W1126&lt;352),3,IF(AND(W1126&gt;546.22,W1126&lt;548),4,IF(AND(W1126&gt;155.33,W1126&lt;157),5,IF(AND(W1126&gt;721.99,W1126&lt;723),6,IF(AND(W1126&gt;638.96,W1126&lt;639),7,IF(AND(W1126&gt;187.79,W1126&lt;189),8,IF(AND(W1126&gt;945.4,W1126&lt;947),9,IF(AND(W1126&gt;698.46,W1126&lt;670),10,IF(AND(W1126&gt;360.7,W1126&lt;362),11,IF(AND(W1126&gt;366.94,W1126&lt;368),12,IF(AND(W1126&gt;571.94,W1126&lt;573),13,IF(AND(W1126&gt;162.68,W1126&lt;164),14,IF(AND(W1126&gt;755.97,W1126&lt;757),15,IF(AND(W1126&gt;667.99,W1126&lt;669),16,IF(AND(W1126&gt;196.66,W1126&lt;198),17,IF(AND(W1126&gt;989.88,W1126&lt;991),18,IF(AND(W1126&gt;731.33,W1126&lt;733),19,IF(AND(W1126&gt;377.7,W1126&lt;379),20))))))))))))))))))</f>
        <v>0</v>
      </c>
      <c r="AM1126" s="52" t="b">
        <f>IF(AND(Y1126&gt;46.2,Y1126&lt;46.5),3,IF(AND(Y1126&gt;18.8,Y1126&lt;19.1),4,IF(AND(Y1126&gt;15.8,Y1126&lt;16),5,IF(AND(Y1126&gt;78.7,Y1126&lt;79),6,IF(AND(Y1126&gt;32.1,Y1126&lt;32.4),7,IF(AND(Y1126&gt;26.9,Y1126&lt;27.3),8,IF(AND(Y1126&gt;125,Y1126&lt;125.5),9,IF(AND(Y1126&gt;48.2,Y1126&lt;48.52),10,IF(AND(Y1126&gt;43.1,Y1126&lt;43.6),11,IF(AND(Y1126&gt;48.53,Y1126&lt;48.7),12,IF(AND(Y1126&gt;19.6,Y1126&lt;20.1),13,IF(AND(Y1126&gt;16.5,Y1126&lt;16.9),14,IF(AND(Y1126&gt;82.4,Y1126&lt;82.8),15,IF(AND(Y1126&gt;33.6,Y1126&lt;34),16,IF(AND(Y1126&gt;28,Y1126&lt;28.6),17,IF(AND(Y1126&gt;130.8,Y1126&lt;131.4),18,IF(AND(Y1126&gt;50.5,Y1126&lt;50.9),19,IF(AND(Y1126&gt;45.2,Y1126&lt;45.8),20))))))))))))))))))</f>
        <v>0</v>
      </c>
      <c r="AO1126" s="4">
        <f t="shared" si="2898"/>
        <v>0</v>
      </c>
      <c r="AP1126" s="4">
        <f t="shared" si="2899"/>
        <v>0</v>
      </c>
      <c r="AQ1126" s="4">
        <f t="shared" si="2813"/>
        <v>0</v>
      </c>
      <c r="AU1126" s="310"/>
      <c r="AV1126" s="316"/>
      <c r="AW1126" s="317"/>
      <c r="AX1126" s="321" t="s">
        <v>337</v>
      </c>
      <c r="AY1126" s="321"/>
      <c r="AZ1126" s="11">
        <f>ROUND(AZ1125/AW1119,2)</f>
        <v>1249.18</v>
      </c>
      <c r="BA1126" s="11">
        <f>ROUND(BA1125/AW1119,2)</f>
        <v>1249.18</v>
      </c>
      <c r="BB1126" s="11">
        <f>ROUND(BB1125/AW1119,2)</f>
        <v>0</v>
      </c>
      <c r="BC1126" s="11">
        <f>ROUND(BC1125/AW1119,2)</f>
        <v>0</v>
      </c>
      <c r="BD1126" s="11">
        <f>ROUND(BD1125/AW1119,2)</f>
        <v>0</v>
      </c>
      <c r="BE1126" s="11">
        <f>ROUND(BE1125/AW1119,2)</f>
        <v>0</v>
      </c>
      <c r="BF1126" s="11">
        <f>ROUND(BF1125/AW1119,2)</f>
        <v>0</v>
      </c>
      <c r="BG1126" s="11">
        <f>ROUND(BG1125/AW1119,2)</f>
        <v>0</v>
      </c>
      <c r="BH1126" s="11">
        <f>ROUND(BH1125/AW1119,2)</f>
        <v>0</v>
      </c>
      <c r="BI1126" s="11">
        <f>ROUND(BI1125/AW1119,2)</f>
        <v>0</v>
      </c>
      <c r="BJ1126" s="11">
        <f>ROUND(BJ1125/AW1119,2)</f>
        <v>0</v>
      </c>
      <c r="BK1126" s="11">
        <f>ROUND(BK1125/AW1119,2)</f>
        <v>0</v>
      </c>
      <c r="BL1126" s="11">
        <f>ROUND(BL1125/AW1119,2)</f>
        <v>0</v>
      </c>
      <c r="BM1126" s="11">
        <f>ROUND(BM1125/AW1119,2)</f>
        <v>0</v>
      </c>
      <c r="BN1126" s="11">
        <f>ROUND(BN1125/AW1119,2)</f>
        <v>0</v>
      </c>
      <c r="BO1126" s="11">
        <f>ROUND(BO1125/AW1119,2)</f>
        <v>0</v>
      </c>
      <c r="BP1126" s="11">
        <f>ROUND(BP1125/AW1119,2)</f>
        <v>0</v>
      </c>
      <c r="BQ1126" s="11">
        <f>ROUND(BQ1125/AW1119,2)</f>
        <v>0</v>
      </c>
      <c r="BR1126" s="11">
        <f>ROUND(BR1125/AW1119,2)</f>
        <v>0</v>
      </c>
      <c r="BS1126" s="11">
        <f>ROUND(BS1125/AW1119,2)</f>
        <v>0</v>
      </c>
      <c r="BT1126" s="11">
        <f>ROUND(BT1125/AW1119,2)</f>
        <v>0</v>
      </c>
      <c r="BU1126" s="17">
        <v>8</v>
      </c>
      <c r="BX1126" s="52" t="b">
        <f>IF(AND(BA1126&gt;947.15,BA1126&lt;949),3,IF(AND(BA1126&gt;623.59,BA1126&lt;625),4,IF(AND(BA1126&gt;237.38,BA1126&lt;239),5,IF(AND(BA1126&gt;1986,BA1126&lt;1988),6,IF(AND(BA1126&gt;739.75,BA1126&lt;741),7,IF(AND(BA1126&gt;282.91,BA1126&lt;284),8,IF(AND(BA1126&gt;2681.35,BA1126&lt;2683),9,IF(AND(BA1126&gt;828.59,BA1126&lt;830),10,IF(AND(BA1126&gt;585.15,BA1126&lt;587),11,IF(AND(BA1126&gt;991.71,BA1126&lt;993),12,IF(AND(BA1126&gt;652.95,BA1126&lt;654),13,IF(AND(BA1126&gt;248.59,BA1126&lt;250),14,IF(AND(BA1126&gt;2079.39,BA1126&lt;2081),15,IF(AND(BA1126&gt;774.57,BA1126&lt;776),16,IF(AND(BA1126&gt;296.25,BA1126&lt;298),17,IF(AND(BA1126&gt;2807.42,BA1126&lt;2809),18,IF(AND(BA1126&gt;867.59,BA1126&lt;869),19,IF(AND(BA1126&gt;612.7,BA1126&lt;614),20))))))))))))))))))</f>
        <v>0</v>
      </c>
      <c r="BY1126" s="52" t="b">
        <f>IF(AND(BC1126&gt;1204.78,BC1126&lt;1206),5,IF(AND(BC1126&gt;1407.63,BC1126&lt;1409),8,IF(AND(BC1126&gt;1427.91,BC1126&lt;1429),11,IF(AND(BC1126&gt;1261.45,BC1126&lt;1263),14,IF(AND(BC1126&gt;1473.83,BC1126&lt;1475),17,IF(AND(BC1126&gt;1495.07,BC1126&lt;1497),20))))))</f>
        <v>0</v>
      </c>
      <c r="BZ1126" s="52" t="b">
        <f>IF(AND(BD1126&gt;486.32,BD1126&lt;488),3,IF(AND(BD1126&gt;324.64,BD1126&lt;326),4,IF(AND(BD1126&gt;286.99,BD1126&lt;288.5),5,IF(AND(BD1126&gt;617.7,BD1126&lt;618),6,IF(AND(BD1126&gt;411.3,BD1126&lt;413),7,IF(AND(BD1126&gt;365.04,BD1126&lt;367),8,IF(AND(BD1126&gt;797.54,BD1126&lt;799),9,IF(AND(BD1126&gt;533.49,BD1126&lt;535),10,IF(AND(BD1126&gt;475.86,BD1126&lt;477),11,IF(AND(BD1126&gt;509.22,BD1126&lt;511),12,IF(AND(BD1126&gt;339.94,BD1126&lt;341.2),13,IF(AND(BD1126&gt;300.53,BD1126&lt;302),14,IF(AND(BD1126&gt;646.78,BD1126&lt;648),15,IF(AND(BD1126&gt;430.68,BD1126&lt;432),16,IF(AND(BD1126&gt;382.24,BD1126&lt;384),17,IF(AND(BD1126&gt;835.07,BD1126&lt;837),18,IF(AND(BD1126&gt;558.61,BD1126&lt;560),19,IF(AND(BD1126&gt;498.27,BD1126&lt;500),20))))))))))))))))))</f>
        <v>0</v>
      </c>
      <c r="CA1126" s="52" t="b">
        <f>IF(AND(BF1126&gt;497.89,BF1126&lt;499),3,IF(AND(BF1126&gt;360.29,BF1126&lt;362),4,IF(AND(BF1126&gt;249.38,BF1126&lt;251),5,IF(AND(BF1126&gt;628.22,BF1126&lt;630),6,IF(AND(BF1126&gt;455.21,BF1126&lt;457),7,IF(AND(BF1126&gt;315.16,BF1126&lt;317),8,IF(AND(BF1126&gt;814.35,BF1126&lt;816),9,IF(AND(BF1126&gt;571.19,BF1126&lt;573),10,IF(AND(BF1126&gt;401.59,BF1126&lt;403),11,IF(AND(BF1126&gt;521.33,BF1126&lt;523),12,IF(AND(BF1126&gt;377.28,BF1126&lt;379),13,IF(AND(BF1126&gt;261.15,BF1126&lt;263),14,IF(AND(BF1126&gt;657.8,BF1126&lt;659),15,IF(AND(BF1126&gt;476.66,BF1126&lt;478),16,IF(AND(BF1126&gt;330.01,BF1126&lt;332),17,IF(AND(BF1126&gt;852.67,BF1126&lt;854),18,IF(AND(BF1126&gt;598.08,BF1126&lt;600),19,IF(AND(BF1126&gt;420.51,BF1126&lt;422),20))))))))))))))))))</f>
        <v>0</v>
      </c>
      <c r="CB1126" s="52" t="b">
        <f>IF(AND(BK1126&gt;358.85,BK1126&lt;360),3,IF(AND(BK1126&gt;129.83,BK1126&lt;131),4,IF(AND(BK1126&gt;77.61,BK1126&lt;79),5,IF(AND(BK1126&gt;426.19,BK1126&lt;428),6,IF(AND(BK1126&gt;159.77,BK1126&lt;161),7,IF(AND(BK1126&gt;94.38,BK1126&lt;96),8,IF(AND(BK1126&gt;567.37,BK1126&lt;569),9,IF(AND(BK1126&gt;203.4,BK1126&lt;205),10,IF(AND(BK1126&gt;131.96,BK1126&lt;133),11,IF(AND(BK1126&gt;375.76,BK1126&lt;377),12,IF(AND(BK1126&gt;135.98,BK1126&lt;137),13,IF(AND(BK1126&gt;81.31,BK1126&lt;83),14,IF(AND(BK1126&gt;446.27,BK1126&lt;448),15,IF(AND(BK1126&gt;167.32,BK1126&lt;169),16,IF(AND(BK1126&gt;98.86,BK1126&lt;100),17,IF(AND(BK1126&gt;594.08,BK1126&lt;596),18,IF(AND(BK1126&gt;213.01,BK1126&lt;215),19,IF(AND(BK1126&gt;138.21,BK1126&lt;140),20))))))))))))))))))</f>
        <v>0</v>
      </c>
      <c r="CC1126" s="52" t="b">
        <f>IF(AND(BM1126&gt;195.17,BM1126&lt;197),3,IF(AND(BM1126&gt;88.93,BM1126&lt;90),4,IF(AND(BM1126&gt;47.88,BM1126&lt;49),5,IF(AND(BM1126&gt;245.08,BM1126&lt;247),6,IF(AND(BM1126&gt;111.07,BM1126&lt;113),7,IF(AND(BM1126&gt;60.92,BM1126&lt;62),8,IF(AND(BM1126&gt;296.11,BM1126&lt;298),9,IF(AND(BM1126&gt;139.41,BM1126&lt;141),10,IF(AND(BM1126&gt;78.67,BM1126&lt;80),11,IF(AND(BM1126&gt;204.39,BM1126&lt;206),12,IF(AND(BM1126&gt;93.16,BM1126&lt;95),13,IF(AND(BM1126&gt;50.17,BM1126&lt;52),14,IF(AND(BM1126&gt;256.64,BM1126&lt;258),15,IF(AND(BM1126&gt;116.33,BM1126&lt;118),16,IF(AND(BM1126&gt;63.83,BM1126&lt;65),17,IF(AND(BM1126&gt;310.07,BM1126&lt;312),18,IF(AND(BM1126&gt;146.01,BM1126&lt;148),19,IF(AND(BM1126&gt;82.42,BM1126&lt;84),20))))))))))))))))))</f>
        <v>0</v>
      </c>
      <c r="CD1126" s="52" t="b">
        <f>IF(AND(BO1126&gt;107.35,BO1126&lt;109),3,IF(AND(BO1126&gt;63.65,BO1126&lt;65),4,IF(AND(BO1126&gt;44.75,BO1126&lt;46),5,IF(AND(BO1126&gt;143.27,BO1126&lt;145),6,IF(AND(BO1126&gt;85.58,BO1126&lt;87),7,IF(AND(BO1126&gt;60.46,BO1126&lt;62),8,IF(AND(BO1126&gt;194.16,BO1126&lt;196),9,IF(AND(BO1126&gt;117.24,BO1126&lt;119),10,IF(AND(BO1126&gt;82.88,BO1126&lt;84),11,IF(AND(BO1126&gt;112.44,BO1126&lt;114),12,IF(AND(BO1126&gt;66.69,BO1126&lt;68),13,IF(AND(BO1126&gt;46.9,BO1126&lt;48),14,IF(AND(BO1126&gt;150.05,BO1126&lt;152),15,IF(AND(BO1126&gt;90.65,BO1126&lt;91),16,IF(AND(BO1126&gt;63.34,BO1126&lt;65),17,IF(AND(BO1126&gt;203.34,BO1126&lt;205),18,IF(AND(BO1126&gt;122.8,BO1126&lt;124),19,IF(AND(BO1126&gt;86.83,BO1126&lt;88),20))))))))))))))))))</f>
        <v>0</v>
      </c>
      <c r="CE1126" s="52" t="b">
        <f>IF(AND(BP1126&gt;139.85,BP1126&lt;141),3,IF(AND(BP1126&gt;103.84,BP1126&lt;105),4,IF(AND(BP1126&gt;52.32,BP1126&lt;54),5,IF(AND(BP1126&gt;285.46,BP1126&lt;287),6,IF(AND(BP1126&gt;118.42,BP1126&lt;120),7,IF(AND(BP1126&gt;62.42,BP1126&lt;64),8,IF(AND(BP1126&gt;412.27,BP1126&lt;414),9,IF(AND(BP1126&gt;140.33,BP1126&lt;142),10,IF(AND(BP1126&gt;145,BP1126&lt;147),11,IF(AND(BP1126&gt;146.47,BP1126&lt;148),12,IF(AND(BP1126&gt;108.77,BP1126&lt;110),13,IF(AND(BP1126&gt;54.82,BP1126&lt;56),14,IF(AND(BP1126&gt;298.92,BP1126&lt;300),15,IF(AND(BP1126&gt;124.03,BP1126&lt;126),16,IF(AND(BP1126&gt;65.4,BP1126&lt;67),17,IF(AND(BP1126&gt;431.69,BP1126&lt;433),18,IF(AND(BP1126&gt;146.97,BP1126&lt;148),19,IF(AND(BP1126&gt;151.86,BP1126&lt;153),20))))))))))))))))))</f>
        <v>0</v>
      </c>
      <c r="CF1126" s="52" t="b">
        <f>IF(AND(BQ1126&gt;350.42,BQ1126&lt;352),3,IF(AND(BQ1126&gt;546.22,BQ1126&lt;548),4,IF(AND(BQ1126&gt;155.33,BQ1126&lt;157),5,IF(AND(BQ1126&gt;721.99,BQ1126&lt;723),6,IF(AND(BQ1126&gt;638.96,BQ1126&lt;639),7,IF(AND(BQ1126&gt;187.79,BQ1126&lt;189),8,IF(AND(BQ1126&gt;945.4,BQ1126&lt;947),9,IF(AND(BQ1126&gt;698.46,BQ1126&lt;670),10,IF(AND(BQ1126&gt;360.7,BQ1126&lt;362),11,IF(AND(BQ1126&gt;366.94,BQ1126&lt;368),12,IF(AND(BQ1126&gt;571.94,BQ1126&lt;573),13,IF(AND(BQ1126&gt;162.68,BQ1126&lt;164),14,IF(AND(BQ1126&gt;755.97,BQ1126&lt;757),15,IF(AND(BQ1126&gt;667.99,BQ1126&lt;669),16,IF(AND(BQ1126&gt;196.66,BQ1126&lt;198),17,IF(AND(BQ1126&gt;989.88,BQ1126&lt;991),18,IF(AND(BQ1126&gt;731.33,BQ1126&lt;733),19,IF(AND(BQ1126&gt;377.7,BQ1126&lt;379),20))))))))))))))))))</f>
        <v>0</v>
      </c>
      <c r="CG1126" s="52" t="b">
        <f>IF(AND(BS1126&gt;46.2,BS1126&lt;46.5),3,IF(AND(BS1126&gt;18.8,BS1126&lt;19.1),4,IF(AND(BS1126&gt;15.8,BS1126&lt;16),5,IF(AND(BS1126&gt;78.7,BS1126&lt;79),6,IF(AND(BS1126&gt;32.1,BS1126&lt;32.4),7,IF(AND(BS1126&gt;26.9,BS1126&lt;27.3),8,IF(AND(BS1126&gt;125,BS1126&lt;125.5),9,IF(AND(BS1126&gt;48.2,BS1126&lt;48.52),10,IF(AND(BS1126&gt;43.1,BS1126&lt;43.6),11,IF(AND(BS1126&gt;48.53,BS1126&lt;48.7),12,IF(AND(BS1126&gt;19.6,BS1126&lt;20.1),13,IF(AND(BS1126&gt;16.5,BS1126&lt;16.9),14,IF(AND(BS1126&gt;82.4,BS1126&lt;82.8),15,IF(AND(BS1126&gt;33.6,BS1126&lt;34),16,IF(AND(BS1126&gt;28,BS1126&lt;28.6),17,IF(AND(BS1126&gt;130.8,BS1126&lt;131.4),18,IF(AND(BS1126&gt;50.5,BS1126&lt;50.9),19,IF(AND(BS1126&gt;45.2,BS1126&lt;45.8),20))))))))))))))))))</f>
        <v>0</v>
      </c>
    </row>
    <row r="1127" spans="1:88" ht="90" customHeight="1">
      <c r="A1127" s="297"/>
      <c r="B1127" s="300"/>
      <c r="C1127" s="309"/>
      <c r="D1127" s="311" t="s">
        <v>338</v>
      </c>
      <c r="E1127" s="312"/>
      <c r="F1127" s="10" t="s">
        <v>36</v>
      </c>
      <c r="G1127" s="12">
        <f>IF(AD1127=FALSE,0,AD1127)</f>
        <v>624.59</v>
      </c>
      <c r="H1127" s="12" t="s">
        <v>36</v>
      </c>
      <c r="I1127" s="12">
        <f>IF(AE1127=FALSE,0,AE1127)</f>
        <v>0</v>
      </c>
      <c r="J1127" s="12">
        <f>IF(AF1127=FALSE,0,AF1127)</f>
        <v>0</v>
      </c>
      <c r="K1127" s="12" t="s">
        <v>36</v>
      </c>
      <c r="L1127" s="12">
        <f>IF(AG1127=FALSE,0,AG1127)</f>
        <v>0</v>
      </c>
      <c r="M1127" s="12" t="s">
        <v>36</v>
      </c>
      <c r="N1127" s="12" t="s">
        <v>36</v>
      </c>
      <c r="O1127" s="12" t="s">
        <v>36</v>
      </c>
      <c r="P1127" s="12" t="s">
        <v>36</v>
      </c>
      <c r="Q1127" s="12">
        <f>IF(AH1127=FALSE,0,AH1127)</f>
        <v>0</v>
      </c>
      <c r="R1127" s="12" t="s">
        <v>36</v>
      </c>
      <c r="S1127" s="12">
        <f>IF(AI1127=FALSE,0,AI1127)</f>
        <v>0</v>
      </c>
      <c r="T1127" s="12" t="s">
        <v>36</v>
      </c>
      <c r="U1127" s="12">
        <f>IF(AJ1127=FALSE,0,AJ1127)</f>
        <v>0</v>
      </c>
      <c r="V1127" s="12">
        <f>IF(AK1127=FALSE,0,AK1127)</f>
        <v>0</v>
      </c>
      <c r="W1127" s="12">
        <f>IF(AL1127=FALSE,0,AL1127)</f>
        <v>0</v>
      </c>
      <c r="X1127" s="12" t="s">
        <v>36</v>
      </c>
      <c r="Y1127" s="12">
        <f>IF(AM1127=FALSE,0,AM1127)</f>
        <v>0</v>
      </c>
      <c r="Z1127" s="12" t="s">
        <v>36</v>
      </c>
      <c r="AA1127" s="18">
        <v>9</v>
      </c>
      <c r="AD1127" s="52">
        <f>IF(AD1126=3,948.15,IF(AD1126=4,624.59,IF(AD1126=5,238.38,IF(AD1126=6,1987,IF(AD1126=7,740.75,IF(AD1126=8,283.91,IF(AD1126=9,2682.35,IF(AD1126=10,829.59,IF(AD1126=11,586.15,IF(AD1126=12,992.71,IF(AD1126=13,653.95,IF(AD1126=14,249.59,IF(AD1126=15,2080.39,IF(AD1126=16,775.57,IF(AD1126=17,297.25,IF(AD1126=18,2808.42,IF(AD1126=19,868.59,IF(AD1126=20,613.7))))))))))))))))))</f>
        <v>624.59</v>
      </c>
      <c r="AE1127" s="52" t="b">
        <f>IF(AE1126=5,1205.78,IF(AE1126=8,1408.63,IF(AE1126=11,1428.91,IF(AE1126=14,1262.45,IF(AE1126=17,1474.83,IF(AE1126=20,1496.07))))))</f>
        <v>0</v>
      </c>
      <c r="AF1127" s="52" t="b">
        <f>IF(AF1126=3,487.32,IF(AF1126=4,325.64,IF(AF1126=5,287.99,IF(AF1126=6,618.7,IF(AF1126=7,412.3,IF(AF1126=8,366.04,IF(AF1126=9,798.54,IF(AF1126=10,534.49,IF(AF1126=11,476.86,IF(AF1126=12,510.22,IF(AF1126=13,340.94,IF(AF1126=14,301.53,IF(AF1126=15,647.78,IF(AF1126=16,431.68,IF(AF1126=17,383.24,IF(AF1126=18,836.07,IF(AF1126=19,559.61,IF(AF1126=20,499.27))))))))))))))))))</f>
        <v>0</v>
      </c>
      <c r="AG1127" s="52" t="b">
        <f>IF(AG1126=3,498.89,IF(AG1126=4,361.29,IF(AG1126=5,250.38,IF(AG1126=6,629.22,IF(AG1126=7,456.21,IF(AG1126=8,316.16,IF(AG1126=9,815.35,IF(AG1126=10,572.19,IF(AG1126=11,402.59,IF(AG1126=12,522.33,IF(AG1126=13,378.28,IF(AG1126=14,262.15,IF(AG1126=15,658.8,IF(AG1126=16,477.66,IF(AG1126=17,331.01,IF(AG1126=18,853.67,IF(AG1126=19,599.08,IF(AG1126=20,421.51))))))))))))))))))</f>
        <v>0</v>
      </c>
      <c r="AH1127" s="52" t="b">
        <f>IF(AH1126=3,359.85,IF(AH1126=4,130.83,IF(AH1126=5,78.61,IF(AH1126=6,427.19,IF(AH1126=7,160.77,IF(AH1126=8,95.38,IF(AH1126=9,568.37,IF(AH1126=10,204.4,IF(AH1126=11,132.96,IF(AH1126=12,376.76,IF(AH1126=13,136.98,IF(AH1126=14,82.31,IF(AH1126=15,447.27,IF(AH1126=16,168.32,IF(AH1126=17,99.86,IF(AH1126=18,595.08,IF(AH1126=19,214.01,IF(AH1126=20,139.21))))))))))))))))))</f>
        <v>0</v>
      </c>
      <c r="AI1127" s="52" t="b">
        <f>IF(AI1126=3,196.17,IF(AI1126=4,89.93,IF(AI1126=5,48.88,IF(AI1126=6,246.08,IF(AI1126=7,112.07,IF(AI1126=8,61.92,IF(AI1126=9,297.11,IF(AI1126=10,140.41,IF(AI1126=11,79.67,IF(AI1126=12,205.39,IF(AI1126=13,94.16,IF(AI1126=14,51.17,IF(AI1126=15,257.64,IF(AI1126=16,117.33,IF(AI1126=17,64.83,IF(AI1126=18,311.07,IF(AI1126=19,147.01,IF(AI1126=20,83.42))))))))))))))))))</f>
        <v>0</v>
      </c>
      <c r="AJ1127" s="52" t="b">
        <f>IF(AJ1126=3,108.35,IF(AJ1126=4,64.65,IF(AJ1126=5,45.75,IF(AJ1126=6,144.27,IF(AJ1126=7,86.58,IF(AJ1126=8,61.46,IF(AJ1126=9,195.16,IF(AJ1126=10,118.24,IF(AJ1126=11,83.88,IF(AJ1126=12,113.44,IF(AJ1126=13,67.69,IF(AJ1126=14,47.9,IF(AJ1126=15,151.05,IF(AJ1126=16,90.65,IF(AJ1126=17,64.34,IF(AJ1126=18,204.34,IF(AJ1126=19,123.8,IF(AJ1126=20,87.83))))))))))))))))))</f>
        <v>0</v>
      </c>
      <c r="AK1127" s="52" t="b">
        <f>IF(AK1126=3,140.85,IF(AK1126=4,104.84,IF(AK1126=5,53.32,IF(AK1126=6,286.46,IF(AK1126=7,119.42,IF(AK1126=8,63.42,IF(AK1126=9,413.27,IF(AK1126=10,141.33,IF(AK1126=11,146,IF(AK1126=12,147.47,IF(AK1126=13,109.77,IF(AK1126=14,55.82,IF(AK1126=15,299.92,IF(AK1126=16,125.03,IF(AK1126=17,66.4,IF(AK1126=18,432.69,IF(AK1126=19,147.97,IF(AK1126=20,152.86))))))))))))))))))</f>
        <v>0</v>
      </c>
      <c r="AL1127" s="52" t="b">
        <f>IF(AL1126=3,351.42,IF(AL1126=4,547.22,IF(AL1126=5,156.33,IF(AL1126=6,722.99,IF(AL1126=7,638.96,IF(AL1126=8,188.79,IF(AL1126=9,946.4,IF(AL1126=10,699.46,IF(AL1126=11,361.7,IF(AL1126=12,367.94,IF(AL1126=13,572.94,IF(AL1126=14,163.68,IF(AL1126=15,756.97,IF(AL1126=16,668.99,IF(AL1126=17,197.66,IF(AL1126=18,990.88,IF(AL1126=19,732.33,IF(AL1126=20,378.7))))))))))))))))))</f>
        <v>0</v>
      </c>
      <c r="AM1127" s="52" t="b">
        <f>IF(AM1126=3,46.41,IF(AM1126=4,19.01,IF(AM1126=5,15.96,IF(AM1126=6,78.9,IF(AM1126=7,32.34,IF(AM1126=8,27.09,IF(AM1126=9,125.27,IF(AM1126=10,48.48,IF(AM1126=11,43.47,IF(AM1126=12,48.59,IF(AM1126=13,19.9,IF(AM1126=14,16.71,IF(AM1126=15,82.61,IF(AM1126=16,33.86,IF(AM1126=17,28.36,IF(AM1126=18,131.15,IF(AM1126=19,50.76,IF(AM1126=20,45.51))))))))))))))))))</f>
        <v>0</v>
      </c>
      <c r="AO1127" s="4">
        <f t="shared" si="2898"/>
        <v>0</v>
      </c>
      <c r="AP1127" s="4">
        <f t="shared" si="2899"/>
        <v>0</v>
      </c>
      <c r="AQ1127" s="4">
        <f t="shared" si="2813"/>
        <v>0</v>
      </c>
      <c r="AU1127" s="310"/>
      <c r="AV1127" s="316"/>
      <c r="AW1127" s="317"/>
      <c r="AX1127" s="321" t="s">
        <v>338</v>
      </c>
      <c r="AY1127" s="321"/>
      <c r="AZ1127" s="10" t="s">
        <v>36</v>
      </c>
      <c r="BA1127" s="12">
        <f>IF(BX1127=FALSE,0,BX1127)</f>
        <v>1249.18</v>
      </c>
      <c r="BB1127" s="12" t="s">
        <v>36</v>
      </c>
      <c r="BC1127" s="12">
        <f>IF(BY1127=FALSE,0,BY1127)</f>
        <v>0</v>
      </c>
      <c r="BD1127" s="12">
        <f>IF(BZ1127=FALSE,0,BZ1127)</f>
        <v>0</v>
      </c>
      <c r="BE1127" s="12" t="s">
        <v>36</v>
      </c>
      <c r="BF1127" s="12">
        <f>IF(CA1127=FALSE,0,CA1127)</f>
        <v>0</v>
      </c>
      <c r="BG1127" s="12" t="s">
        <v>36</v>
      </c>
      <c r="BH1127" s="12" t="s">
        <v>36</v>
      </c>
      <c r="BI1127" s="12" t="s">
        <v>36</v>
      </c>
      <c r="BJ1127" s="12" t="s">
        <v>36</v>
      </c>
      <c r="BK1127" s="12">
        <f>IF(CB1127=FALSE,0,CB1127)</f>
        <v>0</v>
      </c>
      <c r="BL1127" s="12" t="s">
        <v>36</v>
      </c>
      <c r="BM1127" s="12">
        <f>IF(CC1127=FALSE,0,CC1127)</f>
        <v>0</v>
      </c>
      <c r="BN1127" s="12" t="s">
        <v>36</v>
      </c>
      <c r="BO1127" s="12">
        <f>IF(CD1127=FALSE,0,CD1127)</f>
        <v>0</v>
      </c>
      <c r="BP1127" s="12">
        <f>IF(CE1127=FALSE,0,CE1127)</f>
        <v>0</v>
      </c>
      <c r="BQ1127" s="12">
        <f>IF(CF1127=FALSE,0,CF1127)</f>
        <v>0</v>
      </c>
      <c r="BR1127" s="12" t="s">
        <v>36</v>
      </c>
      <c r="BS1127" s="12">
        <f>IF(CG1127=FALSE,0,CG1127)</f>
        <v>0</v>
      </c>
      <c r="BT1127" s="12" t="s">
        <v>36</v>
      </c>
      <c r="BU1127" s="18">
        <v>9</v>
      </c>
      <c r="BX1127" s="52">
        <f>IF(AD1126=3,1896.3,IF(AD1126=4,1249.18,IF(AD1126=5,476.76,IF(AD1126=6,3974,IF(AD1126=7,1481.5,IF(AD1126=8,567.82,IF(AD1126=9,5364.7,IF(AD1126=10,1659.18,IF(AD1126=11,1172.3)))))))))</f>
        <v>1249.18</v>
      </c>
      <c r="BY1127" s="52" t="b">
        <f>IF(AE1126=5,2411.56,IF(AE1126=8,2817.26,IF(AE1126=11,2857.82)))</f>
        <v>0</v>
      </c>
      <c r="BZ1127" s="52" t="b">
        <f>IF(AF1126=3,974.64,IF(AF1126=4,651.28,IF(AF1126=5,575.98,IF(AF1126=6,1237.4,IF(AF1126=7,824.6,IF(AF1126=8,732.08,IF(AF1126=9,1597.08,IF(AF1126=10,1068.98,IF(AF1126=11,953.72)))))))))</f>
        <v>0</v>
      </c>
      <c r="CA1127" s="52" t="b">
        <f>IF(AG1126=3,997.78,IF(AG1126=4,722.58,IF(AG1126=5,500.76,IF(AG1126=6,1258.44,IF(AG1126=7,912.42,IF(AG1126=8,632.32,IF(AG1126=9,1630.7,IF(AG1126=10,1144.38,IF(AG1126=11,805.18)))))))))</f>
        <v>0</v>
      </c>
      <c r="CB1127" s="52" t="b">
        <f>IF(AH1126=3,719.7,IF(AH1126=4,261.66,IF(AH1126=5,157.22,IF(AH1126=6,854.38,IF(AH1126=7,321.54,IF(AH1126=8,190.76,IF(AH1126=9,1136.74,IF(AH1126=10,408.8,IF(AH1126=11,265.92)))))))))</f>
        <v>0</v>
      </c>
      <c r="CC1127" s="52" t="b">
        <f>IF(AI1126=3,392.34,IF(AI1126=4,179.86,IF(AI1126=5,97.76,IF(AI1126=6,492.16,IF(AI1126=7,224.14,IF(AI1126=8,123.84,IF(AI1126=9,594.22,IF(AI1126=10,280.82,IF(AI1126=11,159.34)))))))))</f>
        <v>0</v>
      </c>
      <c r="CD1127" s="52" t="b">
        <f>IF(AJ1126=3,216.7,IF(AJ1126=4,129.3,IF(AJ1126=5,91.5,IF(AJ1126=6,288.54,IF(AJ1126=7,173.16,IF(AJ1126=8,122.92,IF(AJ1126=9,390.32,IF(AJ1126=10,236.48,IF(AJ1126=11,167.76)))))))))</f>
        <v>0</v>
      </c>
      <c r="CE1127" s="52" t="b">
        <f>IF(AK1126=3,281.7,IF(AK1126=4,209.68,IF(AK1126=5,106.64,IF(AK1126=6,572.92,IF(AK1126=7,238.84,IF(AK1126=8,126.84,IF(AK1126=9,826.54,IF(AK1126=10,282.66,IF(AK1126=11,292)))))))))</f>
        <v>0</v>
      </c>
      <c r="CF1127" s="52" t="b">
        <f>IF(AL1126=3,702.84,IF(AL1126=4,1094.44,IF(AL1126=5,312.66,IF(AL1126=6,1445.98,IF(AL1126=7,1277.92,IF(AL1126=8,377.58,IF(AL1126=9,1892.8,IF(AL1126=10,1398.92,IF(AL1126=11,723.4)))))))))</f>
        <v>0</v>
      </c>
      <c r="CG1127" s="52" t="b">
        <f>IF(AM1126=3,92.82,IF(AM1126=4,38.02,IF(AM1126=5,31.92,IF(AM1126=6,157.8,IF(AM1126=7,64.68,IF(AM1126=8,54.18,IF(AM1126=9,250.54,IF(AM1126=10,96.96,IF(AM1126=11,86.94)))))))))</f>
        <v>0</v>
      </c>
    </row>
    <row r="1128" spans="1:88" ht="30" customHeight="1">
      <c r="A1128" s="295" t="s">
        <v>102</v>
      </c>
      <c r="B1128" s="298" t="s">
        <v>211</v>
      </c>
      <c r="C1128" s="307">
        <v>2074.1999999999998</v>
      </c>
      <c r="D1128" s="298" t="s">
        <v>27</v>
      </c>
      <c r="E1128" s="36" t="s">
        <v>28</v>
      </c>
      <c r="F1128" s="40">
        <f>G1128+I1128+J1128+L1128+Q1128+S1128+U1128+V1128+W1128+Y1128+Z1128</f>
        <v>1295524.578</v>
      </c>
      <c r="G1128" s="44">
        <v>1295524.578</v>
      </c>
      <c r="H1128" s="44">
        <v>0</v>
      </c>
      <c r="I1128" s="44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25">
        <v>1</v>
      </c>
      <c r="AO1128" s="4">
        <f t="shared" si="2898"/>
        <v>0</v>
      </c>
      <c r="AP1128" s="4">
        <f t="shared" si="2899"/>
        <v>0</v>
      </c>
      <c r="AQ1128" s="4">
        <f t="shared" si="2813"/>
        <v>0</v>
      </c>
      <c r="AU1128" s="310" t="s">
        <v>102</v>
      </c>
      <c r="AV1128" s="316" t="s">
        <v>211</v>
      </c>
      <c r="AW1128" s="317">
        <v>2074.1999999999998</v>
      </c>
      <c r="AX1128" s="316" t="s">
        <v>27</v>
      </c>
      <c r="AY1128" s="36" t="s">
        <v>28</v>
      </c>
      <c r="AZ1128" s="10">
        <f>BA1128+BC1128+BD1128+BF1128+BK1128+BM1128+BO1128+BP1128+BQ1128+BS1128+BT1128</f>
        <v>2591049.16</v>
      </c>
      <c r="BA1128" s="44">
        <f>ROUND($C1128*BA1136,2)</f>
        <v>2591049.16</v>
      </c>
      <c r="BB1128" s="10">
        <f>ROUND(H1128*2,2)</f>
        <v>0</v>
      </c>
      <c r="BC1128" s="44">
        <f>ROUND($C1128*BC1136,2)</f>
        <v>0</v>
      </c>
      <c r="BD1128" s="44">
        <f>ROUND($C1128*BD1136,2)</f>
        <v>0</v>
      </c>
      <c r="BE1128" s="10">
        <f>ROUND(K1128*2,2)</f>
        <v>0</v>
      </c>
      <c r="BF1128" s="44">
        <f>ROUND($C1128*BF1136,2)</f>
        <v>0</v>
      </c>
      <c r="BG1128" s="10">
        <f>ROUND(M1128*2,2)</f>
        <v>0</v>
      </c>
      <c r="BH1128" s="10">
        <f>ROUND(N1128*2,2)</f>
        <v>0</v>
      </c>
      <c r="BI1128" s="10">
        <f>ROUND(O1128*2,2)</f>
        <v>0</v>
      </c>
      <c r="BJ1128" s="10">
        <f>ROUND(P1128*2,2)</f>
        <v>0</v>
      </c>
      <c r="BK1128" s="44">
        <f>ROUND($C1128*BK1136,2)</f>
        <v>0</v>
      </c>
      <c r="BL1128" s="10">
        <f>ROUND(R1128*2,2)</f>
        <v>0</v>
      </c>
      <c r="BM1128" s="44">
        <f>ROUND($C1128*BM1136,2)</f>
        <v>0</v>
      </c>
      <c r="BN1128" s="10">
        <f>ROUND(T1128*2,2)</f>
        <v>0</v>
      </c>
      <c r="BO1128" s="44">
        <f>ROUND($C1128*BO1136,2)</f>
        <v>0</v>
      </c>
      <c r="BP1128" s="44">
        <f>ROUND(V1128*2,2)</f>
        <v>0</v>
      </c>
      <c r="BQ1128" s="44">
        <f>ROUND($C1128*BQ1136,2)</f>
        <v>0</v>
      </c>
      <c r="BR1128" s="10">
        <f>ROUND(X1128*2,2)</f>
        <v>0</v>
      </c>
      <c r="BS1128" s="44">
        <f>ROUND(Y1128*2,2)</f>
        <v>0</v>
      </c>
      <c r="BT1128" s="10">
        <f>ROUND(Z1128*2,2)</f>
        <v>0</v>
      </c>
      <c r="BU1128" s="25">
        <v>1</v>
      </c>
      <c r="CI1128" s="32">
        <f>BF1128-BG1128</f>
        <v>0</v>
      </c>
    </row>
    <row r="1129" spans="1:88" ht="60" customHeight="1">
      <c r="A1129" s="296"/>
      <c r="B1129" s="299"/>
      <c r="C1129" s="308"/>
      <c r="D1129" s="300"/>
      <c r="E1129" s="36" t="s">
        <v>29</v>
      </c>
      <c r="F1129" s="13">
        <v>0</v>
      </c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5">
        <v>2</v>
      </c>
      <c r="AO1129" s="4">
        <f t="shared" si="2898"/>
        <v>0</v>
      </c>
      <c r="AP1129" s="4">
        <f t="shared" si="2899"/>
        <v>0</v>
      </c>
      <c r="AQ1129" s="4">
        <f t="shared" si="2813"/>
        <v>0</v>
      </c>
      <c r="AU1129" s="310"/>
      <c r="AV1129" s="316"/>
      <c r="AW1129" s="317"/>
      <c r="AX1129" s="316"/>
      <c r="AY1129" s="36" t="s">
        <v>29</v>
      </c>
      <c r="AZ1129" s="13">
        <v>0</v>
      </c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5">
        <v>2</v>
      </c>
    </row>
    <row r="1130" spans="1:88" ht="120" customHeight="1">
      <c r="A1130" s="296"/>
      <c r="B1130" s="299"/>
      <c r="C1130" s="308"/>
      <c r="D1130" s="298" t="s">
        <v>30</v>
      </c>
      <c r="E1130" s="36" t="s">
        <v>31</v>
      </c>
      <c r="F1130" s="13">
        <v>0</v>
      </c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5">
        <v>3</v>
      </c>
      <c r="AO1130" s="4">
        <f t="shared" si="2898"/>
        <v>0</v>
      </c>
      <c r="AP1130" s="4">
        <f t="shared" si="2899"/>
        <v>0</v>
      </c>
      <c r="AQ1130" s="4">
        <f t="shared" si="2813"/>
        <v>0</v>
      </c>
      <c r="AT1130" s="32">
        <f>AZ1130-BC1130</f>
        <v>0</v>
      </c>
      <c r="AU1130" s="310"/>
      <c r="AV1130" s="316"/>
      <c r="AW1130" s="317"/>
      <c r="AX1130" s="316" t="s">
        <v>30</v>
      </c>
      <c r="AY1130" s="36" t="s">
        <v>31</v>
      </c>
      <c r="AZ1130" s="13">
        <v>0</v>
      </c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5">
        <v>3</v>
      </c>
    </row>
    <row r="1131" spans="1:88" ht="30" customHeight="1">
      <c r="A1131" s="296"/>
      <c r="B1131" s="299"/>
      <c r="C1131" s="308"/>
      <c r="D1131" s="299"/>
      <c r="E1131" s="36" t="s">
        <v>32</v>
      </c>
      <c r="F1131" s="13">
        <v>0</v>
      </c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5">
        <v>4</v>
      </c>
      <c r="AO1131" s="4">
        <f t="shared" si="2898"/>
        <v>0</v>
      </c>
      <c r="AP1131" s="4">
        <f t="shared" si="2899"/>
        <v>0</v>
      </c>
      <c r="AQ1131" s="4">
        <f t="shared" si="2813"/>
        <v>0</v>
      </c>
      <c r="AU1131" s="310"/>
      <c r="AV1131" s="316"/>
      <c r="AW1131" s="317"/>
      <c r="AX1131" s="316"/>
      <c r="AY1131" s="36" t="s">
        <v>32</v>
      </c>
      <c r="AZ1131" s="13">
        <v>0</v>
      </c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5">
        <v>4</v>
      </c>
    </row>
    <row r="1132" spans="1:88" ht="30" customHeight="1">
      <c r="A1132" s="296"/>
      <c r="B1132" s="299"/>
      <c r="C1132" s="308"/>
      <c r="D1132" s="299"/>
      <c r="E1132" s="36" t="s">
        <v>33</v>
      </c>
      <c r="F1132" s="13">
        <v>0</v>
      </c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5">
        <v>5</v>
      </c>
      <c r="AO1132" s="4">
        <f t="shared" si="2898"/>
        <v>0</v>
      </c>
      <c r="AP1132" s="4">
        <f t="shared" si="2899"/>
        <v>0</v>
      </c>
      <c r="AQ1132" s="4">
        <f t="shared" si="2813"/>
        <v>0</v>
      </c>
      <c r="AU1132" s="310"/>
      <c r="AV1132" s="316"/>
      <c r="AW1132" s="317"/>
      <c r="AX1132" s="316"/>
      <c r="AY1132" s="36" t="s">
        <v>33</v>
      </c>
      <c r="AZ1132" s="13">
        <v>0</v>
      </c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5">
        <v>5</v>
      </c>
    </row>
    <row r="1133" spans="1:88" ht="30" customHeight="1">
      <c r="A1133" s="296"/>
      <c r="B1133" s="299"/>
      <c r="C1133" s="308"/>
      <c r="D1133" s="300"/>
      <c r="E1133" s="36" t="s">
        <v>34</v>
      </c>
      <c r="F1133" s="13">
        <v>0</v>
      </c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5">
        <v>6</v>
      </c>
      <c r="AO1133" s="4">
        <f t="shared" si="2898"/>
        <v>0</v>
      </c>
      <c r="AP1133" s="4">
        <f t="shared" si="2899"/>
        <v>0</v>
      </c>
      <c r="AQ1133" s="4">
        <f t="shared" si="2813"/>
        <v>0</v>
      </c>
      <c r="AU1133" s="310"/>
      <c r="AV1133" s="316"/>
      <c r="AW1133" s="317"/>
      <c r="AX1133" s="316"/>
      <c r="AY1133" s="36" t="s">
        <v>34</v>
      </c>
      <c r="AZ1133" s="13">
        <v>0</v>
      </c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5">
        <v>6</v>
      </c>
    </row>
    <row r="1134" spans="1:88" ht="30" customHeight="1">
      <c r="A1134" s="296"/>
      <c r="B1134" s="299"/>
      <c r="C1134" s="308"/>
      <c r="D1134" s="311" t="s">
        <v>35</v>
      </c>
      <c r="E1134" s="312"/>
      <c r="F1134" s="10">
        <f>F1128+F1129+F1130+F1131+F1132+F1133</f>
        <v>1295524.578</v>
      </c>
      <c r="G1134" s="10">
        <f t="shared" ref="G1134" si="2942">G1128+G1129+G1130+G1131+G1132+G1133</f>
        <v>1295524.578</v>
      </c>
      <c r="H1134" s="10">
        <f t="shared" ref="H1134" si="2943">H1128+H1129+H1130+H1131+H1132+H1133</f>
        <v>0</v>
      </c>
      <c r="I1134" s="10">
        <f t="shared" ref="I1134" si="2944">I1128+I1129+I1130+I1131+I1132+I1133</f>
        <v>0</v>
      </c>
      <c r="J1134" s="10">
        <f t="shared" ref="J1134" si="2945">J1128+J1129+J1130+J1131+J1132+J1133</f>
        <v>0</v>
      </c>
      <c r="K1134" s="10">
        <f t="shared" ref="K1134" si="2946">K1128+K1129+K1130+K1131+K1132+K1133</f>
        <v>0</v>
      </c>
      <c r="L1134" s="10">
        <f t="shared" ref="L1134" si="2947">L1128+L1129+L1130+L1131+L1132+L1133</f>
        <v>0</v>
      </c>
      <c r="M1134" s="10">
        <f t="shared" ref="M1134" si="2948">M1128+M1129+M1130+M1131+M1132+M1133</f>
        <v>0</v>
      </c>
      <c r="N1134" s="10">
        <f t="shared" ref="N1134" si="2949">N1128+N1129+N1130+N1131+N1132+N1133</f>
        <v>0</v>
      </c>
      <c r="O1134" s="10">
        <f t="shared" ref="O1134" si="2950">O1128+O1129+O1130+O1131+O1132+O1133</f>
        <v>0</v>
      </c>
      <c r="P1134" s="10">
        <f t="shared" ref="P1134" si="2951">P1128+P1129+P1130+P1131+P1132+P1133</f>
        <v>0</v>
      </c>
      <c r="Q1134" s="10">
        <f t="shared" ref="Q1134" si="2952">Q1128+Q1129+Q1130+Q1131+Q1132+Q1133</f>
        <v>0</v>
      </c>
      <c r="R1134" s="10">
        <f t="shared" ref="R1134" si="2953">R1128+R1129+R1130+R1131+R1132+R1133</f>
        <v>0</v>
      </c>
      <c r="S1134" s="10">
        <f t="shared" ref="S1134" si="2954">S1128+S1129+S1130+S1131+S1132+S1133</f>
        <v>0</v>
      </c>
      <c r="T1134" s="10">
        <f t="shared" ref="T1134" si="2955">T1128+T1129+T1130+T1131+T1132+T1133</f>
        <v>0</v>
      </c>
      <c r="U1134" s="10">
        <f t="shared" ref="U1134" si="2956">U1128+U1129+U1130+U1131+U1132+U1133</f>
        <v>0</v>
      </c>
      <c r="V1134" s="10">
        <f t="shared" ref="V1134" si="2957">V1128+V1129+V1130+V1131+V1132+V1133</f>
        <v>0</v>
      </c>
      <c r="W1134" s="10">
        <f t="shared" ref="W1134" si="2958">W1128+W1129+W1130+W1131+W1132+W1133</f>
        <v>0</v>
      </c>
      <c r="X1134" s="10">
        <f t="shared" ref="X1134" si="2959">X1128+X1129+X1130+X1131+X1132+X1133</f>
        <v>0</v>
      </c>
      <c r="Y1134" s="10">
        <f t="shared" ref="Y1134" si="2960">Y1128+Y1129+Y1130+Y1131+Y1132+Y1133</f>
        <v>0</v>
      </c>
      <c r="Z1134" s="10">
        <f t="shared" ref="Z1134" si="2961">Z1128+Z1129+Z1130+Z1131+Z1132+Z1133</f>
        <v>0</v>
      </c>
      <c r="AA1134" s="16">
        <v>7</v>
      </c>
      <c r="AO1134" s="4">
        <f t="shared" si="2898"/>
        <v>0</v>
      </c>
      <c r="AP1134" s="4">
        <f t="shared" si="2899"/>
        <v>0</v>
      </c>
      <c r="AQ1134" s="4">
        <f t="shared" si="2813"/>
        <v>0</v>
      </c>
      <c r="AU1134" s="310"/>
      <c r="AV1134" s="316"/>
      <c r="AW1134" s="317"/>
      <c r="AX1134" s="321" t="s">
        <v>35</v>
      </c>
      <c r="AY1134" s="321"/>
      <c r="AZ1134" s="10">
        <f>AZ1128+AZ1129+AZ1130+AZ1131+AZ1132+AZ1133</f>
        <v>2591049.16</v>
      </c>
      <c r="BA1134" s="10">
        <f t="shared" ref="BA1134:BT1134" si="2962">BA1128+BA1129+BA1130+BA1131+BA1132+BA1133</f>
        <v>2591049.16</v>
      </c>
      <c r="BB1134" s="10">
        <f t="shared" si="2962"/>
        <v>0</v>
      </c>
      <c r="BC1134" s="10">
        <f t="shared" si="2962"/>
        <v>0</v>
      </c>
      <c r="BD1134" s="10">
        <f t="shared" si="2962"/>
        <v>0</v>
      </c>
      <c r="BE1134" s="10">
        <f t="shared" si="2962"/>
        <v>0</v>
      </c>
      <c r="BF1134" s="10">
        <f t="shared" si="2962"/>
        <v>0</v>
      </c>
      <c r="BG1134" s="10">
        <f t="shared" si="2962"/>
        <v>0</v>
      </c>
      <c r="BH1134" s="10">
        <f t="shared" si="2962"/>
        <v>0</v>
      </c>
      <c r="BI1134" s="10">
        <f t="shared" si="2962"/>
        <v>0</v>
      </c>
      <c r="BJ1134" s="10">
        <f t="shared" si="2962"/>
        <v>0</v>
      </c>
      <c r="BK1134" s="10">
        <f t="shared" si="2962"/>
        <v>0</v>
      </c>
      <c r="BL1134" s="10">
        <f t="shared" si="2962"/>
        <v>0</v>
      </c>
      <c r="BM1134" s="10">
        <f t="shared" si="2962"/>
        <v>0</v>
      </c>
      <c r="BN1134" s="10">
        <f t="shared" si="2962"/>
        <v>0</v>
      </c>
      <c r="BO1134" s="10">
        <f t="shared" si="2962"/>
        <v>0</v>
      </c>
      <c r="BP1134" s="10">
        <f t="shared" si="2962"/>
        <v>0</v>
      </c>
      <c r="BQ1134" s="10">
        <f t="shared" si="2962"/>
        <v>0</v>
      </c>
      <c r="BR1134" s="10">
        <f t="shared" si="2962"/>
        <v>0</v>
      </c>
      <c r="BS1134" s="10">
        <f t="shared" si="2962"/>
        <v>0</v>
      </c>
      <c r="BT1134" s="10">
        <f t="shared" si="2962"/>
        <v>0</v>
      </c>
      <c r="BU1134" s="16">
        <v>7</v>
      </c>
      <c r="CI1134" s="32">
        <f>BF1134-BG1134</f>
        <v>0</v>
      </c>
      <c r="CJ1134" s="123"/>
    </row>
    <row r="1135" spans="1:88" ht="75" customHeight="1">
      <c r="A1135" s="296"/>
      <c r="B1135" s="299"/>
      <c r="C1135" s="308"/>
      <c r="D1135" s="311" t="s">
        <v>337</v>
      </c>
      <c r="E1135" s="312"/>
      <c r="F1135" s="11">
        <f>ROUND(F1134/C1128,2)</f>
        <v>624.59</v>
      </c>
      <c r="G1135" s="11">
        <f>ROUND(G1134/C1128,2)</f>
        <v>624.59</v>
      </c>
      <c r="H1135" s="11">
        <f>ROUND(H1134/C1128,2)</f>
        <v>0</v>
      </c>
      <c r="I1135" s="11">
        <f>ROUND(I1134/C1128,2)</f>
        <v>0</v>
      </c>
      <c r="J1135" s="11">
        <f>ROUND(J1134/C1128,2)</f>
        <v>0</v>
      </c>
      <c r="K1135" s="11">
        <f>ROUND(K1134/C1128,2)</f>
        <v>0</v>
      </c>
      <c r="L1135" s="11">
        <f>ROUND(L1134/C1128,2)</f>
        <v>0</v>
      </c>
      <c r="M1135" s="11">
        <f>ROUND(M1134/C1128,2)</f>
        <v>0</v>
      </c>
      <c r="N1135" s="11">
        <f>ROUND(N1134/C1128,2)</f>
        <v>0</v>
      </c>
      <c r="O1135" s="11">
        <f>ROUND(O1134/C1128,2)</f>
        <v>0</v>
      </c>
      <c r="P1135" s="11">
        <f>ROUND(P1134/C1128,2)</f>
        <v>0</v>
      </c>
      <c r="Q1135" s="11">
        <f>ROUND(Q1134/C1128,2)</f>
        <v>0</v>
      </c>
      <c r="R1135" s="11">
        <f>ROUND(R1134/C1128,2)</f>
        <v>0</v>
      </c>
      <c r="S1135" s="11">
        <f>ROUND(S1134/C1128,2)</f>
        <v>0</v>
      </c>
      <c r="T1135" s="11">
        <f>ROUND(T1134/C1128,2)</f>
        <v>0</v>
      </c>
      <c r="U1135" s="11">
        <f>ROUND(U1134/C1128,2)</f>
        <v>0</v>
      </c>
      <c r="V1135" s="11">
        <f>ROUND(V1134/C1128,2)</f>
        <v>0</v>
      </c>
      <c r="W1135" s="11">
        <f>ROUND(W1134/C1128,2)</f>
        <v>0</v>
      </c>
      <c r="X1135" s="11">
        <f>ROUND(X1134/C1128,2)</f>
        <v>0</v>
      </c>
      <c r="Y1135" s="11">
        <f>ROUND(Y1134/C1128,2)</f>
        <v>0</v>
      </c>
      <c r="Z1135" s="11">
        <f>ROUND(Z1134/C1128,2)</f>
        <v>0</v>
      </c>
      <c r="AA1135" s="17">
        <v>8</v>
      </c>
      <c r="AD1135" s="52">
        <f>IF(AND(G1135&gt;947.15,G1135&lt;949),3,IF(AND(G1135&gt;623.59,G1135&lt;625),4,IF(AND(G1135&gt;237.38,G1135&lt;239),5,IF(AND(G1135&gt;1986,G1135&lt;1988),6,IF(AND(G1135&gt;739.75,G1135&lt;741),7,IF(AND(G1135&gt;282.91,G1135&lt;284),8,IF(AND(G1135&gt;2681.35,G1135&lt;2683),9,IF(AND(G1135&gt;828.59,G1135&lt;830),10,IF(AND(G1135&gt;585.15,G1135&lt;587),11,IF(AND(G1135&gt;991.71,G1135&lt;993),12,IF(AND(G1135&gt;652.95,G1135&lt;654),13,IF(AND(G1135&gt;248.59,G1135&lt;250),14,IF(AND(G1135&gt;2079.39,G1135&lt;2081),15,IF(AND(G1135&gt;774.57,G1135&lt;776),16,IF(AND(G1135&gt;296.25,G1135&lt;298),17,IF(AND(G1135&gt;2807.42,G1135&lt;2809),18,IF(AND(G1135&gt;867.59,G1135&lt;869),19,IF(AND(G1135&gt;612.7,G1135&lt;614),20))))))))))))))))))</f>
        <v>4</v>
      </c>
      <c r="AE1135" s="52" t="b">
        <f>IF(AND(I1135&gt;1204.78,I1135&lt;1206),5,IF(AND(I1135&gt;1407.63,I1135&lt;1409),8,IF(AND(I1135&gt;1427.91,I1135&lt;1429),11,IF(AND(I1135&gt;1261.45,I1135&lt;1263),14,IF(AND(I1135&gt;1473.83,I1135&lt;1475),17,IF(AND(I1135&gt;1495.07,I1135&lt;1497),20))))))</f>
        <v>0</v>
      </c>
      <c r="AF1135" s="52" t="b">
        <f>IF(AND(J1135&gt;486.32,J1135&lt;488),3,IF(AND(J1135&gt;324.64,J1135&lt;326),4,IF(AND(J1135&gt;286.99,J1135&lt;288.5),5,IF(AND(J1135&gt;617.7,J1135&lt;618),6,IF(AND(J1135&gt;411.3,J1135&lt;413),7,IF(AND(J1135&gt;365.04,J1135&lt;367),8,IF(AND(J1135&gt;797.54,J1135&lt;799),9,IF(AND(J1135&gt;533.49,J1135&lt;535),10,IF(AND(J1135&gt;475.86,J1135&lt;477),11,IF(AND(J1135&gt;509.22,J1135&lt;511),12,IF(AND(J1135&gt;339.94,J1135&lt;341.2),13,IF(AND(J1135&gt;300.53,J1135&lt;302),14,IF(AND(J1135&gt;646.78,J1135&lt;648),15,IF(AND(J1135&gt;430.68,J1135&lt;432),16,IF(AND(J1135&gt;382.24,J1135&lt;384),17,IF(AND(J1135&gt;835.07,J1135&lt;837),18,IF(AND(J1135&gt;558.61,J1135&lt;560),19,IF(AND(J1135&gt;498.27,J1135&lt;500),20))))))))))))))))))</f>
        <v>0</v>
      </c>
      <c r="AG1135" s="52" t="b">
        <f>IF(AND(L1135&gt;497.89,L1135&lt;499),3,IF(AND(L1135&gt;360.29,L1135&lt;362),4,IF(AND(L1135&gt;249.38,L1135&lt;251),5,IF(AND(L1135&gt;628.22,L1135&lt;630),6,IF(AND(L1135&gt;455.21,L1135&lt;457),7,IF(AND(L1135&gt;315.16,L1135&lt;317),8,IF(AND(L1135&gt;814.35,L1135&lt;816),9,IF(AND(L1135&gt;571.19,L1135&lt;573),10,IF(AND(L1135&gt;401.59,L1135&lt;403),11,IF(AND(L1135&gt;521.33,L1135&lt;523),12,IF(AND(L1135&gt;377.28,L1135&lt;379),13,IF(AND(L1135&gt;261.15,L1135&lt;263),14,IF(AND(L1135&gt;657.8,L1135&lt;659),15,IF(AND(L1135&gt;476.66,L1135&lt;478),16,IF(AND(L1135&gt;330.01,L1135&lt;332),17,IF(AND(L1135&gt;852.67,L1135&lt;854),18,IF(AND(L1135&gt;598.08,L1135&lt;600),19,IF(AND(L1135&gt;420.51,L1135&lt;422),20))))))))))))))))))</f>
        <v>0</v>
      </c>
      <c r="AH1135" s="52" t="b">
        <f>IF(AND(Q1135&gt;358.85,Q1135&lt;360),3,IF(AND(Q1135&gt;129.83,Q1135&lt;131),4,IF(AND(Q1135&gt;77.61,Q1135&lt;79),5,IF(AND(Q1135&gt;426.19,Q1135&lt;428),6,IF(AND(Q1135&gt;159.77,Q1135&lt;161),7,IF(AND(Q1135&gt;94.38,Q1135&lt;96),8,IF(AND(Q1135&gt;567.37,Q1135&lt;569),9,IF(AND(Q1135&gt;203.4,Q1135&lt;205),10,IF(AND(Q1135&gt;131.96,Q1135&lt;133),11,IF(AND(Q1135&gt;375.76,Q1135&lt;377),12,IF(AND(Q1135&gt;135.98,Q1135&lt;137),13,IF(AND(Q1135&gt;81.31,Q1135&lt;83),14,IF(AND(Q1135&gt;446.27,Q1135&lt;448),15,IF(AND(Q1135&gt;167.32,Q1135&lt;169),16,IF(AND(Q1135&gt;98.86,Q1135&lt;100),17,IF(AND(Q1135&gt;594.08,Q1135&lt;596),18,IF(AND(Q1135&gt;213.01,Q1135&lt;215),19,IF(AND(Q1135&gt;138.21,Q1135&lt;140),20))))))))))))))))))</f>
        <v>0</v>
      </c>
      <c r="AI1135" s="52" t="b">
        <f>IF(AND(S1135&gt;195.17,S1135&lt;197),3,IF(AND(S1135&gt;88.93,S1135&lt;90),4,IF(AND(S1135&gt;47.88,S1135&lt;49),5,IF(AND(S1135&gt;245.08,S1135&lt;247),6,IF(AND(S1135&gt;111.07,S1135&lt;113),7,IF(AND(S1135&gt;60.92,S1135&lt;62),8,IF(AND(S1135&gt;296.11,S1135&lt;298),9,IF(AND(S1135&gt;139.41,S1135&lt;141),10,IF(AND(S1135&gt;78.67,S1135&lt;80),11,IF(AND(S1135&gt;204.39,S1135&lt;206),12,IF(AND(S1135&gt;93.16,S1135&lt;95),13,IF(AND(S1135&gt;50.17,S1135&lt;52),14,IF(AND(S1135&gt;256.64,S1135&lt;258),15,IF(AND(S1135&gt;116.33,S1135&lt;118),16,IF(AND(S1135&gt;63.83,S1135&lt;65),17,IF(AND(S1135&gt;310.07,S1135&lt;312),18,IF(AND(S1135&gt;146.01,S1135&lt;148),19,IF(AND(S1135&gt;82.42,S1135&lt;84),20))))))))))))))))))</f>
        <v>0</v>
      </c>
      <c r="AJ1135" s="52" t="b">
        <f>IF(AND(U1135&gt;107.35,U1135&lt;109),3,IF(AND(U1135&gt;63.65,U1135&lt;65),4,IF(AND(U1135&gt;44.75,U1135&lt;46),5,IF(AND(U1135&gt;143.27,U1135&lt;145),6,IF(AND(U1135&gt;85.58,U1135&lt;87),7,IF(AND(U1135&gt;60.46,U1135&lt;62),8,IF(AND(U1135&gt;194.16,U1135&lt;196),9,IF(AND(U1135&gt;117.24,U1135&lt;119),10,IF(AND(U1135&gt;82.88,U1135&lt;84),11,IF(AND(U1135&gt;112.44,U1135&lt;114),12,IF(AND(U1135&gt;66.69,U1135&lt;68),13,IF(AND(U1135&gt;46.9,U1135&lt;48),14,IF(AND(U1135&gt;150.05,U1135&lt;152),15,IF(AND(U1135&gt;90.65,U1135&lt;91),16,IF(AND(U1135&gt;63.34,U1135&lt;65),17,IF(AND(U1135&gt;203.34,U1135&lt;205),18,IF(AND(U1135&gt;122.8,U1135&lt;124),19,IF(AND(U1135&gt;86.83,U1135&lt;88),20))))))))))))))))))</f>
        <v>0</v>
      </c>
      <c r="AK1135" s="52" t="b">
        <f>IF(AND(V1135&gt;139.85,V1135&lt;141),3,IF(AND(V1135&gt;103.84,V1135&lt;105),4,IF(AND(V1135&gt;52.32,V1135&lt;54),5,IF(AND(V1135&gt;285.46,V1135&lt;287),6,IF(AND(V1135&gt;118.42,V1135&lt;120),7,IF(AND(V1135&gt;62.42,V1135&lt;64),8,IF(AND(V1135&gt;412.27,V1135&lt;414),9,IF(AND(V1135&gt;140.33,V1135&lt;142),10,IF(AND(V1135&gt;145,V1135&lt;147),11,IF(AND(V1135&gt;146.47,V1135&lt;148),12,IF(AND(V1135&gt;108.77,V1135&lt;110),13,IF(AND(V1135&gt;54.82,V1135&lt;56),14,IF(AND(V1135&gt;298.92,V1135&lt;300),15,IF(AND(V1135&gt;124.03,V1135&lt;126),16,IF(AND(V1135&gt;65.4,V1135&lt;67),17,IF(AND(V1135&gt;431.69,V1135&lt;433),18,IF(AND(V1135&gt;146.97,V1135&lt;148),19,IF(AND(V1135&gt;151.86,V1135&lt;153),20))))))))))))))))))</f>
        <v>0</v>
      </c>
      <c r="AL1135" s="52" t="b">
        <f>IF(AND(W1135&gt;350.42,W1135&lt;352),3,IF(AND(W1135&gt;546.22,W1135&lt;548),4,IF(AND(W1135&gt;155.33,W1135&lt;157),5,IF(AND(W1135&gt;721.99,W1135&lt;723),6,IF(AND(W1135&gt;638.96,W1135&lt;639),7,IF(AND(W1135&gt;187.79,W1135&lt;189),8,IF(AND(W1135&gt;945.4,W1135&lt;947),9,IF(AND(W1135&gt;698.46,W1135&lt;670),10,IF(AND(W1135&gt;360.7,W1135&lt;362),11,IF(AND(W1135&gt;366.94,W1135&lt;368),12,IF(AND(W1135&gt;571.94,W1135&lt;573),13,IF(AND(W1135&gt;162.68,W1135&lt;164),14,IF(AND(W1135&gt;755.97,W1135&lt;757),15,IF(AND(W1135&gt;667.99,W1135&lt;669),16,IF(AND(W1135&gt;196.66,W1135&lt;198),17,IF(AND(W1135&gt;989.88,W1135&lt;991),18,IF(AND(W1135&gt;731.33,W1135&lt;733),19,IF(AND(W1135&gt;377.7,W1135&lt;379),20))))))))))))))))))</f>
        <v>0</v>
      </c>
      <c r="AM1135" s="52" t="b">
        <f>IF(AND(Y1135&gt;46.2,Y1135&lt;46.5),3,IF(AND(Y1135&gt;18.8,Y1135&lt;19.1),4,IF(AND(Y1135&gt;15.8,Y1135&lt;16),5,IF(AND(Y1135&gt;78.7,Y1135&lt;79),6,IF(AND(Y1135&gt;32.1,Y1135&lt;32.4),7,IF(AND(Y1135&gt;26.9,Y1135&lt;27.3),8,IF(AND(Y1135&gt;125,Y1135&lt;125.5),9,IF(AND(Y1135&gt;48.2,Y1135&lt;48.52),10,IF(AND(Y1135&gt;43.1,Y1135&lt;43.6),11,IF(AND(Y1135&gt;48.53,Y1135&lt;48.7),12,IF(AND(Y1135&gt;19.6,Y1135&lt;20.1),13,IF(AND(Y1135&gt;16.5,Y1135&lt;16.9),14,IF(AND(Y1135&gt;82.4,Y1135&lt;82.8),15,IF(AND(Y1135&gt;33.6,Y1135&lt;34),16,IF(AND(Y1135&gt;28,Y1135&lt;28.6),17,IF(AND(Y1135&gt;130.8,Y1135&lt;131.4),18,IF(AND(Y1135&gt;50.5,Y1135&lt;50.9),19,IF(AND(Y1135&gt;45.2,Y1135&lt;45.8),20))))))))))))))))))</f>
        <v>0</v>
      </c>
      <c r="AO1135" s="4">
        <f t="shared" si="2898"/>
        <v>0</v>
      </c>
      <c r="AP1135" s="4">
        <f t="shared" si="2899"/>
        <v>0</v>
      </c>
      <c r="AQ1135" s="4">
        <f t="shared" si="2813"/>
        <v>0</v>
      </c>
      <c r="AU1135" s="310"/>
      <c r="AV1135" s="316"/>
      <c r="AW1135" s="317"/>
      <c r="AX1135" s="321" t="s">
        <v>337</v>
      </c>
      <c r="AY1135" s="321"/>
      <c r="AZ1135" s="11">
        <f>ROUND(AZ1134/AW1128,2)</f>
        <v>1249.18</v>
      </c>
      <c r="BA1135" s="11">
        <f>ROUND(BA1134/AW1128,2)</f>
        <v>1249.18</v>
      </c>
      <c r="BB1135" s="11">
        <f>ROUND(BB1134/AW1128,2)</f>
        <v>0</v>
      </c>
      <c r="BC1135" s="11">
        <f>ROUND(BC1134/AW1128,2)</f>
        <v>0</v>
      </c>
      <c r="BD1135" s="11">
        <f>ROUND(BD1134/AW1128,2)</f>
        <v>0</v>
      </c>
      <c r="BE1135" s="11">
        <f>ROUND(BE1134/AW1128,2)</f>
        <v>0</v>
      </c>
      <c r="BF1135" s="11">
        <f>ROUND(BF1134/AW1128,2)</f>
        <v>0</v>
      </c>
      <c r="BG1135" s="11">
        <f>ROUND(BG1134/AW1128,2)</f>
        <v>0</v>
      </c>
      <c r="BH1135" s="11">
        <f>ROUND(BH1134/AW1128,2)</f>
        <v>0</v>
      </c>
      <c r="BI1135" s="11">
        <f>ROUND(BI1134/AW1128,2)</f>
        <v>0</v>
      </c>
      <c r="BJ1135" s="11">
        <f>ROUND(BJ1134/AW1128,2)</f>
        <v>0</v>
      </c>
      <c r="BK1135" s="11">
        <f>ROUND(BK1134/AW1128,2)</f>
        <v>0</v>
      </c>
      <c r="BL1135" s="11">
        <f>ROUND(BL1134/AW1128,2)</f>
        <v>0</v>
      </c>
      <c r="BM1135" s="11">
        <f>ROUND(BM1134/AW1128,2)</f>
        <v>0</v>
      </c>
      <c r="BN1135" s="11">
        <f>ROUND(BN1134/AW1128,2)</f>
        <v>0</v>
      </c>
      <c r="BO1135" s="11">
        <f>ROUND(BO1134/AW1128,2)</f>
        <v>0</v>
      </c>
      <c r="BP1135" s="11">
        <f>ROUND(BP1134/AW1128,2)</f>
        <v>0</v>
      </c>
      <c r="BQ1135" s="11">
        <f>ROUND(BQ1134/AW1128,2)</f>
        <v>0</v>
      </c>
      <c r="BR1135" s="11">
        <f>ROUND(BR1134/AW1128,2)</f>
        <v>0</v>
      </c>
      <c r="BS1135" s="11">
        <f>ROUND(BS1134/AW1128,2)</f>
        <v>0</v>
      </c>
      <c r="BT1135" s="11">
        <f>ROUND(BT1134/AW1128,2)</f>
        <v>0</v>
      </c>
      <c r="BU1135" s="17">
        <v>8</v>
      </c>
      <c r="BX1135" s="52" t="b">
        <f>IF(AND(BA1135&gt;947.15,BA1135&lt;949),3,IF(AND(BA1135&gt;623.59,BA1135&lt;625),4,IF(AND(BA1135&gt;237.38,BA1135&lt;239),5,IF(AND(BA1135&gt;1986,BA1135&lt;1988),6,IF(AND(BA1135&gt;739.75,BA1135&lt;741),7,IF(AND(BA1135&gt;282.91,BA1135&lt;284),8,IF(AND(BA1135&gt;2681.35,BA1135&lt;2683),9,IF(AND(BA1135&gt;828.59,BA1135&lt;830),10,IF(AND(BA1135&gt;585.15,BA1135&lt;587),11,IF(AND(BA1135&gt;991.71,BA1135&lt;993),12,IF(AND(BA1135&gt;652.95,BA1135&lt;654),13,IF(AND(BA1135&gt;248.59,BA1135&lt;250),14,IF(AND(BA1135&gt;2079.39,BA1135&lt;2081),15,IF(AND(BA1135&gt;774.57,BA1135&lt;776),16,IF(AND(BA1135&gt;296.25,BA1135&lt;298),17,IF(AND(BA1135&gt;2807.42,BA1135&lt;2809),18,IF(AND(BA1135&gt;867.59,BA1135&lt;869),19,IF(AND(BA1135&gt;612.7,BA1135&lt;614),20))))))))))))))))))</f>
        <v>0</v>
      </c>
      <c r="BY1135" s="52" t="b">
        <f>IF(AND(BC1135&gt;1204.78,BC1135&lt;1206),5,IF(AND(BC1135&gt;1407.63,BC1135&lt;1409),8,IF(AND(BC1135&gt;1427.91,BC1135&lt;1429),11,IF(AND(BC1135&gt;1261.45,BC1135&lt;1263),14,IF(AND(BC1135&gt;1473.83,BC1135&lt;1475),17,IF(AND(BC1135&gt;1495.07,BC1135&lt;1497),20))))))</f>
        <v>0</v>
      </c>
      <c r="BZ1135" s="52" t="b">
        <f>IF(AND(BD1135&gt;486.32,BD1135&lt;488),3,IF(AND(BD1135&gt;324.64,BD1135&lt;326),4,IF(AND(BD1135&gt;286.99,BD1135&lt;288.5),5,IF(AND(BD1135&gt;617.7,BD1135&lt;618),6,IF(AND(BD1135&gt;411.3,BD1135&lt;413),7,IF(AND(BD1135&gt;365.04,BD1135&lt;367),8,IF(AND(BD1135&gt;797.54,BD1135&lt;799),9,IF(AND(BD1135&gt;533.49,BD1135&lt;535),10,IF(AND(BD1135&gt;475.86,BD1135&lt;477),11,IF(AND(BD1135&gt;509.22,BD1135&lt;511),12,IF(AND(BD1135&gt;339.94,BD1135&lt;341.2),13,IF(AND(BD1135&gt;300.53,BD1135&lt;302),14,IF(AND(BD1135&gt;646.78,BD1135&lt;648),15,IF(AND(BD1135&gt;430.68,BD1135&lt;432),16,IF(AND(BD1135&gt;382.24,BD1135&lt;384),17,IF(AND(BD1135&gt;835.07,BD1135&lt;837),18,IF(AND(BD1135&gt;558.61,BD1135&lt;560),19,IF(AND(BD1135&gt;498.27,BD1135&lt;500),20))))))))))))))))))</f>
        <v>0</v>
      </c>
      <c r="CA1135" s="52" t="b">
        <f>IF(AND(BF1135&gt;497.89,BF1135&lt;499),3,IF(AND(BF1135&gt;360.29,BF1135&lt;362),4,IF(AND(BF1135&gt;249.38,BF1135&lt;251),5,IF(AND(BF1135&gt;628.22,BF1135&lt;630),6,IF(AND(BF1135&gt;455.21,BF1135&lt;457),7,IF(AND(BF1135&gt;315.16,BF1135&lt;317),8,IF(AND(BF1135&gt;814.35,BF1135&lt;816),9,IF(AND(BF1135&gt;571.19,BF1135&lt;573),10,IF(AND(BF1135&gt;401.59,BF1135&lt;403),11,IF(AND(BF1135&gt;521.33,BF1135&lt;523),12,IF(AND(BF1135&gt;377.28,BF1135&lt;379),13,IF(AND(BF1135&gt;261.15,BF1135&lt;263),14,IF(AND(BF1135&gt;657.8,BF1135&lt;659),15,IF(AND(BF1135&gt;476.66,BF1135&lt;478),16,IF(AND(BF1135&gt;330.01,BF1135&lt;332),17,IF(AND(BF1135&gt;852.67,BF1135&lt;854),18,IF(AND(BF1135&gt;598.08,BF1135&lt;600),19,IF(AND(BF1135&gt;420.51,BF1135&lt;422),20))))))))))))))))))</f>
        <v>0</v>
      </c>
      <c r="CB1135" s="52" t="b">
        <f>IF(AND(BK1135&gt;358.85,BK1135&lt;360),3,IF(AND(BK1135&gt;129.83,BK1135&lt;131),4,IF(AND(BK1135&gt;77.61,BK1135&lt;79),5,IF(AND(BK1135&gt;426.19,BK1135&lt;428),6,IF(AND(BK1135&gt;159.77,BK1135&lt;161),7,IF(AND(BK1135&gt;94.38,BK1135&lt;96),8,IF(AND(BK1135&gt;567.37,BK1135&lt;569),9,IF(AND(BK1135&gt;203.4,BK1135&lt;205),10,IF(AND(BK1135&gt;131.96,BK1135&lt;133),11,IF(AND(BK1135&gt;375.76,BK1135&lt;377),12,IF(AND(BK1135&gt;135.98,BK1135&lt;137),13,IF(AND(BK1135&gt;81.31,BK1135&lt;83),14,IF(AND(BK1135&gt;446.27,BK1135&lt;448),15,IF(AND(BK1135&gt;167.32,BK1135&lt;169),16,IF(AND(BK1135&gt;98.86,BK1135&lt;100),17,IF(AND(BK1135&gt;594.08,BK1135&lt;596),18,IF(AND(BK1135&gt;213.01,BK1135&lt;215),19,IF(AND(BK1135&gt;138.21,BK1135&lt;140),20))))))))))))))))))</f>
        <v>0</v>
      </c>
      <c r="CC1135" s="52" t="b">
        <f>IF(AND(BM1135&gt;195.17,BM1135&lt;197),3,IF(AND(BM1135&gt;88.93,BM1135&lt;90),4,IF(AND(BM1135&gt;47.88,BM1135&lt;49),5,IF(AND(BM1135&gt;245.08,BM1135&lt;247),6,IF(AND(BM1135&gt;111.07,BM1135&lt;113),7,IF(AND(BM1135&gt;60.92,BM1135&lt;62),8,IF(AND(BM1135&gt;296.11,BM1135&lt;298),9,IF(AND(BM1135&gt;139.41,BM1135&lt;141),10,IF(AND(BM1135&gt;78.67,BM1135&lt;80),11,IF(AND(BM1135&gt;204.39,BM1135&lt;206),12,IF(AND(BM1135&gt;93.16,BM1135&lt;95),13,IF(AND(BM1135&gt;50.17,BM1135&lt;52),14,IF(AND(BM1135&gt;256.64,BM1135&lt;258),15,IF(AND(BM1135&gt;116.33,BM1135&lt;118),16,IF(AND(BM1135&gt;63.83,BM1135&lt;65),17,IF(AND(BM1135&gt;310.07,BM1135&lt;312),18,IF(AND(BM1135&gt;146.01,BM1135&lt;148),19,IF(AND(BM1135&gt;82.42,BM1135&lt;84),20))))))))))))))))))</f>
        <v>0</v>
      </c>
      <c r="CD1135" s="52" t="b">
        <f>IF(AND(BO1135&gt;107.35,BO1135&lt;109),3,IF(AND(BO1135&gt;63.65,BO1135&lt;65),4,IF(AND(BO1135&gt;44.75,BO1135&lt;46),5,IF(AND(BO1135&gt;143.27,BO1135&lt;145),6,IF(AND(BO1135&gt;85.58,BO1135&lt;87),7,IF(AND(BO1135&gt;60.46,BO1135&lt;62),8,IF(AND(BO1135&gt;194.16,BO1135&lt;196),9,IF(AND(BO1135&gt;117.24,BO1135&lt;119),10,IF(AND(BO1135&gt;82.88,BO1135&lt;84),11,IF(AND(BO1135&gt;112.44,BO1135&lt;114),12,IF(AND(BO1135&gt;66.69,BO1135&lt;68),13,IF(AND(BO1135&gt;46.9,BO1135&lt;48),14,IF(AND(BO1135&gt;150.05,BO1135&lt;152),15,IF(AND(BO1135&gt;90.65,BO1135&lt;91),16,IF(AND(BO1135&gt;63.34,BO1135&lt;65),17,IF(AND(BO1135&gt;203.34,BO1135&lt;205),18,IF(AND(BO1135&gt;122.8,BO1135&lt;124),19,IF(AND(BO1135&gt;86.83,BO1135&lt;88),20))))))))))))))))))</f>
        <v>0</v>
      </c>
      <c r="CE1135" s="52" t="b">
        <f>IF(AND(BP1135&gt;139.85,BP1135&lt;141),3,IF(AND(BP1135&gt;103.84,BP1135&lt;105),4,IF(AND(BP1135&gt;52.32,BP1135&lt;54),5,IF(AND(BP1135&gt;285.46,BP1135&lt;287),6,IF(AND(BP1135&gt;118.42,BP1135&lt;120),7,IF(AND(BP1135&gt;62.42,BP1135&lt;64),8,IF(AND(BP1135&gt;412.27,BP1135&lt;414),9,IF(AND(BP1135&gt;140.33,BP1135&lt;142),10,IF(AND(BP1135&gt;145,BP1135&lt;147),11,IF(AND(BP1135&gt;146.47,BP1135&lt;148),12,IF(AND(BP1135&gt;108.77,BP1135&lt;110),13,IF(AND(BP1135&gt;54.82,BP1135&lt;56),14,IF(AND(BP1135&gt;298.92,BP1135&lt;300),15,IF(AND(BP1135&gt;124.03,BP1135&lt;126),16,IF(AND(BP1135&gt;65.4,BP1135&lt;67),17,IF(AND(BP1135&gt;431.69,BP1135&lt;433),18,IF(AND(BP1135&gt;146.97,BP1135&lt;148),19,IF(AND(BP1135&gt;151.86,BP1135&lt;153),20))))))))))))))))))</f>
        <v>0</v>
      </c>
      <c r="CF1135" s="52" t="b">
        <f>IF(AND(BQ1135&gt;350.42,BQ1135&lt;352),3,IF(AND(BQ1135&gt;546.22,BQ1135&lt;548),4,IF(AND(BQ1135&gt;155.33,BQ1135&lt;157),5,IF(AND(BQ1135&gt;721.99,BQ1135&lt;723),6,IF(AND(BQ1135&gt;638.96,BQ1135&lt;639),7,IF(AND(BQ1135&gt;187.79,BQ1135&lt;189),8,IF(AND(BQ1135&gt;945.4,BQ1135&lt;947),9,IF(AND(BQ1135&gt;698.46,BQ1135&lt;670),10,IF(AND(BQ1135&gt;360.7,BQ1135&lt;362),11,IF(AND(BQ1135&gt;366.94,BQ1135&lt;368),12,IF(AND(BQ1135&gt;571.94,BQ1135&lt;573),13,IF(AND(BQ1135&gt;162.68,BQ1135&lt;164),14,IF(AND(BQ1135&gt;755.97,BQ1135&lt;757),15,IF(AND(BQ1135&gt;667.99,BQ1135&lt;669),16,IF(AND(BQ1135&gt;196.66,BQ1135&lt;198),17,IF(AND(BQ1135&gt;989.88,BQ1135&lt;991),18,IF(AND(BQ1135&gt;731.33,BQ1135&lt;733),19,IF(AND(BQ1135&gt;377.7,BQ1135&lt;379),20))))))))))))))))))</f>
        <v>0</v>
      </c>
      <c r="CG1135" s="52" t="b">
        <f>IF(AND(BS1135&gt;46.2,BS1135&lt;46.5),3,IF(AND(BS1135&gt;18.8,BS1135&lt;19.1),4,IF(AND(BS1135&gt;15.8,BS1135&lt;16),5,IF(AND(BS1135&gt;78.7,BS1135&lt;79),6,IF(AND(BS1135&gt;32.1,BS1135&lt;32.4),7,IF(AND(BS1135&gt;26.9,BS1135&lt;27.3),8,IF(AND(BS1135&gt;125,BS1135&lt;125.5),9,IF(AND(BS1135&gt;48.2,BS1135&lt;48.52),10,IF(AND(BS1135&gt;43.1,BS1135&lt;43.6),11,IF(AND(BS1135&gt;48.53,BS1135&lt;48.7),12,IF(AND(BS1135&gt;19.6,BS1135&lt;20.1),13,IF(AND(BS1135&gt;16.5,BS1135&lt;16.9),14,IF(AND(BS1135&gt;82.4,BS1135&lt;82.8),15,IF(AND(BS1135&gt;33.6,BS1135&lt;34),16,IF(AND(BS1135&gt;28,BS1135&lt;28.6),17,IF(AND(BS1135&gt;130.8,BS1135&lt;131.4),18,IF(AND(BS1135&gt;50.5,BS1135&lt;50.9),19,IF(AND(BS1135&gt;45.2,BS1135&lt;45.8),20))))))))))))))))))</f>
        <v>0</v>
      </c>
    </row>
    <row r="1136" spans="1:88" ht="90" customHeight="1">
      <c r="A1136" s="297"/>
      <c r="B1136" s="300"/>
      <c r="C1136" s="309"/>
      <c r="D1136" s="311" t="s">
        <v>338</v>
      </c>
      <c r="E1136" s="312"/>
      <c r="F1136" s="10" t="s">
        <v>36</v>
      </c>
      <c r="G1136" s="12">
        <f>IF(AD1136=FALSE,0,AD1136)</f>
        <v>624.59</v>
      </c>
      <c r="H1136" s="12" t="s">
        <v>36</v>
      </c>
      <c r="I1136" s="12">
        <f>IF(AE1136=FALSE,0,AE1136)</f>
        <v>0</v>
      </c>
      <c r="J1136" s="12">
        <f>IF(AF1136=FALSE,0,AF1136)</f>
        <v>0</v>
      </c>
      <c r="K1136" s="12" t="s">
        <v>36</v>
      </c>
      <c r="L1136" s="12">
        <f>IF(AG1136=FALSE,0,AG1136)</f>
        <v>0</v>
      </c>
      <c r="M1136" s="12" t="s">
        <v>36</v>
      </c>
      <c r="N1136" s="12" t="s">
        <v>36</v>
      </c>
      <c r="O1136" s="12" t="s">
        <v>36</v>
      </c>
      <c r="P1136" s="12" t="s">
        <v>36</v>
      </c>
      <c r="Q1136" s="12">
        <f>IF(AH1136=FALSE,0,AH1136)</f>
        <v>0</v>
      </c>
      <c r="R1136" s="12" t="s">
        <v>36</v>
      </c>
      <c r="S1136" s="12">
        <f>IF(AI1136=FALSE,0,AI1136)</f>
        <v>0</v>
      </c>
      <c r="T1136" s="12" t="s">
        <v>36</v>
      </c>
      <c r="U1136" s="12">
        <f>IF(AJ1136=FALSE,0,AJ1136)</f>
        <v>0</v>
      </c>
      <c r="V1136" s="12">
        <f>IF(AK1136=FALSE,0,AK1136)</f>
        <v>0</v>
      </c>
      <c r="W1136" s="12">
        <f>IF(AL1136=FALSE,0,AL1136)</f>
        <v>0</v>
      </c>
      <c r="X1136" s="12" t="s">
        <v>36</v>
      </c>
      <c r="Y1136" s="12">
        <f>IF(AM1136=FALSE,0,AM1136)</f>
        <v>0</v>
      </c>
      <c r="Z1136" s="12" t="s">
        <v>36</v>
      </c>
      <c r="AA1136" s="18">
        <v>9</v>
      </c>
      <c r="AD1136" s="52">
        <f>IF(AD1135=3,948.15,IF(AD1135=4,624.59,IF(AD1135=5,238.38,IF(AD1135=6,1987,IF(AD1135=7,740.75,IF(AD1135=8,283.91,IF(AD1135=9,2682.35,IF(AD1135=10,829.59,IF(AD1135=11,586.15,IF(AD1135=12,992.71,IF(AD1135=13,653.95,IF(AD1135=14,249.59,IF(AD1135=15,2080.39,IF(AD1135=16,775.57,IF(AD1135=17,297.25,IF(AD1135=18,2808.42,IF(AD1135=19,868.59,IF(AD1135=20,613.7))))))))))))))))))</f>
        <v>624.59</v>
      </c>
      <c r="AE1136" s="52" t="b">
        <f>IF(AE1135=5,1205.78,IF(AE1135=8,1408.63,IF(AE1135=11,1428.91,IF(AE1135=14,1262.45,IF(AE1135=17,1474.83,IF(AE1135=20,1496.07))))))</f>
        <v>0</v>
      </c>
      <c r="AF1136" s="52" t="b">
        <f>IF(AF1135=3,487.32,IF(AF1135=4,325.64,IF(AF1135=5,287.99,IF(AF1135=6,618.7,IF(AF1135=7,412.3,IF(AF1135=8,366.04,IF(AF1135=9,798.54,IF(AF1135=10,534.49,IF(AF1135=11,476.86,IF(AF1135=12,510.22,IF(AF1135=13,340.94,IF(AF1135=14,301.53,IF(AF1135=15,647.78,IF(AF1135=16,431.68,IF(AF1135=17,383.24,IF(AF1135=18,836.07,IF(AF1135=19,559.61,IF(AF1135=20,499.27))))))))))))))))))</f>
        <v>0</v>
      </c>
      <c r="AG1136" s="52" t="b">
        <f>IF(AG1135=3,498.89,IF(AG1135=4,361.29,IF(AG1135=5,250.38,IF(AG1135=6,629.22,IF(AG1135=7,456.21,IF(AG1135=8,316.16,IF(AG1135=9,815.35,IF(AG1135=10,572.19,IF(AG1135=11,402.59,IF(AG1135=12,522.33,IF(AG1135=13,378.28,IF(AG1135=14,262.15,IF(AG1135=15,658.8,IF(AG1135=16,477.66,IF(AG1135=17,331.01,IF(AG1135=18,853.67,IF(AG1135=19,599.08,IF(AG1135=20,421.51))))))))))))))))))</f>
        <v>0</v>
      </c>
      <c r="AH1136" s="52" t="b">
        <f>IF(AH1135=3,359.85,IF(AH1135=4,130.83,IF(AH1135=5,78.61,IF(AH1135=6,427.19,IF(AH1135=7,160.77,IF(AH1135=8,95.38,IF(AH1135=9,568.37,IF(AH1135=10,204.4,IF(AH1135=11,132.96,IF(AH1135=12,376.76,IF(AH1135=13,136.98,IF(AH1135=14,82.31,IF(AH1135=15,447.27,IF(AH1135=16,168.32,IF(AH1135=17,99.86,IF(AH1135=18,595.08,IF(AH1135=19,214.01,IF(AH1135=20,139.21))))))))))))))))))</f>
        <v>0</v>
      </c>
      <c r="AI1136" s="52" t="b">
        <f>IF(AI1135=3,196.17,IF(AI1135=4,89.93,IF(AI1135=5,48.88,IF(AI1135=6,246.08,IF(AI1135=7,112.07,IF(AI1135=8,61.92,IF(AI1135=9,297.11,IF(AI1135=10,140.41,IF(AI1135=11,79.67,IF(AI1135=12,205.39,IF(AI1135=13,94.16,IF(AI1135=14,51.17,IF(AI1135=15,257.64,IF(AI1135=16,117.33,IF(AI1135=17,64.83,IF(AI1135=18,311.07,IF(AI1135=19,147.01,IF(AI1135=20,83.42))))))))))))))))))</f>
        <v>0</v>
      </c>
      <c r="AJ1136" s="52" t="b">
        <f>IF(AJ1135=3,108.35,IF(AJ1135=4,64.65,IF(AJ1135=5,45.75,IF(AJ1135=6,144.27,IF(AJ1135=7,86.58,IF(AJ1135=8,61.46,IF(AJ1135=9,195.16,IF(AJ1135=10,118.24,IF(AJ1135=11,83.88,IF(AJ1135=12,113.44,IF(AJ1135=13,67.69,IF(AJ1135=14,47.9,IF(AJ1135=15,151.05,IF(AJ1135=16,90.65,IF(AJ1135=17,64.34,IF(AJ1135=18,204.34,IF(AJ1135=19,123.8,IF(AJ1135=20,87.83))))))))))))))))))</f>
        <v>0</v>
      </c>
      <c r="AK1136" s="52" t="b">
        <f>IF(AK1135=3,140.85,IF(AK1135=4,104.84,IF(AK1135=5,53.32,IF(AK1135=6,286.46,IF(AK1135=7,119.42,IF(AK1135=8,63.42,IF(AK1135=9,413.27,IF(AK1135=10,141.33,IF(AK1135=11,146,IF(AK1135=12,147.47,IF(AK1135=13,109.77,IF(AK1135=14,55.82,IF(AK1135=15,299.92,IF(AK1135=16,125.03,IF(AK1135=17,66.4,IF(AK1135=18,432.69,IF(AK1135=19,147.97,IF(AK1135=20,152.86))))))))))))))))))</f>
        <v>0</v>
      </c>
      <c r="AL1136" s="52" t="b">
        <f>IF(AL1135=3,351.42,IF(AL1135=4,547.22,IF(AL1135=5,156.33,IF(AL1135=6,722.99,IF(AL1135=7,638.96,IF(AL1135=8,188.79,IF(AL1135=9,946.4,IF(AL1135=10,699.46,IF(AL1135=11,361.7,IF(AL1135=12,367.94,IF(AL1135=13,572.94,IF(AL1135=14,163.68,IF(AL1135=15,756.97,IF(AL1135=16,668.99,IF(AL1135=17,197.66,IF(AL1135=18,990.88,IF(AL1135=19,732.33,IF(AL1135=20,378.7))))))))))))))))))</f>
        <v>0</v>
      </c>
      <c r="AM1136" s="52" t="b">
        <f>IF(AM1135=3,46.41,IF(AM1135=4,19.01,IF(AM1135=5,15.96,IF(AM1135=6,78.9,IF(AM1135=7,32.34,IF(AM1135=8,27.09,IF(AM1135=9,125.27,IF(AM1135=10,48.48,IF(AM1135=11,43.47,IF(AM1135=12,48.59,IF(AM1135=13,19.9,IF(AM1135=14,16.71,IF(AM1135=15,82.61,IF(AM1135=16,33.86,IF(AM1135=17,28.36,IF(AM1135=18,131.15,IF(AM1135=19,50.76,IF(AM1135=20,45.51))))))))))))))))))</f>
        <v>0</v>
      </c>
      <c r="AO1136" s="4">
        <f t="shared" si="2898"/>
        <v>0</v>
      </c>
      <c r="AP1136" s="4">
        <f t="shared" si="2899"/>
        <v>0</v>
      </c>
      <c r="AQ1136" s="4">
        <f t="shared" si="2813"/>
        <v>0</v>
      </c>
      <c r="AU1136" s="310"/>
      <c r="AV1136" s="316"/>
      <c r="AW1136" s="317"/>
      <c r="AX1136" s="321" t="s">
        <v>338</v>
      </c>
      <c r="AY1136" s="321"/>
      <c r="AZ1136" s="10" t="s">
        <v>36</v>
      </c>
      <c r="BA1136" s="12">
        <f>IF(BX1136=FALSE,0,BX1136)</f>
        <v>1249.18</v>
      </c>
      <c r="BB1136" s="12" t="s">
        <v>36</v>
      </c>
      <c r="BC1136" s="12">
        <f>IF(BY1136=FALSE,0,BY1136)</f>
        <v>0</v>
      </c>
      <c r="BD1136" s="12">
        <f>IF(BZ1136=FALSE,0,BZ1136)</f>
        <v>0</v>
      </c>
      <c r="BE1136" s="12" t="s">
        <v>36</v>
      </c>
      <c r="BF1136" s="12">
        <f>IF(CA1136=FALSE,0,CA1136)</f>
        <v>0</v>
      </c>
      <c r="BG1136" s="12" t="s">
        <v>36</v>
      </c>
      <c r="BH1136" s="12" t="s">
        <v>36</v>
      </c>
      <c r="BI1136" s="12" t="s">
        <v>36</v>
      </c>
      <c r="BJ1136" s="12" t="s">
        <v>36</v>
      </c>
      <c r="BK1136" s="12">
        <f>IF(CB1136=FALSE,0,CB1136)</f>
        <v>0</v>
      </c>
      <c r="BL1136" s="12" t="s">
        <v>36</v>
      </c>
      <c r="BM1136" s="12">
        <f>IF(CC1136=FALSE,0,CC1136)</f>
        <v>0</v>
      </c>
      <c r="BN1136" s="12" t="s">
        <v>36</v>
      </c>
      <c r="BO1136" s="12">
        <f>IF(CD1136=FALSE,0,CD1136)</f>
        <v>0</v>
      </c>
      <c r="BP1136" s="12">
        <f>IF(CE1136=FALSE,0,CE1136)</f>
        <v>0</v>
      </c>
      <c r="BQ1136" s="12">
        <f>IF(CF1136=FALSE,0,CF1136)</f>
        <v>0</v>
      </c>
      <c r="BR1136" s="12" t="s">
        <v>36</v>
      </c>
      <c r="BS1136" s="12">
        <f>IF(CG1136=FALSE,0,CG1136)</f>
        <v>0</v>
      </c>
      <c r="BT1136" s="12" t="s">
        <v>36</v>
      </c>
      <c r="BU1136" s="18">
        <v>9</v>
      </c>
      <c r="BX1136" s="52">
        <f>IF(AD1135=3,1896.3,IF(AD1135=4,1249.18,IF(AD1135=5,476.76,IF(AD1135=6,3974,IF(AD1135=7,1481.5,IF(AD1135=8,567.82,IF(AD1135=9,5364.7,IF(AD1135=10,1659.18,IF(AD1135=11,1172.3)))))))))</f>
        <v>1249.18</v>
      </c>
      <c r="BY1136" s="52" t="b">
        <f>IF(AE1135=5,2411.56,IF(AE1135=8,2817.26,IF(AE1135=11,2857.82)))</f>
        <v>0</v>
      </c>
      <c r="BZ1136" s="52" t="b">
        <f>IF(AF1135=3,974.64,IF(AF1135=4,651.28,IF(AF1135=5,575.98,IF(AF1135=6,1237.4,IF(AF1135=7,824.6,IF(AF1135=8,732.08,IF(AF1135=9,1597.08,IF(AF1135=10,1068.98,IF(AF1135=11,953.72)))))))))</f>
        <v>0</v>
      </c>
      <c r="CA1136" s="52" t="b">
        <f>IF(AG1135=3,997.78,IF(AG1135=4,722.58,IF(AG1135=5,500.76,IF(AG1135=6,1258.44,IF(AG1135=7,912.42,IF(AG1135=8,632.32,IF(AG1135=9,1630.7,IF(AG1135=10,1144.38,IF(AG1135=11,805.18)))))))))</f>
        <v>0</v>
      </c>
      <c r="CB1136" s="52" t="b">
        <f>IF(AH1135=3,719.7,IF(AH1135=4,261.66,IF(AH1135=5,157.22,IF(AH1135=6,854.38,IF(AH1135=7,321.54,IF(AH1135=8,190.76,IF(AH1135=9,1136.74,IF(AH1135=10,408.8,IF(AH1135=11,265.92)))))))))</f>
        <v>0</v>
      </c>
      <c r="CC1136" s="52" t="b">
        <f>IF(AI1135=3,392.34,IF(AI1135=4,179.86,IF(AI1135=5,97.76,IF(AI1135=6,492.16,IF(AI1135=7,224.14,IF(AI1135=8,123.84,IF(AI1135=9,594.22,IF(AI1135=10,280.82,IF(AI1135=11,159.34)))))))))</f>
        <v>0</v>
      </c>
      <c r="CD1136" s="52" t="b">
        <f>IF(AJ1135=3,216.7,IF(AJ1135=4,129.3,IF(AJ1135=5,91.5,IF(AJ1135=6,288.54,IF(AJ1135=7,173.16,IF(AJ1135=8,122.92,IF(AJ1135=9,390.32,IF(AJ1135=10,236.48,IF(AJ1135=11,167.76)))))))))</f>
        <v>0</v>
      </c>
      <c r="CE1136" s="52" t="b">
        <f>IF(AK1135=3,281.7,IF(AK1135=4,209.68,IF(AK1135=5,106.64,IF(AK1135=6,572.92,IF(AK1135=7,238.84,IF(AK1135=8,126.84,IF(AK1135=9,826.54,IF(AK1135=10,282.66,IF(AK1135=11,292)))))))))</f>
        <v>0</v>
      </c>
      <c r="CF1136" s="52" t="b">
        <f>IF(AL1135=3,702.84,IF(AL1135=4,1094.44,IF(AL1135=5,312.66,IF(AL1135=6,1445.98,IF(AL1135=7,1277.92,IF(AL1135=8,377.58,IF(AL1135=9,1892.8,IF(AL1135=10,1398.92,IF(AL1135=11,723.4)))))))))</f>
        <v>0</v>
      </c>
      <c r="CG1136" s="52" t="b">
        <f>IF(AM1135=3,92.82,IF(AM1135=4,38.02,IF(AM1135=5,31.92,IF(AM1135=6,157.8,IF(AM1135=7,64.68,IF(AM1135=8,54.18,IF(AM1135=9,250.54,IF(AM1135=10,96.96,IF(AM1135=11,86.94)))))))))</f>
        <v>0</v>
      </c>
    </row>
    <row r="1137" spans="1:88" ht="30" customHeight="1">
      <c r="A1137" s="295" t="s">
        <v>103</v>
      </c>
      <c r="B1137" s="298" t="s">
        <v>212</v>
      </c>
      <c r="C1137" s="307">
        <v>950.6</v>
      </c>
      <c r="D1137" s="298" t="s">
        <v>27</v>
      </c>
      <c r="E1137" s="36" t="s">
        <v>28</v>
      </c>
      <c r="F1137" s="40">
        <f>G1137+I1137+J1137+L1137+Q1137+S1137+U1137+V1137+W1137+Y1137+Z1137</f>
        <v>593735.25400000007</v>
      </c>
      <c r="G1137" s="61">
        <v>593735.25400000007</v>
      </c>
      <c r="H1137" s="44">
        <v>0</v>
      </c>
      <c r="I1137" s="44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25">
        <v>1</v>
      </c>
      <c r="AO1137" s="4">
        <f t="shared" si="2898"/>
        <v>0</v>
      </c>
      <c r="AP1137" s="4">
        <f t="shared" si="2899"/>
        <v>0</v>
      </c>
      <c r="AQ1137" s="4">
        <f t="shared" si="2813"/>
        <v>0</v>
      </c>
      <c r="AU1137" s="310" t="s">
        <v>103</v>
      </c>
      <c r="AV1137" s="316" t="s">
        <v>212</v>
      </c>
      <c r="AW1137" s="317">
        <v>950.6</v>
      </c>
      <c r="AX1137" s="316" t="s">
        <v>27</v>
      </c>
      <c r="AY1137" s="36" t="s">
        <v>28</v>
      </c>
      <c r="AZ1137" s="10">
        <f>BA1137+BC1137+BD1137+BF1137+BK1137+BM1137+BO1137+BP1137+BQ1137+BS1137+BT1137</f>
        <v>1187470.51</v>
      </c>
      <c r="BA1137" s="44">
        <f>ROUND($C1137*BA1145,2)</f>
        <v>1187470.51</v>
      </c>
      <c r="BB1137" s="10">
        <f>ROUND(H1137*2,2)</f>
        <v>0</v>
      </c>
      <c r="BC1137" s="44">
        <f>ROUND($C1137*BC1145,2)</f>
        <v>0</v>
      </c>
      <c r="BD1137" s="44">
        <f>ROUND($C1137*BD1145,2)</f>
        <v>0</v>
      </c>
      <c r="BE1137" s="10">
        <f>ROUND(K1137*2,2)</f>
        <v>0</v>
      </c>
      <c r="BF1137" s="44">
        <f>ROUND($C1137*BF1145,2)</f>
        <v>0</v>
      </c>
      <c r="BG1137" s="10">
        <f>ROUND(M1137*2,2)</f>
        <v>0</v>
      </c>
      <c r="BH1137" s="10">
        <f>ROUND(N1137*2,2)</f>
        <v>0</v>
      </c>
      <c r="BI1137" s="10">
        <f>ROUND(O1137*2,2)</f>
        <v>0</v>
      </c>
      <c r="BJ1137" s="10">
        <f>ROUND(P1137*2,2)</f>
        <v>0</v>
      </c>
      <c r="BK1137" s="44">
        <f>ROUND($C1137*BK1145,2)</f>
        <v>0</v>
      </c>
      <c r="BL1137" s="10">
        <f>ROUND(R1137*2,2)</f>
        <v>0</v>
      </c>
      <c r="BM1137" s="44">
        <f>ROUND($C1137*BM1145,2)</f>
        <v>0</v>
      </c>
      <c r="BN1137" s="10">
        <f>ROUND(T1137*2,2)</f>
        <v>0</v>
      </c>
      <c r="BO1137" s="44">
        <f>ROUND($C1137*BO1145,2)</f>
        <v>0</v>
      </c>
      <c r="BP1137" s="44">
        <f>ROUND(V1137*2,2)</f>
        <v>0</v>
      </c>
      <c r="BQ1137" s="44">
        <f>ROUND($C1137*BQ1145,2)</f>
        <v>0</v>
      </c>
      <c r="BR1137" s="10">
        <f>ROUND(X1137*2,2)</f>
        <v>0</v>
      </c>
      <c r="BS1137" s="44">
        <f>ROUND(Y1137*2,2)</f>
        <v>0</v>
      </c>
      <c r="BT1137" s="10">
        <f>ROUND(Z1137*2,2)</f>
        <v>0</v>
      </c>
      <c r="BU1137" s="25">
        <v>1</v>
      </c>
      <c r="CI1137" s="32">
        <f>BF1137-BG1137</f>
        <v>0</v>
      </c>
    </row>
    <row r="1138" spans="1:88" ht="60" customHeight="1">
      <c r="A1138" s="296"/>
      <c r="B1138" s="299"/>
      <c r="C1138" s="308"/>
      <c r="D1138" s="300"/>
      <c r="E1138" s="36" t="s">
        <v>29</v>
      </c>
      <c r="F1138" s="13">
        <v>0</v>
      </c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5">
        <v>2</v>
      </c>
      <c r="AO1138" s="4">
        <f t="shared" si="2898"/>
        <v>0</v>
      </c>
      <c r="AP1138" s="4">
        <f t="shared" si="2899"/>
        <v>0</v>
      </c>
      <c r="AQ1138" s="4">
        <f t="shared" si="2813"/>
        <v>0</v>
      </c>
      <c r="AU1138" s="310"/>
      <c r="AV1138" s="316"/>
      <c r="AW1138" s="317"/>
      <c r="AX1138" s="316"/>
      <c r="AY1138" s="36" t="s">
        <v>29</v>
      </c>
      <c r="AZ1138" s="13">
        <v>0</v>
      </c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5">
        <v>2</v>
      </c>
    </row>
    <row r="1139" spans="1:88" ht="120" customHeight="1">
      <c r="A1139" s="296"/>
      <c r="B1139" s="299"/>
      <c r="C1139" s="308"/>
      <c r="D1139" s="298" t="s">
        <v>30</v>
      </c>
      <c r="E1139" s="36" t="s">
        <v>31</v>
      </c>
      <c r="F1139" s="13">
        <v>0</v>
      </c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5">
        <v>3</v>
      </c>
      <c r="AO1139" s="4">
        <f t="shared" si="2898"/>
        <v>0</v>
      </c>
      <c r="AP1139" s="4">
        <f t="shared" si="2899"/>
        <v>0</v>
      </c>
      <c r="AQ1139" s="4">
        <f t="shared" si="2813"/>
        <v>0</v>
      </c>
      <c r="AT1139" s="32">
        <f>AZ1139-BC1139</f>
        <v>0</v>
      </c>
      <c r="AU1139" s="310"/>
      <c r="AV1139" s="316"/>
      <c r="AW1139" s="317"/>
      <c r="AX1139" s="316" t="s">
        <v>30</v>
      </c>
      <c r="AY1139" s="36" t="s">
        <v>31</v>
      </c>
      <c r="AZ1139" s="13">
        <v>0</v>
      </c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5">
        <v>3</v>
      </c>
    </row>
    <row r="1140" spans="1:88" ht="30" customHeight="1">
      <c r="A1140" s="296"/>
      <c r="B1140" s="299"/>
      <c r="C1140" s="308"/>
      <c r="D1140" s="299"/>
      <c r="E1140" s="36" t="s">
        <v>32</v>
      </c>
      <c r="F1140" s="13">
        <v>0</v>
      </c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5">
        <v>4</v>
      </c>
      <c r="AO1140" s="4">
        <f t="shared" si="2898"/>
        <v>0</v>
      </c>
      <c r="AP1140" s="4">
        <f t="shared" si="2899"/>
        <v>0</v>
      </c>
      <c r="AQ1140" s="4">
        <f t="shared" si="2813"/>
        <v>0</v>
      </c>
      <c r="AU1140" s="310"/>
      <c r="AV1140" s="316"/>
      <c r="AW1140" s="317"/>
      <c r="AX1140" s="316"/>
      <c r="AY1140" s="36" t="s">
        <v>32</v>
      </c>
      <c r="AZ1140" s="13">
        <v>0</v>
      </c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5">
        <v>4</v>
      </c>
    </row>
    <row r="1141" spans="1:88" ht="30" customHeight="1">
      <c r="A1141" s="296"/>
      <c r="B1141" s="299"/>
      <c r="C1141" s="308"/>
      <c r="D1141" s="299"/>
      <c r="E1141" s="36" t="s">
        <v>33</v>
      </c>
      <c r="F1141" s="13">
        <v>0</v>
      </c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5">
        <v>5</v>
      </c>
      <c r="AO1141" s="4">
        <f t="shared" si="2898"/>
        <v>0</v>
      </c>
      <c r="AP1141" s="4">
        <f t="shared" si="2899"/>
        <v>0</v>
      </c>
      <c r="AQ1141" s="4">
        <f t="shared" ref="AQ1141:AQ1204" si="2963">MAX(AO1141:AP1141)</f>
        <v>0</v>
      </c>
      <c r="AU1141" s="310"/>
      <c r="AV1141" s="316"/>
      <c r="AW1141" s="317"/>
      <c r="AX1141" s="316"/>
      <c r="AY1141" s="36" t="s">
        <v>33</v>
      </c>
      <c r="AZ1141" s="13">
        <v>0</v>
      </c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5">
        <v>5</v>
      </c>
    </row>
    <row r="1142" spans="1:88" ht="30" customHeight="1">
      <c r="A1142" s="296"/>
      <c r="B1142" s="299"/>
      <c r="C1142" s="308"/>
      <c r="D1142" s="300"/>
      <c r="E1142" s="36" t="s">
        <v>34</v>
      </c>
      <c r="F1142" s="13">
        <v>0</v>
      </c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5">
        <v>6</v>
      </c>
      <c r="AO1142" s="4">
        <f t="shared" si="2898"/>
        <v>0</v>
      </c>
      <c r="AP1142" s="4">
        <f t="shared" si="2899"/>
        <v>0</v>
      </c>
      <c r="AQ1142" s="4">
        <f t="shared" si="2963"/>
        <v>0</v>
      </c>
      <c r="AU1142" s="310"/>
      <c r="AV1142" s="316"/>
      <c r="AW1142" s="317"/>
      <c r="AX1142" s="316"/>
      <c r="AY1142" s="36" t="s">
        <v>34</v>
      </c>
      <c r="AZ1142" s="13">
        <v>0</v>
      </c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5">
        <v>6</v>
      </c>
    </row>
    <row r="1143" spans="1:88" ht="30" customHeight="1">
      <c r="A1143" s="296"/>
      <c r="B1143" s="299"/>
      <c r="C1143" s="308"/>
      <c r="D1143" s="311" t="s">
        <v>35</v>
      </c>
      <c r="E1143" s="312"/>
      <c r="F1143" s="10">
        <f>F1137+F1138+F1139+F1140+F1141+F1142</f>
        <v>593735.25400000007</v>
      </c>
      <c r="G1143" s="10">
        <f t="shared" ref="G1143" si="2964">G1137+G1138+G1139+G1140+G1141+G1142</f>
        <v>593735.25400000007</v>
      </c>
      <c r="H1143" s="10">
        <f t="shared" ref="H1143" si="2965">H1137+H1138+H1139+H1140+H1141+H1142</f>
        <v>0</v>
      </c>
      <c r="I1143" s="10">
        <f t="shared" ref="I1143" si="2966">I1137+I1138+I1139+I1140+I1141+I1142</f>
        <v>0</v>
      </c>
      <c r="J1143" s="10">
        <f t="shared" ref="J1143" si="2967">J1137+J1138+J1139+J1140+J1141+J1142</f>
        <v>0</v>
      </c>
      <c r="K1143" s="10">
        <f t="shared" ref="K1143" si="2968">K1137+K1138+K1139+K1140+K1141+K1142</f>
        <v>0</v>
      </c>
      <c r="L1143" s="10">
        <f t="shared" ref="L1143" si="2969">L1137+L1138+L1139+L1140+L1141+L1142</f>
        <v>0</v>
      </c>
      <c r="M1143" s="10">
        <f t="shared" ref="M1143" si="2970">M1137+M1138+M1139+M1140+M1141+M1142</f>
        <v>0</v>
      </c>
      <c r="N1143" s="10">
        <f t="shared" ref="N1143" si="2971">N1137+N1138+N1139+N1140+N1141+N1142</f>
        <v>0</v>
      </c>
      <c r="O1143" s="10">
        <f t="shared" ref="O1143" si="2972">O1137+O1138+O1139+O1140+O1141+O1142</f>
        <v>0</v>
      </c>
      <c r="P1143" s="10">
        <f t="shared" ref="P1143" si="2973">P1137+P1138+P1139+P1140+P1141+P1142</f>
        <v>0</v>
      </c>
      <c r="Q1143" s="10">
        <f t="shared" ref="Q1143" si="2974">Q1137+Q1138+Q1139+Q1140+Q1141+Q1142</f>
        <v>0</v>
      </c>
      <c r="R1143" s="10">
        <f t="shared" ref="R1143" si="2975">R1137+R1138+R1139+R1140+R1141+R1142</f>
        <v>0</v>
      </c>
      <c r="S1143" s="10">
        <f t="shared" ref="S1143" si="2976">S1137+S1138+S1139+S1140+S1141+S1142</f>
        <v>0</v>
      </c>
      <c r="T1143" s="10">
        <f t="shared" ref="T1143" si="2977">T1137+T1138+T1139+T1140+T1141+T1142</f>
        <v>0</v>
      </c>
      <c r="U1143" s="10">
        <f t="shared" ref="U1143" si="2978">U1137+U1138+U1139+U1140+U1141+U1142</f>
        <v>0</v>
      </c>
      <c r="V1143" s="10">
        <f t="shared" ref="V1143" si="2979">V1137+V1138+V1139+V1140+V1141+V1142</f>
        <v>0</v>
      </c>
      <c r="W1143" s="10">
        <f t="shared" ref="W1143" si="2980">W1137+W1138+W1139+W1140+W1141+W1142</f>
        <v>0</v>
      </c>
      <c r="X1143" s="10">
        <f t="shared" ref="X1143" si="2981">X1137+X1138+X1139+X1140+X1141+X1142</f>
        <v>0</v>
      </c>
      <c r="Y1143" s="10">
        <f t="shared" ref="Y1143" si="2982">Y1137+Y1138+Y1139+Y1140+Y1141+Y1142</f>
        <v>0</v>
      </c>
      <c r="Z1143" s="10">
        <f t="shared" ref="Z1143" si="2983">Z1137+Z1138+Z1139+Z1140+Z1141+Z1142</f>
        <v>0</v>
      </c>
      <c r="AA1143" s="16">
        <v>7</v>
      </c>
      <c r="AO1143" s="4">
        <f t="shared" si="2898"/>
        <v>0</v>
      </c>
      <c r="AP1143" s="4">
        <f t="shared" si="2899"/>
        <v>0</v>
      </c>
      <c r="AQ1143" s="4">
        <f t="shared" si="2963"/>
        <v>0</v>
      </c>
      <c r="AU1143" s="310"/>
      <c r="AV1143" s="316"/>
      <c r="AW1143" s="317"/>
      <c r="AX1143" s="321" t="s">
        <v>35</v>
      </c>
      <c r="AY1143" s="321"/>
      <c r="AZ1143" s="10">
        <f>AZ1137+AZ1138+AZ1139+AZ1140+AZ1141+AZ1142</f>
        <v>1187470.51</v>
      </c>
      <c r="BA1143" s="10">
        <f t="shared" ref="BA1143:BT1143" si="2984">BA1137+BA1138+BA1139+BA1140+BA1141+BA1142</f>
        <v>1187470.51</v>
      </c>
      <c r="BB1143" s="10">
        <f t="shared" si="2984"/>
        <v>0</v>
      </c>
      <c r="BC1143" s="10">
        <f t="shared" si="2984"/>
        <v>0</v>
      </c>
      <c r="BD1143" s="10">
        <f t="shared" si="2984"/>
        <v>0</v>
      </c>
      <c r="BE1143" s="10">
        <f t="shared" si="2984"/>
        <v>0</v>
      </c>
      <c r="BF1143" s="10">
        <f t="shared" si="2984"/>
        <v>0</v>
      </c>
      <c r="BG1143" s="10">
        <f t="shared" si="2984"/>
        <v>0</v>
      </c>
      <c r="BH1143" s="10">
        <f t="shared" si="2984"/>
        <v>0</v>
      </c>
      <c r="BI1143" s="10">
        <f t="shared" si="2984"/>
        <v>0</v>
      </c>
      <c r="BJ1143" s="10">
        <f t="shared" si="2984"/>
        <v>0</v>
      </c>
      <c r="BK1143" s="10">
        <f t="shared" si="2984"/>
        <v>0</v>
      </c>
      <c r="BL1143" s="10">
        <f t="shared" si="2984"/>
        <v>0</v>
      </c>
      <c r="BM1143" s="10">
        <f t="shared" si="2984"/>
        <v>0</v>
      </c>
      <c r="BN1143" s="10">
        <f t="shared" si="2984"/>
        <v>0</v>
      </c>
      <c r="BO1143" s="10">
        <f t="shared" si="2984"/>
        <v>0</v>
      </c>
      <c r="BP1143" s="10">
        <f t="shared" si="2984"/>
        <v>0</v>
      </c>
      <c r="BQ1143" s="10">
        <f t="shared" si="2984"/>
        <v>0</v>
      </c>
      <c r="BR1143" s="10">
        <f t="shared" si="2984"/>
        <v>0</v>
      </c>
      <c r="BS1143" s="10">
        <f t="shared" si="2984"/>
        <v>0</v>
      </c>
      <c r="BT1143" s="10">
        <f t="shared" si="2984"/>
        <v>0</v>
      </c>
      <c r="BU1143" s="16">
        <v>7</v>
      </c>
      <c r="CI1143" s="32">
        <f>BF1143-BG1143</f>
        <v>0</v>
      </c>
      <c r="CJ1143" s="123"/>
    </row>
    <row r="1144" spans="1:88" ht="75" customHeight="1">
      <c r="A1144" s="296"/>
      <c r="B1144" s="299"/>
      <c r="C1144" s="308"/>
      <c r="D1144" s="311" t="s">
        <v>337</v>
      </c>
      <c r="E1144" s="312"/>
      <c r="F1144" s="11">
        <f>ROUND(F1143/C1137,2)</f>
        <v>624.59</v>
      </c>
      <c r="G1144" s="11">
        <f>ROUND(G1143/C1137,2)</f>
        <v>624.59</v>
      </c>
      <c r="H1144" s="11">
        <f>ROUND(H1143/C1137,2)</f>
        <v>0</v>
      </c>
      <c r="I1144" s="11">
        <f>ROUND(I1143/C1137,2)</f>
        <v>0</v>
      </c>
      <c r="J1144" s="11">
        <f>ROUND(J1143/C1137,2)</f>
        <v>0</v>
      </c>
      <c r="K1144" s="11">
        <f>ROUND(K1143/C1137,2)</f>
        <v>0</v>
      </c>
      <c r="L1144" s="11">
        <f>ROUND(L1143/C1137,2)</f>
        <v>0</v>
      </c>
      <c r="M1144" s="11">
        <f>ROUND(M1143/C1137,2)</f>
        <v>0</v>
      </c>
      <c r="N1144" s="11">
        <f>ROUND(N1143/C1137,2)</f>
        <v>0</v>
      </c>
      <c r="O1144" s="11">
        <f>ROUND(O1143/C1137,2)</f>
        <v>0</v>
      </c>
      <c r="P1144" s="11">
        <f>ROUND(P1143/C1137,2)</f>
        <v>0</v>
      </c>
      <c r="Q1144" s="11">
        <f>ROUND(Q1143/C1137,2)</f>
        <v>0</v>
      </c>
      <c r="R1144" s="11">
        <f>ROUND(R1143/C1137,2)</f>
        <v>0</v>
      </c>
      <c r="S1144" s="11">
        <f>ROUND(S1143/C1137,2)</f>
        <v>0</v>
      </c>
      <c r="T1144" s="11">
        <f>ROUND(T1143/C1137,2)</f>
        <v>0</v>
      </c>
      <c r="U1144" s="11">
        <f>ROUND(U1143/C1137,2)</f>
        <v>0</v>
      </c>
      <c r="V1144" s="11">
        <f>ROUND(V1143/C1137,2)</f>
        <v>0</v>
      </c>
      <c r="W1144" s="11">
        <f>ROUND(W1143/C1137,2)</f>
        <v>0</v>
      </c>
      <c r="X1144" s="11">
        <f>ROUND(X1143/C1137,2)</f>
        <v>0</v>
      </c>
      <c r="Y1144" s="11">
        <f>ROUND(Y1143/C1137,2)</f>
        <v>0</v>
      </c>
      <c r="Z1144" s="11">
        <f>ROUND(Z1143/C1137,2)</f>
        <v>0</v>
      </c>
      <c r="AA1144" s="17">
        <v>8</v>
      </c>
      <c r="AD1144" s="52">
        <f>IF(AND(G1144&gt;947.15,G1144&lt;949),3,IF(AND(G1144&gt;623.59,G1144&lt;625),4,IF(AND(G1144&gt;237.38,G1144&lt;239),5,IF(AND(G1144&gt;1986,G1144&lt;1988),6,IF(AND(G1144&gt;739.75,G1144&lt;741),7,IF(AND(G1144&gt;282.91,G1144&lt;284),8,IF(AND(G1144&gt;2681.35,G1144&lt;2683),9,IF(AND(G1144&gt;828.59,G1144&lt;830),10,IF(AND(G1144&gt;585.15,G1144&lt;587),11,IF(AND(G1144&gt;991.71,G1144&lt;993),12,IF(AND(G1144&gt;652.95,G1144&lt;654),13,IF(AND(G1144&gt;248.59,G1144&lt;250),14,IF(AND(G1144&gt;2079.39,G1144&lt;2081),15,IF(AND(G1144&gt;774.57,G1144&lt;776),16,IF(AND(G1144&gt;296.25,G1144&lt;298),17,IF(AND(G1144&gt;2807.42,G1144&lt;2809),18,IF(AND(G1144&gt;867.59,G1144&lt;869),19,IF(AND(G1144&gt;612.7,G1144&lt;614),20))))))))))))))))))</f>
        <v>4</v>
      </c>
      <c r="AE1144" s="52" t="b">
        <f>IF(AND(I1144&gt;1204.78,I1144&lt;1206),5,IF(AND(I1144&gt;1407.63,I1144&lt;1409),8,IF(AND(I1144&gt;1427.91,I1144&lt;1429),11,IF(AND(I1144&gt;1261.45,I1144&lt;1263),14,IF(AND(I1144&gt;1473.83,I1144&lt;1475),17,IF(AND(I1144&gt;1495.07,I1144&lt;1497),20))))))</f>
        <v>0</v>
      </c>
      <c r="AF1144" s="52" t="b">
        <f>IF(AND(J1144&gt;486.32,J1144&lt;488),3,IF(AND(J1144&gt;324.64,J1144&lt;326),4,IF(AND(J1144&gt;286.99,J1144&lt;288.5),5,IF(AND(J1144&gt;617.7,J1144&lt;618),6,IF(AND(J1144&gt;411.3,J1144&lt;413),7,IF(AND(J1144&gt;365.04,J1144&lt;367),8,IF(AND(J1144&gt;797.54,J1144&lt;799),9,IF(AND(J1144&gt;533.49,J1144&lt;535),10,IF(AND(J1144&gt;475.86,J1144&lt;477),11,IF(AND(J1144&gt;509.22,J1144&lt;511),12,IF(AND(J1144&gt;339.94,J1144&lt;341.2),13,IF(AND(J1144&gt;300.53,J1144&lt;302),14,IF(AND(J1144&gt;646.78,J1144&lt;648),15,IF(AND(J1144&gt;430.68,J1144&lt;432),16,IF(AND(J1144&gt;382.24,J1144&lt;384),17,IF(AND(J1144&gt;835.07,J1144&lt;837),18,IF(AND(J1144&gt;558.61,J1144&lt;560),19,IF(AND(J1144&gt;498.27,J1144&lt;500),20))))))))))))))))))</f>
        <v>0</v>
      </c>
      <c r="AG1144" s="52" t="b">
        <f>IF(AND(L1144&gt;497.89,L1144&lt;499),3,IF(AND(L1144&gt;360.29,L1144&lt;362),4,IF(AND(L1144&gt;249.38,L1144&lt;251),5,IF(AND(L1144&gt;628.22,L1144&lt;630),6,IF(AND(L1144&gt;455.21,L1144&lt;457),7,IF(AND(L1144&gt;315.16,L1144&lt;317),8,IF(AND(L1144&gt;814.35,L1144&lt;816),9,IF(AND(L1144&gt;571.19,L1144&lt;573),10,IF(AND(L1144&gt;401.59,L1144&lt;403),11,IF(AND(L1144&gt;521.33,L1144&lt;523),12,IF(AND(L1144&gt;377.28,L1144&lt;379),13,IF(AND(L1144&gt;261.15,L1144&lt;263),14,IF(AND(L1144&gt;657.8,L1144&lt;659),15,IF(AND(L1144&gt;476.66,L1144&lt;478),16,IF(AND(L1144&gt;330.01,L1144&lt;332),17,IF(AND(L1144&gt;852.67,L1144&lt;854),18,IF(AND(L1144&gt;598.08,L1144&lt;600),19,IF(AND(L1144&gt;420.51,L1144&lt;422),20))))))))))))))))))</f>
        <v>0</v>
      </c>
      <c r="AH1144" s="52" t="b">
        <f>IF(AND(Q1144&gt;358.85,Q1144&lt;360),3,IF(AND(Q1144&gt;129.83,Q1144&lt;131),4,IF(AND(Q1144&gt;77.61,Q1144&lt;79),5,IF(AND(Q1144&gt;426.19,Q1144&lt;428),6,IF(AND(Q1144&gt;159.77,Q1144&lt;161),7,IF(AND(Q1144&gt;94.38,Q1144&lt;96),8,IF(AND(Q1144&gt;567.37,Q1144&lt;569),9,IF(AND(Q1144&gt;203.4,Q1144&lt;205),10,IF(AND(Q1144&gt;131.96,Q1144&lt;133),11,IF(AND(Q1144&gt;375.76,Q1144&lt;377),12,IF(AND(Q1144&gt;135.98,Q1144&lt;137),13,IF(AND(Q1144&gt;81.31,Q1144&lt;83),14,IF(AND(Q1144&gt;446.27,Q1144&lt;448),15,IF(AND(Q1144&gt;167.32,Q1144&lt;169),16,IF(AND(Q1144&gt;98.86,Q1144&lt;100),17,IF(AND(Q1144&gt;594.08,Q1144&lt;596),18,IF(AND(Q1144&gt;213.01,Q1144&lt;215),19,IF(AND(Q1144&gt;138.21,Q1144&lt;140),20))))))))))))))))))</f>
        <v>0</v>
      </c>
      <c r="AI1144" s="52" t="b">
        <f>IF(AND(S1144&gt;195.17,S1144&lt;197),3,IF(AND(S1144&gt;88.93,S1144&lt;90),4,IF(AND(S1144&gt;47.88,S1144&lt;49),5,IF(AND(S1144&gt;245.08,S1144&lt;247),6,IF(AND(S1144&gt;111.07,S1144&lt;113),7,IF(AND(S1144&gt;60.92,S1144&lt;62),8,IF(AND(S1144&gt;296.11,S1144&lt;298),9,IF(AND(S1144&gt;139.41,S1144&lt;141),10,IF(AND(S1144&gt;78.67,S1144&lt;80),11,IF(AND(S1144&gt;204.39,S1144&lt;206),12,IF(AND(S1144&gt;93.16,S1144&lt;95),13,IF(AND(S1144&gt;50.17,S1144&lt;52),14,IF(AND(S1144&gt;256.64,S1144&lt;258),15,IF(AND(S1144&gt;116.33,S1144&lt;118),16,IF(AND(S1144&gt;63.83,S1144&lt;65),17,IF(AND(S1144&gt;310.07,S1144&lt;312),18,IF(AND(S1144&gt;146.01,S1144&lt;148),19,IF(AND(S1144&gt;82.42,S1144&lt;84),20))))))))))))))))))</f>
        <v>0</v>
      </c>
      <c r="AJ1144" s="52" t="b">
        <f>IF(AND(U1144&gt;107.35,U1144&lt;109),3,IF(AND(U1144&gt;63.65,U1144&lt;65),4,IF(AND(U1144&gt;44.75,U1144&lt;46),5,IF(AND(U1144&gt;143.27,U1144&lt;145),6,IF(AND(U1144&gt;85.58,U1144&lt;87),7,IF(AND(U1144&gt;60.46,U1144&lt;62),8,IF(AND(U1144&gt;194.16,U1144&lt;196),9,IF(AND(U1144&gt;117.24,U1144&lt;119),10,IF(AND(U1144&gt;82.88,U1144&lt;84),11,IF(AND(U1144&gt;112.44,U1144&lt;114),12,IF(AND(U1144&gt;66.69,U1144&lt;68),13,IF(AND(U1144&gt;46.9,U1144&lt;48),14,IF(AND(U1144&gt;150.05,U1144&lt;152),15,IF(AND(U1144&gt;90.65,U1144&lt;91),16,IF(AND(U1144&gt;63.34,U1144&lt;65),17,IF(AND(U1144&gt;203.34,U1144&lt;205),18,IF(AND(U1144&gt;122.8,U1144&lt;124),19,IF(AND(U1144&gt;86.83,U1144&lt;88),20))))))))))))))))))</f>
        <v>0</v>
      </c>
      <c r="AK1144" s="52" t="b">
        <f>IF(AND(V1144&gt;139.85,V1144&lt;141),3,IF(AND(V1144&gt;103.84,V1144&lt;105),4,IF(AND(V1144&gt;52.32,V1144&lt;54),5,IF(AND(V1144&gt;285.46,V1144&lt;287),6,IF(AND(V1144&gt;118.42,V1144&lt;120),7,IF(AND(V1144&gt;62.42,V1144&lt;64),8,IF(AND(V1144&gt;412.27,V1144&lt;414),9,IF(AND(V1144&gt;140.33,V1144&lt;142),10,IF(AND(V1144&gt;145,V1144&lt;147),11,IF(AND(V1144&gt;146.47,V1144&lt;148),12,IF(AND(V1144&gt;108.77,V1144&lt;110),13,IF(AND(V1144&gt;54.82,V1144&lt;56),14,IF(AND(V1144&gt;298.92,V1144&lt;300),15,IF(AND(V1144&gt;124.03,V1144&lt;126),16,IF(AND(V1144&gt;65.4,V1144&lt;67),17,IF(AND(V1144&gt;431.69,V1144&lt;433),18,IF(AND(V1144&gt;146.97,V1144&lt;148),19,IF(AND(V1144&gt;151.86,V1144&lt;153),20))))))))))))))))))</f>
        <v>0</v>
      </c>
      <c r="AL1144" s="52" t="b">
        <f>IF(AND(W1144&gt;350.42,W1144&lt;352),3,IF(AND(W1144&gt;546.22,W1144&lt;548),4,IF(AND(W1144&gt;155.33,W1144&lt;157),5,IF(AND(W1144&gt;721.99,W1144&lt;723),6,IF(AND(W1144&gt;638.96,W1144&lt;639),7,IF(AND(W1144&gt;187.79,W1144&lt;189),8,IF(AND(W1144&gt;945.4,W1144&lt;947),9,IF(AND(W1144&gt;698.46,W1144&lt;670),10,IF(AND(W1144&gt;360.7,W1144&lt;362),11,IF(AND(W1144&gt;366.94,W1144&lt;368),12,IF(AND(W1144&gt;571.94,W1144&lt;573),13,IF(AND(W1144&gt;162.68,W1144&lt;164),14,IF(AND(W1144&gt;755.97,W1144&lt;757),15,IF(AND(W1144&gt;667.99,W1144&lt;669),16,IF(AND(W1144&gt;196.66,W1144&lt;198),17,IF(AND(W1144&gt;989.88,W1144&lt;991),18,IF(AND(W1144&gt;731.33,W1144&lt;733),19,IF(AND(W1144&gt;377.7,W1144&lt;379),20))))))))))))))))))</f>
        <v>0</v>
      </c>
      <c r="AM1144" s="52" t="b">
        <f>IF(AND(Y1144&gt;46.2,Y1144&lt;46.5),3,IF(AND(Y1144&gt;18.8,Y1144&lt;19.1),4,IF(AND(Y1144&gt;15.8,Y1144&lt;16),5,IF(AND(Y1144&gt;78.7,Y1144&lt;79),6,IF(AND(Y1144&gt;32.1,Y1144&lt;32.4),7,IF(AND(Y1144&gt;26.9,Y1144&lt;27.3),8,IF(AND(Y1144&gt;125,Y1144&lt;125.5),9,IF(AND(Y1144&gt;48.2,Y1144&lt;48.52),10,IF(AND(Y1144&gt;43.1,Y1144&lt;43.6),11,IF(AND(Y1144&gt;48.53,Y1144&lt;48.7),12,IF(AND(Y1144&gt;19.6,Y1144&lt;20.1),13,IF(AND(Y1144&gt;16.5,Y1144&lt;16.9),14,IF(AND(Y1144&gt;82.4,Y1144&lt;82.8),15,IF(AND(Y1144&gt;33.6,Y1144&lt;34),16,IF(AND(Y1144&gt;28,Y1144&lt;28.6),17,IF(AND(Y1144&gt;130.8,Y1144&lt;131.4),18,IF(AND(Y1144&gt;50.5,Y1144&lt;50.9),19,IF(AND(Y1144&gt;45.2,Y1144&lt;45.8),20))))))))))))))))))</f>
        <v>0</v>
      </c>
      <c r="AO1144" s="4">
        <f t="shared" si="2898"/>
        <v>0</v>
      </c>
      <c r="AP1144" s="4">
        <f t="shared" si="2899"/>
        <v>0</v>
      </c>
      <c r="AQ1144" s="4">
        <f t="shared" si="2963"/>
        <v>0</v>
      </c>
      <c r="AU1144" s="310"/>
      <c r="AV1144" s="316"/>
      <c r="AW1144" s="317"/>
      <c r="AX1144" s="321" t="s">
        <v>337</v>
      </c>
      <c r="AY1144" s="321"/>
      <c r="AZ1144" s="11">
        <f>ROUND(AZ1143/AW1137,2)</f>
        <v>1249.18</v>
      </c>
      <c r="BA1144" s="11">
        <f>ROUND(BA1143/AW1137,2)</f>
        <v>1249.18</v>
      </c>
      <c r="BB1144" s="11">
        <f>ROUND(BB1143/AW1137,2)</f>
        <v>0</v>
      </c>
      <c r="BC1144" s="11">
        <f>ROUND(BC1143/AW1137,2)</f>
        <v>0</v>
      </c>
      <c r="BD1144" s="11">
        <f>ROUND(BD1143/AW1137,2)</f>
        <v>0</v>
      </c>
      <c r="BE1144" s="11">
        <f>ROUND(BE1143/AW1137,2)</f>
        <v>0</v>
      </c>
      <c r="BF1144" s="11">
        <f>ROUND(BF1143/AW1137,2)</f>
        <v>0</v>
      </c>
      <c r="BG1144" s="11">
        <f>ROUND(BG1143/AW1137,2)</f>
        <v>0</v>
      </c>
      <c r="BH1144" s="11">
        <f>ROUND(BH1143/AW1137,2)</f>
        <v>0</v>
      </c>
      <c r="BI1144" s="11">
        <f>ROUND(BI1143/AW1137,2)</f>
        <v>0</v>
      </c>
      <c r="BJ1144" s="11">
        <f>ROUND(BJ1143/AW1137,2)</f>
        <v>0</v>
      </c>
      <c r="BK1144" s="11">
        <f>ROUND(BK1143/AW1137,2)</f>
        <v>0</v>
      </c>
      <c r="BL1144" s="11">
        <f>ROUND(BL1143/AW1137,2)</f>
        <v>0</v>
      </c>
      <c r="BM1144" s="11">
        <f>ROUND(BM1143/AW1137,2)</f>
        <v>0</v>
      </c>
      <c r="BN1144" s="11">
        <f>ROUND(BN1143/AW1137,2)</f>
        <v>0</v>
      </c>
      <c r="BO1144" s="11">
        <f>ROUND(BO1143/AW1137,2)</f>
        <v>0</v>
      </c>
      <c r="BP1144" s="11">
        <f>ROUND(BP1143/AW1137,2)</f>
        <v>0</v>
      </c>
      <c r="BQ1144" s="11">
        <f>ROUND(BQ1143/AW1137,2)</f>
        <v>0</v>
      </c>
      <c r="BR1144" s="11">
        <f>ROUND(BR1143/AW1137,2)</f>
        <v>0</v>
      </c>
      <c r="BS1144" s="11">
        <f>ROUND(BS1143/AW1137,2)</f>
        <v>0</v>
      </c>
      <c r="BT1144" s="11">
        <f>ROUND(BT1143/AW1137,2)</f>
        <v>0</v>
      </c>
      <c r="BU1144" s="17">
        <v>8</v>
      </c>
      <c r="BX1144" s="52" t="b">
        <f>IF(AND(BA1144&gt;947.15,BA1144&lt;949),3,IF(AND(BA1144&gt;623.59,BA1144&lt;625),4,IF(AND(BA1144&gt;237.38,BA1144&lt;239),5,IF(AND(BA1144&gt;1986,BA1144&lt;1988),6,IF(AND(BA1144&gt;739.75,BA1144&lt;741),7,IF(AND(BA1144&gt;282.91,BA1144&lt;284),8,IF(AND(BA1144&gt;2681.35,BA1144&lt;2683),9,IF(AND(BA1144&gt;828.59,BA1144&lt;830),10,IF(AND(BA1144&gt;585.15,BA1144&lt;587),11,IF(AND(BA1144&gt;991.71,BA1144&lt;993),12,IF(AND(BA1144&gt;652.95,BA1144&lt;654),13,IF(AND(BA1144&gt;248.59,BA1144&lt;250),14,IF(AND(BA1144&gt;2079.39,BA1144&lt;2081),15,IF(AND(BA1144&gt;774.57,BA1144&lt;776),16,IF(AND(BA1144&gt;296.25,BA1144&lt;298),17,IF(AND(BA1144&gt;2807.42,BA1144&lt;2809),18,IF(AND(BA1144&gt;867.59,BA1144&lt;869),19,IF(AND(BA1144&gt;612.7,BA1144&lt;614),20))))))))))))))))))</f>
        <v>0</v>
      </c>
      <c r="BY1144" s="52" t="b">
        <f>IF(AND(BC1144&gt;1204.78,BC1144&lt;1206),5,IF(AND(BC1144&gt;1407.63,BC1144&lt;1409),8,IF(AND(BC1144&gt;1427.91,BC1144&lt;1429),11,IF(AND(BC1144&gt;1261.45,BC1144&lt;1263),14,IF(AND(BC1144&gt;1473.83,BC1144&lt;1475),17,IF(AND(BC1144&gt;1495.07,BC1144&lt;1497),20))))))</f>
        <v>0</v>
      </c>
      <c r="BZ1144" s="52" t="b">
        <f>IF(AND(BD1144&gt;486.32,BD1144&lt;488),3,IF(AND(BD1144&gt;324.64,BD1144&lt;326),4,IF(AND(BD1144&gt;286.99,BD1144&lt;288.5),5,IF(AND(BD1144&gt;617.7,BD1144&lt;618),6,IF(AND(BD1144&gt;411.3,BD1144&lt;413),7,IF(AND(BD1144&gt;365.04,BD1144&lt;367),8,IF(AND(BD1144&gt;797.54,BD1144&lt;799),9,IF(AND(BD1144&gt;533.49,BD1144&lt;535),10,IF(AND(BD1144&gt;475.86,BD1144&lt;477),11,IF(AND(BD1144&gt;509.22,BD1144&lt;511),12,IF(AND(BD1144&gt;339.94,BD1144&lt;341.2),13,IF(AND(BD1144&gt;300.53,BD1144&lt;302),14,IF(AND(BD1144&gt;646.78,BD1144&lt;648),15,IF(AND(BD1144&gt;430.68,BD1144&lt;432),16,IF(AND(BD1144&gt;382.24,BD1144&lt;384),17,IF(AND(BD1144&gt;835.07,BD1144&lt;837),18,IF(AND(BD1144&gt;558.61,BD1144&lt;560),19,IF(AND(BD1144&gt;498.27,BD1144&lt;500),20))))))))))))))))))</f>
        <v>0</v>
      </c>
      <c r="CA1144" s="52" t="b">
        <f>IF(AND(BF1144&gt;497.89,BF1144&lt;499),3,IF(AND(BF1144&gt;360.29,BF1144&lt;362),4,IF(AND(BF1144&gt;249.38,BF1144&lt;251),5,IF(AND(BF1144&gt;628.22,BF1144&lt;630),6,IF(AND(BF1144&gt;455.21,BF1144&lt;457),7,IF(AND(BF1144&gt;315.16,BF1144&lt;317),8,IF(AND(BF1144&gt;814.35,BF1144&lt;816),9,IF(AND(BF1144&gt;571.19,BF1144&lt;573),10,IF(AND(BF1144&gt;401.59,BF1144&lt;403),11,IF(AND(BF1144&gt;521.33,BF1144&lt;523),12,IF(AND(BF1144&gt;377.28,BF1144&lt;379),13,IF(AND(BF1144&gt;261.15,BF1144&lt;263),14,IF(AND(BF1144&gt;657.8,BF1144&lt;659),15,IF(AND(BF1144&gt;476.66,BF1144&lt;478),16,IF(AND(BF1144&gt;330.01,BF1144&lt;332),17,IF(AND(BF1144&gt;852.67,BF1144&lt;854),18,IF(AND(BF1144&gt;598.08,BF1144&lt;600),19,IF(AND(BF1144&gt;420.51,BF1144&lt;422),20))))))))))))))))))</f>
        <v>0</v>
      </c>
      <c r="CB1144" s="52" t="b">
        <f>IF(AND(BK1144&gt;358.85,BK1144&lt;360),3,IF(AND(BK1144&gt;129.83,BK1144&lt;131),4,IF(AND(BK1144&gt;77.61,BK1144&lt;79),5,IF(AND(BK1144&gt;426.19,BK1144&lt;428),6,IF(AND(BK1144&gt;159.77,BK1144&lt;161),7,IF(AND(BK1144&gt;94.38,BK1144&lt;96),8,IF(AND(BK1144&gt;567.37,BK1144&lt;569),9,IF(AND(BK1144&gt;203.4,BK1144&lt;205),10,IF(AND(BK1144&gt;131.96,BK1144&lt;133),11,IF(AND(BK1144&gt;375.76,BK1144&lt;377),12,IF(AND(BK1144&gt;135.98,BK1144&lt;137),13,IF(AND(BK1144&gt;81.31,BK1144&lt;83),14,IF(AND(BK1144&gt;446.27,BK1144&lt;448),15,IF(AND(BK1144&gt;167.32,BK1144&lt;169),16,IF(AND(BK1144&gt;98.86,BK1144&lt;100),17,IF(AND(BK1144&gt;594.08,BK1144&lt;596),18,IF(AND(BK1144&gt;213.01,BK1144&lt;215),19,IF(AND(BK1144&gt;138.21,BK1144&lt;140),20))))))))))))))))))</f>
        <v>0</v>
      </c>
      <c r="CC1144" s="52" t="b">
        <f>IF(AND(BM1144&gt;195.17,BM1144&lt;197),3,IF(AND(BM1144&gt;88.93,BM1144&lt;90),4,IF(AND(BM1144&gt;47.88,BM1144&lt;49),5,IF(AND(BM1144&gt;245.08,BM1144&lt;247),6,IF(AND(BM1144&gt;111.07,BM1144&lt;113),7,IF(AND(BM1144&gt;60.92,BM1144&lt;62),8,IF(AND(BM1144&gt;296.11,BM1144&lt;298),9,IF(AND(BM1144&gt;139.41,BM1144&lt;141),10,IF(AND(BM1144&gt;78.67,BM1144&lt;80),11,IF(AND(BM1144&gt;204.39,BM1144&lt;206),12,IF(AND(BM1144&gt;93.16,BM1144&lt;95),13,IF(AND(BM1144&gt;50.17,BM1144&lt;52),14,IF(AND(BM1144&gt;256.64,BM1144&lt;258),15,IF(AND(BM1144&gt;116.33,BM1144&lt;118),16,IF(AND(BM1144&gt;63.83,BM1144&lt;65),17,IF(AND(BM1144&gt;310.07,BM1144&lt;312),18,IF(AND(BM1144&gt;146.01,BM1144&lt;148),19,IF(AND(BM1144&gt;82.42,BM1144&lt;84),20))))))))))))))))))</f>
        <v>0</v>
      </c>
      <c r="CD1144" s="52" t="b">
        <f>IF(AND(BO1144&gt;107.35,BO1144&lt;109),3,IF(AND(BO1144&gt;63.65,BO1144&lt;65),4,IF(AND(BO1144&gt;44.75,BO1144&lt;46),5,IF(AND(BO1144&gt;143.27,BO1144&lt;145),6,IF(AND(BO1144&gt;85.58,BO1144&lt;87),7,IF(AND(BO1144&gt;60.46,BO1144&lt;62),8,IF(AND(BO1144&gt;194.16,BO1144&lt;196),9,IF(AND(BO1144&gt;117.24,BO1144&lt;119),10,IF(AND(BO1144&gt;82.88,BO1144&lt;84),11,IF(AND(BO1144&gt;112.44,BO1144&lt;114),12,IF(AND(BO1144&gt;66.69,BO1144&lt;68),13,IF(AND(BO1144&gt;46.9,BO1144&lt;48),14,IF(AND(BO1144&gt;150.05,BO1144&lt;152),15,IF(AND(BO1144&gt;90.65,BO1144&lt;91),16,IF(AND(BO1144&gt;63.34,BO1144&lt;65),17,IF(AND(BO1144&gt;203.34,BO1144&lt;205),18,IF(AND(BO1144&gt;122.8,BO1144&lt;124),19,IF(AND(BO1144&gt;86.83,BO1144&lt;88),20))))))))))))))))))</f>
        <v>0</v>
      </c>
      <c r="CE1144" s="52" t="b">
        <f>IF(AND(BP1144&gt;139.85,BP1144&lt;141),3,IF(AND(BP1144&gt;103.84,BP1144&lt;105),4,IF(AND(BP1144&gt;52.32,BP1144&lt;54),5,IF(AND(BP1144&gt;285.46,BP1144&lt;287),6,IF(AND(BP1144&gt;118.42,BP1144&lt;120),7,IF(AND(BP1144&gt;62.42,BP1144&lt;64),8,IF(AND(BP1144&gt;412.27,BP1144&lt;414),9,IF(AND(BP1144&gt;140.33,BP1144&lt;142),10,IF(AND(BP1144&gt;145,BP1144&lt;147),11,IF(AND(BP1144&gt;146.47,BP1144&lt;148),12,IF(AND(BP1144&gt;108.77,BP1144&lt;110),13,IF(AND(BP1144&gt;54.82,BP1144&lt;56),14,IF(AND(BP1144&gt;298.92,BP1144&lt;300),15,IF(AND(BP1144&gt;124.03,BP1144&lt;126),16,IF(AND(BP1144&gt;65.4,BP1144&lt;67),17,IF(AND(BP1144&gt;431.69,BP1144&lt;433),18,IF(AND(BP1144&gt;146.97,BP1144&lt;148),19,IF(AND(BP1144&gt;151.86,BP1144&lt;153),20))))))))))))))))))</f>
        <v>0</v>
      </c>
      <c r="CF1144" s="52" t="b">
        <f>IF(AND(BQ1144&gt;350.42,BQ1144&lt;352),3,IF(AND(BQ1144&gt;546.22,BQ1144&lt;548),4,IF(AND(BQ1144&gt;155.33,BQ1144&lt;157),5,IF(AND(BQ1144&gt;721.99,BQ1144&lt;723),6,IF(AND(BQ1144&gt;638.96,BQ1144&lt;639),7,IF(AND(BQ1144&gt;187.79,BQ1144&lt;189),8,IF(AND(BQ1144&gt;945.4,BQ1144&lt;947),9,IF(AND(BQ1144&gt;698.46,BQ1144&lt;670),10,IF(AND(BQ1144&gt;360.7,BQ1144&lt;362),11,IF(AND(BQ1144&gt;366.94,BQ1144&lt;368),12,IF(AND(BQ1144&gt;571.94,BQ1144&lt;573),13,IF(AND(BQ1144&gt;162.68,BQ1144&lt;164),14,IF(AND(BQ1144&gt;755.97,BQ1144&lt;757),15,IF(AND(BQ1144&gt;667.99,BQ1144&lt;669),16,IF(AND(BQ1144&gt;196.66,BQ1144&lt;198),17,IF(AND(BQ1144&gt;989.88,BQ1144&lt;991),18,IF(AND(BQ1144&gt;731.33,BQ1144&lt;733),19,IF(AND(BQ1144&gt;377.7,BQ1144&lt;379),20))))))))))))))))))</f>
        <v>0</v>
      </c>
      <c r="CG1144" s="52" t="b">
        <f>IF(AND(BS1144&gt;46.2,BS1144&lt;46.5),3,IF(AND(BS1144&gt;18.8,BS1144&lt;19.1),4,IF(AND(BS1144&gt;15.8,BS1144&lt;16),5,IF(AND(BS1144&gt;78.7,BS1144&lt;79),6,IF(AND(BS1144&gt;32.1,BS1144&lt;32.4),7,IF(AND(BS1144&gt;26.9,BS1144&lt;27.3),8,IF(AND(BS1144&gt;125,BS1144&lt;125.5),9,IF(AND(BS1144&gt;48.2,BS1144&lt;48.52),10,IF(AND(BS1144&gt;43.1,BS1144&lt;43.6),11,IF(AND(BS1144&gt;48.53,BS1144&lt;48.7),12,IF(AND(BS1144&gt;19.6,BS1144&lt;20.1),13,IF(AND(BS1144&gt;16.5,BS1144&lt;16.9),14,IF(AND(BS1144&gt;82.4,BS1144&lt;82.8),15,IF(AND(BS1144&gt;33.6,BS1144&lt;34),16,IF(AND(BS1144&gt;28,BS1144&lt;28.6),17,IF(AND(BS1144&gt;130.8,BS1144&lt;131.4),18,IF(AND(BS1144&gt;50.5,BS1144&lt;50.9),19,IF(AND(BS1144&gt;45.2,BS1144&lt;45.8),20))))))))))))))))))</f>
        <v>0</v>
      </c>
    </row>
    <row r="1145" spans="1:88" ht="90" customHeight="1">
      <c r="A1145" s="297"/>
      <c r="B1145" s="300"/>
      <c r="C1145" s="309"/>
      <c r="D1145" s="311" t="s">
        <v>338</v>
      </c>
      <c r="E1145" s="312"/>
      <c r="F1145" s="10" t="s">
        <v>36</v>
      </c>
      <c r="G1145" s="12">
        <f>IF(AD1145=FALSE,0,AD1145)</f>
        <v>624.59</v>
      </c>
      <c r="H1145" s="12" t="s">
        <v>36</v>
      </c>
      <c r="I1145" s="12">
        <f>IF(AE1145=FALSE,0,AE1145)</f>
        <v>0</v>
      </c>
      <c r="J1145" s="12">
        <f>IF(AF1145=FALSE,0,AF1145)</f>
        <v>0</v>
      </c>
      <c r="K1145" s="12" t="s">
        <v>36</v>
      </c>
      <c r="L1145" s="12">
        <f>IF(AG1145=FALSE,0,AG1145)</f>
        <v>0</v>
      </c>
      <c r="M1145" s="12" t="s">
        <v>36</v>
      </c>
      <c r="N1145" s="12" t="s">
        <v>36</v>
      </c>
      <c r="O1145" s="12" t="s">
        <v>36</v>
      </c>
      <c r="P1145" s="12" t="s">
        <v>36</v>
      </c>
      <c r="Q1145" s="12">
        <f>IF(AH1145=FALSE,0,AH1145)</f>
        <v>0</v>
      </c>
      <c r="R1145" s="12" t="s">
        <v>36</v>
      </c>
      <c r="S1145" s="12">
        <f>IF(AI1145=FALSE,0,AI1145)</f>
        <v>0</v>
      </c>
      <c r="T1145" s="12" t="s">
        <v>36</v>
      </c>
      <c r="U1145" s="12">
        <f>IF(AJ1145=FALSE,0,AJ1145)</f>
        <v>0</v>
      </c>
      <c r="V1145" s="12">
        <f>IF(AK1145=FALSE,0,AK1145)</f>
        <v>0</v>
      </c>
      <c r="W1145" s="12">
        <f>IF(AL1145=FALSE,0,AL1145)</f>
        <v>0</v>
      </c>
      <c r="X1145" s="12" t="s">
        <v>36</v>
      </c>
      <c r="Y1145" s="12">
        <f>IF(AM1145=FALSE,0,AM1145)</f>
        <v>0</v>
      </c>
      <c r="Z1145" s="12" t="s">
        <v>36</v>
      </c>
      <c r="AA1145" s="18">
        <v>9</v>
      </c>
      <c r="AD1145" s="52">
        <f>IF(AD1144=3,948.15,IF(AD1144=4,624.59,IF(AD1144=5,238.38,IF(AD1144=6,1987,IF(AD1144=7,740.75,IF(AD1144=8,283.91,IF(AD1144=9,2682.35,IF(AD1144=10,829.59,IF(AD1144=11,586.15,IF(AD1144=12,992.71,IF(AD1144=13,653.95,IF(AD1144=14,249.59,IF(AD1144=15,2080.39,IF(AD1144=16,775.57,IF(AD1144=17,297.25,IF(AD1144=18,2808.42,IF(AD1144=19,868.59,IF(AD1144=20,613.7))))))))))))))))))</f>
        <v>624.59</v>
      </c>
      <c r="AE1145" s="52" t="b">
        <f>IF(AE1144=5,1205.78,IF(AE1144=8,1408.63,IF(AE1144=11,1428.91,IF(AE1144=14,1262.45,IF(AE1144=17,1474.83,IF(AE1144=20,1496.07))))))</f>
        <v>0</v>
      </c>
      <c r="AF1145" s="52" t="b">
        <f>IF(AF1144=3,487.32,IF(AF1144=4,325.64,IF(AF1144=5,287.99,IF(AF1144=6,618.7,IF(AF1144=7,412.3,IF(AF1144=8,366.04,IF(AF1144=9,798.54,IF(AF1144=10,534.49,IF(AF1144=11,476.86,IF(AF1144=12,510.22,IF(AF1144=13,340.94,IF(AF1144=14,301.53,IF(AF1144=15,647.78,IF(AF1144=16,431.68,IF(AF1144=17,383.24,IF(AF1144=18,836.07,IF(AF1144=19,559.61,IF(AF1144=20,499.27))))))))))))))))))</f>
        <v>0</v>
      </c>
      <c r="AG1145" s="52" t="b">
        <f>IF(AG1144=3,498.89,IF(AG1144=4,361.29,IF(AG1144=5,250.38,IF(AG1144=6,629.22,IF(AG1144=7,456.21,IF(AG1144=8,316.16,IF(AG1144=9,815.35,IF(AG1144=10,572.19,IF(AG1144=11,402.59,IF(AG1144=12,522.33,IF(AG1144=13,378.28,IF(AG1144=14,262.15,IF(AG1144=15,658.8,IF(AG1144=16,477.66,IF(AG1144=17,331.01,IF(AG1144=18,853.67,IF(AG1144=19,599.08,IF(AG1144=20,421.51))))))))))))))))))</f>
        <v>0</v>
      </c>
      <c r="AH1145" s="52" t="b">
        <f>IF(AH1144=3,359.85,IF(AH1144=4,130.83,IF(AH1144=5,78.61,IF(AH1144=6,427.19,IF(AH1144=7,160.77,IF(AH1144=8,95.38,IF(AH1144=9,568.37,IF(AH1144=10,204.4,IF(AH1144=11,132.96,IF(AH1144=12,376.76,IF(AH1144=13,136.98,IF(AH1144=14,82.31,IF(AH1144=15,447.27,IF(AH1144=16,168.32,IF(AH1144=17,99.86,IF(AH1144=18,595.08,IF(AH1144=19,214.01,IF(AH1144=20,139.21))))))))))))))))))</f>
        <v>0</v>
      </c>
      <c r="AI1145" s="52" t="b">
        <f>IF(AI1144=3,196.17,IF(AI1144=4,89.93,IF(AI1144=5,48.88,IF(AI1144=6,246.08,IF(AI1144=7,112.07,IF(AI1144=8,61.92,IF(AI1144=9,297.11,IF(AI1144=10,140.41,IF(AI1144=11,79.67,IF(AI1144=12,205.39,IF(AI1144=13,94.16,IF(AI1144=14,51.17,IF(AI1144=15,257.64,IF(AI1144=16,117.33,IF(AI1144=17,64.83,IF(AI1144=18,311.07,IF(AI1144=19,147.01,IF(AI1144=20,83.42))))))))))))))))))</f>
        <v>0</v>
      </c>
      <c r="AJ1145" s="52" t="b">
        <f>IF(AJ1144=3,108.35,IF(AJ1144=4,64.65,IF(AJ1144=5,45.75,IF(AJ1144=6,144.27,IF(AJ1144=7,86.58,IF(AJ1144=8,61.46,IF(AJ1144=9,195.16,IF(AJ1144=10,118.24,IF(AJ1144=11,83.88,IF(AJ1144=12,113.44,IF(AJ1144=13,67.69,IF(AJ1144=14,47.9,IF(AJ1144=15,151.05,IF(AJ1144=16,90.65,IF(AJ1144=17,64.34,IF(AJ1144=18,204.34,IF(AJ1144=19,123.8,IF(AJ1144=20,87.83))))))))))))))))))</f>
        <v>0</v>
      </c>
      <c r="AK1145" s="52" t="b">
        <f>IF(AK1144=3,140.85,IF(AK1144=4,104.84,IF(AK1144=5,53.32,IF(AK1144=6,286.46,IF(AK1144=7,119.42,IF(AK1144=8,63.42,IF(AK1144=9,413.27,IF(AK1144=10,141.33,IF(AK1144=11,146,IF(AK1144=12,147.47,IF(AK1144=13,109.77,IF(AK1144=14,55.82,IF(AK1144=15,299.92,IF(AK1144=16,125.03,IF(AK1144=17,66.4,IF(AK1144=18,432.69,IF(AK1144=19,147.97,IF(AK1144=20,152.86))))))))))))))))))</f>
        <v>0</v>
      </c>
      <c r="AL1145" s="52" t="b">
        <f>IF(AL1144=3,351.42,IF(AL1144=4,547.22,IF(AL1144=5,156.33,IF(AL1144=6,722.99,IF(AL1144=7,638.96,IF(AL1144=8,188.79,IF(AL1144=9,946.4,IF(AL1144=10,699.46,IF(AL1144=11,361.7,IF(AL1144=12,367.94,IF(AL1144=13,572.94,IF(AL1144=14,163.68,IF(AL1144=15,756.97,IF(AL1144=16,668.99,IF(AL1144=17,197.66,IF(AL1144=18,990.88,IF(AL1144=19,732.33,IF(AL1144=20,378.7))))))))))))))))))</f>
        <v>0</v>
      </c>
      <c r="AM1145" s="52" t="b">
        <f>IF(AM1144=3,46.41,IF(AM1144=4,19.01,IF(AM1144=5,15.96,IF(AM1144=6,78.9,IF(AM1144=7,32.34,IF(AM1144=8,27.09,IF(AM1144=9,125.27,IF(AM1144=10,48.48,IF(AM1144=11,43.47,IF(AM1144=12,48.59,IF(AM1144=13,19.9,IF(AM1144=14,16.71,IF(AM1144=15,82.61,IF(AM1144=16,33.86,IF(AM1144=17,28.36,IF(AM1144=18,131.15,IF(AM1144=19,50.76,IF(AM1144=20,45.51))))))))))))))))))</f>
        <v>0</v>
      </c>
      <c r="AO1145" s="4">
        <f t="shared" si="2898"/>
        <v>0</v>
      </c>
      <c r="AP1145" s="4">
        <f t="shared" si="2899"/>
        <v>0</v>
      </c>
      <c r="AQ1145" s="4">
        <f t="shared" si="2963"/>
        <v>0</v>
      </c>
      <c r="AU1145" s="310"/>
      <c r="AV1145" s="316"/>
      <c r="AW1145" s="317"/>
      <c r="AX1145" s="321" t="s">
        <v>338</v>
      </c>
      <c r="AY1145" s="321"/>
      <c r="AZ1145" s="10" t="s">
        <v>36</v>
      </c>
      <c r="BA1145" s="12">
        <f>IF(BX1145=FALSE,0,BX1145)</f>
        <v>1249.18</v>
      </c>
      <c r="BB1145" s="12" t="s">
        <v>36</v>
      </c>
      <c r="BC1145" s="12">
        <f>IF(BY1145=FALSE,0,BY1145)</f>
        <v>0</v>
      </c>
      <c r="BD1145" s="12">
        <f>IF(BZ1145=FALSE,0,BZ1145)</f>
        <v>0</v>
      </c>
      <c r="BE1145" s="12" t="s">
        <v>36</v>
      </c>
      <c r="BF1145" s="12">
        <f>IF(CA1145=FALSE,0,CA1145)</f>
        <v>0</v>
      </c>
      <c r="BG1145" s="12" t="s">
        <v>36</v>
      </c>
      <c r="BH1145" s="12" t="s">
        <v>36</v>
      </c>
      <c r="BI1145" s="12" t="s">
        <v>36</v>
      </c>
      <c r="BJ1145" s="12" t="s">
        <v>36</v>
      </c>
      <c r="BK1145" s="12">
        <f>IF(CB1145=FALSE,0,CB1145)</f>
        <v>0</v>
      </c>
      <c r="BL1145" s="12" t="s">
        <v>36</v>
      </c>
      <c r="BM1145" s="12">
        <f>IF(CC1145=FALSE,0,CC1145)</f>
        <v>0</v>
      </c>
      <c r="BN1145" s="12" t="s">
        <v>36</v>
      </c>
      <c r="BO1145" s="12">
        <f>IF(CD1145=FALSE,0,CD1145)</f>
        <v>0</v>
      </c>
      <c r="BP1145" s="12">
        <f>IF(CE1145=FALSE,0,CE1145)</f>
        <v>0</v>
      </c>
      <c r="BQ1145" s="12">
        <f>IF(CF1145=FALSE,0,CF1145)</f>
        <v>0</v>
      </c>
      <c r="BR1145" s="12" t="s">
        <v>36</v>
      </c>
      <c r="BS1145" s="12">
        <f>IF(CG1145=FALSE,0,CG1145)</f>
        <v>0</v>
      </c>
      <c r="BT1145" s="12" t="s">
        <v>36</v>
      </c>
      <c r="BU1145" s="18">
        <v>9</v>
      </c>
      <c r="BX1145" s="52">
        <f>IF(AD1144=3,1896.3,IF(AD1144=4,1249.18,IF(AD1144=5,476.76,IF(AD1144=6,3974,IF(AD1144=7,1481.5,IF(AD1144=8,567.82,IF(AD1144=9,5364.7,IF(AD1144=10,1659.18,IF(AD1144=11,1172.3)))))))))</f>
        <v>1249.18</v>
      </c>
      <c r="BY1145" s="52" t="b">
        <f>IF(AE1144=5,2411.56,IF(AE1144=8,2817.26,IF(AE1144=11,2857.82)))</f>
        <v>0</v>
      </c>
      <c r="BZ1145" s="52" t="b">
        <f>IF(AF1144=3,974.64,IF(AF1144=4,651.28,IF(AF1144=5,575.98,IF(AF1144=6,1237.4,IF(AF1144=7,824.6,IF(AF1144=8,732.08,IF(AF1144=9,1597.08,IF(AF1144=10,1068.98,IF(AF1144=11,953.72)))))))))</f>
        <v>0</v>
      </c>
      <c r="CA1145" s="52" t="b">
        <f>IF(AG1144=3,997.78,IF(AG1144=4,722.58,IF(AG1144=5,500.76,IF(AG1144=6,1258.44,IF(AG1144=7,912.42,IF(AG1144=8,632.32,IF(AG1144=9,1630.7,IF(AG1144=10,1144.38,IF(AG1144=11,805.18)))))))))</f>
        <v>0</v>
      </c>
      <c r="CB1145" s="52" t="b">
        <f>IF(AH1144=3,719.7,IF(AH1144=4,261.66,IF(AH1144=5,157.22,IF(AH1144=6,854.38,IF(AH1144=7,321.54,IF(AH1144=8,190.76,IF(AH1144=9,1136.74,IF(AH1144=10,408.8,IF(AH1144=11,265.92)))))))))</f>
        <v>0</v>
      </c>
      <c r="CC1145" s="52" t="b">
        <f>IF(AI1144=3,392.34,IF(AI1144=4,179.86,IF(AI1144=5,97.76,IF(AI1144=6,492.16,IF(AI1144=7,224.14,IF(AI1144=8,123.84,IF(AI1144=9,594.22,IF(AI1144=10,280.82,IF(AI1144=11,159.34)))))))))</f>
        <v>0</v>
      </c>
      <c r="CD1145" s="52" t="b">
        <f>IF(AJ1144=3,216.7,IF(AJ1144=4,129.3,IF(AJ1144=5,91.5,IF(AJ1144=6,288.54,IF(AJ1144=7,173.16,IF(AJ1144=8,122.92,IF(AJ1144=9,390.32,IF(AJ1144=10,236.48,IF(AJ1144=11,167.76)))))))))</f>
        <v>0</v>
      </c>
      <c r="CE1145" s="52" t="b">
        <f>IF(AK1144=3,281.7,IF(AK1144=4,209.68,IF(AK1144=5,106.64,IF(AK1144=6,572.92,IF(AK1144=7,238.84,IF(AK1144=8,126.84,IF(AK1144=9,826.54,IF(AK1144=10,282.66,IF(AK1144=11,292)))))))))</f>
        <v>0</v>
      </c>
      <c r="CF1145" s="52" t="b">
        <f>IF(AL1144=3,702.84,IF(AL1144=4,1094.44,IF(AL1144=5,312.66,IF(AL1144=6,1445.98,IF(AL1144=7,1277.92,IF(AL1144=8,377.58,IF(AL1144=9,1892.8,IF(AL1144=10,1398.92,IF(AL1144=11,723.4)))))))))</f>
        <v>0</v>
      </c>
      <c r="CG1145" s="52" t="b">
        <f>IF(AM1144=3,92.82,IF(AM1144=4,38.02,IF(AM1144=5,31.92,IF(AM1144=6,157.8,IF(AM1144=7,64.68,IF(AM1144=8,54.18,IF(AM1144=9,250.54,IF(AM1144=10,96.96,IF(AM1144=11,86.94)))))))))</f>
        <v>0</v>
      </c>
    </row>
    <row r="1146" spans="1:88" ht="30" customHeight="1">
      <c r="A1146" s="295" t="s">
        <v>104</v>
      </c>
      <c r="B1146" s="298" t="s">
        <v>213</v>
      </c>
      <c r="C1146" s="307">
        <v>3171.6</v>
      </c>
      <c r="D1146" s="298" t="s">
        <v>27</v>
      </c>
      <c r="E1146" s="36" t="s">
        <v>28</v>
      </c>
      <c r="F1146" s="40">
        <f>G1146+I1146+J1146+L1146+Q1146+S1146+U1146+V1146+W1146+Y1146+Z1146</f>
        <v>1980949.6440000001</v>
      </c>
      <c r="G1146" s="61">
        <v>1980949.6440000001</v>
      </c>
      <c r="H1146" s="44">
        <v>0</v>
      </c>
      <c r="I1146" s="44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25">
        <v>1</v>
      </c>
      <c r="AO1146" s="4">
        <f t="shared" si="2898"/>
        <v>0</v>
      </c>
      <c r="AP1146" s="4">
        <f t="shared" si="2899"/>
        <v>0</v>
      </c>
      <c r="AQ1146" s="4">
        <f t="shared" si="2963"/>
        <v>0</v>
      </c>
      <c r="AU1146" s="310" t="s">
        <v>104</v>
      </c>
      <c r="AV1146" s="316" t="s">
        <v>213</v>
      </c>
      <c r="AW1146" s="317">
        <v>3171.6</v>
      </c>
      <c r="AX1146" s="316" t="s">
        <v>27</v>
      </c>
      <c r="AY1146" s="36" t="s">
        <v>28</v>
      </c>
      <c r="AZ1146" s="10">
        <f>BA1146+BC1146+BD1146+BF1146+BK1146+BM1146+BO1146+BP1146+BQ1146+BS1146+BT1146</f>
        <v>3961899.29</v>
      </c>
      <c r="BA1146" s="44">
        <f>ROUND($C1146*BA1154,2)</f>
        <v>3961899.29</v>
      </c>
      <c r="BB1146" s="10">
        <f>ROUND(H1146*2,2)</f>
        <v>0</v>
      </c>
      <c r="BC1146" s="44">
        <f>ROUND($C1146*BC1154,2)</f>
        <v>0</v>
      </c>
      <c r="BD1146" s="44">
        <f>ROUND($C1146*BD1154,2)</f>
        <v>0</v>
      </c>
      <c r="BE1146" s="10">
        <f>ROUND(K1146*2,2)</f>
        <v>0</v>
      </c>
      <c r="BF1146" s="44">
        <f>ROUND($C1146*BF1154,2)</f>
        <v>0</v>
      </c>
      <c r="BG1146" s="10">
        <f>ROUND(M1146*2,2)</f>
        <v>0</v>
      </c>
      <c r="BH1146" s="10">
        <f>ROUND(N1146*2,2)</f>
        <v>0</v>
      </c>
      <c r="BI1146" s="10">
        <f>ROUND(O1146*2,2)</f>
        <v>0</v>
      </c>
      <c r="BJ1146" s="10">
        <f>ROUND(P1146*2,2)</f>
        <v>0</v>
      </c>
      <c r="BK1146" s="44">
        <f>ROUND($C1146*BK1154,2)</f>
        <v>0</v>
      </c>
      <c r="BL1146" s="10">
        <f>ROUND(R1146*2,2)</f>
        <v>0</v>
      </c>
      <c r="BM1146" s="44">
        <f>ROUND($C1146*BM1154,2)</f>
        <v>0</v>
      </c>
      <c r="BN1146" s="10">
        <f>ROUND(T1146*2,2)</f>
        <v>0</v>
      </c>
      <c r="BO1146" s="44">
        <f>ROUND($C1146*BO1154,2)</f>
        <v>0</v>
      </c>
      <c r="BP1146" s="44">
        <f>ROUND(V1146*2,2)</f>
        <v>0</v>
      </c>
      <c r="BQ1146" s="44">
        <f>ROUND($C1146*BQ1154,2)</f>
        <v>0</v>
      </c>
      <c r="BR1146" s="10">
        <f>ROUND(X1146*2,2)</f>
        <v>0</v>
      </c>
      <c r="BS1146" s="44">
        <f>ROUND(Y1146*2,2)</f>
        <v>0</v>
      </c>
      <c r="BT1146" s="10">
        <f>ROUND(Z1146*2,2)</f>
        <v>0</v>
      </c>
      <c r="BU1146" s="25">
        <v>1</v>
      </c>
      <c r="CI1146" s="32">
        <f>BF1146-BG1146</f>
        <v>0</v>
      </c>
    </row>
    <row r="1147" spans="1:88" ht="60" customHeight="1">
      <c r="A1147" s="296"/>
      <c r="B1147" s="299"/>
      <c r="C1147" s="308"/>
      <c r="D1147" s="300"/>
      <c r="E1147" s="36" t="s">
        <v>29</v>
      </c>
      <c r="F1147" s="13">
        <v>0</v>
      </c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5">
        <v>2</v>
      </c>
      <c r="AO1147" s="4">
        <f t="shared" si="2898"/>
        <v>0</v>
      </c>
      <c r="AP1147" s="4">
        <f t="shared" si="2899"/>
        <v>0</v>
      </c>
      <c r="AQ1147" s="4">
        <f t="shared" si="2963"/>
        <v>0</v>
      </c>
      <c r="AU1147" s="310"/>
      <c r="AV1147" s="316"/>
      <c r="AW1147" s="317"/>
      <c r="AX1147" s="316"/>
      <c r="AY1147" s="36" t="s">
        <v>29</v>
      </c>
      <c r="AZ1147" s="13">
        <v>0</v>
      </c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5">
        <v>2</v>
      </c>
    </row>
    <row r="1148" spans="1:88" ht="120" customHeight="1">
      <c r="A1148" s="296"/>
      <c r="B1148" s="299"/>
      <c r="C1148" s="308"/>
      <c r="D1148" s="298" t="s">
        <v>30</v>
      </c>
      <c r="E1148" s="36" t="s">
        <v>31</v>
      </c>
      <c r="F1148" s="13">
        <v>0</v>
      </c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5">
        <v>3</v>
      </c>
      <c r="AO1148" s="4">
        <f t="shared" si="2898"/>
        <v>0</v>
      </c>
      <c r="AP1148" s="4">
        <f t="shared" si="2899"/>
        <v>0</v>
      </c>
      <c r="AQ1148" s="4">
        <f t="shared" si="2963"/>
        <v>0</v>
      </c>
      <c r="AT1148" s="32">
        <f>AZ1148-BC1148</f>
        <v>0</v>
      </c>
      <c r="AU1148" s="310"/>
      <c r="AV1148" s="316"/>
      <c r="AW1148" s="317"/>
      <c r="AX1148" s="316" t="s">
        <v>30</v>
      </c>
      <c r="AY1148" s="36" t="s">
        <v>31</v>
      </c>
      <c r="AZ1148" s="13">
        <v>0</v>
      </c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5">
        <v>3</v>
      </c>
    </row>
    <row r="1149" spans="1:88" ht="30" customHeight="1">
      <c r="A1149" s="296"/>
      <c r="B1149" s="299"/>
      <c r="C1149" s="308"/>
      <c r="D1149" s="299"/>
      <c r="E1149" s="36" t="s">
        <v>32</v>
      </c>
      <c r="F1149" s="13">
        <v>0</v>
      </c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5">
        <v>4</v>
      </c>
      <c r="AO1149" s="4">
        <f t="shared" si="2898"/>
        <v>0</v>
      </c>
      <c r="AP1149" s="4">
        <f t="shared" si="2899"/>
        <v>0</v>
      </c>
      <c r="AQ1149" s="4">
        <f t="shared" si="2963"/>
        <v>0</v>
      </c>
      <c r="AU1149" s="310"/>
      <c r="AV1149" s="316"/>
      <c r="AW1149" s="317"/>
      <c r="AX1149" s="316"/>
      <c r="AY1149" s="36" t="s">
        <v>32</v>
      </c>
      <c r="AZ1149" s="13">
        <v>0</v>
      </c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5">
        <v>4</v>
      </c>
    </row>
    <row r="1150" spans="1:88" ht="30" customHeight="1">
      <c r="A1150" s="296"/>
      <c r="B1150" s="299"/>
      <c r="C1150" s="308"/>
      <c r="D1150" s="299"/>
      <c r="E1150" s="36" t="s">
        <v>33</v>
      </c>
      <c r="F1150" s="13">
        <v>0</v>
      </c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5">
        <v>5</v>
      </c>
      <c r="AO1150" s="4">
        <f t="shared" si="2898"/>
        <v>0</v>
      </c>
      <c r="AP1150" s="4">
        <f t="shared" si="2899"/>
        <v>0</v>
      </c>
      <c r="AQ1150" s="4">
        <f t="shared" si="2963"/>
        <v>0</v>
      </c>
      <c r="AU1150" s="310"/>
      <c r="AV1150" s="316"/>
      <c r="AW1150" s="317"/>
      <c r="AX1150" s="316"/>
      <c r="AY1150" s="36" t="s">
        <v>33</v>
      </c>
      <c r="AZ1150" s="13">
        <v>0</v>
      </c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5">
        <v>5</v>
      </c>
    </row>
    <row r="1151" spans="1:88" ht="30" customHeight="1">
      <c r="A1151" s="296"/>
      <c r="B1151" s="299"/>
      <c r="C1151" s="308"/>
      <c r="D1151" s="300"/>
      <c r="E1151" s="36" t="s">
        <v>34</v>
      </c>
      <c r="F1151" s="13">
        <v>0</v>
      </c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5">
        <v>6</v>
      </c>
      <c r="AO1151" s="4">
        <f t="shared" si="2898"/>
        <v>0</v>
      </c>
      <c r="AP1151" s="4">
        <f t="shared" si="2899"/>
        <v>0</v>
      </c>
      <c r="AQ1151" s="4">
        <f t="shared" si="2963"/>
        <v>0</v>
      </c>
      <c r="AU1151" s="310"/>
      <c r="AV1151" s="316"/>
      <c r="AW1151" s="317"/>
      <c r="AX1151" s="316"/>
      <c r="AY1151" s="36" t="s">
        <v>34</v>
      </c>
      <c r="AZ1151" s="13">
        <v>0</v>
      </c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5">
        <v>6</v>
      </c>
    </row>
    <row r="1152" spans="1:88" ht="30" customHeight="1">
      <c r="A1152" s="296"/>
      <c r="B1152" s="299"/>
      <c r="C1152" s="308"/>
      <c r="D1152" s="311" t="s">
        <v>35</v>
      </c>
      <c r="E1152" s="312"/>
      <c r="F1152" s="10">
        <f>F1146+F1147+F1148+F1149+F1150+F1151</f>
        <v>1980949.6440000001</v>
      </c>
      <c r="G1152" s="10">
        <f t="shared" ref="G1152" si="2985">G1146+G1147+G1148+G1149+G1150+G1151</f>
        <v>1980949.6440000001</v>
      </c>
      <c r="H1152" s="10">
        <f t="shared" ref="H1152" si="2986">H1146+H1147+H1148+H1149+H1150+H1151</f>
        <v>0</v>
      </c>
      <c r="I1152" s="10">
        <f t="shared" ref="I1152" si="2987">I1146+I1147+I1148+I1149+I1150+I1151</f>
        <v>0</v>
      </c>
      <c r="J1152" s="10">
        <f t="shared" ref="J1152" si="2988">J1146+J1147+J1148+J1149+J1150+J1151</f>
        <v>0</v>
      </c>
      <c r="K1152" s="10">
        <f t="shared" ref="K1152" si="2989">K1146+K1147+K1148+K1149+K1150+K1151</f>
        <v>0</v>
      </c>
      <c r="L1152" s="10">
        <f t="shared" ref="L1152" si="2990">L1146+L1147+L1148+L1149+L1150+L1151</f>
        <v>0</v>
      </c>
      <c r="M1152" s="10">
        <f t="shared" ref="M1152" si="2991">M1146+M1147+M1148+M1149+M1150+M1151</f>
        <v>0</v>
      </c>
      <c r="N1152" s="10">
        <f t="shared" ref="N1152" si="2992">N1146+N1147+N1148+N1149+N1150+N1151</f>
        <v>0</v>
      </c>
      <c r="O1152" s="10">
        <f t="shared" ref="O1152" si="2993">O1146+O1147+O1148+O1149+O1150+O1151</f>
        <v>0</v>
      </c>
      <c r="P1152" s="10">
        <f t="shared" ref="P1152" si="2994">P1146+P1147+P1148+P1149+P1150+P1151</f>
        <v>0</v>
      </c>
      <c r="Q1152" s="10">
        <f t="shared" ref="Q1152" si="2995">Q1146+Q1147+Q1148+Q1149+Q1150+Q1151</f>
        <v>0</v>
      </c>
      <c r="R1152" s="10">
        <f t="shared" ref="R1152" si="2996">R1146+R1147+R1148+R1149+R1150+R1151</f>
        <v>0</v>
      </c>
      <c r="S1152" s="10">
        <f t="shared" ref="S1152" si="2997">S1146+S1147+S1148+S1149+S1150+S1151</f>
        <v>0</v>
      </c>
      <c r="T1152" s="10">
        <f t="shared" ref="T1152" si="2998">T1146+T1147+T1148+T1149+T1150+T1151</f>
        <v>0</v>
      </c>
      <c r="U1152" s="10">
        <f t="shared" ref="U1152" si="2999">U1146+U1147+U1148+U1149+U1150+U1151</f>
        <v>0</v>
      </c>
      <c r="V1152" s="10">
        <f t="shared" ref="V1152" si="3000">V1146+V1147+V1148+V1149+V1150+V1151</f>
        <v>0</v>
      </c>
      <c r="W1152" s="10">
        <f t="shared" ref="W1152" si="3001">W1146+W1147+W1148+W1149+W1150+W1151</f>
        <v>0</v>
      </c>
      <c r="X1152" s="10">
        <f t="shared" ref="X1152" si="3002">X1146+X1147+X1148+X1149+X1150+X1151</f>
        <v>0</v>
      </c>
      <c r="Y1152" s="10">
        <f t="shared" ref="Y1152" si="3003">Y1146+Y1147+Y1148+Y1149+Y1150+Y1151</f>
        <v>0</v>
      </c>
      <c r="Z1152" s="10">
        <f t="shared" ref="Z1152" si="3004">Z1146+Z1147+Z1148+Z1149+Z1150+Z1151</f>
        <v>0</v>
      </c>
      <c r="AA1152" s="16">
        <v>7</v>
      </c>
      <c r="AO1152" s="4">
        <f t="shared" si="2898"/>
        <v>0</v>
      </c>
      <c r="AP1152" s="4">
        <f t="shared" si="2899"/>
        <v>0</v>
      </c>
      <c r="AQ1152" s="4">
        <f t="shared" si="2963"/>
        <v>0</v>
      </c>
      <c r="AU1152" s="310"/>
      <c r="AV1152" s="316"/>
      <c r="AW1152" s="317"/>
      <c r="AX1152" s="321" t="s">
        <v>35</v>
      </c>
      <c r="AY1152" s="321"/>
      <c r="AZ1152" s="10">
        <f>AZ1146+AZ1147+AZ1148+AZ1149+AZ1150+AZ1151</f>
        <v>3961899.29</v>
      </c>
      <c r="BA1152" s="10">
        <f t="shared" ref="BA1152:BT1152" si="3005">BA1146+BA1147+BA1148+BA1149+BA1150+BA1151</f>
        <v>3961899.29</v>
      </c>
      <c r="BB1152" s="10">
        <f t="shared" si="3005"/>
        <v>0</v>
      </c>
      <c r="BC1152" s="10">
        <f t="shared" si="3005"/>
        <v>0</v>
      </c>
      <c r="BD1152" s="10">
        <f t="shared" si="3005"/>
        <v>0</v>
      </c>
      <c r="BE1152" s="10">
        <f t="shared" si="3005"/>
        <v>0</v>
      </c>
      <c r="BF1152" s="10">
        <f t="shared" si="3005"/>
        <v>0</v>
      </c>
      <c r="BG1152" s="10">
        <f t="shared" si="3005"/>
        <v>0</v>
      </c>
      <c r="BH1152" s="10">
        <f t="shared" si="3005"/>
        <v>0</v>
      </c>
      <c r="BI1152" s="10">
        <f t="shared" si="3005"/>
        <v>0</v>
      </c>
      <c r="BJ1152" s="10">
        <f t="shared" si="3005"/>
        <v>0</v>
      </c>
      <c r="BK1152" s="10">
        <f t="shared" si="3005"/>
        <v>0</v>
      </c>
      <c r="BL1152" s="10">
        <f t="shared" si="3005"/>
        <v>0</v>
      </c>
      <c r="BM1152" s="10">
        <f t="shared" si="3005"/>
        <v>0</v>
      </c>
      <c r="BN1152" s="10">
        <f t="shared" si="3005"/>
        <v>0</v>
      </c>
      <c r="BO1152" s="10">
        <f t="shared" si="3005"/>
        <v>0</v>
      </c>
      <c r="BP1152" s="10">
        <f t="shared" si="3005"/>
        <v>0</v>
      </c>
      <c r="BQ1152" s="10">
        <f t="shared" si="3005"/>
        <v>0</v>
      </c>
      <c r="BR1152" s="10">
        <f t="shared" si="3005"/>
        <v>0</v>
      </c>
      <c r="BS1152" s="10">
        <f t="shared" si="3005"/>
        <v>0</v>
      </c>
      <c r="BT1152" s="10">
        <f t="shared" si="3005"/>
        <v>0</v>
      </c>
      <c r="BU1152" s="16">
        <v>7</v>
      </c>
      <c r="CI1152" s="32">
        <f>BF1152-BG1152</f>
        <v>0</v>
      </c>
      <c r="CJ1152" s="123"/>
    </row>
    <row r="1153" spans="1:88" ht="75" customHeight="1">
      <c r="A1153" s="296"/>
      <c r="B1153" s="299"/>
      <c r="C1153" s="308"/>
      <c r="D1153" s="311" t="s">
        <v>337</v>
      </c>
      <c r="E1153" s="312"/>
      <c r="F1153" s="11">
        <f>ROUND(F1152/C1146,2)</f>
        <v>624.59</v>
      </c>
      <c r="G1153" s="11">
        <f>ROUND(G1152/C1146,2)</f>
        <v>624.59</v>
      </c>
      <c r="H1153" s="11">
        <f>ROUND(H1152/C1146,2)</f>
        <v>0</v>
      </c>
      <c r="I1153" s="11">
        <f>ROUND(I1152/C1146,2)</f>
        <v>0</v>
      </c>
      <c r="J1153" s="11">
        <f>ROUND(J1152/C1146,2)</f>
        <v>0</v>
      </c>
      <c r="K1153" s="11">
        <f>ROUND(K1152/C1146,2)</f>
        <v>0</v>
      </c>
      <c r="L1153" s="11">
        <f>ROUND(L1152/C1146,2)</f>
        <v>0</v>
      </c>
      <c r="M1153" s="11">
        <f>ROUND(M1152/C1146,2)</f>
        <v>0</v>
      </c>
      <c r="N1153" s="11">
        <f>ROUND(N1152/C1146,2)</f>
        <v>0</v>
      </c>
      <c r="O1153" s="11">
        <f>ROUND(O1152/C1146,2)</f>
        <v>0</v>
      </c>
      <c r="P1153" s="11">
        <f>ROUND(P1152/C1146,2)</f>
        <v>0</v>
      </c>
      <c r="Q1153" s="11">
        <f>ROUND(Q1152/C1146,2)</f>
        <v>0</v>
      </c>
      <c r="R1153" s="11">
        <f>ROUND(R1152/C1146,2)</f>
        <v>0</v>
      </c>
      <c r="S1153" s="11">
        <f>ROUND(S1152/C1146,2)</f>
        <v>0</v>
      </c>
      <c r="T1153" s="11">
        <f>ROUND(T1152/C1146,2)</f>
        <v>0</v>
      </c>
      <c r="U1153" s="11">
        <f>ROUND(U1152/C1146,2)</f>
        <v>0</v>
      </c>
      <c r="V1153" s="11">
        <f>ROUND(V1152/C1146,2)</f>
        <v>0</v>
      </c>
      <c r="W1153" s="11">
        <f>ROUND(W1152/C1146,2)</f>
        <v>0</v>
      </c>
      <c r="X1153" s="11">
        <f>ROUND(X1152/C1146,2)</f>
        <v>0</v>
      </c>
      <c r="Y1153" s="11">
        <f>ROUND(Y1152/C1146,2)</f>
        <v>0</v>
      </c>
      <c r="Z1153" s="11">
        <f>ROUND(Z1152/C1146,2)</f>
        <v>0</v>
      </c>
      <c r="AA1153" s="17">
        <v>8</v>
      </c>
      <c r="AD1153" s="52">
        <f>IF(AND(G1153&gt;947.15,G1153&lt;949),3,IF(AND(G1153&gt;623.59,G1153&lt;625),4,IF(AND(G1153&gt;237.38,G1153&lt;239),5,IF(AND(G1153&gt;1986,G1153&lt;1988),6,IF(AND(G1153&gt;739.75,G1153&lt;741),7,IF(AND(G1153&gt;282.91,G1153&lt;284),8,IF(AND(G1153&gt;2681.35,G1153&lt;2683),9,IF(AND(G1153&gt;828.59,G1153&lt;830),10,IF(AND(G1153&gt;585.15,G1153&lt;587),11,IF(AND(G1153&gt;991.71,G1153&lt;993),12,IF(AND(G1153&gt;652.95,G1153&lt;654),13,IF(AND(G1153&gt;248.59,G1153&lt;250),14,IF(AND(G1153&gt;2079.39,G1153&lt;2081),15,IF(AND(G1153&gt;774.57,G1153&lt;776),16,IF(AND(G1153&gt;296.25,G1153&lt;298),17,IF(AND(G1153&gt;2807.42,G1153&lt;2809),18,IF(AND(G1153&gt;867.59,G1153&lt;869),19,IF(AND(G1153&gt;612.7,G1153&lt;614),20))))))))))))))))))</f>
        <v>4</v>
      </c>
      <c r="AE1153" s="52" t="b">
        <f>IF(AND(I1153&gt;1204.78,I1153&lt;1206),5,IF(AND(I1153&gt;1407.63,I1153&lt;1409),8,IF(AND(I1153&gt;1427.91,I1153&lt;1429),11,IF(AND(I1153&gt;1261.45,I1153&lt;1263),14,IF(AND(I1153&gt;1473.83,I1153&lt;1475),17,IF(AND(I1153&gt;1495.07,I1153&lt;1497),20))))))</f>
        <v>0</v>
      </c>
      <c r="AF1153" s="52" t="b">
        <f>IF(AND(J1153&gt;486.32,J1153&lt;488),3,IF(AND(J1153&gt;324.64,J1153&lt;326),4,IF(AND(J1153&gt;286.99,J1153&lt;288.5),5,IF(AND(J1153&gt;617.7,J1153&lt;618),6,IF(AND(J1153&gt;411.3,J1153&lt;413),7,IF(AND(J1153&gt;365.04,J1153&lt;367),8,IF(AND(J1153&gt;797.54,J1153&lt;799),9,IF(AND(J1153&gt;533.49,J1153&lt;535),10,IF(AND(J1153&gt;475.86,J1153&lt;477),11,IF(AND(J1153&gt;509.22,J1153&lt;511),12,IF(AND(J1153&gt;339.94,J1153&lt;341.2),13,IF(AND(J1153&gt;300.53,J1153&lt;302),14,IF(AND(J1153&gt;646.78,J1153&lt;648),15,IF(AND(J1153&gt;430.68,J1153&lt;432),16,IF(AND(J1153&gt;382.24,J1153&lt;384),17,IF(AND(J1153&gt;835.07,J1153&lt;837),18,IF(AND(J1153&gt;558.61,J1153&lt;560),19,IF(AND(J1153&gt;498.27,J1153&lt;500),20))))))))))))))))))</f>
        <v>0</v>
      </c>
      <c r="AG1153" s="52" t="b">
        <f>IF(AND(L1153&gt;497.89,L1153&lt;499),3,IF(AND(L1153&gt;360.29,L1153&lt;362),4,IF(AND(L1153&gt;249.38,L1153&lt;251),5,IF(AND(L1153&gt;628.22,L1153&lt;630),6,IF(AND(L1153&gt;455.21,L1153&lt;457),7,IF(AND(L1153&gt;315.16,L1153&lt;317),8,IF(AND(L1153&gt;814.35,L1153&lt;816),9,IF(AND(L1153&gt;571.19,L1153&lt;573),10,IF(AND(L1153&gt;401.59,L1153&lt;403),11,IF(AND(L1153&gt;521.33,L1153&lt;523),12,IF(AND(L1153&gt;377.28,L1153&lt;379),13,IF(AND(L1153&gt;261.15,L1153&lt;263),14,IF(AND(L1153&gt;657.8,L1153&lt;659),15,IF(AND(L1153&gt;476.66,L1153&lt;478),16,IF(AND(L1153&gt;330.01,L1153&lt;332),17,IF(AND(L1153&gt;852.67,L1153&lt;854),18,IF(AND(L1153&gt;598.08,L1153&lt;600),19,IF(AND(L1153&gt;420.51,L1153&lt;422),20))))))))))))))))))</f>
        <v>0</v>
      </c>
      <c r="AH1153" s="52" t="b">
        <f>IF(AND(Q1153&gt;358.85,Q1153&lt;360),3,IF(AND(Q1153&gt;129.83,Q1153&lt;131),4,IF(AND(Q1153&gt;77.61,Q1153&lt;79),5,IF(AND(Q1153&gt;426.19,Q1153&lt;428),6,IF(AND(Q1153&gt;159.77,Q1153&lt;161),7,IF(AND(Q1153&gt;94.38,Q1153&lt;96),8,IF(AND(Q1153&gt;567.37,Q1153&lt;569),9,IF(AND(Q1153&gt;203.4,Q1153&lt;205),10,IF(AND(Q1153&gt;131.96,Q1153&lt;133),11,IF(AND(Q1153&gt;375.76,Q1153&lt;377),12,IF(AND(Q1153&gt;135.98,Q1153&lt;137),13,IF(AND(Q1153&gt;81.31,Q1153&lt;83),14,IF(AND(Q1153&gt;446.27,Q1153&lt;448),15,IF(AND(Q1153&gt;167.32,Q1153&lt;169),16,IF(AND(Q1153&gt;98.86,Q1153&lt;100),17,IF(AND(Q1153&gt;594.08,Q1153&lt;596),18,IF(AND(Q1153&gt;213.01,Q1153&lt;215),19,IF(AND(Q1153&gt;138.21,Q1153&lt;140),20))))))))))))))))))</f>
        <v>0</v>
      </c>
      <c r="AI1153" s="52" t="b">
        <f>IF(AND(S1153&gt;195.17,S1153&lt;197),3,IF(AND(S1153&gt;88.93,S1153&lt;90),4,IF(AND(S1153&gt;47.88,S1153&lt;49),5,IF(AND(S1153&gt;245.08,S1153&lt;247),6,IF(AND(S1153&gt;111.07,S1153&lt;113),7,IF(AND(S1153&gt;60.92,S1153&lt;62),8,IF(AND(S1153&gt;296.11,S1153&lt;298),9,IF(AND(S1153&gt;139.41,S1153&lt;141),10,IF(AND(S1153&gt;78.67,S1153&lt;80),11,IF(AND(S1153&gt;204.39,S1153&lt;206),12,IF(AND(S1153&gt;93.16,S1153&lt;95),13,IF(AND(S1153&gt;50.17,S1153&lt;52),14,IF(AND(S1153&gt;256.64,S1153&lt;258),15,IF(AND(S1153&gt;116.33,S1153&lt;118),16,IF(AND(S1153&gt;63.83,S1153&lt;65),17,IF(AND(S1153&gt;310.07,S1153&lt;312),18,IF(AND(S1153&gt;146.01,S1153&lt;148),19,IF(AND(S1153&gt;82.42,S1153&lt;84),20))))))))))))))))))</f>
        <v>0</v>
      </c>
      <c r="AJ1153" s="52" t="b">
        <f>IF(AND(U1153&gt;107.35,U1153&lt;109),3,IF(AND(U1153&gt;63.65,U1153&lt;65),4,IF(AND(U1153&gt;44.75,U1153&lt;46),5,IF(AND(U1153&gt;143.27,U1153&lt;145),6,IF(AND(U1153&gt;85.58,U1153&lt;87),7,IF(AND(U1153&gt;60.46,U1153&lt;62),8,IF(AND(U1153&gt;194.16,U1153&lt;196),9,IF(AND(U1153&gt;117.24,U1153&lt;119),10,IF(AND(U1153&gt;82.88,U1153&lt;84),11,IF(AND(U1153&gt;112.44,U1153&lt;114),12,IF(AND(U1153&gt;66.69,U1153&lt;68),13,IF(AND(U1153&gt;46.9,U1153&lt;48),14,IF(AND(U1153&gt;150.05,U1153&lt;152),15,IF(AND(U1153&gt;90.65,U1153&lt;91),16,IF(AND(U1153&gt;63.34,U1153&lt;65),17,IF(AND(U1153&gt;203.34,U1153&lt;205),18,IF(AND(U1153&gt;122.8,U1153&lt;124),19,IF(AND(U1153&gt;86.83,U1153&lt;88),20))))))))))))))))))</f>
        <v>0</v>
      </c>
      <c r="AK1153" s="52" t="b">
        <f>IF(AND(V1153&gt;139.85,V1153&lt;141),3,IF(AND(V1153&gt;103.84,V1153&lt;105),4,IF(AND(V1153&gt;52.32,V1153&lt;54),5,IF(AND(V1153&gt;285.46,V1153&lt;287),6,IF(AND(V1153&gt;118.42,V1153&lt;120),7,IF(AND(V1153&gt;62.42,V1153&lt;64),8,IF(AND(V1153&gt;412.27,V1153&lt;414),9,IF(AND(V1153&gt;140.33,V1153&lt;142),10,IF(AND(V1153&gt;145,V1153&lt;147),11,IF(AND(V1153&gt;146.47,V1153&lt;148),12,IF(AND(V1153&gt;108.77,V1153&lt;110),13,IF(AND(V1153&gt;54.82,V1153&lt;56),14,IF(AND(V1153&gt;298.92,V1153&lt;300),15,IF(AND(V1153&gt;124.03,V1153&lt;126),16,IF(AND(V1153&gt;65.4,V1153&lt;67),17,IF(AND(V1153&gt;431.69,V1153&lt;433),18,IF(AND(V1153&gt;146.97,V1153&lt;148),19,IF(AND(V1153&gt;151.86,V1153&lt;153),20))))))))))))))))))</f>
        <v>0</v>
      </c>
      <c r="AL1153" s="52" t="b">
        <f>IF(AND(W1153&gt;350.42,W1153&lt;352),3,IF(AND(W1153&gt;546.22,W1153&lt;548),4,IF(AND(W1153&gt;155.33,W1153&lt;157),5,IF(AND(W1153&gt;721.99,W1153&lt;723),6,IF(AND(W1153&gt;638.96,W1153&lt;639),7,IF(AND(W1153&gt;187.79,W1153&lt;189),8,IF(AND(W1153&gt;945.4,W1153&lt;947),9,IF(AND(W1153&gt;698.46,W1153&lt;670),10,IF(AND(W1153&gt;360.7,W1153&lt;362),11,IF(AND(W1153&gt;366.94,W1153&lt;368),12,IF(AND(W1153&gt;571.94,W1153&lt;573),13,IF(AND(W1153&gt;162.68,W1153&lt;164),14,IF(AND(W1153&gt;755.97,W1153&lt;757),15,IF(AND(W1153&gt;667.99,W1153&lt;669),16,IF(AND(W1153&gt;196.66,W1153&lt;198),17,IF(AND(W1153&gt;989.88,W1153&lt;991),18,IF(AND(W1153&gt;731.33,W1153&lt;733),19,IF(AND(W1153&gt;377.7,W1153&lt;379),20))))))))))))))))))</f>
        <v>0</v>
      </c>
      <c r="AM1153" s="52" t="b">
        <f>IF(AND(Y1153&gt;46.2,Y1153&lt;46.5),3,IF(AND(Y1153&gt;18.8,Y1153&lt;19.1),4,IF(AND(Y1153&gt;15.8,Y1153&lt;16),5,IF(AND(Y1153&gt;78.7,Y1153&lt;79),6,IF(AND(Y1153&gt;32.1,Y1153&lt;32.4),7,IF(AND(Y1153&gt;26.9,Y1153&lt;27.3),8,IF(AND(Y1153&gt;125,Y1153&lt;125.5),9,IF(AND(Y1153&gt;48.2,Y1153&lt;48.52),10,IF(AND(Y1153&gt;43.1,Y1153&lt;43.6),11,IF(AND(Y1153&gt;48.53,Y1153&lt;48.7),12,IF(AND(Y1153&gt;19.6,Y1153&lt;20.1),13,IF(AND(Y1153&gt;16.5,Y1153&lt;16.9),14,IF(AND(Y1153&gt;82.4,Y1153&lt;82.8),15,IF(AND(Y1153&gt;33.6,Y1153&lt;34),16,IF(AND(Y1153&gt;28,Y1153&lt;28.6),17,IF(AND(Y1153&gt;130.8,Y1153&lt;131.4),18,IF(AND(Y1153&gt;50.5,Y1153&lt;50.9),19,IF(AND(Y1153&gt;45.2,Y1153&lt;45.8),20))))))))))))))))))</f>
        <v>0</v>
      </c>
      <c r="AO1153" s="4">
        <f t="shared" si="2898"/>
        <v>0</v>
      </c>
      <c r="AP1153" s="4">
        <f t="shared" si="2899"/>
        <v>0</v>
      </c>
      <c r="AQ1153" s="4">
        <f t="shared" si="2963"/>
        <v>0</v>
      </c>
      <c r="AU1153" s="310"/>
      <c r="AV1153" s="316"/>
      <c r="AW1153" s="317"/>
      <c r="AX1153" s="321" t="s">
        <v>337</v>
      </c>
      <c r="AY1153" s="321"/>
      <c r="AZ1153" s="11">
        <f>ROUND(AZ1152/AW1146,2)</f>
        <v>1249.18</v>
      </c>
      <c r="BA1153" s="11">
        <f>ROUND(BA1152/AW1146,2)</f>
        <v>1249.18</v>
      </c>
      <c r="BB1153" s="11">
        <f>ROUND(BB1152/AW1146,2)</f>
        <v>0</v>
      </c>
      <c r="BC1153" s="11">
        <f>ROUND(BC1152/AW1146,2)</f>
        <v>0</v>
      </c>
      <c r="BD1153" s="11">
        <f>ROUND(BD1152/AW1146,2)</f>
        <v>0</v>
      </c>
      <c r="BE1153" s="11">
        <f>ROUND(BE1152/AW1146,2)</f>
        <v>0</v>
      </c>
      <c r="BF1153" s="11">
        <f>ROUND(BF1152/AW1146,2)</f>
        <v>0</v>
      </c>
      <c r="BG1153" s="11">
        <f>ROUND(BG1152/AW1146,2)</f>
        <v>0</v>
      </c>
      <c r="BH1153" s="11">
        <f>ROUND(BH1152/AW1146,2)</f>
        <v>0</v>
      </c>
      <c r="BI1153" s="11">
        <f>ROUND(BI1152/AW1146,2)</f>
        <v>0</v>
      </c>
      <c r="BJ1153" s="11">
        <f>ROUND(BJ1152/AW1146,2)</f>
        <v>0</v>
      </c>
      <c r="BK1153" s="11">
        <f>ROUND(BK1152/AW1146,2)</f>
        <v>0</v>
      </c>
      <c r="BL1153" s="11">
        <f>ROUND(BL1152/AW1146,2)</f>
        <v>0</v>
      </c>
      <c r="BM1153" s="11">
        <f>ROUND(BM1152/AW1146,2)</f>
        <v>0</v>
      </c>
      <c r="BN1153" s="11">
        <f>ROUND(BN1152/AW1146,2)</f>
        <v>0</v>
      </c>
      <c r="BO1153" s="11">
        <f>ROUND(BO1152/AW1146,2)</f>
        <v>0</v>
      </c>
      <c r="BP1153" s="11">
        <f>ROUND(BP1152/AW1146,2)</f>
        <v>0</v>
      </c>
      <c r="BQ1153" s="11">
        <f>ROUND(BQ1152/AW1146,2)</f>
        <v>0</v>
      </c>
      <c r="BR1153" s="11">
        <f>ROUND(BR1152/AW1146,2)</f>
        <v>0</v>
      </c>
      <c r="BS1153" s="11">
        <f>ROUND(BS1152/AW1146,2)</f>
        <v>0</v>
      </c>
      <c r="BT1153" s="11">
        <f>ROUND(BT1152/AW1146,2)</f>
        <v>0</v>
      </c>
      <c r="BU1153" s="17">
        <v>8</v>
      </c>
      <c r="BX1153" s="52" t="b">
        <f>IF(AND(BA1153&gt;947.15,BA1153&lt;949),3,IF(AND(BA1153&gt;623.59,BA1153&lt;625),4,IF(AND(BA1153&gt;237.38,BA1153&lt;239),5,IF(AND(BA1153&gt;1986,BA1153&lt;1988),6,IF(AND(BA1153&gt;739.75,BA1153&lt;741),7,IF(AND(BA1153&gt;282.91,BA1153&lt;284),8,IF(AND(BA1153&gt;2681.35,BA1153&lt;2683),9,IF(AND(BA1153&gt;828.59,BA1153&lt;830),10,IF(AND(BA1153&gt;585.15,BA1153&lt;587),11,IF(AND(BA1153&gt;991.71,BA1153&lt;993),12,IF(AND(BA1153&gt;652.95,BA1153&lt;654),13,IF(AND(BA1153&gt;248.59,BA1153&lt;250),14,IF(AND(BA1153&gt;2079.39,BA1153&lt;2081),15,IF(AND(BA1153&gt;774.57,BA1153&lt;776),16,IF(AND(BA1153&gt;296.25,BA1153&lt;298),17,IF(AND(BA1153&gt;2807.42,BA1153&lt;2809),18,IF(AND(BA1153&gt;867.59,BA1153&lt;869),19,IF(AND(BA1153&gt;612.7,BA1153&lt;614),20))))))))))))))))))</f>
        <v>0</v>
      </c>
      <c r="BY1153" s="52" t="b">
        <f>IF(AND(BC1153&gt;1204.78,BC1153&lt;1206),5,IF(AND(BC1153&gt;1407.63,BC1153&lt;1409),8,IF(AND(BC1153&gt;1427.91,BC1153&lt;1429),11,IF(AND(BC1153&gt;1261.45,BC1153&lt;1263),14,IF(AND(BC1153&gt;1473.83,BC1153&lt;1475),17,IF(AND(BC1153&gt;1495.07,BC1153&lt;1497),20))))))</f>
        <v>0</v>
      </c>
      <c r="BZ1153" s="52" t="b">
        <f>IF(AND(BD1153&gt;486.32,BD1153&lt;488),3,IF(AND(BD1153&gt;324.64,BD1153&lt;326),4,IF(AND(BD1153&gt;286.99,BD1153&lt;288.5),5,IF(AND(BD1153&gt;617.7,BD1153&lt;618),6,IF(AND(BD1153&gt;411.3,BD1153&lt;413),7,IF(AND(BD1153&gt;365.04,BD1153&lt;367),8,IF(AND(BD1153&gt;797.54,BD1153&lt;799),9,IF(AND(BD1153&gt;533.49,BD1153&lt;535),10,IF(AND(BD1153&gt;475.86,BD1153&lt;477),11,IF(AND(BD1153&gt;509.22,BD1153&lt;511),12,IF(AND(BD1153&gt;339.94,BD1153&lt;341.2),13,IF(AND(BD1153&gt;300.53,BD1153&lt;302),14,IF(AND(BD1153&gt;646.78,BD1153&lt;648),15,IF(AND(BD1153&gt;430.68,BD1153&lt;432),16,IF(AND(BD1153&gt;382.24,BD1153&lt;384),17,IF(AND(BD1153&gt;835.07,BD1153&lt;837),18,IF(AND(BD1153&gt;558.61,BD1153&lt;560),19,IF(AND(BD1153&gt;498.27,BD1153&lt;500),20))))))))))))))))))</f>
        <v>0</v>
      </c>
      <c r="CA1153" s="52" t="b">
        <f>IF(AND(BF1153&gt;497.89,BF1153&lt;499),3,IF(AND(BF1153&gt;360.29,BF1153&lt;362),4,IF(AND(BF1153&gt;249.38,BF1153&lt;251),5,IF(AND(BF1153&gt;628.22,BF1153&lt;630),6,IF(AND(BF1153&gt;455.21,BF1153&lt;457),7,IF(AND(BF1153&gt;315.16,BF1153&lt;317),8,IF(AND(BF1153&gt;814.35,BF1153&lt;816),9,IF(AND(BF1153&gt;571.19,BF1153&lt;573),10,IF(AND(BF1153&gt;401.59,BF1153&lt;403),11,IF(AND(BF1153&gt;521.33,BF1153&lt;523),12,IF(AND(BF1153&gt;377.28,BF1153&lt;379),13,IF(AND(BF1153&gt;261.15,BF1153&lt;263),14,IF(AND(BF1153&gt;657.8,BF1153&lt;659),15,IF(AND(BF1153&gt;476.66,BF1153&lt;478),16,IF(AND(BF1153&gt;330.01,BF1153&lt;332),17,IF(AND(BF1153&gt;852.67,BF1153&lt;854),18,IF(AND(BF1153&gt;598.08,BF1153&lt;600),19,IF(AND(BF1153&gt;420.51,BF1153&lt;422),20))))))))))))))))))</f>
        <v>0</v>
      </c>
      <c r="CB1153" s="52" t="b">
        <f>IF(AND(BK1153&gt;358.85,BK1153&lt;360),3,IF(AND(BK1153&gt;129.83,BK1153&lt;131),4,IF(AND(BK1153&gt;77.61,BK1153&lt;79),5,IF(AND(BK1153&gt;426.19,BK1153&lt;428),6,IF(AND(BK1153&gt;159.77,BK1153&lt;161),7,IF(AND(BK1153&gt;94.38,BK1153&lt;96),8,IF(AND(BK1153&gt;567.37,BK1153&lt;569),9,IF(AND(BK1153&gt;203.4,BK1153&lt;205),10,IF(AND(BK1153&gt;131.96,BK1153&lt;133),11,IF(AND(BK1153&gt;375.76,BK1153&lt;377),12,IF(AND(BK1153&gt;135.98,BK1153&lt;137),13,IF(AND(BK1153&gt;81.31,BK1153&lt;83),14,IF(AND(BK1153&gt;446.27,BK1153&lt;448),15,IF(AND(BK1153&gt;167.32,BK1153&lt;169),16,IF(AND(BK1153&gt;98.86,BK1153&lt;100),17,IF(AND(BK1153&gt;594.08,BK1153&lt;596),18,IF(AND(BK1153&gt;213.01,BK1153&lt;215),19,IF(AND(BK1153&gt;138.21,BK1153&lt;140),20))))))))))))))))))</f>
        <v>0</v>
      </c>
      <c r="CC1153" s="52" t="b">
        <f>IF(AND(BM1153&gt;195.17,BM1153&lt;197),3,IF(AND(BM1153&gt;88.93,BM1153&lt;90),4,IF(AND(BM1153&gt;47.88,BM1153&lt;49),5,IF(AND(BM1153&gt;245.08,BM1153&lt;247),6,IF(AND(BM1153&gt;111.07,BM1153&lt;113),7,IF(AND(BM1153&gt;60.92,BM1153&lt;62),8,IF(AND(BM1153&gt;296.11,BM1153&lt;298),9,IF(AND(BM1153&gt;139.41,BM1153&lt;141),10,IF(AND(BM1153&gt;78.67,BM1153&lt;80),11,IF(AND(BM1153&gt;204.39,BM1153&lt;206),12,IF(AND(BM1153&gt;93.16,BM1153&lt;95),13,IF(AND(BM1153&gt;50.17,BM1153&lt;52),14,IF(AND(BM1153&gt;256.64,BM1153&lt;258),15,IF(AND(BM1153&gt;116.33,BM1153&lt;118),16,IF(AND(BM1153&gt;63.83,BM1153&lt;65),17,IF(AND(BM1153&gt;310.07,BM1153&lt;312),18,IF(AND(BM1153&gt;146.01,BM1153&lt;148),19,IF(AND(BM1153&gt;82.42,BM1153&lt;84),20))))))))))))))))))</f>
        <v>0</v>
      </c>
      <c r="CD1153" s="52" t="b">
        <f>IF(AND(BO1153&gt;107.35,BO1153&lt;109),3,IF(AND(BO1153&gt;63.65,BO1153&lt;65),4,IF(AND(BO1153&gt;44.75,BO1153&lt;46),5,IF(AND(BO1153&gt;143.27,BO1153&lt;145),6,IF(AND(BO1153&gt;85.58,BO1153&lt;87),7,IF(AND(BO1153&gt;60.46,BO1153&lt;62),8,IF(AND(BO1153&gt;194.16,BO1153&lt;196),9,IF(AND(BO1153&gt;117.24,BO1153&lt;119),10,IF(AND(BO1153&gt;82.88,BO1153&lt;84),11,IF(AND(BO1153&gt;112.44,BO1153&lt;114),12,IF(AND(BO1153&gt;66.69,BO1153&lt;68),13,IF(AND(BO1153&gt;46.9,BO1153&lt;48),14,IF(AND(BO1153&gt;150.05,BO1153&lt;152),15,IF(AND(BO1153&gt;90.65,BO1153&lt;91),16,IF(AND(BO1153&gt;63.34,BO1153&lt;65),17,IF(AND(BO1153&gt;203.34,BO1153&lt;205),18,IF(AND(BO1153&gt;122.8,BO1153&lt;124),19,IF(AND(BO1153&gt;86.83,BO1153&lt;88),20))))))))))))))))))</f>
        <v>0</v>
      </c>
      <c r="CE1153" s="52" t="b">
        <f>IF(AND(BP1153&gt;139.85,BP1153&lt;141),3,IF(AND(BP1153&gt;103.84,BP1153&lt;105),4,IF(AND(BP1153&gt;52.32,BP1153&lt;54),5,IF(AND(BP1153&gt;285.46,BP1153&lt;287),6,IF(AND(BP1153&gt;118.42,BP1153&lt;120),7,IF(AND(BP1153&gt;62.42,BP1153&lt;64),8,IF(AND(BP1153&gt;412.27,BP1153&lt;414),9,IF(AND(BP1153&gt;140.33,BP1153&lt;142),10,IF(AND(BP1153&gt;145,BP1153&lt;147),11,IF(AND(BP1153&gt;146.47,BP1153&lt;148),12,IF(AND(BP1153&gt;108.77,BP1153&lt;110),13,IF(AND(BP1153&gt;54.82,BP1153&lt;56),14,IF(AND(BP1153&gt;298.92,BP1153&lt;300),15,IF(AND(BP1153&gt;124.03,BP1153&lt;126),16,IF(AND(BP1153&gt;65.4,BP1153&lt;67),17,IF(AND(BP1153&gt;431.69,BP1153&lt;433),18,IF(AND(BP1153&gt;146.97,BP1153&lt;148),19,IF(AND(BP1153&gt;151.86,BP1153&lt;153),20))))))))))))))))))</f>
        <v>0</v>
      </c>
      <c r="CF1153" s="52" t="b">
        <f>IF(AND(BQ1153&gt;350.42,BQ1153&lt;352),3,IF(AND(BQ1153&gt;546.22,BQ1153&lt;548),4,IF(AND(BQ1153&gt;155.33,BQ1153&lt;157),5,IF(AND(BQ1153&gt;721.99,BQ1153&lt;723),6,IF(AND(BQ1153&gt;638.96,BQ1153&lt;639),7,IF(AND(BQ1153&gt;187.79,BQ1153&lt;189),8,IF(AND(BQ1153&gt;945.4,BQ1153&lt;947),9,IF(AND(BQ1153&gt;698.46,BQ1153&lt;670),10,IF(AND(BQ1153&gt;360.7,BQ1153&lt;362),11,IF(AND(BQ1153&gt;366.94,BQ1153&lt;368),12,IF(AND(BQ1153&gt;571.94,BQ1153&lt;573),13,IF(AND(BQ1153&gt;162.68,BQ1153&lt;164),14,IF(AND(BQ1153&gt;755.97,BQ1153&lt;757),15,IF(AND(BQ1153&gt;667.99,BQ1153&lt;669),16,IF(AND(BQ1153&gt;196.66,BQ1153&lt;198),17,IF(AND(BQ1153&gt;989.88,BQ1153&lt;991),18,IF(AND(BQ1153&gt;731.33,BQ1153&lt;733),19,IF(AND(BQ1153&gt;377.7,BQ1153&lt;379),20))))))))))))))))))</f>
        <v>0</v>
      </c>
      <c r="CG1153" s="52" t="b">
        <f>IF(AND(BS1153&gt;46.2,BS1153&lt;46.5),3,IF(AND(BS1153&gt;18.8,BS1153&lt;19.1),4,IF(AND(BS1153&gt;15.8,BS1153&lt;16),5,IF(AND(BS1153&gt;78.7,BS1153&lt;79),6,IF(AND(BS1153&gt;32.1,BS1153&lt;32.4),7,IF(AND(BS1153&gt;26.9,BS1153&lt;27.3),8,IF(AND(BS1153&gt;125,BS1153&lt;125.5),9,IF(AND(BS1153&gt;48.2,BS1153&lt;48.52),10,IF(AND(BS1153&gt;43.1,BS1153&lt;43.6),11,IF(AND(BS1153&gt;48.53,BS1153&lt;48.7),12,IF(AND(BS1153&gt;19.6,BS1153&lt;20.1),13,IF(AND(BS1153&gt;16.5,BS1153&lt;16.9),14,IF(AND(BS1153&gt;82.4,BS1153&lt;82.8),15,IF(AND(BS1153&gt;33.6,BS1153&lt;34),16,IF(AND(BS1153&gt;28,BS1153&lt;28.6),17,IF(AND(BS1153&gt;130.8,BS1153&lt;131.4),18,IF(AND(BS1153&gt;50.5,BS1153&lt;50.9),19,IF(AND(BS1153&gt;45.2,BS1153&lt;45.8),20))))))))))))))))))</f>
        <v>0</v>
      </c>
    </row>
    <row r="1154" spans="1:88" ht="90" customHeight="1">
      <c r="A1154" s="297"/>
      <c r="B1154" s="300"/>
      <c r="C1154" s="309"/>
      <c r="D1154" s="311" t="s">
        <v>338</v>
      </c>
      <c r="E1154" s="312"/>
      <c r="F1154" s="10" t="s">
        <v>36</v>
      </c>
      <c r="G1154" s="12">
        <f>IF(AD1154=FALSE,0,AD1154)</f>
        <v>624.59</v>
      </c>
      <c r="H1154" s="12" t="s">
        <v>36</v>
      </c>
      <c r="I1154" s="12">
        <f>IF(AE1154=FALSE,0,AE1154)</f>
        <v>0</v>
      </c>
      <c r="J1154" s="12">
        <f>IF(AF1154=FALSE,0,AF1154)</f>
        <v>0</v>
      </c>
      <c r="K1154" s="12" t="s">
        <v>36</v>
      </c>
      <c r="L1154" s="12">
        <f>IF(AG1154=FALSE,0,AG1154)</f>
        <v>0</v>
      </c>
      <c r="M1154" s="12" t="s">
        <v>36</v>
      </c>
      <c r="N1154" s="12" t="s">
        <v>36</v>
      </c>
      <c r="O1154" s="12" t="s">
        <v>36</v>
      </c>
      <c r="P1154" s="12" t="s">
        <v>36</v>
      </c>
      <c r="Q1154" s="12">
        <f>IF(AH1154=FALSE,0,AH1154)</f>
        <v>0</v>
      </c>
      <c r="R1154" s="12" t="s">
        <v>36</v>
      </c>
      <c r="S1154" s="12">
        <f>IF(AI1154=FALSE,0,AI1154)</f>
        <v>0</v>
      </c>
      <c r="T1154" s="12" t="s">
        <v>36</v>
      </c>
      <c r="U1154" s="12">
        <f>IF(AJ1154=FALSE,0,AJ1154)</f>
        <v>0</v>
      </c>
      <c r="V1154" s="12">
        <f>IF(AK1154=FALSE,0,AK1154)</f>
        <v>0</v>
      </c>
      <c r="W1154" s="12">
        <f>IF(AL1154=FALSE,0,AL1154)</f>
        <v>0</v>
      </c>
      <c r="X1154" s="12" t="s">
        <v>36</v>
      </c>
      <c r="Y1154" s="12">
        <f>IF(AM1154=FALSE,0,AM1154)</f>
        <v>0</v>
      </c>
      <c r="Z1154" s="12" t="s">
        <v>36</v>
      </c>
      <c r="AA1154" s="18">
        <v>9</v>
      </c>
      <c r="AD1154" s="52">
        <f>IF(AD1153=3,948.15,IF(AD1153=4,624.59,IF(AD1153=5,238.38,IF(AD1153=6,1987,IF(AD1153=7,740.75,IF(AD1153=8,283.91,IF(AD1153=9,2682.35,IF(AD1153=10,829.59,IF(AD1153=11,586.15,IF(AD1153=12,992.71,IF(AD1153=13,653.95,IF(AD1153=14,249.59,IF(AD1153=15,2080.39,IF(AD1153=16,775.57,IF(AD1153=17,297.25,IF(AD1153=18,2808.42,IF(AD1153=19,868.59,IF(AD1153=20,613.7))))))))))))))))))</f>
        <v>624.59</v>
      </c>
      <c r="AE1154" s="52" t="b">
        <f>IF(AE1153=5,1205.78,IF(AE1153=8,1408.63,IF(AE1153=11,1428.91,IF(AE1153=14,1262.45,IF(AE1153=17,1474.83,IF(AE1153=20,1496.07))))))</f>
        <v>0</v>
      </c>
      <c r="AF1154" s="52" t="b">
        <f>IF(AF1153=3,487.32,IF(AF1153=4,325.64,IF(AF1153=5,287.99,IF(AF1153=6,618.7,IF(AF1153=7,412.3,IF(AF1153=8,366.04,IF(AF1153=9,798.54,IF(AF1153=10,534.49,IF(AF1153=11,476.86,IF(AF1153=12,510.22,IF(AF1153=13,340.94,IF(AF1153=14,301.53,IF(AF1153=15,647.78,IF(AF1153=16,431.68,IF(AF1153=17,383.24,IF(AF1153=18,836.07,IF(AF1153=19,559.61,IF(AF1153=20,499.27))))))))))))))))))</f>
        <v>0</v>
      </c>
      <c r="AG1154" s="52" t="b">
        <f>IF(AG1153=3,498.89,IF(AG1153=4,361.29,IF(AG1153=5,250.38,IF(AG1153=6,629.22,IF(AG1153=7,456.21,IF(AG1153=8,316.16,IF(AG1153=9,815.35,IF(AG1153=10,572.19,IF(AG1153=11,402.59,IF(AG1153=12,522.33,IF(AG1153=13,378.28,IF(AG1153=14,262.15,IF(AG1153=15,658.8,IF(AG1153=16,477.66,IF(AG1153=17,331.01,IF(AG1153=18,853.67,IF(AG1153=19,599.08,IF(AG1153=20,421.51))))))))))))))))))</f>
        <v>0</v>
      </c>
      <c r="AH1154" s="52" t="b">
        <f>IF(AH1153=3,359.85,IF(AH1153=4,130.83,IF(AH1153=5,78.61,IF(AH1153=6,427.19,IF(AH1153=7,160.77,IF(AH1153=8,95.38,IF(AH1153=9,568.37,IF(AH1153=10,204.4,IF(AH1153=11,132.96,IF(AH1153=12,376.76,IF(AH1153=13,136.98,IF(AH1153=14,82.31,IF(AH1153=15,447.27,IF(AH1153=16,168.32,IF(AH1153=17,99.86,IF(AH1153=18,595.08,IF(AH1153=19,214.01,IF(AH1153=20,139.21))))))))))))))))))</f>
        <v>0</v>
      </c>
      <c r="AI1154" s="52" t="b">
        <f>IF(AI1153=3,196.17,IF(AI1153=4,89.93,IF(AI1153=5,48.88,IF(AI1153=6,246.08,IF(AI1153=7,112.07,IF(AI1153=8,61.92,IF(AI1153=9,297.11,IF(AI1153=10,140.41,IF(AI1153=11,79.67,IF(AI1153=12,205.39,IF(AI1153=13,94.16,IF(AI1153=14,51.17,IF(AI1153=15,257.64,IF(AI1153=16,117.33,IF(AI1153=17,64.83,IF(AI1153=18,311.07,IF(AI1153=19,147.01,IF(AI1153=20,83.42))))))))))))))))))</f>
        <v>0</v>
      </c>
      <c r="AJ1154" s="52" t="b">
        <f>IF(AJ1153=3,108.35,IF(AJ1153=4,64.65,IF(AJ1153=5,45.75,IF(AJ1153=6,144.27,IF(AJ1153=7,86.58,IF(AJ1153=8,61.46,IF(AJ1153=9,195.16,IF(AJ1153=10,118.24,IF(AJ1153=11,83.88,IF(AJ1153=12,113.44,IF(AJ1153=13,67.69,IF(AJ1153=14,47.9,IF(AJ1153=15,151.05,IF(AJ1153=16,90.65,IF(AJ1153=17,64.34,IF(AJ1153=18,204.34,IF(AJ1153=19,123.8,IF(AJ1153=20,87.83))))))))))))))))))</f>
        <v>0</v>
      </c>
      <c r="AK1154" s="52" t="b">
        <f>IF(AK1153=3,140.85,IF(AK1153=4,104.84,IF(AK1153=5,53.32,IF(AK1153=6,286.46,IF(AK1153=7,119.42,IF(AK1153=8,63.42,IF(AK1153=9,413.27,IF(AK1153=10,141.33,IF(AK1153=11,146,IF(AK1153=12,147.47,IF(AK1153=13,109.77,IF(AK1153=14,55.82,IF(AK1153=15,299.92,IF(AK1153=16,125.03,IF(AK1153=17,66.4,IF(AK1153=18,432.69,IF(AK1153=19,147.97,IF(AK1153=20,152.86))))))))))))))))))</f>
        <v>0</v>
      </c>
      <c r="AL1154" s="52" t="b">
        <f>IF(AL1153=3,351.42,IF(AL1153=4,547.22,IF(AL1153=5,156.33,IF(AL1153=6,722.99,IF(AL1153=7,638.96,IF(AL1153=8,188.79,IF(AL1153=9,946.4,IF(AL1153=10,699.46,IF(AL1153=11,361.7,IF(AL1153=12,367.94,IF(AL1153=13,572.94,IF(AL1153=14,163.68,IF(AL1153=15,756.97,IF(AL1153=16,668.99,IF(AL1153=17,197.66,IF(AL1153=18,990.88,IF(AL1153=19,732.33,IF(AL1153=20,378.7))))))))))))))))))</f>
        <v>0</v>
      </c>
      <c r="AM1154" s="52" t="b">
        <f>IF(AM1153=3,46.41,IF(AM1153=4,19.01,IF(AM1153=5,15.96,IF(AM1153=6,78.9,IF(AM1153=7,32.34,IF(AM1153=8,27.09,IF(AM1153=9,125.27,IF(AM1153=10,48.48,IF(AM1153=11,43.47,IF(AM1153=12,48.59,IF(AM1153=13,19.9,IF(AM1153=14,16.71,IF(AM1153=15,82.61,IF(AM1153=16,33.86,IF(AM1153=17,28.36,IF(AM1153=18,131.15,IF(AM1153=19,50.76,IF(AM1153=20,45.51))))))))))))))))))</f>
        <v>0</v>
      </c>
      <c r="AO1154" s="4">
        <f t="shared" si="2898"/>
        <v>0</v>
      </c>
      <c r="AP1154" s="4">
        <f t="shared" si="2899"/>
        <v>0</v>
      </c>
      <c r="AQ1154" s="4">
        <f t="shared" si="2963"/>
        <v>0</v>
      </c>
      <c r="AU1154" s="310"/>
      <c r="AV1154" s="316"/>
      <c r="AW1154" s="317"/>
      <c r="AX1154" s="321" t="s">
        <v>338</v>
      </c>
      <c r="AY1154" s="321"/>
      <c r="AZ1154" s="10" t="s">
        <v>36</v>
      </c>
      <c r="BA1154" s="12">
        <f>IF(BX1154=FALSE,0,BX1154)</f>
        <v>1249.18</v>
      </c>
      <c r="BB1154" s="12" t="s">
        <v>36</v>
      </c>
      <c r="BC1154" s="12">
        <f>IF(BY1154=FALSE,0,BY1154)</f>
        <v>0</v>
      </c>
      <c r="BD1154" s="12">
        <f>IF(BZ1154=FALSE,0,BZ1154)</f>
        <v>0</v>
      </c>
      <c r="BE1154" s="12" t="s">
        <v>36</v>
      </c>
      <c r="BF1154" s="12">
        <f>IF(CA1154=FALSE,0,CA1154)</f>
        <v>0</v>
      </c>
      <c r="BG1154" s="12" t="s">
        <v>36</v>
      </c>
      <c r="BH1154" s="12" t="s">
        <v>36</v>
      </c>
      <c r="BI1154" s="12" t="s">
        <v>36</v>
      </c>
      <c r="BJ1154" s="12" t="s">
        <v>36</v>
      </c>
      <c r="BK1154" s="12">
        <f>IF(CB1154=FALSE,0,CB1154)</f>
        <v>0</v>
      </c>
      <c r="BL1154" s="12" t="s">
        <v>36</v>
      </c>
      <c r="BM1154" s="12">
        <f>IF(CC1154=FALSE,0,CC1154)</f>
        <v>0</v>
      </c>
      <c r="BN1154" s="12" t="s">
        <v>36</v>
      </c>
      <c r="BO1154" s="12">
        <f>IF(CD1154=FALSE,0,CD1154)</f>
        <v>0</v>
      </c>
      <c r="BP1154" s="12">
        <f>IF(CE1154=FALSE,0,CE1154)</f>
        <v>0</v>
      </c>
      <c r="BQ1154" s="12">
        <f>IF(CF1154=FALSE,0,CF1154)</f>
        <v>0</v>
      </c>
      <c r="BR1154" s="12" t="s">
        <v>36</v>
      </c>
      <c r="BS1154" s="12">
        <f>IF(CG1154=FALSE,0,CG1154)</f>
        <v>0</v>
      </c>
      <c r="BT1154" s="12" t="s">
        <v>36</v>
      </c>
      <c r="BU1154" s="18">
        <v>9</v>
      </c>
      <c r="BX1154" s="52">
        <f>IF(AD1153=3,1896.3,IF(AD1153=4,1249.18,IF(AD1153=5,476.76,IF(AD1153=6,3974,IF(AD1153=7,1481.5,IF(AD1153=8,567.82,IF(AD1153=9,5364.7,IF(AD1153=10,1659.18,IF(AD1153=11,1172.3)))))))))</f>
        <v>1249.18</v>
      </c>
      <c r="BY1154" s="52" t="b">
        <f>IF(AE1153=5,2411.56,IF(AE1153=8,2817.26,IF(AE1153=11,2857.82)))</f>
        <v>0</v>
      </c>
      <c r="BZ1154" s="52" t="b">
        <f>IF(AF1153=3,974.64,IF(AF1153=4,651.28,IF(AF1153=5,575.98,IF(AF1153=6,1237.4,IF(AF1153=7,824.6,IF(AF1153=8,732.08,IF(AF1153=9,1597.08,IF(AF1153=10,1068.98,IF(AF1153=11,953.72)))))))))</f>
        <v>0</v>
      </c>
      <c r="CA1154" s="52" t="b">
        <f>IF(AG1153=3,997.78,IF(AG1153=4,722.58,IF(AG1153=5,500.76,IF(AG1153=6,1258.44,IF(AG1153=7,912.42,IF(AG1153=8,632.32,IF(AG1153=9,1630.7,IF(AG1153=10,1144.38,IF(AG1153=11,805.18)))))))))</f>
        <v>0</v>
      </c>
      <c r="CB1154" s="52" t="b">
        <f>IF(AH1153=3,719.7,IF(AH1153=4,261.66,IF(AH1153=5,157.22,IF(AH1153=6,854.38,IF(AH1153=7,321.54,IF(AH1153=8,190.76,IF(AH1153=9,1136.74,IF(AH1153=10,408.8,IF(AH1153=11,265.92)))))))))</f>
        <v>0</v>
      </c>
      <c r="CC1154" s="52" t="b">
        <f>IF(AI1153=3,392.34,IF(AI1153=4,179.86,IF(AI1153=5,97.76,IF(AI1153=6,492.16,IF(AI1153=7,224.14,IF(AI1153=8,123.84,IF(AI1153=9,594.22,IF(AI1153=10,280.82,IF(AI1153=11,159.34)))))))))</f>
        <v>0</v>
      </c>
      <c r="CD1154" s="52" t="b">
        <f>IF(AJ1153=3,216.7,IF(AJ1153=4,129.3,IF(AJ1153=5,91.5,IF(AJ1153=6,288.54,IF(AJ1153=7,173.16,IF(AJ1153=8,122.92,IF(AJ1153=9,390.32,IF(AJ1153=10,236.48,IF(AJ1153=11,167.76)))))))))</f>
        <v>0</v>
      </c>
      <c r="CE1154" s="52" t="b">
        <f>IF(AK1153=3,281.7,IF(AK1153=4,209.68,IF(AK1153=5,106.64,IF(AK1153=6,572.92,IF(AK1153=7,238.84,IF(AK1153=8,126.84,IF(AK1153=9,826.54,IF(AK1153=10,282.66,IF(AK1153=11,292)))))))))</f>
        <v>0</v>
      </c>
      <c r="CF1154" s="52" t="b">
        <f>IF(AL1153=3,702.84,IF(AL1153=4,1094.44,IF(AL1153=5,312.66,IF(AL1153=6,1445.98,IF(AL1153=7,1277.92,IF(AL1153=8,377.58,IF(AL1153=9,1892.8,IF(AL1153=10,1398.92,IF(AL1153=11,723.4)))))))))</f>
        <v>0</v>
      </c>
      <c r="CG1154" s="52" t="b">
        <f>IF(AM1153=3,92.82,IF(AM1153=4,38.02,IF(AM1153=5,31.92,IF(AM1153=6,157.8,IF(AM1153=7,64.68,IF(AM1153=8,54.18,IF(AM1153=9,250.54,IF(AM1153=10,96.96,IF(AM1153=11,86.94)))))))))</f>
        <v>0</v>
      </c>
    </row>
    <row r="1155" spans="1:88" ht="30" customHeight="1">
      <c r="A1155" s="295" t="s">
        <v>105</v>
      </c>
      <c r="B1155" s="298" t="s">
        <v>375</v>
      </c>
      <c r="C1155" s="307">
        <v>3187.5</v>
      </c>
      <c r="D1155" s="298" t="s">
        <v>27</v>
      </c>
      <c r="E1155" s="36" t="s">
        <v>28</v>
      </c>
      <c r="F1155" s="40">
        <f>G1155+I1155+J1155+L1155+Q1155+S1155+U1155+V1155+W1155+Y1155+Z1155</f>
        <v>1990880.625</v>
      </c>
      <c r="G1155" s="61">
        <v>1990880.625</v>
      </c>
      <c r="H1155" s="44">
        <v>0</v>
      </c>
      <c r="I1155" s="44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25">
        <v>1</v>
      </c>
      <c r="AO1155" s="4">
        <f t="shared" si="2898"/>
        <v>0</v>
      </c>
      <c r="AP1155" s="4">
        <f t="shared" si="2899"/>
        <v>0</v>
      </c>
      <c r="AQ1155" s="4">
        <f t="shared" si="2963"/>
        <v>0</v>
      </c>
      <c r="AU1155" s="310" t="s">
        <v>105</v>
      </c>
      <c r="AV1155" s="316" t="s">
        <v>375</v>
      </c>
      <c r="AW1155" s="317">
        <v>3187.5</v>
      </c>
      <c r="AX1155" s="316" t="s">
        <v>27</v>
      </c>
      <c r="AY1155" s="36" t="s">
        <v>28</v>
      </c>
      <c r="AZ1155" s="10">
        <f>BA1155+BC1155+BD1155+BF1155+BK1155+BM1155+BO1155+BP1155+BQ1155+BS1155+BT1155</f>
        <v>3981761.25</v>
      </c>
      <c r="BA1155" s="44">
        <f>ROUND($C1155*BA1163,2)</f>
        <v>3981761.25</v>
      </c>
      <c r="BB1155" s="10">
        <f>ROUND(H1155*2,2)</f>
        <v>0</v>
      </c>
      <c r="BC1155" s="44">
        <f>ROUND($C1155*BC1163,2)</f>
        <v>0</v>
      </c>
      <c r="BD1155" s="44">
        <f>ROUND($C1155*BD1163,2)</f>
        <v>0</v>
      </c>
      <c r="BE1155" s="10">
        <f>ROUND(K1155*2,2)</f>
        <v>0</v>
      </c>
      <c r="BF1155" s="44">
        <f>ROUND($C1155*BF1163,2)</f>
        <v>0</v>
      </c>
      <c r="BG1155" s="10">
        <f>ROUND(M1155*2,2)</f>
        <v>0</v>
      </c>
      <c r="BH1155" s="10">
        <f>ROUND(N1155*2,2)</f>
        <v>0</v>
      </c>
      <c r="BI1155" s="10">
        <f>ROUND(O1155*2,2)</f>
        <v>0</v>
      </c>
      <c r="BJ1155" s="10">
        <f>ROUND(P1155*2,2)</f>
        <v>0</v>
      </c>
      <c r="BK1155" s="44">
        <f>ROUND($C1155*BK1163,2)</f>
        <v>0</v>
      </c>
      <c r="BL1155" s="10">
        <f>ROUND(R1155*2,2)</f>
        <v>0</v>
      </c>
      <c r="BM1155" s="44">
        <f>ROUND($C1155*BM1163,2)</f>
        <v>0</v>
      </c>
      <c r="BN1155" s="10">
        <f>ROUND(T1155*2,2)</f>
        <v>0</v>
      </c>
      <c r="BO1155" s="44">
        <f>ROUND($C1155*BO1163,2)</f>
        <v>0</v>
      </c>
      <c r="BP1155" s="44">
        <f>ROUND(V1155*2,2)</f>
        <v>0</v>
      </c>
      <c r="BQ1155" s="44">
        <f>ROUND($C1155*BQ1163,2)</f>
        <v>0</v>
      </c>
      <c r="BR1155" s="10">
        <f>ROUND(X1155*2,2)</f>
        <v>0</v>
      </c>
      <c r="BS1155" s="44">
        <f>ROUND(Y1155*2,2)</f>
        <v>0</v>
      </c>
      <c r="BT1155" s="10">
        <f>ROUND(Z1155*2,2)</f>
        <v>0</v>
      </c>
      <c r="BU1155" s="25">
        <v>1</v>
      </c>
      <c r="CI1155" s="32">
        <f>BF1155-BG1155</f>
        <v>0</v>
      </c>
    </row>
    <row r="1156" spans="1:88" ht="60" customHeight="1">
      <c r="A1156" s="296"/>
      <c r="B1156" s="299"/>
      <c r="C1156" s="308"/>
      <c r="D1156" s="300"/>
      <c r="E1156" s="36" t="s">
        <v>29</v>
      </c>
      <c r="F1156" s="13">
        <v>0</v>
      </c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5">
        <v>2</v>
      </c>
      <c r="AO1156" s="4">
        <f t="shared" si="2898"/>
        <v>0</v>
      </c>
      <c r="AP1156" s="4">
        <f t="shared" si="2899"/>
        <v>0</v>
      </c>
      <c r="AQ1156" s="4">
        <f t="shared" si="2963"/>
        <v>0</v>
      </c>
      <c r="AU1156" s="310"/>
      <c r="AV1156" s="316"/>
      <c r="AW1156" s="317"/>
      <c r="AX1156" s="316"/>
      <c r="AY1156" s="36" t="s">
        <v>29</v>
      </c>
      <c r="AZ1156" s="13">
        <v>0</v>
      </c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5">
        <v>2</v>
      </c>
    </row>
    <row r="1157" spans="1:88" ht="120" customHeight="1">
      <c r="A1157" s="296"/>
      <c r="B1157" s="299"/>
      <c r="C1157" s="308"/>
      <c r="D1157" s="298" t="s">
        <v>30</v>
      </c>
      <c r="E1157" s="36" t="s">
        <v>31</v>
      </c>
      <c r="F1157" s="13">
        <v>0</v>
      </c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5">
        <v>3</v>
      </c>
      <c r="AO1157" s="4">
        <f t="shared" si="2898"/>
        <v>0</v>
      </c>
      <c r="AP1157" s="4">
        <f t="shared" si="2899"/>
        <v>0</v>
      </c>
      <c r="AQ1157" s="4">
        <f t="shared" si="2963"/>
        <v>0</v>
      </c>
      <c r="AT1157" s="32">
        <f>AZ1157-BC1157</f>
        <v>0</v>
      </c>
      <c r="AU1157" s="310"/>
      <c r="AV1157" s="316"/>
      <c r="AW1157" s="317"/>
      <c r="AX1157" s="316" t="s">
        <v>30</v>
      </c>
      <c r="AY1157" s="36" t="s">
        <v>31</v>
      </c>
      <c r="AZ1157" s="13">
        <v>0</v>
      </c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5">
        <v>3</v>
      </c>
    </row>
    <row r="1158" spans="1:88" ht="30" customHeight="1">
      <c r="A1158" s="296"/>
      <c r="B1158" s="299"/>
      <c r="C1158" s="308"/>
      <c r="D1158" s="299"/>
      <c r="E1158" s="36" t="s">
        <v>32</v>
      </c>
      <c r="F1158" s="13">
        <v>0</v>
      </c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5">
        <v>4</v>
      </c>
      <c r="AO1158" s="4">
        <f t="shared" si="2898"/>
        <v>0</v>
      </c>
      <c r="AP1158" s="4">
        <f t="shared" si="2899"/>
        <v>0</v>
      </c>
      <c r="AQ1158" s="4">
        <f t="shared" si="2963"/>
        <v>0</v>
      </c>
      <c r="AU1158" s="310"/>
      <c r="AV1158" s="316"/>
      <c r="AW1158" s="317"/>
      <c r="AX1158" s="316"/>
      <c r="AY1158" s="36" t="s">
        <v>32</v>
      </c>
      <c r="AZ1158" s="13">
        <v>0</v>
      </c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5">
        <v>4</v>
      </c>
    </row>
    <row r="1159" spans="1:88" ht="30" customHeight="1">
      <c r="A1159" s="296"/>
      <c r="B1159" s="299"/>
      <c r="C1159" s="308"/>
      <c r="D1159" s="299"/>
      <c r="E1159" s="36" t="s">
        <v>33</v>
      </c>
      <c r="F1159" s="13">
        <v>0</v>
      </c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5">
        <v>5</v>
      </c>
      <c r="AO1159" s="4">
        <f t="shared" si="2898"/>
        <v>0</v>
      </c>
      <c r="AP1159" s="4">
        <f t="shared" si="2899"/>
        <v>0</v>
      </c>
      <c r="AQ1159" s="4">
        <f t="shared" si="2963"/>
        <v>0</v>
      </c>
      <c r="AU1159" s="310"/>
      <c r="AV1159" s="316"/>
      <c r="AW1159" s="317"/>
      <c r="AX1159" s="316"/>
      <c r="AY1159" s="36" t="s">
        <v>33</v>
      </c>
      <c r="AZ1159" s="13">
        <v>0</v>
      </c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5">
        <v>5</v>
      </c>
    </row>
    <row r="1160" spans="1:88" ht="30" customHeight="1">
      <c r="A1160" s="296"/>
      <c r="B1160" s="299"/>
      <c r="C1160" s="308"/>
      <c r="D1160" s="300"/>
      <c r="E1160" s="36" t="s">
        <v>34</v>
      </c>
      <c r="F1160" s="13">
        <v>0</v>
      </c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5">
        <v>6</v>
      </c>
      <c r="AO1160" s="4">
        <f t="shared" si="2898"/>
        <v>0</v>
      </c>
      <c r="AP1160" s="4">
        <f t="shared" si="2899"/>
        <v>0</v>
      </c>
      <c r="AQ1160" s="4">
        <f t="shared" si="2963"/>
        <v>0</v>
      </c>
      <c r="AU1160" s="310"/>
      <c r="AV1160" s="316"/>
      <c r="AW1160" s="317"/>
      <c r="AX1160" s="316"/>
      <c r="AY1160" s="36" t="s">
        <v>34</v>
      </c>
      <c r="AZ1160" s="13">
        <v>0</v>
      </c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5">
        <v>6</v>
      </c>
    </row>
    <row r="1161" spans="1:88" ht="30" customHeight="1">
      <c r="A1161" s="296"/>
      <c r="B1161" s="299"/>
      <c r="C1161" s="308"/>
      <c r="D1161" s="311" t="s">
        <v>35</v>
      </c>
      <c r="E1161" s="312"/>
      <c r="F1161" s="10">
        <f>F1155+F1156+F1157+F1158+F1159+F1160</f>
        <v>1990880.625</v>
      </c>
      <c r="G1161" s="10">
        <f t="shared" ref="G1161" si="3006">G1155+G1156+G1157+G1158+G1159+G1160</f>
        <v>1990880.625</v>
      </c>
      <c r="H1161" s="10">
        <f t="shared" ref="H1161" si="3007">H1155+H1156+H1157+H1158+H1159+H1160</f>
        <v>0</v>
      </c>
      <c r="I1161" s="10">
        <f t="shared" ref="I1161" si="3008">I1155+I1156+I1157+I1158+I1159+I1160</f>
        <v>0</v>
      </c>
      <c r="J1161" s="10">
        <f t="shared" ref="J1161" si="3009">J1155+J1156+J1157+J1158+J1159+J1160</f>
        <v>0</v>
      </c>
      <c r="K1161" s="10">
        <f t="shared" ref="K1161" si="3010">K1155+K1156+K1157+K1158+K1159+K1160</f>
        <v>0</v>
      </c>
      <c r="L1161" s="10">
        <f t="shared" ref="L1161" si="3011">L1155+L1156+L1157+L1158+L1159+L1160</f>
        <v>0</v>
      </c>
      <c r="M1161" s="10">
        <f t="shared" ref="M1161" si="3012">M1155+M1156+M1157+M1158+M1159+M1160</f>
        <v>0</v>
      </c>
      <c r="N1161" s="10">
        <f t="shared" ref="N1161" si="3013">N1155+N1156+N1157+N1158+N1159+N1160</f>
        <v>0</v>
      </c>
      <c r="O1161" s="10">
        <f t="shared" ref="O1161" si="3014">O1155+O1156+O1157+O1158+O1159+O1160</f>
        <v>0</v>
      </c>
      <c r="P1161" s="10">
        <f t="shared" ref="P1161" si="3015">P1155+P1156+P1157+P1158+P1159+P1160</f>
        <v>0</v>
      </c>
      <c r="Q1161" s="10">
        <f t="shared" ref="Q1161" si="3016">Q1155+Q1156+Q1157+Q1158+Q1159+Q1160</f>
        <v>0</v>
      </c>
      <c r="R1161" s="10">
        <f t="shared" ref="R1161" si="3017">R1155+R1156+R1157+R1158+R1159+R1160</f>
        <v>0</v>
      </c>
      <c r="S1161" s="10">
        <f t="shared" ref="S1161" si="3018">S1155+S1156+S1157+S1158+S1159+S1160</f>
        <v>0</v>
      </c>
      <c r="T1161" s="10">
        <f t="shared" ref="T1161" si="3019">T1155+T1156+T1157+T1158+T1159+T1160</f>
        <v>0</v>
      </c>
      <c r="U1161" s="10">
        <f t="shared" ref="U1161" si="3020">U1155+U1156+U1157+U1158+U1159+U1160</f>
        <v>0</v>
      </c>
      <c r="V1161" s="10">
        <f t="shared" ref="V1161" si="3021">V1155+V1156+V1157+V1158+V1159+V1160</f>
        <v>0</v>
      </c>
      <c r="W1161" s="10">
        <f t="shared" ref="W1161" si="3022">W1155+W1156+W1157+W1158+W1159+W1160</f>
        <v>0</v>
      </c>
      <c r="X1161" s="10">
        <f t="shared" ref="X1161" si="3023">X1155+X1156+X1157+X1158+X1159+X1160</f>
        <v>0</v>
      </c>
      <c r="Y1161" s="10">
        <f t="shared" ref="Y1161" si="3024">Y1155+Y1156+Y1157+Y1158+Y1159+Y1160</f>
        <v>0</v>
      </c>
      <c r="Z1161" s="10">
        <f t="shared" ref="Z1161" si="3025">Z1155+Z1156+Z1157+Z1158+Z1159+Z1160</f>
        <v>0</v>
      </c>
      <c r="AA1161" s="16">
        <v>7</v>
      </c>
      <c r="AO1161" s="4">
        <f t="shared" si="2898"/>
        <v>0</v>
      </c>
      <c r="AP1161" s="4">
        <f t="shared" si="2899"/>
        <v>0</v>
      </c>
      <c r="AQ1161" s="4">
        <f t="shared" si="2963"/>
        <v>0</v>
      </c>
      <c r="AU1161" s="310"/>
      <c r="AV1161" s="316"/>
      <c r="AW1161" s="317"/>
      <c r="AX1161" s="321" t="s">
        <v>35</v>
      </c>
      <c r="AY1161" s="321"/>
      <c r="AZ1161" s="10">
        <f>AZ1155+AZ1156+AZ1157+AZ1158+AZ1159+AZ1160</f>
        <v>3981761.25</v>
      </c>
      <c r="BA1161" s="10">
        <f t="shared" ref="BA1161:BT1161" si="3026">BA1155+BA1156+BA1157+BA1158+BA1159+BA1160</f>
        <v>3981761.25</v>
      </c>
      <c r="BB1161" s="10">
        <f t="shared" si="3026"/>
        <v>0</v>
      </c>
      <c r="BC1161" s="10">
        <f t="shared" si="3026"/>
        <v>0</v>
      </c>
      <c r="BD1161" s="10">
        <f t="shared" si="3026"/>
        <v>0</v>
      </c>
      <c r="BE1161" s="10">
        <f t="shared" si="3026"/>
        <v>0</v>
      </c>
      <c r="BF1161" s="10">
        <f t="shared" si="3026"/>
        <v>0</v>
      </c>
      <c r="BG1161" s="10">
        <f t="shared" si="3026"/>
        <v>0</v>
      </c>
      <c r="BH1161" s="10">
        <f t="shared" si="3026"/>
        <v>0</v>
      </c>
      <c r="BI1161" s="10">
        <f t="shared" si="3026"/>
        <v>0</v>
      </c>
      <c r="BJ1161" s="10">
        <f t="shared" si="3026"/>
        <v>0</v>
      </c>
      <c r="BK1161" s="10">
        <f t="shared" si="3026"/>
        <v>0</v>
      </c>
      <c r="BL1161" s="10">
        <f t="shared" si="3026"/>
        <v>0</v>
      </c>
      <c r="BM1161" s="10">
        <f t="shared" si="3026"/>
        <v>0</v>
      </c>
      <c r="BN1161" s="10">
        <f t="shared" si="3026"/>
        <v>0</v>
      </c>
      <c r="BO1161" s="10">
        <f t="shared" si="3026"/>
        <v>0</v>
      </c>
      <c r="BP1161" s="10">
        <f t="shared" si="3026"/>
        <v>0</v>
      </c>
      <c r="BQ1161" s="10">
        <f t="shared" si="3026"/>
        <v>0</v>
      </c>
      <c r="BR1161" s="10">
        <f t="shared" si="3026"/>
        <v>0</v>
      </c>
      <c r="BS1161" s="10">
        <f t="shared" si="3026"/>
        <v>0</v>
      </c>
      <c r="BT1161" s="10">
        <f t="shared" si="3026"/>
        <v>0</v>
      </c>
      <c r="BU1161" s="16">
        <v>7</v>
      </c>
      <c r="CI1161" s="32">
        <f>BF1161-BG1161</f>
        <v>0</v>
      </c>
      <c r="CJ1161" s="123"/>
    </row>
    <row r="1162" spans="1:88" ht="75" customHeight="1">
      <c r="A1162" s="296"/>
      <c r="B1162" s="299"/>
      <c r="C1162" s="308"/>
      <c r="D1162" s="311" t="s">
        <v>337</v>
      </c>
      <c r="E1162" s="312"/>
      <c r="F1162" s="11">
        <f>ROUND(F1161/C1155,2)</f>
        <v>624.59</v>
      </c>
      <c r="G1162" s="11">
        <f>ROUND(G1161/C1155,2)</f>
        <v>624.59</v>
      </c>
      <c r="H1162" s="11">
        <f>ROUND(H1161/C1155,2)</f>
        <v>0</v>
      </c>
      <c r="I1162" s="11">
        <f>ROUND(I1161/C1155,2)</f>
        <v>0</v>
      </c>
      <c r="J1162" s="11">
        <f>ROUND(J1161/C1155,2)</f>
        <v>0</v>
      </c>
      <c r="K1162" s="11">
        <f>ROUND(K1161/C1155,2)</f>
        <v>0</v>
      </c>
      <c r="L1162" s="11">
        <f>ROUND(L1161/C1155,2)</f>
        <v>0</v>
      </c>
      <c r="M1162" s="11">
        <f>ROUND(M1161/C1155,2)</f>
        <v>0</v>
      </c>
      <c r="N1162" s="11">
        <f>ROUND(N1161/C1155,2)</f>
        <v>0</v>
      </c>
      <c r="O1162" s="11">
        <f>ROUND(O1161/C1155,2)</f>
        <v>0</v>
      </c>
      <c r="P1162" s="11">
        <f>ROUND(P1161/C1155,2)</f>
        <v>0</v>
      </c>
      <c r="Q1162" s="11">
        <f>ROUND(Q1161/C1155,2)</f>
        <v>0</v>
      </c>
      <c r="R1162" s="11">
        <f>ROUND(R1161/C1155,2)</f>
        <v>0</v>
      </c>
      <c r="S1162" s="11">
        <f>ROUND(S1161/C1155,2)</f>
        <v>0</v>
      </c>
      <c r="T1162" s="11">
        <f>ROUND(T1161/C1155,2)</f>
        <v>0</v>
      </c>
      <c r="U1162" s="11">
        <f>ROUND(U1161/C1155,2)</f>
        <v>0</v>
      </c>
      <c r="V1162" s="11">
        <f>ROUND(V1161/C1155,2)</f>
        <v>0</v>
      </c>
      <c r="W1162" s="11">
        <f>ROUND(W1161/C1155,2)</f>
        <v>0</v>
      </c>
      <c r="X1162" s="11">
        <f>ROUND(X1161/C1155,2)</f>
        <v>0</v>
      </c>
      <c r="Y1162" s="11">
        <f>ROUND(Y1161/C1155,2)</f>
        <v>0</v>
      </c>
      <c r="Z1162" s="11">
        <f>ROUND(Z1161/C1155,2)</f>
        <v>0</v>
      </c>
      <c r="AA1162" s="17">
        <v>8</v>
      </c>
      <c r="AD1162" s="52">
        <f>IF(AND(G1162&gt;947.15,G1162&lt;949),3,IF(AND(G1162&gt;623.59,G1162&lt;625),4,IF(AND(G1162&gt;237.38,G1162&lt;239),5,IF(AND(G1162&gt;1986,G1162&lt;1988),6,IF(AND(G1162&gt;739.75,G1162&lt;741),7,IF(AND(G1162&gt;282.91,G1162&lt;284),8,IF(AND(G1162&gt;2681.35,G1162&lt;2683),9,IF(AND(G1162&gt;828.59,G1162&lt;830),10,IF(AND(G1162&gt;585.15,G1162&lt;587),11,IF(AND(G1162&gt;991.71,G1162&lt;993),12,IF(AND(G1162&gt;652.95,G1162&lt;654),13,IF(AND(G1162&gt;248.59,G1162&lt;250),14,IF(AND(G1162&gt;2079.39,G1162&lt;2081),15,IF(AND(G1162&gt;774.57,G1162&lt;776),16,IF(AND(G1162&gt;296.25,G1162&lt;298),17,IF(AND(G1162&gt;2807.42,G1162&lt;2809),18,IF(AND(G1162&gt;867.59,G1162&lt;869),19,IF(AND(G1162&gt;612.7,G1162&lt;614),20))))))))))))))))))</f>
        <v>4</v>
      </c>
      <c r="AE1162" s="52" t="b">
        <f>IF(AND(I1162&gt;1204.78,I1162&lt;1206),5,IF(AND(I1162&gt;1407.63,I1162&lt;1409),8,IF(AND(I1162&gt;1427.91,I1162&lt;1429),11,IF(AND(I1162&gt;1261.45,I1162&lt;1263),14,IF(AND(I1162&gt;1473.83,I1162&lt;1475),17,IF(AND(I1162&gt;1495.07,I1162&lt;1497),20))))))</f>
        <v>0</v>
      </c>
      <c r="AF1162" s="52" t="b">
        <f>IF(AND(J1162&gt;486.32,J1162&lt;488),3,IF(AND(J1162&gt;324.64,J1162&lt;326),4,IF(AND(J1162&gt;286.99,J1162&lt;288.5),5,IF(AND(J1162&gt;617.7,J1162&lt;618),6,IF(AND(J1162&gt;411.3,J1162&lt;413),7,IF(AND(J1162&gt;365.04,J1162&lt;367),8,IF(AND(J1162&gt;797.54,J1162&lt;799),9,IF(AND(J1162&gt;533.49,J1162&lt;535),10,IF(AND(J1162&gt;475.86,J1162&lt;477),11,IF(AND(J1162&gt;509.22,J1162&lt;511),12,IF(AND(J1162&gt;339.94,J1162&lt;341.2),13,IF(AND(J1162&gt;300.53,J1162&lt;302),14,IF(AND(J1162&gt;646.78,J1162&lt;648),15,IF(AND(J1162&gt;430.68,J1162&lt;432),16,IF(AND(J1162&gt;382.24,J1162&lt;384),17,IF(AND(J1162&gt;835.07,J1162&lt;837),18,IF(AND(J1162&gt;558.61,J1162&lt;560),19,IF(AND(J1162&gt;498.27,J1162&lt;500),20))))))))))))))))))</f>
        <v>0</v>
      </c>
      <c r="AG1162" s="52" t="b">
        <f>IF(AND(L1162&gt;497.89,L1162&lt;499),3,IF(AND(L1162&gt;360.29,L1162&lt;362),4,IF(AND(L1162&gt;249.38,L1162&lt;251),5,IF(AND(L1162&gt;628.22,L1162&lt;630),6,IF(AND(L1162&gt;455.21,L1162&lt;457),7,IF(AND(L1162&gt;315.16,L1162&lt;317),8,IF(AND(L1162&gt;814.35,L1162&lt;816),9,IF(AND(L1162&gt;571.19,L1162&lt;573),10,IF(AND(L1162&gt;401.59,L1162&lt;403),11,IF(AND(L1162&gt;521.33,L1162&lt;523),12,IF(AND(L1162&gt;377.28,L1162&lt;379),13,IF(AND(L1162&gt;261.15,L1162&lt;263),14,IF(AND(L1162&gt;657.8,L1162&lt;659),15,IF(AND(L1162&gt;476.66,L1162&lt;478),16,IF(AND(L1162&gt;330.01,L1162&lt;332),17,IF(AND(L1162&gt;852.67,L1162&lt;854),18,IF(AND(L1162&gt;598.08,L1162&lt;600),19,IF(AND(L1162&gt;420.51,L1162&lt;422),20))))))))))))))))))</f>
        <v>0</v>
      </c>
      <c r="AH1162" s="52" t="b">
        <f>IF(AND(Q1162&gt;358.85,Q1162&lt;360),3,IF(AND(Q1162&gt;129.83,Q1162&lt;131),4,IF(AND(Q1162&gt;77.61,Q1162&lt;79),5,IF(AND(Q1162&gt;426.19,Q1162&lt;428),6,IF(AND(Q1162&gt;159.77,Q1162&lt;161),7,IF(AND(Q1162&gt;94.38,Q1162&lt;96),8,IF(AND(Q1162&gt;567.37,Q1162&lt;569),9,IF(AND(Q1162&gt;203.4,Q1162&lt;205),10,IF(AND(Q1162&gt;131.96,Q1162&lt;133),11,IF(AND(Q1162&gt;375.76,Q1162&lt;377),12,IF(AND(Q1162&gt;135.98,Q1162&lt;137),13,IF(AND(Q1162&gt;81.31,Q1162&lt;83),14,IF(AND(Q1162&gt;446.27,Q1162&lt;448),15,IF(AND(Q1162&gt;167.32,Q1162&lt;169),16,IF(AND(Q1162&gt;98.86,Q1162&lt;100),17,IF(AND(Q1162&gt;594.08,Q1162&lt;596),18,IF(AND(Q1162&gt;213.01,Q1162&lt;215),19,IF(AND(Q1162&gt;138.21,Q1162&lt;140),20))))))))))))))))))</f>
        <v>0</v>
      </c>
      <c r="AI1162" s="52" t="b">
        <f>IF(AND(S1162&gt;195.17,S1162&lt;197),3,IF(AND(S1162&gt;88.93,S1162&lt;90),4,IF(AND(S1162&gt;47.88,S1162&lt;49),5,IF(AND(S1162&gt;245.08,S1162&lt;247),6,IF(AND(S1162&gt;111.07,S1162&lt;113),7,IF(AND(S1162&gt;60.92,S1162&lt;62),8,IF(AND(S1162&gt;296.11,S1162&lt;298),9,IF(AND(S1162&gt;139.41,S1162&lt;141),10,IF(AND(S1162&gt;78.67,S1162&lt;80),11,IF(AND(S1162&gt;204.39,S1162&lt;206),12,IF(AND(S1162&gt;93.16,S1162&lt;95),13,IF(AND(S1162&gt;50.17,S1162&lt;52),14,IF(AND(S1162&gt;256.64,S1162&lt;258),15,IF(AND(S1162&gt;116.33,S1162&lt;118),16,IF(AND(S1162&gt;63.83,S1162&lt;65),17,IF(AND(S1162&gt;310.07,S1162&lt;312),18,IF(AND(S1162&gt;146.01,S1162&lt;148),19,IF(AND(S1162&gt;82.42,S1162&lt;84),20))))))))))))))))))</f>
        <v>0</v>
      </c>
      <c r="AJ1162" s="52" t="b">
        <f>IF(AND(U1162&gt;107.35,U1162&lt;109),3,IF(AND(U1162&gt;63.65,U1162&lt;65),4,IF(AND(U1162&gt;44.75,U1162&lt;46),5,IF(AND(U1162&gt;143.27,U1162&lt;145),6,IF(AND(U1162&gt;85.58,U1162&lt;87),7,IF(AND(U1162&gt;60.46,U1162&lt;62),8,IF(AND(U1162&gt;194.16,U1162&lt;196),9,IF(AND(U1162&gt;117.24,U1162&lt;119),10,IF(AND(U1162&gt;82.88,U1162&lt;84),11,IF(AND(U1162&gt;112.44,U1162&lt;114),12,IF(AND(U1162&gt;66.69,U1162&lt;68),13,IF(AND(U1162&gt;46.9,U1162&lt;48),14,IF(AND(U1162&gt;150.05,U1162&lt;152),15,IF(AND(U1162&gt;90.65,U1162&lt;91),16,IF(AND(U1162&gt;63.34,U1162&lt;65),17,IF(AND(U1162&gt;203.34,U1162&lt;205),18,IF(AND(U1162&gt;122.8,U1162&lt;124),19,IF(AND(U1162&gt;86.83,U1162&lt;88),20))))))))))))))))))</f>
        <v>0</v>
      </c>
      <c r="AK1162" s="52" t="b">
        <f>IF(AND(V1162&gt;139.85,V1162&lt;141),3,IF(AND(V1162&gt;103.84,V1162&lt;105),4,IF(AND(V1162&gt;52.32,V1162&lt;54),5,IF(AND(V1162&gt;285.46,V1162&lt;287),6,IF(AND(V1162&gt;118.42,V1162&lt;120),7,IF(AND(V1162&gt;62.42,V1162&lt;64),8,IF(AND(V1162&gt;412.27,V1162&lt;414),9,IF(AND(V1162&gt;140.33,V1162&lt;142),10,IF(AND(V1162&gt;145,V1162&lt;147),11,IF(AND(V1162&gt;146.47,V1162&lt;148),12,IF(AND(V1162&gt;108.77,V1162&lt;110),13,IF(AND(V1162&gt;54.82,V1162&lt;56),14,IF(AND(V1162&gt;298.92,V1162&lt;300),15,IF(AND(V1162&gt;124.03,V1162&lt;126),16,IF(AND(V1162&gt;65.4,V1162&lt;67),17,IF(AND(V1162&gt;431.69,V1162&lt;433),18,IF(AND(V1162&gt;146.97,V1162&lt;148),19,IF(AND(V1162&gt;151.86,V1162&lt;153),20))))))))))))))))))</f>
        <v>0</v>
      </c>
      <c r="AL1162" s="52" t="b">
        <f>IF(AND(W1162&gt;350.42,W1162&lt;352),3,IF(AND(W1162&gt;546.22,W1162&lt;548),4,IF(AND(W1162&gt;155.33,W1162&lt;157),5,IF(AND(W1162&gt;721.99,W1162&lt;723),6,IF(AND(W1162&gt;638.96,W1162&lt;639),7,IF(AND(W1162&gt;187.79,W1162&lt;189),8,IF(AND(W1162&gt;945.4,W1162&lt;947),9,IF(AND(W1162&gt;698.46,W1162&lt;670),10,IF(AND(W1162&gt;360.7,W1162&lt;362),11,IF(AND(W1162&gt;366.94,W1162&lt;368),12,IF(AND(W1162&gt;571.94,W1162&lt;573),13,IF(AND(W1162&gt;162.68,W1162&lt;164),14,IF(AND(W1162&gt;755.97,W1162&lt;757),15,IF(AND(W1162&gt;667.99,W1162&lt;669),16,IF(AND(W1162&gt;196.66,W1162&lt;198),17,IF(AND(W1162&gt;989.88,W1162&lt;991),18,IF(AND(W1162&gt;731.33,W1162&lt;733),19,IF(AND(W1162&gt;377.7,W1162&lt;379),20))))))))))))))))))</f>
        <v>0</v>
      </c>
      <c r="AM1162" s="52" t="b">
        <f>IF(AND(Y1162&gt;46.2,Y1162&lt;46.5),3,IF(AND(Y1162&gt;18.8,Y1162&lt;19.1),4,IF(AND(Y1162&gt;15.8,Y1162&lt;16),5,IF(AND(Y1162&gt;78.7,Y1162&lt;79),6,IF(AND(Y1162&gt;32.1,Y1162&lt;32.4),7,IF(AND(Y1162&gt;26.9,Y1162&lt;27.3),8,IF(AND(Y1162&gt;125,Y1162&lt;125.5),9,IF(AND(Y1162&gt;48.2,Y1162&lt;48.52),10,IF(AND(Y1162&gt;43.1,Y1162&lt;43.6),11,IF(AND(Y1162&gt;48.53,Y1162&lt;48.7),12,IF(AND(Y1162&gt;19.6,Y1162&lt;20.1),13,IF(AND(Y1162&gt;16.5,Y1162&lt;16.9),14,IF(AND(Y1162&gt;82.4,Y1162&lt;82.8),15,IF(AND(Y1162&gt;33.6,Y1162&lt;34),16,IF(AND(Y1162&gt;28,Y1162&lt;28.6),17,IF(AND(Y1162&gt;130.8,Y1162&lt;131.4),18,IF(AND(Y1162&gt;50.5,Y1162&lt;50.9),19,IF(AND(Y1162&gt;45.2,Y1162&lt;45.8),20))))))))))))))))))</f>
        <v>0</v>
      </c>
      <c r="AO1162" s="4">
        <f t="shared" si="2898"/>
        <v>0</v>
      </c>
      <c r="AP1162" s="4">
        <f t="shared" si="2899"/>
        <v>0</v>
      </c>
      <c r="AQ1162" s="4">
        <f t="shared" si="2963"/>
        <v>0</v>
      </c>
      <c r="AU1162" s="310"/>
      <c r="AV1162" s="316"/>
      <c r="AW1162" s="317"/>
      <c r="AX1162" s="321" t="s">
        <v>337</v>
      </c>
      <c r="AY1162" s="321"/>
      <c r="AZ1162" s="11">
        <f>ROUND(AZ1161/AW1155,2)</f>
        <v>1249.18</v>
      </c>
      <c r="BA1162" s="11">
        <f>ROUND(BA1161/AW1155,2)</f>
        <v>1249.18</v>
      </c>
      <c r="BB1162" s="11">
        <f>ROUND(BB1161/AW1155,2)</f>
        <v>0</v>
      </c>
      <c r="BC1162" s="11">
        <f>ROUND(BC1161/AW1155,2)</f>
        <v>0</v>
      </c>
      <c r="BD1162" s="11">
        <f>ROUND(BD1161/AW1155,2)</f>
        <v>0</v>
      </c>
      <c r="BE1162" s="11">
        <f>ROUND(BE1161/AW1155,2)</f>
        <v>0</v>
      </c>
      <c r="BF1162" s="11">
        <f>ROUND(BF1161/AW1155,2)</f>
        <v>0</v>
      </c>
      <c r="BG1162" s="11">
        <f>ROUND(BG1161/AW1155,2)</f>
        <v>0</v>
      </c>
      <c r="BH1162" s="11">
        <f>ROUND(BH1161/AW1155,2)</f>
        <v>0</v>
      </c>
      <c r="BI1162" s="11">
        <f>ROUND(BI1161/AW1155,2)</f>
        <v>0</v>
      </c>
      <c r="BJ1162" s="11">
        <f>ROUND(BJ1161/AW1155,2)</f>
        <v>0</v>
      </c>
      <c r="BK1162" s="11">
        <f>ROUND(BK1161/AW1155,2)</f>
        <v>0</v>
      </c>
      <c r="BL1162" s="11">
        <f>ROUND(BL1161/AW1155,2)</f>
        <v>0</v>
      </c>
      <c r="BM1162" s="11">
        <f>ROUND(BM1161/AW1155,2)</f>
        <v>0</v>
      </c>
      <c r="BN1162" s="11">
        <f>ROUND(BN1161/AW1155,2)</f>
        <v>0</v>
      </c>
      <c r="BO1162" s="11">
        <f>ROUND(BO1161/AW1155,2)</f>
        <v>0</v>
      </c>
      <c r="BP1162" s="11">
        <f>ROUND(BP1161/AW1155,2)</f>
        <v>0</v>
      </c>
      <c r="BQ1162" s="11">
        <f>ROUND(BQ1161/AW1155,2)</f>
        <v>0</v>
      </c>
      <c r="BR1162" s="11">
        <f>ROUND(BR1161/AW1155,2)</f>
        <v>0</v>
      </c>
      <c r="BS1162" s="11">
        <f>ROUND(BS1161/AW1155,2)</f>
        <v>0</v>
      </c>
      <c r="BT1162" s="11">
        <f>ROUND(BT1161/AW1155,2)</f>
        <v>0</v>
      </c>
      <c r="BU1162" s="17">
        <v>8</v>
      </c>
      <c r="BX1162" s="52" t="b">
        <f>IF(AND(BA1162&gt;947.15,BA1162&lt;949),3,IF(AND(BA1162&gt;623.59,BA1162&lt;625),4,IF(AND(BA1162&gt;237.38,BA1162&lt;239),5,IF(AND(BA1162&gt;1986,BA1162&lt;1988),6,IF(AND(BA1162&gt;739.75,BA1162&lt;741),7,IF(AND(BA1162&gt;282.91,BA1162&lt;284),8,IF(AND(BA1162&gt;2681.35,BA1162&lt;2683),9,IF(AND(BA1162&gt;828.59,BA1162&lt;830),10,IF(AND(BA1162&gt;585.15,BA1162&lt;587),11,IF(AND(BA1162&gt;991.71,BA1162&lt;993),12,IF(AND(BA1162&gt;652.95,BA1162&lt;654),13,IF(AND(BA1162&gt;248.59,BA1162&lt;250),14,IF(AND(BA1162&gt;2079.39,BA1162&lt;2081),15,IF(AND(BA1162&gt;774.57,BA1162&lt;776),16,IF(AND(BA1162&gt;296.25,BA1162&lt;298),17,IF(AND(BA1162&gt;2807.42,BA1162&lt;2809),18,IF(AND(BA1162&gt;867.59,BA1162&lt;869),19,IF(AND(BA1162&gt;612.7,BA1162&lt;614),20))))))))))))))))))</f>
        <v>0</v>
      </c>
      <c r="BY1162" s="52" t="b">
        <f>IF(AND(BC1162&gt;1204.78,BC1162&lt;1206),5,IF(AND(BC1162&gt;1407.63,BC1162&lt;1409),8,IF(AND(BC1162&gt;1427.91,BC1162&lt;1429),11,IF(AND(BC1162&gt;1261.45,BC1162&lt;1263),14,IF(AND(BC1162&gt;1473.83,BC1162&lt;1475),17,IF(AND(BC1162&gt;1495.07,BC1162&lt;1497),20))))))</f>
        <v>0</v>
      </c>
      <c r="BZ1162" s="52" t="b">
        <f>IF(AND(BD1162&gt;486.32,BD1162&lt;488),3,IF(AND(BD1162&gt;324.64,BD1162&lt;326),4,IF(AND(BD1162&gt;286.99,BD1162&lt;288.5),5,IF(AND(BD1162&gt;617.7,BD1162&lt;618),6,IF(AND(BD1162&gt;411.3,BD1162&lt;413),7,IF(AND(BD1162&gt;365.04,BD1162&lt;367),8,IF(AND(BD1162&gt;797.54,BD1162&lt;799),9,IF(AND(BD1162&gt;533.49,BD1162&lt;535),10,IF(AND(BD1162&gt;475.86,BD1162&lt;477),11,IF(AND(BD1162&gt;509.22,BD1162&lt;511),12,IF(AND(BD1162&gt;339.94,BD1162&lt;341.2),13,IF(AND(BD1162&gt;300.53,BD1162&lt;302),14,IF(AND(BD1162&gt;646.78,BD1162&lt;648),15,IF(AND(BD1162&gt;430.68,BD1162&lt;432),16,IF(AND(BD1162&gt;382.24,BD1162&lt;384),17,IF(AND(BD1162&gt;835.07,BD1162&lt;837),18,IF(AND(BD1162&gt;558.61,BD1162&lt;560),19,IF(AND(BD1162&gt;498.27,BD1162&lt;500),20))))))))))))))))))</f>
        <v>0</v>
      </c>
      <c r="CA1162" s="52" t="b">
        <f>IF(AND(BF1162&gt;497.89,BF1162&lt;499),3,IF(AND(BF1162&gt;360.29,BF1162&lt;362),4,IF(AND(BF1162&gt;249.38,BF1162&lt;251),5,IF(AND(BF1162&gt;628.22,BF1162&lt;630),6,IF(AND(BF1162&gt;455.21,BF1162&lt;457),7,IF(AND(BF1162&gt;315.16,BF1162&lt;317),8,IF(AND(BF1162&gt;814.35,BF1162&lt;816),9,IF(AND(BF1162&gt;571.19,BF1162&lt;573),10,IF(AND(BF1162&gt;401.59,BF1162&lt;403),11,IF(AND(BF1162&gt;521.33,BF1162&lt;523),12,IF(AND(BF1162&gt;377.28,BF1162&lt;379),13,IF(AND(BF1162&gt;261.15,BF1162&lt;263),14,IF(AND(BF1162&gt;657.8,BF1162&lt;659),15,IF(AND(BF1162&gt;476.66,BF1162&lt;478),16,IF(AND(BF1162&gt;330.01,BF1162&lt;332),17,IF(AND(BF1162&gt;852.67,BF1162&lt;854),18,IF(AND(BF1162&gt;598.08,BF1162&lt;600),19,IF(AND(BF1162&gt;420.51,BF1162&lt;422),20))))))))))))))))))</f>
        <v>0</v>
      </c>
      <c r="CB1162" s="52" t="b">
        <f>IF(AND(BK1162&gt;358.85,BK1162&lt;360),3,IF(AND(BK1162&gt;129.83,BK1162&lt;131),4,IF(AND(BK1162&gt;77.61,BK1162&lt;79),5,IF(AND(BK1162&gt;426.19,BK1162&lt;428),6,IF(AND(BK1162&gt;159.77,BK1162&lt;161),7,IF(AND(BK1162&gt;94.38,BK1162&lt;96),8,IF(AND(BK1162&gt;567.37,BK1162&lt;569),9,IF(AND(BK1162&gt;203.4,BK1162&lt;205),10,IF(AND(BK1162&gt;131.96,BK1162&lt;133),11,IF(AND(BK1162&gt;375.76,BK1162&lt;377),12,IF(AND(BK1162&gt;135.98,BK1162&lt;137),13,IF(AND(BK1162&gt;81.31,BK1162&lt;83),14,IF(AND(BK1162&gt;446.27,BK1162&lt;448),15,IF(AND(BK1162&gt;167.32,BK1162&lt;169),16,IF(AND(BK1162&gt;98.86,BK1162&lt;100),17,IF(AND(BK1162&gt;594.08,BK1162&lt;596),18,IF(AND(BK1162&gt;213.01,BK1162&lt;215),19,IF(AND(BK1162&gt;138.21,BK1162&lt;140),20))))))))))))))))))</f>
        <v>0</v>
      </c>
      <c r="CC1162" s="52" t="b">
        <f>IF(AND(BM1162&gt;195.17,BM1162&lt;197),3,IF(AND(BM1162&gt;88.93,BM1162&lt;90),4,IF(AND(BM1162&gt;47.88,BM1162&lt;49),5,IF(AND(BM1162&gt;245.08,BM1162&lt;247),6,IF(AND(BM1162&gt;111.07,BM1162&lt;113),7,IF(AND(BM1162&gt;60.92,BM1162&lt;62),8,IF(AND(BM1162&gt;296.11,BM1162&lt;298),9,IF(AND(BM1162&gt;139.41,BM1162&lt;141),10,IF(AND(BM1162&gt;78.67,BM1162&lt;80),11,IF(AND(BM1162&gt;204.39,BM1162&lt;206),12,IF(AND(BM1162&gt;93.16,BM1162&lt;95),13,IF(AND(BM1162&gt;50.17,BM1162&lt;52),14,IF(AND(BM1162&gt;256.64,BM1162&lt;258),15,IF(AND(BM1162&gt;116.33,BM1162&lt;118),16,IF(AND(BM1162&gt;63.83,BM1162&lt;65),17,IF(AND(BM1162&gt;310.07,BM1162&lt;312),18,IF(AND(BM1162&gt;146.01,BM1162&lt;148),19,IF(AND(BM1162&gt;82.42,BM1162&lt;84),20))))))))))))))))))</f>
        <v>0</v>
      </c>
      <c r="CD1162" s="52" t="b">
        <f>IF(AND(BO1162&gt;107.35,BO1162&lt;109),3,IF(AND(BO1162&gt;63.65,BO1162&lt;65),4,IF(AND(BO1162&gt;44.75,BO1162&lt;46),5,IF(AND(BO1162&gt;143.27,BO1162&lt;145),6,IF(AND(BO1162&gt;85.58,BO1162&lt;87),7,IF(AND(BO1162&gt;60.46,BO1162&lt;62),8,IF(AND(BO1162&gt;194.16,BO1162&lt;196),9,IF(AND(BO1162&gt;117.24,BO1162&lt;119),10,IF(AND(BO1162&gt;82.88,BO1162&lt;84),11,IF(AND(BO1162&gt;112.44,BO1162&lt;114),12,IF(AND(BO1162&gt;66.69,BO1162&lt;68),13,IF(AND(BO1162&gt;46.9,BO1162&lt;48),14,IF(AND(BO1162&gt;150.05,BO1162&lt;152),15,IF(AND(BO1162&gt;90.65,BO1162&lt;91),16,IF(AND(BO1162&gt;63.34,BO1162&lt;65),17,IF(AND(BO1162&gt;203.34,BO1162&lt;205),18,IF(AND(BO1162&gt;122.8,BO1162&lt;124),19,IF(AND(BO1162&gt;86.83,BO1162&lt;88),20))))))))))))))))))</f>
        <v>0</v>
      </c>
      <c r="CE1162" s="52" t="b">
        <f>IF(AND(BP1162&gt;139.85,BP1162&lt;141),3,IF(AND(BP1162&gt;103.84,BP1162&lt;105),4,IF(AND(BP1162&gt;52.32,BP1162&lt;54),5,IF(AND(BP1162&gt;285.46,BP1162&lt;287),6,IF(AND(BP1162&gt;118.42,BP1162&lt;120),7,IF(AND(BP1162&gt;62.42,BP1162&lt;64),8,IF(AND(BP1162&gt;412.27,BP1162&lt;414),9,IF(AND(BP1162&gt;140.33,BP1162&lt;142),10,IF(AND(BP1162&gt;145,BP1162&lt;147),11,IF(AND(BP1162&gt;146.47,BP1162&lt;148),12,IF(AND(BP1162&gt;108.77,BP1162&lt;110),13,IF(AND(BP1162&gt;54.82,BP1162&lt;56),14,IF(AND(BP1162&gt;298.92,BP1162&lt;300),15,IF(AND(BP1162&gt;124.03,BP1162&lt;126),16,IF(AND(BP1162&gt;65.4,BP1162&lt;67),17,IF(AND(BP1162&gt;431.69,BP1162&lt;433),18,IF(AND(BP1162&gt;146.97,BP1162&lt;148),19,IF(AND(BP1162&gt;151.86,BP1162&lt;153),20))))))))))))))))))</f>
        <v>0</v>
      </c>
      <c r="CF1162" s="52" t="b">
        <f>IF(AND(BQ1162&gt;350.42,BQ1162&lt;352),3,IF(AND(BQ1162&gt;546.22,BQ1162&lt;548),4,IF(AND(BQ1162&gt;155.33,BQ1162&lt;157),5,IF(AND(BQ1162&gt;721.99,BQ1162&lt;723),6,IF(AND(BQ1162&gt;638.96,BQ1162&lt;639),7,IF(AND(BQ1162&gt;187.79,BQ1162&lt;189),8,IF(AND(BQ1162&gt;945.4,BQ1162&lt;947),9,IF(AND(BQ1162&gt;698.46,BQ1162&lt;670),10,IF(AND(BQ1162&gt;360.7,BQ1162&lt;362),11,IF(AND(BQ1162&gt;366.94,BQ1162&lt;368),12,IF(AND(BQ1162&gt;571.94,BQ1162&lt;573),13,IF(AND(BQ1162&gt;162.68,BQ1162&lt;164),14,IF(AND(BQ1162&gt;755.97,BQ1162&lt;757),15,IF(AND(BQ1162&gt;667.99,BQ1162&lt;669),16,IF(AND(BQ1162&gt;196.66,BQ1162&lt;198),17,IF(AND(BQ1162&gt;989.88,BQ1162&lt;991),18,IF(AND(BQ1162&gt;731.33,BQ1162&lt;733),19,IF(AND(BQ1162&gt;377.7,BQ1162&lt;379),20))))))))))))))))))</f>
        <v>0</v>
      </c>
      <c r="CG1162" s="52" t="b">
        <f>IF(AND(BS1162&gt;46.2,BS1162&lt;46.5),3,IF(AND(BS1162&gt;18.8,BS1162&lt;19.1),4,IF(AND(BS1162&gt;15.8,BS1162&lt;16),5,IF(AND(BS1162&gt;78.7,BS1162&lt;79),6,IF(AND(BS1162&gt;32.1,BS1162&lt;32.4),7,IF(AND(BS1162&gt;26.9,BS1162&lt;27.3),8,IF(AND(BS1162&gt;125,BS1162&lt;125.5),9,IF(AND(BS1162&gt;48.2,BS1162&lt;48.52),10,IF(AND(BS1162&gt;43.1,BS1162&lt;43.6),11,IF(AND(BS1162&gt;48.53,BS1162&lt;48.7),12,IF(AND(BS1162&gt;19.6,BS1162&lt;20.1),13,IF(AND(BS1162&gt;16.5,BS1162&lt;16.9),14,IF(AND(BS1162&gt;82.4,BS1162&lt;82.8),15,IF(AND(BS1162&gt;33.6,BS1162&lt;34),16,IF(AND(BS1162&gt;28,BS1162&lt;28.6),17,IF(AND(BS1162&gt;130.8,BS1162&lt;131.4),18,IF(AND(BS1162&gt;50.5,BS1162&lt;50.9),19,IF(AND(BS1162&gt;45.2,BS1162&lt;45.8),20))))))))))))))))))</f>
        <v>0</v>
      </c>
    </row>
    <row r="1163" spans="1:88" ht="90" customHeight="1">
      <c r="A1163" s="297"/>
      <c r="B1163" s="300"/>
      <c r="C1163" s="309"/>
      <c r="D1163" s="311" t="s">
        <v>338</v>
      </c>
      <c r="E1163" s="312"/>
      <c r="F1163" s="10" t="s">
        <v>36</v>
      </c>
      <c r="G1163" s="12">
        <f>IF(AD1163=FALSE,0,AD1163)</f>
        <v>624.59</v>
      </c>
      <c r="H1163" s="12" t="s">
        <v>36</v>
      </c>
      <c r="I1163" s="12">
        <f>IF(AE1163=FALSE,0,AE1163)</f>
        <v>0</v>
      </c>
      <c r="J1163" s="12">
        <f>IF(AF1163=FALSE,0,AF1163)</f>
        <v>0</v>
      </c>
      <c r="K1163" s="12" t="s">
        <v>36</v>
      </c>
      <c r="L1163" s="12">
        <f>IF(AG1163=FALSE,0,AG1163)</f>
        <v>0</v>
      </c>
      <c r="M1163" s="12" t="s">
        <v>36</v>
      </c>
      <c r="N1163" s="12" t="s">
        <v>36</v>
      </c>
      <c r="O1163" s="12" t="s">
        <v>36</v>
      </c>
      <c r="P1163" s="12" t="s">
        <v>36</v>
      </c>
      <c r="Q1163" s="12">
        <f>IF(AH1163=FALSE,0,AH1163)</f>
        <v>0</v>
      </c>
      <c r="R1163" s="12" t="s">
        <v>36</v>
      </c>
      <c r="S1163" s="12">
        <f>IF(AI1163=FALSE,0,AI1163)</f>
        <v>0</v>
      </c>
      <c r="T1163" s="12" t="s">
        <v>36</v>
      </c>
      <c r="U1163" s="12">
        <f>IF(AJ1163=FALSE,0,AJ1163)</f>
        <v>0</v>
      </c>
      <c r="V1163" s="12">
        <f>IF(AK1163=FALSE,0,AK1163)</f>
        <v>0</v>
      </c>
      <c r="W1163" s="12">
        <f>IF(AL1163=FALSE,0,AL1163)</f>
        <v>0</v>
      </c>
      <c r="X1163" s="12" t="s">
        <v>36</v>
      </c>
      <c r="Y1163" s="12">
        <f>IF(AM1163=FALSE,0,AM1163)</f>
        <v>0</v>
      </c>
      <c r="Z1163" s="12" t="s">
        <v>36</v>
      </c>
      <c r="AA1163" s="18">
        <v>9</v>
      </c>
      <c r="AD1163" s="52">
        <f>IF(AD1162=3,948.15,IF(AD1162=4,624.59,IF(AD1162=5,238.38,IF(AD1162=6,1987,IF(AD1162=7,740.75,IF(AD1162=8,283.91,IF(AD1162=9,2682.35,IF(AD1162=10,829.59,IF(AD1162=11,586.15,IF(AD1162=12,992.71,IF(AD1162=13,653.95,IF(AD1162=14,249.59,IF(AD1162=15,2080.39,IF(AD1162=16,775.57,IF(AD1162=17,297.25,IF(AD1162=18,2808.42,IF(AD1162=19,868.59,IF(AD1162=20,613.7))))))))))))))))))</f>
        <v>624.59</v>
      </c>
      <c r="AE1163" s="52" t="b">
        <f>IF(AE1162=5,1205.78,IF(AE1162=8,1408.63,IF(AE1162=11,1428.91,IF(AE1162=14,1262.45,IF(AE1162=17,1474.83,IF(AE1162=20,1496.07))))))</f>
        <v>0</v>
      </c>
      <c r="AF1163" s="52" t="b">
        <f>IF(AF1162=3,487.32,IF(AF1162=4,325.64,IF(AF1162=5,287.99,IF(AF1162=6,618.7,IF(AF1162=7,412.3,IF(AF1162=8,366.04,IF(AF1162=9,798.54,IF(AF1162=10,534.49,IF(AF1162=11,476.86,IF(AF1162=12,510.22,IF(AF1162=13,340.94,IF(AF1162=14,301.53,IF(AF1162=15,647.78,IF(AF1162=16,431.68,IF(AF1162=17,383.24,IF(AF1162=18,836.07,IF(AF1162=19,559.61,IF(AF1162=20,499.27))))))))))))))))))</f>
        <v>0</v>
      </c>
      <c r="AG1163" s="52" t="b">
        <f>IF(AG1162=3,498.89,IF(AG1162=4,361.29,IF(AG1162=5,250.38,IF(AG1162=6,629.22,IF(AG1162=7,456.21,IF(AG1162=8,316.16,IF(AG1162=9,815.35,IF(AG1162=10,572.19,IF(AG1162=11,402.59,IF(AG1162=12,522.33,IF(AG1162=13,378.28,IF(AG1162=14,262.15,IF(AG1162=15,658.8,IF(AG1162=16,477.66,IF(AG1162=17,331.01,IF(AG1162=18,853.67,IF(AG1162=19,599.08,IF(AG1162=20,421.51))))))))))))))))))</f>
        <v>0</v>
      </c>
      <c r="AH1163" s="52" t="b">
        <f>IF(AH1162=3,359.85,IF(AH1162=4,130.83,IF(AH1162=5,78.61,IF(AH1162=6,427.19,IF(AH1162=7,160.77,IF(AH1162=8,95.38,IF(AH1162=9,568.37,IF(AH1162=10,204.4,IF(AH1162=11,132.96,IF(AH1162=12,376.76,IF(AH1162=13,136.98,IF(AH1162=14,82.31,IF(AH1162=15,447.27,IF(AH1162=16,168.32,IF(AH1162=17,99.86,IF(AH1162=18,595.08,IF(AH1162=19,214.01,IF(AH1162=20,139.21))))))))))))))))))</f>
        <v>0</v>
      </c>
      <c r="AI1163" s="52" t="b">
        <f>IF(AI1162=3,196.17,IF(AI1162=4,89.93,IF(AI1162=5,48.88,IF(AI1162=6,246.08,IF(AI1162=7,112.07,IF(AI1162=8,61.92,IF(AI1162=9,297.11,IF(AI1162=10,140.41,IF(AI1162=11,79.67,IF(AI1162=12,205.39,IF(AI1162=13,94.16,IF(AI1162=14,51.17,IF(AI1162=15,257.64,IF(AI1162=16,117.33,IF(AI1162=17,64.83,IF(AI1162=18,311.07,IF(AI1162=19,147.01,IF(AI1162=20,83.42))))))))))))))))))</f>
        <v>0</v>
      </c>
      <c r="AJ1163" s="52" t="b">
        <f>IF(AJ1162=3,108.35,IF(AJ1162=4,64.65,IF(AJ1162=5,45.75,IF(AJ1162=6,144.27,IF(AJ1162=7,86.58,IF(AJ1162=8,61.46,IF(AJ1162=9,195.16,IF(AJ1162=10,118.24,IF(AJ1162=11,83.88,IF(AJ1162=12,113.44,IF(AJ1162=13,67.69,IF(AJ1162=14,47.9,IF(AJ1162=15,151.05,IF(AJ1162=16,90.65,IF(AJ1162=17,64.34,IF(AJ1162=18,204.34,IF(AJ1162=19,123.8,IF(AJ1162=20,87.83))))))))))))))))))</f>
        <v>0</v>
      </c>
      <c r="AK1163" s="52" t="b">
        <f>IF(AK1162=3,140.85,IF(AK1162=4,104.84,IF(AK1162=5,53.32,IF(AK1162=6,286.46,IF(AK1162=7,119.42,IF(AK1162=8,63.42,IF(AK1162=9,413.27,IF(AK1162=10,141.33,IF(AK1162=11,146,IF(AK1162=12,147.47,IF(AK1162=13,109.77,IF(AK1162=14,55.82,IF(AK1162=15,299.92,IF(AK1162=16,125.03,IF(AK1162=17,66.4,IF(AK1162=18,432.69,IF(AK1162=19,147.97,IF(AK1162=20,152.86))))))))))))))))))</f>
        <v>0</v>
      </c>
      <c r="AL1163" s="52" t="b">
        <f>IF(AL1162=3,351.42,IF(AL1162=4,547.22,IF(AL1162=5,156.33,IF(AL1162=6,722.99,IF(AL1162=7,638.96,IF(AL1162=8,188.79,IF(AL1162=9,946.4,IF(AL1162=10,699.46,IF(AL1162=11,361.7,IF(AL1162=12,367.94,IF(AL1162=13,572.94,IF(AL1162=14,163.68,IF(AL1162=15,756.97,IF(AL1162=16,668.99,IF(AL1162=17,197.66,IF(AL1162=18,990.88,IF(AL1162=19,732.33,IF(AL1162=20,378.7))))))))))))))))))</f>
        <v>0</v>
      </c>
      <c r="AM1163" s="52" t="b">
        <f>IF(AM1162=3,46.41,IF(AM1162=4,19.01,IF(AM1162=5,15.96,IF(AM1162=6,78.9,IF(AM1162=7,32.34,IF(AM1162=8,27.09,IF(AM1162=9,125.27,IF(AM1162=10,48.48,IF(AM1162=11,43.47,IF(AM1162=12,48.59,IF(AM1162=13,19.9,IF(AM1162=14,16.71,IF(AM1162=15,82.61,IF(AM1162=16,33.86,IF(AM1162=17,28.36,IF(AM1162=18,131.15,IF(AM1162=19,50.76,IF(AM1162=20,45.51))))))))))))))))))</f>
        <v>0</v>
      </c>
      <c r="AO1163" s="4">
        <f t="shared" si="2898"/>
        <v>0</v>
      </c>
      <c r="AP1163" s="4">
        <f t="shared" si="2899"/>
        <v>0</v>
      </c>
      <c r="AQ1163" s="4">
        <f t="shared" si="2963"/>
        <v>0</v>
      </c>
      <c r="AU1163" s="310"/>
      <c r="AV1163" s="316"/>
      <c r="AW1163" s="317"/>
      <c r="AX1163" s="321" t="s">
        <v>338</v>
      </c>
      <c r="AY1163" s="321"/>
      <c r="AZ1163" s="10" t="s">
        <v>36</v>
      </c>
      <c r="BA1163" s="12">
        <f>IF(BX1163=FALSE,0,BX1163)</f>
        <v>1249.18</v>
      </c>
      <c r="BB1163" s="12" t="s">
        <v>36</v>
      </c>
      <c r="BC1163" s="12">
        <f>IF(BY1163=FALSE,0,BY1163)</f>
        <v>0</v>
      </c>
      <c r="BD1163" s="12">
        <f>IF(BZ1163=FALSE,0,BZ1163)</f>
        <v>0</v>
      </c>
      <c r="BE1163" s="12" t="s">
        <v>36</v>
      </c>
      <c r="BF1163" s="12">
        <f>IF(CA1163=FALSE,0,CA1163)</f>
        <v>0</v>
      </c>
      <c r="BG1163" s="12" t="s">
        <v>36</v>
      </c>
      <c r="BH1163" s="12" t="s">
        <v>36</v>
      </c>
      <c r="BI1163" s="12" t="s">
        <v>36</v>
      </c>
      <c r="BJ1163" s="12" t="s">
        <v>36</v>
      </c>
      <c r="BK1163" s="12">
        <f>IF(CB1163=FALSE,0,CB1163)</f>
        <v>0</v>
      </c>
      <c r="BL1163" s="12" t="s">
        <v>36</v>
      </c>
      <c r="BM1163" s="12">
        <f>IF(CC1163=FALSE,0,CC1163)</f>
        <v>0</v>
      </c>
      <c r="BN1163" s="12" t="s">
        <v>36</v>
      </c>
      <c r="BO1163" s="12">
        <f>IF(CD1163=FALSE,0,CD1163)</f>
        <v>0</v>
      </c>
      <c r="BP1163" s="12">
        <f>IF(CE1163=FALSE,0,CE1163)</f>
        <v>0</v>
      </c>
      <c r="BQ1163" s="12">
        <f>IF(CF1163=FALSE,0,CF1163)</f>
        <v>0</v>
      </c>
      <c r="BR1163" s="12" t="s">
        <v>36</v>
      </c>
      <c r="BS1163" s="12">
        <f>IF(CG1163=FALSE,0,CG1163)</f>
        <v>0</v>
      </c>
      <c r="BT1163" s="12" t="s">
        <v>36</v>
      </c>
      <c r="BU1163" s="18">
        <v>9</v>
      </c>
      <c r="BX1163" s="52">
        <f>IF(AD1162=3,1896.3,IF(AD1162=4,1249.18,IF(AD1162=5,476.76,IF(AD1162=6,3974,IF(AD1162=7,1481.5,IF(AD1162=8,567.82,IF(AD1162=9,5364.7,IF(AD1162=10,1659.18,IF(AD1162=11,1172.3)))))))))</f>
        <v>1249.18</v>
      </c>
      <c r="BY1163" s="52" t="b">
        <f>IF(AE1162=5,2411.56,IF(AE1162=8,2817.26,IF(AE1162=11,2857.82)))</f>
        <v>0</v>
      </c>
      <c r="BZ1163" s="52" t="b">
        <f>IF(AF1162=3,974.64,IF(AF1162=4,651.28,IF(AF1162=5,575.98,IF(AF1162=6,1237.4,IF(AF1162=7,824.6,IF(AF1162=8,732.08,IF(AF1162=9,1597.08,IF(AF1162=10,1068.98,IF(AF1162=11,953.72)))))))))</f>
        <v>0</v>
      </c>
      <c r="CA1163" s="52" t="b">
        <f>IF(AG1162=3,997.78,IF(AG1162=4,722.58,IF(AG1162=5,500.76,IF(AG1162=6,1258.44,IF(AG1162=7,912.42,IF(AG1162=8,632.32,IF(AG1162=9,1630.7,IF(AG1162=10,1144.38,IF(AG1162=11,805.18)))))))))</f>
        <v>0</v>
      </c>
      <c r="CB1163" s="52" t="b">
        <f>IF(AH1162=3,719.7,IF(AH1162=4,261.66,IF(AH1162=5,157.22,IF(AH1162=6,854.38,IF(AH1162=7,321.54,IF(AH1162=8,190.76,IF(AH1162=9,1136.74,IF(AH1162=10,408.8,IF(AH1162=11,265.92)))))))))</f>
        <v>0</v>
      </c>
      <c r="CC1163" s="52" t="b">
        <f>IF(AI1162=3,392.34,IF(AI1162=4,179.86,IF(AI1162=5,97.76,IF(AI1162=6,492.16,IF(AI1162=7,224.14,IF(AI1162=8,123.84,IF(AI1162=9,594.22,IF(AI1162=10,280.82,IF(AI1162=11,159.34)))))))))</f>
        <v>0</v>
      </c>
      <c r="CD1163" s="52" t="b">
        <f>IF(AJ1162=3,216.7,IF(AJ1162=4,129.3,IF(AJ1162=5,91.5,IF(AJ1162=6,288.54,IF(AJ1162=7,173.16,IF(AJ1162=8,122.92,IF(AJ1162=9,390.32,IF(AJ1162=10,236.48,IF(AJ1162=11,167.76)))))))))</f>
        <v>0</v>
      </c>
      <c r="CE1163" s="52" t="b">
        <f>IF(AK1162=3,281.7,IF(AK1162=4,209.68,IF(AK1162=5,106.64,IF(AK1162=6,572.92,IF(AK1162=7,238.84,IF(AK1162=8,126.84,IF(AK1162=9,826.54,IF(AK1162=10,282.66,IF(AK1162=11,292)))))))))</f>
        <v>0</v>
      </c>
      <c r="CF1163" s="52" t="b">
        <f>IF(AL1162=3,702.84,IF(AL1162=4,1094.44,IF(AL1162=5,312.66,IF(AL1162=6,1445.98,IF(AL1162=7,1277.92,IF(AL1162=8,377.58,IF(AL1162=9,1892.8,IF(AL1162=10,1398.92,IF(AL1162=11,723.4)))))))))</f>
        <v>0</v>
      </c>
      <c r="CG1163" s="52" t="b">
        <f>IF(AM1162=3,92.82,IF(AM1162=4,38.02,IF(AM1162=5,31.92,IF(AM1162=6,157.8,IF(AM1162=7,64.68,IF(AM1162=8,54.18,IF(AM1162=9,250.54,IF(AM1162=10,96.96,IF(AM1162=11,86.94)))))))))</f>
        <v>0</v>
      </c>
    </row>
    <row r="1164" spans="1:88" ht="30" customHeight="1">
      <c r="A1164" s="295" t="s">
        <v>106</v>
      </c>
      <c r="B1164" s="298" t="s">
        <v>215</v>
      </c>
      <c r="C1164" s="307">
        <v>3200.2</v>
      </c>
      <c r="D1164" s="298" t="s">
        <v>27</v>
      </c>
      <c r="E1164" s="36" t="s">
        <v>28</v>
      </c>
      <c r="F1164" s="40">
        <f>G1164+I1164+J1164+L1164+Q1164+S1164+U1164+V1164+W1164+Y1164+Z1164</f>
        <v>1042113.1279999999</v>
      </c>
      <c r="G1164" s="44">
        <v>0</v>
      </c>
      <c r="H1164" s="44">
        <v>0</v>
      </c>
      <c r="I1164" s="44">
        <v>0</v>
      </c>
      <c r="J1164" s="60">
        <v>1042113.1279999999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25">
        <v>1</v>
      </c>
      <c r="AO1164" s="4">
        <f t="shared" si="2898"/>
        <v>0</v>
      </c>
      <c r="AP1164" s="4">
        <f t="shared" si="2899"/>
        <v>0</v>
      </c>
      <c r="AQ1164" s="4">
        <f t="shared" si="2963"/>
        <v>0</v>
      </c>
      <c r="AU1164" s="310" t="s">
        <v>106</v>
      </c>
      <c r="AV1164" s="316" t="s">
        <v>215</v>
      </c>
      <c r="AW1164" s="317">
        <v>3200.2</v>
      </c>
      <c r="AX1164" s="316" t="s">
        <v>27</v>
      </c>
      <c r="AY1164" s="36" t="s">
        <v>28</v>
      </c>
      <c r="AZ1164" s="10">
        <f>BA1164+BC1164+BD1164+BF1164+BK1164+BM1164+BO1164+BP1164+BQ1164+BS1164+BT1164</f>
        <v>2084226.26</v>
      </c>
      <c r="BA1164" s="44">
        <f>ROUND($C1164*BA1172,2)</f>
        <v>0</v>
      </c>
      <c r="BB1164" s="10">
        <f>ROUND(H1164*2,2)</f>
        <v>0</v>
      </c>
      <c r="BC1164" s="44">
        <f>ROUND($C1164*BC1172,2)</f>
        <v>0</v>
      </c>
      <c r="BD1164" s="44">
        <f>ROUND($C1164*BD1172,2)</f>
        <v>2084226.26</v>
      </c>
      <c r="BE1164" s="10">
        <f>ROUND(K1164*2,2)</f>
        <v>0</v>
      </c>
      <c r="BF1164" s="44">
        <f>ROUND($C1164*BF1172,2)</f>
        <v>0</v>
      </c>
      <c r="BG1164" s="10">
        <f>ROUND(M1164*2,2)</f>
        <v>0</v>
      </c>
      <c r="BH1164" s="10">
        <f>ROUND(N1164*2,2)</f>
        <v>0</v>
      </c>
      <c r="BI1164" s="10">
        <f>ROUND(O1164*2,2)</f>
        <v>0</v>
      </c>
      <c r="BJ1164" s="10">
        <f>ROUND(P1164*2,2)</f>
        <v>0</v>
      </c>
      <c r="BK1164" s="44">
        <f>ROUND($C1164*BK1172,2)</f>
        <v>0</v>
      </c>
      <c r="BL1164" s="10">
        <f>ROUND(R1164*2,2)</f>
        <v>0</v>
      </c>
      <c r="BM1164" s="44">
        <f>ROUND($C1164*BM1172,2)</f>
        <v>0</v>
      </c>
      <c r="BN1164" s="10">
        <f>ROUND(T1164*2,2)</f>
        <v>0</v>
      </c>
      <c r="BO1164" s="44">
        <f>ROUND($C1164*BO1172,2)</f>
        <v>0</v>
      </c>
      <c r="BP1164" s="44">
        <f>ROUND(V1164*2,2)</f>
        <v>0</v>
      </c>
      <c r="BQ1164" s="44">
        <f>ROUND($C1164*BQ1172,2)</f>
        <v>0</v>
      </c>
      <c r="BR1164" s="10">
        <f>ROUND(X1164*2,2)</f>
        <v>0</v>
      </c>
      <c r="BS1164" s="44">
        <f>ROUND(Y1164*2,2)</f>
        <v>0</v>
      </c>
      <c r="BT1164" s="10">
        <f>ROUND(Z1164*2,2)</f>
        <v>0</v>
      </c>
      <c r="BU1164" s="25">
        <v>1</v>
      </c>
      <c r="CI1164" s="32">
        <f>BF1164-BG1164</f>
        <v>0</v>
      </c>
    </row>
    <row r="1165" spans="1:88" ht="60" customHeight="1">
      <c r="A1165" s="296"/>
      <c r="B1165" s="299"/>
      <c r="C1165" s="308"/>
      <c r="D1165" s="300"/>
      <c r="E1165" s="36" t="s">
        <v>29</v>
      </c>
      <c r="F1165" s="13">
        <v>0</v>
      </c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5">
        <v>2</v>
      </c>
      <c r="AO1165" s="4">
        <f t="shared" si="2898"/>
        <v>0</v>
      </c>
      <c r="AP1165" s="4">
        <f t="shared" si="2899"/>
        <v>0</v>
      </c>
      <c r="AQ1165" s="4">
        <f t="shared" si="2963"/>
        <v>0</v>
      </c>
      <c r="AU1165" s="310"/>
      <c r="AV1165" s="316"/>
      <c r="AW1165" s="317"/>
      <c r="AX1165" s="316"/>
      <c r="AY1165" s="36" t="s">
        <v>29</v>
      </c>
      <c r="AZ1165" s="13">
        <v>0</v>
      </c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5">
        <v>2</v>
      </c>
    </row>
    <row r="1166" spans="1:88" ht="120" customHeight="1">
      <c r="A1166" s="296"/>
      <c r="B1166" s="299"/>
      <c r="C1166" s="308"/>
      <c r="D1166" s="298" t="s">
        <v>30</v>
      </c>
      <c r="E1166" s="36" t="s">
        <v>31</v>
      </c>
      <c r="F1166" s="13">
        <v>0</v>
      </c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5">
        <v>3</v>
      </c>
      <c r="AO1166" s="4">
        <f t="shared" si="2898"/>
        <v>0</v>
      </c>
      <c r="AP1166" s="4">
        <f t="shared" si="2899"/>
        <v>0</v>
      </c>
      <c r="AQ1166" s="4">
        <f t="shared" si="2963"/>
        <v>0</v>
      </c>
      <c r="AT1166" s="32">
        <f>AZ1166-BC1166</f>
        <v>0</v>
      </c>
      <c r="AU1166" s="310"/>
      <c r="AV1166" s="316"/>
      <c r="AW1166" s="317"/>
      <c r="AX1166" s="316" t="s">
        <v>30</v>
      </c>
      <c r="AY1166" s="36" t="s">
        <v>31</v>
      </c>
      <c r="AZ1166" s="13">
        <v>0</v>
      </c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5">
        <v>3</v>
      </c>
    </row>
    <row r="1167" spans="1:88" ht="30" customHeight="1">
      <c r="A1167" s="296"/>
      <c r="B1167" s="299"/>
      <c r="C1167" s="308"/>
      <c r="D1167" s="299"/>
      <c r="E1167" s="36" t="s">
        <v>32</v>
      </c>
      <c r="F1167" s="13">
        <v>0</v>
      </c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5">
        <v>4</v>
      </c>
      <c r="AO1167" s="4">
        <f t="shared" si="2898"/>
        <v>0</v>
      </c>
      <c r="AP1167" s="4">
        <f t="shared" si="2899"/>
        <v>0</v>
      </c>
      <c r="AQ1167" s="4">
        <f t="shared" si="2963"/>
        <v>0</v>
      </c>
      <c r="AU1167" s="310"/>
      <c r="AV1167" s="316"/>
      <c r="AW1167" s="317"/>
      <c r="AX1167" s="316"/>
      <c r="AY1167" s="36" t="s">
        <v>32</v>
      </c>
      <c r="AZ1167" s="13">
        <v>0</v>
      </c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5">
        <v>4</v>
      </c>
    </row>
    <row r="1168" spans="1:88" ht="30" customHeight="1">
      <c r="A1168" s="296"/>
      <c r="B1168" s="299"/>
      <c r="C1168" s="308"/>
      <c r="D1168" s="299"/>
      <c r="E1168" s="36" t="s">
        <v>33</v>
      </c>
      <c r="F1168" s="13">
        <v>0</v>
      </c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5">
        <v>5</v>
      </c>
      <c r="AO1168" s="4">
        <f t="shared" si="2898"/>
        <v>0</v>
      </c>
      <c r="AP1168" s="4">
        <f t="shared" si="2899"/>
        <v>0</v>
      </c>
      <c r="AQ1168" s="4">
        <f t="shared" si="2963"/>
        <v>0</v>
      </c>
      <c r="AU1168" s="310"/>
      <c r="AV1168" s="316"/>
      <c r="AW1168" s="317"/>
      <c r="AX1168" s="316"/>
      <c r="AY1168" s="36" t="s">
        <v>33</v>
      </c>
      <c r="AZ1168" s="13">
        <v>0</v>
      </c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5">
        <v>5</v>
      </c>
    </row>
    <row r="1169" spans="1:88" ht="30" customHeight="1">
      <c r="A1169" s="296"/>
      <c r="B1169" s="299"/>
      <c r="C1169" s="308"/>
      <c r="D1169" s="300"/>
      <c r="E1169" s="36" t="s">
        <v>34</v>
      </c>
      <c r="F1169" s="13">
        <v>0</v>
      </c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5">
        <v>6</v>
      </c>
      <c r="AO1169" s="4">
        <f t="shared" si="2898"/>
        <v>0</v>
      </c>
      <c r="AP1169" s="4">
        <f t="shared" si="2899"/>
        <v>0</v>
      </c>
      <c r="AQ1169" s="4">
        <f t="shared" si="2963"/>
        <v>0</v>
      </c>
      <c r="AU1169" s="310"/>
      <c r="AV1169" s="316"/>
      <c r="AW1169" s="317"/>
      <c r="AX1169" s="316"/>
      <c r="AY1169" s="36" t="s">
        <v>34</v>
      </c>
      <c r="AZ1169" s="13">
        <v>0</v>
      </c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13"/>
      <c r="BU1169" s="15">
        <v>6</v>
      </c>
    </row>
    <row r="1170" spans="1:88" ht="30" customHeight="1">
      <c r="A1170" s="296"/>
      <c r="B1170" s="299"/>
      <c r="C1170" s="308"/>
      <c r="D1170" s="311" t="s">
        <v>35</v>
      </c>
      <c r="E1170" s="312"/>
      <c r="F1170" s="10">
        <f>F1164+F1165+F1166+F1167+F1168+F1169</f>
        <v>1042113.1279999999</v>
      </c>
      <c r="G1170" s="10">
        <f t="shared" ref="G1170" si="3027">G1164+G1165+G1166+G1167+G1168+G1169</f>
        <v>0</v>
      </c>
      <c r="H1170" s="10">
        <f t="shared" ref="H1170" si="3028">H1164+H1165+H1166+H1167+H1168+H1169</f>
        <v>0</v>
      </c>
      <c r="I1170" s="10">
        <f t="shared" ref="I1170" si="3029">I1164+I1165+I1166+I1167+I1168+I1169</f>
        <v>0</v>
      </c>
      <c r="J1170" s="10">
        <f t="shared" ref="J1170" si="3030">J1164+J1165+J1166+J1167+J1168+J1169</f>
        <v>1042113.1279999999</v>
      </c>
      <c r="K1170" s="10">
        <f t="shared" ref="K1170" si="3031">K1164+K1165+K1166+K1167+K1168+K1169</f>
        <v>0</v>
      </c>
      <c r="L1170" s="10">
        <f t="shared" ref="L1170" si="3032">L1164+L1165+L1166+L1167+L1168+L1169</f>
        <v>0</v>
      </c>
      <c r="M1170" s="10">
        <f t="shared" ref="M1170" si="3033">M1164+M1165+M1166+M1167+M1168+M1169</f>
        <v>0</v>
      </c>
      <c r="N1170" s="10">
        <f t="shared" ref="N1170" si="3034">N1164+N1165+N1166+N1167+N1168+N1169</f>
        <v>0</v>
      </c>
      <c r="O1170" s="10">
        <f t="shared" ref="O1170" si="3035">O1164+O1165+O1166+O1167+O1168+O1169</f>
        <v>0</v>
      </c>
      <c r="P1170" s="10">
        <f t="shared" ref="P1170" si="3036">P1164+P1165+P1166+P1167+P1168+P1169</f>
        <v>0</v>
      </c>
      <c r="Q1170" s="10">
        <f t="shared" ref="Q1170" si="3037">Q1164+Q1165+Q1166+Q1167+Q1168+Q1169</f>
        <v>0</v>
      </c>
      <c r="R1170" s="10">
        <f t="shared" ref="R1170" si="3038">R1164+R1165+R1166+R1167+R1168+R1169</f>
        <v>0</v>
      </c>
      <c r="S1170" s="10">
        <f t="shared" ref="S1170" si="3039">S1164+S1165+S1166+S1167+S1168+S1169</f>
        <v>0</v>
      </c>
      <c r="T1170" s="10">
        <f t="shared" ref="T1170" si="3040">T1164+T1165+T1166+T1167+T1168+T1169</f>
        <v>0</v>
      </c>
      <c r="U1170" s="10">
        <f t="shared" ref="U1170" si="3041">U1164+U1165+U1166+U1167+U1168+U1169</f>
        <v>0</v>
      </c>
      <c r="V1170" s="10">
        <f t="shared" ref="V1170" si="3042">V1164+V1165+V1166+V1167+V1168+V1169</f>
        <v>0</v>
      </c>
      <c r="W1170" s="10">
        <f t="shared" ref="W1170" si="3043">W1164+W1165+W1166+W1167+W1168+W1169</f>
        <v>0</v>
      </c>
      <c r="X1170" s="10">
        <f t="shared" ref="X1170" si="3044">X1164+X1165+X1166+X1167+X1168+X1169</f>
        <v>0</v>
      </c>
      <c r="Y1170" s="10">
        <f t="shared" ref="Y1170" si="3045">Y1164+Y1165+Y1166+Y1167+Y1168+Y1169</f>
        <v>0</v>
      </c>
      <c r="Z1170" s="10">
        <f t="shared" ref="Z1170" si="3046">Z1164+Z1165+Z1166+Z1167+Z1168+Z1169</f>
        <v>0</v>
      </c>
      <c r="AA1170" s="16">
        <v>7</v>
      </c>
      <c r="AO1170" s="4">
        <f t="shared" si="2898"/>
        <v>0</v>
      </c>
      <c r="AP1170" s="4">
        <f t="shared" si="2899"/>
        <v>0</v>
      </c>
      <c r="AQ1170" s="4">
        <f t="shared" si="2963"/>
        <v>0</v>
      </c>
      <c r="AU1170" s="310"/>
      <c r="AV1170" s="316"/>
      <c r="AW1170" s="317"/>
      <c r="AX1170" s="321" t="s">
        <v>35</v>
      </c>
      <c r="AY1170" s="321"/>
      <c r="AZ1170" s="10">
        <f>AZ1164+AZ1165+AZ1166+AZ1167+AZ1168+AZ1169</f>
        <v>2084226.26</v>
      </c>
      <c r="BA1170" s="10">
        <f t="shared" ref="BA1170:BT1170" si="3047">BA1164+BA1165+BA1166+BA1167+BA1168+BA1169</f>
        <v>0</v>
      </c>
      <c r="BB1170" s="10">
        <f t="shared" si="3047"/>
        <v>0</v>
      </c>
      <c r="BC1170" s="10">
        <f t="shared" si="3047"/>
        <v>0</v>
      </c>
      <c r="BD1170" s="10">
        <f t="shared" si="3047"/>
        <v>2084226.26</v>
      </c>
      <c r="BE1170" s="10">
        <f t="shared" si="3047"/>
        <v>0</v>
      </c>
      <c r="BF1170" s="10">
        <f t="shared" si="3047"/>
        <v>0</v>
      </c>
      <c r="BG1170" s="10">
        <f t="shared" si="3047"/>
        <v>0</v>
      </c>
      <c r="BH1170" s="10">
        <f t="shared" si="3047"/>
        <v>0</v>
      </c>
      <c r="BI1170" s="10">
        <f t="shared" si="3047"/>
        <v>0</v>
      </c>
      <c r="BJ1170" s="10">
        <f t="shared" si="3047"/>
        <v>0</v>
      </c>
      <c r="BK1170" s="10">
        <f t="shared" si="3047"/>
        <v>0</v>
      </c>
      <c r="BL1170" s="10">
        <f t="shared" si="3047"/>
        <v>0</v>
      </c>
      <c r="BM1170" s="10">
        <f t="shared" si="3047"/>
        <v>0</v>
      </c>
      <c r="BN1170" s="10">
        <f t="shared" si="3047"/>
        <v>0</v>
      </c>
      <c r="BO1170" s="10">
        <f t="shared" si="3047"/>
        <v>0</v>
      </c>
      <c r="BP1170" s="10">
        <f t="shared" si="3047"/>
        <v>0</v>
      </c>
      <c r="BQ1170" s="10">
        <f t="shared" si="3047"/>
        <v>0</v>
      </c>
      <c r="BR1170" s="10">
        <f t="shared" si="3047"/>
        <v>0</v>
      </c>
      <c r="BS1170" s="10">
        <f t="shared" si="3047"/>
        <v>0</v>
      </c>
      <c r="BT1170" s="10">
        <f t="shared" si="3047"/>
        <v>0</v>
      </c>
      <c r="BU1170" s="16">
        <v>7</v>
      </c>
      <c r="CI1170" s="32">
        <f>BF1170-BG1170</f>
        <v>0</v>
      </c>
      <c r="CJ1170" s="123"/>
    </row>
    <row r="1171" spans="1:88" ht="75" customHeight="1">
      <c r="A1171" s="296"/>
      <c r="B1171" s="299"/>
      <c r="C1171" s="308"/>
      <c r="D1171" s="311" t="s">
        <v>337</v>
      </c>
      <c r="E1171" s="312"/>
      <c r="F1171" s="11">
        <f>ROUND(F1170/C1164,2)</f>
        <v>325.64</v>
      </c>
      <c r="G1171" s="11">
        <f>ROUND(G1170/C1164,2)</f>
        <v>0</v>
      </c>
      <c r="H1171" s="11">
        <f>ROUND(H1170/C1164,2)</f>
        <v>0</v>
      </c>
      <c r="I1171" s="11">
        <f>ROUND(I1170/C1164,2)</f>
        <v>0</v>
      </c>
      <c r="J1171" s="11">
        <f>ROUND(J1170/C1164,2)</f>
        <v>325.64</v>
      </c>
      <c r="K1171" s="11">
        <f>ROUND(K1170/C1164,2)</f>
        <v>0</v>
      </c>
      <c r="L1171" s="11">
        <f>ROUND(L1170/C1164,2)</f>
        <v>0</v>
      </c>
      <c r="M1171" s="11">
        <f>ROUND(M1170/C1164,2)</f>
        <v>0</v>
      </c>
      <c r="N1171" s="11">
        <f>ROUND(N1170/C1164,2)</f>
        <v>0</v>
      </c>
      <c r="O1171" s="11">
        <f>ROUND(O1170/C1164,2)</f>
        <v>0</v>
      </c>
      <c r="P1171" s="11">
        <f>ROUND(P1170/C1164,2)</f>
        <v>0</v>
      </c>
      <c r="Q1171" s="11">
        <f>ROUND(Q1170/C1164,2)</f>
        <v>0</v>
      </c>
      <c r="R1171" s="11">
        <f>ROUND(R1170/C1164,2)</f>
        <v>0</v>
      </c>
      <c r="S1171" s="11">
        <f>ROUND(S1170/C1164,2)</f>
        <v>0</v>
      </c>
      <c r="T1171" s="11">
        <f>ROUND(T1170/C1164,2)</f>
        <v>0</v>
      </c>
      <c r="U1171" s="11">
        <f>ROUND(U1170/C1164,2)</f>
        <v>0</v>
      </c>
      <c r="V1171" s="11">
        <f>ROUND(V1170/C1164,2)</f>
        <v>0</v>
      </c>
      <c r="W1171" s="11">
        <f>ROUND(W1170/C1164,2)</f>
        <v>0</v>
      </c>
      <c r="X1171" s="11">
        <f>ROUND(X1170/C1164,2)</f>
        <v>0</v>
      </c>
      <c r="Y1171" s="11">
        <f>ROUND(Y1170/C1164,2)</f>
        <v>0</v>
      </c>
      <c r="Z1171" s="11">
        <f>ROUND(Z1170/C1164,2)</f>
        <v>0</v>
      </c>
      <c r="AA1171" s="17">
        <v>8</v>
      </c>
      <c r="AD1171" s="52" t="b">
        <f>IF(AND(G1171&gt;947.15,G1171&lt;949),3,IF(AND(G1171&gt;623.59,G1171&lt;625),4,IF(AND(G1171&gt;237.38,G1171&lt;239),5,IF(AND(G1171&gt;1986,G1171&lt;1988),6,IF(AND(G1171&gt;739.75,G1171&lt;741),7,IF(AND(G1171&gt;282.91,G1171&lt;284),8,IF(AND(G1171&gt;2681.35,G1171&lt;2683),9,IF(AND(G1171&gt;828.59,G1171&lt;830),10,IF(AND(G1171&gt;585.15,G1171&lt;587),11,IF(AND(G1171&gt;991.71,G1171&lt;993),12,IF(AND(G1171&gt;652.95,G1171&lt;654),13,IF(AND(G1171&gt;248.59,G1171&lt;250),14,IF(AND(G1171&gt;2079.39,G1171&lt;2081),15,IF(AND(G1171&gt;774.57,G1171&lt;776),16,IF(AND(G1171&gt;296.25,G1171&lt;298),17,IF(AND(G1171&gt;2807.42,G1171&lt;2809),18,IF(AND(G1171&gt;867.59,G1171&lt;869),19,IF(AND(G1171&gt;612.7,G1171&lt;614),20))))))))))))))))))</f>
        <v>0</v>
      </c>
      <c r="AE1171" s="52" t="b">
        <f>IF(AND(I1171&gt;1204.78,I1171&lt;1206),5,IF(AND(I1171&gt;1407.63,I1171&lt;1409),8,IF(AND(I1171&gt;1427.91,I1171&lt;1429),11,IF(AND(I1171&gt;1261.45,I1171&lt;1263),14,IF(AND(I1171&gt;1473.83,I1171&lt;1475),17,IF(AND(I1171&gt;1495.07,I1171&lt;1497),20))))))</f>
        <v>0</v>
      </c>
      <c r="AF1171" s="52">
        <f>IF(AND(J1171&gt;486.32,J1171&lt;488),3,IF(AND(J1171&gt;324.64,J1171&lt;326),4,IF(AND(J1171&gt;286.99,J1171&lt;288.5),5,IF(AND(J1171&gt;617.7,J1171&lt;618),6,IF(AND(J1171&gt;411.3,J1171&lt;413),7,IF(AND(J1171&gt;365.04,J1171&lt;367),8,IF(AND(J1171&gt;797.54,J1171&lt;799),9,IF(AND(J1171&gt;533.49,J1171&lt;535),10,IF(AND(J1171&gt;475.86,J1171&lt;477),11,IF(AND(J1171&gt;509.22,J1171&lt;511),12,IF(AND(J1171&gt;339.94,J1171&lt;341.2),13,IF(AND(J1171&gt;300.53,J1171&lt;302),14,IF(AND(J1171&gt;646.78,J1171&lt;648),15,IF(AND(J1171&gt;430.68,J1171&lt;432),16,IF(AND(J1171&gt;382.24,J1171&lt;384),17,IF(AND(J1171&gt;835.07,J1171&lt;837),18,IF(AND(J1171&gt;558.61,J1171&lt;560),19,IF(AND(J1171&gt;498.27,J1171&lt;500),20))))))))))))))))))</f>
        <v>4</v>
      </c>
      <c r="AG1171" s="52" t="b">
        <f>IF(AND(L1171&gt;497.89,L1171&lt;499),3,IF(AND(L1171&gt;360.29,L1171&lt;362),4,IF(AND(L1171&gt;249.38,L1171&lt;251),5,IF(AND(L1171&gt;628.22,L1171&lt;630),6,IF(AND(L1171&gt;455.21,L1171&lt;457),7,IF(AND(L1171&gt;315.16,L1171&lt;317),8,IF(AND(L1171&gt;814.35,L1171&lt;816),9,IF(AND(L1171&gt;571.19,L1171&lt;573),10,IF(AND(L1171&gt;401.59,L1171&lt;403),11,IF(AND(L1171&gt;521.33,L1171&lt;523),12,IF(AND(L1171&gt;377.28,L1171&lt;379),13,IF(AND(L1171&gt;261.15,L1171&lt;263),14,IF(AND(L1171&gt;657.8,L1171&lt;659),15,IF(AND(L1171&gt;476.66,L1171&lt;478),16,IF(AND(L1171&gt;330.01,L1171&lt;332),17,IF(AND(L1171&gt;852.67,L1171&lt;854),18,IF(AND(L1171&gt;598.08,L1171&lt;600),19,IF(AND(L1171&gt;420.51,L1171&lt;422),20))))))))))))))))))</f>
        <v>0</v>
      </c>
      <c r="AH1171" s="52" t="b">
        <f>IF(AND(Q1171&gt;358.85,Q1171&lt;360),3,IF(AND(Q1171&gt;129.83,Q1171&lt;131),4,IF(AND(Q1171&gt;77.61,Q1171&lt;79),5,IF(AND(Q1171&gt;426.19,Q1171&lt;428),6,IF(AND(Q1171&gt;159.77,Q1171&lt;161),7,IF(AND(Q1171&gt;94.38,Q1171&lt;96),8,IF(AND(Q1171&gt;567.37,Q1171&lt;569),9,IF(AND(Q1171&gt;203.4,Q1171&lt;205),10,IF(AND(Q1171&gt;131.96,Q1171&lt;133),11,IF(AND(Q1171&gt;375.76,Q1171&lt;377),12,IF(AND(Q1171&gt;135.98,Q1171&lt;137),13,IF(AND(Q1171&gt;81.31,Q1171&lt;83),14,IF(AND(Q1171&gt;446.27,Q1171&lt;448),15,IF(AND(Q1171&gt;167.32,Q1171&lt;169),16,IF(AND(Q1171&gt;98.86,Q1171&lt;100),17,IF(AND(Q1171&gt;594.08,Q1171&lt;596),18,IF(AND(Q1171&gt;213.01,Q1171&lt;215),19,IF(AND(Q1171&gt;138.21,Q1171&lt;140),20))))))))))))))))))</f>
        <v>0</v>
      </c>
      <c r="AI1171" s="52" t="b">
        <f>IF(AND(S1171&gt;195.17,S1171&lt;197),3,IF(AND(S1171&gt;88.93,S1171&lt;90),4,IF(AND(S1171&gt;47.88,S1171&lt;49),5,IF(AND(S1171&gt;245.08,S1171&lt;247),6,IF(AND(S1171&gt;111.07,S1171&lt;113),7,IF(AND(S1171&gt;60.92,S1171&lt;62),8,IF(AND(S1171&gt;296.11,S1171&lt;298),9,IF(AND(S1171&gt;139.41,S1171&lt;141),10,IF(AND(S1171&gt;78.67,S1171&lt;80),11,IF(AND(S1171&gt;204.39,S1171&lt;206),12,IF(AND(S1171&gt;93.16,S1171&lt;95),13,IF(AND(S1171&gt;50.17,S1171&lt;52),14,IF(AND(S1171&gt;256.64,S1171&lt;258),15,IF(AND(S1171&gt;116.33,S1171&lt;118),16,IF(AND(S1171&gt;63.83,S1171&lt;65),17,IF(AND(S1171&gt;310.07,S1171&lt;312),18,IF(AND(S1171&gt;146.01,S1171&lt;148),19,IF(AND(S1171&gt;82.42,S1171&lt;84),20))))))))))))))))))</f>
        <v>0</v>
      </c>
      <c r="AJ1171" s="52" t="b">
        <f>IF(AND(U1171&gt;107.35,U1171&lt;109),3,IF(AND(U1171&gt;63.65,U1171&lt;65),4,IF(AND(U1171&gt;44.75,U1171&lt;46),5,IF(AND(U1171&gt;143.27,U1171&lt;145),6,IF(AND(U1171&gt;85.58,U1171&lt;87),7,IF(AND(U1171&gt;60.46,U1171&lt;62),8,IF(AND(U1171&gt;194.16,U1171&lt;196),9,IF(AND(U1171&gt;117.24,U1171&lt;119),10,IF(AND(U1171&gt;82.88,U1171&lt;84),11,IF(AND(U1171&gt;112.44,U1171&lt;114),12,IF(AND(U1171&gt;66.69,U1171&lt;68),13,IF(AND(U1171&gt;46.9,U1171&lt;48),14,IF(AND(U1171&gt;150.05,U1171&lt;152),15,IF(AND(U1171&gt;90.65,U1171&lt;91),16,IF(AND(U1171&gt;63.34,U1171&lt;65),17,IF(AND(U1171&gt;203.34,U1171&lt;205),18,IF(AND(U1171&gt;122.8,U1171&lt;124),19,IF(AND(U1171&gt;86.83,U1171&lt;88),20))))))))))))))))))</f>
        <v>0</v>
      </c>
      <c r="AK1171" s="52" t="b">
        <f>IF(AND(V1171&gt;139.85,V1171&lt;141),3,IF(AND(V1171&gt;103.84,V1171&lt;105),4,IF(AND(V1171&gt;52.32,V1171&lt;54),5,IF(AND(V1171&gt;285.46,V1171&lt;287),6,IF(AND(V1171&gt;118.42,V1171&lt;120),7,IF(AND(V1171&gt;62.42,V1171&lt;64),8,IF(AND(V1171&gt;412.27,V1171&lt;414),9,IF(AND(V1171&gt;140.33,V1171&lt;142),10,IF(AND(V1171&gt;145,V1171&lt;147),11,IF(AND(V1171&gt;146.47,V1171&lt;148),12,IF(AND(V1171&gt;108.77,V1171&lt;110),13,IF(AND(V1171&gt;54.82,V1171&lt;56),14,IF(AND(V1171&gt;298.92,V1171&lt;300),15,IF(AND(V1171&gt;124.03,V1171&lt;126),16,IF(AND(V1171&gt;65.4,V1171&lt;67),17,IF(AND(V1171&gt;431.69,V1171&lt;433),18,IF(AND(V1171&gt;146.97,V1171&lt;148),19,IF(AND(V1171&gt;151.86,V1171&lt;153),20))))))))))))))))))</f>
        <v>0</v>
      </c>
      <c r="AL1171" s="52" t="b">
        <f>IF(AND(W1171&gt;350.42,W1171&lt;352),3,IF(AND(W1171&gt;546.22,W1171&lt;548),4,IF(AND(W1171&gt;155.33,W1171&lt;157),5,IF(AND(W1171&gt;721.99,W1171&lt;723),6,IF(AND(W1171&gt;638.96,W1171&lt;639),7,IF(AND(W1171&gt;187.79,W1171&lt;189),8,IF(AND(W1171&gt;945.4,W1171&lt;947),9,IF(AND(W1171&gt;698.46,W1171&lt;670),10,IF(AND(W1171&gt;360.7,W1171&lt;362),11,IF(AND(W1171&gt;366.94,W1171&lt;368),12,IF(AND(W1171&gt;571.94,W1171&lt;573),13,IF(AND(W1171&gt;162.68,W1171&lt;164),14,IF(AND(W1171&gt;755.97,W1171&lt;757),15,IF(AND(W1171&gt;667.99,W1171&lt;669),16,IF(AND(W1171&gt;196.66,W1171&lt;198),17,IF(AND(W1171&gt;989.88,W1171&lt;991),18,IF(AND(W1171&gt;731.33,W1171&lt;733),19,IF(AND(W1171&gt;377.7,W1171&lt;379),20))))))))))))))))))</f>
        <v>0</v>
      </c>
      <c r="AM1171" s="52" t="b">
        <f>IF(AND(Y1171&gt;46.2,Y1171&lt;46.5),3,IF(AND(Y1171&gt;18.8,Y1171&lt;19.1),4,IF(AND(Y1171&gt;15.8,Y1171&lt;16),5,IF(AND(Y1171&gt;78.7,Y1171&lt;79),6,IF(AND(Y1171&gt;32.1,Y1171&lt;32.4),7,IF(AND(Y1171&gt;26.9,Y1171&lt;27.3),8,IF(AND(Y1171&gt;125,Y1171&lt;125.5),9,IF(AND(Y1171&gt;48.2,Y1171&lt;48.52),10,IF(AND(Y1171&gt;43.1,Y1171&lt;43.6),11,IF(AND(Y1171&gt;48.53,Y1171&lt;48.7),12,IF(AND(Y1171&gt;19.6,Y1171&lt;20.1),13,IF(AND(Y1171&gt;16.5,Y1171&lt;16.9),14,IF(AND(Y1171&gt;82.4,Y1171&lt;82.8),15,IF(AND(Y1171&gt;33.6,Y1171&lt;34),16,IF(AND(Y1171&gt;28,Y1171&lt;28.6),17,IF(AND(Y1171&gt;130.8,Y1171&lt;131.4),18,IF(AND(Y1171&gt;50.5,Y1171&lt;50.9),19,IF(AND(Y1171&gt;45.2,Y1171&lt;45.8),20))))))))))))))))))</f>
        <v>0</v>
      </c>
      <c r="AO1171" s="4">
        <f t="shared" si="2898"/>
        <v>0</v>
      </c>
      <c r="AP1171" s="4">
        <f t="shared" si="2899"/>
        <v>0</v>
      </c>
      <c r="AQ1171" s="4">
        <f t="shared" si="2963"/>
        <v>0</v>
      </c>
      <c r="AU1171" s="310"/>
      <c r="AV1171" s="316"/>
      <c r="AW1171" s="317"/>
      <c r="AX1171" s="321" t="s">
        <v>337</v>
      </c>
      <c r="AY1171" s="321"/>
      <c r="AZ1171" s="11">
        <f>ROUND(AZ1170/AW1164,2)</f>
        <v>651.28</v>
      </c>
      <c r="BA1171" s="11">
        <f>ROUND(BA1170/AW1164,2)</f>
        <v>0</v>
      </c>
      <c r="BB1171" s="11">
        <f>ROUND(BB1170/AW1164,2)</f>
        <v>0</v>
      </c>
      <c r="BC1171" s="11">
        <f>ROUND(BC1170/AW1164,2)</f>
        <v>0</v>
      </c>
      <c r="BD1171" s="11">
        <f>ROUND(BD1170/AW1164,2)</f>
        <v>651.28</v>
      </c>
      <c r="BE1171" s="11">
        <f>ROUND(BE1170/AW1164,2)</f>
        <v>0</v>
      </c>
      <c r="BF1171" s="11">
        <f>ROUND(BF1170/AW1164,2)</f>
        <v>0</v>
      </c>
      <c r="BG1171" s="11">
        <f>ROUND(BG1170/AW1164,2)</f>
        <v>0</v>
      </c>
      <c r="BH1171" s="11">
        <f>ROUND(BH1170/AW1164,2)</f>
        <v>0</v>
      </c>
      <c r="BI1171" s="11">
        <f>ROUND(BI1170/AW1164,2)</f>
        <v>0</v>
      </c>
      <c r="BJ1171" s="11">
        <f>ROUND(BJ1170/AW1164,2)</f>
        <v>0</v>
      </c>
      <c r="BK1171" s="11">
        <f>ROUND(BK1170/AW1164,2)</f>
        <v>0</v>
      </c>
      <c r="BL1171" s="11">
        <f>ROUND(BL1170/AW1164,2)</f>
        <v>0</v>
      </c>
      <c r="BM1171" s="11">
        <f>ROUND(BM1170/AW1164,2)</f>
        <v>0</v>
      </c>
      <c r="BN1171" s="11">
        <f>ROUND(BN1170/AW1164,2)</f>
        <v>0</v>
      </c>
      <c r="BO1171" s="11">
        <f>ROUND(BO1170/AW1164,2)</f>
        <v>0</v>
      </c>
      <c r="BP1171" s="11">
        <f>ROUND(BP1170/AW1164,2)</f>
        <v>0</v>
      </c>
      <c r="BQ1171" s="11">
        <f>ROUND(BQ1170/AW1164,2)</f>
        <v>0</v>
      </c>
      <c r="BR1171" s="11">
        <f>ROUND(BR1170/AW1164,2)</f>
        <v>0</v>
      </c>
      <c r="BS1171" s="11">
        <f>ROUND(BS1170/AW1164,2)</f>
        <v>0</v>
      </c>
      <c r="BT1171" s="11">
        <f>ROUND(BT1170/AW1164,2)</f>
        <v>0</v>
      </c>
      <c r="BU1171" s="17">
        <v>8</v>
      </c>
      <c r="BX1171" s="52" t="b">
        <f>IF(AND(BA1171&gt;947.15,BA1171&lt;949),3,IF(AND(BA1171&gt;623.59,BA1171&lt;625),4,IF(AND(BA1171&gt;237.38,BA1171&lt;239),5,IF(AND(BA1171&gt;1986,BA1171&lt;1988),6,IF(AND(BA1171&gt;739.75,BA1171&lt;741),7,IF(AND(BA1171&gt;282.91,BA1171&lt;284),8,IF(AND(BA1171&gt;2681.35,BA1171&lt;2683),9,IF(AND(BA1171&gt;828.59,BA1171&lt;830),10,IF(AND(BA1171&gt;585.15,BA1171&lt;587),11,IF(AND(BA1171&gt;991.71,BA1171&lt;993),12,IF(AND(BA1171&gt;652.95,BA1171&lt;654),13,IF(AND(BA1171&gt;248.59,BA1171&lt;250),14,IF(AND(BA1171&gt;2079.39,BA1171&lt;2081),15,IF(AND(BA1171&gt;774.57,BA1171&lt;776),16,IF(AND(BA1171&gt;296.25,BA1171&lt;298),17,IF(AND(BA1171&gt;2807.42,BA1171&lt;2809),18,IF(AND(BA1171&gt;867.59,BA1171&lt;869),19,IF(AND(BA1171&gt;612.7,BA1171&lt;614),20))))))))))))))))))</f>
        <v>0</v>
      </c>
      <c r="BY1171" s="52" t="b">
        <f>IF(AND(BC1171&gt;1204.78,BC1171&lt;1206),5,IF(AND(BC1171&gt;1407.63,BC1171&lt;1409),8,IF(AND(BC1171&gt;1427.91,BC1171&lt;1429),11,IF(AND(BC1171&gt;1261.45,BC1171&lt;1263),14,IF(AND(BC1171&gt;1473.83,BC1171&lt;1475),17,IF(AND(BC1171&gt;1495.07,BC1171&lt;1497),20))))))</f>
        <v>0</v>
      </c>
      <c r="BZ1171" s="52" t="b">
        <f>IF(AND(BD1171&gt;486.32,BD1171&lt;488),3,IF(AND(BD1171&gt;324.64,BD1171&lt;326),4,IF(AND(BD1171&gt;286.99,BD1171&lt;288.5),5,IF(AND(BD1171&gt;617.7,BD1171&lt;618),6,IF(AND(BD1171&gt;411.3,BD1171&lt;413),7,IF(AND(BD1171&gt;365.04,BD1171&lt;367),8,IF(AND(BD1171&gt;797.54,BD1171&lt;799),9,IF(AND(BD1171&gt;533.49,BD1171&lt;535),10,IF(AND(BD1171&gt;475.86,BD1171&lt;477),11,IF(AND(BD1171&gt;509.22,BD1171&lt;511),12,IF(AND(BD1171&gt;339.94,BD1171&lt;341.2),13,IF(AND(BD1171&gt;300.53,BD1171&lt;302),14,IF(AND(BD1171&gt;646.78,BD1171&lt;648),15,IF(AND(BD1171&gt;430.68,BD1171&lt;432),16,IF(AND(BD1171&gt;382.24,BD1171&lt;384),17,IF(AND(BD1171&gt;835.07,BD1171&lt;837),18,IF(AND(BD1171&gt;558.61,BD1171&lt;560),19,IF(AND(BD1171&gt;498.27,BD1171&lt;500),20))))))))))))))))))</f>
        <v>0</v>
      </c>
      <c r="CA1171" s="52" t="b">
        <f>IF(AND(BF1171&gt;497.89,BF1171&lt;499),3,IF(AND(BF1171&gt;360.29,BF1171&lt;362),4,IF(AND(BF1171&gt;249.38,BF1171&lt;251),5,IF(AND(BF1171&gt;628.22,BF1171&lt;630),6,IF(AND(BF1171&gt;455.21,BF1171&lt;457),7,IF(AND(BF1171&gt;315.16,BF1171&lt;317),8,IF(AND(BF1171&gt;814.35,BF1171&lt;816),9,IF(AND(BF1171&gt;571.19,BF1171&lt;573),10,IF(AND(BF1171&gt;401.59,BF1171&lt;403),11,IF(AND(BF1171&gt;521.33,BF1171&lt;523),12,IF(AND(BF1171&gt;377.28,BF1171&lt;379),13,IF(AND(BF1171&gt;261.15,BF1171&lt;263),14,IF(AND(BF1171&gt;657.8,BF1171&lt;659),15,IF(AND(BF1171&gt;476.66,BF1171&lt;478),16,IF(AND(BF1171&gt;330.01,BF1171&lt;332),17,IF(AND(BF1171&gt;852.67,BF1171&lt;854),18,IF(AND(BF1171&gt;598.08,BF1171&lt;600),19,IF(AND(BF1171&gt;420.51,BF1171&lt;422),20))))))))))))))))))</f>
        <v>0</v>
      </c>
      <c r="CB1171" s="52" t="b">
        <f>IF(AND(BK1171&gt;358.85,BK1171&lt;360),3,IF(AND(BK1171&gt;129.83,BK1171&lt;131),4,IF(AND(BK1171&gt;77.61,BK1171&lt;79),5,IF(AND(BK1171&gt;426.19,BK1171&lt;428),6,IF(AND(BK1171&gt;159.77,BK1171&lt;161),7,IF(AND(BK1171&gt;94.38,BK1171&lt;96),8,IF(AND(BK1171&gt;567.37,BK1171&lt;569),9,IF(AND(BK1171&gt;203.4,BK1171&lt;205),10,IF(AND(BK1171&gt;131.96,BK1171&lt;133),11,IF(AND(BK1171&gt;375.76,BK1171&lt;377),12,IF(AND(BK1171&gt;135.98,BK1171&lt;137),13,IF(AND(BK1171&gt;81.31,BK1171&lt;83),14,IF(AND(BK1171&gt;446.27,BK1171&lt;448),15,IF(AND(BK1171&gt;167.32,BK1171&lt;169),16,IF(AND(BK1171&gt;98.86,BK1171&lt;100),17,IF(AND(BK1171&gt;594.08,BK1171&lt;596),18,IF(AND(BK1171&gt;213.01,BK1171&lt;215),19,IF(AND(BK1171&gt;138.21,BK1171&lt;140),20))))))))))))))))))</f>
        <v>0</v>
      </c>
      <c r="CC1171" s="52" t="b">
        <f>IF(AND(BM1171&gt;195.17,BM1171&lt;197),3,IF(AND(BM1171&gt;88.93,BM1171&lt;90),4,IF(AND(BM1171&gt;47.88,BM1171&lt;49),5,IF(AND(BM1171&gt;245.08,BM1171&lt;247),6,IF(AND(BM1171&gt;111.07,BM1171&lt;113),7,IF(AND(BM1171&gt;60.92,BM1171&lt;62),8,IF(AND(BM1171&gt;296.11,BM1171&lt;298),9,IF(AND(BM1171&gt;139.41,BM1171&lt;141),10,IF(AND(BM1171&gt;78.67,BM1171&lt;80),11,IF(AND(BM1171&gt;204.39,BM1171&lt;206),12,IF(AND(BM1171&gt;93.16,BM1171&lt;95),13,IF(AND(BM1171&gt;50.17,BM1171&lt;52),14,IF(AND(BM1171&gt;256.64,BM1171&lt;258),15,IF(AND(BM1171&gt;116.33,BM1171&lt;118),16,IF(AND(BM1171&gt;63.83,BM1171&lt;65),17,IF(AND(BM1171&gt;310.07,BM1171&lt;312),18,IF(AND(BM1171&gt;146.01,BM1171&lt;148),19,IF(AND(BM1171&gt;82.42,BM1171&lt;84),20))))))))))))))))))</f>
        <v>0</v>
      </c>
      <c r="CD1171" s="52" t="b">
        <f>IF(AND(BO1171&gt;107.35,BO1171&lt;109),3,IF(AND(BO1171&gt;63.65,BO1171&lt;65),4,IF(AND(BO1171&gt;44.75,BO1171&lt;46),5,IF(AND(BO1171&gt;143.27,BO1171&lt;145),6,IF(AND(BO1171&gt;85.58,BO1171&lt;87),7,IF(AND(BO1171&gt;60.46,BO1171&lt;62),8,IF(AND(BO1171&gt;194.16,BO1171&lt;196),9,IF(AND(BO1171&gt;117.24,BO1171&lt;119),10,IF(AND(BO1171&gt;82.88,BO1171&lt;84),11,IF(AND(BO1171&gt;112.44,BO1171&lt;114),12,IF(AND(BO1171&gt;66.69,BO1171&lt;68),13,IF(AND(BO1171&gt;46.9,BO1171&lt;48),14,IF(AND(BO1171&gt;150.05,BO1171&lt;152),15,IF(AND(BO1171&gt;90.65,BO1171&lt;91),16,IF(AND(BO1171&gt;63.34,BO1171&lt;65),17,IF(AND(BO1171&gt;203.34,BO1171&lt;205),18,IF(AND(BO1171&gt;122.8,BO1171&lt;124),19,IF(AND(BO1171&gt;86.83,BO1171&lt;88),20))))))))))))))))))</f>
        <v>0</v>
      </c>
      <c r="CE1171" s="52" t="b">
        <f>IF(AND(BP1171&gt;139.85,BP1171&lt;141),3,IF(AND(BP1171&gt;103.84,BP1171&lt;105),4,IF(AND(BP1171&gt;52.32,BP1171&lt;54),5,IF(AND(BP1171&gt;285.46,BP1171&lt;287),6,IF(AND(BP1171&gt;118.42,BP1171&lt;120),7,IF(AND(BP1171&gt;62.42,BP1171&lt;64),8,IF(AND(BP1171&gt;412.27,BP1171&lt;414),9,IF(AND(BP1171&gt;140.33,BP1171&lt;142),10,IF(AND(BP1171&gt;145,BP1171&lt;147),11,IF(AND(BP1171&gt;146.47,BP1171&lt;148),12,IF(AND(BP1171&gt;108.77,BP1171&lt;110),13,IF(AND(BP1171&gt;54.82,BP1171&lt;56),14,IF(AND(BP1171&gt;298.92,BP1171&lt;300),15,IF(AND(BP1171&gt;124.03,BP1171&lt;126),16,IF(AND(BP1171&gt;65.4,BP1171&lt;67),17,IF(AND(BP1171&gt;431.69,BP1171&lt;433),18,IF(AND(BP1171&gt;146.97,BP1171&lt;148),19,IF(AND(BP1171&gt;151.86,BP1171&lt;153),20))))))))))))))))))</f>
        <v>0</v>
      </c>
      <c r="CF1171" s="52" t="b">
        <f>IF(AND(BQ1171&gt;350.42,BQ1171&lt;352),3,IF(AND(BQ1171&gt;546.22,BQ1171&lt;548),4,IF(AND(BQ1171&gt;155.33,BQ1171&lt;157),5,IF(AND(BQ1171&gt;721.99,BQ1171&lt;723),6,IF(AND(BQ1171&gt;638.96,BQ1171&lt;639),7,IF(AND(BQ1171&gt;187.79,BQ1171&lt;189),8,IF(AND(BQ1171&gt;945.4,BQ1171&lt;947),9,IF(AND(BQ1171&gt;698.46,BQ1171&lt;670),10,IF(AND(BQ1171&gt;360.7,BQ1171&lt;362),11,IF(AND(BQ1171&gt;366.94,BQ1171&lt;368),12,IF(AND(BQ1171&gt;571.94,BQ1171&lt;573),13,IF(AND(BQ1171&gt;162.68,BQ1171&lt;164),14,IF(AND(BQ1171&gt;755.97,BQ1171&lt;757),15,IF(AND(BQ1171&gt;667.99,BQ1171&lt;669),16,IF(AND(BQ1171&gt;196.66,BQ1171&lt;198),17,IF(AND(BQ1171&gt;989.88,BQ1171&lt;991),18,IF(AND(BQ1171&gt;731.33,BQ1171&lt;733),19,IF(AND(BQ1171&gt;377.7,BQ1171&lt;379),20))))))))))))))))))</f>
        <v>0</v>
      </c>
      <c r="CG1171" s="52" t="b">
        <f>IF(AND(BS1171&gt;46.2,BS1171&lt;46.5),3,IF(AND(BS1171&gt;18.8,BS1171&lt;19.1),4,IF(AND(BS1171&gt;15.8,BS1171&lt;16),5,IF(AND(BS1171&gt;78.7,BS1171&lt;79),6,IF(AND(BS1171&gt;32.1,BS1171&lt;32.4),7,IF(AND(BS1171&gt;26.9,BS1171&lt;27.3),8,IF(AND(BS1171&gt;125,BS1171&lt;125.5),9,IF(AND(BS1171&gt;48.2,BS1171&lt;48.52),10,IF(AND(BS1171&gt;43.1,BS1171&lt;43.6),11,IF(AND(BS1171&gt;48.53,BS1171&lt;48.7),12,IF(AND(BS1171&gt;19.6,BS1171&lt;20.1),13,IF(AND(BS1171&gt;16.5,BS1171&lt;16.9),14,IF(AND(BS1171&gt;82.4,BS1171&lt;82.8),15,IF(AND(BS1171&gt;33.6,BS1171&lt;34),16,IF(AND(BS1171&gt;28,BS1171&lt;28.6),17,IF(AND(BS1171&gt;130.8,BS1171&lt;131.4),18,IF(AND(BS1171&gt;50.5,BS1171&lt;50.9),19,IF(AND(BS1171&gt;45.2,BS1171&lt;45.8),20))))))))))))))))))</f>
        <v>0</v>
      </c>
    </row>
    <row r="1172" spans="1:88" ht="90" customHeight="1">
      <c r="A1172" s="297"/>
      <c r="B1172" s="300"/>
      <c r="C1172" s="309"/>
      <c r="D1172" s="311" t="s">
        <v>338</v>
      </c>
      <c r="E1172" s="312"/>
      <c r="F1172" s="10" t="s">
        <v>36</v>
      </c>
      <c r="G1172" s="12">
        <f>IF(AD1172=FALSE,0,AD1172)</f>
        <v>0</v>
      </c>
      <c r="H1172" s="12" t="s">
        <v>36</v>
      </c>
      <c r="I1172" s="12">
        <f>IF(AE1172=FALSE,0,AE1172)</f>
        <v>0</v>
      </c>
      <c r="J1172" s="12">
        <f>IF(AF1172=FALSE,0,AF1172)</f>
        <v>325.64</v>
      </c>
      <c r="K1172" s="12" t="s">
        <v>36</v>
      </c>
      <c r="L1172" s="12">
        <f>IF(AG1172=FALSE,0,AG1172)</f>
        <v>0</v>
      </c>
      <c r="M1172" s="12" t="s">
        <v>36</v>
      </c>
      <c r="N1172" s="12" t="s">
        <v>36</v>
      </c>
      <c r="O1172" s="12" t="s">
        <v>36</v>
      </c>
      <c r="P1172" s="12" t="s">
        <v>36</v>
      </c>
      <c r="Q1172" s="12">
        <f>IF(AH1172=FALSE,0,AH1172)</f>
        <v>0</v>
      </c>
      <c r="R1172" s="12" t="s">
        <v>36</v>
      </c>
      <c r="S1172" s="12">
        <f>IF(AI1172=FALSE,0,AI1172)</f>
        <v>0</v>
      </c>
      <c r="T1172" s="12" t="s">
        <v>36</v>
      </c>
      <c r="U1172" s="12">
        <f>IF(AJ1172=FALSE,0,AJ1172)</f>
        <v>0</v>
      </c>
      <c r="V1172" s="12">
        <f>IF(AK1172=FALSE,0,AK1172)</f>
        <v>0</v>
      </c>
      <c r="W1172" s="12">
        <f>IF(AL1172=FALSE,0,AL1172)</f>
        <v>0</v>
      </c>
      <c r="X1172" s="12" t="s">
        <v>36</v>
      </c>
      <c r="Y1172" s="12">
        <f>IF(AM1172=FALSE,0,AM1172)</f>
        <v>0</v>
      </c>
      <c r="Z1172" s="12" t="s">
        <v>36</v>
      </c>
      <c r="AA1172" s="18">
        <v>9</v>
      </c>
      <c r="AD1172" s="52" t="b">
        <f>IF(AD1171=3,948.15,IF(AD1171=4,624.59,IF(AD1171=5,238.38,IF(AD1171=6,1987,IF(AD1171=7,740.75,IF(AD1171=8,283.91,IF(AD1171=9,2682.35,IF(AD1171=10,829.59,IF(AD1171=11,586.15,IF(AD1171=12,992.71,IF(AD1171=13,653.95,IF(AD1171=14,249.59,IF(AD1171=15,2080.39,IF(AD1171=16,775.57,IF(AD1171=17,297.25,IF(AD1171=18,2808.42,IF(AD1171=19,868.59,IF(AD1171=20,613.7))))))))))))))))))</f>
        <v>0</v>
      </c>
      <c r="AE1172" s="52" t="b">
        <f>IF(AE1171=5,1205.78,IF(AE1171=8,1408.63,IF(AE1171=11,1428.91,IF(AE1171=14,1262.45,IF(AE1171=17,1474.83,IF(AE1171=20,1496.07))))))</f>
        <v>0</v>
      </c>
      <c r="AF1172" s="52">
        <f>IF(AF1171=3,487.32,IF(AF1171=4,325.64,IF(AF1171=5,287.99,IF(AF1171=6,618.7,IF(AF1171=7,412.3,IF(AF1171=8,366.04,IF(AF1171=9,798.54,IF(AF1171=10,534.49,IF(AF1171=11,476.86,IF(AF1171=12,510.22,IF(AF1171=13,340.94,IF(AF1171=14,301.53,IF(AF1171=15,647.78,IF(AF1171=16,431.68,IF(AF1171=17,383.24,IF(AF1171=18,836.07,IF(AF1171=19,559.61,IF(AF1171=20,499.27))))))))))))))))))</f>
        <v>325.64</v>
      </c>
      <c r="AG1172" s="52" t="b">
        <f>IF(AG1171=3,498.89,IF(AG1171=4,361.29,IF(AG1171=5,250.38,IF(AG1171=6,629.22,IF(AG1171=7,456.21,IF(AG1171=8,316.16,IF(AG1171=9,815.35,IF(AG1171=10,572.19,IF(AG1171=11,402.59,IF(AG1171=12,522.33,IF(AG1171=13,378.28,IF(AG1171=14,262.15,IF(AG1171=15,658.8,IF(AG1171=16,477.66,IF(AG1171=17,331.01,IF(AG1171=18,853.67,IF(AG1171=19,599.08,IF(AG1171=20,421.51))))))))))))))))))</f>
        <v>0</v>
      </c>
      <c r="AH1172" s="52" t="b">
        <f>IF(AH1171=3,359.85,IF(AH1171=4,130.83,IF(AH1171=5,78.61,IF(AH1171=6,427.19,IF(AH1171=7,160.77,IF(AH1171=8,95.38,IF(AH1171=9,568.37,IF(AH1171=10,204.4,IF(AH1171=11,132.96,IF(AH1171=12,376.76,IF(AH1171=13,136.98,IF(AH1171=14,82.31,IF(AH1171=15,447.27,IF(AH1171=16,168.32,IF(AH1171=17,99.86,IF(AH1171=18,595.08,IF(AH1171=19,214.01,IF(AH1171=20,139.21))))))))))))))))))</f>
        <v>0</v>
      </c>
      <c r="AI1172" s="52" t="b">
        <f>IF(AI1171=3,196.17,IF(AI1171=4,89.93,IF(AI1171=5,48.88,IF(AI1171=6,246.08,IF(AI1171=7,112.07,IF(AI1171=8,61.92,IF(AI1171=9,297.11,IF(AI1171=10,140.41,IF(AI1171=11,79.67,IF(AI1171=12,205.39,IF(AI1171=13,94.16,IF(AI1171=14,51.17,IF(AI1171=15,257.64,IF(AI1171=16,117.33,IF(AI1171=17,64.83,IF(AI1171=18,311.07,IF(AI1171=19,147.01,IF(AI1171=20,83.42))))))))))))))))))</f>
        <v>0</v>
      </c>
      <c r="AJ1172" s="52" t="b">
        <f>IF(AJ1171=3,108.35,IF(AJ1171=4,64.65,IF(AJ1171=5,45.75,IF(AJ1171=6,144.27,IF(AJ1171=7,86.58,IF(AJ1171=8,61.46,IF(AJ1171=9,195.16,IF(AJ1171=10,118.24,IF(AJ1171=11,83.88,IF(AJ1171=12,113.44,IF(AJ1171=13,67.69,IF(AJ1171=14,47.9,IF(AJ1171=15,151.05,IF(AJ1171=16,90.65,IF(AJ1171=17,64.34,IF(AJ1171=18,204.34,IF(AJ1171=19,123.8,IF(AJ1171=20,87.83))))))))))))))))))</f>
        <v>0</v>
      </c>
      <c r="AK1172" s="52" t="b">
        <f>IF(AK1171=3,140.85,IF(AK1171=4,104.84,IF(AK1171=5,53.32,IF(AK1171=6,286.46,IF(AK1171=7,119.42,IF(AK1171=8,63.42,IF(AK1171=9,413.27,IF(AK1171=10,141.33,IF(AK1171=11,146,IF(AK1171=12,147.47,IF(AK1171=13,109.77,IF(AK1171=14,55.82,IF(AK1171=15,299.92,IF(AK1171=16,125.03,IF(AK1171=17,66.4,IF(AK1171=18,432.69,IF(AK1171=19,147.97,IF(AK1171=20,152.86))))))))))))))))))</f>
        <v>0</v>
      </c>
      <c r="AL1172" s="52" t="b">
        <f>IF(AL1171=3,351.42,IF(AL1171=4,547.22,IF(AL1171=5,156.33,IF(AL1171=6,722.99,IF(AL1171=7,638.96,IF(AL1171=8,188.79,IF(AL1171=9,946.4,IF(AL1171=10,699.46,IF(AL1171=11,361.7,IF(AL1171=12,367.94,IF(AL1171=13,572.94,IF(AL1171=14,163.68,IF(AL1171=15,756.97,IF(AL1171=16,668.99,IF(AL1171=17,197.66,IF(AL1171=18,990.88,IF(AL1171=19,732.33,IF(AL1171=20,378.7))))))))))))))))))</f>
        <v>0</v>
      </c>
      <c r="AM1172" s="52" t="b">
        <f>IF(AM1171=3,46.41,IF(AM1171=4,19.01,IF(AM1171=5,15.96,IF(AM1171=6,78.9,IF(AM1171=7,32.34,IF(AM1171=8,27.09,IF(AM1171=9,125.27,IF(AM1171=10,48.48,IF(AM1171=11,43.47,IF(AM1171=12,48.59,IF(AM1171=13,19.9,IF(AM1171=14,16.71,IF(AM1171=15,82.61,IF(AM1171=16,33.86,IF(AM1171=17,28.36,IF(AM1171=18,131.15,IF(AM1171=19,50.76,IF(AM1171=20,45.51))))))))))))))))))</f>
        <v>0</v>
      </c>
      <c r="AO1172" s="4">
        <f t="shared" si="2898"/>
        <v>0</v>
      </c>
      <c r="AP1172" s="4">
        <f t="shared" si="2899"/>
        <v>0</v>
      </c>
      <c r="AQ1172" s="4">
        <f t="shared" si="2963"/>
        <v>0</v>
      </c>
      <c r="AU1172" s="310"/>
      <c r="AV1172" s="316"/>
      <c r="AW1172" s="317"/>
      <c r="AX1172" s="321" t="s">
        <v>338</v>
      </c>
      <c r="AY1172" s="321"/>
      <c r="AZ1172" s="10" t="s">
        <v>36</v>
      </c>
      <c r="BA1172" s="12">
        <f>IF(BX1172=FALSE,0,BX1172)</f>
        <v>0</v>
      </c>
      <c r="BB1172" s="12" t="s">
        <v>36</v>
      </c>
      <c r="BC1172" s="12">
        <f>IF(BY1172=FALSE,0,BY1172)</f>
        <v>0</v>
      </c>
      <c r="BD1172" s="12">
        <f>IF(BZ1172=FALSE,0,BZ1172)</f>
        <v>651.28</v>
      </c>
      <c r="BE1172" s="12" t="s">
        <v>36</v>
      </c>
      <c r="BF1172" s="12">
        <f>IF(CA1172=FALSE,0,CA1172)</f>
        <v>0</v>
      </c>
      <c r="BG1172" s="12" t="s">
        <v>36</v>
      </c>
      <c r="BH1172" s="12" t="s">
        <v>36</v>
      </c>
      <c r="BI1172" s="12" t="s">
        <v>36</v>
      </c>
      <c r="BJ1172" s="12" t="s">
        <v>36</v>
      </c>
      <c r="BK1172" s="12">
        <f>IF(CB1172=FALSE,0,CB1172)</f>
        <v>0</v>
      </c>
      <c r="BL1172" s="12" t="s">
        <v>36</v>
      </c>
      <c r="BM1172" s="12">
        <f>IF(CC1172=FALSE,0,CC1172)</f>
        <v>0</v>
      </c>
      <c r="BN1172" s="12" t="s">
        <v>36</v>
      </c>
      <c r="BO1172" s="12">
        <f>IF(CD1172=FALSE,0,CD1172)</f>
        <v>0</v>
      </c>
      <c r="BP1172" s="12">
        <f>IF(CE1172=FALSE,0,CE1172)</f>
        <v>0</v>
      </c>
      <c r="BQ1172" s="12">
        <f>IF(CF1172=FALSE,0,CF1172)</f>
        <v>0</v>
      </c>
      <c r="BR1172" s="12" t="s">
        <v>36</v>
      </c>
      <c r="BS1172" s="12">
        <f>IF(CG1172=FALSE,0,CG1172)</f>
        <v>0</v>
      </c>
      <c r="BT1172" s="12" t="s">
        <v>36</v>
      </c>
      <c r="BU1172" s="18">
        <v>9</v>
      </c>
      <c r="BX1172" s="52" t="b">
        <f>IF(AD1171=3,1896.3,IF(AD1171=4,1249.18,IF(AD1171=5,476.76,IF(AD1171=6,3974,IF(AD1171=7,1481.5,IF(AD1171=8,567.82,IF(AD1171=9,5364.7,IF(AD1171=10,1659.18,IF(AD1171=11,1172.3)))))))))</f>
        <v>0</v>
      </c>
      <c r="BY1172" s="52" t="b">
        <f>IF(AE1171=5,2411.56,IF(AE1171=8,2817.26,IF(AE1171=11,2857.82)))</f>
        <v>0</v>
      </c>
      <c r="BZ1172" s="52">
        <f>IF(AF1171=3,974.64,IF(AF1171=4,651.28,IF(AF1171=5,575.98,IF(AF1171=6,1237.4,IF(AF1171=7,824.6,IF(AF1171=8,732.08,IF(AF1171=9,1597.08,IF(AF1171=10,1068.98,IF(AF1171=11,953.72)))))))))</f>
        <v>651.28</v>
      </c>
      <c r="CA1172" s="52" t="b">
        <f>IF(AG1171=3,997.78,IF(AG1171=4,722.58,IF(AG1171=5,500.76,IF(AG1171=6,1258.44,IF(AG1171=7,912.42,IF(AG1171=8,632.32,IF(AG1171=9,1630.7,IF(AG1171=10,1144.38,IF(AG1171=11,805.18)))))))))</f>
        <v>0</v>
      </c>
      <c r="CB1172" s="52" t="b">
        <f>IF(AH1171=3,719.7,IF(AH1171=4,261.66,IF(AH1171=5,157.22,IF(AH1171=6,854.38,IF(AH1171=7,321.54,IF(AH1171=8,190.76,IF(AH1171=9,1136.74,IF(AH1171=10,408.8,IF(AH1171=11,265.92)))))))))</f>
        <v>0</v>
      </c>
      <c r="CC1172" s="52" t="b">
        <f>IF(AI1171=3,392.34,IF(AI1171=4,179.86,IF(AI1171=5,97.76,IF(AI1171=6,492.16,IF(AI1171=7,224.14,IF(AI1171=8,123.84,IF(AI1171=9,594.22,IF(AI1171=10,280.82,IF(AI1171=11,159.34)))))))))</f>
        <v>0</v>
      </c>
      <c r="CD1172" s="52" t="b">
        <f>IF(AJ1171=3,216.7,IF(AJ1171=4,129.3,IF(AJ1171=5,91.5,IF(AJ1171=6,288.54,IF(AJ1171=7,173.16,IF(AJ1171=8,122.92,IF(AJ1171=9,390.32,IF(AJ1171=10,236.48,IF(AJ1171=11,167.76)))))))))</f>
        <v>0</v>
      </c>
      <c r="CE1172" s="52" t="b">
        <f>IF(AK1171=3,281.7,IF(AK1171=4,209.68,IF(AK1171=5,106.64,IF(AK1171=6,572.92,IF(AK1171=7,238.84,IF(AK1171=8,126.84,IF(AK1171=9,826.54,IF(AK1171=10,282.66,IF(AK1171=11,292)))))))))</f>
        <v>0</v>
      </c>
      <c r="CF1172" s="52" t="b">
        <f>IF(AL1171=3,702.84,IF(AL1171=4,1094.44,IF(AL1171=5,312.66,IF(AL1171=6,1445.98,IF(AL1171=7,1277.92,IF(AL1171=8,377.58,IF(AL1171=9,1892.8,IF(AL1171=10,1398.92,IF(AL1171=11,723.4)))))))))</f>
        <v>0</v>
      </c>
      <c r="CG1172" s="52" t="b">
        <f>IF(AM1171=3,92.82,IF(AM1171=4,38.02,IF(AM1171=5,31.92,IF(AM1171=6,157.8,IF(AM1171=7,64.68,IF(AM1171=8,54.18,IF(AM1171=9,250.54,IF(AM1171=10,96.96,IF(AM1171=11,86.94)))))))))</f>
        <v>0</v>
      </c>
    </row>
    <row r="1173" spans="1:88" ht="30" customHeight="1">
      <c r="A1173" s="295" t="s">
        <v>107</v>
      </c>
      <c r="B1173" s="298" t="s">
        <v>216</v>
      </c>
      <c r="C1173" s="307">
        <v>3517.4</v>
      </c>
      <c r="D1173" s="298" t="s">
        <v>27</v>
      </c>
      <c r="E1173" s="36" t="s">
        <v>28</v>
      </c>
      <c r="F1173" s="40">
        <f>G1173+I1173+J1173+L1173+Q1173+S1173+U1173+V1173+W1173+Y1173+Z1173</f>
        <v>2196932.8660000004</v>
      </c>
      <c r="G1173" s="44">
        <v>2196932.8660000004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  <c r="Z1173" s="13">
        <v>0</v>
      </c>
      <c r="AA1173" s="25">
        <v>1</v>
      </c>
      <c r="AO1173" s="4">
        <f t="shared" ref="AO1173:AO1236" si="3048">IF(ISERROR(FIND(2015,A1173,1)),0,2015)</f>
        <v>0</v>
      </c>
      <c r="AP1173" s="4">
        <f t="shared" ref="AP1173:AP1236" si="3049">IF(ISERROR(FIND(2016,A1173,1)),0,2016)</f>
        <v>0</v>
      </c>
      <c r="AQ1173" s="4">
        <f t="shared" si="2963"/>
        <v>0</v>
      </c>
      <c r="AU1173" s="310" t="s">
        <v>107</v>
      </c>
      <c r="AV1173" s="316" t="s">
        <v>216</v>
      </c>
      <c r="AW1173" s="317">
        <v>3517.4</v>
      </c>
      <c r="AX1173" s="316" t="s">
        <v>27</v>
      </c>
      <c r="AY1173" s="36" t="s">
        <v>28</v>
      </c>
      <c r="AZ1173" s="10">
        <f>BA1173+BC1173+BD1173+BF1173+BK1173+BM1173+BO1173+BP1173+BQ1173+BS1173+BT1173</f>
        <v>4393865.7300000004</v>
      </c>
      <c r="BA1173" s="44">
        <f>ROUND($C1173*BA1181,2)</f>
        <v>4393865.7300000004</v>
      </c>
      <c r="BB1173" s="10">
        <f>ROUND(H1173*2,2)</f>
        <v>0</v>
      </c>
      <c r="BC1173" s="44">
        <f>ROUND($C1173*BC1181,2)</f>
        <v>0</v>
      </c>
      <c r="BD1173" s="44">
        <f>ROUND($C1173*BD1181,2)</f>
        <v>0</v>
      </c>
      <c r="BE1173" s="10">
        <f>ROUND(K1173*2,2)</f>
        <v>0</v>
      </c>
      <c r="BF1173" s="44">
        <f>ROUND($C1173*BF1181,2)</f>
        <v>0</v>
      </c>
      <c r="BG1173" s="10">
        <f>ROUND(M1173*2,2)</f>
        <v>0</v>
      </c>
      <c r="BH1173" s="10">
        <f>ROUND(N1173*2,2)</f>
        <v>0</v>
      </c>
      <c r="BI1173" s="10">
        <f>ROUND(O1173*2,2)</f>
        <v>0</v>
      </c>
      <c r="BJ1173" s="10">
        <f>ROUND(P1173*2,2)</f>
        <v>0</v>
      </c>
      <c r="BK1173" s="44">
        <f>ROUND($C1173*BK1181,2)</f>
        <v>0</v>
      </c>
      <c r="BL1173" s="10">
        <f>ROUND(R1173*2,2)</f>
        <v>0</v>
      </c>
      <c r="BM1173" s="44">
        <f>ROUND($C1173*BM1181,2)</f>
        <v>0</v>
      </c>
      <c r="BN1173" s="10">
        <f>ROUND(T1173*2,2)</f>
        <v>0</v>
      </c>
      <c r="BO1173" s="44">
        <f>ROUND($C1173*BO1181,2)</f>
        <v>0</v>
      </c>
      <c r="BP1173" s="44">
        <f>ROUND(V1173*2,2)</f>
        <v>0</v>
      </c>
      <c r="BQ1173" s="44">
        <f>ROUND($C1173*BQ1181,2)</f>
        <v>0</v>
      </c>
      <c r="BR1173" s="10">
        <f>ROUND(X1173*2,2)</f>
        <v>0</v>
      </c>
      <c r="BS1173" s="44">
        <f>ROUND(Y1173*2,2)</f>
        <v>0</v>
      </c>
      <c r="BT1173" s="10">
        <f>ROUND(Z1173*2,2)</f>
        <v>0</v>
      </c>
      <c r="BU1173" s="25">
        <v>1</v>
      </c>
      <c r="CI1173" s="32">
        <f>BF1173-BG1173</f>
        <v>0</v>
      </c>
    </row>
    <row r="1174" spans="1:88" ht="60" customHeight="1">
      <c r="A1174" s="296"/>
      <c r="B1174" s="299"/>
      <c r="C1174" s="308"/>
      <c r="D1174" s="300"/>
      <c r="E1174" s="36" t="s">
        <v>29</v>
      </c>
      <c r="F1174" s="13">
        <v>0</v>
      </c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5">
        <v>2</v>
      </c>
      <c r="AO1174" s="4">
        <f t="shared" si="3048"/>
        <v>0</v>
      </c>
      <c r="AP1174" s="4">
        <f t="shared" si="3049"/>
        <v>0</v>
      </c>
      <c r="AQ1174" s="4">
        <f t="shared" si="2963"/>
        <v>0</v>
      </c>
      <c r="AU1174" s="310"/>
      <c r="AV1174" s="316"/>
      <c r="AW1174" s="317"/>
      <c r="AX1174" s="316"/>
      <c r="AY1174" s="36" t="s">
        <v>29</v>
      </c>
      <c r="AZ1174" s="13">
        <v>0</v>
      </c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5">
        <v>2</v>
      </c>
    </row>
    <row r="1175" spans="1:88" ht="120" customHeight="1">
      <c r="A1175" s="296"/>
      <c r="B1175" s="299"/>
      <c r="C1175" s="308"/>
      <c r="D1175" s="298" t="s">
        <v>30</v>
      </c>
      <c r="E1175" s="36" t="s">
        <v>31</v>
      </c>
      <c r="F1175" s="13">
        <v>0</v>
      </c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5">
        <v>3</v>
      </c>
      <c r="AO1175" s="4">
        <f t="shared" si="3048"/>
        <v>0</v>
      </c>
      <c r="AP1175" s="4">
        <f t="shared" si="3049"/>
        <v>0</v>
      </c>
      <c r="AQ1175" s="4">
        <f t="shared" si="2963"/>
        <v>0</v>
      </c>
      <c r="AT1175" s="32">
        <f>AZ1175-BC1175</f>
        <v>0</v>
      </c>
      <c r="AU1175" s="310"/>
      <c r="AV1175" s="316"/>
      <c r="AW1175" s="317"/>
      <c r="AX1175" s="316" t="s">
        <v>30</v>
      </c>
      <c r="AY1175" s="36" t="s">
        <v>31</v>
      </c>
      <c r="AZ1175" s="13">
        <v>0</v>
      </c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5">
        <v>3</v>
      </c>
    </row>
    <row r="1176" spans="1:88" ht="30" customHeight="1">
      <c r="A1176" s="296"/>
      <c r="B1176" s="299"/>
      <c r="C1176" s="308"/>
      <c r="D1176" s="299"/>
      <c r="E1176" s="36" t="s">
        <v>32</v>
      </c>
      <c r="F1176" s="13">
        <v>0</v>
      </c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5">
        <v>4</v>
      </c>
      <c r="AO1176" s="4">
        <f t="shared" si="3048"/>
        <v>0</v>
      </c>
      <c r="AP1176" s="4">
        <f t="shared" si="3049"/>
        <v>0</v>
      </c>
      <c r="AQ1176" s="4">
        <f t="shared" si="2963"/>
        <v>0</v>
      </c>
      <c r="AU1176" s="310"/>
      <c r="AV1176" s="316"/>
      <c r="AW1176" s="317"/>
      <c r="AX1176" s="316"/>
      <c r="AY1176" s="36" t="s">
        <v>32</v>
      </c>
      <c r="AZ1176" s="13">
        <v>0</v>
      </c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5">
        <v>4</v>
      </c>
    </row>
    <row r="1177" spans="1:88" ht="30" customHeight="1">
      <c r="A1177" s="296"/>
      <c r="B1177" s="299"/>
      <c r="C1177" s="308"/>
      <c r="D1177" s="299"/>
      <c r="E1177" s="36" t="s">
        <v>33</v>
      </c>
      <c r="F1177" s="13">
        <v>0</v>
      </c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5">
        <v>5</v>
      </c>
      <c r="AO1177" s="4">
        <f t="shared" si="3048"/>
        <v>0</v>
      </c>
      <c r="AP1177" s="4">
        <f t="shared" si="3049"/>
        <v>0</v>
      </c>
      <c r="AQ1177" s="4">
        <f t="shared" si="2963"/>
        <v>0</v>
      </c>
      <c r="AU1177" s="310"/>
      <c r="AV1177" s="316"/>
      <c r="AW1177" s="317"/>
      <c r="AX1177" s="316"/>
      <c r="AY1177" s="36" t="s">
        <v>33</v>
      </c>
      <c r="AZ1177" s="13">
        <v>0</v>
      </c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5">
        <v>5</v>
      </c>
    </row>
    <row r="1178" spans="1:88" ht="30" customHeight="1">
      <c r="A1178" s="296"/>
      <c r="B1178" s="299"/>
      <c r="C1178" s="308"/>
      <c r="D1178" s="300"/>
      <c r="E1178" s="36" t="s">
        <v>34</v>
      </c>
      <c r="F1178" s="13">
        <v>0</v>
      </c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5">
        <v>6</v>
      </c>
      <c r="AO1178" s="4">
        <f t="shared" si="3048"/>
        <v>0</v>
      </c>
      <c r="AP1178" s="4">
        <f t="shared" si="3049"/>
        <v>0</v>
      </c>
      <c r="AQ1178" s="4">
        <f t="shared" si="2963"/>
        <v>0</v>
      </c>
      <c r="AU1178" s="310"/>
      <c r="AV1178" s="316"/>
      <c r="AW1178" s="317"/>
      <c r="AX1178" s="316"/>
      <c r="AY1178" s="36" t="s">
        <v>34</v>
      </c>
      <c r="AZ1178" s="13">
        <v>0</v>
      </c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5">
        <v>6</v>
      </c>
    </row>
    <row r="1179" spans="1:88" ht="30" customHeight="1">
      <c r="A1179" s="296"/>
      <c r="B1179" s="299"/>
      <c r="C1179" s="308"/>
      <c r="D1179" s="311" t="s">
        <v>35</v>
      </c>
      <c r="E1179" s="312"/>
      <c r="F1179" s="10">
        <f>F1173+F1174+F1175+F1176+F1177+F1178</f>
        <v>2196932.8660000004</v>
      </c>
      <c r="G1179" s="10">
        <f t="shared" ref="G1179" si="3050">G1173+G1174+G1175+G1176+G1177+G1178</f>
        <v>2196932.8660000004</v>
      </c>
      <c r="H1179" s="10">
        <f t="shared" ref="H1179" si="3051">H1173+H1174+H1175+H1176+H1177+H1178</f>
        <v>0</v>
      </c>
      <c r="I1179" s="10">
        <f t="shared" ref="I1179" si="3052">I1173+I1174+I1175+I1176+I1177+I1178</f>
        <v>0</v>
      </c>
      <c r="J1179" s="10">
        <f t="shared" ref="J1179" si="3053">J1173+J1174+J1175+J1176+J1177+J1178</f>
        <v>0</v>
      </c>
      <c r="K1179" s="10">
        <f t="shared" ref="K1179" si="3054">K1173+K1174+K1175+K1176+K1177+K1178</f>
        <v>0</v>
      </c>
      <c r="L1179" s="10">
        <f t="shared" ref="L1179" si="3055">L1173+L1174+L1175+L1176+L1177+L1178</f>
        <v>0</v>
      </c>
      <c r="M1179" s="10">
        <f t="shared" ref="M1179" si="3056">M1173+M1174+M1175+M1176+M1177+M1178</f>
        <v>0</v>
      </c>
      <c r="N1179" s="10">
        <f t="shared" ref="N1179" si="3057">N1173+N1174+N1175+N1176+N1177+N1178</f>
        <v>0</v>
      </c>
      <c r="O1179" s="10">
        <f t="shared" ref="O1179" si="3058">O1173+O1174+O1175+O1176+O1177+O1178</f>
        <v>0</v>
      </c>
      <c r="P1179" s="10">
        <f t="shared" ref="P1179" si="3059">P1173+P1174+P1175+P1176+P1177+P1178</f>
        <v>0</v>
      </c>
      <c r="Q1179" s="10">
        <f t="shared" ref="Q1179" si="3060">Q1173+Q1174+Q1175+Q1176+Q1177+Q1178</f>
        <v>0</v>
      </c>
      <c r="R1179" s="10">
        <f t="shared" ref="R1179" si="3061">R1173+R1174+R1175+R1176+R1177+R1178</f>
        <v>0</v>
      </c>
      <c r="S1179" s="10">
        <f t="shared" ref="S1179" si="3062">S1173+S1174+S1175+S1176+S1177+S1178</f>
        <v>0</v>
      </c>
      <c r="T1179" s="10">
        <f t="shared" ref="T1179" si="3063">T1173+T1174+T1175+T1176+T1177+T1178</f>
        <v>0</v>
      </c>
      <c r="U1179" s="10">
        <f t="shared" ref="U1179" si="3064">U1173+U1174+U1175+U1176+U1177+U1178</f>
        <v>0</v>
      </c>
      <c r="V1179" s="10">
        <f t="shared" ref="V1179" si="3065">V1173+V1174+V1175+V1176+V1177+V1178</f>
        <v>0</v>
      </c>
      <c r="W1179" s="10">
        <f t="shared" ref="W1179" si="3066">W1173+W1174+W1175+W1176+W1177+W1178</f>
        <v>0</v>
      </c>
      <c r="X1179" s="10">
        <f t="shared" ref="X1179" si="3067">X1173+X1174+X1175+X1176+X1177+X1178</f>
        <v>0</v>
      </c>
      <c r="Y1179" s="10">
        <f t="shared" ref="Y1179" si="3068">Y1173+Y1174+Y1175+Y1176+Y1177+Y1178</f>
        <v>0</v>
      </c>
      <c r="Z1179" s="10">
        <f t="shared" ref="Z1179" si="3069">Z1173+Z1174+Z1175+Z1176+Z1177+Z1178</f>
        <v>0</v>
      </c>
      <c r="AA1179" s="16">
        <v>7</v>
      </c>
      <c r="AO1179" s="4">
        <f t="shared" si="3048"/>
        <v>0</v>
      </c>
      <c r="AP1179" s="4">
        <f t="shared" si="3049"/>
        <v>0</v>
      </c>
      <c r="AQ1179" s="4">
        <f t="shared" si="2963"/>
        <v>0</v>
      </c>
      <c r="AU1179" s="310"/>
      <c r="AV1179" s="316"/>
      <c r="AW1179" s="317"/>
      <c r="AX1179" s="321" t="s">
        <v>35</v>
      </c>
      <c r="AY1179" s="321"/>
      <c r="AZ1179" s="10">
        <f>AZ1173+AZ1174+AZ1175+AZ1176+AZ1177+AZ1178</f>
        <v>4393865.7300000004</v>
      </c>
      <c r="BA1179" s="10">
        <f t="shared" ref="BA1179:BT1179" si="3070">BA1173+BA1174+BA1175+BA1176+BA1177+BA1178</f>
        <v>4393865.7300000004</v>
      </c>
      <c r="BB1179" s="10">
        <f t="shared" si="3070"/>
        <v>0</v>
      </c>
      <c r="BC1179" s="10">
        <f t="shared" si="3070"/>
        <v>0</v>
      </c>
      <c r="BD1179" s="10">
        <f t="shared" si="3070"/>
        <v>0</v>
      </c>
      <c r="BE1179" s="10">
        <f t="shared" si="3070"/>
        <v>0</v>
      </c>
      <c r="BF1179" s="10">
        <f t="shared" si="3070"/>
        <v>0</v>
      </c>
      <c r="BG1179" s="10">
        <f t="shared" si="3070"/>
        <v>0</v>
      </c>
      <c r="BH1179" s="10">
        <f t="shared" si="3070"/>
        <v>0</v>
      </c>
      <c r="BI1179" s="10">
        <f t="shared" si="3070"/>
        <v>0</v>
      </c>
      <c r="BJ1179" s="10">
        <f t="shared" si="3070"/>
        <v>0</v>
      </c>
      <c r="BK1179" s="10">
        <f t="shared" si="3070"/>
        <v>0</v>
      </c>
      <c r="BL1179" s="10">
        <f t="shared" si="3070"/>
        <v>0</v>
      </c>
      <c r="BM1179" s="10">
        <f t="shared" si="3070"/>
        <v>0</v>
      </c>
      <c r="BN1179" s="10">
        <f t="shared" si="3070"/>
        <v>0</v>
      </c>
      <c r="BO1179" s="10">
        <f t="shared" si="3070"/>
        <v>0</v>
      </c>
      <c r="BP1179" s="10">
        <f t="shared" si="3070"/>
        <v>0</v>
      </c>
      <c r="BQ1179" s="10">
        <f t="shared" si="3070"/>
        <v>0</v>
      </c>
      <c r="BR1179" s="10">
        <f t="shared" si="3070"/>
        <v>0</v>
      </c>
      <c r="BS1179" s="10">
        <f t="shared" si="3070"/>
        <v>0</v>
      </c>
      <c r="BT1179" s="10">
        <f t="shared" si="3070"/>
        <v>0</v>
      </c>
      <c r="BU1179" s="16">
        <v>7</v>
      </c>
      <c r="CI1179" s="32">
        <f>BF1179-BG1179</f>
        <v>0</v>
      </c>
      <c r="CJ1179" s="123"/>
    </row>
    <row r="1180" spans="1:88" ht="75" customHeight="1">
      <c r="A1180" s="296"/>
      <c r="B1180" s="299"/>
      <c r="C1180" s="308"/>
      <c r="D1180" s="311" t="s">
        <v>337</v>
      </c>
      <c r="E1180" s="312"/>
      <c r="F1180" s="11">
        <f>ROUND(F1179/C1173,2)</f>
        <v>624.59</v>
      </c>
      <c r="G1180" s="11">
        <f>ROUND(G1179/C1173,2)</f>
        <v>624.59</v>
      </c>
      <c r="H1180" s="11">
        <f>ROUND(H1179/C1173,2)</f>
        <v>0</v>
      </c>
      <c r="I1180" s="11">
        <f>ROUND(I1179/C1173,2)</f>
        <v>0</v>
      </c>
      <c r="J1180" s="11">
        <f>ROUND(J1179/C1173,2)</f>
        <v>0</v>
      </c>
      <c r="K1180" s="11">
        <f>ROUND(K1179/C1173,2)</f>
        <v>0</v>
      </c>
      <c r="L1180" s="11">
        <f>ROUND(L1179/C1173,2)</f>
        <v>0</v>
      </c>
      <c r="M1180" s="11">
        <f>ROUND(M1179/C1173,2)</f>
        <v>0</v>
      </c>
      <c r="N1180" s="11">
        <f>ROUND(N1179/C1173,2)</f>
        <v>0</v>
      </c>
      <c r="O1180" s="11">
        <f>ROUND(O1179/C1173,2)</f>
        <v>0</v>
      </c>
      <c r="P1180" s="11">
        <f>ROUND(P1179/C1173,2)</f>
        <v>0</v>
      </c>
      <c r="Q1180" s="11">
        <f>ROUND(Q1179/C1173,2)</f>
        <v>0</v>
      </c>
      <c r="R1180" s="11">
        <f>ROUND(R1179/C1173,2)</f>
        <v>0</v>
      </c>
      <c r="S1180" s="11">
        <f>ROUND(S1179/C1173,2)</f>
        <v>0</v>
      </c>
      <c r="T1180" s="11">
        <f>ROUND(T1179/C1173,2)</f>
        <v>0</v>
      </c>
      <c r="U1180" s="11">
        <f>ROUND(U1179/C1173,2)</f>
        <v>0</v>
      </c>
      <c r="V1180" s="11">
        <f>ROUND(V1179/C1173,2)</f>
        <v>0</v>
      </c>
      <c r="W1180" s="11">
        <f>ROUND(W1179/C1173,2)</f>
        <v>0</v>
      </c>
      <c r="X1180" s="11">
        <f>ROUND(X1179/C1173,2)</f>
        <v>0</v>
      </c>
      <c r="Y1180" s="11">
        <f>ROUND(Y1179/C1173,2)</f>
        <v>0</v>
      </c>
      <c r="Z1180" s="11">
        <f>ROUND(Z1179/C1173,2)</f>
        <v>0</v>
      </c>
      <c r="AA1180" s="17">
        <v>8</v>
      </c>
      <c r="AD1180" s="52">
        <f>IF(AND(G1180&gt;947.15,G1180&lt;949),3,IF(AND(G1180&gt;623.59,G1180&lt;625),4,IF(AND(G1180&gt;237.38,G1180&lt;239),5,IF(AND(G1180&gt;1986,G1180&lt;1988),6,IF(AND(G1180&gt;739.75,G1180&lt;741),7,IF(AND(G1180&gt;282.91,G1180&lt;284),8,IF(AND(G1180&gt;2681.35,G1180&lt;2683),9,IF(AND(G1180&gt;828.59,G1180&lt;830),10,IF(AND(G1180&gt;585.15,G1180&lt;587),11,IF(AND(G1180&gt;991.71,G1180&lt;993),12,IF(AND(G1180&gt;652.95,G1180&lt;654),13,IF(AND(G1180&gt;248.59,G1180&lt;250),14,IF(AND(G1180&gt;2079.39,G1180&lt;2081),15,IF(AND(G1180&gt;774.57,G1180&lt;776),16,IF(AND(G1180&gt;296.25,G1180&lt;298),17,IF(AND(G1180&gt;2807.42,G1180&lt;2809),18,IF(AND(G1180&gt;867.59,G1180&lt;869),19,IF(AND(G1180&gt;612.7,G1180&lt;614),20))))))))))))))))))</f>
        <v>4</v>
      </c>
      <c r="AE1180" s="52" t="b">
        <f>IF(AND(I1180&gt;1204.78,I1180&lt;1206),5,IF(AND(I1180&gt;1407.63,I1180&lt;1409),8,IF(AND(I1180&gt;1427.91,I1180&lt;1429),11,IF(AND(I1180&gt;1261.45,I1180&lt;1263),14,IF(AND(I1180&gt;1473.83,I1180&lt;1475),17,IF(AND(I1180&gt;1495.07,I1180&lt;1497),20))))))</f>
        <v>0</v>
      </c>
      <c r="AF1180" s="52" t="b">
        <f>IF(AND(J1180&gt;486.32,J1180&lt;488),3,IF(AND(J1180&gt;324.64,J1180&lt;326),4,IF(AND(J1180&gt;286.99,J1180&lt;288.5),5,IF(AND(J1180&gt;617.7,J1180&lt;618),6,IF(AND(J1180&gt;411.3,J1180&lt;413),7,IF(AND(J1180&gt;365.04,J1180&lt;367),8,IF(AND(J1180&gt;797.54,J1180&lt;799),9,IF(AND(J1180&gt;533.49,J1180&lt;535),10,IF(AND(J1180&gt;475.86,J1180&lt;477),11,IF(AND(J1180&gt;509.22,J1180&lt;511),12,IF(AND(J1180&gt;339.94,J1180&lt;341.2),13,IF(AND(J1180&gt;300.53,J1180&lt;302),14,IF(AND(J1180&gt;646.78,J1180&lt;648),15,IF(AND(J1180&gt;430.68,J1180&lt;432),16,IF(AND(J1180&gt;382.24,J1180&lt;384),17,IF(AND(J1180&gt;835.07,J1180&lt;837),18,IF(AND(J1180&gt;558.61,J1180&lt;560),19,IF(AND(J1180&gt;498.27,J1180&lt;500),20))))))))))))))))))</f>
        <v>0</v>
      </c>
      <c r="AG1180" s="52" t="b">
        <f>IF(AND(L1180&gt;497.89,L1180&lt;499),3,IF(AND(L1180&gt;360.29,L1180&lt;362),4,IF(AND(L1180&gt;249.38,L1180&lt;251),5,IF(AND(L1180&gt;628.22,L1180&lt;630),6,IF(AND(L1180&gt;455.21,L1180&lt;457),7,IF(AND(L1180&gt;315.16,L1180&lt;317),8,IF(AND(L1180&gt;814.35,L1180&lt;816),9,IF(AND(L1180&gt;571.19,L1180&lt;573),10,IF(AND(L1180&gt;401.59,L1180&lt;403),11,IF(AND(L1180&gt;521.33,L1180&lt;523),12,IF(AND(L1180&gt;377.28,L1180&lt;379),13,IF(AND(L1180&gt;261.15,L1180&lt;263),14,IF(AND(L1180&gt;657.8,L1180&lt;659),15,IF(AND(L1180&gt;476.66,L1180&lt;478),16,IF(AND(L1180&gt;330.01,L1180&lt;332),17,IF(AND(L1180&gt;852.67,L1180&lt;854),18,IF(AND(L1180&gt;598.08,L1180&lt;600),19,IF(AND(L1180&gt;420.51,L1180&lt;422),20))))))))))))))))))</f>
        <v>0</v>
      </c>
      <c r="AH1180" s="52" t="b">
        <f>IF(AND(Q1180&gt;358.85,Q1180&lt;360),3,IF(AND(Q1180&gt;129.83,Q1180&lt;131),4,IF(AND(Q1180&gt;77.61,Q1180&lt;79),5,IF(AND(Q1180&gt;426.19,Q1180&lt;428),6,IF(AND(Q1180&gt;159.77,Q1180&lt;161),7,IF(AND(Q1180&gt;94.38,Q1180&lt;96),8,IF(AND(Q1180&gt;567.37,Q1180&lt;569),9,IF(AND(Q1180&gt;203.4,Q1180&lt;205),10,IF(AND(Q1180&gt;131.96,Q1180&lt;133),11,IF(AND(Q1180&gt;375.76,Q1180&lt;377),12,IF(AND(Q1180&gt;135.98,Q1180&lt;137),13,IF(AND(Q1180&gt;81.31,Q1180&lt;83),14,IF(AND(Q1180&gt;446.27,Q1180&lt;448),15,IF(AND(Q1180&gt;167.32,Q1180&lt;169),16,IF(AND(Q1180&gt;98.86,Q1180&lt;100),17,IF(AND(Q1180&gt;594.08,Q1180&lt;596),18,IF(AND(Q1180&gt;213.01,Q1180&lt;215),19,IF(AND(Q1180&gt;138.21,Q1180&lt;140),20))))))))))))))))))</f>
        <v>0</v>
      </c>
      <c r="AI1180" s="52" t="b">
        <f>IF(AND(S1180&gt;195.17,S1180&lt;197),3,IF(AND(S1180&gt;88.93,S1180&lt;90),4,IF(AND(S1180&gt;47.88,S1180&lt;49),5,IF(AND(S1180&gt;245.08,S1180&lt;247),6,IF(AND(S1180&gt;111.07,S1180&lt;113),7,IF(AND(S1180&gt;60.92,S1180&lt;62),8,IF(AND(S1180&gt;296.11,S1180&lt;298),9,IF(AND(S1180&gt;139.41,S1180&lt;141),10,IF(AND(S1180&gt;78.67,S1180&lt;80),11,IF(AND(S1180&gt;204.39,S1180&lt;206),12,IF(AND(S1180&gt;93.16,S1180&lt;95),13,IF(AND(S1180&gt;50.17,S1180&lt;52),14,IF(AND(S1180&gt;256.64,S1180&lt;258),15,IF(AND(S1180&gt;116.33,S1180&lt;118),16,IF(AND(S1180&gt;63.83,S1180&lt;65),17,IF(AND(S1180&gt;310.07,S1180&lt;312),18,IF(AND(S1180&gt;146.01,S1180&lt;148),19,IF(AND(S1180&gt;82.42,S1180&lt;84),20))))))))))))))))))</f>
        <v>0</v>
      </c>
      <c r="AJ1180" s="52" t="b">
        <f>IF(AND(U1180&gt;107.35,U1180&lt;109),3,IF(AND(U1180&gt;63.65,U1180&lt;65),4,IF(AND(U1180&gt;44.75,U1180&lt;46),5,IF(AND(U1180&gt;143.27,U1180&lt;145),6,IF(AND(U1180&gt;85.58,U1180&lt;87),7,IF(AND(U1180&gt;60.46,U1180&lt;62),8,IF(AND(U1180&gt;194.16,U1180&lt;196),9,IF(AND(U1180&gt;117.24,U1180&lt;119),10,IF(AND(U1180&gt;82.88,U1180&lt;84),11,IF(AND(U1180&gt;112.44,U1180&lt;114),12,IF(AND(U1180&gt;66.69,U1180&lt;68),13,IF(AND(U1180&gt;46.9,U1180&lt;48),14,IF(AND(U1180&gt;150.05,U1180&lt;152),15,IF(AND(U1180&gt;90.65,U1180&lt;91),16,IF(AND(U1180&gt;63.34,U1180&lt;65),17,IF(AND(U1180&gt;203.34,U1180&lt;205),18,IF(AND(U1180&gt;122.8,U1180&lt;124),19,IF(AND(U1180&gt;86.83,U1180&lt;88),20))))))))))))))))))</f>
        <v>0</v>
      </c>
      <c r="AK1180" s="52" t="b">
        <f>IF(AND(V1180&gt;139.85,V1180&lt;141),3,IF(AND(V1180&gt;103.84,V1180&lt;105),4,IF(AND(V1180&gt;52.32,V1180&lt;54),5,IF(AND(V1180&gt;285.46,V1180&lt;287),6,IF(AND(V1180&gt;118.42,V1180&lt;120),7,IF(AND(V1180&gt;62.42,V1180&lt;64),8,IF(AND(V1180&gt;412.27,V1180&lt;414),9,IF(AND(V1180&gt;140.33,V1180&lt;142),10,IF(AND(V1180&gt;145,V1180&lt;147),11,IF(AND(V1180&gt;146.47,V1180&lt;148),12,IF(AND(V1180&gt;108.77,V1180&lt;110),13,IF(AND(V1180&gt;54.82,V1180&lt;56),14,IF(AND(V1180&gt;298.92,V1180&lt;300),15,IF(AND(V1180&gt;124.03,V1180&lt;126),16,IF(AND(V1180&gt;65.4,V1180&lt;67),17,IF(AND(V1180&gt;431.69,V1180&lt;433),18,IF(AND(V1180&gt;146.97,V1180&lt;148),19,IF(AND(V1180&gt;151.86,V1180&lt;153),20))))))))))))))))))</f>
        <v>0</v>
      </c>
      <c r="AL1180" s="52" t="b">
        <f>IF(AND(W1180&gt;350.42,W1180&lt;352),3,IF(AND(W1180&gt;546.22,W1180&lt;548),4,IF(AND(W1180&gt;155.33,W1180&lt;157),5,IF(AND(W1180&gt;721.99,W1180&lt;723),6,IF(AND(W1180&gt;638.96,W1180&lt;639),7,IF(AND(W1180&gt;187.79,W1180&lt;189),8,IF(AND(W1180&gt;945.4,W1180&lt;947),9,IF(AND(W1180&gt;698.46,W1180&lt;670),10,IF(AND(W1180&gt;360.7,W1180&lt;362),11,IF(AND(W1180&gt;366.94,W1180&lt;368),12,IF(AND(W1180&gt;571.94,W1180&lt;573),13,IF(AND(W1180&gt;162.68,W1180&lt;164),14,IF(AND(W1180&gt;755.97,W1180&lt;757),15,IF(AND(W1180&gt;667.99,W1180&lt;669),16,IF(AND(W1180&gt;196.66,W1180&lt;198),17,IF(AND(W1180&gt;989.88,W1180&lt;991),18,IF(AND(W1180&gt;731.33,W1180&lt;733),19,IF(AND(W1180&gt;377.7,W1180&lt;379),20))))))))))))))))))</f>
        <v>0</v>
      </c>
      <c r="AM1180" s="52" t="b">
        <f>IF(AND(Y1180&gt;46.2,Y1180&lt;46.5),3,IF(AND(Y1180&gt;18.8,Y1180&lt;19.1),4,IF(AND(Y1180&gt;15.8,Y1180&lt;16),5,IF(AND(Y1180&gt;78.7,Y1180&lt;79),6,IF(AND(Y1180&gt;32.1,Y1180&lt;32.4),7,IF(AND(Y1180&gt;26.9,Y1180&lt;27.3),8,IF(AND(Y1180&gt;125,Y1180&lt;125.5),9,IF(AND(Y1180&gt;48.2,Y1180&lt;48.52),10,IF(AND(Y1180&gt;43.1,Y1180&lt;43.6),11,IF(AND(Y1180&gt;48.53,Y1180&lt;48.7),12,IF(AND(Y1180&gt;19.6,Y1180&lt;20.1),13,IF(AND(Y1180&gt;16.5,Y1180&lt;16.9),14,IF(AND(Y1180&gt;82.4,Y1180&lt;82.8),15,IF(AND(Y1180&gt;33.6,Y1180&lt;34),16,IF(AND(Y1180&gt;28,Y1180&lt;28.6),17,IF(AND(Y1180&gt;130.8,Y1180&lt;131.4),18,IF(AND(Y1180&gt;50.5,Y1180&lt;50.9),19,IF(AND(Y1180&gt;45.2,Y1180&lt;45.8),20))))))))))))))))))</f>
        <v>0</v>
      </c>
      <c r="AO1180" s="4">
        <f t="shared" si="3048"/>
        <v>0</v>
      </c>
      <c r="AP1180" s="4">
        <f t="shared" si="3049"/>
        <v>0</v>
      </c>
      <c r="AQ1180" s="4">
        <f t="shared" si="2963"/>
        <v>0</v>
      </c>
      <c r="AU1180" s="310"/>
      <c r="AV1180" s="316"/>
      <c r="AW1180" s="317"/>
      <c r="AX1180" s="321" t="s">
        <v>337</v>
      </c>
      <c r="AY1180" s="321"/>
      <c r="AZ1180" s="11">
        <f>ROUND(AZ1179/AW1173,2)</f>
        <v>1249.18</v>
      </c>
      <c r="BA1180" s="11">
        <f>ROUND(BA1179/AW1173,2)</f>
        <v>1249.18</v>
      </c>
      <c r="BB1180" s="11">
        <f>ROUND(BB1179/AW1173,2)</f>
        <v>0</v>
      </c>
      <c r="BC1180" s="11">
        <f>ROUND(BC1179/AW1173,2)</f>
        <v>0</v>
      </c>
      <c r="BD1180" s="11">
        <f>ROUND(BD1179/AW1173,2)</f>
        <v>0</v>
      </c>
      <c r="BE1180" s="11">
        <f>ROUND(BE1179/AW1173,2)</f>
        <v>0</v>
      </c>
      <c r="BF1180" s="11">
        <f>ROUND(BF1179/AW1173,2)</f>
        <v>0</v>
      </c>
      <c r="BG1180" s="11">
        <f>ROUND(BG1179/AW1173,2)</f>
        <v>0</v>
      </c>
      <c r="BH1180" s="11">
        <f>ROUND(BH1179/AW1173,2)</f>
        <v>0</v>
      </c>
      <c r="BI1180" s="11">
        <f>ROUND(BI1179/AW1173,2)</f>
        <v>0</v>
      </c>
      <c r="BJ1180" s="11">
        <f>ROUND(BJ1179/AW1173,2)</f>
        <v>0</v>
      </c>
      <c r="BK1180" s="11">
        <f>ROUND(BK1179/AW1173,2)</f>
        <v>0</v>
      </c>
      <c r="BL1180" s="11">
        <f>ROUND(BL1179/AW1173,2)</f>
        <v>0</v>
      </c>
      <c r="BM1180" s="11">
        <f>ROUND(BM1179/AW1173,2)</f>
        <v>0</v>
      </c>
      <c r="BN1180" s="11">
        <f>ROUND(BN1179/AW1173,2)</f>
        <v>0</v>
      </c>
      <c r="BO1180" s="11">
        <f>ROUND(BO1179/AW1173,2)</f>
        <v>0</v>
      </c>
      <c r="BP1180" s="11">
        <f>ROUND(BP1179/AW1173,2)</f>
        <v>0</v>
      </c>
      <c r="BQ1180" s="11">
        <f>ROUND(BQ1179/AW1173,2)</f>
        <v>0</v>
      </c>
      <c r="BR1180" s="11">
        <f>ROUND(BR1179/AW1173,2)</f>
        <v>0</v>
      </c>
      <c r="BS1180" s="11">
        <f>ROUND(BS1179/AW1173,2)</f>
        <v>0</v>
      </c>
      <c r="BT1180" s="11">
        <f>ROUND(BT1179/AW1173,2)</f>
        <v>0</v>
      </c>
      <c r="BU1180" s="17">
        <v>8</v>
      </c>
      <c r="BX1180" s="52" t="b">
        <f>IF(AND(BA1180&gt;947.15,BA1180&lt;949),3,IF(AND(BA1180&gt;623.59,BA1180&lt;625),4,IF(AND(BA1180&gt;237.38,BA1180&lt;239),5,IF(AND(BA1180&gt;1986,BA1180&lt;1988),6,IF(AND(BA1180&gt;739.75,BA1180&lt;741),7,IF(AND(BA1180&gt;282.91,BA1180&lt;284),8,IF(AND(BA1180&gt;2681.35,BA1180&lt;2683),9,IF(AND(BA1180&gt;828.59,BA1180&lt;830),10,IF(AND(BA1180&gt;585.15,BA1180&lt;587),11,IF(AND(BA1180&gt;991.71,BA1180&lt;993),12,IF(AND(BA1180&gt;652.95,BA1180&lt;654),13,IF(AND(BA1180&gt;248.59,BA1180&lt;250),14,IF(AND(BA1180&gt;2079.39,BA1180&lt;2081),15,IF(AND(BA1180&gt;774.57,BA1180&lt;776),16,IF(AND(BA1180&gt;296.25,BA1180&lt;298),17,IF(AND(BA1180&gt;2807.42,BA1180&lt;2809),18,IF(AND(BA1180&gt;867.59,BA1180&lt;869),19,IF(AND(BA1180&gt;612.7,BA1180&lt;614),20))))))))))))))))))</f>
        <v>0</v>
      </c>
      <c r="BY1180" s="52" t="b">
        <f>IF(AND(BC1180&gt;1204.78,BC1180&lt;1206),5,IF(AND(BC1180&gt;1407.63,BC1180&lt;1409),8,IF(AND(BC1180&gt;1427.91,BC1180&lt;1429),11,IF(AND(BC1180&gt;1261.45,BC1180&lt;1263),14,IF(AND(BC1180&gt;1473.83,BC1180&lt;1475),17,IF(AND(BC1180&gt;1495.07,BC1180&lt;1497),20))))))</f>
        <v>0</v>
      </c>
      <c r="BZ1180" s="52" t="b">
        <f>IF(AND(BD1180&gt;486.32,BD1180&lt;488),3,IF(AND(BD1180&gt;324.64,BD1180&lt;326),4,IF(AND(BD1180&gt;286.99,BD1180&lt;288.5),5,IF(AND(BD1180&gt;617.7,BD1180&lt;618),6,IF(AND(BD1180&gt;411.3,BD1180&lt;413),7,IF(AND(BD1180&gt;365.04,BD1180&lt;367),8,IF(AND(BD1180&gt;797.54,BD1180&lt;799),9,IF(AND(BD1180&gt;533.49,BD1180&lt;535),10,IF(AND(BD1180&gt;475.86,BD1180&lt;477),11,IF(AND(BD1180&gt;509.22,BD1180&lt;511),12,IF(AND(BD1180&gt;339.94,BD1180&lt;341.2),13,IF(AND(BD1180&gt;300.53,BD1180&lt;302),14,IF(AND(BD1180&gt;646.78,BD1180&lt;648),15,IF(AND(BD1180&gt;430.68,BD1180&lt;432),16,IF(AND(BD1180&gt;382.24,BD1180&lt;384),17,IF(AND(BD1180&gt;835.07,BD1180&lt;837),18,IF(AND(BD1180&gt;558.61,BD1180&lt;560),19,IF(AND(BD1180&gt;498.27,BD1180&lt;500),20))))))))))))))))))</f>
        <v>0</v>
      </c>
      <c r="CA1180" s="52" t="b">
        <f>IF(AND(BF1180&gt;497.89,BF1180&lt;499),3,IF(AND(BF1180&gt;360.29,BF1180&lt;362),4,IF(AND(BF1180&gt;249.38,BF1180&lt;251),5,IF(AND(BF1180&gt;628.22,BF1180&lt;630),6,IF(AND(BF1180&gt;455.21,BF1180&lt;457),7,IF(AND(BF1180&gt;315.16,BF1180&lt;317),8,IF(AND(BF1180&gt;814.35,BF1180&lt;816),9,IF(AND(BF1180&gt;571.19,BF1180&lt;573),10,IF(AND(BF1180&gt;401.59,BF1180&lt;403),11,IF(AND(BF1180&gt;521.33,BF1180&lt;523),12,IF(AND(BF1180&gt;377.28,BF1180&lt;379),13,IF(AND(BF1180&gt;261.15,BF1180&lt;263),14,IF(AND(BF1180&gt;657.8,BF1180&lt;659),15,IF(AND(BF1180&gt;476.66,BF1180&lt;478),16,IF(AND(BF1180&gt;330.01,BF1180&lt;332),17,IF(AND(BF1180&gt;852.67,BF1180&lt;854),18,IF(AND(BF1180&gt;598.08,BF1180&lt;600),19,IF(AND(BF1180&gt;420.51,BF1180&lt;422),20))))))))))))))))))</f>
        <v>0</v>
      </c>
      <c r="CB1180" s="52" t="b">
        <f>IF(AND(BK1180&gt;358.85,BK1180&lt;360),3,IF(AND(BK1180&gt;129.83,BK1180&lt;131),4,IF(AND(BK1180&gt;77.61,BK1180&lt;79),5,IF(AND(BK1180&gt;426.19,BK1180&lt;428),6,IF(AND(BK1180&gt;159.77,BK1180&lt;161),7,IF(AND(BK1180&gt;94.38,BK1180&lt;96),8,IF(AND(BK1180&gt;567.37,BK1180&lt;569),9,IF(AND(BK1180&gt;203.4,BK1180&lt;205),10,IF(AND(BK1180&gt;131.96,BK1180&lt;133),11,IF(AND(BK1180&gt;375.76,BK1180&lt;377),12,IF(AND(BK1180&gt;135.98,BK1180&lt;137),13,IF(AND(BK1180&gt;81.31,BK1180&lt;83),14,IF(AND(BK1180&gt;446.27,BK1180&lt;448),15,IF(AND(BK1180&gt;167.32,BK1180&lt;169),16,IF(AND(BK1180&gt;98.86,BK1180&lt;100),17,IF(AND(BK1180&gt;594.08,BK1180&lt;596),18,IF(AND(BK1180&gt;213.01,BK1180&lt;215),19,IF(AND(BK1180&gt;138.21,BK1180&lt;140),20))))))))))))))))))</f>
        <v>0</v>
      </c>
      <c r="CC1180" s="52" t="b">
        <f>IF(AND(BM1180&gt;195.17,BM1180&lt;197),3,IF(AND(BM1180&gt;88.93,BM1180&lt;90),4,IF(AND(BM1180&gt;47.88,BM1180&lt;49),5,IF(AND(BM1180&gt;245.08,BM1180&lt;247),6,IF(AND(BM1180&gt;111.07,BM1180&lt;113),7,IF(AND(BM1180&gt;60.92,BM1180&lt;62),8,IF(AND(BM1180&gt;296.11,BM1180&lt;298),9,IF(AND(BM1180&gt;139.41,BM1180&lt;141),10,IF(AND(BM1180&gt;78.67,BM1180&lt;80),11,IF(AND(BM1180&gt;204.39,BM1180&lt;206),12,IF(AND(BM1180&gt;93.16,BM1180&lt;95),13,IF(AND(BM1180&gt;50.17,BM1180&lt;52),14,IF(AND(BM1180&gt;256.64,BM1180&lt;258),15,IF(AND(BM1180&gt;116.33,BM1180&lt;118),16,IF(AND(BM1180&gt;63.83,BM1180&lt;65),17,IF(AND(BM1180&gt;310.07,BM1180&lt;312),18,IF(AND(BM1180&gt;146.01,BM1180&lt;148),19,IF(AND(BM1180&gt;82.42,BM1180&lt;84),20))))))))))))))))))</f>
        <v>0</v>
      </c>
      <c r="CD1180" s="52" t="b">
        <f>IF(AND(BO1180&gt;107.35,BO1180&lt;109),3,IF(AND(BO1180&gt;63.65,BO1180&lt;65),4,IF(AND(BO1180&gt;44.75,BO1180&lt;46),5,IF(AND(BO1180&gt;143.27,BO1180&lt;145),6,IF(AND(BO1180&gt;85.58,BO1180&lt;87),7,IF(AND(BO1180&gt;60.46,BO1180&lt;62),8,IF(AND(BO1180&gt;194.16,BO1180&lt;196),9,IF(AND(BO1180&gt;117.24,BO1180&lt;119),10,IF(AND(BO1180&gt;82.88,BO1180&lt;84),11,IF(AND(BO1180&gt;112.44,BO1180&lt;114),12,IF(AND(BO1180&gt;66.69,BO1180&lt;68),13,IF(AND(BO1180&gt;46.9,BO1180&lt;48),14,IF(AND(BO1180&gt;150.05,BO1180&lt;152),15,IF(AND(BO1180&gt;90.65,BO1180&lt;91),16,IF(AND(BO1180&gt;63.34,BO1180&lt;65),17,IF(AND(BO1180&gt;203.34,BO1180&lt;205),18,IF(AND(BO1180&gt;122.8,BO1180&lt;124),19,IF(AND(BO1180&gt;86.83,BO1180&lt;88),20))))))))))))))))))</f>
        <v>0</v>
      </c>
      <c r="CE1180" s="52" t="b">
        <f>IF(AND(BP1180&gt;139.85,BP1180&lt;141),3,IF(AND(BP1180&gt;103.84,BP1180&lt;105),4,IF(AND(BP1180&gt;52.32,BP1180&lt;54),5,IF(AND(BP1180&gt;285.46,BP1180&lt;287),6,IF(AND(BP1180&gt;118.42,BP1180&lt;120),7,IF(AND(BP1180&gt;62.42,BP1180&lt;64),8,IF(AND(BP1180&gt;412.27,BP1180&lt;414),9,IF(AND(BP1180&gt;140.33,BP1180&lt;142),10,IF(AND(BP1180&gt;145,BP1180&lt;147),11,IF(AND(BP1180&gt;146.47,BP1180&lt;148),12,IF(AND(BP1180&gt;108.77,BP1180&lt;110),13,IF(AND(BP1180&gt;54.82,BP1180&lt;56),14,IF(AND(BP1180&gt;298.92,BP1180&lt;300),15,IF(AND(BP1180&gt;124.03,BP1180&lt;126),16,IF(AND(BP1180&gt;65.4,BP1180&lt;67),17,IF(AND(BP1180&gt;431.69,BP1180&lt;433),18,IF(AND(BP1180&gt;146.97,BP1180&lt;148),19,IF(AND(BP1180&gt;151.86,BP1180&lt;153),20))))))))))))))))))</f>
        <v>0</v>
      </c>
      <c r="CF1180" s="52" t="b">
        <f>IF(AND(BQ1180&gt;350.42,BQ1180&lt;352),3,IF(AND(BQ1180&gt;546.22,BQ1180&lt;548),4,IF(AND(BQ1180&gt;155.33,BQ1180&lt;157),5,IF(AND(BQ1180&gt;721.99,BQ1180&lt;723),6,IF(AND(BQ1180&gt;638.96,BQ1180&lt;639),7,IF(AND(BQ1180&gt;187.79,BQ1180&lt;189),8,IF(AND(BQ1180&gt;945.4,BQ1180&lt;947),9,IF(AND(BQ1180&gt;698.46,BQ1180&lt;670),10,IF(AND(BQ1180&gt;360.7,BQ1180&lt;362),11,IF(AND(BQ1180&gt;366.94,BQ1180&lt;368),12,IF(AND(BQ1180&gt;571.94,BQ1180&lt;573),13,IF(AND(BQ1180&gt;162.68,BQ1180&lt;164),14,IF(AND(BQ1180&gt;755.97,BQ1180&lt;757),15,IF(AND(BQ1180&gt;667.99,BQ1180&lt;669),16,IF(AND(BQ1180&gt;196.66,BQ1180&lt;198),17,IF(AND(BQ1180&gt;989.88,BQ1180&lt;991),18,IF(AND(BQ1180&gt;731.33,BQ1180&lt;733),19,IF(AND(BQ1180&gt;377.7,BQ1180&lt;379),20))))))))))))))))))</f>
        <v>0</v>
      </c>
      <c r="CG1180" s="52" t="b">
        <f>IF(AND(BS1180&gt;46.2,BS1180&lt;46.5),3,IF(AND(BS1180&gt;18.8,BS1180&lt;19.1),4,IF(AND(BS1180&gt;15.8,BS1180&lt;16),5,IF(AND(BS1180&gt;78.7,BS1180&lt;79),6,IF(AND(BS1180&gt;32.1,BS1180&lt;32.4),7,IF(AND(BS1180&gt;26.9,BS1180&lt;27.3),8,IF(AND(BS1180&gt;125,BS1180&lt;125.5),9,IF(AND(BS1180&gt;48.2,BS1180&lt;48.52),10,IF(AND(BS1180&gt;43.1,BS1180&lt;43.6),11,IF(AND(BS1180&gt;48.53,BS1180&lt;48.7),12,IF(AND(BS1180&gt;19.6,BS1180&lt;20.1),13,IF(AND(BS1180&gt;16.5,BS1180&lt;16.9),14,IF(AND(BS1180&gt;82.4,BS1180&lt;82.8),15,IF(AND(BS1180&gt;33.6,BS1180&lt;34),16,IF(AND(BS1180&gt;28,BS1180&lt;28.6),17,IF(AND(BS1180&gt;130.8,BS1180&lt;131.4),18,IF(AND(BS1180&gt;50.5,BS1180&lt;50.9),19,IF(AND(BS1180&gt;45.2,BS1180&lt;45.8),20))))))))))))))))))</f>
        <v>0</v>
      </c>
    </row>
    <row r="1181" spans="1:88" ht="90" customHeight="1">
      <c r="A1181" s="297"/>
      <c r="B1181" s="300"/>
      <c r="C1181" s="309"/>
      <c r="D1181" s="311" t="s">
        <v>338</v>
      </c>
      <c r="E1181" s="312"/>
      <c r="F1181" s="10" t="s">
        <v>36</v>
      </c>
      <c r="G1181" s="12">
        <f>IF(AD1181=FALSE,0,AD1181)</f>
        <v>624.59</v>
      </c>
      <c r="H1181" s="12" t="s">
        <v>36</v>
      </c>
      <c r="I1181" s="12">
        <f>IF(AE1181=FALSE,0,AE1181)</f>
        <v>0</v>
      </c>
      <c r="J1181" s="12">
        <f>IF(AF1181=FALSE,0,AF1181)</f>
        <v>0</v>
      </c>
      <c r="K1181" s="12" t="s">
        <v>36</v>
      </c>
      <c r="L1181" s="12">
        <f>IF(AG1181=FALSE,0,AG1181)</f>
        <v>0</v>
      </c>
      <c r="M1181" s="12" t="s">
        <v>36</v>
      </c>
      <c r="N1181" s="12" t="s">
        <v>36</v>
      </c>
      <c r="O1181" s="12" t="s">
        <v>36</v>
      </c>
      <c r="P1181" s="12" t="s">
        <v>36</v>
      </c>
      <c r="Q1181" s="12">
        <f>IF(AH1181=FALSE,0,AH1181)</f>
        <v>0</v>
      </c>
      <c r="R1181" s="12" t="s">
        <v>36</v>
      </c>
      <c r="S1181" s="12">
        <f>IF(AI1181=FALSE,0,AI1181)</f>
        <v>0</v>
      </c>
      <c r="T1181" s="12" t="s">
        <v>36</v>
      </c>
      <c r="U1181" s="12">
        <f>IF(AJ1181=FALSE,0,AJ1181)</f>
        <v>0</v>
      </c>
      <c r="V1181" s="12">
        <f>IF(AK1181=FALSE,0,AK1181)</f>
        <v>0</v>
      </c>
      <c r="W1181" s="12">
        <f>IF(AL1181=FALSE,0,AL1181)</f>
        <v>0</v>
      </c>
      <c r="X1181" s="12" t="s">
        <v>36</v>
      </c>
      <c r="Y1181" s="12">
        <f>IF(AM1181=FALSE,0,AM1181)</f>
        <v>0</v>
      </c>
      <c r="Z1181" s="12" t="s">
        <v>36</v>
      </c>
      <c r="AA1181" s="18">
        <v>9</v>
      </c>
      <c r="AD1181" s="52">
        <f>IF(AD1180=3,948.15,IF(AD1180=4,624.59,IF(AD1180=5,238.38,IF(AD1180=6,1987,IF(AD1180=7,740.75,IF(AD1180=8,283.91,IF(AD1180=9,2682.35,IF(AD1180=10,829.59,IF(AD1180=11,586.15,IF(AD1180=12,992.71,IF(AD1180=13,653.95,IF(AD1180=14,249.59,IF(AD1180=15,2080.39,IF(AD1180=16,775.57,IF(AD1180=17,297.25,IF(AD1180=18,2808.42,IF(AD1180=19,868.59,IF(AD1180=20,613.7))))))))))))))))))</f>
        <v>624.59</v>
      </c>
      <c r="AE1181" s="52" t="b">
        <f>IF(AE1180=5,1205.78,IF(AE1180=8,1408.63,IF(AE1180=11,1428.91,IF(AE1180=14,1262.45,IF(AE1180=17,1474.83,IF(AE1180=20,1496.07))))))</f>
        <v>0</v>
      </c>
      <c r="AF1181" s="52" t="b">
        <f>IF(AF1180=3,487.32,IF(AF1180=4,325.64,IF(AF1180=5,287.99,IF(AF1180=6,618.7,IF(AF1180=7,412.3,IF(AF1180=8,366.04,IF(AF1180=9,798.54,IF(AF1180=10,534.49,IF(AF1180=11,476.86,IF(AF1180=12,510.22,IF(AF1180=13,340.94,IF(AF1180=14,301.53,IF(AF1180=15,647.78,IF(AF1180=16,431.68,IF(AF1180=17,383.24,IF(AF1180=18,836.07,IF(AF1180=19,559.61,IF(AF1180=20,499.27))))))))))))))))))</f>
        <v>0</v>
      </c>
      <c r="AG1181" s="52" t="b">
        <f>IF(AG1180=3,498.89,IF(AG1180=4,361.29,IF(AG1180=5,250.38,IF(AG1180=6,629.22,IF(AG1180=7,456.21,IF(AG1180=8,316.16,IF(AG1180=9,815.35,IF(AG1180=10,572.19,IF(AG1180=11,402.59,IF(AG1180=12,522.33,IF(AG1180=13,378.28,IF(AG1180=14,262.15,IF(AG1180=15,658.8,IF(AG1180=16,477.66,IF(AG1180=17,331.01,IF(AG1180=18,853.67,IF(AG1180=19,599.08,IF(AG1180=20,421.51))))))))))))))))))</f>
        <v>0</v>
      </c>
      <c r="AH1181" s="52" t="b">
        <f>IF(AH1180=3,359.85,IF(AH1180=4,130.83,IF(AH1180=5,78.61,IF(AH1180=6,427.19,IF(AH1180=7,160.77,IF(AH1180=8,95.38,IF(AH1180=9,568.37,IF(AH1180=10,204.4,IF(AH1180=11,132.96,IF(AH1180=12,376.76,IF(AH1180=13,136.98,IF(AH1180=14,82.31,IF(AH1180=15,447.27,IF(AH1180=16,168.32,IF(AH1180=17,99.86,IF(AH1180=18,595.08,IF(AH1180=19,214.01,IF(AH1180=20,139.21))))))))))))))))))</f>
        <v>0</v>
      </c>
      <c r="AI1181" s="52" t="b">
        <f>IF(AI1180=3,196.17,IF(AI1180=4,89.93,IF(AI1180=5,48.88,IF(AI1180=6,246.08,IF(AI1180=7,112.07,IF(AI1180=8,61.92,IF(AI1180=9,297.11,IF(AI1180=10,140.41,IF(AI1180=11,79.67,IF(AI1180=12,205.39,IF(AI1180=13,94.16,IF(AI1180=14,51.17,IF(AI1180=15,257.64,IF(AI1180=16,117.33,IF(AI1180=17,64.83,IF(AI1180=18,311.07,IF(AI1180=19,147.01,IF(AI1180=20,83.42))))))))))))))))))</f>
        <v>0</v>
      </c>
      <c r="AJ1181" s="52" t="b">
        <f>IF(AJ1180=3,108.35,IF(AJ1180=4,64.65,IF(AJ1180=5,45.75,IF(AJ1180=6,144.27,IF(AJ1180=7,86.58,IF(AJ1180=8,61.46,IF(AJ1180=9,195.16,IF(AJ1180=10,118.24,IF(AJ1180=11,83.88,IF(AJ1180=12,113.44,IF(AJ1180=13,67.69,IF(AJ1180=14,47.9,IF(AJ1180=15,151.05,IF(AJ1180=16,90.65,IF(AJ1180=17,64.34,IF(AJ1180=18,204.34,IF(AJ1180=19,123.8,IF(AJ1180=20,87.83))))))))))))))))))</f>
        <v>0</v>
      </c>
      <c r="AK1181" s="52" t="b">
        <f>IF(AK1180=3,140.85,IF(AK1180=4,104.84,IF(AK1180=5,53.32,IF(AK1180=6,286.46,IF(AK1180=7,119.42,IF(AK1180=8,63.42,IF(AK1180=9,413.27,IF(AK1180=10,141.33,IF(AK1180=11,146,IF(AK1180=12,147.47,IF(AK1180=13,109.77,IF(AK1180=14,55.82,IF(AK1180=15,299.92,IF(AK1180=16,125.03,IF(AK1180=17,66.4,IF(AK1180=18,432.69,IF(AK1180=19,147.97,IF(AK1180=20,152.86))))))))))))))))))</f>
        <v>0</v>
      </c>
      <c r="AL1181" s="52" t="b">
        <f>IF(AL1180=3,351.42,IF(AL1180=4,547.22,IF(AL1180=5,156.33,IF(AL1180=6,722.99,IF(AL1180=7,638.96,IF(AL1180=8,188.79,IF(AL1180=9,946.4,IF(AL1180=10,699.46,IF(AL1180=11,361.7,IF(AL1180=12,367.94,IF(AL1180=13,572.94,IF(AL1180=14,163.68,IF(AL1180=15,756.97,IF(AL1180=16,668.99,IF(AL1180=17,197.66,IF(AL1180=18,990.88,IF(AL1180=19,732.33,IF(AL1180=20,378.7))))))))))))))))))</f>
        <v>0</v>
      </c>
      <c r="AM1181" s="52" t="b">
        <f>IF(AM1180=3,46.41,IF(AM1180=4,19.01,IF(AM1180=5,15.96,IF(AM1180=6,78.9,IF(AM1180=7,32.34,IF(AM1180=8,27.09,IF(AM1180=9,125.27,IF(AM1180=10,48.48,IF(AM1180=11,43.47,IF(AM1180=12,48.59,IF(AM1180=13,19.9,IF(AM1180=14,16.71,IF(AM1180=15,82.61,IF(AM1180=16,33.86,IF(AM1180=17,28.36,IF(AM1180=18,131.15,IF(AM1180=19,50.76,IF(AM1180=20,45.51))))))))))))))))))</f>
        <v>0</v>
      </c>
      <c r="AO1181" s="4">
        <f t="shared" si="3048"/>
        <v>0</v>
      </c>
      <c r="AP1181" s="4">
        <f t="shared" si="3049"/>
        <v>0</v>
      </c>
      <c r="AQ1181" s="4">
        <f t="shared" si="2963"/>
        <v>0</v>
      </c>
      <c r="AU1181" s="310"/>
      <c r="AV1181" s="316"/>
      <c r="AW1181" s="317"/>
      <c r="AX1181" s="321" t="s">
        <v>338</v>
      </c>
      <c r="AY1181" s="321"/>
      <c r="AZ1181" s="10" t="s">
        <v>36</v>
      </c>
      <c r="BA1181" s="12">
        <f>IF(BX1181=FALSE,0,BX1181)</f>
        <v>1249.18</v>
      </c>
      <c r="BB1181" s="12" t="s">
        <v>36</v>
      </c>
      <c r="BC1181" s="12">
        <f>IF(BY1181=FALSE,0,BY1181)</f>
        <v>0</v>
      </c>
      <c r="BD1181" s="12">
        <f>IF(BZ1181=FALSE,0,BZ1181)</f>
        <v>0</v>
      </c>
      <c r="BE1181" s="12" t="s">
        <v>36</v>
      </c>
      <c r="BF1181" s="12">
        <f>IF(CA1181=FALSE,0,CA1181)</f>
        <v>0</v>
      </c>
      <c r="BG1181" s="12" t="s">
        <v>36</v>
      </c>
      <c r="BH1181" s="12" t="s">
        <v>36</v>
      </c>
      <c r="BI1181" s="12" t="s">
        <v>36</v>
      </c>
      <c r="BJ1181" s="12" t="s">
        <v>36</v>
      </c>
      <c r="BK1181" s="12">
        <f>IF(CB1181=FALSE,0,CB1181)</f>
        <v>0</v>
      </c>
      <c r="BL1181" s="12" t="s">
        <v>36</v>
      </c>
      <c r="BM1181" s="12">
        <f>IF(CC1181=FALSE,0,CC1181)</f>
        <v>0</v>
      </c>
      <c r="BN1181" s="12" t="s">
        <v>36</v>
      </c>
      <c r="BO1181" s="12">
        <f>IF(CD1181=FALSE,0,CD1181)</f>
        <v>0</v>
      </c>
      <c r="BP1181" s="12">
        <f>IF(CE1181=FALSE,0,CE1181)</f>
        <v>0</v>
      </c>
      <c r="BQ1181" s="12">
        <f>IF(CF1181=FALSE,0,CF1181)</f>
        <v>0</v>
      </c>
      <c r="BR1181" s="12" t="s">
        <v>36</v>
      </c>
      <c r="BS1181" s="12">
        <f>IF(CG1181=FALSE,0,CG1181)</f>
        <v>0</v>
      </c>
      <c r="BT1181" s="12" t="s">
        <v>36</v>
      </c>
      <c r="BU1181" s="18">
        <v>9</v>
      </c>
      <c r="BX1181" s="52">
        <f>IF(AD1180=3,1896.3,IF(AD1180=4,1249.18,IF(AD1180=5,476.76,IF(AD1180=6,3974,IF(AD1180=7,1481.5,IF(AD1180=8,567.82,IF(AD1180=9,5364.7,IF(AD1180=10,1659.18,IF(AD1180=11,1172.3)))))))))</f>
        <v>1249.18</v>
      </c>
      <c r="BY1181" s="52" t="b">
        <f>IF(AE1180=5,2411.56,IF(AE1180=8,2817.26,IF(AE1180=11,2857.82)))</f>
        <v>0</v>
      </c>
      <c r="BZ1181" s="52" t="b">
        <f>IF(AF1180=3,974.64,IF(AF1180=4,651.28,IF(AF1180=5,575.98,IF(AF1180=6,1237.4,IF(AF1180=7,824.6,IF(AF1180=8,732.08,IF(AF1180=9,1597.08,IF(AF1180=10,1068.98,IF(AF1180=11,953.72)))))))))</f>
        <v>0</v>
      </c>
      <c r="CA1181" s="52" t="b">
        <f>IF(AG1180=3,997.78,IF(AG1180=4,722.58,IF(AG1180=5,500.76,IF(AG1180=6,1258.44,IF(AG1180=7,912.42,IF(AG1180=8,632.32,IF(AG1180=9,1630.7,IF(AG1180=10,1144.38,IF(AG1180=11,805.18)))))))))</f>
        <v>0</v>
      </c>
      <c r="CB1181" s="52" t="b">
        <f>IF(AH1180=3,719.7,IF(AH1180=4,261.66,IF(AH1180=5,157.22,IF(AH1180=6,854.38,IF(AH1180=7,321.54,IF(AH1180=8,190.76,IF(AH1180=9,1136.74,IF(AH1180=10,408.8,IF(AH1180=11,265.92)))))))))</f>
        <v>0</v>
      </c>
      <c r="CC1181" s="52" t="b">
        <f>IF(AI1180=3,392.34,IF(AI1180=4,179.86,IF(AI1180=5,97.76,IF(AI1180=6,492.16,IF(AI1180=7,224.14,IF(AI1180=8,123.84,IF(AI1180=9,594.22,IF(AI1180=10,280.82,IF(AI1180=11,159.34)))))))))</f>
        <v>0</v>
      </c>
      <c r="CD1181" s="52" t="b">
        <f>IF(AJ1180=3,216.7,IF(AJ1180=4,129.3,IF(AJ1180=5,91.5,IF(AJ1180=6,288.54,IF(AJ1180=7,173.16,IF(AJ1180=8,122.92,IF(AJ1180=9,390.32,IF(AJ1180=10,236.48,IF(AJ1180=11,167.76)))))))))</f>
        <v>0</v>
      </c>
      <c r="CE1181" s="52" t="b">
        <f>IF(AK1180=3,281.7,IF(AK1180=4,209.68,IF(AK1180=5,106.64,IF(AK1180=6,572.92,IF(AK1180=7,238.84,IF(AK1180=8,126.84,IF(AK1180=9,826.54,IF(AK1180=10,282.66,IF(AK1180=11,292)))))))))</f>
        <v>0</v>
      </c>
      <c r="CF1181" s="52" t="b">
        <f>IF(AL1180=3,702.84,IF(AL1180=4,1094.44,IF(AL1180=5,312.66,IF(AL1180=6,1445.98,IF(AL1180=7,1277.92,IF(AL1180=8,377.58,IF(AL1180=9,1892.8,IF(AL1180=10,1398.92,IF(AL1180=11,723.4)))))))))</f>
        <v>0</v>
      </c>
      <c r="CG1181" s="52" t="b">
        <f>IF(AM1180=3,92.82,IF(AM1180=4,38.02,IF(AM1180=5,31.92,IF(AM1180=6,157.8,IF(AM1180=7,64.68,IF(AM1180=8,54.18,IF(AM1180=9,250.54,IF(AM1180=10,96.96,IF(AM1180=11,86.94)))))))))</f>
        <v>0</v>
      </c>
    </row>
    <row r="1182" spans="1:88" ht="30" customHeight="1">
      <c r="A1182" s="295" t="s">
        <v>108</v>
      </c>
      <c r="B1182" s="298" t="s">
        <v>217</v>
      </c>
      <c r="C1182" s="307">
        <v>3237.4</v>
      </c>
      <c r="D1182" s="298" t="s">
        <v>27</v>
      </c>
      <c r="E1182" s="36" t="s">
        <v>28</v>
      </c>
      <c r="F1182" s="40">
        <f>G1182+I1182+J1182+L1182+Q1182+S1182+U1182+V1182+W1182+Y1182+Z1182</f>
        <v>1593189.29</v>
      </c>
      <c r="G1182" s="44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f>M1182+O1182</f>
        <v>1169640.246</v>
      </c>
      <c r="M1182" s="60">
        <v>1169640.246</v>
      </c>
      <c r="N1182" s="13">
        <v>0</v>
      </c>
      <c r="O1182" s="13">
        <v>0</v>
      </c>
      <c r="P1182" s="13">
        <v>0</v>
      </c>
      <c r="Q1182" s="13">
        <v>423549.04399999999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25">
        <v>1</v>
      </c>
      <c r="AO1182" s="4">
        <f t="shared" si="3048"/>
        <v>0</v>
      </c>
      <c r="AP1182" s="4">
        <f t="shared" si="3049"/>
        <v>0</v>
      </c>
      <c r="AQ1182" s="4">
        <f t="shared" si="2963"/>
        <v>0</v>
      </c>
      <c r="AU1182" s="310" t="s">
        <v>108</v>
      </c>
      <c r="AV1182" s="316" t="s">
        <v>217</v>
      </c>
      <c r="AW1182" s="317">
        <v>3237.4</v>
      </c>
      <c r="AX1182" s="316" t="s">
        <v>27</v>
      </c>
      <c r="AY1182" s="36" t="s">
        <v>28</v>
      </c>
      <c r="AZ1182" s="10">
        <f>BA1182+BC1182+BD1182+BF1182+BK1182+BM1182+BO1182+BP1182+BQ1182+BS1182+BT1182</f>
        <v>3186378.5700000003</v>
      </c>
      <c r="BA1182" s="44">
        <f>ROUND($C1182*BA1190,2)</f>
        <v>0</v>
      </c>
      <c r="BB1182" s="10">
        <f>ROUND(H1182*2,2)</f>
        <v>0</v>
      </c>
      <c r="BC1182" s="44">
        <f>ROUND($C1182*BC1190,2)</f>
        <v>0</v>
      </c>
      <c r="BD1182" s="44">
        <f>ROUND($C1182*BD1190,2)</f>
        <v>0</v>
      </c>
      <c r="BE1182" s="10">
        <f>ROUND(K1182*2,2)</f>
        <v>0</v>
      </c>
      <c r="BF1182" s="44">
        <f>ROUND($C1182*BF1190,2)</f>
        <v>2339280.4900000002</v>
      </c>
      <c r="BG1182" s="10">
        <f>ROUND(M1182*2,2)</f>
        <v>2339280.4900000002</v>
      </c>
      <c r="BH1182" s="10">
        <f>ROUND(N1182*2,2)</f>
        <v>0</v>
      </c>
      <c r="BI1182" s="10">
        <f>ROUND(O1182*2,2)</f>
        <v>0</v>
      </c>
      <c r="BJ1182" s="10">
        <f>ROUND(P1182*2,2)</f>
        <v>0</v>
      </c>
      <c r="BK1182" s="44">
        <f>ROUND($C1182*BK1190,2)</f>
        <v>847098.08</v>
      </c>
      <c r="BL1182" s="10">
        <f>ROUND(R1182*2,2)</f>
        <v>0</v>
      </c>
      <c r="BM1182" s="44">
        <f>ROUND($C1182*BM1190,2)</f>
        <v>0</v>
      </c>
      <c r="BN1182" s="10">
        <f>ROUND(T1182*2,2)</f>
        <v>0</v>
      </c>
      <c r="BO1182" s="44">
        <f>ROUND($C1182*BO1190,2)</f>
        <v>0</v>
      </c>
      <c r="BP1182" s="44">
        <f>ROUND(V1182*2,2)</f>
        <v>0</v>
      </c>
      <c r="BQ1182" s="44">
        <f>ROUND($C1182*BQ1190,2)</f>
        <v>0</v>
      </c>
      <c r="BR1182" s="10">
        <f>ROUND(X1182*2,2)</f>
        <v>0</v>
      </c>
      <c r="BS1182" s="44">
        <f>ROUND(Y1182*2,2)</f>
        <v>0</v>
      </c>
      <c r="BT1182" s="10">
        <f>ROUND(Z1182*2,2)</f>
        <v>0</v>
      </c>
      <c r="BU1182" s="25">
        <v>1</v>
      </c>
      <c r="CI1182" s="32">
        <f>BF1182-BG1182</f>
        <v>0</v>
      </c>
    </row>
    <row r="1183" spans="1:88" ht="60" customHeight="1">
      <c r="A1183" s="296"/>
      <c r="B1183" s="299"/>
      <c r="C1183" s="308"/>
      <c r="D1183" s="300"/>
      <c r="E1183" s="36" t="s">
        <v>29</v>
      </c>
      <c r="F1183" s="13">
        <v>0</v>
      </c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5">
        <v>2</v>
      </c>
      <c r="AO1183" s="4">
        <f t="shared" si="3048"/>
        <v>0</v>
      </c>
      <c r="AP1183" s="4">
        <f t="shared" si="3049"/>
        <v>0</v>
      </c>
      <c r="AQ1183" s="4">
        <f t="shared" si="2963"/>
        <v>0</v>
      </c>
      <c r="AU1183" s="310"/>
      <c r="AV1183" s="316"/>
      <c r="AW1183" s="317"/>
      <c r="AX1183" s="316"/>
      <c r="AY1183" s="36" t="s">
        <v>29</v>
      </c>
      <c r="AZ1183" s="13">
        <v>0</v>
      </c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5">
        <v>2</v>
      </c>
    </row>
    <row r="1184" spans="1:88" ht="120" customHeight="1">
      <c r="A1184" s="296"/>
      <c r="B1184" s="299"/>
      <c r="C1184" s="308"/>
      <c r="D1184" s="298" t="s">
        <v>30</v>
      </c>
      <c r="E1184" s="36" t="s">
        <v>31</v>
      </c>
      <c r="F1184" s="13">
        <v>0</v>
      </c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5">
        <v>3</v>
      </c>
      <c r="AO1184" s="4">
        <f t="shared" si="3048"/>
        <v>0</v>
      </c>
      <c r="AP1184" s="4">
        <f t="shared" si="3049"/>
        <v>0</v>
      </c>
      <c r="AQ1184" s="4">
        <f t="shared" si="2963"/>
        <v>0</v>
      </c>
      <c r="AT1184" s="32">
        <f>AZ1184-BC1184</f>
        <v>0</v>
      </c>
      <c r="AU1184" s="310"/>
      <c r="AV1184" s="316"/>
      <c r="AW1184" s="317"/>
      <c r="AX1184" s="316" t="s">
        <v>30</v>
      </c>
      <c r="AY1184" s="36" t="s">
        <v>31</v>
      </c>
      <c r="AZ1184" s="13">
        <v>0</v>
      </c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5">
        <v>3</v>
      </c>
    </row>
    <row r="1185" spans="1:88" ht="30" customHeight="1">
      <c r="A1185" s="296"/>
      <c r="B1185" s="299"/>
      <c r="C1185" s="308"/>
      <c r="D1185" s="299"/>
      <c r="E1185" s="36" t="s">
        <v>32</v>
      </c>
      <c r="F1185" s="13">
        <v>0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5">
        <v>4</v>
      </c>
      <c r="AO1185" s="4">
        <f t="shared" si="3048"/>
        <v>0</v>
      </c>
      <c r="AP1185" s="4">
        <f t="shared" si="3049"/>
        <v>0</v>
      </c>
      <c r="AQ1185" s="4">
        <f t="shared" si="2963"/>
        <v>0</v>
      </c>
      <c r="AU1185" s="310"/>
      <c r="AV1185" s="316"/>
      <c r="AW1185" s="317"/>
      <c r="AX1185" s="316"/>
      <c r="AY1185" s="36" t="s">
        <v>32</v>
      </c>
      <c r="AZ1185" s="13">
        <v>0</v>
      </c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5">
        <v>4</v>
      </c>
    </row>
    <row r="1186" spans="1:88" ht="30" customHeight="1">
      <c r="A1186" s="296"/>
      <c r="B1186" s="299"/>
      <c r="C1186" s="308"/>
      <c r="D1186" s="299"/>
      <c r="E1186" s="36" t="s">
        <v>33</v>
      </c>
      <c r="F1186" s="13">
        <v>0</v>
      </c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5">
        <v>5</v>
      </c>
      <c r="AO1186" s="4">
        <f t="shared" si="3048"/>
        <v>0</v>
      </c>
      <c r="AP1186" s="4">
        <f t="shared" si="3049"/>
        <v>0</v>
      </c>
      <c r="AQ1186" s="4">
        <f t="shared" si="2963"/>
        <v>0</v>
      </c>
      <c r="AU1186" s="310"/>
      <c r="AV1186" s="316"/>
      <c r="AW1186" s="317"/>
      <c r="AX1186" s="316"/>
      <c r="AY1186" s="36" t="s">
        <v>33</v>
      </c>
      <c r="AZ1186" s="13">
        <v>0</v>
      </c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5">
        <v>5</v>
      </c>
    </row>
    <row r="1187" spans="1:88" ht="30" customHeight="1">
      <c r="A1187" s="296"/>
      <c r="B1187" s="299"/>
      <c r="C1187" s="308"/>
      <c r="D1187" s="300"/>
      <c r="E1187" s="36" t="s">
        <v>34</v>
      </c>
      <c r="F1187" s="13">
        <v>0</v>
      </c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5">
        <v>6</v>
      </c>
      <c r="AO1187" s="4">
        <f t="shared" si="3048"/>
        <v>0</v>
      </c>
      <c r="AP1187" s="4">
        <f t="shared" si="3049"/>
        <v>0</v>
      </c>
      <c r="AQ1187" s="4">
        <f t="shared" si="2963"/>
        <v>0</v>
      </c>
      <c r="AU1187" s="310"/>
      <c r="AV1187" s="316"/>
      <c r="AW1187" s="317"/>
      <c r="AX1187" s="316"/>
      <c r="AY1187" s="36" t="s">
        <v>34</v>
      </c>
      <c r="AZ1187" s="13">
        <v>0</v>
      </c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5">
        <v>6</v>
      </c>
    </row>
    <row r="1188" spans="1:88" ht="30" customHeight="1">
      <c r="A1188" s="296"/>
      <c r="B1188" s="299"/>
      <c r="C1188" s="308"/>
      <c r="D1188" s="311" t="s">
        <v>35</v>
      </c>
      <c r="E1188" s="312"/>
      <c r="F1188" s="10">
        <f>F1182+F1183+F1184+F1185+F1186+F1187</f>
        <v>1593189.29</v>
      </c>
      <c r="G1188" s="10">
        <f t="shared" ref="G1188" si="3071">G1182+G1183+G1184+G1185+G1186+G1187</f>
        <v>0</v>
      </c>
      <c r="H1188" s="10">
        <f t="shared" ref="H1188" si="3072">H1182+H1183+H1184+H1185+H1186+H1187</f>
        <v>0</v>
      </c>
      <c r="I1188" s="10">
        <f t="shared" ref="I1188" si="3073">I1182+I1183+I1184+I1185+I1186+I1187</f>
        <v>0</v>
      </c>
      <c r="J1188" s="10">
        <f t="shared" ref="J1188" si="3074">J1182+J1183+J1184+J1185+J1186+J1187</f>
        <v>0</v>
      </c>
      <c r="K1188" s="10">
        <f t="shared" ref="K1188" si="3075">K1182+K1183+K1184+K1185+K1186+K1187</f>
        <v>0</v>
      </c>
      <c r="L1188" s="10">
        <f t="shared" ref="L1188" si="3076">L1182+L1183+L1184+L1185+L1186+L1187</f>
        <v>1169640.246</v>
      </c>
      <c r="M1188" s="10">
        <f t="shared" ref="M1188" si="3077">M1182+M1183+M1184+M1185+M1186+M1187</f>
        <v>1169640.246</v>
      </c>
      <c r="N1188" s="10">
        <f t="shared" ref="N1188" si="3078">N1182+N1183+N1184+N1185+N1186+N1187</f>
        <v>0</v>
      </c>
      <c r="O1188" s="10">
        <f t="shared" ref="O1188" si="3079">O1182+O1183+O1184+O1185+O1186+O1187</f>
        <v>0</v>
      </c>
      <c r="P1188" s="10">
        <f t="shared" ref="P1188" si="3080">P1182+P1183+P1184+P1185+P1186+P1187</f>
        <v>0</v>
      </c>
      <c r="Q1188" s="10">
        <f t="shared" ref="Q1188" si="3081">Q1182+Q1183+Q1184+Q1185+Q1186+Q1187</f>
        <v>423549.04399999999</v>
      </c>
      <c r="R1188" s="10">
        <f t="shared" ref="R1188" si="3082">R1182+R1183+R1184+R1185+R1186+R1187</f>
        <v>0</v>
      </c>
      <c r="S1188" s="10">
        <f t="shared" ref="S1188" si="3083">S1182+S1183+S1184+S1185+S1186+S1187</f>
        <v>0</v>
      </c>
      <c r="T1188" s="10">
        <f t="shared" ref="T1188" si="3084">T1182+T1183+T1184+T1185+T1186+T1187</f>
        <v>0</v>
      </c>
      <c r="U1188" s="10">
        <f t="shared" ref="U1188" si="3085">U1182+U1183+U1184+U1185+U1186+U1187</f>
        <v>0</v>
      </c>
      <c r="V1188" s="10">
        <f t="shared" ref="V1188" si="3086">V1182+V1183+V1184+V1185+V1186+V1187</f>
        <v>0</v>
      </c>
      <c r="W1188" s="10">
        <f t="shared" ref="W1188" si="3087">W1182+W1183+W1184+W1185+W1186+W1187</f>
        <v>0</v>
      </c>
      <c r="X1188" s="10">
        <f t="shared" ref="X1188" si="3088">X1182+X1183+X1184+X1185+X1186+X1187</f>
        <v>0</v>
      </c>
      <c r="Y1188" s="10">
        <f t="shared" ref="Y1188" si="3089">Y1182+Y1183+Y1184+Y1185+Y1186+Y1187</f>
        <v>0</v>
      </c>
      <c r="Z1188" s="10">
        <f t="shared" ref="Z1188" si="3090">Z1182+Z1183+Z1184+Z1185+Z1186+Z1187</f>
        <v>0</v>
      </c>
      <c r="AA1188" s="16">
        <v>7</v>
      </c>
      <c r="AO1188" s="4">
        <f t="shared" si="3048"/>
        <v>0</v>
      </c>
      <c r="AP1188" s="4">
        <f t="shared" si="3049"/>
        <v>0</v>
      </c>
      <c r="AQ1188" s="4">
        <f t="shared" si="2963"/>
        <v>0</v>
      </c>
      <c r="AU1188" s="310"/>
      <c r="AV1188" s="316"/>
      <c r="AW1188" s="317"/>
      <c r="AX1188" s="321" t="s">
        <v>35</v>
      </c>
      <c r="AY1188" s="321"/>
      <c r="AZ1188" s="10">
        <f>AZ1182+AZ1183+AZ1184+AZ1185+AZ1186+AZ1187</f>
        <v>3186378.5700000003</v>
      </c>
      <c r="BA1188" s="10">
        <f t="shared" ref="BA1188:BT1188" si="3091">BA1182+BA1183+BA1184+BA1185+BA1186+BA1187</f>
        <v>0</v>
      </c>
      <c r="BB1188" s="10">
        <f t="shared" si="3091"/>
        <v>0</v>
      </c>
      <c r="BC1188" s="10">
        <f t="shared" si="3091"/>
        <v>0</v>
      </c>
      <c r="BD1188" s="10">
        <f t="shared" si="3091"/>
        <v>0</v>
      </c>
      <c r="BE1188" s="10">
        <f t="shared" si="3091"/>
        <v>0</v>
      </c>
      <c r="BF1188" s="10">
        <f t="shared" si="3091"/>
        <v>2339280.4900000002</v>
      </c>
      <c r="BG1188" s="10">
        <f t="shared" si="3091"/>
        <v>2339280.4900000002</v>
      </c>
      <c r="BH1188" s="10">
        <f t="shared" si="3091"/>
        <v>0</v>
      </c>
      <c r="BI1188" s="10">
        <f t="shared" si="3091"/>
        <v>0</v>
      </c>
      <c r="BJ1188" s="10">
        <f t="shared" si="3091"/>
        <v>0</v>
      </c>
      <c r="BK1188" s="10">
        <f t="shared" si="3091"/>
        <v>847098.08</v>
      </c>
      <c r="BL1188" s="10">
        <f t="shared" si="3091"/>
        <v>0</v>
      </c>
      <c r="BM1188" s="10">
        <f t="shared" si="3091"/>
        <v>0</v>
      </c>
      <c r="BN1188" s="10">
        <f t="shared" si="3091"/>
        <v>0</v>
      </c>
      <c r="BO1188" s="10">
        <f t="shared" si="3091"/>
        <v>0</v>
      </c>
      <c r="BP1188" s="10">
        <f t="shared" si="3091"/>
        <v>0</v>
      </c>
      <c r="BQ1188" s="10">
        <f t="shared" si="3091"/>
        <v>0</v>
      </c>
      <c r="BR1188" s="10">
        <f t="shared" si="3091"/>
        <v>0</v>
      </c>
      <c r="BS1188" s="10">
        <f t="shared" si="3091"/>
        <v>0</v>
      </c>
      <c r="BT1188" s="10">
        <f t="shared" si="3091"/>
        <v>0</v>
      </c>
      <c r="BU1188" s="16">
        <v>7</v>
      </c>
      <c r="BV1188" s="4">
        <v>1</v>
      </c>
      <c r="CI1188" s="32">
        <f>BF1188-BG1188</f>
        <v>0</v>
      </c>
      <c r="CJ1188" s="123"/>
    </row>
    <row r="1189" spans="1:88" ht="75" customHeight="1">
      <c r="A1189" s="296"/>
      <c r="B1189" s="299"/>
      <c r="C1189" s="308"/>
      <c r="D1189" s="311" t="s">
        <v>337</v>
      </c>
      <c r="E1189" s="312"/>
      <c r="F1189" s="11">
        <f>ROUND(F1188/C1182,2)</f>
        <v>492.12</v>
      </c>
      <c r="G1189" s="11">
        <f>ROUND(G1188/C1182,2)</f>
        <v>0</v>
      </c>
      <c r="H1189" s="11">
        <f>ROUND(H1188/C1182,2)</f>
        <v>0</v>
      </c>
      <c r="I1189" s="11">
        <f>ROUND(I1188/C1182,2)</f>
        <v>0</v>
      </c>
      <c r="J1189" s="11">
        <f>ROUND(J1188/C1182,2)</f>
        <v>0</v>
      </c>
      <c r="K1189" s="11">
        <f>ROUND(K1188/C1182,2)</f>
        <v>0</v>
      </c>
      <c r="L1189" s="11">
        <f>L1188/C1182</f>
        <v>361.29</v>
      </c>
      <c r="M1189" s="11">
        <f>ROUND(M1188/C1182,2)</f>
        <v>361.29</v>
      </c>
      <c r="N1189" s="11">
        <f>ROUND(N1188/C1182,2)</f>
        <v>0</v>
      </c>
      <c r="O1189" s="11">
        <f>ROUND(O1188/C1182,2)</f>
        <v>0</v>
      </c>
      <c r="P1189" s="11">
        <f>ROUND(P1188/C1182,2)</f>
        <v>0</v>
      </c>
      <c r="Q1189" s="11">
        <f>ROUND(Q1188/C1182,2)</f>
        <v>130.83000000000001</v>
      </c>
      <c r="R1189" s="11">
        <f>ROUND(R1188/C1182,2)</f>
        <v>0</v>
      </c>
      <c r="S1189" s="11">
        <f>ROUND(S1188/C1182,2)</f>
        <v>0</v>
      </c>
      <c r="T1189" s="11">
        <f>ROUND(T1188/C1182,2)</f>
        <v>0</v>
      </c>
      <c r="U1189" s="11">
        <f>ROUND(U1188/C1182,2)</f>
        <v>0</v>
      </c>
      <c r="V1189" s="11">
        <f>ROUND(V1188/C1182,2)</f>
        <v>0</v>
      </c>
      <c r="W1189" s="11">
        <f>ROUND(W1188/C1182,2)</f>
        <v>0</v>
      </c>
      <c r="X1189" s="11">
        <f>ROUND(X1188/C1182,2)</f>
        <v>0</v>
      </c>
      <c r="Y1189" s="11">
        <f>ROUND(Y1188/C1182,2)</f>
        <v>0</v>
      </c>
      <c r="Z1189" s="11">
        <f>ROUND(Z1188/C1182,2)</f>
        <v>0</v>
      </c>
      <c r="AA1189" s="17">
        <v>8</v>
      </c>
      <c r="AD1189" s="52" t="b">
        <f>IF(AND(G1189&gt;947.15,G1189&lt;949),3,IF(AND(G1189&gt;623.59,G1189&lt;625),4,IF(AND(G1189&gt;237.38,G1189&lt;239),5,IF(AND(G1189&gt;1986,G1189&lt;1988),6,IF(AND(G1189&gt;739.75,G1189&lt;741),7,IF(AND(G1189&gt;282.91,G1189&lt;284),8,IF(AND(G1189&gt;2681.35,G1189&lt;2683),9,IF(AND(G1189&gt;828.59,G1189&lt;830),10,IF(AND(G1189&gt;585.15,G1189&lt;587),11,IF(AND(G1189&gt;991.71,G1189&lt;993),12,IF(AND(G1189&gt;652.95,G1189&lt;654),13,IF(AND(G1189&gt;248.59,G1189&lt;250),14,IF(AND(G1189&gt;2079.39,G1189&lt;2081),15,IF(AND(G1189&gt;774.57,G1189&lt;776),16,IF(AND(G1189&gt;296.25,G1189&lt;298),17,IF(AND(G1189&gt;2807.42,G1189&lt;2809),18,IF(AND(G1189&gt;867.59,G1189&lt;869),19,IF(AND(G1189&gt;612.7,G1189&lt;614),20))))))))))))))))))</f>
        <v>0</v>
      </c>
      <c r="AE1189" s="52" t="b">
        <f>IF(AND(I1189&gt;1204.78,I1189&lt;1206),5,IF(AND(I1189&gt;1407.63,I1189&lt;1409),8,IF(AND(I1189&gt;1427.91,I1189&lt;1429),11,IF(AND(I1189&gt;1261.45,I1189&lt;1263),14,IF(AND(I1189&gt;1473.83,I1189&lt;1475),17,IF(AND(I1189&gt;1495.07,I1189&lt;1497),20))))))</f>
        <v>0</v>
      </c>
      <c r="AF1189" s="52" t="b">
        <f>IF(AND(J1189&gt;486.32,J1189&lt;488),3,IF(AND(J1189&gt;324.64,J1189&lt;326),4,IF(AND(J1189&gt;286.99,J1189&lt;288.5),5,IF(AND(J1189&gt;617.7,J1189&lt;618),6,IF(AND(J1189&gt;411.3,J1189&lt;413),7,IF(AND(J1189&gt;365.04,J1189&lt;367),8,IF(AND(J1189&gt;797.54,J1189&lt;799),9,IF(AND(J1189&gt;533.49,J1189&lt;535),10,IF(AND(J1189&gt;475.86,J1189&lt;477),11,IF(AND(J1189&gt;509.22,J1189&lt;511),12,IF(AND(J1189&gt;339.94,J1189&lt;341.2),13,IF(AND(J1189&gt;300.53,J1189&lt;302),14,IF(AND(J1189&gt;646.78,J1189&lt;648),15,IF(AND(J1189&gt;430.68,J1189&lt;432),16,IF(AND(J1189&gt;382.24,J1189&lt;384),17,IF(AND(J1189&gt;835.07,J1189&lt;837),18,IF(AND(J1189&gt;558.61,J1189&lt;560),19,IF(AND(J1189&gt;498.27,J1189&lt;500),20))))))))))))))))))</f>
        <v>0</v>
      </c>
      <c r="AG1189" s="52">
        <f>IF(AND(L1189&gt;497.89,L1189&lt;499),3,IF(AND(L1189&gt;360.29,L1189&lt;362),4,IF(AND(L1189&gt;249.38,L1189&lt;251),5,IF(AND(L1189&gt;628.22,L1189&lt;630),6,IF(AND(L1189&gt;455.21,L1189&lt;457),7,IF(AND(L1189&gt;315.16,L1189&lt;317),8,IF(AND(L1189&gt;814.35,L1189&lt;816),9,IF(AND(L1189&gt;571.19,L1189&lt;573),10,IF(AND(L1189&gt;401.59,L1189&lt;403),11,IF(AND(L1189&gt;521.33,L1189&lt;523),12,IF(AND(L1189&gt;377.28,L1189&lt;379),13,IF(AND(L1189&gt;261.15,L1189&lt;263),14,IF(AND(L1189&gt;657.8,L1189&lt;659),15,IF(AND(L1189&gt;476.66,L1189&lt;478),16,IF(AND(L1189&gt;330.01,L1189&lt;332),17,IF(AND(L1189&gt;852.67,L1189&lt;854),18,IF(AND(L1189&gt;598.08,L1189&lt;600),19,IF(AND(L1189&gt;420.51,L1189&lt;422),20))))))))))))))))))</f>
        <v>4</v>
      </c>
      <c r="AH1189" s="52">
        <f>IF(AND(Q1189&gt;358.85,Q1189&lt;360),3,IF(AND(Q1189&gt;129.83,Q1189&lt;131),4,IF(AND(Q1189&gt;77.61,Q1189&lt;79),5,IF(AND(Q1189&gt;426.19,Q1189&lt;428),6,IF(AND(Q1189&gt;159.77,Q1189&lt;161),7,IF(AND(Q1189&gt;94.38,Q1189&lt;96),8,IF(AND(Q1189&gt;567.37,Q1189&lt;569),9,IF(AND(Q1189&gt;203.4,Q1189&lt;205),10,IF(AND(Q1189&gt;131.96,Q1189&lt;133),11,IF(AND(Q1189&gt;375.76,Q1189&lt;377),12,IF(AND(Q1189&gt;135.98,Q1189&lt;137),13,IF(AND(Q1189&gt;81.31,Q1189&lt;83),14,IF(AND(Q1189&gt;446.27,Q1189&lt;448),15,IF(AND(Q1189&gt;167.32,Q1189&lt;169),16,IF(AND(Q1189&gt;98.86,Q1189&lt;100),17,IF(AND(Q1189&gt;594.08,Q1189&lt;596),18,IF(AND(Q1189&gt;213.01,Q1189&lt;215),19,IF(AND(Q1189&gt;138.21,Q1189&lt;140),20))))))))))))))))))</f>
        <v>4</v>
      </c>
      <c r="AI1189" s="52" t="b">
        <f>IF(AND(S1189&gt;195.17,S1189&lt;197),3,IF(AND(S1189&gt;88.93,S1189&lt;90),4,IF(AND(S1189&gt;47.88,S1189&lt;49),5,IF(AND(S1189&gt;245.08,S1189&lt;247),6,IF(AND(S1189&gt;111.07,S1189&lt;113),7,IF(AND(S1189&gt;60.92,S1189&lt;62),8,IF(AND(S1189&gt;296.11,S1189&lt;298),9,IF(AND(S1189&gt;139.41,S1189&lt;141),10,IF(AND(S1189&gt;78.67,S1189&lt;80),11,IF(AND(S1189&gt;204.39,S1189&lt;206),12,IF(AND(S1189&gt;93.16,S1189&lt;95),13,IF(AND(S1189&gt;50.17,S1189&lt;52),14,IF(AND(S1189&gt;256.64,S1189&lt;258),15,IF(AND(S1189&gt;116.33,S1189&lt;118),16,IF(AND(S1189&gt;63.83,S1189&lt;65),17,IF(AND(S1189&gt;310.07,S1189&lt;312),18,IF(AND(S1189&gt;146.01,S1189&lt;148),19,IF(AND(S1189&gt;82.42,S1189&lt;84),20))))))))))))))))))</f>
        <v>0</v>
      </c>
      <c r="AJ1189" s="52" t="b">
        <f>IF(AND(U1189&gt;107.35,U1189&lt;109),3,IF(AND(U1189&gt;63.65,U1189&lt;65),4,IF(AND(U1189&gt;44.75,U1189&lt;46),5,IF(AND(U1189&gt;143.27,U1189&lt;145),6,IF(AND(U1189&gt;85.58,U1189&lt;87),7,IF(AND(U1189&gt;60.46,U1189&lt;62),8,IF(AND(U1189&gt;194.16,U1189&lt;196),9,IF(AND(U1189&gt;117.24,U1189&lt;119),10,IF(AND(U1189&gt;82.88,U1189&lt;84),11,IF(AND(U1189&gt;112.44,U1189&lt;114),12,IF(AND(U1189&gt;66.69,U1189&lt;68),13,IF(AND(U1189&gt;46.9,U1189&lt;48),14,IF(AND(U1189&gt;150.05,U1189&lt;152),15,IF(AND(U1189&gt;90.65,U1189&lt;91),16,IF(AND(U1189&gt;63.34,U1189&lt;65),17,IF(AND(U1189&gt;203.34,U1189&lt;205),18,IF(AND(U1189&gt;122.8,U1189&lt;124),19,IF(AND(U1189&gt;86.83,U1189&lt;88),20))))))))))))))))))</f>
        <v>0</v>
      </c>
      <c r="AK1189" s="52" t="b">
        <f>IF(AND(V1189&gt;139.85,V1189&lt;141),3,IF(AND(V1189&gt;103.84,V1189&lt;105),4,IF(AND(V1189&gt;52.32,V1189&lt;54),5,IF(AND(V1189&gt;285.46,V1189&lt;287),6,IF(AND(V1189&gt;118.42,V1189&lt;120),7,IF(AND(V1189&gt;62.42,V1189&lt;64),8,IF(AND(V1189&gt;412.27,V1189&lt;414),9,IF(AND(V1189&gt;140.33,V1189&lt;142),10,IF(AND(V1189&gt;145,V1189&lt;147),11,IF(AND(V1189&gt;146.47,V1189&lt;148),12,IF(AND(V1189&gt;108.77,V1189&lt;110),13,IF(AND(V1189&gt;54.82,V1189&lt;56),14,IF(AND(V1189&gt;298.92,V1189&lt;300),15,IF(AND(V1189&gt;124.03,V1189&lt;126),16,IF(AND(V1189&gt;65.4,V1189&lt;67),17,IF(AND(V1189&gt;431.69,V1189&lt;433),18,IF(AND(V1189&gt;146.97,V1189&lt;148),19,IF(AND(V1189&gt;151.86,V1189&lt;153),20))))))))))))))))))</f>
        <v>0</v>
      </c>
      <c r="AL1189" s="52" t="b">
        <f>IF(AND(W1189&gt;350.42,W1189&lt;352),3,IF(AND(W1189&gt;546.22,W1189&lt;548),4,IF(AND(W1189&gt;155.33,W1189&lt;157),5,IF(AND(W1189&gt;721.99,W1189&lt;723),6,IF(AND(W1189&gt;638.96,W1189&lt;639),7,IF(AND(W1189&gt;187.79,W1189&lt;189),8,IF(AND(W1189&gt;945.4,W1189&lt;947),9,IF(AND(W1189&gt;698.46,W1189&lt;670),10,IF(AND(W1189&gt;360.7,W1189&lt;362),11,IF(AND(W1189&gt;366.94,W1189&lt;368),12,IF(AND(W1189&gt;571.94,W1189&lt;573),13,IF(AND(W1189&gt;162.68,W1189&lt;164),14,IF(AND(W1189&gt;755.97,W1189&lt;757),15,IF(AND(W1189&gt;667.99,W1189&lt;669),16,IF(AND(W1189&gt;196.66,W1189&lt;198),17,IF(AND(W1189&gt;989.88,W1189&lt;991),18,IF(AND(W1189&gt;731.33,W1189&lt;733),19,IF(AND(W1189&gt;377.7,W1189&lt;379),20))))))))))))))))))</f>
        <v>0</v>
      </c>
      <c r="AM1189" s="52" t="b">
        <f>IF(AND(Y1189&gt;46.2,Y1189&lt;46.5),3,IF(AND(Y1189&gt;18.8,Y1189&lt;19.1),4,IF(AND(Y1189&gt;15.8,Y1189&lt;16),5,IF(AND(Y1189&gt;78.7,Y1189&lt;79),6,IF(AND(Y1189&gt;32.1,Y1189&lt;32.4),7,IF(AND(Y1189&gt;26.9,Y1189&lt;27.3),8,IF(AND(Y1189&gt;125,Y1189&lt;125.5),9,IF(AND(Y1189&gt;48.2,Y1189&lt;48.52),10,IF(AND(Y1189&gt;43.1,Y1189&lt;43.6),11,IF(AND(Y1189&gt;48.53,Y1189&lt;48.7),12,IF(AND(Y1189&gt;19.6,Y1189&lt;20.1),13,IF(AND(Y1189&gt;16.5,Y1189&lt;16.9),14,IF(AND(Y1189&gt;82.4,Y1189&lt;82.8),15,IF(AND(Y1189&gt;33.6,Y1189&lt;34),16,IF(AND(Y1189&gt;28,Y1189&lt;28.6),17,IF(AND(Y1189&gt;130.8,Y1189&lt;131.4),18,IF(AND(Y1189&gt;50.5,Y1189&lt;50.9),19,IF(AND(Y1189&gt;45.2,Y1189&lt;45.8),20))))))))))))))))))</f>
        <v>0</v>
      </c>
      <c r="AO1189" s="4">
        <f t="shared" si="3048"/>
        <v>0</v>
      </c>
      <c r="AP1189" s="4">
        <f t="shared" si="3049"/>
        <v>0</v>
      </c>
      <c r="AQ1189" s="4">
        <f t="shared" si="2963"/>
        <v>0</v>
      </c>
      <c r="AU1189" s="310"/>
      <c r="AV1189" s="316"/>
      <c r="AW1189" s="317"/>
      <c r="AX1189" s="321" t="s">
        <v>337</v>
      </c>
      <c r="AY1189" s="321"/>
      <c r="AZ1189" s="11">
        <f>ROUND(AZ1188/AW1182,2)</f>
        <v>984.24</v>
      </c>
      <c r="BA1189" s="11">
        <f>ROUND(BA1188/AW1182,2)</f>
        <v>0</v>
      </c>
      <c r="BB1189" s="11">
        <f>ROUND(BB1188/AW1182,2)</f>
        <v>0</v>
      </c>
      <c r="BC1189" s="11">
        <f>ROUND(BC1188/AW1182,2)</f>
        <v>0</v>
      </c>
      <c r="BD1189" s="11">
        <f>ROUND(BD1188/AW1182,2)</f>
        <v>0</v>
      </c>
      <c r="BE1189" s="11">
        <f>ROUND(BE1188/AW1182,2)</f>
        <v>0</v>
      </c>
      <c r="BF1189" s="11">
        <f>ROUND(BF1188/AW1182,2)</f>
        <v>722.58</v>
      </c>
      <c r="BG1189" s="11">
        <f>ROUND(BF1188/AW1182,2)</f>
        <v>722.58</v>
      </c>
      <c r="BH1189" s="11">
        <f>ROUND(BH1188/AW1182,2)</f>
        <v>0</v>
      </c>
      <c r="BI1189" s="11">
        <f>ROUND(BI1188/AW1182,2)</f>
        <v>0</v>
      </c>
      <c r="BJ1189" s="11">
        <f>ROUND(BJ1188/AW1182,2)</f>
        <v>0</v>
      </c>
      <c r="BK1189" s="11">
        <f>ROUND(BK1188/AW1182,2)</f>
        <v>261.66000000000003</v>
      </c>
      <c r="BL1189" s="11">
        <f>ROUND(BL1188/AW1182,2)</f>
        <v>0</v>
      </c>
      <c r="BM1189" s="11">
        <f>ROUND(BM1188/AW1182,2)</f>
        <v>0</v>
      </c>
      <c r="BN1189" s="11">
        <f>ROUND(BN1188/AW1182,2)</f>
        <v>0</v>
      </c>
      <c r="BO1189" s="11">
        <f>ROUND(BO1188/AW1182,2)</f>
        <v>0</v>
      </c>
      <c r="BP1189" s="11">
        <f>ROUND(BP1188/AW1182,2)</f>
        <v>0</v>
      </c>
      <c r="BQ1189" s="11">
        <f>ROUND(BQ1188/AW1182,2)</f>
        <v>0</v>
      </c>
      <c r="BR1189" s="11">
        <f>ROUND(BR1188/AW1182,2)</f>
        <v>0</v>
      </c>
      <c r="BS1189" s="11">
        <f>ROUND(BS1188/AW1182,2)</f>
        <v>0</v>
      </c>
      <c r="BT1189" s="11">
        <f>ROUND(BT1188/AW1182,2)</f>
        <v>0</v>
      </c>
      <c r="BU1189" s="17">
        <v>8</v>
      </c>
      <c r="BX1189" s="52" t="b">
        <f>IF(AND(BA1189&gt;947.15,BA1189&lt;949),3,IF(AND(BA1189&gt;623.59,BA1189&lt;625),4,IF(AND(BA1189&gt;237.38,BA1189&lt;239),5,IF(AND(BA1189&gt;1986,BA1189&lt;1988),6,IF(AND(BA1189&gt;739.75,BA1189&lt;741),7,IF(AND(BA1189&gt;282.91,BA1189&lt;284),8,IF(AND(BA1189&gt;2681.35,BA1189&lt;2683),9,IF(AND(BA1189&gt;828.59,BA1189&lt;830),10,IF(AND(BA1189&gt;585.15,BA1189&lt;587),11,IF(AND(BA1189&gt;991.71,BA1189&lt;993),12,IF(AND(BA1189&gt;652.95,BA1189&lt;654),13,IF(AND(BA1189&gt;248.59,BA1189&lt;250),14,IF(AND(BA1189&gt;2079.39,BA1189&lt;2081),15,IF(AND(BA1189&gt;774.57,BA1189&lt;776),16,IF(AND(BA1189&gt;296.25,BA1189&lt;298),17,IF(AND(BA1189&gt;2807.42,BA1189&lt;2809),18,IF(AND(BA1189&gt;867.59,BA1189&lt;869),19,IF(AND(BA1189&gt;612.7,BA1189&lt;614),20))))))))))))))))))</f>
        <v>0</v>
      </c>
      <c r="BY1189" s="52" t="b">
        <f>IF(AND(BC1189&gt;1204.78,BC1189&lt;1206),5,IF(AND(BC1189&gt;1407.63,BC1189&lt;1409),8,IF(AND(BC1189&gt;1427.91,BC1189&lt;1429),11,IF(AND(BC1189&gt;1261.45,BC1189&lt;1263),14,IF(AND(BC1189&gt;1473.83,BC1189&lt;1475),17,IF(AND(BC1189&gt;1495.07,BC1189&lt;1497),20))))))</f>
        <v>0</v>
      </c>
      <c r="BZ1189" s="52" t="b">
        <f>IF(AND(BD1189&gt;486.32,BD1189&lt;488),3,IF(AND(BD1189&gt;324.64,BD1189&lt;326),4,IF(AND(BD1189&gt;286.99,BD1189&lt;288.5),5,IF(AND(BD1189&gt;617.7,BD1189&lt;618),6,IF(AND(BD1189&gt;411.3,BD1189&lt;413),7,IF(AND(BD1189&gt;365.04,BD1189&lt;367),8,IF(AND(BD1189&gt;797.54,BD1189&lt;799),9,IF(AND(BD1189&gt;533.49,BD1189&lt;535),10,IF(AND(BD1189&gt;475.86,BD1189&lt;477),11,IF(AND(BD1189&gt;509.22,BD1189&lt;511),12,IF(AND(BD1189&gt;339.94,BD1189&lt;341.2),13,IF(AND(BD1189&gt;300.53,BD1189&lt;302),14,IF(AND(BD1189&gt;646.78,BD1189&lt;648),15,IF(AND(BD1189&gt;430.68,BD1189&lt;432),16,IF(AND(BD1189&gt;382.24,BD1189&lt;384),17,IF(AND(BD1189&gt;835.07,BD1189&lt;837),18,IF(AND(BD1189&gt;558.61,BD1189&lt;560),19,IF(AND(BD1189&gt;498.27,BD1189&lt;500),20))))))))))))))))))</f>
        <v>0</v>
      </c>
      <c r="CA1189" s="52" t="b">
        <f>IF(AND(BF1189&gt;497.89,BF1189&lt;499),3,IF(AND(BF1189&gt;360.29,BF1189&lt;362),4,IF(AND(BF1189&gt;249.38,BF1189&lt;251),5,IF(AND(BF1189&gt;628.22,BF1189&lt;630),6,IF(AND(BF1189&gt;455.21,BF1189&lt;457),7,IF(AND(BF1189&gt;315.16,BF1189&lt;317),8,IF(AND(BF1189&gt;814.35,BF1189&lt;816),9,IF(AND(BF1189&gt;571.19,BF1189&lt;573),10,IF(AND(BF1189&gt;401.59,BF1189&lt;403),11,IF(AND(BF1189&gt;521.33,BF1189&lt;523),12,IF(AND(BF1189&gt;377.28,BF1189&lt;379),13,IF(AND(BF1189&gt;261.15,BF1189&lt;263),14,IF(AND(BF1189&gt;657.8,BF1189&lt;659),15,IF(AND(BF1189&gt;476.66,BF1189&lt;478),16,IF(AND(BF1189&gt;330.01,BF1189&lt;332),17,IF(AND(BF1189&gt;852.67,BF1189&lt;854),18,IF(AND(BF1189&gt;598.08,BF1189&lt;600),19,IF(AND(BF1189&gt;420.51,BF1189&lt;422),20))))))))))))))))))</f>
        <v>0</v>
      </c>
      <c r="CB1189" s="52" t="b">
        <f>IF(AND(BK1189&gt;358.85,BK1189&lt;360),3,IF(AND(BK1189&gt;129.83,BK1189&lt;131),4,IF(AND(BK1189&gt;77.61,BK1189&lt;79),5,IF(AND(BK1189&gt;426.19,BK1189&lt;428),6,IF(AND(BK1189&gt;159.77,BK1189&lt;161),7,IF(AND(BK1189&gt;94.38,BK1189&lt;96),8,IF(AND(BK1189&gt;567.37,BK1189&lt;569),9,IF(AND(BK1189&gt;203.4,BK1189&lt;205),10,IF(AND(BK1189&gt;131.96,BK1189&lt;133),11,IF(AND(BK1189&gt;375.76,BK1189&lt;377),12,IF(AND(BK1189&gt;135.98,BK1189&lt;137),13,IF(AND(BK1189&gt;81.31,BK1189&lt;83),14,IF(AND(BK1189&gt;446.27,BK1189&lt;448),15,IF(AND(BK1189&gt;167.32,BK1189&lt;169),16,IF(AND(BK1189&gt;98.86,BK1189&lt;100),17,IF(AND(BK1189&gt;594.08,BK1189&lt;596),18,IF(AND(BK1189&gt;213.01,BK1189&lt;215),19,IF(AND(BK1189&gt;138.21,BK1189&lt;140),20))))))))))))))))))</f>
        <v>0</v>
      </c>
      <c r="CC1189" s="52" t="b">
        <f>IF(AND(BM1189&gt;195.17,BM1189&lt;197),3,IF(AND(BM1189&gt;88.93,BM1189&lt;90),4,IF(AND(BM1189&gt;47.88,BM1189&lt;49),5,IF(AND(BM1189&gt;245.08,BM1189&lt;247),6,IF(AND(BM1189&gt;111.07,BM1189&lt;113),7,IF(AND(BM1189&gt;60.92,BM1189&lt;62),8,IF(AND(BM1189&gt;296.11,BM1189&lt;298),9,IF(AND(BM1189&gt;139.41,BM1189&lt;141),10,IF(AND(BM1189&gt;78.67,BM1189&lt;80),11,IF(AND(BM1189&gt;204.39,BM1189&lt;206),12,IF(AND(BM1189&gt;93.16,BM1189&lt;95),13,IF(AND(BM1189&gt;50.17,BM1189&lt;52),14,IF(AND(BM1189&gt;256.64,BM1189&lt;258),15,IF(AND(BM1189&gt;116.33,BM1189&lt;118),16,IF(AND(BM1189&gt;63.83,BM1189&lt;65),17,IF(AND(BM1189&gt;310.07,BM1189&lt;312),18,IF(AND(BM1189&gt;146.01,BM1189&lt;148),19,IF(AND(BM1189&gt;82.42,BM1189&lt;84),20))))))))))))))))))</f>
        <v>0</v>
      </c>
      <c r="CD1189" s="52" t="b">
        <f>IF(AND(BO1189&gt;107.35,BO1189&lt;109),3,IF(AND(BO1189&gt;63.65,BO1189&lt;65),4,IF(AND(BO1189&gt;44.75,BO1189&lt;46),5,IF(AND(BO1189&gt;143.27,BO1189&lt;145),6,IF(AND(BO1189&gt;85.58,BO1189&lt;87),7,IF(AND(BO1189&gt;60.46,BO1189&lt;62),8,IF(AND(BO1189&gt;194.16,BO1189&lt;196),9,IF(AND(BO1189&gt;117.24,BO1189&lt;119),10,IF(AND(BO1189&gt;82.88,BO1189&lt;84),11,IF(AND(BO1189&gt;112.44,BO1189&lt;114),12,IF(AND(BO1189&gt;66.69,BO1189&lt;68),13,IF(AND(BO1189&gt;46.9,BO1189&lt;48),14,IF(AND(BO1189&gt;150.05,BO1189&lt;152),15,IF(AND(BO1189&gt;90.65,BO1189&lt;91),16,IF(AND(BO1189&gt;63.34,BO1189&lt;65),17,IF(AND(BO1189&gt;203.34,BO1189&lt;205),18,IF(AND(BO1189&gt;122.8,BO1189&lt;124),19,IF(AND(BO1189&gt;86.83,BO1189&lt;88),20))))))))))))))))))</f>
        <v>0</v>
      </c>
      <c r="CE1189" s="52" t="b">
        <f>IF(AND(BP1189&gt;139.85,BP1189&lt;141),3,IF(AND(BP1189&gt;103.84,BP1189&lt;105),4,IF(AND(BP1189&gt;52.32,BP1189&lt;54),5,IF(AND(BP1189&gt;285.46,BP1189&lt;287),6,IF(AND(BP1189&gt;118.42,BP1189&lt;120),7,IF(AND(BP1189&gt;62.42,BP1189&lt;64),8,IF(AND(BP1189&gt;412.27,BP1189&lt;414),9,IF(AND(BP1189&gt;140.33,BP1189&lt;142),10,IF(AND(BP1189&gt;145,BP1189&lt;147),11,IF(AND(BP1189&gt;146.47,BP1189&lt;148),12,IF(AND(BP1189&gt;108.77,BP1189&lt;110),13,IF(AND(BP1189&gt;54.82,BP1189&lt;56),14,IF(AND(BP1189&gt;298.92,BP1189&lt;300),15,IF(AND(BP1189&gt;124.03,BP1189&lt;126),16,IF(AND(BP1189&gt;65.4,BP1189&lt;67),17,IF(AND(BP1189&gt;431.69,BP1189&lt;433),18,IF(AND(BP1189&gt;146.97,BP1189&lt;148),19,IF(AND(BP1189&gt;151.86,BP1189&lt;153),20))))))))))))))))))</f>
        <v>0</v>
      </c>
      <c r="CF1189" s="52" t="b">
        <f>IF(AND(BQ1189&gt;350.42,BQ1189&lt;352),3,IF(AND(BQ1189&gt;546.22,BQ1189&lt;548),4,IF(AND(BQ1189&gt;155.33,BQ1189&lt;157),5,IF(AND(BQ1189&gt;721.99,BQ1189&lt;723),6,IF(AND(BQ1189&gt;638.96,BQ1189&lt;639),7,IF(AND(BQ1189&gt;187.79,BQ1189&lt;189),8,IF(AND(BQ1189&gt;945.4,BQ1189&lt;947),9,IF(AND(BQ1189&gt;698.46,BQ1189&lt;670),10,IF(AND(BQ1189&gt;360.7,BQ1189&lt;362),11,IF(AND(BQ1189&gt;366.94,BQ1189&lt;368),12,IF(AND(BQ1189&gt;571.94,BQ1189&lt;573),13,IF(AND(BQ1189&gt;162.68,BQ1189&lt;164),14,IF(AND(BQ1189&gt;755.97,BQ1189&lt;757),15,IF(AND(BQ1189&gt;667.99,BQ1189&lt;669),16,IF(AND(BQ1189&gt;196.66,BQ1189&lt;198),17,IF(AND(BQ1189&gt;989.88,BQ1189&lt;991),18,IF(AND(BQ1189&gt;731.33,BQ1189&lt;733),19,IF(AND(BQ1189&gt;377.7,BQ1189&lt;379),20))))))))))))))))))</f>
        <v>0</v>
      </c>
      <c r="CG1189" s="52" t="b">
        <f>IF(AND(BS1189&gt;46.2,BS1189&lt;46.5),3,IF(AND(BS1189&gt;18.8,BS1189&lt;19.1),4,IF(AND(BS1189&gt;15.8,BS1189&lt;16),5,IF(AND(BS1189&gt;78.7,BS1189&lt;79),6,IF(AND(BS1189&gt;32.1,BS1189&lt;32.4),7,IF(AND(BS1189&gt;26.9,BS1189&lt;27.3),8,IF(AND(BS1189&gt;125,BS1189&lt;125.5),9,IF(AND(BS1189&gt;48.2,BS1189&lt;48.52),10,IF(AND(BS1189&gt;43.1,BS1189&lt;43.6),11,IF(AND(BS1189&gt;48.53,BS1189&lt;48.7),12,IF(AND(BS1189&gt;19.6,BS1189&lt;20.1),13,IF(AND(BS1189&gt;16.5,BS1189&lt;16.9),14,IF(AND(BS1189&gt;82.4,BS1189&lt;82.8),15,IF(AND(BS1189&gt;33.6,BS1189&lt;34),16,IF(AND(BS1189&gt;28,BS1189&lt;28.6),17,IF(AND(BS1189&gt;130.8,BS1189&lt;131.4),18,IF(AND(BS1189&gt;50.5,BS1189&lt;50.9),19,IF(AND(BS1189&gt;45.2,BS1189&lt;45.8),20))))))))))))))))))</f>
        <v>0</v>
      </c>
    </row>
    <row r="1190" spans="1:88" ht="90" customHeight="1">
      <c r="A1190" s="297"/>
      <c r="B1190" s="300"/>
      <c r="C1190" s="309"/>
      <c r="D1190" s="311" t="s">
        <v>338</v>
      </c>
      <c r="E1190" s="312"/>
      <c r="F1190" s="10" t="s">
        <v>36</v>
      </c>
      <c r="G1190" s="12">
        <f>IF(AD1190=FALSE,0,AD1190)</f>
        <v>0</v>
      </c>
      <c r="H1190" s="12" t="s">
        <v>36</v>
      </c>
      <c r="I1190" s="12">
        <f>IF(AE1190=FALSE,0,AE1190)</f>
        <v>0</v>
      </c>
      <c r="J1190" s="12">
        <f>IF(AF1190=FALSE,0,AF1190)</f>
        <v>0</v>
      </c>
      <c r="K1190" s="12" t="s">
        <v>36</v>
      </c>
      <c r="L1190" s="12">
        <f>IF(AG1190=FALSE,0,AG1190)</f>
        <v>361.29</v>
      </c>
      <c r="M1190" s="12" t="s">
        <v>36</v>
      </c>
      <c r="N1190" s="12" t="s">
        <v>36</v>
      </c>
      <c r="O1190" s="12" t="s">
        <v>36</v>
      </c>
      <c r="P1190" s="12" t="s">
        <v>36</v>
      </c>
      <c r="Q1190" s="12">
        <f>IF(AH1190=FALSE,0,AH1190)</f>
        <v>130.83000000000001</v>
      </c>
      <c r="R1190" s="12" t="s">
        <v>36</v>
      </c>
      <c r="S1190" s="12">
        <f>IF(AI1190=FALSE,0,AI1190)</f>
        <v>0</v>
      </c>
      <c r="T1190" s="12" t="s">
        <v>36</v>
      </c>
      <c r="U1190" s="12">
        <f>IF(AJ1190=FALSE,0,AJ1190)</f>
        <v>0</v>
      </c>
      <c r="V1190" s="12">
        <f>IF(AK1190=FALSE,0,AK1190)</f>
        <v>0</v>
      </c>
      <c r="W1190" s="12">
        <f>IF(AL1190=FALSE,0,AL1190)</f>
        <v>0</v>
      </c>
      <c r="X1190" s="12" t="s">
        <v>36</v>
      </c>
      <c r="Y1190" s="12">
        <f>IF(AM1190=FALSE,0,AM1190)</f>
        <v>0</v>
      </c>
      <c r="Z1190" s="12" t="s">
        <v>36</v>
      </c>
      <c r="AA1190" s="18">
        <v>9</v>
      </c>
      <c r="AD1190" s="52" t="b">
        <f>IF(AD1189=3,948.15,IF(AD1189=4,624.59,IF(AD1189=5,238.38,IF(AD1189=6,1987,IF(AD1189=7,740.75,IF(AD1189=8,283.91,IF(AD1189=9,2682.35,IF(AD1189=10,829.59,IF(AD1189=11,586.15,IF(AD1189=12,992.71,IF(AD1189=13,653.95,IF(AD1189=14,249.59,IF(AD1189=15,2080.39,IF(AD1189=16,775.57,IF(AD1189=17,297.25,IF(AD1189=18,2808.42,IF(AD1189=19,868.59,IF(AD1189=20,613.7))))))))))))))))))</f>
        <v>0</v>
      </c>
      <c r="AE1190" s="52" t="b">
        <f>IF(AE1189=5,1205.78,IF(AE1189=8,1408.63,IF(AE1189=11,1428.91,IF(AE1189=14,1262.45,IF(AE1189=17,1474.83,IF(AE1189=20,1496.07))))))</f>
        <v>0</v>
      </c>
      <c r="AF1190" s="52" t="b">
        <f>IF(AF1189=3,487.32,IF(AF1189=4,325.64,IF(AF1189=5,287.99,IF(AF1189=6,618.7,IF(AF1189=7,412.3,IF(AF1189=8,366.04,IF(AF1189=9,798.54,IF(AF1189=10,534.49,IF(AF1189=11,476.86,IF(AF1189=12,510.22,IF(AF1189=13,340.94,IF(AF1189=14,301.53,IF(AF1189=15,647.78,IF(AF1189=16,431.68,IF(AF1189=17,383.24,IF(AF1189=18,836.07,IF(AF1189=19,559.61,IF(AF1189=20,499.27))))))))))))))))))</f>
        <v>0</v>
      </c>
      <c r="AG1190" s="52">
        <f>IF(AG1189=3,498.89,IF(AG1189=4,361.29,IF(AG1189=5,250.38,IF(AG1189=6,629.22,IF(AG1189=7,456.21,IF(AG1189=8,316.16,IF(AG1189=9,815.35,IF(AG1189=10,572.19,IF(AG1189=11,402.59,IF(AG1189=12,522.33,IF(AG1189=13,378.28,IF(AG1189=14,262.15,IF(AG1189=15,658.8,IF(AG1189=16,477.66,IF(AG1189=17,331.01,IF(AG1189=18,853.67,IF(AG1189=19,599.08,IF(AG1189=20,421.51))))))))))))))))))</f>
        <v>361.29</v>
      </c>
      <c r="AH1190" s="52">
        <f>IF(AH1189=3,359.85,IF(AH1189=4,130.83,IF(AH1189=5,78.61,IF(AH1189=6,427.19,IF(AH1189=7,160.77,IF(AH1189=8,95.38,IF(AH1189=9,568.37,IF(AH1189=10,204.4,IF(AH1189=11,132.96,IF(AH1189=12,376.76,IF(AH1189=13,136.98,IF(AH1189=14,82.31,IF(AH1189=15,447.27,IF(AH1189=16,168.32,IF(AH1189=17,99.86,IF(AH1189=18,595.08,IF(AH1189=19,214.01,IF(AH1189=20,139.21))))))))))))))))))</f>
        <v>130.83000000000001</v>
      </c>
      <c r="AI1190" s="52" t="b">
        <f>IF(AI1189=3,196.17,IF(AI1189=4,89.93,IF(AI1189=5,48.88,IF(AI1189=6,246.08,IF(AI1189=7,112.07,IF(AI1189=8,61.92,IF(AI1189=9,297.11,IF(AI1189=10,140.41,IF(AI1189=11,79.67,IF(AI1189=12,205.39,IF(AI1189=13,94.16,IF(AI1189=14,51.17,IF(AI1189=15,257.64,IF(AI1189=16,117.33,IF(AI1189=17,64.83,IF(AI1189=18,311.07,IF(AI1189=19,147.01,IF(AI1189=20,83.42))))))))))))))))))</f>
        <v>0</v>
      </c>
      <c r="AJ1190" s="52" t="b">
        <f>IF(AJ1189=3,108.35,IF(AJ1189=4,64.65,IF(AJ1189=5,45.75,IF(AJ1189=6,144.27,IF(AJ1189=7,86.58,IF(AJ1189=8,61.46,IF(AJ1189=9,195.16,IF(AJ1189=10,118.24,IF(AJ1189=11,83.88,IF(AJ1189=12,113.44,IF(AJ1189=13,67.69,IF(AJ1189=14,47.9,IF(AJ1189=15,151.05,IF(AJ1189=16,90.65,IF(AJ1189=17,64.34,IF(AJ1189=18,204.34,IF(AJ1189=19,123.8,IF(AJ1189=20,87.83))))))))))))))))))</f>
        <v>0</v>
      </c>
      <c r="AK1190" s="52" t="b">
        <f>IF(AK1189=3,140.85,IF(AK1189=4,104.84,IF(AK1189=5,53.32,IF(AK1189=6,286.46,IF(AK1189=7,119.42,IF(AK1189=8,63.42,IF(AK1189=9,413.27,IF(AK1189=10,141.33,IF(AK1189=11,146,IF(AK1189=12,147.47,IF(AK1189=13,109.77,IF(AK1189=14,55.82,IF(AK1189=15,299.92,IF(AK1189=16,125.03,IF(AK1189=17,66.4,IF(AK1189=18,432.69,IF(AK1189=19,147.97,IF(AK1189=20,152.86))))))))))))))))))</f>
        <v>0</v>
      </c>
      <c r="AL1190" s="52" t="b">
        <f>IF(AL1189=3,351.42,IF(AL1189=4,547.22,IF(AL1189=5,156.33,IF(AL1189=6,722.99,IF(AL1189=7,638.96,IF(AL1189=8,188.79,IF(AL1189=9,946.4,IF(AL1189=10,699.46,IF(AL1189=11,361.7,IF(AL1189=12,367.94,IF(AL1189=13,572.94,IF(AL1189=14,163.68,IF(AL1189=15,756.97,IF(AL1189=16,668.99,IF(AL1189=17,197.66,IF(AL1189=18,990.88,IF(AL1189=19,732.33,IF(AL1189=20,378.7))))))))))))))))))</f>
        <v>0</v>
      </c>
      <c r="AM1190" s="52" t="b">
        <f>IF(AM1189=3,46.41,IF(AM1189=4,19.01,IF(AM1189=5,15.96,IF(AM1189=6,78.9,IF(AM1189=7,32.34,IF(AM1189=8,27.09,IF(AM1189=9,125.27,IF(AM1189=10,48.48,IF(AM1189=11,43.47,IF(AM1189=12,48.59,IF(AM1189=13,19.9,IF(AM1189=14,16.71,IF(AM1189=15,82.61,IF(AM1189=16,33.86,IF(AM1189=17,28.36,IF(AM1189=18,131.15,IF(AM1189=19,50.76,IF(AM1189=20,45.51))))))))))))))))))</f>
        <v>0</v>
      </c>
      <c r="AO1190" s="4">
        <f t="shared" si="3048"/>
        <v>0</v>
      </c>
      <c r="AP1190" s="4">
        <f t="shared" si="3049"/>
        <v>0</v>
      </c>
      <c r="AQ1190" s="4">
        <f t="shared" si="2963"/>
        <v>0</v>
      </c>
      <c r="AU1190" s="310"/>
      <c r="AV1190" s="316"/>
      <c r="AW1190" s="317"/>
      <c r="AX1190" s="321" t="s">
        <v>338</v>
      </c>
      <c r="AY1190" s="321"/>
      <c r="AZ1190" s="10" t="s">
        <v>36</v>
      </c>
      <c r="BA1190" s="12">
        <f>IF(BX1190=FALSE,0,BX1190)</f>
        <v>0</v>
      </c>
      <c r="BB1190" s="12" t="s">
        <v>36</v>
      </c>
      <c r="BC1190" s="12">
        <f>IF(BY1190=FALSE,0,BY1190)</f>
        <v>0</v>
      </c>
      <c r="BD1190" s="12">
        <f>IF(BZ1190=FALSE,0,BZ1190)</f>
        <v>0</v>
      </c>
      <c r="BE1190" s="12" t="s">
        <v>36</v>
      </c>
      <c r="BF1190" s="12">
        <f>IF(CA1190=FALSE,0,CA1190)</f>
        <v>722.58</v>
      </c>
      <c r="BG1190" s="12" t="s">
        <v>36</v>
      </c>
      <c r="BH1190" s="12" t="s">
        <v>36</v>
      </c>
      <c r="BI1190" s="12" t="s">
        <v>36</v>
      </c>
      <c r="BJ1190" s="12" t="s">
        <v>36</v>
      </c>
      <c r="BK1190" s="12">
        <f>IF(CB1190=FALSE,0,CB1190)</f>
        <v>261.66000000000003</v>
      </c>
      <c r="BL1190" s="12" t="s">
        <v>36</v>
      </c>
      <c r="BM1190" s="12">
        <f>IF(CC1190=FALSE,0,CC1190)</f>
        <v>0</v>
      </c>
      <c r="BN1190" s="12" t="s">
        <v>36</v>
      </c>
      <c r="BO1190" s="12">
        <f>IF(CD1190=FALSE,0,CD1190)</f>
        <v>0</v>
      </c>
      <c r="BP1190" s="12">
        <f>IF(CE1190=FALSE,0,CE1190)</f>
        <v>0</v>
      </c>
      <c r="BQ1190" s="12">
        <f>IF(CF1190=FALSE,0,CF1190)</f>
        <v>0</v>
      </c>
      <c r="BR1190" s="12" t="s">
        <v>36</v>
      </c>
      <c r="BS1190" s="12">
        <f>IF(CG1190=FALSE,0,CG1190)</f>
        <v>0</v>
      </c>
      <c r="BT1190" s="12" t="s">
        <v>36</v>
      </c>
      <c r="BU1190" s="18">
        <v>9</v>
      </c>
      <c r="BX1190" s="52" t="b">
        <f>IF(AD1189=3,1896.3,IF(AD1189=4,1249.18,IF(AD1189=5,476.76,IF(AD1189=6,3974,IF(AD1189=7,1481.5,IF(AD1189=8,567.82,IF(AD1189=9,5364.7,IF(AD1189=10,1659.18,IF(AD1189=11,1172.3)))))))))</f>
        <v>0</v>
      </c>
      <c r="BY1190" s="52" t="b">
        <f>IF(AE1189=5,2411.56,IF(AE1189=8,2817.26,IF(AE1189=11,2857.82)))</f>
        <v>0</v>
      </c>
      <c r="BZ1190" s="52" t="b">
        <f>IF(AF1189=3,974.64,IF(AF1189=4,651.28,IF(AF1189=5,575.98,IF(AF1189=6,1237.4,IF(AF1189=7,824.6,IF(AF1189=8,732.08,IF(AF1189=9,1597.08,IF(AF1189=10,1068.98,IF(AF1189=11,953.72)))))))))</f>
        <v>0</v>
      </c>
      <c r="CA1190" s="52">
        <f>IF(AG1189=3,997.78,IF(AG1189=4,722.58,IF(AG1189=5,500.76,IF(AG1189=6,1258.44,IF(AG1189=7,912.42,IF(AG1189=8,632.32,IF(AG1189=9,1630.7,IF(AG1189=10,1144.38,IF(AG1189=11,805.18)))))))))</f>
        <v>722.58</v>
      </c>
      <c r="CB1190" s="52">
        <f>IF(AH1189=3,719.7,IF(AH1189=4,261.66,IF(AH1189=5,157.22,IF(AH1189=6,854.38,IF(AH1189=7,321.54,IF(AH1189=8,190.76,IF(AH1189=9,1136.74,IF(AH1189=10,408.8,IF(AH1189=11,265.92)))))))))</f>
        <v>261.66000000000003</v>
      </c>
      <c r="CC1190" s="52" t="b">
        <f>IF(AI1189=3,392.34,IF(AI1189=4,179.86,IF(AI1189=5,97.76,IF(AI1189=6,492.16,IF(AI1189=7,224.14,IF(AI1189=8,123.84,IF(AI1189=9,594.22,IF(AI1189=10,280.82,IF(AI1189=11,159.34)))))))))</f>
        <v>0</v>
      </c>
      <c r="CD1190" s="52" t="b">
        <f>IF(AJ1189=3,216.7,IF(AJ1189=4,129.3,IF(AJ1189=5,91.5,IF(AJ1189=6,288.54,IF(AJ1189=7,173.16,IF(AJ1189=8,122.92,IF(AJ1189=9,390.32,IF(AJ1189=10,236.48,IF(AJ1189=11,167.76)))))))))</f>
        <v>0</v>
      </c>
      <c r="CE1190" s="52" t="b">
        <f>IF(AK1189=3,281.7,IF(AK1189=4,209.68,IF(AK1189=5,106.64,IF(AK1189=6,572.92,IF(AK1189=7,238.84,IF(AK1189=8,126.84,IF(AK1189=9,826.54,IF(AK1189=10,282.66,IF(AK1189=11,292)))))))))</f>
        <v>0</v>
      </c>
      <c r="CF1190" s="52" t="b">
        <f>IF(AL1189=3,702.84,IF(AL1189=4,1094.44,IF(AL1189=5,312.66,IF(AL1189=6,1445.98,IF(AL1189=7,1277.92,IF(AL1189=8,377.58,IF(AL1189=9,1892.8,IF(AL1189=10,1398.92,IF(AL1189=11,723.4)))))))))</f>
        <v>0</v>
      </c>
      <c r="CG1190" s="52" t="b">
        <f>IF(AM1189=3,92.82,IF(AM1189=4,38.02,IF(AM1189=5,31.92,IF(AM1189=6,157.8,IF(AM1189=7,64.68,IF(AM1189=8,54.18,IF(AM1189=9,250.54,IF(AM1189=10,96.96,IF(AM1189=11,86.94)))))))))</f>
        <v>0</v>
      </c>
    </row>
    <row r="1191" spans="1:88" ht="30" customHeight="1">
      <c r="A1191" s="295" t="s">
        <v>115</v>
      </c>
      <c r="B1191" s="298" t="s">
        <v>369</v>
      </c>
      <c r="C1191" s="307">
        <v>3156.5</v>
      </c>
      <c r="D1191" s="298" t="s">
        <v>27</v>
      </c>
      <c r="E1191" s="36" t="s">
        <v>28</v>
      </c>
      <c r="F1191" s="40">
        <f>G1191+I1191+J1191+L1191+Q1191+S1191+U1191+V1191+W1191+Y1191+Z1191</f>
        <v>1971518.3350000002</v>
      </c>
      <c r="G1191" s="61">
        <v>1971518.3350000002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25">
        <v>1</v>
      </c>
      <c r="AO1191" s="4">
        <f t="shared" si="3048"/>
        <v>0</v>
      </c>
      <c r="AP1191" s="4">
        <f t="shared" si="3049"/>
        <v>0</v>
      </c>
      <c r="AQ1191" s="4">
        <f t="shared" si="2963"/>
        <v>0</v>
      </c>
      <c r="AU1191" s="310" t="s">
        <v>115</v>
      </c>
      <c r="AV1191" s="316" t="s">
        <v>369</v>
      </c>
      <c r="AW1191" s="317">
        <v>3156.5</v>
      </c>
      <c r="AX1191" s="316" t="s">
        <v>27</v>
      </c>
      <c r="AY1191" s="36" t="s">
        <v>28</v>
      </c>
      <c r="AZ1191" s="10">
        <f>BA1191+BC1191+BD1191+BF1191+BK1191+BM1191+BO1191+BP1191+BQ1191+BS1191+BT1191</f>
        <v>3943036.67</v>
      </c>
      <c r="BA1191" s="44">
        <f>ROUND($C1191*BA1199,2)</f>
        <v>3943036.67</v>
      </c>
      <c r="BB1191" s="10">
        <f>ROUND(H1191*2,2)</f>
        <v>0</v>
      </c>
      <c r="BC1191" s="44">
        <f>ROUND($C1191*BC1199,2)</f>
        <v>0</v>
      </c>
      <c r="BD1191" s="44">
        <f>ROUND($C1191*BD1199,2)</f>
        <v>0</v>
      </c>
      <c r="BE1191" s="10">
        <f>ROUND(K1191*2,2)</f>
        <v>0</v>
      </c>
      <c r="BF1191" s="44">
        <f>ROUND($C1191*BF1199,2)</f>
        <v>0</v>
      </c>
      <c r="BG1191" s="10">
        <f>ROUND(M1191*2,2)</f>
        <v>0</v>
      </c>
      <c r="BH1191" s="10">
        <f>ROUND(N1191*2,2)</f>
        <v>0</v>
      </c>
      <c r="BI1191" s="10">
        <f>ROUND(O1191*2,2)</f>
        <v>0</v>
      </c>
      <c r="BJ1191" s="10">
        <f>ROUND(P1191*2,2)</f>
        <v>0</v>
      </c>
      <c r="BK1191" s="44">
        <f>ROUND($C1191*BK1199,2)</f>
        <v>0</v>
      </c>
      <c r="BL1191" s="10">
        <f>ROUND(R1191*2,2)</f>
        <v>0</v>
      </c>
      <c r="BM1191" s="44">
        <f>ROUND($C1191*BM1199,2)</f>
        <v>0</v>
      </c>
      <c r="BN1191" s="10">
        <f>ROUND(T1191*2,2)</f>
        <v>0</v>
      </c>
      <c r="BO1191" s="44">
        <f>ROUND($C1191*BO1199,2)</f>
        <v>0</v>
      </c>
      <c r="BP1191" s="44">
        <f>ROUND(V1191*2,2)</f>
        <v>0</v>
      </c>
      <c r="BQ1191" s="44">
        <f>ROUND($C1191*BQ1199,2)</f>
        <v>0</v>
      </c>
      <c r="BR1191" s="10">
        <f>ROUND(X1191*2,2)</f>
        <v>0</v>
      </c>
      <c r="BS1191" s="44">
        <f>ROUND(Y1191*2,2)</f>
        <v>0</v>
      </c>
      <c r="BT1191" s="10">
        <f>ROUND(Z1191*2,2)</f>
        <v>0</v>
      </c>
      <c r="BU1191" s="25">
        <v>1</v>
      </c>
      <c r="CI1191" s="32">
        <f>BF1191-BG1191</f>
        <v>0</v>
      </c>
    </row>
    <row r="1192" spans="1:88" ht="60" customHeight="1">
      <c r="A1192" s="296"/>
      <c r="B1192" s="299"/>
      <c r="C1192" s="308"/>
      <c r="D1192" s="300"/>
      <c r="E1192" s="36" t="s">
        <v>29</v>
      </c>
      <c r="F1192" s="13">
        <v>0</v>
      </c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5">
        <v>2</v>
      </c>
      <c r="AO1192" s="4">
        <f t="shared" si="3048"/>
        <v>0</v>
      </c>
      <c r="AP1192" s="4">
        <f t="shared" si="3049"/>
        <v>0</v>
      </c>
      <c r="AQ1192" s="4">
        <f t="shared" si="2963"/>
        <v>0</v>
      </c>
      <c r="AU1192" s="310"/>
      <c r="AV1192" s="316"/>
      <c r="AW1192" s="317"/>
      <c r="AX1192" s="316"/>
      <c r="AY1192" s="36" t="s">
        <v>29</v>
      </c>
      <c r="AZ1192" s="13">
        <v>0</v>
      </c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5">
        <v>2</v>
      </c>
    </row>
    <row r="1193" spans="1:88" ht="120" customHeight="1">
      <c r="A1193" s="296"/>
      <c r="B1193" s="299"/>
      <c r="C1193" s="308"/>
      <c r="D1193" s="298" t="s">
        <v>30</v>
      </c>
      <c r="E1193" s="36" t="s">
        <v>31</v>
      </c>
      <c r="F1193" s="13">
        <v>0</v>
      </c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5">
        <v>3</v>
      </c>
      <c r="AO1193" s="4">
        <f t="shared" si="3048"/>
        <v>0</v>
      </c>
      <c r="AP1193" s="4">
        <f t="shared" si="3049"/>
        <v>0</v>
      </c>
      <c r="AQ1193" s="4">
        <f t="shared" si="2963"/>
        <v>0</v>
      </c>
      <c r="AT1193" s="32">
        <f>AZ1193-BC1193</f>
        <v>0</v>
      </c>
      <c r="AU1193" s="310"/>
      <c r="AV1193" s="316"/>
      <c r="AW1193" s="317"/>
      <c r="AX1193" s="316" t="s">
        <v>30</v>
      </c>
      <c r="AY1193" s="36" t="s">
        <v>31</v>
      </c>
      <c r="AZ1193" s="13">
        <v>0</v>
      </c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5">
        <v>3</v>
      </c>
    </row>
    <row r="1194" spans="1:88" ht="30" customHeight="1">
      <c r="A1194" s="296"/>
      <c r="B1194" s="299"/>
      <c r="C1194" s="308"/>
      <c r="D1194" s="299"/>
      <c r="E1194" s="36" t="s">
        <v>32</v>
      </c>
      <c r="F1194" s="13">
        <v>0</v>
      </c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5">
        <v>4</v>
      </c>
      <c r="AO1194" s="4">
        <f t="shared" si="3048"/>
        <v>0</v>
      </c>
      <c r="AP1194" s="4">
        <f t="shared" si="3049"/>
        <v>0</v>
      </c>
      <c r="AQ1194" s="4">
        <f t="shared" si="2963"/>
        <v>0</v>
      </c>
      <c r="AU1194" s="310"/>
      <c r="AV1194" s="316"/>
      <c r="AW1194" s="317"/>
      <c r="AX1194" s="316"/>
      <c r="AY1194" s="36" t="s">
        <v>32</v>
      </c>
      <c r="AZ1194" s="13">
        <v>0</v>
      </c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5">
        <v>4</v>
      </c>
    </row>
    <row r="1195" spans="1:88" ht="30" customHeight="1">
      <c r="A1195" s="296"/>
      <c r="B1195" s="299"/>
      <c r="C1195" s="308"/>
      <c r="D1195" s="299"/>
      <c r="E1195" s="36" t="s">
        <v>33</v>
      </c>
      <c r="F1195" s="13">
        <v>0</v>
      </c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5">
        <v>5</v>
      </c>
      <c r="AO1195" s="4">
        <f t="shared" si="3048"/>
        <v>0</v>
      </c>
      <c r="AP1195" s="4">
        <f t="shared" si="3049"/>
        <v>0</v>
      </c>
      <c r="AQ1195" s="4">
        <f t="shared" si="2963"/>
        <v>0</v>
      </c>
      <c r="AU1195" s="310"/>
      <c r="AV1195" s="316"/>
      <c r="AW1195" s="317"/>
      <c r="AX1195" s="316"/>
      <c r="AY1195" s="36" t="s">
        <v>33</v>
      </c>
      <c r="AZ1195" s="13">
        <v>0</v>
      </c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5">
        <v>5</v>
      </c>
    </row>
    <row r="1196" spans="1:88" ht="30" customHeight="1">
      <c r="A1196" s="296"/>
      <c r="B1196" s="299"/>
      <c r="C1196" s="308"/>
      <c r="D1196" s="300"/>
      <c r="E1196" s="36" t="s">
        <v>34</v>
      </c>
      <c r="F1196" s="13">
        <v>0</v>
      </c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5">
        <v>6</v>
      </c>
      <c r="AO1196" s="4">
        <f t="shared" si="3048"/>
        <v>0</v>
      </c>
      <c r="AP1196" s="4">
        <f t="shared" si="3049"/>
        <v>0</v>
      </c>
      <c r="AQ1196" s="4">
        <f t="shared" si="2963"/>
        <v>0</v>
      </c>
      <c r="AU1196" s="310"/>
      <c r="AV1196" s="316"/>
      <c r="AW1196" s="317"/>
      <c r="AX1196" s="316"/>
      <c r="AY1196" s="36" t="s">
        <v>34</v>
      </c>
      <c r="AZ1196" s="13">
        <v>0</v>
      </c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5">
        <v>6</v>
      </c>
    </row>
    <row r="1197" spans="1:88" ht="30" customHeight="1">
      <c r="A1197" s="296"/>
      <c r="B1197" s="299"/>
      <c r="C1197" s="308"/>
      <c r="D1197" s="311" t="s">
        <v>35</v>
      </c>
      <c r="E1197" s="312"/>
      <c r="F1197" s="10">
        <f>F1191+F1192+F1193+F1194+F1195+F1196</f>
        <v>1971518.3350000002</v>
      </c>
      <c r="G1197" s="10">
        <f t="shared" ref="G1197" si="3092">G1191+G1192+G1193+G1194+G1195+G1196</f>
        <v>1971518.3350000002</v>
      </c>
      <c r="H1197" s="10">
        <f t="shared" ref="H1197" si="3093">H1191+H1192+H1193+H1194+H1195+H1196</f>
        <v>0</v>
      </c>
      <c r="I1197" s="10">
        <f t="shared" ref="I1197" si="3094">I1191+I1192+I1193+I1194+I1195+I1196</f>
        <v>0</v>
      </c>
      <c r="J1197" s="10">
        <f t="shared" ref="J1197" si="3095">J1191+J1192+J1193+J1194+J1195+J1196</f>
        <v>0</v>
      </c>
      <c r="K1197" s="10">
        <f t="shared" ref="K1197" si="3096">K1191+K1192+K1193+K1194+K1195+K1196</f>
        <v>0</v>
      </c>
      <c r="L1197" s="10">
        <f t="shared" ref="L1197" si="3097">L1191+L1192+L1193+L1194+L1195+L1196</f>
        <v>0</v>
      </c>
      <c r="M1197" s="10">
        <f t="shared" ref="M1197" si="3098">M1191+M1192+M1193+M1194+M1195+M1196</f>
        <v>0</v>
      </c>
      <c r="N1197" s="10">
        <f t="shared" ref="N1197" si="3099">N1191+N1192+N1193+N1194+N1195+N1196</f>
        <v>0</v>
      </c>
      <c r="O1197" s="10">
        <f t="shared" ref="O1197" si="3100">O1191+O1192+O1193+O1194+O1195+O1196</f>
        <v>0</v>
      </c>
      <c r="P1197" s="10">
        <f t="shared" ref="P1197" si="3101">P1191+P1192+P1193+P1194+P1195+P1196</f>
        <v>0</v>
      </c>
      <c r="Q1197" s="10">
        <f t="shared" ref="Q1197" si="3102">Q1191+Q1192+Q1193+Q1194+Q1195+Q1196</f>
        <v>0</v>
      </c>
      <c r="R1197" s="10">
        <f t="shared" ref="R1197" si="3103">R1191+R1192+R1193+R1194+R1195+R1196</f>
        <v>0</v>
      </c>
      <c r="S1197" s="10">
        <f t="shared" ref="S1197" si="3104">S1191+S1192+S1193+S1194+S1195+S1196</f>
        <v>0</v>
      </c>
      <c r="T1197" s="10">
        <f t="shared" ref="T1197" si="3105">T1191+T1192+T1193+T1194+T1195+T1196</f>
        <v>0</v>
      </c>
      <c r="U1197" s="10">
        <f t="shared" ref="U1197" si="3106">U1191+U1192+U1193+U1194+U1195+U1196</f>
        <v>0</v>
      </c>
      <c r="V1197" s="10">
        <f t="shared" ref="V1197" si="3107">V1191+V1192+V1193+V1194+V1195+V1196</f>
        <v>0</v>
      </c>
      <c r="W1197" s="10">
        <f t="shared" ref="W1197" si="3108">W1191+W1192+W1193+W1194+W1195+W1196</f>
        <v>0</v>
      </c>
      <c r="X1197" s="10">
        <f t="shared" ref="X1197" si="3109">X1191+X1192+X1193+X1194+X1195+X1196</f>
        <v>0</v>
      </c>
      <c r="Y1197" s="10">
        <f t="shared" ref="Y1197" si="3110">Y1191+Y1192+Y1193+Y1194+Y1195+Y1196</f>
        <v>0</v>
      </c>
      <c r="Z1197" s="10">
        <f t="shared" ref="Z1197" si="3111">Z1191+Z1192+Z1193+Z1194+Z1195+Z1196</f>
        <v>0</v>
      </c>
      <c r="AA1197" s="16">
        <v>7</v>
      </c>
      <c r="AO1197" s="4">
        <f t="shared" si="3048"/>
        <v>0</v>
      </c>
      <c r="AP1197" s="4">
        <f t="shared" si="3049"/>
        <v>0</v>
      </c>
      <c r="AQ1197" s="4">
        <f t="shared" si="2963"/>
        <v>0</v>
      </c>
      <c r="AU1197" s="310"/>
      <c r="AV1197" s="316"/>
      <c r="AW1197" s="317"/>
      <c r="AX1197" s="321" t="s">
        <v>35</v>
      </c>
      <c r="AY1197" s="321"/>
      <c r="AZ1197" s="10">
        <f>AZ1191+AZ1192+AZ1193+AZ1194+AZ1195+AZ1196</f>
        <v>3943036.67</v>
      </c>
      <c r="BA1197" s="10">
        <f t="shared" ref="BA1197:BT1197" si="3112">BA1191+BA1192+BA1193+BA1194+BA1195+BA1196</f>
        <v>3943036.67</v>
      </c>
      <c r="BB1197" s="10">
        <f t="shared" si="3112"/>
        <v>0</v>
      </c>
      <c r="BC1197" s="10">
        <f t="shared" si="3112"/>
        <v>0</v>
      </c>
      <c r="BD1197" s="10">
        <f t="shared" si="3112"/>
        <v>0</v>
      </c>
      <c r="BE1197" s="10">
        <f t="shared" si="3112"/>
        <v>0</v>
      </c>
      <c r="BF1197" s="10">
        <f t="shared" si="3112"/>
        <v>0</v>
      </c>
      <c r="BG1197" s="10">
        <f t="shared" si="3112"/>
        <v>0</v>
      </c>
      <c r="BH1197" s="10">
        <f t="shared" si="3112"/>
        <v>0</v>
      </c>
      <c r="BI1197" s="10">
        <f t="shared" si="3112"/>
        <v>0</v>
      </c>
      <c r="BJ1197" s="10">
        <f t="shared" si="3112"/>
        <v>0</v>
      </c>
      <c r="BK1197" s="10">
        <f t="shared" si="3112"/>
        <v>0</v>
      </c>
      <c r="BL1197" s="10">
        <f t="shared" si="3112"/>
        <v>0</v>
      </c>
      <c r="BM1197" s="10">
        <f t="shared" si="3112"/>
        <v>0</v>
      </c>
      <c r="BN1197" s="10">
        <f t="shared" si="3112"/>
        <v>0</v>
      </c>
      <c r="BO1197" s="10">
        <f t="shared" si="3112"/>
        <v>0</v>
      </c>
      <c r="BP1197" s="10">
        <f t="shared" si="3112"/>
        <v>0</v>
      </c>
      <c r="BQ1197" s="10">
        <f t="shared" si="3112"/>
        <v>0</v>
      </c>
      <c r="BR1197" s="10">
        <f t="shared" si="3112"/>
        <v>0</v>
      </c>
      <c r="BS1197" s="10">
        <f t="shared" si="3112"/>
        <v>0</v>
      </c>
      <c r="BT1197" s="10">
        <f t="shared" si="3112"/>
        <v>0</v>
      </c>
      <c r="BU1197" s="16">
        <v>7</v>
      </c>
      <c r="CI1197" s="32">
        <f>BF1197-BG1197</f>
        <v>0</v>
      </c>
      <c r="CJ1197" s="123"/>
    </row>
    <row r="1198" spans="1:88" ht="75" customHeight="1">
      <c r="A1198" s="296"/>
      <c r="B1198" s="299"/>
      <c r="C1198" s="308"/>
      <c r="D1198" s="311" t="s">
        <v>337</v>
      </c>
      <c r="E1198" s="312"/>
      <c r="F1198" s="11">
        <f>ROUND(F1197/C1191,2)</f>
        <v>624.59</v>
      </c>
      <c r="G1198" s="11">
        <f>ROUND(G1197/C1191,2)</f>
        <v>624.59</v>
      </c>
      <c r="H1198" s="11">
        <f>ROUND(H1197/C1191,2)</f>
        <v>0</v>
      </c>
      <c r="I1198" s="11">
        <f>ROUND(I1197/C1191,2)</f>
        <v>0</v>
      </c>
      <c r="J1198" s="11">
        <f>ROUND(J1197/C1191,2)</f>
        <v>0</v>
      </c>
      <c r="K1198" s="11">
        <f>ROUND(K1197/C1191,2)</f>
        <v>0</v>
      </c>
      <c r="L1198" s="11">
        <f>ROUND(L1197/C1191,2)</f>
        <v>0</v>
      </c>
      <c r="M1198" s="11">
        <f>ROUND(M1197/C1191,2)</f>
        <v>0</v>
      </c>
      <c r="N1198" s="11">
        <f>ROUND(N1197/C1191,2)</f>
        <v>0</v>
      </c>
      <c r="O1198" s="11">
        <f>ROUND(O1197/C1191,2)</f>
        <v>0</v>
      </c>
      <c r="P1198" s="11">
        <f>ROUND(P1197/C1191,2)</f>
        <v>0</v>
      </c>
      <c r="Q1198" s="11">
        <f>ROUND(Q1197/C1191,2)</f>
        <v>0</v>
      </c>
      <c r="R1198" s="11">
        <f>ROUND(R1197/C1191,2)</f>
        <v>0</v>
      </c>
      <c r="S1198" s="11">
        <f>ROUND(S1197/C1191,2)</f>
        <v>0</v>
      </c>
      <c r="T1198" s="11">
        <f>ROUND(T1197/C1191,2)</f>
        <v>0</v>
      </c>
      <c r="U1198" s="11">
        <f>ROUND(U1197/C1191,2)</f>
        <v>0</v>
      </c>
      <c r="V1198" s="11">
        <f>ROUND(V1197/C1191,2)</f>
        <v>0</v>
      </c>
      <c r="W1198" s="11">
        <f>ROUND(W1197/C1191,2)</f>
        <v>0</v>
      </c>
      <c r="X1198" s="11">
        <f>ROUND(X1197/C1191,2)</f>
        <v>0</v>
      </c>
      <c r="Y1198" s="11">
        <f>ROUND(Y1197/C1191,2)</f>
        <v>0</v>
      </c>
      <c r="Z1198" s="11">
        <f>ROUND(Z1197/C1191,2)</f>
        <v>0</v>
      </c>
      <c r="AA1198" s="17">
        <v>8</v>
      </c>
      <c r="AD1198" s="52">
        <f>IF(AND(G1198&gt;947.15,G1198&lt;949),3,IF(AND(G1198&gt;623.59,G1198&lt;625),4,IF(AND(G1198&gt;237.38,G1198&lt;239),5,IF(AND(G1198&gt;1986,G1198&lt;1988),6,IF(AND(G1198&gt;739.75,G1198&lt;741),7,IF(AND(G1198&gt;282.91,G1198&lt;284),8,IF(AND(G1198&gt;2681.35,G1198&lt;2683),9,IF(AND(G1198&gt;828.59,G1198&lt;830),10,IF(AND(G1198&gt;585.15,G1198&lt;587),11,IF(AND(G1198&gt;991.71,G1198&lt;993),12,IF(AND(G1198&gt;652.95,G1198&lt;654),13,IF(AND(G1198&gt;248.59,G1198&lt;250),14,IF(AND(G1198&gt;2079.39,G1198&lt;2081),15,IF(AND(G1198&gt;774.57,G1198&lt;776),16,IF(AND(G1198&gt;296.25,G1198&lt;298),17,IF(AND(G1198&gt;2807.42,G1198&lt;2809),18,IF(AND(G1198&gt;867.59,G1198&lt;869),19,IF(AND(G1198&gt;612.7,G1198&lt;614),20))))))))))))))))))</f>
        <v>4</v>
      </c>
      <c r="AE1198" s="52" t="b">
        <f>IF(AND(I1198&gt;1204.78,I1198&lt;1206),5,IF(AND(I1198&gt;1407.63,I1198&lt;1409),8,IF(AND(I1198&gt;1427.91,I1198&lt;1429),11,IF(AND(I1198&gt;1261.45,I1198&lt;1263),14,IF(AND(I1198&gt;1473.83,I1198&lt;1475),17,IF(AND(I1198&gt;1495.07,I1198&lt;1497),20))))))</f>
        <v>0</v>
      </c>
      <c r="AF1198" s="52" t="b">
        <f>IF(AND(J1198&gt;486.32,J1198&lt;488),3,IF(AND(J1198&gt;324.64,J1198&lt;326),4,IF(AND(J1198&gt;286.99,J1198&lt;288.5),5,IF(AND(J1198&gt;617.7,J1198&lt;618),6,IF(AND(J1198&gt;411.3,J1198&lt;413),7,IF(AND(J1198&gt;365.04,J1198&lt;367),8,IF(AND(J1198&gt;797.54,J1198&lt;799),9,IF(AND(J1198&gt;533.49,J1198&lt;535),10,IF(AND(J1198&gt;475.86,J1198&lt;477),11,IF(AND(J1198&gt;509.22,J1198&lt;511),12,IF(AND(J1198&gt;339.94,J1198&lt;341.2),13,IF(AND(J1198&gt;300.53,J1198&lt;302),14,IF(AND(J1198&gt;646.78,J1198&lt;648),15,IF(AND(J1198&gt;430.68,J1198&lt;432),16,IF(AND(J1198&gt;382.24,J1198&lt;384),17,IF(AND(J1198&gt;835.07,J1198&lt;837),18,IF(AND(J1198&gt;558.61,J1198&lt;560),19,IF(AND(J1198&gt;498.27,J1198&lt;500),20))))))))))))))))))</f>
        <v>0</v>
      </c>
      <c r="AG1198" s="52" t="b">
        <f>IF(AND(L1198&gt;497.89,L1198&lt;499),3,IF(AND(L1198&gt;360.29,L1198&lt;362),4,IF(AND(L1198&gt;249.38,L1198&lt;251),5,IF(AND(L1198&gt;628.22,L1198&lt;630),6,IF(AND(L1198&gt;455.21,L1198&lt;457),7,IF(AND(L1198&gt;315.16,L1198&lt;317),8,IF(AND(L1198&gt;814.35,L1198&lt;816),9,IF(AND(L1198&gt;571.19,L1198&lt;573),10,IF(AND(L1198&gt;401.59,L1198&lt;403),11,IF(AND(L1198&gt;521.33,L1198&lt;523),12,IF(AND(L1198&gt;377.28,L1198&lt;379),13,IF(AND(L1198&gt;261.15,L1198&lt;263),14,IF(AND(L1198&gt;657.8,L1198&lt;659),15,IF(AND(L1198&gt;476.66,L1198&lt;478),16,IF(AND(L1198&gt;330.01,L1198&lt;332),17,IF(AND(L1198&gt;852.67,L1198&lt;854),18,IF(AND(L1198&gt;598.08,L1198&lt;600),19,IF(AND(L1198&gt;420.51,L1198&lt;422),20))))))))))))))))))</f>
        <v>0</v>
      </c>
      <c r="AH1198" s="52" t="b">
        <f>IF(AND(Q1198&gt;358.85,Q1198&lt;360),3,IF(AND(Q1198&gt;129.83,Q1198&lt;131),4,IF(AND(Q1198&gt;77.61,Q1198&lt;79),5,IF(AND(Q1198&gt;426.19,Q1198&lt;428),6,IF(AND(Q1198&gt;159.77,Q1198&lt;161),7,IF(AND(Q1198&gt;94.38,Q1198&lt;96),8,IF(AND(Q1198&gt;567.37,Q1198&lt;569),9,IF(AND(Q1198&gt;203.4,Q1198&lt;205),10,IF(AND(Q1198&gt;131.96,Q1198&lt;133),11,IF(AND(Q1198&gt;375.76,Q1198&lt;377),12,IF(AND(Q1198&gt;135.98,Q1198&lt;137),13,IF(AND(Q1198&gt;81.31,Q1198&lt;83),14,IF(AND(Q1198&gt;446.27,Q1198&lt;448),15,IF(AND(Q1198&gt;167.32,Q1198&lt;169),16,IF(AND(Q1198&gt;98.86,Q1198&lt;100),17,IF(AND(Q1198&gt;594.08,Q1198&lt;596),18,IF(AND(Q1198&gt;213.01,Q1198&lt;215),19,IF(AND(Q1198&gt;138.21,Q1198&lt;140),20))))))))))))))))))</f>
        <v>0</v>
      </c>
      <c r="AI1198" s="52" t="b">
        <f>IF(AND(S1198&gt;195.17,S1198&lt;197),3,IF(AND(S1198&gt;88.93,S1198&lt;90),4,IF(AND(S1198&gt;47.88,S1198&lt;49),5,IF(AND(S1198&gt;245.08,S1198&lt;247),6,IF(AND(S1198&gt;111.07,S1198&lt;113),7,IF(AND(S1198&gt;60.92,S1198&lt;62),8,IF(AND(S1198&gt;296.11,S1198&lt;298),9,IF(AND(S1198&gt;139.41,S1198&lt;141),10,IF(AND(S1198&gt;78.67,S1198&lt;80),11,IF(AND(S1198&gt;204.39,S1198&lt;206),12,IF(AND(S1198&gt;93.16,S1198&lt;95),13,IF(AND(S1198&gt;50.17,S1198&lt;52),14,IF(AND(S1198&gt;256.64,S1198&lt;258),15,IF(AND(S1198&gt;116.33,S1198&lt;118),16,IF(AND(S1198&gt;63.83,S1198&lt;65),17,IF(AND(S1198&gt;310.07,S1198&lt;312),18,IF(AND(S1198&gt;146.01,S1198&lt;148),19,IF(AND(S1198&gt;82.42,S1198&lt;84),20))))))))))))))))))</f>
        <v>0</v>
      </c>
      <c r="AJ1198" s="52" t="b">
        <f>IF(AND(U1198&gt;107.35,U1198&lt;109),3,IF(AND(U1198&gt;63.65,U1198&lt;65),4,IF(AND(U1198&gt;44.75,U1198&lt;46),5,IF(AND(U1198&gt;143.27,U1198&lt;145),6,IF(AND(U1198&gt;85.58,U1198&lt;87),7,IF(AND(U1198&gt;60.46,U1198&lt;62),8,IF(AND(U1198&gt;194.16,U1198&lt;196),9,IF(AND(U1198&gt;117.24,U1198&lt;119),10,IF(AND(U1198&gt;82.88,U1198&lt;84),11,IF(AND(U1198&gt;112.44,U1198&lt;114),12,IF(AND(U1198&gt;66.69,U1198&lt;68),13,IF(AND(U1198&gt;46.9,U1198&lt;48),14,IF(AND(U1198&gt;150.05,U1198&lt;152),15,IF(AND(U1198&gt;90.65,U1198&lt;91),16,IF(AND(U1198&gt;63.34,U1198&lt;65),17,IF(AND(U1198&gt;203.34,U1198&lt;205),18,IF(AND(U1198&gt;122.8,U1198&lt;124),19,IF(AND(U1198&gt;86.83,U1198&lt;88),20))))))))))))))))))</f>
        <v>0</v>
      </c>
      <c r="AK1198" s="52" t="b">
        <f>IF(AND(V1198&gt;139.85,V1198&lt;141),3,IF(AND(V1198&gt;103.84,V1198&lt;105),4,IF(AND(V1198&gt;52.32,V1198&lt;54),5,IF(AND(V1198&gt;285.46,V1198&lt;287),6,IF(AND(V1198&gt;118.42,V1198&lt;120),7,IF(AND(V1198&gt;62.42,V1198&lt;64),8,IF(AND(V1198&gt;412.27,V1198&lt;414),9,IF(AND(V1198&gt;140.33,V1198&lt;142),10,IF(AND(V1198&gt;145,V1198&lt;147),11,IF(AND(V1198&gt;146.47,V1198&lt;148),12,IF(AND(V1198&gt;108.77,V1198&lt;110),13,IF(AND(V1198&gt;54.82,V1198&lt;56),14,IF(AND(V1198&gt;298.92,V1198&lt;300),15,IF(AND(V1198&gt;124.03,V1198&lt;126),16,IF(AND(V1198&gt;65.4,V1198&lt;67),17,IF(AND(V1198&gt;431.69,V1198&lt;433),18,IF(AND(V1198&gt;146.97,V1198&lt;148),19,IF(AND(V1198&gt;151.86,V1198&lt;153),20))))))))))))))))))</f>
        <v>0</v>
      </c>
      <c r="AL1198" s="52" t="b">
        <f>IF(AND(W1198&gt;350.42,W1198&lt;352),3,IF(AND(W1198&gt;546.22,W1198&lt;548),4,IF(AND(W1198&gt;155.33,W1198&lt;157),5,IF(AND(W1198&gt;721.99,W1198&lt;723),6,IF(AND(W1198&gt;638.96,W1198&lt;639),7,IF(AND(W1198&gt;187.79,W1198&lt;189),8,IF(AND(W1198&gt;945.4,W1198&lt;947),9,IF(AND(W1198&gt;698.46,W1198&lt;670),10,IF(AND(W1198&gt;360.7,W1198&lt;362),11,IF(AND(W1198&gt;366.94,W1198&lt;368),12,IF(AND(W1198&gt;571.94,W1198&lt;573),13,IF(AND(W1198&gt;162.68,W1198&lt;164),14,IF(AND(W1198&gt;755.97,W1198&lt;757),15,IF(AND(W1198&gt;667.99,W1198&lt;669),16,IF(AND(W1198&gt;196.66,W1198&lt;198),17,IF(AND(W1198&gt;989.88,W1198&lt;991),18,IF(AND(W1198&gt;731.33,W1198&lt;733),19,IF(AND(W1198&gt;377.7,W1198&lt;379),20))))))))))))))))))</f>
        <v>0</v>
      </c>
      <c r="AM1198" s="52" t="b">
        <f>IF(AND(Y1198&gt;46.2,Y1198&lt;46.5),3,IF(AND(Y1198&gt;18.8,Y1198&lt;19.1),4,IF(AND(Y1198&gt;15.8,Y1198&lt;16),5,IF(AND(Y1198&gt;78.7,Y1198&lt;79),6,IF(AND(Y1198&gt;32.1,Y1198&lt;32.4),7,IF(AND(Y1198&gt;26.9,Y1198&lt;27.3),8,IF(AND(Y1198&gt;125,Y1198&lt;125.5),9,IF(AND(Y1198&gt;48.2,Y1198&lt;48.52),10,IF(AND(Y1198&gt;43.1,Y1198&lt;43.6),11,IF(AND(Y1198&gt;48.53,Y1198&lt;48.7),12,IF(AND(Y1198&gt;19.6,Y1198&lt;20.1),13,IF(AND(Y1198&gt;16.5,Y1198&lt;16.9),14,IF(AND(Y1198&gt;82.4,Y1198&lt;82.8),15,IF(AND(Y1198&gt;33.6,Y1198&lt;34),16,IF(AND(Y1198&gt;28,Y1198&lt;28.6),17,IF(AND(Y1198&gt;130.8,Y1198&lt;131.4),18,IF(AND(Y1198&gt;50.5,Y1198&lt;50.9),19,IF(AND(Y1198&gt;45.2,Y1198&lt;45.8),20))))))))))))))))))</f>
        <v>0</v>
      </c>
      <c r="AO1198" s="4">
        <f t="shared" si="3048"/>
        <v>0</v>
      </c>
      <c r="AP1198" s="4">
        <f t="shared" si="3049"/>
        <v>0</v>
      </c>
      <c r="AQ1198" s="4">
        <f t="shared" si="2963"/>
        <v>0</v>
      </c>
      <c r="AU1198" s="310"/>
      <c r="AV1198" s="316"/>
      <c r="AW1198" s="317"/>
      <c r="AX1198" s="321" t="s">
        <v>337</v>
      </c>
      <c r="AY1198" s="321"/>
      <c r="AZ1198" s="11">
        <f>ROUND(AZ1197/AW1191,2)</f>
        <v>1249.18</v>
      </c>
      <c r="BA1198" s="11">
        <f>ROUND(BA1197/AW1191,2)</f>
        <v>1249.18</v>
      </c>
      <c r="BB1198" s="11">
        <f>ROUND(BB1197/AW1191,2)</f>
        <v>0</v>
      </c>
      <c r="BC1198" s="11">
        <f>ROUND(BC1197/AW1191,2)</f>
        <v>0</v>
      </c>
      <c r="BD1198" s="11">
        <f>ROUND(BD1197/AW1191,2)</f>
        <v>0</v>
      </c>
      <c r="BE1198" s="11">
        <f>ROUND(BE1197/AW1191,2)</f>
        <v>0</v>
      </c>
      <c r="BF1198" s="11">
        <f>ROUND(BF1197/AW1191,2)</f>
        <v>0</v>
      </c>
      <c r="BG1198" s="11">
        <f>ROUND(BG1197/AW1191,2)</f>
        <v>0</v>
      </c>
      <c r="BH1198" s="11">
        <f>ROUND(BH1197/AW1191,2)</f>
        <v>0</v>
      </c>
      <c r="BI1198" s="11">
        <f>ROUND(BI1197/AW1191,2)</f>
        <v>0</v>
      </c>
      <c r="BJ1198" s="11">
        <f>ROUND(BJ1197/AW1191,2)</f>
        <v>0</v>
      </c>
      <c r="BK1198" s="11">
        <f>ROUND(BK1197/AW1191,2)</f>
        <v>0</v>
      </c>
      <c r="BL1198" s="11">
        <f>ROUND(BL1197/AW1191,2)</f>
        <v>0</v>
      </c>
      <c r="BM1198" s="11">
        <f>ROUND(BM1197/AW1191,2)</f>
        <v>0</v>
      </c>
      <c r="BN1198" s="11">
        <f>ROUND(BN1197/AW1191,2)</f>
        <v>0</v>
      </c>
      <c r="BO1198" s="11">
        <f>ROUND(BO1197/AW1191,2)</f>
        <v>0</v>
      </c>
      <c r="BP1198" s="11">
        <f>ROUND(BP1197/AW1191,2)</f>
        <v>0</v>
      </c>
      <c r="BQ1198" s="11">
        <f>ROUND(BQ1197/AW1191,2)</f>
        <v>0</v>
      </c>
      <c r="BR1198" s="11">
        <f>ROUND(BR1197/AW1191,2)</f>
        <v>0</v>
      </c>
      <c r="BS1198" s="11">
        <f>ROUND(BS1197/AW1191,2)</f>
        <v>0</v>
      </c>
      <c r="BT1198" s="11">
        <f>ROUND(BT1197/AW1191,2)</f>
        <v>0</v>
      </c>
      <c r="BU1198" s="17">
        <v>8</v>
      </c>
      <c r="BX1198" s="52" t="b">
        <f>IF(AND(BA1198&gt;947.15,BA1198&lt;949),3,IF(AND(BA1198&gt;623.59,BA1198&lt;625),4,IF(AND(BA1198&gt;237.38,BA1198&lt;239),5,IF(AND(BA1198&gt;1986,BA1198&lt;1988),6,IF(AND(BA1198&gt;739.75,BA1198&lt;741),7,IF(AND(BA1198&gt;282.91,BA1198&lt;284),8,IF(AND(BA1198&gt;2681.35,BA1198&lt;2683),9,IF(AND(BA1198&gt;828.59,BA1198&lt;830),10,IF(AND(BA1198&gt;585.15,BA1198&lt;587),11,IF(AND(BA1198&gt;991.71,BA1198&lt;993),12,IF(AND(BA1198&gt;652.95,BA1198&lt;654),13,IF(AND(BA1198&gt;248.59,BA1198&lt;250),14,IF(AND(BA1198&gt;2079.39,BA1198&lt;2081),15,IF(AND(BA1198&gt;774.57,BA1198&lt;776),16,IF(AND(BA1198&gt;296.25,BA1198&lt;298),17,IF(AND(BA1198&gt;2807.42,BA1198&lt;2809),18,IF(AND(BA1198&gt;867.59,BA1198&lt;869),19,IF(AND(BA1198&gt;612.7,BA1198&lt;614),20))))))))))))))))))</f>
        <v>0</v>
      </c>
      <c r="BY1198" s="52" t="b">
        <f>IF(AND(BC1198&gt;1204.78,BC1198&lt;1206),5,IF(AND(BC1198&gt;1407.63,BC1198&lt;1409),8,IF(AND(BC1198&gt;1427.91,BC1198&lt;1429),11,IF(AND(BC1198&gt;1261.45,BC1198&lt;1263),14,IF(AND(BC1198&gt;1473.83,BC1198&lt;1475),17,IF(AND(BC1198&gt;1495.07,BC1198&lt;1497),20))))))</f>
        <v>0</v>
      </c>
      <c r="BZ1198" s="52" t="b">
        <f>IF(AND(BD1198&gt;486.32,BD1198&lt;488),3,IF(AND(BD1198&gt;324.64,BD1198&lt;326),4,IF(AND(BD1198&gt;286.99,BD1198&lt;288.5),5,IF(AND(BD1198&gt;617.7,BD1198&lt;618),6,IF(AND(BD1198&gt;411.3,BD1198&lt;413),7,IF(AND(BD1198&gt;365.04,BD1198&lt;367),8,IF(AND(BD1198&gt;797.54,BD1198&lt;799),9,IF(AND(BD1198&gt;533.49,BD1198&lt;535),10,IF(AND(BD1198&gt;475.86,BD1198&lt;477),11,IF(AND(BD1198&gt;509.22,BD1198&lt;511),12,IF(AND(BD1198&gt;339.94,BD1198&lt;341.2),13,IF(AND(BD1198&gt;300.53,BD1198&lt;302),14,IF(AND(BD1198&gt;646.78,BD1198&lt;648),15,IF(AND(BD1198&gt;430.68,BD1198&lt;432),16,IF(AND(BD1198&gt;382.24,BD1198&lt;384),17,IF(AND(BD1198&gt;835.07,BD1198&lt;837),18,IF(AND(BD1198&gt;558.61,BD1198&lt;560),19,IF(AND(BD1198&gt;498.27,BD1198&lt;500),20))))))))))))))))))</f>
        <v>0</v>
      </c>
      <c r="CA1198" s="52" t="b">
        <f>IF(AND(BF1198&gt;497.89,BF1198&lt;499),3,IF(AND(BF1198&gt;360.29,BF1198&lt;362),4,IF(AND(BF1198&gt;249.38,BF1198&lt;251),5,IF(AND(BF1198&gt;628.22,BF1198&lt;630),6,IF(AND(BF1198&gt;455.21,BF1198&lt;457),7,IF(AND(BF1198&gt;315.16,BF1198&lt;317),8,IF(AND(BF1198&gt;814.35,BF1198&lt;816),9,IF(AND(BF1198&gt;571.19,BF1198&lt;573),10,IF(AND(BF1198&gt;401.59,BF1198&lt;403),11,IF(AND(BF1198&gt;521.33,BF1198&lt;523),12,IF(AND(BF1198&gt;377.28,BF1198&lt;379),13,IF(AND(BF1198&gt;261.15,BF1198&lt;263),14,IF(AND(BF1198&gt;657.8,BF1198&lt;659),15,IF(AND(BF1198&gt;476.66,BF1198&lt;478),16,IF(AND(BF1198&gt;330.01,BF1198&lt;332),17,IF(AND(BF1198&gt;852.67,BF1198&lt;854),18,IF(AND(BF1198&gt;598.08,BF1198&lt;600),19,IF(AND(BF1198&gt;420.51,BF1198&lt;422),20))))))))))))))))))</f>
        <v>0</v>
      </c>
      <c r="CB1198" s="52" t="b">
        <f>IF(AND(BK1198&gt;358.85,BK1198&lt;360),3,IF(AND(BK1198&gt;129.83,BK1198&lt;131),4,IF(AND(BK1198&gt;77.61,BK1198&lt;79),5,IF(AND(BK1198&gt;426.19,BK1198&lt;428),6,IF(AND(BK1198&gt;159.77,BK1198&lt;161),7,IF(AND(BK1198&gt;94.38,BK1198&lt;96),8,IF(AND(BK1198&gt;567.37,BK1198&lt;569),9,IF(AND(BK1198&gt;203.4,BK1198&lt;205),10,IF(AND(BK1198&gt;131.96,BK1198&lt;133),11,IF(AND(BK1198&gt;375.76,BK1198&lt;377),12,IF(AND(BK1198&gt;135.98,BK1198&lt;137),13,IF(AND(BK1198&gt;81.31,BK1198&lt;83),14,IF(AND(BK1198&gt;446.27,BK1198&lt;448),15,IF(AND(BK1198&gt;167.32,BK1198&lt;169),16,IF(AND(BK1198&gt;98.86,BK1198&lt;100),17,IF(AND(BK1198&gt;594.08,BK1198&lt;596),18,IF(AND(BK1198&gt;213.01,BK1198&lt;215),19,IF(AND(BK1198&gt;138.21,BK1198&lt;140),20))))))))))))))))))</f>
        <v>0</v>
      </c>
      <c r="CC1198" s="52" t="b">
        <f>IF(AND(BM1198&gt;195.17,BM1198&lt;197),3,IF(AND(BM1198&gt;88.93,BM1198&lt;90),4,IF(AND(BM1198&gt;47.88,BM1198&lt;49),5,IF(AND(BM1198&gt;245.08,BM1198&lt;247),6,IF(AND(BM1198&gt;111.07,BM1198&lt;113),7,IF(AND(BM1198&gt;60.92,BM1198&lt;62),8,IF(AND(BM1198&gt;296.11,BM1198&lt;298),9,IF(AND(BM1198&gt;139.41,BM1198&lt;141),10,IF(AND(BM1198&gt;78.67,BM1198&lt;80),11,IF(AND(BM1198&gt;204.39,BM1198&lt;206),12,IF(AND(BM1198&gt;93.16,BM1198&lt;95),13,IF(AND(BM1198&gt;50.17,BM1198&lt;52),14,IF(AND(BM1198&gt;256.64,BM1198&lt;258),15,IF(AND(BM1198&gt;116.33,BM1198&lt;118),16,IF(AND(BM1198&gt;63.83,BM1198&lt;65),17,IF(AND(BM1198&gt;310.07,BM1198&lt;312),18,IF(AND(BM1198&gt;146.01,BM1198&lt;148),19,IF(AND(BM1198&gt;82.42,BM1198&lt;84),20))))))))))))))))))</f>
        <v>0</v>
      </c>
      <c r="CD1198" s="52" t="b">
        <f>IF(AND(BO1198&gt;107.35,BO1198&lt;109),3,IF(AND(BO1198&gt;63.65,BO1198&lt;65),4,IF(AND(BO1198&gt;44.75,BO1198&lt;46),5,IF(AND(BO1198&gt;143.27,BO1198&lt;145),6,IF(AND(BO1198&gt;85.58,BO1198&lt;87),7,IF(AND(BO1198&gt;60.46,BO1198&lt;62),8,IF(AND(BO1198&gt;194.16,BO1198&lt;196),9,IF(AND(BO1198&gt;117.24,BO1198&lt;119),10,IF(AND(BO1198&gt;82.88,BO1198&lt;84),11,IF(AND(BO1198&gt;112.44,BO1198&lt;114),12,IF(AND(BO1198&gt;66.69,BO1198&lt;68),13,IF(AND(BO1198&gt;46.9,BO1198&lt;48),14,IF(AND(BO1198&gt;150.05,BO1198&lt;152),15,IF(AND(BO1198&gt;90.65,BO1198&lt;91),16,IF(AND(BO1198&gt;63.34,BO1198&lt;65),17,IF(AND(BO1198&gt;203.34,BO1198&lt;205),18,IF(AND(BO1198&gt;122.8,BO1198&lt;124),19,IF(AND(BO1198&gt;86.83,BO1198&lt;88),20))))))))))))))))))</f>
        <v>0</v>
      </c>
      <c r="CE1198" s="52" t="b">
        <f>IF(AND(BP1198&gt;139.85,BP1198&lt;141),3,IF(AND(BP1198&gt;103.84,BP1198&lt;105),4,IF(AND(BP1198&gt;52.32,BP1198&lt;54),5,IF(AND(BP1198&gt;285.46,BP1198&lt;287),6,IF(AND(BP1198&gt;118.42,BP1198&lt;120),7,IF(AND(BP1198&gt;62.42,BP1198&lt;64),8,IF(AND(BP1198&gt;412.27,BP1198&lt;414),9,IF(AND(BP1198&gt;140.33,BP1198&lt;142),10,IF(AND(BP1198&gt;145,BP1198&lt;147),11,IF(AND(BP1198&gt;146.47,BP1198&lt;148),12,IF(AND(BP1198&gt;108.77,BP1198&lt;110),13,IF(AND(BP1198&gt;54.82,BP1198&lt;56),14,IF(AND(BP1198&gt;298.92,BP1198&lt;300),15,IF(AND(BP1198&gt;124.03,BP1198&lt;126),16,IF(AND(BP1198&gt;65.4,BP1198&lt;67),17,IF(AND(BP1198&gt;431.69,BP1198&lt;433),18,IF(AND(BP1198&gt;146.97,BP1198&lt;148),19,IF(AND(BP1198&gt;151.86,BP1198&lt;153),20))))))))))))))))))</f>
        <v>0</v>
      </c>
      <c r="CF1198" s="52" t="b">
        <f>IF(AND(BQ1198&gt;350.42,BQ1198&lt;352),3,IF(AND(BQ1198&gt;546.22,BQ1198&lt;548),4,IF(AND(BQ1198&gt;155.33,BQ1198&lt;157),5,IF(AND(BQ1198&gt;721.99,BQ1198&lt;723),6,IF(AND(BQ1198&gt;638.96,BQ1198&lt;639),7,IF(AND(BQ1198&gt;187.79,BQ1198&lt;189),8,IF(AND(BQ1198&gt;945.4,BQ1198&lt;947),9,IF(AND(BQ1198&gt;698.46,BQ1198&lt;670),10,IF(AND(BQ1198&gt;360.7,BQ1198&lt;362),11,IF(AND(BQ1198&gt;366.94,BQ1198&lt;368),12,IF(AND(BQ1198&gt;571.94,BQ1198&lt;573),13,IF(AND(BQ1198&gt;162.68,BQ1198&lt;164),14,IF(AND(BQ1198&gt;755.97,BQ1198&lt;757),15,IF(AND(BQ1198&gt;667.99,BQ1198&lt;669),16,IF(AND(BQ1198&gt;196.66,BQ1198&lt;198),17,IF(AND(BQ1198&gt;989.88,BQ1198&lt;991),18,IF(AND(BQ1198&gt;731.33,BQ1198&lt;733),19,IF(AND(BQ1198&gt;377.7,BQ1198&lt;379),20))))))))))))))))))</f>
        <v>0</v>
      </c>
      <c r="CG1198" s="52" t="b">
        <f>IF(AND(BS1198&gt;46.2,BS1198&lt;46.5),3,IF(AND(BS1198&gt;18.8,BS1198&lt;19.1),4,IF(AND(BS1198&gt;15.8,BS1198&lt;16),5,IF(AND(BS1198&gt;78.7,BS1198&lt;79),6,IF(AND(BS1198&gt;32.1,BS1198&lt;32.4),7,IF(AND(BS1198&gt;26.9,BS1198&lt;27.3),8,IF(AND(BS1198&gt;125,BS1198&lt;125.5),9,IF(AND(BS1198&gt;48.2,BS1198&lt;48.52),10,IF(AND(BS1198&gt;43.1,BS1198&lt;43.6),11,IF(AND(BS1198&gt;48.53,BS1198&lt;48.7),12,IF(AND(BS1198&gt;19.6,BS1198&lt;20.1),13,IF(AND(BS1198&gt;16.5,BS1198&lt;16.9),14,IF(AND(BS1198&gt;82.4,BS1198&lt;82.8),15,IF(AND(BS1198&gt;33.6,BS1198&lt;34),16,IF(AND(BS1198&gt;28,BS1198&lt;28.6),17,IF(AND(BS1198&gt;130.8,BS1198&lt;131.4),18,IF(AND(BS1198&gt;50.5,BS1198&lt;50.9),19,IF(AND(BS1198&gt;45.2,BS1198&lt;45.8),20))))))))))))))))))</f>
        <v>0</v>
      </c>
    </row>
    <row r="1199" spans="1:88" ht="90" customHeight="1">
      <c r="A1199" s="297"/>
      <c r="B1199" s="300"/>
      <c r="C1199" s="309"/>
      <c r="D1199" s="311" t="s">
        <v>338</v>
      </c>
      <c r="E1199" s="312"/>
      <c r="F1199" s="10" t="s">
        <v>36</v>
      </c>
      <c r="G1199" s="12">
        <f>IF(AD1199=FALSE,0,AD1199)</f>
        <v>624.59</v>
      </c>
      <c r="H1199" s="12" t="s">
        <v>36</v>
      </c>
      <c r="I1199" s="12">
        <f>IF(AE1199=FALSE,0,AE1199)</f>
        <v>0</v>
      </c>
      <c r="J1199" s="12">
        <f>IF(AF1199=FALSE,0,AF1199)</f>
        <v>0</v>
      </c>
      <c r="K1199" s="12" t="s">
        <v>36</v>
      </c>
      <c r="L1199" s="12">
        <f>IF(AG1199=FALSE,0,AG1199)</f>
        <v>0</v>
      </c>
      <c r="M1199" s="12" t="s">
        <v>36</v>
      </c>
      <c r="N1199" s="12" t="s">
        <v>36</v>
      </c>
      <c r="O1199" s="12" t="s">
        <v>36</v>
      </c>
      <c r="P1199" s="12" t="s">
        <v>36</v>
      </c>
      <c r="Q1199" s="12">
        <f>IF(AH1199=FALSE,0,AH1199)</f>
        <v>0</v>
      </c>
      <c r="R1199" s="12" t="s">
        <v>36</v>
      </c>
      <c r="S1199" s="12">
        <f>IF(AI1199=FALSE,0,AI1199)</f>
        <v>0</v>
      </c>
      <c r="T1199" s="12" t="s">
        <v>36</v>
      </c>
      <c r="U1199" s="12">
        <f>IF(AJ1199=FALSE,0,AJ1199)</f>
        <v>0</v>
      </c>
      <c r="V1199" s="12">
        <f>IF(AK1199=FALSE,0,AK1199)</f>
        <v>0</v>
      </c>
      <c r="W1199" s="12">
        <f>IF(AL1199=FALSE,0,AL1199)</f>
        <v>0</v>
      </c>
      <c r="X1199" s="12" t="s">
        <v>36</v>
      </c>
      <c r="Y1199" s="12">
        <f>IF(AM1199=FALSE,0,AM1199)</f>
        <v>0</v>
      </c>
      <c r="Z1199" s="12" t="s">
        <v>36</v>
      </c>
      <c r="AA1199" s="18">
        <v>9</v>
      </c>
      <c r="AD1199" s="52">
        <f>IF(AD1198=3,948.15,IF(AD1198=4,624.59,IF(AD1198=5,238.38,IF(AD1198=6,1987,IF(AD1198=7,740.75,IF(AD1198=8,283.91,IF(AD1198=9,2682.35,IF(AD1198=10,829.59,IF(AD1198=11,586.15,IF(AD1198=12,992.71,IF(AD1198=13,653.95,IF(AD1198=14,249.59,IF(AD1198=15,2080.39,IF(AD1198=16,775.57,IF(AD1198=17,297.25,IF(AD1198=18,2808.42,IF(AD1198=19,868.59,IF(AD1198=20,613.7))))))))))))))))))</f>
        <v>624.59</v>
      </c>
      <c r="AE1199" s="52" t="b">
        <f>IF(AE1198=5,1205.78,IF(AE1198=8,1408.63,IF(AE1198=11,1428.91,IF(AE1198=14,1262.45,IF(AE1198=17,1474.83,IF(AE1198=20,1496.07))))))</f>
        <v>0</v>
      </c>
      <c r="AF1199" s="52" t="b">
        <f>IF(AF1198=3,487.32,IF(AF1198=4,325.64,IF(AF1198=5,287.99,IF(AF1198=6,618.7,IF(AF1198=7,412.3,IF(AF1198=8,366.04,IF(AF1198=9,798.54,IF(AF1198=10,534.49,IF(AF1198=11,476.86,IF(AF1198=12,510.22,IF(AF1198=13,340.94,IF(AF1198=14,301.53,IF(AF1198=15,647.78,IF(AF1198=16,431.68,IF(AF1198=17,383.24,IF(AF1198=18,836.07,IF(AF1198=19,559.61,IF(AF1198=20,499.27))))))))))))))))))</f>
        <v>0</v>
      </c>
      <c r="AG1199" s="52" t="b">
        <f>IF(AG1198=3,498.89,IF(AG1198=4,361.29,IF(AG1198=5,250.38,IF(AG1198=6,629.22,IF(AG1198=7,456.21,IF(AG1198=8,316.16,IF(AG1198=9,815.35,IF(AG1198=10,572.19,IF(AG1198=11,402.59,IF(AG1198=12,522.33,IF(AG1198=13,378.28,IF(AG1198=14,262.15,IF(AG1198=15,658.8,IF(AG1198=16,477.66,IF(AG1198=17,331.01,IF(AG1198=18,853.67,IF(AG1198=19,599.08,IF(AG1198=20,421.51))))))))))))))))))</f>
        <v>0</v>
      </c>
      <c r="AH1199" s="52" t="b">
        <f>IF(AH1198=3,359.85,IF(AH1198=4,130.83,IF(AH1198=5,78.61,IF(AH1198=6,427.19,IF(AH1198=7,160.77,IF(AH1198=8,95.38,IF(AH1198=9,568.37,IF(AH1198=10,204.4,IF(AH1198=11,132.96,IF(AH1198=12,376.76,IF(AH1198=13,136.98,IF(AH1198=14,82.31,IF(AH1198=15,447.27,IF(AH1198=16,168.32,IF(AH1198=17,99.86,IF(AH1198=18,595.08,IF(AH1198=19,214.01,IF(AH1198=20,139.21))))))))))))))))))</f>
        <v>0</v>
      </c>
      <c r="AI1199" s="52" t="b">
        <f>IF(AI1198=3,196.17,IF(AI1198=4,89.93,IF(AI1198=5,48.88,IF(AI1198=6,246.08,IF(AI1198=7,112.07,IF(AI1198=8,61.92,IF(AI1198=9,297.11,IF(AI1198=10,140.41,IF(AI1198=11,79.67,IF(AI1198=12,205.39,IF(AI1198=13,94.16,IF(AI1198=14,51.17,IF(AI1198=15,257.64,IF(AI1198=16,117.33,IF(AI1198=17,64.83,IF(AI1198=18,311.07,IF(AI1198=19,147.01,IF(AI1198=20,83.42))))))))))))))))))</f>
        <v>0</v>
      </c>
      <c r="AJ1199" s="52" t="b">
        <f>IF(AJ1198=3,108.35,IF(AJ1198=4,64.65,IF(AJ1198=5,45.75,IF(AJ1198=6,144.27,IF(AJ1198=7,86.58,IF(AJ1198=8,61.46,IF(AJ1198=9,195.16,IF(AJ1198=10,118.24,IF(AJ1198=11,83.88,IF(AJ1198=12,113.44,IF(AJ1198=13,67.69,IF(AJ1198=14,47.9,IF(AJ1198=15,151.05,IF(AJ1198=16,90.65,IF(AJ1198=17,64.34,IF(AJ1198=18,204.34,IF(AJ1198=19,123.8,IF(AJ1198=20,87.83))))))))))))))))))</f>
        <v>0</v>
      </c>
      <c r="AK1199" s="52" t="b">
        <f>IF(AK1198=3,140.85,IF(AK1198=4,104.84,IF(AK1198=5,53.32,IF(AK1198=6,286.46,IF(AK1198=7,119.42,IF(AK1198=8,63.42,IF(AK1198=9,413.27,IF(AK1198=10,141.33,IF(AK1198=11,146,IF(AK1198=12,147.47,IF(AK1198=13,109.77,IF(AK1198=14,55.82,IF(AK1198=15,299.92,IF(AK1198=16,125.03,IF(AK1198=17,66.4,IF(AK1198=18,432.69,IF(AK1198=19,147.97,IF(AK1198=20,152.86))))))))))))))))))</f>
        <v>0</v>
      </c>
      <c r="AL1199" s="52" t="b">
        <f>IF(AL1198=3,351.42,IF(AL1198=4,547.22,IF(AL1198=5,156.33,IF(AL1198=6,722.99,IF(AL1198=7,638.96,IF(AL1198=8,188.79,IF(AL1198=9,946.4,IF(AL1198=10,699.46,IF(AL1198=11,361.7,IF(AL1198=12,367.94,IF(AL1198=13,572.94,IF(AL1198=14,163.68,IF(AL1198=15,756.97,IF(AL1198=16,668.99,IF(AL1198=17,197.66,IF(AL1198=18,990.88,IF(AL1198=19,732.33,IF(AL1198=20,378.7))))))))))))))))))</f>
        <v>0</v>
      </c>
      <c r="AM1199" s="52" t="b">
        <f>IF(AM1198=3,46.41,IF(AM1198=4,19.01,IF(AM1198=5,15.96,IF(AM1198=6,78.9,IF(AM1198=7,32.34,IF(AM1198=8,27.09,IF(AM1198=9,125.27,IF(AM1198=10,48.48,IF(AM1198=11,43.47,IF(AM1198=12,48.59,IF(AM1198=13,19.9,IF(AM1198=14,16.71,IF(AM1198=15,82.61,IF(AM1198=16,33.86,IF(AM1198=17,28.36,IF(AM1198=18,131.15,IF(AM1198=19,50.76,IF(AM1198=20,45.51))))))))))))))))))</f>
        <v>0</v>
      </c>
      <c r="AO1199" s="4">
        <f t="shared" si="3048"/>
        <v>0</v>
      </c>
      <c r="AP1199" s="4">
        <f t="shared" si="3049"/>
        <v>0</v>
      </c>
      <c r="AQ1199" s="4">
        <f t="shared" si="2963"/>
        <v>0</v>
      </c>
      <c r="AU1199" s="310"/>
      <c r="AV1199" s="316"/>
      <c r="AW1199" s="317"/>
      <c r="AX1199" s="321" t="s">
        <v>338</v>
      </c>
      <c r="AY1199" s="321"/>
      <c r="AZ1199" s="10" t="s">
        <v>36</v>
      </c>
      <c r="BA1199" s="12">
        <f>IF(BX1199=FALSE,0,BX1199)</f>
        <v>1249.18</v>
      </c>
      <c r="BB1199" s="12" t="s">
        <v>36</v>
      </c>
      <c r="BC1199" s="12">
        <f>IF(BY1199=FALSE,0,BY1199)</f>
        <v>0</v>
      </c>
      <c r="BD1199" s="12">
        <f>IF(BZ1199=FALSE,0,BZ1199)</f>
        <v>0</v>
      </c>
      <c r="BE1199" s="12" t="s">
        <v>36</v>
      </c>
      <c r="BF1199" s="12">
        <f>IF(CA1199=FALSE,0,CA1199)</f>
        <v>0</v>
      </c>
      <c r="BG1199" s="12" t="s">
        <v>36</v>
      </c>
      <c r="BH1199" s="12" t="s">
        <v>36</v>
      </c>
      <c r="BI1199" s="12" t="s">
        <v>36</v>
      </c>
      <c r="BJ1199" s="12" t="s">
        <v>36</v>
      </c>
      <c r="BK1199" s="12">
        <f>IF(CB1199=FALSE,0,CB1199)</f>
        <v>0</v>
      </c>
      <c r="BL1199" s="12" t="s">
        <v>36</v>
      </c>
      <c r="BM1199" s="12">
        <f>IF(CC1199=FALSE,0,CC1199)</f>
        <v>0</v>
      </c>
      <c r="BN1199" s="12" t="s">
        <v>36</v>
      </c>
      <c r="BO1199" s="12">
        <f>IF(CD1199=FALSE,0,CD1199)</f>
        <v>0</v>
      </c>
      <c r="BP1199" s="12">
        <f>IF(CE1199=FALSE,0,CE1199)</f>
        <v>0</v>
      </c>
      <c r="BQ1199" s="12">
        <f>IF(CF1199=FALSE,0,CF1199)</f>
        <v>0</v>
      </c>
      <c r="BR1199" s="12" t="s">
        <v>36</v>
      </c>
      <c r="BS1199" s="12">
        <f>IF(CG1199=FALSE,0,CG1199)</f>
        <v>0</v>
      </c>
      <c r="BT1199" s="12" t="s">
        <v>36</v>
      </c>
      <c r="BU1199" s="18">
        <v>9</v>
      </c>
      <c r="BX1199" s="52">
        <f>IF(AD1198=3,1896.3,IF(AD1198=4,1249.18,IF(AD1198=5,476.76,IF(AD1198=6,3974,IF(AD1198=7,1481.5,IF(AD1198=8,567.82,IF(AD1198=9,5364.7,IF(AD1198=10,1659.18,IF(AD1198=11,1172.3)))))))))</f>
        <v>1249.18</v>
      </c>
      <c r="BY1199" s="52" t="b">
        <f>IF(AE1198=5,2411.56,IF(AE1198=8,2817.26,IF(AE1198=11,2857.82)))</f>
        <v>0</v>
      </c>
      <c r="BZ1199" s="52" t="b">
        <f>IF(AF1198=3,974.64,IF(AF1198=4,651.28,IF(AF1198=5,575.98,IF(AF1198=6,1237.4,IF(AF1198=7,824.6,IF(AF1198=8,732.08,IF(AF1198=9,1597.08,IF(AF1198=10,1068.98,IF(AF1198=11,953.72)))))))))</f>
        <v>0</v>
      </c>
      <c r="CA1199" s="52" t="b">
        <f>IF(AG1198=3,997.78,IF(AG1198=4,722.58,IF(AG1198=5,500.76,IF(AG1198=6,1258.44,IF(AG1198=7,912.42,IF(AG1198=8,632.32,IF(AG1198=9,1630.7,IF(AG1198=10,1144.38,IF(AG1198=11,805.18)))))))))</f>
        <v>0</v>
      </c>
      <c r="CB1199" s="52" t="b">
        <f>IF(AH1198=3,719.7,IF(AH1198=4,261.66,IF(AH1198=5,157.22,IF(AH1198=6,854.38,IF(AH1198=7,321.54,IF(AH1198=8,190.76,IF(AH1198=9,1136.74,IF(AH1198=10,408.8,IF(AH1198=11,265.92)))))))))</f>
        <v>0</v>
      </c>
      <c r="CC1199" s="52" t="b">
        <f>IF(AI1198=3,392.34,IF(AI1198=4,179.86,IF(AI1198=5,97.76,IF(AI1198=6,492.16,IF(AI1198=7,224.14,IF(AI1198=8,123.84,IF(AI1198=9,594.22,IF(AI1198=10,280.82,IF(AI1198=11,159.34)))))))))</f>
        <v>0</v>
      </c>
      <c r="CD1199" s="52" t="b">
        <f>IF(AJ1198=3,216.7,IF(AJ1198=4,129.3,IF(AJ1198=5,91.5,IF(AJ1198=6,288.54,IF(AJ1198=7,173.16,IF(AJ1198=8,122.92,IF(AJ1198=9,390.32,IF(AJ1198=10,236.48,IF(AJ1198=11,167.76)))))))))</f>
        <v>0</v>
      </c>
      <c r="CE1199" s="52" t="b">
        <f>IF(AK1198=3,281.7,IF(AK1198=4,209.68,IF(AK1198=5,106.64,IF(AK1198=6,572.92,IF(AK1198=7,238.84,IF(AK1198=8,126.84,IF(AK1198=9,826.54,IF(AK1198=10,282.66,IF(AK1198=11,292)))))))))</f>
        <v>0</v>
      </c>
      <c r="CF1199" s="52" t="b">
        <f>IF(AL1198=3,702.84,IF(AL1198=4,1094.44,IF(AL1198=5,312.66,IF(AL1198=6,1445.98,IF(AL1198=7,1277.92,IF(AL1198=8,377.58,IF(AL1198=9,1892.8,IF(AL1198=10,1398.92,IF(AL1198=11,723.4)))))))))</f>
        <v>0</v>
      </c>
      <c r="CG1199" s="52" t="b">
        <f>IF(AM1198=3,92.82,IF(AM1198=4,38.02,IF(AM1198=5,31.92,IF(AM1198=6,157.8,IF(AM1198=7,64.68,IF(AM1198=8,54.18,IF(AM1198=9,250.54,IF(AM1198=10,96.96,IF(AM1198=11,86.94)))))))))</f>
        <v>0</v>
      </c>
    </row>
    <row r="1200" spans="1:88" ht="30" customHeight="1">
      <c r="A1200" s="295" t="s">
        <v>116</v>
      </c>
      <c r="B1200" s="298" t="s">
        <v>219</v>
      </c>
      <c r="C1200" s="307">
        <v>2963.3</v>
      </c>
      <c r="D1200" s="298" t="s">
        <v>27</v>
      </c>
      <c r="E1200" s="36" t="s">
        <v>28</v>
      </c>
      <c r="F1200" s="40">
        <f>G1200+I1200+J1200+L1200+Q1200+S1200+U1200+V1200+W1200+Y1200+Z1200</f>
        <v>1458299.2000000002</v>
      </c>
      <c r="G1200" s="44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f>M1200+O1200</f>
        <v>1070610.6570000001</v>
      </c>
      <c r="M1200" s="60">
        <v>1070610.6570000001</v>
      </c>
      <c r="N1200" s="13">
        <v>0</v>
      </c>
      <c r="O1200" s="13">
        <v>0</v>
      </c>
      <c r="P1200" s="13">
        <v>0</v>
      </c>
      <c r="Q1200" s="13">
        <v>387688.54300000001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25">
        <v>1</v>
      </c>
      <c r="AO1200" s="4">
        <f t="shared" si="3048"/>
        <v>0</v>
      </c>
      <c r="AP1200" s="4">
        <f t="shared" si="3049"/>
        <v>0</v>
      </c>
      <c r="AQ1200" s="4">
        <f t="shared" si="2963"/>
        <v>0</v>
      </c>
      <c r="AU1200" s="310" t="s">
        <v>116</v>
      </c>
      <c r="AV1200" s="316" t="s">
        <v>219</v>
      </c>
      <c r="AW1200" s="317">
        <v>2963.3</v>
      </c>
      <c r="AX1200" s="316" t="s">
        <v>27</v>
      </c>
      <c r="AY1200" s="36" t="s">
        <v>28</v>
      </c>
      <c r="AZ1200" s="10">
        <f>BA1200+BC1200+BD1200+BF1200+BK1200+BM1200+BO1200+BP1200+BQ1200+BS1200+BT1200</f>
        <v>2916598.39</v>
      </c>
      <c r="BA1200" s="44">
        <f>ROUND($C1200*BA1208,2)</f>
        <v>0</v>
      </c>
      <c r="BB1200" s="10">
        <f>ROUND(H1200*2,2)</f>
        <v>0</v>
      </c>
      <c r="BC1200" s="44">
        <f>ROUND($C1200*BC1208,2)</f>
        <v>0</v>
      </c>
      <c r="BD1200" s="44">
        <f>ROUND($C1200*BD1208,2)</f>
        <v>0</v>
      </c>
      <c r="BE1200" s="10">
        <f>ROUND(K1200*2,2)</f>
        <v>0</v>
      </c>
      <c r="BF1200" s="44">
        <f>ROUND($C1200*BF1208,2)</f>
        <v>2141221.31</v>
      </c>
      <c r="BG1200" s="10">
        <f>ROUND(M1200*2,2)</f>
        <v>2141221.31</v>
      </c>
      <c r="BH1200" s="10">
        <f>ROUND(N1200*2,2)</f>
        <v>0</v>
      </c>
      <c r="BI1200" s="10">
        <f>ROUND(O1200*2,2)</f>
        <v>0</v>
      </c>
      <c r="BJ1200" s="10">
        <f>ROUND(P1200*2,2)</f>
        <v>0</v>
      </c>
      <c r="BK1200" s="44">
        <f>ROUND($C1200*BK1208,2)</f>
        <v>775377.08</v>
      </c>
      <c r="BL1200" s="10">
        <f>ROUND(R1200*2,2)</f>
        <v>0</v>
      </c>
      <c r="BM1200" s="44">
        <f>ROUND($C1200*BM1208,2)</f>
        <v>0</v>
      </c>
      <c r="BN1200" s="10">
        <f>ROUND(T1200*2,2)</f>
        <v>0</v>
      </c>
      <c r="BO1200" s="44">
        <f>ROUND($C1200*BO1208,2)</f>
        <v>0</v>
      </c>
      <c r="BP1200" s="44">
        <f>ROUND(V1200*2,2)</f>
        <v>0</v>
      </c>
      <c r="BQ1200" s="44">
        <f>ROUND($C1200*BQ1208,2)</f>
        <v>0</v>
      </c>
      <c r="BR1200" s="10">
        <f>ROUND(X1200*2,2)</f>
        <v>0</v>
      </c>
      <c r="BS1200" s="44">
        <f>ROUND(Y1200*2,2)</f>
        <v>0</v>
      </c>
      <c r="BT1200" s="10">
        <f>ROUND(Z1200*2,2)</f>
        <v>0</v>
      </c>
      <c r="BU1200" s="25">
        <v>1</v>
      </c>
      <c r="CI1200" s="32">
        <f>BF1200-BG1200</f>
        <v>0</v>
      </c>
    </row>
    <row r="1201" spans="1:88" ht="60" customHeight="1">
      <c r="A1201" s="296"/>
      <c r="B1201" s="299"/>
      <c r="C1201" s="308"/>
      <c r="D1201" s="300"/>
      <c r="E1201" s="36" t="s">
        <v>29</v>
      </c>
      <c r="F1201" s="13">
        <v>0</v>
      </c>
      <c r="G1201" s="13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5">
        <v>2</v>
      </c>
      <c r="AO1201" s="4">
        <f t="shared" si="3048"/>
        <v>0</v>
      </c>
      <c r="AP1201" s="4">
        <f t="shared" si="3049"/>
        <v>0</v>
      </c>
      <c r="AQ1201" s="4">
        <f t="shared" si="2963"/>
        <v>0</v>
      </c>
      <c r="AU1201" s="310"/>
      <c r="AV1201" s="316"/>
      <c r="AW1201" s="317"/>
      <c r="AX1201" s="316"/>
      <c r="AY1201" s="36" t="s">
        <v>29</v>
      </c>
      <c r="AZ1201" s="13">
        <v>0</v>
      </c>
      <c r="BA1201" s="13"/>
      <c r="BB1201" s="12"/>
      <c r="BC1201" s="12"/>
      <c r="BD1201" s="12"/>
      <c r="BE1201" s="12"/>
      <c r="BF1201" s="12"/>
      <c r="BG1201" s="12"/>
      <c r="BH1201" s="12"/>
      <c r="BI1201" s="12"/>
      <c r="BJ1201" s="12"/>
      <c r="BK1201" s="12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5">
        <v>2</v>
      </c>
    </row>
    <row r="1202" spans="1:88" ht="120" customHeight="1">
      <c r="A1202" s="296"/>
      <c r="B1202" s="299"/>
      <c r="C1202" s="308"/>
      <c r="D1202" s="298" t="s">
        <v>30</v>
      </c>
      <c r="E1202" s="36" t="s">
        <v>31</v>
      </c>
      <c r="F1202" s="13">
        <v>0</v>
      </c>
      <c r="G1202" s="13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5">
        <v>3</v>
      </c>
      <c r="AO1202" s="4">
        <f t="shared" si="3048"/>
        <v>0</v>
      </c>
      <c r="AP1202" s="4">
        <f t="shared" si="3049"/>
        <v>0</v>
      </c>
      <c r="AQ1202" s="4">
        <f t="shared" si="2963"/>
        <v>0</v>
      </c>
      <c r="AT1202" s="32">
        <f>AZ1202-BC1202</f>
        <v>0</v>
      </c>
      <c r="AU1202" s="310"/>
      <c r="AV1202" s="316"/>
      <c r="AW1202" s="317"/>
      <c r="AX1202" s="316" t="s">
        <v>30</v>
      </c>
      <c r="AY1202" s="36" t="s">
        <v>31</v>
      </c>
      <c r="AZ1202" s="13">
        <v>0</v>
      </c>
      <c r="BA1202" s="13"/>
      <c r="BB1202" s="12"/>
      <c r="BC1202" s="12"/>
      <c r="BD1202" s="12"/>
      <c r="BE1202" s="12"/>
      <c r="BF1202" s="12"/>
      <c r="BG1202" s="12"/>
      <c r="BH1202" s="12"/>
      <c r="BI1202" s="12"/>
      <c r="BJ1202" s="12"/>
      <c r="BK1202" s="12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5">
        <v>3</v>
      </c>
    </row>
    <row r="1203" spans="1:88" ht="30" customHeight="1">
      <c r="A1203" s="296"/>
      <c r="B1203" s="299"/>
      <c r="C1203" s="308"/>
      <c r="D1203" s="299"/>
      <c r="E1203" s="36" t="s">
        <v>32</v>
      </c>
      <c r="F1203" s="13">
        <v>0</v>
      </c>
      <c r="G1203" s="13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5">
        <v>4</v>
      </c>
      <c r="AO1203" s="4">
        <f t="shared" si="3048"/>
        <v>0</v>
      </c>
      <c r="AP1203" s="4">
        <f t="shared" si="3049"/>
        <v>0</v>
      </c>
      <c r="AQ1203" s="4">
        <f t="shared" si="2963"/>
        <v>0</v>
      </c>
      <c r="AU1203" s="310"/>
      <c r="AV1203" s="316"/>
      <c r="AW1203" s="317"/>
      <c r="AX1203" s="316"/>
      <c r="AY1203" s="36" t="s">
        <v>32</v>
      </c>
      <c r="AZ1203" s="13">
        <v>0</v>
      </c>
      <c r="BA1203" s="13"/>
      <c r="BB1203" s="12"/>
      <c r="BC1203" s="12"/>
      <c r="BD1203" s="12"/>
      <c r="BE1203" s="12"/>
      <c r="BF1203" s="12"/>
      <c r="BG1203" s="12"/>
      <c r="BH1203" s="12"/>
      <c r="BI1203" s="12"/>
      <c r="BJ1203" s="12"/>
      <c r="BK1203" s="12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5">
        <v>4</v>
      </c>
    </row>
    <row r="1204" spans="1:88" ht="30" customHeight="1">
      <c r="A1204" s="296"/>
      <c r="B1204" s="299"/>
      <c r="C1204" s="308"/>
      <c r="D1204" s="299"/>
      <c r="E1204" s="36" t="s">
        <v>33</v>
      </c>
      <c r="F1204" s="13">
        <v>0</v>
      </c>
      <c r="G1204" s="13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5">
        <v>5</v>
      </c>
      <c r="AO1204" s="4">
        <f t="shared" si="3048"/>
        <v>0</v>
      </c>
      <c r="AP1204" s="4">
        <f t="shared" si="3049"/>
        <v>0</v>
      </c>
      <c r="AQ1204" s="4">
        <f t="shared" si="2963"/>
        <v>0</v>
      </c>
      <c r="AU1204" s="310"/>
      <c r="AV1204" s="316"/>
      <c r="AW1204" s="317"/>
      <c r="AX1204" s="316"/>
      <c r="AY1204" s="36" t="s">
        <v>33</v>
      </c>
      <c r="AZ1204" s="13">
        <v>0</v>
      </c>
      <c r="BA1204" s="13"/>
      <c r="BB1204" s="12"/>
      <c r="BC1204" s="12"/>
      <c r="BD1204" s="12"/>
      <c r="BE1204" s="12"/>
      <c r="BF1204" s="12"/>
      <c r="BG1204" s="12"/>
      <c r="BH1204" s="12"/>
      <c r="BI1204" s="12"/>
      <c r="BJ1204" s="12"/>
      <c r="BK1204" s="12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5">
        <v>5</v>
      </c>
    </row>
    <row r="1205" spans="1:88" ht="30" customHeight="1">
      <c r="A1205" s="296"/>
      <c r="B1205" s="299"/>
      <c r="C1205" s="308"/>
      <c r="D1205" s="300"/>
      <c r="E1205" s="36" t="s">
        <v>34</v>
      </c>
      <c r="F1205" s="13">
        <v>0</v>
      </c>
      <c r="G1205" s="13"/>
      <c r="H1205" s="12"/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5">
        <v>6</v>
      </c>
      <c r="AO1205" s="4">
        <f t="shared" si="3048"/>
        <v>0</v>
      </c>
      <c r="AP1205" s="4">
        <f t="shared" si="3049"/>
        <v>0</v>
      </c>
      <c r="AQ1205" s="4">
        <f t="shared" ref="AQ1205:AQ1268" si="3113">MAX(AO1205:AP1205)</f>
        <v>0</v>
      </c>
      <c r="AU1205" s="310"/>
      <c r="AV1205" s="316"/>
      <c r="AW1205" s="317"/>
      <c r="AX1205" s="316"/>
      <c r="AY1205" s="36" t="s">
        <v>34</v>
      </c>
      <c r="AZ1205" s="13">
        <v>0</v>
      </c>
      <c r="BA1205" s="13"/>
      <c r="BB1205" s="12"/>
      <c r="BC1205" s="12"/>
      <c r="BD1205" s="12"/>
      <c r="BE1205" s="12"/>
      <c r="BF1205" s="12"/>
      <c r="BG1205" s="12"/>
      <c r="BH1205" s="12"/>
      <c r="BI1205" s="12"/>
      <c r="BJ1205" s="12"/>
      <c r="BK1205" s="12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5">
        <v>6</v>
      </c>
    </row>
    <row r="1206" spans="1:88" ht="30" customHeight="1">
      <c r="A1206" s="296"/>
      <c r="B1206" s="299"/>
      <c r="C1206" s="308"/>
      <c r="D1206" s="311" t="s">
        <v>35</v>
      </c>
      <c r="E1206" s="312"/>
      <c r="F1206" s="10">
        <f>F1200+F1201+F1202+F1203+F1204+F1205</f>
        <v>1458299.2000000002</v>
      </c>
      <c r="G1206" s="10">
        <f t="shared" ref="G1206" si="3114">G1200+G1201+G1202+G1203+G1204+G1205</f>
        <v>0</v>
      </c>
      <c r="H1206" s="10">
        <f t="shared" ref="H1206" si="3115">H1200+H1201+H1202+H1203+H1204+H1205</f>
        <v>0</v>
      </c>
      <c r="I1206" s="10">
        <f t="shared" ref="I1206" si="3116">I1200+I1201+I1202+I1203+I1204+I1205</f>
        <v>0</v>
      </c>
      <c r="J1206" s="10">
        <f t="shared" ref="J1206" si="3117">J1200+J1201+J1202+J1203+J1204+J1205</f>
        <v>0</v>
      </c>
      <c r="K1206" s="10">
        <f t="shared" ref="K1206" si="3118">K1200+K1201+K1202+K1203+K1204+K1205</f>
        <v>0</v>
      </c>
      <c r="L1206" s="10">
        <f t="shared" ref="L1206" si="3119">L1200+L1201+L1202+L1203+L1204+L1205</f>
        <v>1070610.6570000001</v>
      </c>
      <c r="M1206" s="10">
        <f t="shared" ref="M1206" si="3120">M1200+M1201+M1202+M1203+M1204+M1205</f>
        <v>1070610.6570000001</v>
      </c>
      <c r="N1206" s="10">
        <f t="shared" ref="N1206" si="3121">N1200+N1201+N1202+N1203+N1204+N1205</f>
        <v>0</v>
      </c>
      <c r="O1206" s="10">
        <f t="shared" ref="O1206" si="3122">O1200+O1201+O1202+O1203+O1204+O1205</f>
        <v>0</v>
      </c>
      <c r="P1206" s="10">
        <f t="shared" ref="P1206" si="3123">P1200+P1201+P1202+P1203+P1204+P1205</f>
        <v>0</v>
      </c>
      <c r="Q1206" s="10">
        <f t="shared" ref="Q1206" si="3124">Q1200+Q1201+Q1202+Q1203+Q1204+Q1205</f>
        <v>387688.54300000001</v>
      </c>
      <c r="R1206" s="10">
        <f t="shared" ref="R1206" si="3125">R1200+R1201+R1202+R1203+R1204+R1205</f>
        <v>0</v>
      </c>
      <c r="S1206" s="10">
        <f t="shared" ref="S1206" si="3126">S1200+S1201+S1202+S1203+S1204+S1205</f>
        <v>0</v>
      </c>
      <c r="T1206" s="10">
        <f t="shared" ref="T1206" si="3127">T1200+T1201+T1202+T1203+T1204+T1205</f>
        <v>0</v>
      </c>
      <c r="U1206" s="10">
        <f t="shared" ref="U1206" si="3128">U1200+U1201+U1202+U1203+U1204+U1205</f>
        <v>0</v>
      </c>
      <c r="V1206" s="10">
        <f t="shared" ref="V1206" si="3129">V1200+V1201+V1202+V1203+V1204+V1205</f>
        <v>0</v>
      </c>
      <c r="W1206" s="10">
        <f t="shared" ref="W1206" si="3130">W1200+W1201+W1202+W1203+W1204+W1205</f>
        <v>0</v>
      </c>
      <c r="X1206" s="10">
        <f t="shared" ref="X1206" si="3131">X1200+X1201+X1202+X1203+X1204+X1205</f>
        <v>0</v>
      </c>
      <c r="Y1206" s="10">
        <f t="shared" ref="Y1206" si="3132">Y1200+Y1201+Y1202+Y1203+Y1204+Y1205</f>
        <v>0</v>
      </c>
      <c r="Z1206" s="10">
        <f t="shared" ref="Z1206" si="3133">Z1200+Z1201+Z1202+Z1203+Z1204+Z1205</f>
        <v>0</v>
      </c>
      <c r="AA1206" s="16">
        <v>7</v>
      </c>
      <c r="AO1206" s="4">
        <f t="shared" si="3048"/>
        <v>0</v>
      </c>
      <c r="AP1206" s="4">
        <f t="shared" si="3049"/>
        <v>0</v>
      </c>
      <c r="AQ1206" s="4">
        <f t="shared" si="3113"/>
        <v>0</v>
      </c>
      <c r="AU1206" s="310"/>
      <c r="AV1206" s="316"/>
      <c r="AW1206" s="317"/>
      <c r="AX1206" s="321" t="s">
        <v>35</v>
      </c>
      <c r="AY1206" s="321"/>
      <c r="AZ1206" s="10">
        <f>AZ1200+AZ1201+AZ1202+AZ1203+AZ1204+AZ1205</f>
        <v>2916598.39</v>
      </c>
      <c r="BA1206" s="10">
        <f t="shared" ref="BA1206:BT1206" si="3134">BA1200+BA1201+BA1202+BA1203+BA1204+BA1205</f>
        <v>0</v>
      </c>
      <c r="BB1206" s="10">
        <f t="shared" si="3134"/>
        <v>0</v>
      </c>
      <c r="BC1206" s="10">
        <f t="shared" si="3134"/>
        <v>0</v>
      </c>
      <c r="BD1206" s="10">
        <f t="shared" si="3134"/>
        <v>0</v>
      </c>
      <c r="BE1206" s="10">
        <f t="shared" si="3134"/>
        <v>0</v>
      </c>
      <c r="BF1206" s="10">
        <f t="shared" si="3134"/>
        <v>2141221.31</v>
      </c>
      <c r="BG1206" s="10">
        <f t="shared" si="3134"/>
        <v>2141221.31</v>
      </c>
      <c r="BH1206" s="10">
        <f t="shared" si="3134"/>
        <v>0</v>
      </c>
      <c r="BI1206" s="10">
        <f t="shared" si="3134"/>
        <v>0</v>
      </c>
      <c r="BJ1206" s="10">
        <f t="shared" si="3134"/>
        <v>0</v>
      </c>
      <c r="BK1206" s="10">
        <f t="shared" si="3134"/>
        <v>775377.08</v>
      </c>
      <c r="BL1206" s="10">
        <f t="shared" si="3134"/>
        <v>0</v>
      </c>
      <c r="BM1206" s="10">
        <f t="shared" si="3134"/>
        <v>0</v>
      </c>
      <c r="BN1206" s="10">
        <f t="shared" si="3134"/>
        <v>0</v>
      </c>
      <c r="BO1206" s="10">
        <f t="shared" si="3134"/>
        <v>0</v>
      </c>
      <c r="BP1206" s="10">
        <f t="shared" si="3134"/>
        <v>0</v>
      </c>
      <c r="BQ1206" s="10">
        <f t="shared" si="3134"/>
        <v>0</v>
      </c>
      <c r="BR1206" s="10">
        <f t="shared" si="3134"/>
        <v>0</v>
      </c>
      <c r="BS1206" s="10">
        <f t="shared" si="3134"/>
        <v>0</v>
      </c>
      <c r="BT1206" s="10">
        <f t="shared" si="3134"/>
        <v>0</v>
      </c>
      <c r="BU1206" s="16">
        <v>7</v>
      </c>
      <c r="BV1206" s="4">
        <v>1</v>
      </c>
      <c r="CI1206" s="32">
        <f>BF1206-BG1206</f>
        <v>0</v>
      </c>
      <c r="CJ1206" s="123"/>
    </row>
    <row r="1207" spans="1:88" ht="75" customHeight="1">
      <c r="A1207" s="296"/>
      <c r="B1207" s="299"/>
      <c r="C1207" s="308"/>
      <c r="D1207" s="311" t="s">
        <v>337</v>
      </c>
      <c r="E1207" s="312"/>
      <c r="F1207" s="11">
        <f>ROUND(F1206/C1200,2)</f>
        <v>492.12</v>
      </c>
      <c r="G1207" s="11">
        <f>ROUND(G1206/C1200,2)</f>
        <v>0</v>
      </c>
      <c r="H1207" s="11">
        <f>ROUND(H1206/C1200,2)</f>
        <v>0</v>
      </c>
      <c r="I1207" s="11">
        <f>ROUND(I1206/C1200,2)</f>
        <v>0</v>
      </c>
      <c r="J1207" s="11">
        <f>ROUND(J1206/C1200,2)</f>
        <v>0</v>
      </c>
      <c r="K1207" s="11">
        <f>ROUND(K1206/C1200,2)</f>
        <v>0</v>
      </c>
      <c r="L1207" s="11">
        <f>ROUND(L1206/C1200,2)</f>
        <v>361.29</v>
      </c>
      <c r="M1207" s="11">
        <f>ROUND(M1206/C1200,2)</f>
        <v>361.29</v>
      </c>
      <c r="N1207" s="11">
        <f>ROUND(N1206/C1200,2)</f>
        <v>0</v>
      </c>
      <c r="O1207" s="11">
        <f>ROUND(O1206/C1200,2)</f>
        <v>0</v>
      </c>
      <c r="P1207" s="11">
        <f>ROUND(P1206/C1200,2)</f>
        <v>0</v>
      </c>
      <c r="Q1207" s="11">
        <f>ROUND(Q1206/C1200,2)</f>
        <v>130.83000000000001</v>
      </c>
      <c r="R1207" s="11">
        <f>ROUND(R1206/C1200,2)</f>
        <v>0</v>
      </c>
      <c r="S1207" s="11">
        <f>ROUND(S1206/C1200,2)</f>
        <v>0</v>
      </c>
      <c r="T1207" s="11">
        <f>ROUND(T1206/C1200,2)</f>
        <v>0</v>
      </c>
      <c r="U1207" s="11">
        <f>ROUND(U1206/C1200,2)</f>
        <v>0</v>
      </c>
      <c r="V1207" s="11">
        <f>ROUND(V1206/C1200,2)</f>
        <v>0</v>
      </c>
      <c r="W1207" s="11">
        <f>ROUND(W1206/C1200,2)</f>
        <v>0</v>
      </c>
      <c r="X1207" s="11">
        <f>ROUND(X1206/C1200,2)</f>
        <v>0</v>
      </c>
      <c r="Y1207" s="11">
        <f>ROUND(Y1206/C1200,2)</f>
        <v>0</v>
      </c>
      <c r="Z1207" s="11">
        <f>ROUND(Z1206/C1200,2)</f>
        <v>0</v>
      </c>
      <c r="AA1207" s="17">
        <v>8</v>
      </c>
      <c r="AD1207" s="52" t="b">
        <f>IF(AND(G1207&gt;947.15,G1207&lt;949),3,IF(AND(G1207&gt;623.59,G1207&lt;625),4,IF(AND(G1207&gt;237.38,G1207&lt;239),5,IF(AND(G1207&gt;1986,G1207&lt;1988),6,IF(AND(G1207&gt;739.75,G1207&lt;741),7,IF(AND(G1207&gt;282.91,G1207&lt;284),8,IF(AND(G1207&gt;2681.35,G1207&lt;2683),9,IF(AND(G1207&gt;828.59,G1207&lt;830),10,IF(AND(G1207&gt;585.15,G1207&lt;587),11,IF(AND(G1207&gt;991.71,G1207&lt;993),12,IF(AND(G1207&gt;652.95,G1207&lt;654),13,IF(AND(G1207&gt;248.59,G1207&lt;250),14,IF(AND(G1207&gt;2079.39,G1207&lt;2081),15,IF(AND(G1207&gt;774.57,G1207&lt;776),16,IF(AND(G1207&gt;296.25,G1207&lt;298),17,IF(AND(G1207&gt;2807.42,G1207&lt;2809),18,IF(AND(G1207&gt;867.59,G1207&lt;869),19,IF(AND(G1207&gt;612.7,G1207&lt;614),20))))))))))))))))))</f>
        <v>0</v>
      </c>
      <c r="AE1207" s="52" t="b">
        <f>IF(AND(I1207&gt;1204.78,I1207&lt;1206),5,IF(AND(I1207&gt;1407.63,I1207&lt;1409),8,IF(AND(I1207&gt;1427.91,I1207&lt;1429),11,IF(AND(I1207&gt;1261.45,I1207&lt;1263),14,IF(AND(I1207&gt;1473.83,I1207&lt;1475),17,IF(AND(I1207&gt;1495.07,I1207&lt;1497),20))))))</f>
        <v>0</v>
      </c>
      <c r="AF1207" s="52" t="b">
        <f>IF(AND(J1207&gt;486.32,J1207&lt;488),3,IF(AND(J1207&gt;324.64,J1207&lt;326),4,IF(AND(J1207&gt;286.99,J1207&lt;288.5),5,IF(AND(J1207&gt;617.7,J1207&lt;618),6,IF(AND(J1207&gt;411.3,J1207&lt;413),7,IF(AND(J1207&gt;365.04,J1207&lt;367),8,IF(AND(J1207&gt;797.54,J1207&lt;799),9,IF(AND(J1207&gt;533.49,J1207&lt;535),10,IF(AND(J1207&gt;475.86,J1207&lt;477),11,IF(AND(J1207&gt;509.22,J1207&lt;511),12,IF(AND(J1207&gt;339.94,J1207&lt;341.2),13,IF(AND(J1207&gt;300.53,J1207&lt;302),14,IF(AND(J1207&gt;646.78,J1207&lt;648),15,IF(AND(J1207&gt;430.68,J1207&lt;432),16,IF(AND(J1207&gt;382.24,J1207&lt;384),17,IF(AND(J1207&gt;835.07,J1207&lt;837),18,IF(AND(J1207&gt;558.61,J1207&lt;560),19,IF(AND(J1207&gt;498.27,J1207&lt;500),20))))))))))))))))))</f>
        <v>0</v>
      </c>
      <c r="AG1207" s="52">
        <f>IF(AND(L1207&gt;497.89,L1207&lt;499),3,IF(AND(L1207&gt;360.29,L1207&lt;362),4,IF(AND(L1207&gt;249.38,L1207&lt;251),5,IF(AND(L1207&gt;628.22,L1207&lt;630),6,IF(AND(L1207&gt;455.21,L1207&lt;457),7,IF(AND(L1207&gt;315.16,L1207&lt;317),8,IF(AND(L1207&gt;814.35,L1207&lt;816),9,IF(AND(L1207&gt;571.19,L1207&lt;573),10,IF(AND(L1207&gt;401.59,L1207&lt;403),11,IF(AND(L1207&gt;521.33,L1207&lt;523),12,IF(AND(L1207&gt;377.28,L1207&lt;379),13,IF(AND(L1207&gt;261.15,L1207&lt;263),14,IF(AND(L1207&gt;657.8,L1207&lt;659),15,IF(AND(L1207&gt;476.66,L1207&lt;478),16,IF(AND(L1207&gt;330.01,L1207&lt;332),17,IF(AND(L1207&gt;852.67,L1207&lt;854),18,IF(AND(L1207&gt;598.08,L1207&lt;600),19,IF(AND(L1207&gt;420.51,L1207&lt;422),20))))))))))))))))))</f>
        <v>4</v>
      </c>
      <c r="AH1207" s="52">
        <f>IF(AND(Q1207&gt;358.85,Q1207&lt;360),3,IF(AND(Q1207&gt;129.83,Q1207&lt;131),4,IF(AND(Q1207&gt;77.61,Q1207&lt;79),5,IF(AND(Q1207&gt;426.19,Q1207&lt;428),6,IF(AND(Q1207&gt;159.77,Q1207&lt;161),7,IF(AND(Q1207&gt;94.38,Q1207&lt;96),8,IF(AND(Q1207&gt;567.37,Q1207&lt;569),9,IF(AND(Q1207&gt;203.4,Q1207&lt;205),10,IF(AND(Q1207&gt;131.96,Q1207&lt;133),11,IF(AND(Q1207&gt;375.76,Q1207&lt;377),12,IF(AND(Q1207&gt;135.98,Q1207&lt;137),13,IF(AND(Q1207&gt;81.31,Q1207&lt;83),14,IF(AND(Q1207&gt;446.27,Q1207&lt;448),15,IF(AND(Q1207&gt;167.32,Q1207&lt;169),16,IF(AND(Q1207&gt;98.86,Q1207&lt;100),17,IF(AND(Q1207&gt;594.08,Q1207&lt;596),18,IF(AND(Q1207&gt;213.01,Q1207&lt;215),19,IF(AND(Q1207&gt;138.21,Q1207&lt;140),20))))))))))))))))))</f>
        <v>4</v>
      </c>
      <c r="AI1207" s="52" t="b">
        <f>IF(AND(S1207&gt;195.17,S1207&lt;197),3,IF(AND(S1207&gt;88.93,S1207&lt;90),4,IF(AND(S1207&gt;47.88,S1207&lt;49),5,IF(AND(S1207&gt;245.08,S1207&lt;247),6,IF(AND(S1207&gt;111.07,S1207&lt;113),7,IF(AND(S1207&gt;60.92,S1207&lt;62),8,IF(AND(S1207&gt;296.11,S1207&lt;298),9,IF(AND(S1207&gt;139.41,S1207&lt;141),10,IF(AND(S1207&gt;78.67,S1207&lt;80),11,IF(AND(S1207&gt;204.39,S1207&lt;206),12,IF(AND(S1207&gt;93.16,S1207&lt;95),13,IF(AND(S1207&gt;50.17,S1207&lt;52),14,IF(AND(S1207&gt;256.64,S1207&lt;258),15,IF(AND(S1207&gt;116.33,S1207&lt;118),16,IF(AND(S1207&gt;63.83,S1207&lt;65),17,IF(AND(S1207&gt;310.07,S1207&lt;312),18,IF(AND(S1207&gt;146.01,S1207&lt;148),19,IF(AND(S1207&gt;82.42,S1207&lt;84),20))))))))))))))))))</f>
        <v>0</v>
      </c>
      <c r="AJ1207" s="52" t="b">
        <f>IF(AND(U1207&gt;107.35,U1207&lt;109),3,IF(AND(U1207&gt;63.65,U1207&lt;65),4,IF(AND(U1207&gt;44.75,U1207&lt;46),5,IF(AND(U1207&gt;143.27,U1207&lt;145),6,IF(AND(U1207&gt;85.58,U1207&lt;87),7,IF(AND(U1207&gt;60.46,U1207&lt;62),8,IF(AND(U1207&gt;194.16,U1207&lt;196),9,IF(AND(U1207&gt;117.24,U1207&lt;119),10,IF(AND(U1207&gt;82.88,U1207&lt;84),11,IF(AND(U1207&gt;112.44,U1207&lt;114),12,IF(AND(U1207&gt;66.69,U1207&lt;68),13,IF(AND(U1207&gt;46.9,U1207&lt;48),14,IF(AND(U1207&gt;150.05,U1207&lt;152),15,IF(AND(U1207&gt;90.65,U1207&lt;91),16,IF(AND(U1207&gt;63.34,U1207&lt;65),17,IF(AND(U1207&gt;203.34,U1207&lt;205),18,IF(AND(U1207&gt;122.8,U1207&lt;124),19,IF(AND(U1207&gt;86.83,U1207&lt;88),20))))))))))))))))))</f>
        <v>0</v>
      </c>
      <c r="AK1207" s="52" t="b">
        <f>IF(AND(V1207&gt;139.85,V1207&lt;141),3,IF(AND(V1207&gt;103.84,V1207&lt;105),4,IF(AND(V1207&gt;52.32,V1207&lt;54),5,IF(AND(V1207&gt;285.46,V1207&lt;287),6,IF(AND(V1207&gt;118.42,V1207&lt;120),7,IF(AND(V1207&gt;62.42,V1207&lt;64),8,IF(AND(V1207&gt;412.27,V1207&lt;414),9,IF(AND(V1207&gt;140.33,V1207&lt;142),10,IF(AND(V1207&gt;145,V1207&lt;147),11,IF(AND(V1207&gt;146.47,V1207&lt;148),12,IF(AND(V1207&gt;108.77,V1207&lt;110),13,IF(AND(V1207&gt;54.82,V1207&lt;56),14,IF(AND(V1207&gt;298.92,V1207&lt;300),15,IF(AND(V1207&gt;124.03,V1207&lt;126),16,IF(AND(V1207&gt;65.4,V1207&lt;67),17,IF(AND(V1207&gt;431.69,V1207&lt;433),18,IF(AND(V1207&gt;146.97,V1207&lt;148),19,IF(AND(V1207&gt;151.86,V1207&lt;153),20))))))))))))))))))</f>
        <v>0</v>
      </c>
      <c r="AL1207" s="52" t="b">
        <f>IF(AND(W1207&gt;350.42,W1207&lt;352),3,IF(AND(W1207&gt;546.22,W1207&lt;548),4,IF(AND(W1207&gt;155.33,W1207&lt;157),5,IF(AND(W1207&gt;721.99,W1207&lt;723),6,IF(AND(W1207&gt;638.96,W1207&lt;639),7,IF(AND(W1207&gt;187.79,W1207&lt;189),8,IF(AND(W1207&gt;945.4,W1207&lt;947),9,IF(AND(W1207&gt;698.46,W1207&lt;670),10,IF(AND(W1207&gt;360.7,W1207&lt;362),11,IF(AND(W1207&gt;366.94,W1207&lt;368),12,IF(AND(W1207&gt;571.94,W1207&lt;573),13,IF(AND(W1207&gt;162.68,W1207&lt;164),14,IF(AND(W1207&gt;755.97,W1207&lt;757),15,IF(AND(W1207&gt;667.99,W1207&lt;669),16,IF(AND(W1207&gt;196.66,W1207&lt;198),17,IF(AND(W1207&gt;989.88,W1207&lt;991),18,IF(AND(W1207&gt;731.33,W1207&lt;733),19,IF(AND(W1207&gt;377.7,W1207&lt;379),20))))))))))))))))))</f>
        <v>0</v>
      </c>
      <c r="AM1207" s="52" t="b">
        <f>IF(AND(Y1207&gt;46.2,Y1207&lt;46.5),3,IF(AND(Y1207&gt;18.8,Y1207&lt;19.1),4,IF(AND(Y1207&gt;15.8,Y1207&lt;16),5,IF(AND(Y1207&gt;78.7,Y1207&lt;79),6,IF(AND(Y1207&gt;32.1,Y1207&lt;32.4),7,IF(AND(Y1207&gt;26.9,Y1207&lt;27.3),8,IF(AND(Y1207&gt;125,Y1207&lt;125.5),9,IF(AND(Y1207&gt;48.2,Y1207&lt;48.52),10,IF(AND(Y1207&gt;43.1,Y1207&lt;43.6),11,IF(AND(Y1207&gt;48.53,Y1207&lt;48.7),12,IF(AND(Y1207&gt;19.6,Y1207&lt;20.1),13,IF(AND(Y1207&gt;16.5,Y1207&lt;16.9),14,IF(AND(Y1207&gt;82.4,Y1207&lt;82.8),15,IF(AND(Y1207&gt;33.6,Y1207&lt;34),16,IF(AND(Y1207&gt;28,Y1207&lt;28.6),17,IF(AND(Y1207&gt;130.8,Y1207&lt;131.4),18,IF(AND(Y1207&gt;50.5,Y1207&lt;50.9),19,IF(AND(Y1207&gt;45.2,Y1207&lt;45.8),20))))))))))))))))))</f>
        <v>0</v>
      </c>
      <c r="AO1207" s="4">
        <f t="shared" si="3048"/>
        <v>0</v>
      </c>
      <c r="AP1207" s="4">
        <f t="shared" si="3049"/>
        <v>0</v>
      </c>
      <c r="AQ1207" s="4">
        <f t="shared" si="3113"/>
        <v>0</v>
      </c>
      <c r="AU1207" s="310"/>
      <c r="AV1207" s="316"/>
      <c r="AW1207" s="317"/>
      <c r="AX1207" s="321" t="s">
        <v>337</v>
      </c>
      <c r="AY1207" s="321"/>
      <c r="AZ1207" s="11">
        <f>ROUND(AZ1206/AW1200,2)</f>
        <v>984.24</v>
      </c>
      <c r="BA1207" s="11">
        <f>ROUND(BA1206/AW1200,2)</f>
        <v>0</v>
      </c>
      <c r="BB1207" s="11">
        <f>ROUND(BB1206/AW1200,2)</f>
        <v>0</v>
      </c>
      <c r="BC1207" s="11">
        <f>ROUND(BC1206/AW1200,2)</f>
        <v>0</v>
      </c>
      <c r="BD1207" s="11">
        <f>ROUND(BD1206/AW1200,2)</f>
        <v>0</v>
      </c>
      <c r="BE1207" s="11">
        <f>ROUND(BE1206/AW1200,2)</f>
        <v>0</v>
      </c>
      <c r="BF1207" s="11">
        <f>ROUND(BF1206/AW1200,2)</f>
        <v>722.58</v>
      </c>
      <c r="BG1207" s="11">
        <f>ROUND(BG1206/AW1200,2)</f>
        <v>722.58</v>
      </c>
      <c r="BH1207" s="11">
        <f>ROUND(BH1206/AW1200,2)</f>
        <v>0</v>
      </c>
      <c r="BI1207" s="11">
        <f>ROUND(BI1206/AW1200,2)</f>
        <v>0</v>
      </c>
      <c r="BJ1207" s="11">
        <f>ROUND(BJ1206/AW1200,2)</f>
        <v>0</v>
      </c>
      <c r="BK1207" s="11">
        <f>ROUND(BK1206/AW1200,2)</f>
        <v>261.66000000000003</v>
      </c>
      <c r="BL1207" s="11">
        <f>ROUND(BL1206/AW1200,2)</f>
        <v>0</v>
      </c>
      <c r="BM1207" s="11">
        <f>ROUND(BM1206/AW1200,2)</f>
        <v>0</v>
      </c>
      <c r="BN1207" s="11">
        <f>ROUND(BN1206/AW1200,2)</f>
        <v>0</v>
      </c>
      <c r="BO1207" s="11">
        <f>ROUND(BO1206/AW1200,2)</f>
        <v>0</v>
      </c>
      <c r="BP1207" s="11">
        <f>ROUND(BP1206/AW1200,2)</f>
        <v>0</v>
      </c>
      <c r="BQ1207" s="11">
        <f>ROUND(BQ1206/AW1200,2)</f>
        <v>0</v>
      </c>
      <c r="BR1207" s="11">
        <f>ROUND(BR1206/AW1200,2)</f>
        <v>0</v>
      </c>
      <c r="BS1207" s="11">
        <f>ROUND(BS1206/AW1200,2)</f>
        <v>0</v>
      </c>
      <c r="BT1207" s="11">
        <f>ROUND(BT1206/AW1200,2)</f>
        <v>0</v>
      </c>
      <c r="BU1207" s="17">
        <v>8</v>
      </c>
      <c r="BX1207" s="52" t="b">
        <f>IF(AND(BA1207&gt;947.15,BA1207&lt;949),3,IF(AND(BA1207&gt;623.59,BA1207&lt;625),4,IF(AND(BA1207&gt;237.38,BA1207&lt;239),5,IF(AND(BA1207&gt;1986,BA1207&lt;1988),6,IF(AND(BA1207&gt;739.75,BA1207&lt;741),7,IF(AND(BA1207&gt;282.91,BA1207&lt;284),8,IF(AND(BA1207&gt;2681.35,BA1207&lt;2683),9,IF(AND(BA1207&gt;828.59,BA1207&lt;830),10,IF(AND(BA1207&gt;585.15,BA1207&lt;587),11,IF(AND(BA1207&gt;991.71,BA1207&lt;993),12,IF(AND(BA1207&gt;652.95,BA1207&lt;654),13,IF(AND(BA1207&gt;248.59,BA1207&lt;250),14,IF(AND(BA1207&gt;2079.39,BA1207&lt;2081),15,IF(AND(BA1207&gt;774.57,BA1207&lt;776),16,IF(AND(BA1207&gt;296.25,BA1207&lt;298),17,IF(AND(BA1207&gt;2807.42,BA1207&lt;2809),18,IF(AND(BA1207&gt;867.59,BA1207&lt;869),19,IF(AND(BA1207&gt;612.7,BA1207&lt;614),20))))))))))))))))))</f>
        <v>0</v>
      </c>
      <c r="BY1207" s="52" t="b">
        <f>IF(AND(BC1207&gt;1204.78,BC1207&lt;1206),5,IF(AND(BC1207&gt;1407.63,BC1207&lt;1409),8,IF(AND(BC1207&gt;1427.91,BC1207&lt;1429),11,IF(AND(BC1207&gt;1261.45,BC1207&lt;1263),14,IF(AND(BC1207&gt;1473.83,BC1207&lt;1475),17,IF(AND(BC1207&gt;1495.07,BC1207&lt;1497),20))))))</f>
        <v>0</v>
      </c>
      <c r="BZ1207" s="52" t="b">
        <f>IF(AND(BD1207&gt;486.32,BD1207&lt;488),3,IF(AND(BD1207&gt;324.64,BD1207&lt;326),4,IF(AND(BD1207&gt;286.99,BD1207&lt;288.5),5,IF(AND(BD1207&gt;617.7,BD1207&lt;618),6,IF(AND(BD1207&gt;411.3,BD1207&lt;413),7,IF(AND(BD1207&gt;365.04,BD1207&lt;367),8,IF(AND(BD1207&gt;797.54,BD1207&lt;799),9,IF(AND(BD1207&gt;533.49,BD1207&lt;535),10,IF(AND(BD1207&gt;475.86,BD1207&lt;477),11,IF(AND(BD1207&gt;509.22,BD1207&lt;511),12,IF(AND(BD1207&gt;339.94,BD1207&lt;341.2),13,IF(AND(BD1207&gt;300.53,BD1207&lt;302),14,IF(AND(BD1207&gt;646.78,BD1207&lt;648),15,IF(AND(BD1207&gt;430.68,BD1207&lt;432),16,IF(AND(BD1207&gt;382.24,BD1207&lt;384),17,IF(AND(BD1207&gt;835.07,BD1207&lt;837),18,IF(AND(BD1207&gt;558.61,BD1207&lt;560),19,IF(AND(BD1207&gt;498.27,BD1207&lt;500),20))))))))))))))))))</f>
        <v>0</v>
      </c>
      <c r="CA1207" s="52" t="b">
        <f>IF(AND(BF1207&gt;497.89,BF1207&lt;499),3,IF(AND(BF1207&gt;360.29,BF1207&lt;362),4,IF(AND(BF1207&gt;249.38,BF1207&lt;251),5,IF(AND(BF1207&gt;628.22,BF1207&lt;630),6,IF(AND(BF1207&gt;455.21,BF1207&lt;457),7,IF(AND(BF1207&gt;315.16,BF1207&lt;317),8,IF(AND(BF1207&gt;814.35,BF1207&lt;816),9,IF(AND(BF1207&gt;571.19,BF1207&lt;573),10,IF(AND(BF1207&gt;401.59,BF1207&lt;403),11,IF(AND(BF1207&gt;521.33,BF1207&lt;523),12,IF(AND(BF1207&gt;377.28,BF1207&lt;379),13,IF(AND(BF1207&gt;261.15,BF1207&lt;263),14,IF(AND(BF1207&gt;657.8,BF1207&lt;659),15,IF(AND(BF1207&gt;476.66,BF1207&lt;478),16,IF(AND(BF1207&gt;330.01,BF1207&lt;332),17,IF(AND(BF1207&gt;852.67,BF1207&lt;854),18,IF(AND(BF1207&gt;598.08,BF1207&lt;600),19,IF(AND(BF1207&gt;420.51,BF1207&lt;422),20))))))))))))))))))</f>
        <v>0</v>
      </c>
      <c r="CB1207" s="52" t="b">
        <f>IF(AND(BK1207&gt;358.85,BK1207&lt;360),3,IF(AND(BK1207&gt;129.83,BK1207&lt;131),4,IF(AND(BK1207&gt;77.61,BK1207&lt;79),5,IF(AND(BK1207&gt;426.19,BK1207&lt;428),6,IF(AND(BK1207&gt;159.77,BK1207&lt;161),7,IF(AND(BK1207&gt;94.38,BK1207&lt;96),8,IF(AND(BK1207&gt;567.37,BK1207&lt;569),9,IF(AND(BK1207&gt;203.4,BK1207&lt;205),10,IF(AND(BK1207&gt;131.96,BK1207&lt;133),11,IF(AND(BK1207&gt;375.76,BK1207&lt;377),12,IF(AND(BK1207&gt;135.98,BK1207&lt;137),13,IF(AND(BK1207&gt;81.31,BK1207&lt;83),14,IF(AND(BK1207&gt;446.27,BK1207&lt;448),15,IF(AND(BK1207&gt;167.32,BK1207&lt;169),16,IF(AND(BK1207&gt;98.86,BK1207&lt;100),17,IF(AND(BK1207&gt;594.08,BK1207&lt;596),18,IF(AND(BK1207&gt;213.01,BK1207&lt;215),19,IF(AND(BK1207&gt;138.21,BK1207&lt;140),20))))))))))))))))))</f>
        <v>0</v>
      </c>
      <c r="CC1207" s="52" t="b">
        <f>IF(AND(BM1207&gt;195.17,BM1207&lt;197),3,IF(AND(BM1207&gt;88.93,BM1207&lt;90),4,IF(AND(BM1207&gt;47.88,BM1207&lt;49),5,IF(AND(BM1207&gt;245.08,BM1207&lt;247),6,IF(AND(BM1207&gt;111.07,BM1207&lt;113),7,IF(AND(BM1207&gt;60.92,BM1207&lt;62),8,IF(AND(BM1207&gt;296.11,BM1207&lt;298),9,IF(AND(BM1207&gt;139.41,BM1207&lt;141),10,IF(AND(BM1207&gt;78.67,BM1207&lt;80),11,IF(AND(BM1207&gt;204.39,BM1207&lt;206),12,IF(AND(BM1207&gt;93.16,BM1207&lt;95),13,IF(AND(BM1207&gt;50.17,BM1207&lt;52),14,IF(AND(BM1207&gt;256.64,BM1207&lt;258),15,IF(AND(BM1207&gt;116.33,BM1207&lt;118),16,IF(AND(BM1207&gt;63.83,BM1207&lt;65),17,IF(AND(BM1207&gt;310.07,BM1207&lt;312),18,IF(AND(BM1207&gt;146.01,BM1207&lt;148),19,IF(AND(BM1207&gt;82.42,BM1207&lt;84),20))))))))))))))))))</f>
        <v>0</v>
      </c>
      <c r="CD1207" s="52" t="b">
        <f>IF(AND(BO1207&gt;107.35,BO1207&lt;109),3,IF(AND(BO1207&gt;63.65,BO1207&lt;65),4,IF(AND(BO1207&gt;44.75,BO1207&lt;46),5,IF(AND(BO1207&gt;143.27,BO1207&lt;145),6,IF(AND(BO1207&gt;85.58,BO1207&lt;87),7,IF(AND(BO1207&gt;60.46,BO1207&lt;62),8,IF(AND(BO1207&gt;194.16,BO1207&lt;196),9,IF(AND(BO1207&gt;117.24,BO1207&lt;119),10,IF(AND(BO1207&gt;82.88,BO1207&lt;84),11,IF(AND(BO1207&gt;112.44,BO1207&lt;114),12,IF(AND(BO1207&gt;66.69,BO1207&lt;68),13,IF(AND(BO1207&gt;46.9,BO1207&lt;48),14,IF(AND(BO1207&gt;150.05,BO1207&lt;152),15,IF(AND(BO1207&gt;90.65,BO1207&lt;91),16,IF(AND(BO1207&gt;63.34,BO1207&lt;65),17,IF(AND(BO1207&gt;203.34,BO1207&lt;205),18,IF(AND(BO1207&gt;122.8,BO1207&lt;124),19,IF(AND(BO1207&gt;86.83,BO1207&lt;88),20))))))))))))))))))</f>
        <v>0</v>
      </c>
      <c r="CE1207" s="52" t="b">
        <f>IF(AND(BP1207&gt;139.85,BP1207&lt;141),3,IF(AND(BP1207&gt;103.84,BP1207&lt;105),4,IF(AND(BP1207&gt;52.32,BP1207&lt;54),5,IF(AND(BP1207&gt;285.46,BP1207&lt;287),6,IF(AND(BP1207&gt;118.42,BP1207&lt;120),7,IF(AND(BP1207&gt;62.42,BP1207&lt;64),8,IF(AND(BP1207&gt;412.27,BP1207&lt;414),9,IF(AND(BP1207&gt;140.33,BP1207&lt;142),10,IF(AND(BP1207&gt;145,BP1207&lt;147),11,IF(AND(BP1207&gt;146.47,BP1207&lt;148),12,IF(AND(BP1207&gt;108.77,BP1207&lt;110),13,IF(AND(BP1207&gt;54.82,BP1207&lt;56),14,IF(AND(BP1207&gt;298.92,BP1207&lt;300),15,IF(AND(BP1207&gt;124.03,BP1207&lt;126),16,IF(AND(BP1207&gt;65.4,BP1207&lt;67),17,IF(AND(BP1207&gt;431.69,BP1207&lt;433),18,IF(AND(BP1207&gt;146.97,BP1207&lt;148),19,IF(AND(BP1207&gt;151.86,BP1207&lt;153),20))))))))))))))))))</f>
        <v>0</v>
      </c>
      <c r="CF1207" s="52" t="b">
        <f>IF(AND(BQ1207&gt;350.42,BQ1207&lt;352),3,IF(AND(BQ1207&gt;546.22,BQ1207&lt;548),4,IF(AND(BQ1207&gt;155.33,BQ1207&lt;157),5,IF(AND(BQ1207&gt;721.99,BQ1207&lt;723),6,IF(AND(BQ1207&gt;638.96,BQ1207&lt;639),7,IF(AND(BQ1207&gt;187.79,BQ1207&lt;189),8,IF(AND(BQ1207&gt;945.4,BQ1207&lt;947),9,IF(AND(BQ1207&gt;698.46,BQ1207&lt;670),10,IF(AND(BQ1207&gt;360.7,BQ1207&lt;362),11,IF(AND(BQ1207&gt;366.94,BQ1207&lt;368),12,IF(AND(BQ1207&gt;571.94,BQ1207&lt;573),13,IF(AND(BQ1207&gt;162.68,BQ1207&lt;164),14,IF(AND(BQ1207&gt;755.97,BQ1207&lt;757),15,IF(AND(BQ1207&gt;667.99,BQ1207&lt;669),16,IF(AND(BQ1207&gt;196.66,BQ1207&lt;198),17,IF(AND(BQ1207&gt;989.88,BQ1207&lt;991),18,IF(AND(BQ1207&gt;731.33,BQ1207&lt;733),19,IF(AND(BQ1207&gt;377.7,BQ1207&lt;379),20))))))))))))))))))</f>
        <v>0</v>
      </c>
      <c r="CG1207" s="52" t="b">
        <f>IF(AND(BS1207&gt;46.2,BS1207&lt;46.5),3,IF(AND(BS1207&gt;18.8,BS1207&lt;19.1),4,IF(AND(BS1207&gt;15.8,BS1207&lt;16),5,IF(AND(BS1207&gt;78.7,BS1207&lt;79),6,IF(AND(BS1207&gt;32.1,BS1207&lt;32.4),7,IF(AND(BS1207&gt;26.9,BS1207&lt;27.3),8,IF(AND(BS1207&gt;125,BS1207&lt;125.5),9,IF(AND(BS1207&gt;48.2,BS1207&lt;48.52),10,IF(AND(BS1207&gt;43.1,BS1207&lt;43.6),11,IF(AND(BS1207&gt;48.53,BS1207&lt;48.7),12,IF(AND(BS1207&gt;19.6,BS1207&lt;20.1),13,IF(AND(BS1207&gt;16.5,BS1207&lt;16.9),14,IF(AND(BS1207&gt;82.4,BS1207&lt;82.8),15,IF(AND(BS1207&gt;33.6,BS1207&lt;34),16,IF(AND(BS1207&gt;28,BS1207&lt;28.6),17,IF(AND(BS1207&gt;130.8,BS1207&lt;131.4),18,IF(AND(BS1207&gt;50.5,BS1207&lt;50.9),19,IF(AND(BS1207&gt;45.2,BS1207&lt;45.8),20))))))))))))))))))</f>
        <v>0</v>
      </c>
    </row>
    <row r="1208" spans="1:88" ht="90" customHeight="1">
      <c r="A1208" s="297"/>
      <c r="B1208" s="300"/>
      <c r="C1208" s="309"/>
      <c r="D1208" s="311" t="s">
        <v>338</v>
      </c>
      <c r="E1208" s="312"/>
      <c r="F1208" s="10" t="s">
        <v>36</v>
      </c>
      <c r="G1208" s="12">
        <f>IF(AD1208=FALSE,0,AD1208)</f>
        <v>0</v>
      </c>
      <c r="H1208" s="12" t="s">
        <v>36</v>
      </c>
      <c r="I1208" s="12">
        <f>IF(AE1208=FALSE,0,AE1208)</f>
        <v>0</v>
      </c>
      <c r="J1208" s="12">
        <f>IF(AF1208=FALSE,0,AF1208)</f>
        <v>0</v>
      </c>
      <c r="K1208" s="12" t="s">
        <v>36</v>
      </c>
      <c r="L1208" s="12">
        <f>IF(AG1208=FALSE,0,AG1208)</f>
        <v>361.29</v>
      </c>
      <c r="M1208" s="12" t="s">
        <v>36</v>
      </c>
      <c r="N1208" s="12" t="s">
        <v>36</v>
      </c>
      <c r="O1208" s="12" t="s">
        <v>36</v>
      </c>
      <c r="P1208" s="12" t="s">
        <v>36</v>
      </c>
      <c r="Q1208" s="12">
        <f>IF(AH1208=FALSE,0,AH1208)</f>
        <v>130.83000000000001</v>
      </c>
      <c r="R1208" s="12" t="s">
        <v>36</v>
      </c>
      <c r="S1208" s="12">
        <f>IF(AI1208=FALSE,0,AI1208)</f>
        <v>0</v>
      </c>
      <c r="T1208" s="12" t="s">
        <v>36</v>
      </c>
      <c r="U1208" s="12">
        <f>IF(AJ1208=FALSE,0,AJ1208)</f>
        <v>0</v>
      </c>
      <c r="V1208" s="12">
        <f>IF(AK1208=FALSE,0,AK1208)</f>
        <v>0</v>
      </c>
      <c r="W1208" s="12">
        <f>IF(AL1208=FALSE,0,AL1208)</f>
        <v>0</v>
      </c>
      <c r="X1208" s="12" t="s">
        <v>36</v>
      </c>
      <c r="Y1208" s="12">
        <f>IF(AM1208=FALSE,0,AM1208)</f>
        <v>0</v>
      </c>
      <c r="Z1208" s="12" t="s">
        <v>36</v>
      </c>
      <c r="AA1208" s="18">
        <v>9</v>
      </c>
      <c r="AD1208" s="52" t="b">
        <f>IF(AD1207=3,948.15,IF(AD1207=4,624.59,IF(AD1207=5,238.38,IF(AD1207=6,1987,IF(AD1207=7,740.75,IF(AD1207=8,283.91,IF(AD1207=9,2682.35,IF(AD1207=10,829.59,IF(AD1207=11,586.15,IF(AD1207=12,992.71,IF(AD1207=13,653.95,IF(AD1207=14,249.59,IF(AD1207=15,2080.39,IF(AD1207=16,775.57,IF(AD1207=17,297.25,IF(AD1207=18,2808.42,IF(AD1207=19,868.59,IF(AD1207=20,613.7))))))))))))))))))</f>
        <v>0</v>
      </c>
      <c r="AE1208" s="52" t="b">
        <f>IF(AE1207=5,1205.78,IF(AE1207=8,1408.63,IF(AE1207=11,1428.91,IF(AE1207=14,1262.45,IF(AE1207=17,1474.83,IF(AE1207=20,1496.07))))))</f>
        <v>0</v>
      </c>
      <c r="AF1208" s="52" t="b">
        <f>IF(AF1207=3,487.32,IF(AF1207=4,325.64,IF(AF1207=5,287.99,IF(AF1207=6,618.7,IF(AF1207=7,412.3,IF(AF1207=8,366.04,IF(AF1207=9,798.54,IF(AF1207=10,534.49,IF(AF1207=11,476.86,IF(AF1207=12,510.22,IF(AF1207=13,340.94,IF(AF1207=14,301.53,IF(AF1207=15,647.78,IF(AF1207=16,431.68,IF(AF1207=17,383.24,IF(AF1207=18,836.07,IF(AF1207=19,559.61,IF(AF1207=20,499.27))))))))))))))))))</f>
        <v>0</v>
      </c>
      <c r="AG1208" s="52">
        <f>IF(AG1207=3,498.89,IF(AG1207=4,361.29,IF(AG1207=5,250.38,IF(AG1207=6,629.22,IF(AG1207=7,456.21,IF(AG1207=8,316.16,IF(AG1207=9,815.35,IF(AG1207=10,572.19,IF(AG1207=11,402.59,IF(AG1207=12,522.33,IF(AG1207=13,378.28,IF(AG1207=14,262.15,IF(AG1207=15,658.8,IF(AG1207=16,477.66,IF(AG1207=17,331.01,IF(AG1207=18,853.67,IF(AG1207=19,599.08,IF(AG1207=20,421.51))))))))))))))))))</f>
        <v>361.29</v>
      </c>
      <c r="AH1208" s="52">
        <f>IF(AH1207=3,359.85,IF(AH1207=4,130.83,IF(AH1207=5,78.61,IF(AH1207=6,427.19,IF(AH1207=7,160.77,IF(AH1207=8,95.38,IF(AH1207=9,568.37,IF(AH1207=10,204.4,IF(AH1207=11,132.96,IF(AH1207=12,376.76,IF(AH1207=13,136.98,IF(AH1207=14,82.31,IF(AH1207=15,447.27,IF(AH1207=16,168.32,IF(AH1207=17,99.86,IF(AH1207=18,595.08,IF(AH1207=19,214.01,IF(AH1207=20,139.21))))))))))))))))))</f>
        <v>130.83000000000001</v>
      </c>
      <c r="AI1208" s="52" t="b">
        <f>IF(AI1207=3,196.17,IF(AI1207=4,89.93,IF(AI1207=5,48.88,IF(AI1207=6,246.08,IF(AI1207=7,112.07,IF(AI1207=8,61.92,IF(AI1207=9,297.11,IF(AI1207=10,140.41,IF(AI1207=11,79.67,IF(AI1207=12,205.39,IF(AI1207=13,94.16,IF(AI1207=14,51.17,IF(AI1207=15,257.64,IF(AI1207=16,117.33,IF(AI1207=17,64.83,IF(AI1207=18,311.07,IF(AI1207=19,147.01,IF(AI1207=20,83.42))))))))))))))))))</f>
        <v>0</v>
      </c>
      <c r="AJ1208" s="52" t="b">
        <f>IF(AJ1207=3,108.35,IF(AJ1207=4,64.65,IF(AJ1207=5,45.75,IF(AJ1207=6,144.27,IF(AJ1207=7,86.58,IF(AJ1207=8,61.46,IF(AJ1207=9,195.16,IF(AJ1207=10,118.24,IF(AJ1207=11,83.88,IF(AJ1207=12,113.44,IF(AJ1207=13,67.69,IF(AJ1207=14,47.9,IF(AJ1207=15,151.05,IF(AJ1207=16,90.65,IF(AJ1207=17,64.34,IF(AJ1207=18,204.34,IF(AJ1207=19,123.8,IF(AJ1207=20,87.83))))))))))))))))))</f>
        <v>0</v>
      </c>
      <c r="AK1208" s="52" t="b">
        <f>IF(AK1207=3,140.85,IF(AK1207=4,104.84,IF(AK1207=5,53.32,IF(AK1207=6,286.46,IF(AK1207=7,119.42,IF(AK1207=8,63.42,IF(AK1207=9,413.27,IF(AK1207=10,141.33,IF(AK1207=11,146,IF(AK1207=12,147.47,IF(AK1207=13,109.77,IF(AK1207=14,55.82,IF(AK1207=15,299.92,IF(AK1207=16,125.03,IF(AK1207=17,66.4,IF(AK1207=18,432.69,IF(AK1207=19,147.97,IF(AK1207=20,152.86))))))))))))))))))</f>
        <v>0</v>
      </c>
      <c r="AL1208" s="52" t="b">
        <f>IF(AL1207=3,351.42,IF(AL1207=4,547.22,IF(AL1207=5,156.33,IF(AL1207=6,722.99,IF(AL1207=7,638.96,IF(AL1207=8,188.79,IF(AL1207=9,946.4,IF(AL1207=10,699.46,IF(AL1207=11,361.7,IF(AL1207=12,367.94,IF(AL1207=13,572.94,IF(AL1207=14,163.68,IF(AL1207=15,756.97,IF(AL1207=16,668.99,IF(AL1207=17,197.66,IF(AL1207=18,990.88,IF(AL1207=19,732.33,IF(AL1207=20,378.7))))))))))))))))))</f>
        <v>0</v>
      </c>
      <c r="AM1208" s="52" t="b">
        <f>IF(AM1207=3,46.41,IF(AM1207=4,19.01,IF(AM1207=5,15.96,IF(AM1207=6,78.9,IF(AM1207=7,32.34,IF(AM1207=8,27.09,IF(AM1207=9,125.27,IF(AM1207=10,48.48,IF(AM1207=11,43.47,IF(AM1207=12,48.59,IF(AM1207=13,19.9,IF(AM1207=14,16.71,IF(AM1207=15,82.61,IF(AM1207=16,33.86,IF(AM1207=17,28.36,IF(AM1207=18,131.15,IF(AM1207=19,50.76,IF(AM1207=20,45.51))))))))))))))))))</f>
        <v>0</v>
      </c>
      <c r="AO1208" s="4">
        <f t="shared" si="3048"/>
        <v>0</v>
      </c>
      <c r="AP1208" s="4">
        <f t="shared" si="3049"/>
        <v>0</v>
      </c>
      <c r="AQ1208" s="4">
        <f t="shared" si="3113"/>
        <v>0</v>
      </c>
      <c r="AU1208" s="310"/>
      <c r="AV1208" s="316"/>
      <c r="AW1208" s="317"/>
      <c r="AX1208" s="321" t="s">
        <v>338</v>
      </c>
      <c r="AY1208" s="321"/>
      <c r="AZ1208" s="10" t="s">
        <v>36</v>
      </c>
      <c r="BA1208" s="12">
        <f>IF(BX1208=FALSE,0,BX1208)</f>
        <v>0</v>
      </c>
      <c r="BB1208" s="12" t="s">
        <v>36</v>
      </c>
      <c r="BC1208" s="12">
        <f>IF(BY1208=FALSE,0,BY1208)</f>
        <v>0</v>
      </c>
      <c r="BD1208" s="12">
        <f>IF(BZ1208=FALSE,0,BZ1208)</f>
        <v>0</v>
      </c>
      <c r="BE1208" s="12" t="s">
        <v>36</v>
      </c>
      <c r="BF1208" s="12">
        <f>IF(CA1208=FALSE,0,CA1208)</f>
        <v>722.58</v>
      </c>
      <c r="BG1208" s="12" t="s">
        <v>36</v>
      </c>
      <c r="BH1208" s="12" t="s">
        <v>36</v>
      </c>
      <c r="BI1208" s="12" t="s">
        <v>36</v>
      </c>
      <c r="BJ1208" s="12" t="s">
        <v>36</v>
      </c>
      <c r="BK1208" s="12">
        <f>IF(CB1208=FALSE,0,CB1208)</f>
        <v>261.66000000000003</v>
      </c>
      <c r="BL1208" s="12" t="s">
        <v>36</v>
      </c>
      <c r="BM1208" s="12">
        <f>IF(CC1208=FALSE,0,CC1208)</f>
        <v>0</v>
      </c>
      <c r="BN1208" s="12" t="s">
        <v>36</v>
      </c>
      <c r="BO1208" s="12">
        <f>IF(CD1208=FALSE,0,CD1208)</f>
        <v>0</v>
      </c>
      <c r="BP1208" s="12">
        <f>IF(CE1208=FALSE,0,CE1208)</f>
        <v>0</v>
      </c>
      <c r="BQ1208" s="12">
        <f>IF(CF1208=FALSE,0,CF1208)</f>
        <v>0</v>
      </c>
      <c r="BR1208" s="12" t="s">
        <v>36</v>
      </c>
      <c r="BS1208" s="12">
        <f>IF(CG1208=FALSE,0,CG1208)</f>
        <v>0</v>
      </c>
      <c r="BT1208" s="12" t="s">
        <v>36</v>
      </c>
      <c r="BU1208" s="18">
        <v>9</v>
      </c>
      <c r="BX1208" s="52" t="b">
        <f>IF(AD1207=3,1896.3,IF(AD1207=4,1249.18,IF(AD1207=5,476.76,IF(AD1207=6,3974,IF(AD1207=7,1481.5,IF(AD1207=8,567.82,IF(AD1207=9,5364.7,IF(AD1207=10,1659.18,IF(AD1207=11,1172.3)))))))))</f>
        <v>0</v>
      </c>
      <c r="BY1208" s="52" t="b">
        <f>IF(AE1207=5,2411.56,IF(AE1207=8,2817.26,IF(AE1207=11,2857.82)))</f>
        <v>0</v>
      </c>
      <c r="BZ1208" s="52" t="b">
        <f>IF(AF1207=3,974.64,IF(AF1207=4,651.28,IF(AF1207=5,575.98,IF(AF1207=6,1237.4,IF(AF1207=7,824.6,IF(AF1207=8,732.08,IF(AF1207=9,1597.08,IF(AF1207=10,1068.98,IF(AF1207=11,953.72)))))))))</f>
        <v>0</v>
      </c>
      <c r="CA1208" s="52">
        <f>IF(AG1207=3,997.78,IF(AG1207=4,722.58,IF(AG1207=5,500.76,IF(AG1207=6,1258.44,IF(AG1207=7,912.42,IF(AG1207=8,632.32,IF(AG1207=9,1630.7,IF(AG1207=10,1144.38,IF(AG1207=11,805.18)))))))))</f>
        <v>722.58</v>
      </c>
      <c r="CB1208" s="52">
        <f>IF(AH1207=3,719.7,IF(AH1207=4,261.66,IF(AH1207=5,157.22,IF(AH1207=6,854.38,IF(AH1207=7,321.54,IF(AH1207=8,190.76,IF(AH1207=9,1136.74,IF(AH1207=10,408.8,IF(AH1207=11,265.92)))))))))</f>
        <v>261.66000000000003</v>
      </c>
      <c r="CC1208" s="52" t="b">
        <f>IF(AI1207=3,392.34,IF(AI1207=4,179.86,IF(AI1207=5,97.76,IF(AI1207=6,492.16,IF(AI1207=7,224.14,IF(AI1207=8,123.84,IF(AI1207=9,594.22,IF(AI1207=10,280.82,IF(AI1207=11,159.34)))))))))</f>
        <v>0</v>
      </c>
      <c r="CD1208" s="52" t="b">
        <f>IF(AJ1207=3,216.7,IF(AJ1207=4,129.3,IF(AJ1207=5,91.5,IF(AJ1207=6,288.54,IF(AJ1207=7,173.16,IF(AJ1207=8,122.92,IF(AJ1207=9,390.32,IF(AJ1207=10,236.48,IF(AJ1207=11,167.76)))))))))</f>
        <v>0</v>
      </c>
      <c r="CE1208" s="52" t="b">
        <f>IF(AK1207=3,281.7,IF(AK1207=4,209.68,IF(AK1207=5,106.64,IF(AK1207=6,572.92,IF(AK1207=7,238.84,IF(AK1207=8,126.84,IF(AK1207=9,826.54,IF(AK1207=10,282.66,IF(AK1207=11,292)))))))))</f>
        <v>0</v>
      </c>
      <c r="CF1208" s="52" t="b">
        <f>IF(AL1207=3,702.84,IF(AL1207=4,1094.44,IF(AL1207=5,312.66,IF(AL1207=6,1445.98,IF(AL1207=7,1277.92,IF(AL1207=8,377.58,IF(AL1207=9,1892.8,IF(AL1207=10,1398.92,IF(AL1207=11,723.4)))))))))</f>
        <v>0</v>
      </c>
      <c r="CG1208" s="52" t="b">
        <f>IF(AM1207=3,92.82,IF(AM1207=4,38.02,IF(AM1207=5,31.92,IF(AM1207=6,157.8,IF(AM1207=7,64.68,IF(AM1207=8,54.18,IF(AM1207=9,250.54,IF(AM1207=10,96.96,IF(AM1207=11,86.94)))))))))</f>
        <v>0</v>
      </c>
    </row>
    <row r="1209" spans="1:88" ht="30" customHeight="1">
      <c r="A1209" s="295" t="s">
        <v>117</v>
      </c>
      <c r="B1209" s="298" t="s">
        <v>220</v>
      </c>
      <c r="C1209" s="307">
        <v>3001.4</v>
      </c>
      <c r="D1209" s="298" t="s">
        <v>27</v>
      </c>
      <c r="E1209" s="36" t="s">
        <v>28</v>
      </c>
      <c r="F1209" s="40">
        <f>G1209+I1209+J1209+L1209+Q1209+S1209+U1209+V1209+W1209+Y1209+Z1209</f>
        <v>1874644.4260000002</v>
      </c>
      <c r="G1209" s="61">
        <v>1874644.4260000002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25">
        <v>1</v>
      </c>
      <c r="AO1209" s="4">
        <f t="shared" si="3048"/>
        <v>0</v>
      </c>
      <c r="AP1209" s="4">
        <f t="shared" si="3049"/>
        <v>0</v>
      </c>
      <c r="AQ1209" s="4">
        <f t="shared" si="3113"/>
        <v>0</v>
      </c>
      <c r="AU1209" s="310" t="s">
        <v>117</v>
      </c>
      <c r="AV1209" s="316" t="s">
        <v>220</v>
      </c>
      <c r="AW1209" s="317">
        <v>3001.4</v>
      </c>
      <c r="AX1209" s="316" t="s">
        <v>27</v>
      </c>
      <c r="AY1209" s="36" t="s">
        <v>28</v>
      </c>
      <c r="AZ1209" s="10">
        <f>BA1209+BC1209+BD1209+BF1209+BK1209+BM1209+BO1209+BP1209+BQ1209+BS1209+BT1209</f>
        <v>3749288.85</v>
      </c>
      <c r="BA1209" s="44">
        <f>ROUND($C1209*BA1217,2)</f>
        <v>3749288.85</v>
      </c>
      <c r="BB1209" s="10">
        <f>ROUND(H1209*2,2)</f>
        <v>0</v>
      </c>
      <c r="BC1209" s="44">
        <f>ROUND($C1209*BC1217,2)</f>
        <v>0</v>
      </c>
      <c r="BD1209" s="44">
        <f>ROUND($C1209*BD1217,2)</f>
        <v>0</v>
      </c>
      <c r="BE1209" s="10">
        <f>ROUND(K1209*2,2)</f>
        <v>0</v>
      </c>
      <c r="BF1209" s="44">
        <f>ROUND($C1209*BF1217,2)</f>
        <v>0</v>
      </c>
      <c r="BG1209" s="10">
        <f>ROUND(M1209*2,2)</f>
        <v>0</v>
      </c>
      <c r="BH1209" s="10">
        <f>ROUND(N1209*2,2)</f>
        <v>0</v>
      </c>
      <c r="BI1209" s="10">
        <f>ROUND(O1209*2,2)</f>
        <v>0</v>
      </c>
      <c r="BJ1209" s="10">
        <f>ROUND(P1209*2,2)</f>
        <v>0</v>
      </c>
      <c r="BK1209" s="44">
        <f>ROUND($C1209*BK1217,2)</f>
        <v>0</v>
      </c>
      <c r="BL1209" s="10">
        <f>ROUND(R1209*2,2)</f>
        <v>0</v>
      </c>
      <c r="BM1209" s="44">
        <f>ROUND($C1209*BM1217,2)</f>
        <v>0</v>
      </c>
      <c r="BN1209" s="10">
        <f>ROUND(T1209*2,2)</f>
        <v>0</v>
      </c>
      <c r="BO1209" s="44">
        <f>ROUND($C1209*BO1217,2)</f>
        <v>0</v>
      </c>
      <c r="BP1209" s="44">
        <f>ROUND(V1209*2,2)</f>
        <v>0</v>
      </c>
      <c r="BQ1209" s="44">
        <f>ROUND($C1209*BQ1217,2)</f>
        <v>0</v>
      </c>
      <c r="BR1209" s="10">
        <f>ROUND(X1209*2,2)</f>
        <v>0</v>
      </c>
      <c r="BS1209" s="44">
        <f>ROUND(Y1209*2,2)</f>
        <v>0</v>
      </c>
      <c r="BT1209" s="10">
        <f>ROUND(Z1209*2,2)</f>
        <v>0</v>
      </c>
      <c r="BU1209" s="25">
        <v>1</v>
      </c>
      <c r="CI1209" s="32">
        <f>BF1209-BG1209</f>
        <v>0</v>
      </c>
    </row>
    <row r="1210" spans="1:88" ht="60" customHeight="1">
      <c r="A1210" s="296"/>
      <c r="B1210" s="299"/>
      <c r="C1210" s="308"/>
      <c r="D1210" s="300"/>
      <c r="E1210" s="36" t="s">
        <v>29</v>
      </c>
      <c r="F1210" s="13">
        <v>0</v>
      </c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5">
        <v>2</v>
      </c>
      <c r="AO1210" s="4">
        <f t="shared" si="3048"/>
        <v>0</v>
      </c>
      <c r="AP1210" s="4">
        <f t="shared" si="3049"/>
        <v>0</v>
      </c>
      <c r="AQ1210" s="4">
        <f t="shared" si="3113"/>
        <v>0</v>
      </c>
      <c r="AU1210" s="310"/>
      <c r="AV1210" s="316"/>
      <c r="AW1210" s="317"/>
      <c r="AX1210" s="316"/>
      <c r="AY1210" s="36" t="s">
        <v>29</v>
      </c>
      <c r="AZ1210" s="13">
        <v>0</v>
      </c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5">
        <v>2</v>
      </c>
    </row>
    <row r="1211" spans="1:88" ht="120" customHeight="1">
      <c r="A1211" s="296"/>
      <c r="B1211" s="299"/>
      <c r="C1211" s="308"/>
      <c r="D1211" s="298" t="s">
        <v>30</v>
      </c>
      <c r="E1211" s="36" t="s">
        <v>31</v>
      </c>
      <c r="F1211" s="13">
        <v>0</v>
      </c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5">
        <v>3</v>
      </c>
      <c r="AO1211" s="4">
        <f t="shared" si="3048"/>
        <v>0</v>
      </c>
      <c r="AP1211" s="4">
        <f t="shared" si="3049"/>
        <v>0</v>
      </c>
      <c r="AQ1211" s="4">
        <f t="shared" si="3113"/>
        <v>0</v>
      </c>
      <c r="AT1211" s="32">
        <f>AZ1211-BC1211</f>
        <v>0</v>
      </c>
      <c r="AU1211" s="310"/>
      <c r="AV1211" s="316"/>
      <c r="AW1211" s="317"/>
      <c r="AX1211" s="316" t="s">
        <v>30</v>
      </c>
      <c r="AY1211" s="36" t="s">
        <v>31</v>
      </c>
      <c r="AZ1211" s="13">
        <v>0</v>
      </c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5">
        <v>3</v>
      </c>
    </row>
    <row r="1212" spans="1:88" ht="30" customHeight="1">
      <c r="A1212" s="296"/>
      <c r="B1212" s="299"/>
      <c r="C1212" s="308"/>
      <c r="D1212" s="299"/>
      <c r="E1212" s="36" t="s">
        <v>32</v>
      </c>
      <c r="F1212" s="13">
        <v>0</v>
      </c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5">
        <v>4</v>
      </c>
      <c r="AO1212" s="4">
        <f t="shared" si="3048"/>
        <v>0</v>
      </c>
      <c r="AP1212" s="4">
        <f t="shared" si="3049"/>
        <v>0</v>
      </c>
      <c r="AQ1212" s="4">
        <f t="shared" si="3113"/>
        <v>0</v>
      </c>
      <c r="AU1212" s="310"/>
      <c r="AV1212" s="316"/>
      <c r="AW1212" s="317"/>
      <c r="AX1212" s="316"/>
      <c r="AY1212" s="36" t="s">
        <v>32</v>
      </c>
      <c r="AZ1212" s="13">
        <v>0</v>
      </c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5">
        <v>4</v>
      </c>
    </row>
    <row r="1213" spans="1:88" ht="30" customHeight="1">
      <c r="A1213" s="296"/>
      <c r="B1213" s="299"/>
      <c r="C1213" s="308"/>
      <c r="D1213" s="299"/>
      <c r="E1213" s="36" t="s">
        <v>33</v>
      </c>
      <c r="F1213" s="13">
        <v>0</v>
      </c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5">
        <v>5</v>
      </c>
      <c r="AO1213" s="4">
        <f t="shared" si="3048"/>
        <v>0</v>
      </c>
      <c r="AP1213" s="4">
        <f t="shared" si="3049"/>
        <v>0</v>
      </c>
      <c r="AQ1213" s="4">
        <f t="shared" si="3113"/>
        <v>0</v>
      </c>
      <c r="AU1213" s="310"/>
      <c r="AV1213" s="316"/>
      <c r="AW1213" s="317"/>
      <c r="AX1213" s="316"/>
      <c r="AY1213" s="36" t="s">
        <v>33</v>
      </c>
      <c r="AZ1213" s="13">
        <v>0</v>
      </c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5">
        <v>5</v>
      </c>
    </row>
    <row r="1214" spans="1:88" ht="30" customHeight="1">
      <c r="A1214" s="296"/>
      <c r="B1214" s="299"/>
      <c r="C1214" s="308"/>
      <c r="D1214" s="300"/>
      <c r="E1214" s="36" t="s">
        <v>34</v>
      </c>
      <c r="F1214" s="13">
        <v>0</v>
      </c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5">
        <v>6</v>
      </c>
      <c r="AO1214" s="4">
        <f t="shared" si="3048"/>
        <v>0</v>
      </c>
      <c r="AP1214" s="4">
        <f t="shared" si="3049"/>
        <v>0</v>
      </c>
      <c r="AQ1214" s="4">
        <f t="shared" si="3113"/>
        <v>0</v>
      </c>
      <c r="AU1214" s="310"/>
      <c r="AV1214" s="316"/>
      <c r="AW1214" s="317"/>
      <c r="AX1214" s="316"/>
      <c r="AY1214" s="36" t="s">
        <v>34</v>
      </c>
      <c r="AZ1214" s="13">
        <v>0</v>
      </c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5">
        <v>6</v>
      </c>
    </row>
    <row r="1215" spans="1:88" ht="30" customHeight="1">
      <c r="A1215" s="296"/>
      <c r="B1215" s="299"/>
      <c r="C1215" s="308"/>
      <c r="D1215" s="311" t="s">
        <v>35</v>
      </c>
      <c r="E1215" s="312"/>
      <c r="F1215" s="10">
        <f>F1209+F1210+F1211+F1212+F1213+F1214</f>
        <v>1874644.4260000002</v>
      </c>
      <c r="G1215" s="10">
        <f t="shared" ref="G1215" si="3135">G1209+G1210+G1211+G1212+G1213+G1214</f>
        <v>1874644.4260000002</v>
      </c>
      <c r="H1215" s="10">
        <f t="shared" ref="H1215" si="3136">H1209+H1210+H1211+H1212+H1213+H1214</f>
        <v>0</v>
      </c>
      <c r="I1215" s="10">
        <f t="shared" ref="I1215" si="3137">I1209+I1210+I1211+I1212+I1213+I1214</f>
        <v>0</v>
      </c>
      <c r="J1215" s="10">
        <f t="shared" ref="J1215" si="3138">J1209+J1210+J1211+J1212+J1213+J1214</f>
        <v>0</v>
      </c>
      <c r="K1215" s="10">
        <f t="shared" ref="K1215" si="3139">K1209+K1210+K1211+K1212+K1213+K1214</f>
        <v>0</v>
      </c>
      <c r="L1215" s="10">
        <f t="shared" ref="L1215" si="3140">L1209+L1210+L1211+L1212+L1213+L1214</f>
        <v>0</v>
      </c>
      <c r="M1215" s="10">
        <f t="shared" ref="M1215" si="3141">M1209+M1210+M1211+M1212+M1213+M1214</f>
        <v>0</v>
      </c>
      <c r="N1215" s="10">
        <f t="shared" ref="N1215" si="3142">N1209+N1210+N1211+N1212+N1213+N1214</f>
        <v>0</v>
      </c>
      <c r="O1215" s="10">
        <f t="shared" ref="O1215" si="3143">O1209+O1210+O1211+O1212+O1213+O1214</f>
        <v>0</v>
      </c>
      <c r="P1215" s="10">
        <f t="shared" ref="P1215" si="3144">P1209+P1210+P1211+P1212+P1213+P1214</f>
        <v>0</v>
      </c>
      <c r="Q1215" s="10">
        <f t="shared" ref="Q1215" si="3145">Q1209+Q1210+Q1211+Q1212+Q1213+Q1214</f>
        <v>0</v>
      </c>
      <c r="R1215" s="10">
        <f t="shared" ref="R1215" si="3146">R1209+R1210+R1211+R1212+R1213+R1214</f>
        <v>0</v>
      </c>
      <c r="S1215" s="10">
        <f t="shared" ref="S1215" si="3147">S1209+S1210+S1211+S1212+S1213+S1214</f>
        <v>0</v>
      </c>
      <c r="T1215" s="10">
        <f t="shared" ref="T1215" si="3148">T1209+T1210+T1211+T1212+T1213+T1214</f>
        <v>0</v>
      </c>
      <c r="U1215" s="10">
        <f t="shared" ref="U1215" si="3149">U1209+U1210+U1211+U1212+U1213+U1214</f>
        <v>0</v>
      </c>
      <c r="V1215" s="10">
        <f t="shared" ref="V1215" si="3150">V1209+V1210+V1211+V1212+V1213+V1214</f>
        <v>0</v>
      </c>
      <c r="W1215" s="10">
        <f t="shared" ref="W1215" si="3151">W1209+W1210+W1211+W1212+W1213+W1214</f>
        <v>0</v>
      </c>
      <c r="X1215" s="10">
        <f t="shared" ref="X1215" si="3152">X1209+X1210+X1211+X1212+X1213+X1214</f>
        <v>0</v>
      </c>
      <c r="Y1215" s="10">
        <f t="shared" ref="Y1215" si="3153">Y1209+Y1210+Y1211+Y1212+Y1213+Y1214</f>
        <v>0</v>
      </c>
      <c r="Z1215" s="10">
        <f t="shared" ref="Z1215" si="3154">Z1209+Z1210+Z1211+Z1212+Z1213+Z1214</f>
        <v>0</v>
      </c>
      <c r="AA1215" s="16">
        <v>7</v>
      </c>
      <c r="AO1215" s="4">
        <f t="shared" si="3048"/>
        <v>0</v>
      </c>
      <c r="AP1215" s="4">
        <f t="shared" si="3049"/>
        <v>0</v>
      </c>
      <c r="AQ1215" s="4">
        <f t="shared" si="3113"/>
        <v>0</v>
      </c>
      <c r="AU1215" s="310"/>
      <c r="AV1215" s="316"/>
      <c r="AW1215" s="317"/>
      <c r="AX1215" s="321" t="s">
        <v>35</v>
      </c>
      <c r="AY1215" s="321"/>
      <c r="AZ1215" s="10">
        <f>AZ1209+AZ1210+AZ1211+AZ1212+AZ1213+AZ1214</f>
        <v>3749288.85</v>
      </c>
      <c r="BA1215" s="10">
        <f t="shared" ref="BA1215:BT1215" si="3155">BA1209+BA1210+BA1211+BA1212+BA1213+BA1214</f>
        <v>3749288.85</v>
      </c>
      <c r="BB1215" s="10">
        <f t="shared" si="3155"/>
        <v>0</v>
      </c>
      <c r="BC1215" s="10">
        <f t="shared" si="3155"/>
        <v>0</v>
      </c>
      <c r="BD1215" s="10">
        <f t="shared" si="3155"/>
        <v>0</v>
      </c>
      <c r="BE1215" s="10">
        <f t="shared" si="3155"/>
        <v>0</v>
      </c>
      <c r="BF1215" s="10">
        <f t="shared" si="3155"/>
        <v>0</v>
      </c>
      <c r="BG1215" s="10">
        <f t="shared" si="3155"/>
        <v>0</v>
      </c>
      <c r="BH1215" s="10">
        <f t="shared" si="3155"/>
        <v>0</v>
      </c>
      <c r="BI1215" s="10">
        <f t="shared" si="3155"/>
        <v>0</v>
      </c>
      <c r="BJ1215" s="10">
        <f t="shared" si="3155"/>
        <v>0</v>
      </c>
      <c r="BK1215" s="10">
        <f t="shared" si="3155"/>
        <v>0</v>
      </c>
      <c r="BL1215" s="10">
        <f t="shared" si="3155"/>
        <v>0</v>
      </c>
      <c r="BM1215" s="10">
        <f t="shared" si="3155"/>
        <v>0</v>
      </c>
      <c r="BN1215" s="10">
        <f t="shared" si="3155"/>
        <v>0</v>
      </c>
      <c r="BO1215" s="10">
        <f t="shared" si="3155"/>
        <v>0</v>
      </c>
      <c r="BP1215" s="10">
        <f t="shared" si="3155"/>
        <v>0</v>
      </c>
      <c r="BQ1215" s="10">
        <f t="shared" si="3155"/>
        <v>0</v>
      </c>
      <c r="BR1215" s="10">
        <f t="shared" si="3155"/>
        <v>0</v>
      </c>
      <c r="BS1215" s="10">
        <f t="shared" si="3155"/>
        <v>0</v>
      </c>
      <c r="BT1215" s="10">
        <f t="shared" si="3155"/>
        <v>0</v>
      </c>
      <c r="BU1215" s="16">
        <v>7</v>
      </c>
      <c r="CI1215" s="32">
        <f>BF1215-BG1215</f>
        <v>0</v>
      </c>
      <c r="CJ1215" s="123"/>
    </row>
    <row r="1216" spans="1:88" ht="75" customHeight="1">
      <c r="A1216" s="296"/>
      <c r="B1216" s="299"/>
      <c r="C1216" s="308"/>
      <c r="D1216" s="311" t="s">
        <v>337</v>
      </c>
      <c r="E1216" s="312"/>
      <c r="F1216" s="11">
        <f>ROUND(F1215/C1209,2)</f>
        <v>624.59</v>
      </c>
      <c r="G1216" s="11">
        <f>ROUND(G1215/C1209,2)</f>
        <v>624.59</v>
      </c>
      <c r="H1216" s="11">
        <f>ROUND(H1215/C1209,2)</f>
        <v>0</v>
      </c>
      <c r="I1216" s="11">
        <f>ROUND(I1215/C1209,2)</f>
        <v>0</v>
      </c>
      <c r="J1216" s="11">
        <f>ROUND(J1215/C1209,2)</f>
        <v>0</v>
      </c>
      <c r="K1216" s="11">
        <f>ROUND(K1215/C1209,2)</f>
        <v>0</v>
      </c>
      <c r="L1216" s="11">
        <f>ROUND(L1215/C1209,2)</f>
        <v>0</v>
      </c>
      <c r="M1216" s="11">
        <f>ROUND(M1215/C1209,2)</f>
        <v>0</v>
      </c>
      <c r="N1216" s="11">
        <f>ROUND(N1215/C1209,2)</f>
        <v>0</v>
      </c>
      <c r="O1216" s="11">
        <f>ROUND(O1215/C1209,2)</f>
        <v>0</v>
      </c>
      <c r="P1216" s="11">
        <f>ROUND(P1215/C1209,2)</f>
        <v>0</v>
      </c>
      <c r="Q1216" s="11">
        <f>ROUND(Q1215/C1209,2)</f>
        <v>0</v>
      </c>
      <c r="R1216" s="11">
        <f>ROUND(R1215/C1209,2)</f>
        <v>0</v>
      </c>
      <c r="S1216" s="11">
        <f>ROUND(S1215/C1209,2)</f>
        <v>0</v>
      </c>
      <c r="T1216" s="11">
        <f>ROUND(T1215/C1209,2)</f>
        <v>0</v>
      </c>
      <c r="U1216" s="11">
        <f>ROUND(U1215/C1209,2)</f>
        <v>0</v>
      </c>
      <c r="V1216" s="11">
        <f>ROUND(V1215/C1209,2)</f>
        <v>0</v>
      </c>
      <c r="W1216" s="11">
        <f>ROUND(W1215/C1209,2)</f>
        <v>0</v>
      </c>
      <c r="X1216" s="11">
        <f>ROUND(X1215/C1209,2)</f>
        <v>0</v>
      </c>
      <c r="Y1216" s="11">
        <f>ROUND(Y1215/C1209,2)</f>
        <v>0</v>
      </c>
      <c r="Z1216" s="11">
        <f>ROUND(Z1215/C1209,2)</f>
        <v>0</v>
      </c>
      <c r="AA1216" s="17">
        <v>8</v>
      </c>
      <c r="AD1216" s="52">
        <f>IF(AND(G1216&gt;947.15,G1216&lt;949),3,IF(AND(G1216&gt;623.59,G1216&lt;625),4,IF(AND(G1216&gt;237.38,G1216&lt;239),5,IF(AND(G1216&gt;1986,G1216&lt;1988),6,IF(AND(G1216&gt;739.75,G1216&lt;741),7,IF(AND(G1216&gt;282.91,G1216&lt;284),8,IF(AND(G1216&gt;2681.35,G1216&lt;2683),9,IF(AND(G1216&gt;828.59,G1216&lt;830),10,IF(AND(G1216&gt;585.15,G1216&lt;587),11,IF(AND(G1216&gt;991.71,G1216&lt;993),12,IF(AND(G1216&gt;652.95,G1216&lt;654),13,IF(AND(G1216&gt;248.59,G1216&lt;250),14,IF(AND(G1216&gt;2079.39,G1216&lt;2081),15,IF(AND(G1216&gt;774.57,G1216&lt;776),16,IF(AND(G1216&gt;296.25,G1216&lt;298),17,IF(AND(G1216&gt;2807.42,G1216&lt;2809),18,IF(AND(G1216&gt;867.59,G1216&lt;869),19,IF(AND(G1216&gt;612.7,G1216&lt;614),20))))))))))))))))))</f>
        <v>4</v>
      </c>
      <c r="AE1216" s="52" t="b">
        <f>IF(AND(I1216&gt;1204.78,I1216&lt;1206),5,IF(AND(I1216&gt;1407.63,I1216&lt;1409),8,IF(AND(I1216&gt;1427.91,I1216&lt;1429),11,IF(AND(I1216&gt;1261.45,I1216&lt;1263),14,IF(AND(I1216&gt;1473.83,I1216&lt;1475),17,IF(AND(I1216&gt;1495.07,I1216&lt;1497),20))))))</f>
        <v>0</v>
      </c>
      <c r="AF1216" s="52" t="b">
        <f>IF(AND(J1216&gt;486.32,J1216&lt;488),3,IF(AND(J1216&gt;324.64,J1216&lt;326),4,IF(AND(J1216&gt;286.99,J1216&lt;288.5),5,IF(AND(J1216&gt;617.7,J1216&lt;618),6,IF(AND(J1216&gt;411.3,J1216&lt;413),7,IF(AND(J1216&gt;365.04,J1216&lt;367),8,IF(AND(J1216&gt;797.54,J1216&lt;799),9,IF(AND(J1216&gt;533.49,J1216&lt;535),10,IF(AND(J1216&gt;475.86,J1216&lt;477),11,IF(AND(J1216&gt;509.22,J1216&lt;511),12,IF(AND(J1216&gt;339.94,J1216&lt;341.2),13,IF(AND(J1216&gt;300.53,J1216&lt;302),14,IF(AND(J1216&gt;646.78,J1216&lt;648),15,IF(AND(J1216&gt;430.68,J1216&lt;432),16,IF(AND(J1216&gt;382.24,J1216&lt;384),17,IF(AND(J1216&gt;835.07,J1216&lt;837),18,IF(AND(J1216&gt;558.61,J1216&lt;560),19,IF(AND(J1216&gt;498.27,J1216&lt;500),20))))))))))))))))))</f>
        <v>0</v>
      </c>
      <c r="AG1216" s="52" t="b">
        <f>IF(AND(L1216&gt;497.89,L1216&lt;499),3,IF(AND(L1216&gt;360.29,L1216&lt;362),4,IF(AND(L1216&gt;249.38,L1216&lt;251),5,IF(AND(L1216&gt;628.22,L1216&lt;630),6,IF(AND(L1216&gt;455.21,L1216&lt;457),7,IF(AND(L1216&gt;315.16,L1216&lt;317),8,IF(AND(L1216&gt;814.35,L1216&lt;816),9,IF(AND(L1216&gt;571.19,L1216&lt;573),10,IF(AND(L1216&gt;401.59,L1216&lt;403),11,IF(AND(L1216&gt;521.33,L1216&lt;523),12,IF(AND(L1216&gt;377.28,L1216&lt;379),13,IF(AND(L1216&gt;261.15,L1216&lt;263),14,IF(AND(L1216&gt;657.8,L1216&lt;659),15,IF(AND(L1216&gt;476.66,L1216&lt;478),16,IF(AND(L1216&gt;330.01,L1216&lt;332),17,IF(AND(L1216&gt;852.67,L1216&lt;854),18,IF(AND(L1216&gt;598.08,L1216&lt;600),19,IF(AND(L1216&gt;420.51,L1216&lt;422),20))))))))))))))))))</f>
        <v>0</v>
      </c>
      <c r="AH1216" s="52" t="b">
        <f>IF(AND(Q1216&gt;358.85,Q1216&lt;360),3,IF(AND(Q1216&gt;129.83,Q1216&lt;131),4,IF(AND(Q1216&gt;77.61,Q1216&lt;79),5,IF(AND(Q1216&gt;426.19,Q1216&lt;428),6,IF(AND(Q1216&gt;159.77,Q1216&lt;161),7,IF(AND(Q1216&gt;94.38,Q1216&lt;96),8,IF(AND(Q1216&gt;567.37,Q1216&lt;569),9,IF(AND(Q1216&gt;203.4,Q1216&lt;205),10,IF(AND(Q1216&gt;131.96,Q1216&lt;133),11,IF(AND(Q1216&gt;375.76,Q1216&lt;377),12,IF(AND(Q1216&gt;135.98,Q1216&lt;137),13,IF(AND(Q1216&gt;81.31,Q1216&lt;83),14,IF(AND(Q1216&gt;446.27,Q1216&lt;448),15,IF(AND(Q1216&gt;167.32,Q1216&lt;169),16,IF(AND(Q1216&gt;98.86,Q1216&lt;100),17,IF(AND(Q1216&gt;594.08,Q1216&lt;596),18,IF(AND(Q1216&gt;213.01,Q1216&lt;215),19,IF(AND(Q1216&gt;138.21,Q1216&lt;140),20))))))))))))))))))</f>
        <v>0</v>
      </c>
      <c r="AI1216" s="52" t="b">
        <f>IF(AND(S1216&gt;195.17,S1216&lt;197),3,IF(AND(S1216&gt;88.93,S1216&lt;90),4,IF(AND(S1216&gt;47.88,S1216&lt;49),5,IF(AND(S1216&gt;245.08,S1216&lt;247),6,IF(AND(S1216&gt;111.07,S1216&lt;113),7,IF(AND(S1216&gt;60.92,S1216&lt;62),8,IF(AND(S1216&gt;296.11,S1216&lt;298),9,IF(AND(S1216&gt;139.41,S1216&lt;141),10,IF(AND(S1216&gt;78.67,S1216&lt;80),11,IF(AND(S1216&gt;204.39,S1216&lt;206),12,IF(AND(S1216&gt;93.16,S1216&lt;95),13,IF(AND(S1216&gt;50.17,S1216&lt;52),14,IF(AND(S1216&gt;256.64,S1216&lt;258),15,IF(AND(S1216&gt;116.33,S1216&lt;118),16,IF(AND(S1216&gt;63.83,S1216&lt;65),17,IF(AND(S1216&gt;310.07,S1216&lt;312),18,IF(AND(S1216&gt;146.01,S1216&lt;148),19,IF(AND(S1216&gt;82.42,S1216&lt;84),20))))))))))))))))))</f>
        <v>0</v>
      </c>
      <c r="AJ1216" s="52" t="b">
        <f>IF(AND(U1216&gt;107.35,U1216&lt;109),3,IF(AND(U1216&gt;63.65,U1216&lt;65),4,IF(AND(U1216&gt;44.75,U1216&lt;46),5,IF(AND(U1216&gt;143.27,U1216&lt;145),6,IF(AND(U1216&gt;85.58,U1216&lt;87),7,IF(AND(U1216&gt;60.46,U1216&lt;62),8,IF(AND(U1216&gt;194.16,U1216&lt;196),9,IF(AND(U1216&gt;117.24,U1216&lt;119),10,IF(AND(U1216&gt;82.88,U1216&lt;84),11,IF(AND(U1216&gt;112.44,U1216&lt;114),12,IF(AND(U1216&gt;66.69,U1216&lt;68),13,IF(AND(U1216&gt;46.9,U1216&lt;48),14,IF(AND(U1216&gt;150.05,U1216&lt;152),15,IF(AND(U1216&gt;90.65,U1216&lt;91),16,IF(AND(U1216&gt;63.34,U1216&lt;65),17,IF(AND(U1216&gt;203.34,U1216&lt;205),18,IF(AND(U1216&gt;122.8,U1216&lt;124),19,IF(AND(U1216&gt;86.83,U1216&lt;88),20))))))))))))))))))</f>
        <v>0</v>
      </c>
      <c r="AK1216" s="52" t="b">
        <f>IF(AND(V1216&gt;139.85,V1216&lt;141),3,IF(AND(V1216&gt;103.84,V1216&lt;105),4,IF(AND(V1216&gt;52.32,V1216&lt;54),5,IF(AND(V1216&gt;285.46,V1216&lt;287),6,IF(AND(V1216&gt;118.42,V1216&lt;120),7,IF(AND(V1216&gt;62.42,V1216&lt;64),8,IF(AND(V1216&gt;412.27,V1216&lt;414),9,IF(AND(V1216&gt;140.33,V1216&lt;142),10,IF(AND(V1216&gt;145,V1216&lt;147),11,IF(AND(V1216&gt;146.47,V1216&lt;148),12,IF(AND(V1216&gt;108.77,V1216&lt;110),13,IF(AND(V1216&gt;54.82,V1216&lt;56),14,IF(AND(V1216&gt;298.92,V1216&lt;300),15,IF(AND(V1216&gt;124.03,V1216&lt;126),16,IF(AND(V1216&gt;65.4,V1216&lt;67),17,IF(AND(V1216&gt;431.69,V1216&lt;433),18,IF(AND(V1216&gt;146.97,V1216&lt;148),19,IF(AND(V1216&gt;151.86,V1216&lt;153),20))))))))))))))))))</f>
        <v>0</v>
      </c>
      <c r="AL1216" s="52" t="b">
        <f>IF(AND(W1216&gt;350.42,W1216&lt;352),3,IF(AND(W1216&gt;546.22,W1216&lt;548),4,IF(AND(W1216&gt;155.33,W1216&lt;157),5,IF(AND(W1216&gt;721.99,W1216&lt;723),6,IF(AND(W1216&gt;638.96,W1216&lt;639),7,IF(AND(W1216&gt;187.79,W1216&lt;189),8,IF(AND(W1216&gt;945.4,W1216&lt;947),9,IF(AND(W1216&gt;698.46,W1216&lt;670),10,IF(AND(W1216&gt;360.7,W1216&lt;362),11,IF(AND(W1216&gt;366.94,W1216&lt;368),12,IF(AND(W1216&gt;571.94,W1216&lt;573),13,IF(AND(W1216&gt;162.68,W1216&lt;164),14,IF(AND(W1216&gt;755.97,W1216&lt;757),15,IF(AND(W1216&gt;667.99,W1216&lt;669),16,IF(AND(W1216&gt;196.66,W1216&lt;198),17,IF(AND(W1216&gt;989.88,W1216&lt;991),18,IF(AND(W1216&gt;731.33,W1216&lt;733),19,IF(AND(W1216&gt;377.7,W1216&lt;379),20))))))))))))))))))</f>
        <v>0</v>
      </c>
      <c r="AM1216" s="52" t="b">
        <f>IF(AND(Y1216&gt;46.2,Y1216&lt;46.5),3,IF(AND(Y1216&gt;18.8,Y1216&lt;19.1),4,IF(AND(Y1216&gt;15.8,Y1216&lt;16),5,IF(AND(Y1216&gt;78.7,Y1216&lt;79),6,IF(AND(Y1216&gt;32.1,Y1216&lt;32.4),7,IF(AND(Y1216&gt;26.9,Y1216&lt;27.3),8,IF(AND(Y1216&gt;125,Y1216&lt;125.5),9,IF(AND(Y1216&gt;48.2,Y1216&lt;48.52),10,IF(AND(Y1216&gt;43.1,Y1216&lt;43.6),11,IF(AND(Y1216&gt;48.53,Y1216&lt;48.7),12,IF(AND(Y1216&gt;19.6,Y1216&lt;20.1),13,IF(AND(Y1216&gt;16.5,Y1216&lt;16.9),14,IF(AND(Y1216&gt;82.4,Y1216&lt;82.8),15,IF(AND(Y1216&gt;33.6,Y1216&lt;34),16,IF(AND(Y1216&gt;28,Y1216&lt;28.6),17,IF(AND(Y1216&gt;130.8,Y1216&lt;131.4),18,IF(AND(Y1216&gt;50.5,Y1216&lt;50.9),19,IF(AND(Y1216&gt;45.2,Y1216&lt;45.8),20))))))))))))))))))</f>
        <v>0</v>
      </c>
      <c r="AO1216" s="4">
        <f t="shared" si="3048"/>
        <v>0</v>
      </c>
      <c r="AP1216" s="4">
        <f t="shared" si="3049"/>
        <v>0</v>
      </c>
      <c r="AQ1216" s="4">
        <f t="shared" si="3113"/>
        <v>0</v>
      </c>
      <c r="AU1216" s="310"/>
      <c r="AV1216" s="316"/>
      <c r="AW1216" s="317"/>
      <c r="AX1216" s="321" t="s">
        <v>337</v>
      </c>
      <c r="AY1216" s="321"/>
      <c r="AZ1216" s="11">
        <f>ROUND(AZ1215/AW1209,2)</f>
        <v>1249.18</v>
      </c>
      <c r="BA1216" s="11">
        <f>ROUND(BA1215/AW1209,2)</f>
        <v>1249.18</v>
      </c>
      <c r="BB1216" s="11">
        <f>ROUND(BB1215/AW1209,2)</f>
        <v>0</v>
      </c>
      <c r="BC1216" s="11">
        <f>ROUND(BC1215/AW1209,2)</f>
        <v>0</v>
      </c>
      <c r="BD1216" s="11">
        <f>ROUND(BD1215/AW1209,2)</f>
        <v>0</v>
      </c>
      <c r="BE1216" s="11">
        <f>ROUND(BE1215/AW1209,2)</f>
        <v>0</v>
      </c>
      <c r="BF1216" s="11">
        <f>ROUND(BF1215/AW1209,2)</f>
        <v>0</v>
      </c>
      <c r="BG1216" s="11">
        <f>ROUND(BG1215/AW1209,2)</f>
        <v>0</v>
      </c>
      <c r="BH1216" s="11">
        <f>ROUND(BH1215/AW1209,2)</f>
        <v>0</v>
      </c>
      <c r="BI1216" s="11">
        <f>ROUND(BI1215/AW1209,2)</f>
        <v>0</v>
      </c>
      <c r="BJ1216" s="11">
        <f>ROUND(BJ1215/AW1209,2)</f>
        <v>0</v>
      </c>
      <c r="BK1216" s="11">
        <f>ROUND(BK1215/AW1209,2)</f>
        <v>0</v>
      </c>
      <c r="BL1216" s="11">
        <f>ROUND(BL1215/AW1209,2)</f>
        <v>0</v>
      </c>
      <c r="BM1216" s="11">
        <f>ROUND(BM1215/AW1209,2)</f>
        <v>0</v>
      </c>
      <c r="BN1216" s="11">
        <f>ROUND(BN1215/AW1209,2)</f>
        <v>0</v>
      </c>
      <c r="BO1216" s="11">
        <f>ROUND(BO1215/AW1209,2)</f>
        <v>0</v>
      </c>
      <c r="BP1216" s="11">
        <f>ROUND(BP1215/AW1209,2)</f>
        <v>0</v>
      </c>
      <c r="BQ1216" s="11">
        <f>ROUND(BQ1215/AW1209,2)</f>
        <v>0</v>
      </c>
      <c r="BR1216" s="11">
        <f>ROUND(BR1215/AW1209,2)</f>
        <v>0</v>
      </c>
      <c r="BS1216" s="11">
        <f>ROUND(BS1215/AW1209,2)</f>
        <v>0</v>
      </c>
      <c r="BT1216" s="11">
        <f>ROUND(BT1215/AW1209,2)</f>
        <v>0</v>
      </c>
      <c r="BU1216" s="17">
        <v>8</v>
      </c>
      <c r="BX1216" s="52" t="b">
        <f>IF(AND(BA1216&gt;947.15,BA1216&lt;949),3,IF(AND(BA1216&gt;623.59,BA1216&lt;625),4,IF(AND(BA1216&gt;237.38,BA1216&lt;239),5,IF(AND(BA1216&gt;1986,BA1216&lt;1988),6,IF(AND(BA1216&gt;739.75,BA1216&lt;741),7,IF(AND(BA1216&gt;282.91,BA1216&lt;284),8,IF(AND(BA1216&gt;2681.35,BA1216&lt;2683),9,IF(AND(BA1216&gt;828.59,BA1216&lt;830),10,IF(AND(BA1216&gt;585.15,BA1216&lt;587),11,IF(AND(BA1216&gt;991.71,BA1216&lt;993),12,IF(AND(BA1216&gt;652.95,BA1216&lt;654),13,IF(AND(BA1216&gt;248.59,BA1216&lt;250),14,IF(AND(BA1216&gt;2079.39,BA1216&lt;2081),15,IF(AND(BA1216&gt;774.57,BA1216&lt;776),16,IF(AND(BA1216&gt;296.25,BA1216&lt;298),17,IF(AND(BA1216&gt;2807.42,BA1216&lt;2809),18,IF(AND(BA1216&gt;867.59,BA1216&lt;869),19,IF(AND(BA1216&gt;612.7,BA1216&lt;614),20))))))))))))))))))</f>
        <v>0</v>
      </c>
      <c r="BY1216" s="52" t="b">
        <f>IF(AND(BC1216&gt;1204.78,BC1216&lt;1206),5,IF(AND(BC1216&gt;1407.63,BC1216&lt;1409),8,IF(AND(BC1216&gt;1427.91,BC1216&lt;1429),11,IF(AND(BC1216&gt;1261.45,BC1216&lt;1263),14,IF(AND(BC1216&gt;1473.83,BC1216&lt;1475),17,IF(AND(BC1216&gt;1495.07,BC1216&lt;1497),20))))))</f>
        <v>0</v>
      </c>
      <c r="BZ1216" s="52" t="b">
        <f>IF(AND(BD1216&gt;486.32,BD1216&lt;488),3,IF(AND(BD1216&gt;324.64,BD1216&lt;326),4,IF(AND(BD1216&gt;286.99,BD1216&lt;288.5),5,IF(AND(BD1216&gt;617.7,BD1216&lt;618),6,IF(AND(BD1216&gt;411.3,BD1216&lt;413),7,IF(AND(BD1216&gt;365.04,BD1216&lt;367),8,IF(AND(BD1216&gt;797.54,BD1216&lt;799),9,IF(AND(BD1216&gt;533.49,BD1216&lt;535),10,IF(AND(BD1216&gt;475.86,BD1216&lt;477),11,IF(AND(BD1216&gt;509.22,BD1216&lt;511),12,IF(AND(BD1216&gt;339.94,BD1216&lt;341.2),13,IF(AND(BD1216&gt;300.53,BD1216&lt;302),14,IF(AND(BD1216&gt;646.78,BD1216&lt;648),15,IF(AND(BD1216&gt;430.68,BD1216&lt;432),16,IF(AND(BD1216&gt;382.24,BD1216&lt;384),17,IF(AND(BD1216&gt;835.07,BD1216&lt;837),18,IF(AND(BD1216&gt;558.61,BD1216&lt;560),19,IF(AND(BD1216&gt;498.27,BD1216&lt;500),20))))))))))))))))))</f>
        <v>0</v>
      </c>
      <c r="CA1216" s="52" t="b">
        <f>IF(AND(BF1216&gt;497.89,BF1216&lt;499),3,IF(AND(BF1216&gt;360.29,BF1216&lt;362),4,IF(AND(BF1216&gt;249.38,BF1216&lt;251),5,IF(AND(BF1216&gt;628.22,BF1216&lt;630),6,IF(AND(BF1216&gt;455.21,BF1216&lt;457),7,IF(AND(BF1216&gt;315.16,BF1216&lt;317),8,IF(AND(BF1216&gt;814.35,BF1216&lt;816),9,IF(AND(BF1216&gt;571.19,BF1216&lt;573),10,IF(AND(BF1216&gt;401.59,BF1216&lt;403),11,IF(AND(BF1216&gt;521.33,BF1216&lt;523),12,IF(AND(BF1216&gt;377.28,BF1216&lt;379),13,IF(AND(BF1216&gt;261.15,BF1216&lt;263),14,IF(AND(BF1216&gt;657.8,BF1216&lt;659),15,IF(AND(BF1216&gt;476.66,BF1216&lt;478),16,IF(AND(BF1216&gt;330.01,BF1216&lt;332),17,IF(AND(BF1216&gt;852.67,BF1216&lt;854),18,IF(AND(BF1216&gt;598.08,BF1216&lt;600),19,IF(AND(BF1216&gt;420.51,BF1216&lt;422),20))))))))))))))))))</f>
        <v>0</v>
      </c>
      <c r="CB1216" s="52" t="b">
        <f>IF(AND(BK1216&gt;358.85,BK1216&lt;360),3,IF(AND(BK1216&gt;129.83,BK1216&lt;131),4,IF(AND(BK1216&gt;77.61,BK1216&lt;79),5,IF(AND(BK1216&gt;426.19,BK1216&lt;428),6,IF(AND(BK1216&gt;159.77,BK1216&lt;161),7,IF(AND(BK1216&gt;94.38,BK1216&lt;96),8,IF(AND(BK1216&gt;567.37,BK1216&lt;569),9,IF(AND(BK1216&gt;203.4,BK1216&lt;205),10,IF(AND(BK1216&gt;131.96,BK1216&lt;133),11,IF(AND(BK1216&gt;375.76,BK1216&lt;377),12,IF(AND(BK1216&gt;135.98,BK1216&lt;137),13,IF(AND(BK1216&gt;81.31,BK1216&lt;83),14,IF(AND(BK1216&gt;446.27,BK1216&lt;448),15,IF(AND(BK1216&gt;167.32,BK1216&lt;169),16,IF(AND(BK1216&gt;98.86,BK1216&lt;100),17,IF(AND(BK1216&gt;594.08,BK1216&lt;596),18,IF(AND(BK1216&gt;213.01,BK1216&lt;215),19,IF(AND(BK1216&gt;138.21,BK1216&lt;140),20))))))))))))))))))</f>
        <v>0</v>
      </c>
      <c r="CC1216" s="52" t="b">
        <f>IF(AND(BM1216&gt;195.17,BM1216&lt;197),3,IF(AND(BM1216&gt;88.93,BM1216&lt;90),4,IF(AND(BM1216&gt;47.88,BM1216&lt;49),5,IF(AND(BM1216&gt;245.08,BM1216&lt;247),6,IF(AND(BM1216&gt;111.07,BM1216&lt;113),7,IF(AND(BM1216&gt;60.92,BM1216&lt;62),8,IF(AND(BM1216&gt;296.11,BM1216&lt;298),9,IF(AND(BM1216&gt;139.41,BM1216&lt;141),10,IF(AND(BM1216&gt;78.67,BM1216&lt;80),11,IF(AND(BM1216&gt;204.39,BM1216&lt;206),12,IF(AND(BM1216&gt;93.16,BM1216&lt;95),13,IF(AND(BM1216&gt;50.17,BM1216&lt;52),14,IF(AND(BM1216&gt;256.64,BM1216&lt;258),15,IF(AND(BM1216&gt;116.33,BM1216&lt;118),16,IF(AND(BM1216&gt;63.83,BM1216&lt;65),17,IF(AND(BM1216&gt;310.07,BM1216&lt;312),18,IF(AND(BM1216&gt;146.01,BM1216&lt;148),19,IF(AND(BM1216&gt;82.42,BM1216&lt;84),20))))))))))))))))))</f>
        <v>0</v>
      </c>
      <c r="CD1216" s="52" t="b">
        <f>IF(AND(BO1216&gt;107.35,BO1216&lt;109),3,IF(AND(BO1216&gt;63.65,BO1216&lt;65),4,IF(AND(BO1216&gt;44.75,BO1216&lt;46),5,IF(AND(BO1216&gt;143.27,BO1216&lt;145),6,IF(AND(BO1216&gt;85.58,BO1216&lt;87),7,IF(AND(BO1216&gt;60.46,BO1216&lt;62),8,IF(AND(BO1216&gt;194.16,BO1216&lt;196),9,IF(AND(BO1216&gt;117.24,BO1216&lt;119),10,IF(AND(BO1216&gt;82.88,BO1216&lt;84),11,IF(AND(BO1216&gt;112.44,BO1216&lt;114),12,IF(AND(BO1216&gt;66.69,BO1216&lt;68),13,IF(AND(BO1216&gt;46.9,BO1216&lt;48),14,IF(AND(BO1216&gt;150.05,BO1216&lt;152),15,IF(AND(BO1216&gt;90.65,BO1216&lt;91),16,IF(AND(BO1216&gt;63.34,BO1216&lt;65),17,IF(AND(BO1216&gt;203.34,BO1216&lt;205),18,IF(AND(BO1216&gt;122.8,BO1216&lt;124),19,IF(AND(BO1216&gt;86.83,BO1216&lt;88),20))))))))))))))))))</f>
        <v>0</v>
      </c>
      <c r="CE1216" s="52" t="b">
        <f>IF(AND(BP1216&gt;139.85,BP1216&lt;141),3,IF(AND(BP1216&gt;103.84,BP1216&lt;105),4,IF(AND(BP1216&gt;52.32,BP1216&lt;54),5,IF(AND(BP1216&gt;285.46,BP1216&lt;287),6,IF(AND(BP1216&gt;118.42,BP1216&lt;120),7,IF(AND(BP1216&gt;62.42,BP1216&lt;64),8,IF(AND(BP1216&gt;412.27,BP1216&lt;414),9,IF(AND(BP1216&gt;140.33,BP1216&lt;142),10,IF(AND(BP1216&gt;145,BP1216&lt;147),11,IF(AND(BP1216&gt;146.47,BP1216&lt;148),12,IF(AND(BP1216&gt;108.77,BP1216&lt;110),13,IF(AND(BP1216&gt;54.82,BP1216&lt;56),14,IF(AND(BP1216&gt;298.92,BP1216&lt;300),15,IF(AND(BP1216&gt;124.03,BP1216&lt;126),16,IF(AND(BP1216&gt;65.4,BP1216&lt;67),17,IF(AND(BP1216&gt;431.69,BP1216&lt;433),18,IF(AND(BP1216&gt;146.97,BP1216&lt;148),19,IF(AND(BP1216&gt;151.86,BP1216&lt;153),20))))))))))))))))))</f>
        <v>0</v>
      </c>
      <c r="CF1216" s="52" t="b">
        <f>IF(AND(BQ1216&gt;350.42,BQ1216&lt;352),3,IF(AND(BQ1216&gt;546.22,BQ1216&lt;548),4,IF(AND(BQ1216&gt;155.33,BQ1216&lt;157),5,IF(AND(BQ1216&gt;721.99,BQ1216&lt;723),6,IF(AND(BQ1216&gt;638.96,BQ1216&lt;639),7,IF(AND(BQ1216&gt;187.79,BQ1216&lt;189),8,IF(AND(BQ1216&gt;945.4,BQ1216&lt;947),9,IF(AND(BQ1216&gt;698.46,BQ1216&lt;670),10,IF(AND(BQ1216&gt;360.7,BQ1216&lt;362),11,IF(AND(BQ1216&gt;366.94,BQ1216&lt;368),12,IF(AND(BQ1216&gt;571.94,BQ1216&lt;573),13,IF(AND(BQ1216&gt;162.68,BQ1216&lt;164),14,IF(AND(BQ1216&gt;755.97,BQ1216&lt;757),15,IF(AND(BQ1216&gt;667.99,BQ1216&lt;669),16,IF(AND(BQ1216&gt;196.66,BQ1216&lt;198),17,IF(AND(BQ1216&gt;989.88,BQ1216&lt;991),18,IF(AND(BQ1216&gt;731.33,BQ1216&lt;733),19,IF(AND(BQ1216&gt;377.7,BQ1216&lt;379),20))))))))))))))))))</f>
        <v>0</v>
      </c>
      <c r="CG1216" s="52" t="b">
        <f>IF(AND(BS1216&gt;46.2,BS1216&lt;46.5),3,IF(AND(BS1216&gt;18.8,BS1216&lt;19.1),4,IF(AND(BS1216&gt;15.8,BS1216&lt;16),5,IF(AND(BS1216&gt;78.7,BS1216&lt;79),6,IF(AND(BS1216&gt;32.1,BS1216&lt;32.4),7,IF(AND(BS1216&gt;26.9,BS1216&lt;27.3),8,IF(AND(BS1216&gt;125,BS1216&lt;125.5),9,IF(AND(BS1216&gt;48.2,BS1216&lt;48.52),10,IF(AND(BS1216&gt;43.1,BS1216&lt;43.6),11,IF(AND(BS1216&gt;48.53,BS1216&lt;48.7),12,IF(AND(BS1216&gt;19.6,BS1216&lt;20.1),13,IF(AND(BS1216&gt;16.5,BS1216&lt;16.9),14,IF(AND(BS1216&gt;82.4,BS1216&lt;82.8),15,IF(AND(BS1216&gt;33.6,BS1216&lt;34),16,IF(AND(BS1216&gt;28,BS1216&lt;28.6),17,IF(AND(BS1216&gt;130.8,BS1216&lt;131.4),18,IF(AND(BS1216&gt;50.5,BS1216&lt;50.9),19,IF(AND(BS1216&gt;45.2,BS1216&lt;45.8),20))))))))))))))))))</f>
        <v>0</v>
      </c>
    </row>
    <row r="1217" spans="1:88" ht="90" customHeight="1">
      <c r="A1217" s="297"/>
      <c r="B1217" s="300"/>
      <c r="C1217" s="309"/>
      <c r="D1217" s="311" t="s">
        <v>338</v>
      </c>
      <c r="E1217" s="312"/>
      <c r="F1217" s="10" t="s">
        <v>36</v>
      </c>
      <c r="G1217" s="12">
        <f>IF(AD1217=FALSE,0,AD1217)</f>
        <v>624.59</v>
      </c>
      <c r="H1217" s="12" t="s">
        <v>36</v>
      </c>
      <c r="I1217" s="12">
        <f>IF(AE1217=FALSE,0,AE1217)</f>
        <v>0</v>
      </c>
      <c r="J1217" s="12">
        <f>IF(AF1217=FALSE,0,AF1217)</f>
        <v>0</v>
      </c>
      <c r="K1217" s="12" t="s">
        <v>36</v>
      </c>
      <c r="L1217" s="12">
        <f>IF(AG1217=FALSE,0,AG1217)</f>
        <v>0</v>
      </c>
      <c r="M1217" s="12" t="s">
        <v>36</v>
      </c>
      <c r="N1217" s="12" t="s">
        <v>36</v>
      </c>
      <c r="O1217" s="12" t="s">
        <v>36</v>
      </c>
      <c r="P1217" s="12" t="s">
        <v>36</v>
      </c>
      <c r="Q1217" s="12">
        <f>IF(AH1217=FALSE,0,AH1217)</f>
        <v>0</v>
      </c>
      <c r="R1217" s="12" t="s">
        <v>36</v>
      </c>
      <c r="S1217" s="12">
        <f>IF(AI1217=FALSE,0,AI1217)</f>
        <v>0</v>
      </c>
      <c r="T1217" s="12" t="s">
        <v>36</v>
      </c>
      <c r="U1217" s="12">
        <f>IF(AJ1217=FALSE,0,AJ1217)</f>
        <v>0</v>
      </c>
      <c r="V1217" s="12">
        <f>IF(AK1217=FALSE,0,AK1217)</f>
        <v>0</v>
      </c>
      <c r="W1217" s="12">
        <f>IF(AL1217=FALSE,0,AL1217)</f>
        <v>0</v>
      </c>
      <c r="X1217" s="12" t="s">
        <v>36</v>
      </c>
      <c r="Y1217" s="12">
        <f>IF(AM1217=FALSE,0,AM1217)</f>
        <v>0</v>
      </c>
      <c r="Z1217" s="12" t="s">
        <v>36</v>
      </c>
      <c r="AA1217" s="18">
        <v>9</v>
      </c>
      <c r="AD1217" s="52">
        <f>IF(AD1216=3,948.15,IF(AD1216=4,624.59,IF(AD1216=5,238.38,IF(AD1216=6,1987,IF(AD1216=7,740.75,IF(AD1216=8,283.91,IF(AD1216=9,2682.35,IF(AD1216=10,829.59,IF(AD1216=11,586.15,IF(AD1216=12,992.71,IF(AD1216=13,653.95,IF(AD1216=14,249.59,IF(AD1216=15,2080.39,IF(AD1216=16,775.57,IF(AD1216=17,297.25,IF(AD1216=18,2808.42,IF(AD1216=19,868.59,IF(AD1216=20,613.7))))))))))))))))))</f>
        <v>624.59</v>
      </c>
      <c r="AE1217" s="52" t="b">
        <f>IF(AE1216=5,1205.78,IF(AE1216=8,1408.63,IF(AE1216=11,1428.91,IF(AE1216=14,1262.45,IF(AE1216=17,1474.83,IF(AE1216=20,1496.07))))))</f>
        <v>0</v>
      </c>
      <c r="AF1217" s="52" t="b">
        <f>IF(AF1216=3,487.32,IF(AF1216=4,325.64,IF(AF1216=5,287.99,IF(AF1216=6,618.7,IF(AF1216=7,412.3,IF(AF1216=8,366.04,IF(AF1216=9,798.54,IF(AF1216=10,534.49,IF(AF1216=11,476.86,IF(AF1216=12,510.22,IF(AF1216=13,340.94,IF(AF1216=14,301.53,IF(AF1216=15,647.78,IF(AF1216=16,431.68,IF(AF1216=17,383.24,IF(AF1216=18,836.07,IF(AF1216=19,559.61,IF(AF1216=20,499.27))))))))))))))))))</f>
        <v>0</v>
      </c>
      <c r="AG1217" s="52" t="b">
        <f>IF(AG1216=3,498.89,IF(AG1216=4,361.29,IF(AG1216=5,250.38,IF(AG1216=6,629.22,IF(AG1216=7,456.21,IF(AG1216=8,316.16,IF(AG1216=9,815.35,IF(AG1216=10,572.19,IF(AG1216=11,402.59,IF(AG1216=12,522.33,IF(AG1216=13,378.28,IF(AG1216=14,262.15,IF(AG1216=15,658.8,IF(AG1216=16,477.66,IF(AG1216=17,331.01,IF(AG1216=18,853.67,IF(AG1216=19,599.08,IF(AG1216=20,421.51))))))))))))))))))</f>
        <v>0</v>
      </c>
      <c r="AH1217" s="52" t="b">
        <f>IF(AH1216=3,359.85,IF(AH1216=4,130.83,IF(AH1216=5,78.61,IF(AH1216=6,427.19,IF(AH1216=7,160.77,IF(AH1216=8,95.38,IF(AH1216=9,568.37,IF(AH1216=10,204.4,IF(AH1216=11,132.96,IF(AH1216=12,376.76,IF(AH1216=13,136.98,IF(AH1216=14,82.31,IF(AH1216=15,447.27,IF(AH1216=16,168.32,IF(AH1216=17,99.86,IF(AH1216=18,595.08,IF(AH1216=19,214.01,IF(AH1216=20,139.21))))))))))))))))))</f>
        <v>0</v>
      </c>
      <c r="AI1217" s="52" t="b">
        <f>IF(AI1216=3,196.17,IF(AI1216=4,89.93,IF(AI1216=5,48.88,IF(AI1216=6,246.08,IF(AI1216=7,112.07,IF(AI1216=8,61.92,IF(AI1216=9,297.11,IF(AI1216=10,140.41,IF(AI1216=11,79.67,IF(AI1216=12,205.39,IF(AI1216=13,94.16,IF(AI1216=14,51.17,IF(AI1216=15,257.64,IF(AI1216=16,117.33,IF(AI1216=17,64.83,IF(AI1216=18,311.07,IF(AI1216=19,147.01,IF(AI1216=20,83.42))))))))))))))))))</f>
        <v>0</v>
      </c>
      <c r="AJ1217" s="52" t="b">
        <f>IF(AJ1216=3,108.35,IF(AJ1216=4,64.65,IF(AJ1216=5,45.75,IF(AJ1216=6,144.27,IF(AJ1216=7,86.58,IF(AJ1216=8,61.46,IF(AJ1216=9,195.16,IF(AJ1216=10,118.24,IF(AJ1216=11,83.88,IF(AJ1216=12,113.44,IF(AJ1216=13,67.69,IF(AJ1216=14,47.9,IF(AJ1216=15,151.05,IF(AJ1216=16,90.65,IF(AJ1216=17,64.34,IF(AJ1216=18,204.34,IF(AJ1216=19,123.8,IF(AJ1216=20,87.83))))))))))))))))))</f>
        <v>0</v>
      </c>
      <c r="AK1217" s="52" t="b">
        <f>IF(AK1216=3,140.85,IF(AK1216=4,104.84,IF(AK1216=5,53.32,IF(AK1216=6,286.46,IF(AK1216=7,119.42,IF(AK1216=8,63.42,IF(AK1216=9,413.27,IF(AK1216=10,141.33,IF(AK1216=11,146,IF(AK1216=12,147.47,IF(AK1216=13,109.77,IF(AK1216=14,55.82,IF(AK1216=15,299.92,IF(AK1216=16,125.03,IF(AK1216=17,66.4,IF(AK1216=18,432.69,IF(AK1216=19,147.97,IF(AK1216=20,152.86))))))))))))))))))</f>
        <v>0</v>
      </c>
      <c r="AL1217" s="52" t="b">
        <f>IF(AL1216=3,351.42,IF(AL1216=4,547.22,IF(AL1216=5,156.33,IF(AL1216=6,722.99,IF(AL1216=7,638.96,IF(AL1216=8,188.79,IF(AL1216=9,946.4,IF(AL1216=10,699.46,IF(AL1216=11,361.7,IF(AL1216=12,367.94,IF(AL1216=13,572.94,IF(AL1216=14,163.68,IF(AL1216=15,756.97,IF(AL1216=16,668.99,IF(AL1216=17,197.66,IF(AL1216=18,990.88,IF(AL1216=19,732.33,IF(AL1216=20,378.7))))))))))))))))))</f>
        <v>0</v>
      </c>
      <c r="AM1217" s="52" t="b">
        <f>IF(AM1216=3,46.41,IF(AM1216=4,19.01,IF(AM1216=5,15.96,IF(AM1216=6,78.9,IF(AM1216=7,32.34,IF(AM1216=8,27.09,IF(AM1216=9,125.27,IF(AM1216=10,48.48,IF(AM1216=11,43.47,IF(AM1216=12,48.59,IF(AM1216=13,19.9,IF(AM1216=14,16.71,IF(AM1216=15,82.61,IF(AM1216=16,33.86,IF(AM1216=17,28.36,IF(AM1216=18,131.15,IF(AM1216=19,50.76,IF(AM1216=20,45.51))))))))))))))))))</f>
        <v>0</v>
      </c>
      <c r="AO1217" s="4">
        <f t="shared" si="3048"/>
        <v>0</v>
      </c>
      <c r="AP1217" s="4">
        <f t="shared" si="3049"/>
        <v>0</v>
      </c>
      <c r="AQ1217" s="4">
        <f t="shared" si="3113"/>
        <v>0</v>
      </c>
      <c r="AU1217" s="310"/>
      <c r="AV1217" s="316"/>
      <c r="AW1217" s="317"/>
      <c r="AX1217" s="321" t="s">
        <v>338</v>
      </c>
      <c r="AY1217" s="321"/>
      <c r="AZ1217" s="10" t="s">
        <v>36</v>
      </c>
      <c r="BA1217" s="12">
        <f>IF(BX1217=FALSE,0,BX1217)</f>
        <v>1249.18</v>
      </c>
      <c r="BB1217" s="12" t="s">
        <v>36</v>
      </c>
      <c r="BC1217" s="12">
        <f>IF(BY1217=FALSE,0,BY1217)</f>
        <v>0</v>
      </c>
      <c r="BD1217" s="12">
        <f>IF(BZ1217=FALSE,0,BZ1217)</f>
        <v>0</v>
      </c>
      <c r="BE1217" s="12" t="s">
        <v>36</v>
      </c>
      <c r="BF1217" s="12">
        <f>IF(CA1217=FALSE,0,CA1217)</f>
        <v>0</v>
      </c>
      <c r="BG1217" s="12" t="s">
        <v>36</v>
      </c>
      <c r="BH1217" s="12" t="s">
        <v>36</v>
      </c>
      <c r="BI1217" s="12" t="s">
        <v>36</v>
      </c>
      <c r="BJ1217" s="12" t="s">
        <v>36</v>
      </c>
      <c r="BK1217" s="12">
        <f>IF(CB1217=FALSE,0,CB1217)</f>
        <v>0</v>
      </c>
      <c r="BL1217" s="12" t="s">
        <v>36</v>
      </c>
      <c r="BM1217" s="12">
        <f>IF(CC1217=FALSE,0,CC1217)</f>
        <v>0</v>
      </c>
      <c r="BN1217" s="12" t="s">
        <v>36</v>
      </c>
      <c r="BO1217" s="12">
        <f>IF(CD1217=FALSE,0,CD1217)</f>
        <v>0</v>
      </c>
      <c r="BP1217" s="12">
        <f>IF(CE1217=FALSE,0,CE1217)</f>
        <v>0</v>
      </c>
      <c r="BQ1217" s="12">
        <f>IF(CF1217=FALSE,0,CF1217)</f>
        <v>0</v>
      </c>
      <c r="BR1217" s="12" t="s">
        <v>36</v>
      </c>
      <c r="BS1217" s="12">
        <f>IF(CG1217=FALSE,0,CG1217)</f>
        <v>0</v>
      </c>
      <c r="BT1217" s="12" t="s">
        <v>36</v>
      </c>
      <c r="BU1217" s="18">
        <v>9</v>
      </c>
      <c r="BX1217" s="52">
        <f>IF(AD1216=3,1896.3,IF(AD1216=4,1249.18,IF(AD1216=5,476.76,IF(AD1216=6,3974,IF(AD1216=7,1481.5,IF(AD1216=8,567.82,IF(AD1216=9,5364.7,IF(AD1216=10,1659.18,IF(AD1216=11,1172.3)))))))))</f>
        <v>1249.18</v>
      </c>
      <c r="BY1217" s="52" t="b">
        <f>IF(AE1216=5,2411.56,IF(AE1216=8,2817.26,IF(AE1216=11,2857.82)))</f>
        <v>0</v>
      </c>
      <c r="BZ1217" s="52" t="b">
        <f>IF(AF1216=3,974.64,IF(AF1216=4,651.28,IF(AF1216=5,575.98,IF(AF1216=6,1237.4,IF(AF1216=7,824.6,IF(AF1216=8,732.08,IF(AF1216=9,1597.08,IF(AF1216=10,1068.98,IF(AF1216=11,953.72)))))))))</f>
        <v>0</v>
      </c>
      <c r="CA1217" s="52" t="b">
        <f>IF(AG1216=3,997.78,IF(AG1216=4,722.58,IF(AG1216=5,500.76,IF(AG1216=6,1258.44,IF(AG1216=7,912.42,IF(AG1216=8,632.32,IF(AG1216=9,1630.7,IF(AG1216=10,1144.38,IF(AG1216=11,805.18)))))))))</f>
        <v>0</v>
      </c>
      <c r="CB1217" s="52" t="b">
        <f>IF(AH1216=3,719.7,IF(AH1216=4,261.66,IF(AH1216=5,157.22,IF(AH1216=6,854.38,IF(AH1216=7,321.54,IF(AH1216=8,190.76,IF(AH1216=9,1136.74,IF(AH1216=10,408.8,IF(AH1216=11,265.92)))))))))</f>
        <v>0</v>
      </c>
      <c r="CC1217" s="52" t="b">
        <f>IF(AI1216=3,392.34,IF(AI1216=4,179.86,IF(AI1216=5,97.76,IF(AI1216=6,492.16,IF(AI1216=7,224.14,IF(AI1216=8,123.84,IF(AI1216=9,594.22,IF(AI1216=10,280.82,IF(AI1216=11,159.34)))))))))</f>
        <v>0</v>
      </c>
      <c r="CD1217" s="52" t="b">
        <f>IF(AJ1216=3,216.7,IF(AJ1216=4,129.3,IF(AJ1216=5,91.5,IF(AJ1216=6,288.54,IF(AJ1216=7,173.16,IF(AJ1216=8,122.92,IF(AJ1216=9,390.32,IF(AJ1216=10,236.48,IF(AJ1216=11,167.76)))))))))</f>
        <v>0</v>
      </c>
      <c r="CE1217" s="52" t="b">
        <f>IF(AK1216=3,281.7,IF(AK1216=4,209.68,IF(AK1216=5,106.64,IF(AK1216=6,572.92,IF(AK1216=7,238.84,IF(AK1216=8,126.84,IF(AK1216=9,826.54,IF(AK1216=10,282.66,IF(AK1216=11,292)))))))))</f>
        <v>0</v>
      </c>
      <c r="CF1217" s="52" t="b">
        <f>IF(AL1216=3,702.84,IF(AL1216=4,1094.44,IF(AL1216=5,312.66,IF(AL1216=6,1445.98,IF(AL1216=7,1277.92,IF(AL1216=8,377.58,IF(AL1216=9,1892.8,IF(AL1216=10,1398.92,IF(AL1216=11,723.4)))))))))</f>
        <v>0</v>
      </c>
      <c r="CG1217" s="52" t="b">
        <f>IF(AM1216=3,92.82,IF(AM1216=4,38.02,IF(AM1216=5,31.92,IF(AM1216=6,157.8,IF(AM1216=7,64.68,IF(AM1216=8,54.18,IF(AM1216=9,250.54,IF(AM1216=10,96.96,IF(AM1216=11,86.94)))))))))</f>
        <v>0</v>
      </c>
    </row>
    <row r="1218" spans="1:88" ht="30" customHeight="1">
      <c r="A1218" s="295" t="s">
        <v>118</v>
      </c>
      <c r="B1218" s="298" t="s">
        <v>221</v>
      </c>
      <c r="C1218" s="307">
        <v>2610.4</v>
      </c>
      <c r="D1218" s="298" t="s">
        <v>27</v>
      </c>
      <c r="E1218" s="36" t="s">
        <v>28</v>
      </c>
      <c r="F1218" s="40">
        <f>G1218+I1218+J1218+L1218+Q1218+S1218+U1218+V1218+W1218+Y1218+Z1218</f>
        <v>1630429.736</v>
      </c>
      <c r="G1218" s="61">
        <v>1630429.736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25">
        <v>1</v>
      </c>
      <c r="AO1218" s="4">
        <f t="shared" si="3048"/>
        <v>0</v>
      </c>
      <c r="AP1218" s="4">
        <f t="shared" si="3049"/>
        <v>0</v>
      </c>
      <c r="AQ1218" s="4">
        <f t="shared" si="3113"/>
        <v>0</v>
      </c>
      <c r="AU1218" s="310" t="s">
        <v>118</v>
      </c>
      <c r="AV1218" s="316" t="s">
        <v>221</v>
      </c>
      <c r="AW1218" s="317">
        <v>2610.4</v>
      </c>
      <c r="AX1218" s="316" t="s">
        <v>27</v>
      </c>
      <c r="AY1218" s="36" t="s">
        <v>28</v>
      </c>
      <c r="AZ1218" s="10">
        <f>BA1218+BC1218+BD1218+BF1218+BK1218+BM1218+BO1218+BP1218+BQ1218+BS1218+BT1218</f>
        <v>3260859.47</v>
      </c>
      <c r="BA1218" s="44">
        <f>ROUND($C1218*BA1226,2)</f>
        <v>3260859.47</v>
      </c>
      <c r="BB1218" s="10">
        <f>ROUND(H1218*2,2)</f>
        <v>0</v>
      </c>
      <c r="BC1218" s="44">
        <f>ROUND($C1218*BC1226,2)</f>
        <v>0</v>
      </c>
      <c r="BD1218" s="44">
        <f>ROUND($C1218*BD1226,2)</f>
        <v>0</v>
      </c>
      <c r="BE1218" s="10">
        <f>ROUND(K1218*2,2)</f>
        <v>0</v>
      </c>
      <c r="BF1218" s="44">
        <f>ROUND($C1218*BF1226,2)</f>
        <v>0</v>
      </c>
      <c r="BG1218" s="10">
        <f>ROUND(M1218*2,2)</f>
        <v>0</v>
      </c>
      <c r="BH1218" s="10">
        <f>ROUND(N1218*2,2)</f>
        <v>0</v>
      </c>
      <c r="BI1218" s="10">
        <f>ROUND(O1218*2,2)</f>
        <v>0</v>
      </c>
      <c r="BJ1218" s="10">
        <f>ROUND(P1218*2,2)</f>
        <v>0</v>
      </c>
      <c r="BK1218" s="44">
        <f>ROUND($C1218*BK1226,2)</f>
        <v>0</v>
      </c>
      <c r="BL1218" s="10">
        <f>ROUND(R1218*2,2)</f>
        <v>0</v>
      </c>
      <c r="BM1218" s="44">
        <f>ROUND($C1218*BM1226,2)</f>
        <v>0</v>
      </c>
      <c r="BN1218" s="10">
        <f>ROUND(T1218*2,2)</f>
        <v>0</v>
      </c>
      <c r="BO1218" s="44">
        <f>ROUND($C1218*BO1226,2)</f>
        <v>0</v>
      </c>
      <c r="BP1218" s="44">
        <f>ROUND(V1218*2,2)</f>
        <v>0</v>
      </c>
      <c r="BQ1218" s="44">
        <f>ROUND($C1218*BQ1226,2)</f>
        <v>0</v>
      </c>
      <c r="BR1218" s="10">
        <f>ROUND(X1218*2,2)</f>
        <v>0</v>
      </c>
      <c r="BS1218" s="44">
        <f>ROUND(Y1218*2,2)</f>
        <v>0</v>
      </c>
      <c r="BT1218" s="10">
        <f>ROUND(Z1218*2,2)</f>
        <v>0</v>
      </c>
      <c r="BU1218" s="25">
        <v>1</v>
      </c>
      <c r="CI1218" s="32">
        <f>BF1218-BG1218</f>
        <v>0</v>
      </c>
    </row>
    <row r="1219" spans="1:88" ht="60" customHeight="1">
      <c r="A1219" s="296"/>
      <c r="B1219" s="299"/>
      <c r="C1219" s="308"/>
      <c r="D1219" s="300"/>
      <c r="E1219" s="36" t="s">
        <v>29</v>
      </c>
      <c r="F1219" s="13">
        <v>0</v>
      </c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5">
        <v>2</v>
      </c>
      <c r="AO1219" s="4">
        <f t="shared" si="3048"/>
        <v>0</v>
      </c>
      <c r="AP1219" s="4">
        <f t="shared" si="3049"/>
        <v>0</v>
      </c>
      <c r="AQ1219" s="4">
        <f t="shared" si="3113"/>
        <v>0</v>
      </c>
      <c r="AU1219" s="310"/>
      <c r="AV1219" s="316"/>
      <c r="AW1219" s="317"/>
      <c r="AX1219" s="316"/>
      <c r="AY1219" s="36" t="s">
        <v>29</v>
      </c>
      <c r="AZ1219" s="13">
        <v>0</v>
      </c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5">
        <v>2</v>
      </c>
    </row>
    <row r="1220" spans="1:88" ht="120" customHeight="1">
      <c r="A1220" s="296"/>
      <c r="B1220" s="299"/>
      <c r="C1220" s="308"/>
      <c r="D1220" s="298" t="s">
        <v>30</v>
      </c>
      <c r="E1220" s="36" t="s">
        <v>31</v>
      </c>
      <c r="F1220" s="13">
        <v>0</v>
      </c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5">
        <v>3</v>
      </c>
      <c r="AO1220" s="4">
        <f t="shared" si="3048"/>
        <v>0</v>
      </c>
      <c r="AP1220" s="4">
        <f t="shared" si="3049"/>
        <v>0</v>
      </c>
      <c r="AQ1220" s="4">
        <f t="shared" si="3113"/>
        <v>0</v>
      </c>
      <c r="AT1220" s="32">
        <f>AZ1220-BC1220</f>
        <v>0</v>
      </c>
      <c r="AU1220" s="310"/>
      <c r="AV1220" s="316"/>
      <c r="AW1220" s="317"/>
      <c r="AX1220" s="316" t="s">
        <v>30</v>
      </c>
      <c r="AY1220" s="36" t="s">
        <v>31</v>
      </c>
      <c r="AZ1220" s="13">
        <v>0</v>
      </c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5">
        <v>3</v>
      </c>
    </row>
    <row r="1221" spans="1:88" ht="30" customHeight="1">
      <c r="A1221" s="296"/>
      <c r="B1221" s="299"/>
      <c r="C1221" s="308"/>
      <c r="D1221" s="299"/>
      <c r="E1221" s="36" t="s">
        <v>32</v>
      </c>
      <c r="F1221" s="13">
        <v>0</v>
      </c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5">
        <v>4</v>
      </c>
      <c r="AO1221" s="4">
        <f t="shared" si="3048"/>
        <v>0</v>
      </c>
      <c r="AP1221" s="4">
        <f t="shared" si="3049"/>
        <v>0</v>
      </c>
      <c r="AQ1221" s="4">
        <f t="shared" si="3113"/>
        <v>0</v>
      </c>
      <c r="AU1221" s="310"/>
      <c r="AV1221" s="316"/>
      <c r="AW1221" s="317"/>
      <c r="AX1221" s="316"/>
      <c r="AY1221" s="36" t="s">
        <v>32</v>
      </c>
      <c r="AZ1221" s="13">
        <v>0</v>
      </c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5">
        <v>4</v>
      </c>
    </row>
    <row r="1222" spans="1:88" ht="30" customHeight="1">
      <c r="A1222" s="296"/>
      <c r="B1222" s="299"/>
      <c r="C1222" s="308"/>
      <c r="D1222" s="299"/>
      <c r="E1222" s="36" t="s">
        <v>33</v>
      </c>
      <c r="F1222" s="13">
        <v>0</v>
      </c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5">
        <v>5</v>
      </c>
      <c r="AO1222" s="4">
        <f t="shared" si="3048"/>
        <v>0</v>
      </c>
      <c r="AP1222" s="4">
        <f t="shared" si="3049"/>
        <v>0</v>
      </c>
      <c r="AQ1222" s="4">
        <f t="shared" si="3113"/>
        <v>0</v>
      </c>
      <c r="AU1222" s="310"/>
      <c r="AV1222" s="316"/>
      <c r="AW1222" s="317"/>
      <c r="AX1222" s="316"/>
      <c r="AY1222" s="36" t="s">
        <v>33</v>
      </c>
      <c r="AZ1222" s="13">
        <v>0</v>
      </c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5">
        <v>5</v>
      </c>
    </row>
    <row r="1223" spans="1:88" ht="30" customHeight="1">
      <c r="A1223" s="296"/>
      <c r="B1223" s="299"/>
      <c r="C1223" s="308"/>
      <c r="D1223" s="300"/>
      <c r="E1223" s="36" t="s">
        <v>34</v>
      </c>
      <c r="F1223" s="13">
        <v>0</v>
      </c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5">
        <v>6</v>
      </c>
      <c r="AO1223" s="4">
        <f t="shared" si="3048"/>
        <v>0</v>
      </c>
      <c r="AP1223" s="4">
        <f t="shared" si="3049"/>
        <v>0</v>
      </c>
      <c r="AQ1223" s="4">
        <f t="shared" si="3113"/>
        <v>0</v>
      </c>
      <c r="AU1223" s="310"/>
      <c r="AV1223" s="316"/>
      <c r="AW1223" s="317"/>
      <c r="AX1223" s="316"/>
      <c r="AY1223" s="36" t="s">
        <v>34</v>
      </c>
      <c r="AZ1223" s="13">
        <v>0</v>
      </c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5">
        <v>6</v>
      </c>
    </row>
    <row r="1224" spans="1:88" ht="30" customHeight="1">
      <c r="A1224" s="296"/>
      <c r="B1224" s="299"/>
      <c r="C1224" s="308"/>
      <c r="D1224" s="311" t="s">
        <v>35</v>
      </c>
      <c r="E1224" s="312"/>
      <c r="F1224" s="10">
        <f>F1218+F1219+F1220+F1221+F1222+F1223</f>
        <v>1630429.736</v>
      </c>
      <c r="G1224" s="10">
        <f t="shared" ref="G1224" si="3156">G1218+G1219+G1220+G1221+G1222+G1223</f>
        <v>1630429.736</v>
      </c>
      <c r="H1224" s="10">
        <f t="shared" ref="H1224" si="3157">H1218+H1219+H1220+H1221+H1222+H1223</f>
        <v>0</v>
      </c>
      <c r="I1224" s="10">
        <f t="shared" ref="I1224" si="3158">I1218+I1219+I1220+I1221+I1222+I1223</f>
        <v>0</v>
      </c>
      <c r="J1224" s="10">
        <f t="shared" ref="J1224" si="3159">J1218+J1219+J1220+J1221+J1222+J1223</f>
        <v>0</v>
      </c>
      <c r="K1224" s="10">
        <f t="shared" ref="K1224" si="3160">K1218+K1219+K1220+K1221+K1222+K1223</f>
        <v>0</v>
      </c>
      <c r="L1224" s="10">
        <f t="shared" ref="L1224" si="3161">L1218+L1219+L1220+L1221+L1222+L1223</f>
        <v>0</v>
      </c>
      <c r="M1224" s="10">
        <f t="shared" ref="M1224" si="3162">M1218+M1219+M1220+M1221+M1222+M1223</f>
        <v>0</v>
      </c>
      <c r="N1224" s="10">
        <f t="shared" ref="N1224" si="3163">N1218+N1219+N1220+N1221+N1222+N1223</f>
        <v>0</v>
      </c>
      <c r="O1224" s="10">
        <f t="shared" ref="O1224" si="3164">O1218+O1219+O1220+O1221+O1222+O1223</f>
        <v>0</v>
      </c>
      <c r="P1224" s="10">
        <f t="shared" ref="P1224" si="3165">P1218+P1219+P1220+P1221+P1222+P1223</f>
        <v>0</v>
      </c>
      <c r="Q1224" s="10">
        <f t="shared" ref="Q1224" si="3166">Q1218+Q1219+Q1220+Q1221+Q1222+Q1223</f>
        <v>0</v>
      </c>
      <c r="R1224" s="10">
        <f t="shared" ref="R1224" si="3167">R1218+R1219+R1220+R1221+R1222+R1223</f>
        <v>0</v>
      </c>
      <c r="S1224" s="10">
        <f t="shared" ref="S1224" si="3168">S1218+S1219+S1220+S1221+S1222+S1223</f>
        <v>0</v>
      </c>
      <c r="T1224" s="10">
        <f t="shared" ref="T1224" si="3169">T1218+T1219+T1220+T1221+T1222+T1223</f>
        <v>0</v>
      </c>
      <c r="U1224" s="10">
        <f t="shared" ref="U1224" si="3170">U1218+U1219+U1220+U1221+U1222+U1223</f>
        <v>0</v>
      </c>
      <c r="V1224" s="10">
        <f t="shared" ref="V1224" si="3171">V1218+V1219+V1220+V1221+V1222+V1223</f>
        <v>0</v>
      </c>
      <c r="W1224" s="10">
        <f t="shared" ref="W1224" si="3172">W1218+W1219+W1220+W1221+W1222+W1223</f>
        <v>0</v>
      </c>
      <c r="X1224" s="10">
        <f t="shared" ref="X1224" si="3173">X1218+X1219+X1220+X1221+X1222+X1223</f>
        <v>0</v>
      </c>
      <c r="Y1224" s="10">
        <f t="shared" ref="Y1224" si="3174">Y1218+Y1219+Y1220+Y1221+Y1222+Y1223</f>
        <v>0</v>
      </c>
      <c r="Z1224" s="10">
        <f t="shared" ref="Z1224" si="3175">Z1218+Z1219+Z1220+Z1221+Z1222+Z1223</f>
        <v>0</v>
      </c>
      <c r="AA1224" s="16">
        <v>7</v>
      </c>
      <c r="AO1224" s="4">
        <f t="shared" si="3048"/>
        <v>0</v>
      </c>
      <c r="AP1224" s="4">
        <f t="shared" si="3049"/>
        <v>0</v>
      </c>
      <c r="AQ1224" s="4">
        <f t="shared" si="3113"/>
        <v>0</v>
      </c>
      <c r="AU1224" s="310"/>
      <c r="AV1224" s="316"/>
      <c r="AW1224" s="317"/>
      <c r="AX1224" s="321" t="s">
        <v>35</v>
      </c>
      <c r="AY1224" s="321"/>
      <c r="AZ1224" s="10">
        <f>AZ1218+AZ1219+AZ1220+AZ1221+AZ1222+AZ1223</f>
        <v>3260859.47</v>
      </c>
      <c r="BA1224" s="10">
        <f t="shared" ref="BA1224:BT1224" si="3176">BA1218+BA1219+BA1220+BA1221+BA1222+BA1223</f>
        <v>3260859.47</v>
      </c>
      <c r="BB1224" s="10">
        <f t="shared" si="3176"/>
        <v>0</v>
      </c>
      <c r="BC1224" s="10">
        <f t="shared" si="3176"/>
        <v>0</v>
      </c>
      <c r="BD1224" s="10">
        <f t="shared" si="3176"/>
        <v>0</v>
      </c>
      <c r="BE1224" s="10">
        <f t="shared" si="3176"/>
        <v>0</v>
      </c>
      <c r="BF1224" s="10">
        <f t="shared" si="3176"/>
        <v>0</v>
      </c>
      <c r="BG1224" s="10">
        <f t="shared" si="3176"/>
        <v>0</v>
      </c>
      <c r="BH1224" s="10">
        <f t="shared" si="3176"/>
        <v>0</v>
      </c>
      <c r="BI1224" s="10">
        <f t="shared" si="3176"/>
        <v>0</v>
      </c>
      <c r="BJ1224" s="10">
        <f t="shared" si="3176"/>
        <v>0</v>
      </c>
      <c r="BK1224" s="10">
        <f t="shared" si="3176"/>
        <v>0</v>
      </c>
      <c r="BL1224" s="10">
        <f t="shared" si="3176"/>
        <v>0</v>
      </c>
      <c r="BM1224" s="10">
        <f t="shared" si="3176"/>
        <v>0</v>
      </c>
      <c r="BN1224" s="10">
        <f t="shared" si="3176"/>
        <v>0</v>
      </c>
      <c r="BO1224" s="10">
        <f t="shared" si="3176"/>
        <v>0</v>
      </c>
      <c r="BP1224" s="10">
        <f t="shared" si="3176"/>
        <v>0</v>
      </c>
      <c r="BQ1224" s="10">
        <f t="shared" si="3176"/>
        <v>0</v>
      </c>
      <c r="BR1224" s="10">
        <f t="shared" si="3176"/>
        <v>0</v>
      </c>
      <c r="BS1224" s="10">
        <f t="shared" si="3176"/>
        <v>0</v>
      </c>
      <c r="BT1224" s="10">
        <f t="shared" si="3176"/>
        <v>0</v>
      </c>
      <c r="BU1224" s="16">
        <v>7</v>
      </c>
      <c r="CI1224" s="32">
        <f>BF1224-BG1224</f>
        <v>0</v>
      </c>
      <c r="CJ1224" s="123"/>
    </row>
    <row r="1225" spans="1:88" ht="75" customHeight="1">
      <c r="A1225" s="296"/>
      <c r="B1225" s="299"/>
      <c r="C1225" s="308"/>
      <c r="D1225" s="311" t="s">
        <v>337</v>
      </c>
      <c r="E1225" s="312"/>
      <c r="F1225" s="11">
        <f>ROUND(F1224/C1218,2)</f>
        <v>624.59</v>
      </c>
      <c r="G1225" s="11">
        <f>ROUND(G1224/C1218,2)</f>
        <v>624.59</v>
      </c>
      <c r="H1225" s="11">
        <f>ROUND(H1224/C1218,2)</f>
        <v>0</v>
      </c>
      <c r="I1225" s="11">
        <f>ROUND(I1224/C1218,2)</f>
        <v>0</v>
      </c>
      <c r="J1225" s="11">
        <f>ROUND(J1224/C1218,2)</f>
        <v>0</v>
      </c>
      <c r="K1225" s="11">
        <f>ROUND(K1224/C1218,2)</f>
        <v>0</v>
      </c>
      <c r="L1225" s="11">
        <f>ROUND(L1224/C1218,2)</f>
        <v>0</v>
      </c>
      <c r="M1225" s="11">
        <f>ROUND(M1224/C1218,2)</f>
        <v>0</v>
      </c>
      <c r="N1225" s="11">
        <f>ROUND(N1224/C1218,2)</f>
        <v>0</v>
      </c>
      <c r="O1225" s="11">
        <f>ROUND(O1224/C1218,2)</f>
        <v>0</v>
      </c>
      <c r="P1225" s="11">
        <f>ROUND(P1224/C1218,2)</f>
        <v>0</v>
      </c>
      <c r="Q1225" s="11">
        <f>ROUND(Q1224/C1218,2)</f>
        <v>0</v>
      </c>
      <c r="R1225" s="11">
        <f>ROUND(R1224/C1218,2)</f>
        <v>0</v>
      </c>
      <c r="S1225" s="11">
        <f>ROUND(S1224/C1218,2)</f>
        <v>0</v>
      </c>
      <c r="T1225" s="11">
        <f>ROUND(T1224/C1218,2)</f>
        <v>0</v>
      </c>
      <c r="U1225" s="11">
        <f>ROUND(U1224/C1218,2)</f>
        <v>0</v>
      </c>
      <c r="V1225" s="11">
        <f>ROUND(V1224/C1218,2)</f>
        <v>0</v>
      </c>
      <c r="W1225" s="11">
        <f>ROUND(W1224/C1218,2)</f>
        <v>0</v>
      </c>
      <c r="X1225" s="11">
        <f>ROUND(X1224/C1218,2)</f>
        <v>0</v>
      </c>
      <c r="Y1225" s="11">
        <f>ROUND(Y1224/C1218,2)</f>
        <v>0</v>
      </c>
      <c r="Z1225" s="11">
        <f>ROUND(Z1224/C1218,2)</f>
        <v>0</v>
      </c>
      <c r="AA1225" s="17">
        <v>8</v>
      </c>
      <c r="AD1225" s="52">
        <f>IF(AND(G1225&gt;947.15,G1225&lt;949),3,IF(AND(G1225&gt;623.59,G1225&lt;625),4,IF(AND(G1225&gt;237.38,G1225&lt;239),5,IF(AND(G1225&gt;1986,G1225&lt;1988),6,IF(AND(G1225&gt;739.75,G1225&lt;741),7,IF(AND(G1225&gt;282.91,G1225&lt;284),8,IF(AND(G1225&gt;2681.35,G1225&lt;2683),9,IF(AND(G1225&gt;828.59,G1225&lt;830),10,IF(AND(G1225&gt;585.15,G1225&lt;587),11,IF(AND(G1225&gt;991.71,G1225&lt;993),12,IF(AND(G1225&gt;652.95,G1225&lt;654),13,IF(AND(G1225&gt;248.59,G1225&lt;250),14,IF(AND(G1225&gt;2079.39,G1225&lt;2081),15,IF(AND(G1225&gt;774.57,G1225&lt;776),16,IF(AND(G1225&gt;296.25,G1225&lt;298),17,IF(AND(G1225&gt;2807.42,G1225&lt;2809),18,IF(AND(G1225&gt;867.59,G1225&lt;869),19,IF(AND(G1225&gt;612.7,G1225&lt;614),20))))))))))))))))))</f>
        <v>4</v>
      </c>
      <c r="AE1225" s="52" t="b">
        <f>IF(AND(I1225&gt;1204.78,I1225&lt;1206),5,IF(AND(I1225&gt;1407.63,I1225&lt;1409),8,IF(AND(I1225&gt;1427.91,I1225&lt;1429),11,IF(AND(I1225&gt;1261.45,I1225&lt;1263),14,IF(AND(I1225&gt;1473.83,I1225&lt;1475),17,IF(AND(I1225&gt;1495.07,I1225&lt;1497),20))))))</f>
        <v>0</v>
      </c>
      <c r="AF1225" s="52" t="b">
        <f>IF(AND(J1225&gt;486.32,J1225&lt;488),3,IF(AND(J1225&gt;324.64,J1225&lt;326),4,IF(AND(J1225&gt;286.99,J1225&lt;288.5),5,IF(AND(J1225&gt;617.7,J1225&lt;618),6,IF(AND(J1225&gt;411.3,J1225&lt;413),7,IF(AND(J1225&gt;365.04,J1225&lt;367),8,IF(AND(J1225&gt;797.54,J1225&lt;799),9,IF(AND(J1225&gt;533.49,J1225&lt;535),10,IF(AND(J1225&gt;475.86,J1225&lt;477),11,IF(AND(J1225&gt;509.22,J1225&lt;511),12,IF(AND(J1225&gt;339.94,J1225&lt;341.2),13,IF(AND(J1225&gt;300.53,J1225&lt;302),14,IF(AND(J1225&gt;646.78,J1225&lt;648),15,IF(AND(J1225&gt;430.68,J1225&lt;432),16,IF(AND(J1225&gt;382.24,J1225&lt;384),17,IF(AND(J1225&gt;835.07,J1225&lt;837),18,IF(AND(J1225&gt;558.61,J1225&lt;560),19,IF(AND(J1225&gt;498.27,J1225&lt;500),20))))))))))))))))))</f>
        <v>0</v>
      </c>
      <c r="AG1225" s="52" t="b">
        <f>IF(AND(L1225&gt;497.89,L1225&lt;499),3,IF(AND(L1225&gt;360.29,L1225&lt;362),4,IF(AND(L1225&gt;249.38,L1225&lt;251),5,IF(AND(L1225&gt;628.22,L1225&lt;630),6,IF(AND(L1225&gt;455.21,L1225&lt;457),7,IF(AND(L1225&gt;315.16,L1225&lt;317),8,IF(AND(L1225&gt;814.35,L1225&lt;816),9,IF(AND(L1225&gt;571.19,L1225&lt;573),10,IF(AND(L1225&gt;401.59,L1225&lt;403),11,IF(AND(L1225&gt;521.33,L1225&lt;523),12,IF(AND(L1225&gt;377.28,L1225&lt;379),13,IF(AND(L1225&gt;261.15,L1225&lt;263),14,IF(AND(L1225&gt;657.8,L1225&lt;659),15,IF(AND(L1225&gt;476.66,L1225&lt;478),16,IF(AND(L1225&gt;330.01,L1225&lt;332),17,IF(AND(L1225&gt;852.67,L1225&lt;854),18,IF(AND(L1225&gt;598.08,L1225&lt;600),19,IF(AND(L1225&gt;420.51,L1225&lt;422),20))))))))))))))))))</f>
        <v>0</v>
      </c>
      <c r="AH1225" s="52" t="b">
        <f>IF(AND(Q1225&gt;358.85,Q1225&lt;360),3,IF(AND(Q1225&gt;129.83,Q1225&lt;131),4,IF(AND(Q1225&gt;77.61,Q1225&lt;79),5,IF(AND(Q1225&gt;426.19,Q1225&lt;428),6,IF(AND(Q1225&gt;159.77,Q1225&lt;161),7,IF(AND(Q1225&gt;94.38,Q1225&lt;96),8,IF(AND(Q1225&gt;567.37,Q1225&lt;569),9,IF(AND(Q1225&gt;203.4,Q1225&lt;205),10,IF(AND(Q1225&gt;131.96,Q1225&lt;133),11,IF(AND(Q1225&gt;375.76,Q1225&lt;377),12,IF(AND(Q1225&gt;135.98,Q1225&lt;137),13,IF(AND(Q1225&gt;81.31,Q1225&lt;83),14,IF(AND(Q1225&gt;446.27,Q1225&lt;448),15,IF(AND(Q1225&gt;167.32,Q1225&lt;169),16,IF(AND(Q1225&gt;98.86,Q1225&lt;100),17,IF(AND(Q1225&gt;594.08,Q1225&lt;596),18,IF(AND(Q1225&gt;213.01,Q1225&lt;215),19,IF(AND(Q1225&gt;138.21,Q1225&lt;140),20))))))))))))))))))</f>
        <v>0</v>
      </c>
      <c r="AI1225" s="52" t="b">
        <f>IF(AND(S1225&gt;195.17,S1225&lt;197),3,IF(AND(S1225&gt;88.93,S1225&lt;90),4,IF(AND(S1225&gt;47.88,S1225&lt;49),5,IF(AND(S1225&gt;245.08,S1225&lt;247),6,IF(AND(S1225&gt;111.07,S1225&lt;113),7,IF(AND(S1225&gt;60.92,S1225&lt;62),8,IF(AND(S1225&gt;296.11,S1225&lt;298),9,IF(AND(S1225&gt;139.41,S1225&lt;141),10,IF(AND(S1225&gt;78.67,S1225&lt;80),11,IF(AND(S1225&gt;204.39,S1225&lt;206),12,IF(AND(S1225&gt;93.16,S1225&lt;95),13,IF(AND(S1225&gt;50.17,S1225&lt;52),14,IF(AND(S1225&gt;256.64,S1225&lt;258),15,IF(AND(S1225&gt;116.33,S1225&lt;118),16,IF(AND(S1225&gt;63.83,S1225&lt;65),17,IF(AND(S1225&gt;310.07,S1225&lt;312),18,IF(AND(S1225&gt;146.01,S1225&lt;148),19,IF(AND(S1225&gt;82.42,S1225&lt;84),20))))))))))))))))))</f>
        <v>0</v>
      </c>
      <c r="AJ1225" s="52" t="b">
        <f>IF(AND(U1225&gt;107.35,U1225&lt;109),3,IF(AND(U1225&gt;63.65,U1225&lt;65),4,IF(AND(U1225&gt;44.75,U1225&lt;46),5,IF(AND(U1225&gt;143.27,U1225&lt;145),6,IF(AND(U1225&gt;85.58,U1225&lt;87),7,IF(AND(U1225&gt;60.46,U1225&lt;62),8,IF(AND(U1225&gt;194.16,U1225&lt;196),9,IF(AND(U1225&gt;117.24,U1225&lt;119),10,IF(AND(U1225&gt;82.88,U1225&lt;84),11,IF(AND(U1225&gt;112.44,U1225&lt;114),12,IF(AND(U1225&gt;66.69,U1225&lt;68),13,IF(AND(U1225&gt;46.9,U1225&lt;48),14,IF(AND(U1225&gt;150.05,U1225&lt;152),15,IF(AND(U1225&gt;90.65,U1225&lt;91),16,IF(AND(U1225&gt;63.34,U1225&lt;65),17,IF(AND(U1225&gt;203.34,U1225&lt;205),18,IF(AND(U1225&gt;122.8,U1225&lt;124),19,IF(AND(U1225&gt;86.83,U1225&lt;88),20))))))))))))))))))</f>
        <v>0</v>
      </c>
      <c r="AK1225" s="52" t="b">
        <f>IF(AND(V1225&gt;139.85,V1225&lt;141),3,IF(AND(V1225&gt;103.84,V1225&lt;105),4,IF(AND(V1225&gt;52.32,V1225&lt;54),5,IF(AND(V1225&gt;285.46,V1225&lt;287),6,IF(AND(V1225&gt;118.42,V1225&lt;120),7,IF(AND(V1225&gt;62.42,V1225&lt;64),8,IF(AND(V1225&gt;412.27,V1225&lt;414),9,IF(AND(V1225&gt;140.33,V1225&lt;142),10,IF(AND(V1225&gt;145,V1225&lt;147),11,IF(AND(V1225&gt;146.47,V1225&lt;148),12,IF(AND(V1225&gt;108.77,V1225&lt;110),13,IF(AND(V1225&gt;54.82,V1225&lt;56),14,IF(AND(V1225&gt;298.92,V1225&lt;300),15,IF(AND(V1225&gt;124.03,V1225&lt;126),16,IF(AND(V1225&gt;65.4,V1225&lt;67),17,IF(AND(V1225&gt;431.69,V1225&lt;433),18,IF(AND(V1225&gt;146.97,V1225&lt;148),19,IF(AND(V1225&gt;151.86,V1225&lt;153),20))))))))))))))))))</f>
        <v>0</v>
      </c>
      <c r="AL1225" s="52" t="b">
        <f>IF(AND(W1225&gt;350.42,W1225&lt;352),3,IF(AND(W1225&gt;546.22,W1225&lt;548),4,IF(AND(W1225&gt;155.33,W1225&lt;157),5,IF(AND(W1225&gt;721.99,W1225&lt;723),6,IF(AND(W1225&gt;638.96,W1225&lt;639),7,IF(AND(W1225&gt;187.79,W1225&lt;189),8,IF(AND(W1225&gt;945.4,W1225&lt;947),9,IF(AND(W1225&gt;698.46,W1225&lt;670),10,IF(AND(W1225&gt;360.7,W1225&lt;362),11,IF(AND(W1225&gt;366.94,W1225&lt;368),12,IF(AND(W1225&gt;571.94,W1225&lt;573),13,IF(AND(W1225&gt;162.68,W1225&lt;164),14,IF(AND(W1225&gt;755.97,W1225&lt;757),15,IF(AND(W1225&gt;667.99,W1225&lt;669),16,IF(AND(W1225&gt;196.66,W1225&lt;198),17,IF(AND(W1225&gt;989.88,W1225&lt;991),18,IF(AND(W1225&gt;731.33,W1225&lt;733),19,IF(AND(W1225&gt;377.7,W1225&lt;379),20))))))))))))))))))</f>
        <v>0</v>
      </c>
      <c r="AM1225" s="52" t="b">
        <f>IF(AND(Y1225&gt;46.2,Y1225&lt;46.5),3,IF(AND(Y1225&gt;18.8,Y1225&lt;19.1),4,IF(AND(Y1225&gt;15.8,Y1225&lt;16),5,IF(AND(Y1225&gt;78.7,Y1225&lt;79),6,IF(AND(Y1225&gt;32.1,Y1225&lt;32.4),7,IF(AND(Y1225&gt;26.9,Y1225&lt;27.3),8,IF(AND(Y1225&gt;125,Y1225&lt;125.5),9,IF(AND(Y1225&gt;48.2,Y1225&lt;48.52),10,IF(AND(Y1225&gt;43.1,Y1225&lt;43.6),11,IF(AND(Y1225&gt;48.53,Y1225&lt;48.7),12,IF(AND(Y1225&gt;19.6,Y1225&lt;20.1),13,IF(AND(Y1225&gt;16.5,Y1225&lt;16.9),14,IF(AND(Y1225&gt;82.4,Y1225&lt;82.8),15,IF(AND(Y1225&gt;33.6,Y1225&lt;34),16,IF(AND(Y1225&gt;28,Y1225&lt;28.6),17,IF(AND(Y1225&gt;130.8,Y1225&lt;131.4),18,IF(AND(Y1225&gt;50.5,Y1225&lt;50.9),19,IF(AND(Y1225&gt;45.2,Y1225&lt;45.8),20))))))))))))))))))</f>
        <v>0</v>
      </c>
      <c r="AO1225" s="4">
        <f t="shared" si="3048"/>
        <v>0</v>
      </c>
      <c r="AP1225" s="4">
        <f t="shared" si="3049"/>
        <v>0</v>
      </c>
      <c r="AQ1225" s="4">
        <f t="shared" si="3113"/>
        <v>0</v>
      </c>
      <c r="AU1225" s="310"/>
      <c r="AV1225" s="316"/>
      <c r="AW1225" s="317"/>
      <c r="AX1225" s="321" t="s">
        <v>337</v>
      </c>
      <c r="AY1225" s="321"/>
      <c r="AZ1225" s="11">
        <f>ROUND(AZ1224/AW1218,2)</f>
        <v>1249.18</v>
      </c>
      <c r="BA1225" s="11">
        <f>ROUND(BA1224/AW1218,2)</f>
        <v>1249.18</v>
      </c>
      <c r="BB1225" s="11">
        <f>ROUND(BB1224/AW1218,2)</f>
        <v>0</v>
      </c>
      <c r="BC1225" s="11">
        <f>ROUND(BC1224/AW1218,2)</f>
        <v>0</v>
      </c>
      <c r="BD1225" s="11">
        <f>ROUND(BD1224/AW1218,2)</f>
        <v>0</v>
      </c>
      <c r="BE1225" s="11">
        <f>ROUND(BE1224/AW1218,2)</f>
        <v>0</v>
      </c>
      <c r="BF1225" s="11">
        <f>ROUND(BF1224/AW1218,2)</f>
        <v>0</v>
      </c>
      <c r="BG1225" s="11">
        <f>ROUND(BG1224/AW1218,2)</f>
        <v>0</v>
      </c>
      <c r="BH1225" s="11">
        <f>ROUND(BH1224/AW1218,2)</f>
        <v>0</v>
      </c>
      <c r="BI1225" s="11">
        <f>ROUND(BI1224/AW1218,2)</f>
        <v>0</v>
      </c>
      <c r="BJ1225" s="11">
        <f>ROUND(BJ1224/AW1218,2)</f>
        <v>0</v>
      </c>
      <c r="BK1225" s="11">
        <f>ROUND(BK1224/AW1218,2)</f>
        <v>0</v>
      </c>
      <c r="BL1225" s="11">
        <f>ROUND(BL1224/AW1218,2)</f>
        <v>0</v>
      </c>
      <c r="BM1225" s="11">
        <f>ROUND(BM1224/AW1218,2)</f>
        <v>0</v>
      </c>
      <c r="BN1225" s="11">
        <f>ROUND(BN1224/AW1218,2)</f>
        <v>0</v>
      </c>
      <c r="BO1225" s="11">
        <f>ROUND(BO1224/AW1218,2)</f>
        <v>0</v>
      </c>
      <c r="BP1225" s="11">
        <f>ROUND(BP1224/AW1218,2)</f>
        <v>0</v>
      </c>
      <c r="BQ1225" s="11">
        <f>ROUND(BQ1224/AW1218,2)</f>
        <v>0</v>
      </c>
      <c r="BR1225" s="11">
        <f>ROUND(BR1224/AW1218,2)</f>
        <v>0</v>
      </c>
      <c r="BS1225" s="11">
        <f>ROUND(BS1224/AW1218,2)</f>
        <v>0</v>
      </c>
      <c r="BT1225" s="11">
        <f>ROUND(BT1224/AW1218,2)</f>
        <v>0</v>
      </c>
      <c r="BU1225" s="17">
        <v>8</v>
      </c>
      <c r="BX1225" s="52" t="b">
        <f>IF(AND(BA1225&gt;947.15,BA1225&lt;949),3,IF(AND(BA1225&gt;623.59,BA1225&lt;625),4,IF(AND(BA1225&gt;237.38,BA1225&lt;239),5,IF(AND(BA1225&gt;1986,BA1225&lt;1988),6,IF(AND(BA1225&gt;739.75,BA1225&lt;741),7,IF(AND(BA1225&gt;282.91,BA1225&lt;284),8,IF(AND(BA1225&gt;2681.35,BA1225&lt;2683),9,IF(AND(BA1225&gt;828.59,BA1225&lt;830),10,IF(AND(BA1225&gt;585.15,BA1225&lt;587),11,IF(AND(BA1225&gt;991.71,BA1225&lt;993),12,IF(AND(BA1225&gt;652.95,BA1225&lt;654),13,IF(AND(BA1225&gt;248.59,BA1225&lt;250),14,IF(AND(BA1225&gt;2079.39,BA1225&lt;2081),15,IF(AND(BA1225&gt;774.57,BA1225&lt;776),16,IF(AND(BA1225&gt;296.25,BA1225&lt;298),17,IF(AND(BA1225&gt;2807.42,BA1225&lt;2809),18,IF(AND(BA1225&gt;867.59,BA1225&lt;869),19,IF(AND(BA1225&gt;612.7,BA1225&lt;614),20))))))))))))))))))</f>
        <v>0</v>
      </c>
      <c r="BY1225" s="52" t="b">
        <f>IF(AND(BC1225&gt;1204.78,BC1225&lt;1206),5,IF(AND(BC1225&gt;1407.63,BC1225&lt;1409),8,IF(AND(BC1225&gt;1427.91,BC1225&lt;1429),11,IF(AND(BC1225&gt;1261.45,BC1225&lt;1263),14,IF(AND(BC1225&gt;1473.83,BC1225&lt;1475),17,IF(AND(BC1225&gt;1495.07,BC1225&lt;1497),20))))))</f>
        <v>0</v>
      </c>
      <c r="BZ1225" s="52" t="b">
        <f>IF(AND(BD1225&gt;486.32,BD1225&lt;488),3,IF(AND(BD1225&gt;324.64,BD1225&lt;326),4,IF(AND(BD1225&gt;286.99,BD1225&lt;288.5),5,IF(AND(BD1225&gt;617.7,BD1225&lt;618),6,IF(AND(BD1225&gt;411.3,BD1225&lt;413),7,IF(AND(BD1225&gt;365.04,BD1225&lt;367),8,IF(AND(BD1225&gt;797.54,BD1225&lt;799),9,IF(AND(BD1225&gt;533.49,BD1225&lt;535),10,IF(AND(BD1225&gt;475.86,BD1225&lt;477),11,IF(AND(BD1225&gt;509.22,BD1225&lt;511),12,IF(AND(BD1225&gt;339.94,BD1225&lt;341.2),13,IF(AND(BD1225&gt;300.53,BD1225&lt;302),14,IF(AND(BD1225&gt;646.78,BD1225&lt;648),15,IF(AND(BD1225&gt;430.68,BD1225&lt;432),16,IF(AND(BD1225&gt;382.24,BD1225&lt;384),17,IF(AND(BD1225&gt;835.07,BD1225&lt;837),18,IF(AND(BD1225&gt;558.61,BD1225&lt;560),19,IF(AND(BD1225&gt;498.27,BD1225&lt;500),20))))))))))))))))))</f>
        <v>0</v>
      </c>
      <c r="CA1225" s="52" t="b">
        <f>IF(AND(BF1225&gt;497.89,BF1225&lt;499),3,IF(AND(BF1225&gt;360.29,BF1225&lt;362),4,IF(AND(BF1225&gt;249.38,BF1225&lt;251),5,IF(AND(BF1225&gt;628.22,BF1225&lt;630),6,IF(AND(BF1225&gt;455.21,BF1225&lt;457),7,IF(AND(BF1225&gt;315.16,BF1225&lt;317),8,IF(AND(BF1225&gt;814.35,BF1225&lt;816),9,IF(AND(BF1225&gt;571.19,BF1225&lt;573),10,IF(AND(BF1225&gt;401.59,BF1225&lt;403),11,IF(AND(BF1225&gt;521.33,BF1225&lt;523),12,IF(AND(BF1225&gt;377.28,BF1225&lt;379),13,IF(AND(BF1225&gt;261.15,BF1225&lt;263),14,IF(AND(BF1225&gt;657.8,BF1225&lt;659),15,IF(AND(BF1225&gt;476.66,BF1225&lt;478),16,IF(AND(BF1225&gt;330.01,BF1225&lt;332),17,IF(AND(BF1225&gt;852.67,BF1225&lt;854),18,IF(AND(BF1225&gt;598.08,BF1225&lt;600),19,IF(AND(BF1225&gt;420.51,BF1225&lt;422),20))))))))))))))))))</f>
        <v>0</v>
      </c>
      <c r="CB1225" s="52" t="b">
        <f>IF(AND(BK1225&gt;358.85,BK1225&lt;360),3,IF(AND(BK1225&gt;129.83,BK1225&lt;131),4,IF(AND(BK1225&gt;77.61,BK1225&lt;79),5,IF(AND(BK1225&gt;426.19,BK1225&lt;428),6,IF(AND(BK1225&gt;159.77,BK1225&lt;161),7,IF(AND(BK1225&gt;94.38,BK1225&lt;96),8,IF(AND(BK1225&gt;567.37,BK1225&lt;569),9,IF(AND(BK1225&gt;203.4,BK1225&lt;205),10,IF(AND(BK1225&gt;131.96,BK1225&lt;133),11,IF(AND(BK1225&gt;375.76,BK1225&lt;377),12,IF(AND(BK1225&gt;135.98,BK1225&lt;137),13,IF(AND(BK1225&gt;81.31,BK1225&lt;83),14,IF(AND(BK1225&gt;446.27,BK1225&lt;448),15,IF(AND(BK1225&gt;167.32,BK1225&lt;169),16,IF(AND(BK1225&gt;98.86,BK1225&lt;100),17,IF(AND(BK1225&gt;594.08,BK1225&lt;596),18,IF(AND(BK1225&gt;213.01,BK1225&lt;215),19,IF(AND(BK1225&gt;138.21,BK1225&lt;140),20))))))))))))))))))</f>
        <v>0</v>
      </c>
      <c r="CC1225" s="52" t="b">
        <f>IF(AND(BM1225&gt;195.17,BM1225&lt;197),3,IF(AND(BM1225&gt;88.93,BM1225&lt;90),4,IF(AND(BM1225&gt;47.88,BM1225&lt;49),5,IF(AND(BM1225&gt;245.08,BM1225&lt;247),6,IF(AND(BM1225&gt;111.07,BM1225&lt;113),7,IF(AND(BM1225&gt;60.92,BM1225&lt;62),8,IF(AND(BM1225&gt;296.11,BM1225&lt;298),9,IF(AND(BM1225&gt;139.41,BM1225&lt;141),10,IF(AND(BM1225&gt;78.67,BM1225&lt;80),11,IF(AND(BM1225&gt;204.39,BM1225&lt;206),12,IF(AND(BM1225&gt;93.16,BM1225&lt;95),13,IF(AND(BM1225&gt;50.17,BM1225&lt;52),14,IF(AND(BM1225&gt;256.64,BM1225&lt;258),15,IF(AND(BM1225&gt;116.33,BM1225&lt;118),16,IF(AND(BM1225&gt;63.83,BM1225&lt;65),17,IF(AND(BM1225&gt;310.07,BM1225&lt;312),18,IF(AND(BM1225&gt;146.01,BM1225&lt;148),19,IF(AND(BM1225&gt;82.42,BM1225&lt;84),20))))))))))))))))))</f>
        <v>0</v>
      </c>
      <c r="CD1225" s="52" t="b">
        <f>IF(AND(BO1225&gt;107.35,BO1225&lt;109),3,IF(AND(BO1225&gt;63.65,BO1225&lt;65),4,IF(AND(BO1225&gt;44.75,BO1225&lt;46),5,IF(AND(BO1225&gt;143.27,BO1225&lt;145),6,IF(AND(BO1225&gt;85.58,BO1225&lt;87),7,IF(AND(BO1225&gt;60.46,BO1225&lt;62),8,IF(AND(BO1225&gt;194.16,BO1225&lt;196),9,IF(AND(BO1225&gt;117.24,BO1225&lt;119),10,IF(AND(BO1225&gt;82.88,BO1225&lt;84),11,IF(AND(BO1225&gt;112.44,BO1225&lt;114),12,IF(AND(BO1225&gt;66.69,BO1225&lt;68),13,IF(AND(BO1225&gt;46.9,BO1225&lt;48),14,IF(AND(BO1225&gt;150.05,BO1225&lt;152),15,IF(AND(BO1225&gt;90.65,BO1225&lt;91),16,IF(AND(BO1225&gt;63.34,BO1225&lt;65),17,IF(AND(BO1225&gt;203.34,BO1225&lt;205),18,IF(AND(BO1225&gt;122.8,BO1225&lt;124),19,IF(AND(BO1225&gt;86.83,BO1225&lt;88),20))))))))))))))))))</f>
        <v>0</v>
      </c>
      <c r="CE1225" s="52" t="b">
        <f>IF(AND(BP1225&gt;139.85,BP1225&lt;141),3,IF(AND(BP1225&gt;103.84,BP1225&lt;105),4,IF(AND(BP1225&gt;52.32,BP1225&lt;54),5,IF(AND(BP1225&gt;285.46,BP1225&lt;287),6,IF(AND(BP1225&gt;118.42,BP1225&lt;120),7,IF(AND(BP1225&gt;62.42,BP1225&lt;64),8,IF(AND(BP1225&gt;412.27,BP1225&lt;414),9,IF(AND(BP1225&gt;140.33,BP1225&lt;142),10,IF(AND(BP1225&gt;145,BP1225&lt;147),11,IF(AND(BP1225&gt;146.47,BP1225&lt;148),12,IF(AND(BP1225&gt;108.77,BP1225&lt;110),13,IF(AND(BP1225&gt;54.82,BP1225&lt;56),14,IF(AND(BP1225&gt;298.92,BP1225&lt;300),15,IF(AND(BP1225&gt;124.03,BP1225&lt;126),16,IF(AND(BP1225&gt;65.4,BP1225&lt;67),17,IF(AND(BP1225&gt;431.69,BP1225&lt;433),18,IF(AND(BP1225&gt;146.97,BP1225&lt;148),19,IF(AND(BP1225&gt;151.86,BP1225&lt;153),20))))))))))))))))))</f>
        <v>0</v>
      </c>
      <c r="CF1225" s="52" t="b">
        <f>IF(AND(BQ1225&gt;350.42,BQ1225&lt;352),3,IF(AND(BQ1225&gt;546.22,BQ1225&lt;548),4,IF(AND(BQ1225&gt;155.33,BQ1225&lt;157),5,IF(AND(BQ1225&gt;721.99,BQ1225&lt;723),6,IF(AND(BQ1225&gt;638.96,BQ1225&lt;639),7,IF(AND(BQ1225&gt;187.79,BQ1225&lt;189),8,IF(AND(BQ1225&gt;945.4,BQ1225&lt;947),9,IF(AND(BQ1225&gt;698.46,BQ1225&lt;670),10,IF(AND(BQ1225&gt;360.7,BQ1225&lt;362),11,IF(AND(BQ1225&gt;366.94,BQ1225&lt;368),12,IF(AND(BQ1225&gt;571.94,BQ1225&lt;573),13,IF(AND(BQ1225&gt;162.68,BQ1225&lt;164),14,IF(AND(BQ1225&gt;755.97,BQ1225&lt;757),15,IF(AND(BQ1225&gt;667.99,BQ1225&lt;669),16,IF(AND(BQ1225&gt;196.66,BQ1225&lt;198),17,IF(AND(BQ1225&gt;989.88,BQ1225&lt;991),18,IF(AND(BQ1225&gt;731.33,BQ1225&lt;733),19,IF(AND(BQ1225&gt;377.7,BQ1225&lt;379),20))))))))))))))))))</f>
        <v>0</v>
      </c>
      <c r="CG1225" s="52" t="b">
        <f>IF(AND(BS1225&gt;46.2,BS1225&lt;46.5),3,IF(AND(BS1225&gt;18.8,BS1225&lt;19.1),4,IF(AND(BS1225&gt;15.8,BS1225&lt;16),5,IF(AND(BS1225&gt;78.7,BS1225&lt;79),6,IF(AND(BS1225&gt;32.1,BS1225&lt;32.4),7,IF(AND(BS1225&gt;26.9,BS1225&lt;27.3),8,IF(AND(BS1225&gt;125,BS1225&lt;125.5),9,IF(AND(BS1225&gt;48.2,BS1225&lt;48.52),10,IF(AND(BS1225&gt;43.1,BS1225&lt;43.6),11,IF(AND(BS1225&gt;48.53,BS1225&lt;48.7),12,IF(AND(BS1225&gt;19.6,BS1225&lt;20.1),13,IF(AND(BS1225&gt;16.5,BS1225&lt;16.9),14,IF(AND(BS1225&gt;82.4,BS1225&lt;82.8),15,IF(AND(BS1225&gt;33.6,BS1225&lt;34),16,IF(AND(BS1225&gt;28,BS1225&lt;28.6),17,IF(AND(BS1225&gt;130.8,BS1225&lt;131.4),18,IF(AND(BS1225&gt;50.5,BS1225&lt;50.9),19,IF(AND(BS1225&gt;45.2,BS1225&lt;45.8),20))))))))))))))))))</f>
        <v>0</v>
      </c>
    </row>
    <row r="1226" spans="1:88" ht="90" customHeight="1">
      <c r="A1226" s="297"/>
      <c r="B1226" s="300"/>
      <c r="C1226" s="309"/>
      <c r="D1226" s="311" t="s">
        <v>338</v>
      </c>
      <c r="E1226" s="312"/>
      <c r="F1226" s="10" t="s">
        <v>36</v>
      </c>
      <c r="G1226" s="12">
        <f>IF(AD1226=FALSE,0,AD1226)</f>
        <v>624.59</v>
      </c>
      <c r="H1226" s="12" t="s">
        <v>36</v>
      </c>
      <c r="I1226" s="12">
        <f>IF(AE1226=FALSE,0,AE1226)</f>
        <v>0</v>
      </c>
      <c r="J1226" s="12">
        <f>IF(AF1226=FALSE,0,AF1226)</f>
        <v>0</v>
      </c>
      <c r="K1226" s="12" t="s">
        <v>36</v>
      </c>
      <c r="L1226" s="12">
        <f>IF(AG1226=FALSE,0,AG1226)</f>
        <v>0</v>
      </c>
      <c r="M1226" s="12" t="s">
        <v>36</v>
      </c>
      <c r="N1226" s="12" t="s">
        <v>36</v>
      </c>
      <c r="O1226" s="12" t="s">
        <v>36</v>
      </c>
      <c r="P1226" s="12" t="s">
        <v>36</v>
      </c>
      <c r="Q1226" s="12">
        <f>IF(AH1226=FALSE,0,AH1226)</f>
        <v>0</v>
      </c>
      <c r="R1226" s="12" t="s">
        <v>36</v>
      </c>
      <c r="S1226" s="12">
        <f>IF(AI1226=FALSE,0,AI1226)</f>
        <v>0</v>
      </c>
      <c r="T1226" s="12" t="s">
        <v>36</v>
      </c>
      <c r="U1226" s="12">
        <f>IF(AJ1226=FALSE,0,AJ1226)</f>
        <v>0</v>
      </c>
      <c r="V1226" s="12">
        <f>IF(AK1226=FALSE,0,AK1226)</f>
        <v>0</v>
      </c>
      <c r="W1226" s="12">
        <f>IF(AL1226=FALSE,0,AL1226)</f>
        <v>0</v>
      </c>
      <c r="X1226" s="12" t="s">
        <v>36</v>
      </c>
      <c r="Y1226" s="12">
        <f>IF(AM1226=FALSE,0,AM1226)</f>
        <v>0</v>
      </c>
      <c r="Z1226" s="12" t="s">
        <v>36</v>
      </c>
      <c r="AA1226" s="18">
        <v>9</v>
      </c>
      <c r="AD1226" s="52">
        <f>IF(AD1225=3,948.15,IF(AD1225=4,624.59,IF(AD1225=5,238.38,IF(AD1225=6,1987,IF(AD1225=7,740.75,IF(AD1225=8,283.91,IF(AD1225=9,2682.35,IF(AD1225=10,829.59,IF(AD1225=11,586.15,IF(AD1225=12,992.71,IF(AD1225=13,653.95,IF(AD1225=14,249.59,IF(AD1225=15,2080.39,IF(AD1225=16,775.57,IF(AD1225=17,297.25,IF(AD1225=18,2808.42,IF(AD1225=19,868.59,IF(AD1225=20,613.7))))))))))))))))))</f>
        <v>624.59</v>
      </c>
      <c r="AE1226" s="52" t="b">
        <f>IF(AE1225=5,1205.78,IF(AE1225=8,1408.63,IF(AE1225=11,1428.91,IF(AE1225=14,1262.45,IF(AE1225=17,1474.83,IF(AE1225=20,1496.07))))))</f>
        <v>0</v>
      </c>
      <c r="AF1226" s="52" t="b">
        <f>IF(AF1225=3,487.32,IF(AF1225=4,325.64,IF(AF1225=5,287.99,IF(AF1225=6,618.7,IF(AF1225=7,412.3,IF(AF1225=8,366.04,IF(AF1225=9,798.54,IF(AF1225=10,534.49,IF(AF1225=11,476.86,IF(AF1225=12,510.22,IF(AF1225=13,340.94,IF(AF1225=14,301.53,IF(AF1225=15,647.78,IF(AF1225=16,431.68,IF(AF1225=17,383.24,IF(AF1225=18,836.07,IF(AF1225=19,559.61,IF(AF1225=20,499.27))))))))))))))))))</f>
        <v>0</v>
      </c>
      <c r="AG1226" s="52" t="b">
        <f>IF(AG1225=3,498.89,IF(AG1225=4,361.29,IF(AG1225=5,250.38,IF(AG1225=6,629.22,IF(AG1225=7,456.21,IF(AG1225=8,316.16,IF(AG1225=9,815.35,IF(AG1225=10,572.19,IF(AG1225=11,402.59,IF(AG1225=12,522.33,IF(AG1225=13,378.28,IF(AG1225=14,262.15,IF(AG1225=15,658.8,IF(AG1225=16,477.66,IF(AG1225=17,331.01,IF(AG1225=18,853.67,IF(AG1225=19,599.08,IF(AG1225=20,421.51))))))))))))))))))</f>
        <v>0</v>
      </c>
      <c r="AH1226" s="52" t="b">
        <f>IF(AH1225=3,359.85,IF(AH1225=4,130.83,IF(AH1225=5,78.61,IF(AH1225=6,427.19,IF(AH1225=7,160.77,IF(AH1225=8,95.38,IF(AH1225=9,568.37,IF(AH1225=10,204.4,IF(AH1225=11,132.96,IF(AH1225=12,376.76,IF(AH1225=13,136.98,IF(AH1225=14,82.31,IF(AH1225=15,447.27,IF(AH1225=16,168.32,IF(AH1225=17,99.86,IF(AH1225=18,595.08,IF(AH1225=19,214.01,IF(AH1225=20,139.21))))))))))))))))))</f>
        <v>0</v>
      </c>
      <c r="AI1226" s="52" t="b">
        <f>IF(AI1225=3,196.17,IF(AI1225=4,89.93,IF(AI1225=5,48.88,IF(AI1225=6,246.08,IF(AI1225=7,112.07,IF(AI1225=8,61.92,IF(AI1225=9,297.11,IF(AI1225=10,140.41,IF(AI1225=11,79.67,IF(AI1225=12,205.39,IF(AI1225=13,94.16,IF(AI1225=14,51.17,IF(AI1225=15,257.64,IF(AI1225=16,117.33,IF(AI1225=17,64.83,IF(AI1225=18,311.07,IF(AI1225=19,147.01,IF(AI1225=20,83.42))))))))))))))))))</f>
        <v>0</v>
      </c>
      <c r="AJ1226" s="52" t="b">
        <f>IF(AJ1225=3,108.35,IF(AJ1225=4,64.65,IF(AJ1225=5,45.75,IF(AJ1225=6,144.27,IF(AJ1225=7,86.58,IF(AJ1225=8,61.46,IF(AJ1225=9,195.16,IF(AJ1225=10,118.24,IF(AJ1225=11,83.88,IF(AJ1225=12,113.44,IF(AJ1225=13,67.69,IF(AJ1225=14,47.9,IF(AJ1225=15,151.05,IF(AJ1225=16,90.65,IF(AJ1225=17,64.34,IF(AJ1225=18,204.34,IF(AJ1225=19,123.8,IF(AJ1225=20,87.83))))))))))))))))))</f>
        <v>0</v>
      </c>
      <c r="AK1226" s="52" t="b">
        <f>IF(AK1225=3,140.85,IF(AK1225=4,104.84,IF(AK1225=5,53.32,IF(AK1225=6,286.46,IF(AK1225=7,119.42,IF(AK1225=8,63.42,IF(AK1225=9,413.27,IF(AK1225=10,141.33,IF(AK1225=11,146,IF(AK1225=12,147.47,IF(AK1225=13,109.77,IF(AK1225=14,55.82,IF(AK1225=15,299.92,IF(AK1225=16,125.03,IF(AK1225=17,66.4,IF(AK1225=18,432.69,IF(AK1225=19,147.97,IF(AK1225=20,152.86))))))))))))))))))</f>
        <v>0</v>
      </c>
      <c r="AL1226" s="52" t="b">
        <f>IF(AL1225=3,351.42,IF(AL1225=4,547.22,IF(AL1225=5,156.33,IF(AL1225=6,722.99,IF(AL1225=7,638.96,IF(AL1225=8,188.79,IF(AL1225=9,946.4,IF(AL1225=10,699.46,IF(AL1225=11,361.7,IF(AL1225=12,367.94,IF(AL1225=13,572.94,IF(AL1225=14,163.68,IF(AL1225=15,756.97,IF(AL1225=16,668.99,IF(AL1225=17,197.66,IF(AL1225=18,990.88,IF(AL1225=19,732.33,IF(AL1225=20,378.7))))))))))))))))))</f>
        <v>0</v>
      </c>
      <c r="AM1226" s="52" t="b">
        <f>IF(AM1225=3,46.41,IF(AM1225=4,19.01,IF(AM1225=5,15.96,IF(AM1225=6,78.9,IF(AM1225=7,32.34,IF(AM1225=8,27.09,IF(AM1225=9,125.27,IF(AM1225=10,48.48,IF(AM1225=11,43.47,IF(AM1225=12,48.59,IF(AM1225=13,19.9,IF(AM1225=14,16.71,IF(AM1225=15,82.61,IF(AM1225=16,33.86,IF(AM1225=17,28.36,IF(AM1225=18,131.15,IF(AM1225=19,50.76,IF(AM1225=20,45.51))))))))))))))))))</f>
        <v>0</v>
      </c>
      <c r="AO1226" s="4">
        <f t="shared" si="3048"/>
        <v>0</v>
      </c>
      <c r="AP1226" s="4">
        <f t="shared" si="3049"/>
        <v>0</v>
      </c>
      <c r="AQ1226" s="4">
        <f t="shared" si="3113"/>
        <v>0</v>
      </c>
      <c r="AU1226" s="310"/>
      <c r="AV1226" s="316"/>
      <c r="AW1226" s="317"/>
      <c r="AX1226" s="321" t="s">
        <v>338</v>
      </c>
      <c r="AY1226" s="321"/>
      <c r="AZ1226" s="10" t="s">
        <v>36</v>
      </c>
      <c r="BA1226" s="12">
        <f>IF(BX1226=FALSE,0,BX1226)</f>
        <v>1249.18</v>
      </c>
      <c r="BB1226" s="12" t="s">
        <v>36</v>
      </c>
      <c r="BC1226" s="12">
        <f>IF(BY1226=FALSE,0,BY1226)</f>
        <v>0</v>
      </c>
      <c r="BD1226" s="12">
        <f>IF(BZ1226=FALSE,0,BZ1226)</f>
        <v>0</v>
      </c>
      <c r="BE1226" s="12" t="s">
        <v>36</v>
      </c>
      <c r="BF1226" s="12">
        <f>IF(CA1226=FALSE,0,CA1226)</f>
        <v>0</v>
      </c>
      <c r="BG1226" s="12" t="s">
        <v>36</v>
      </c>
      <c r="BH1226" s="12" t="s">
        <v>36</v>
      </c>
      <c r="BI1226" s="12" t="s">
        <v>36</v>
      </c>
      <c r="BJ1226" s="12" t="s">
        <v>36</v>
      </c>
      <c r="BK1226" s="12">
        <f>IF(CB1226=FALSE,0,CB1226)</f>
        <v>0</v>
      </c>
      <c r="BL1226" s="12" t="s">
        <v>36</v>
      </c>
      <c r="BM1226" s="12">
        <f>IF(CC1226=FALSE,0,CC1226)</f>
        <v>0</v>
      </c>
      <c r="BN1226" s="12" t="s">
        <v>36</v>
      </c>
      <c r="BO1226" s="12">
        <f>IF(CD1226=FALSE,0,CD1226)</f>
        <v>0</v>
      </c>
      <c r="BP1226" s="12">
        <f>IF(CE1226=FALSE,0,CE1226)</f>
        <v>0</v>
      </c>
      <c r="BQ1226" s="12">
        <f>IF(CF1226=FALSE,0,CF1226)</f>
        <v>0</v>
      </c>
      <c r="BR1226" s="12" t="s">
        <v>36</v>
      </c>
      <c r="BS1226" s="12">
        <f>IF(CG1226=FALSE,0,CG1226)</f>
        <v>0</v>
      </c>
      <c r="BT1226" s="12" t="s">
        <v>36</v>
      </c>
      <c r="BU1226" s="18">
        <v>9</v>
      </c>
      <c r="BX1226" s="52">
        <f>IF(AD1225=3,1896.3,IF(AD1225=4,1249.18,IF(AD1225=5,476.76,IF(AD1225=6,3974,IF(AD1225=7,1481.5,IF(AD1225=8,567.82,IF(AD1225=9,5364.7,IF(AD1225=10,1659.18,IF(AD1225=11,1172.3)))))))))</f>
        <v>1249.18</v>
      </c>
      <c r="BY1226" s="52" t="b">
        <f>IF(AE1225=5,2411.56,IF(AE1225=8,2817.26,IF(AE1225=11,2857.82)))</f>
        <v>0</v>
      </c>
      <c r="BZ1226" s="52" t="b">
        <f>IF(AF1225=3,974.64,IF(AF1225=4,651.28,IF(AF1225=5,575.98,IF(AF1225=6,1237.4,IF(AF1225=7,824.6,IF(AF1225=8,732.08,IF(AF1225=9,1597.08,IF(AF1225=10,1068.98,IF(AF1225=11,953.72)))))))))</f>
        <v>0</v>
      </c>
      <c r="CA1226" s="52" t="b">
        <f>IF(AG1225=3,997.78,IF(AG1225=4,722.58,IF(AG1225=5,500.76,IF(AG1225=6,1258.44,IF(AG1225=7,912.42,IF(AG1225=8,632.32,IF(AG1225=9,1630.7,IF(AG1225=10,1144.38,IF(AG1225=11,805.18)))))))))</f>
        <v>0</v>
      </c>
      <c r="CB1226" s="52" t="b">
        <f>IF(AH1225=3,719.7,IF(AH1225=4,261.66,IF(AH1225=5,157.22,IF(AH1225=6,854.38,IF(AH1225=7,321.54,IF(AH1225=8,190.76,IF(AH1225=9,1136.74,IF(AH1225=10,408.8,IF(AH1225=11,265.92)))))))))</f>
        <v>0</v>
      </c>
      <c r="CC1226" s="52" t="b">
        <f>IF(AI1225=3,392.34,IF(AI1225=4,179.86,IF(AI1225=5,97.76,IF(AI1225=6,492.16,IF(AI1225=7,224.14,IF(AI1225=8,123.84,IF(AI1225=9,594.22,IF(AI1225=10,280.82,IF(AI1225=11,159.34)))))))))</f>
        <v>0</v>
      </c>
      <c r="CD1226" s="52" t="b">
        <f>IF(AJ1225=3,216.7,IF(AJ1225=4,129.3,IF(AJ1225=5,91.5,IF(AJ1225=6,288.54,IF(AJ1225=7,173.16,IF(AJ1225=8,122.92,IF(AJ1225=9,390.32,IF(AJ1225=10,236.48,IF(AJ1225=11,167.76)))))))))</f>
        <v>0</v>
      </c>
      <c r="CE1226" s="52" t="b">
        <f>IF(AK1225=3,281.7,IF(AK1225=4,209.68,IF(AK1225=5,106.64,IF(AK1225=6,572.92,IF(AK1225=7,238.84,IF(AK1225=8,126.84,IF(AK1225=9,826.54,IF(AK1225=10,282.66,IF(AK1225=11,292)))))))))</f>
        <v>0</v>
      </c>
      <c r="CF1226" s="52" t="b">
        <f>IF(AL1225=3,702.84,IF(AL1225=4,1094.44,IF(AL1225=5,312.66,IF(AL1225=6,1445.98,IF(AL1225=7,1277.92,IF(AL1225=8,377.58,IF(AL1225=9,1892.8,IF(AL1225=10,1398.92,IF(AL1225=11,723.4)))))))))</f>
        <v>0</v>
      </c>
      <c r="CG1226" s="52" t="b">
        <f>IF(AM1225=3,92.82,IF(AM1225=4,38.02,IF(AM1225=5,31.92,IF(AM1225=6,157.8,IF(AM1225=7,64.68,IF(AM1225=8,54.18,IF(AM1225=9,250.54,IF(AM1225=10,96.96,IF(AM1225=11,86.94)))))))))</f>
        <v>0</v>
      </c>
    </row>
    <row r="1227" spans="1:88" ht="30" customHeight="1">
      <c r="A1227" s="295" t="s">
        <v>119</v>
      </c>
      <c r="B1227" s="298" t="s">
        <v>222</v>
      </c>
      <c r="C1227" s="307">
        <v>1577.6</v>
      </c>
      <c r="D1227" s="298" t="s">
        <v>27</v>
      </c>
      <c r="E1227" s="36" t="s">
        <v>28</v>
      </c>
      <c r="F1227" s="40">
        <f>G1227+I1227+J1227+L1227+Q1227+S1227+U1227+V1227+W1227+Y1227+Z1227</f>
        <v>513729.66399999993</v>
      </c>
      <c r="G1227" s="44">
        <v>0</v>
      </c>
      <c r="H1227" s="13">
        <v>0</v>
      </c>
      <c r="I1227" s="13">
        <v>0</v>
      </c>
      <c r="J1227" s="60">
        <v>513729.66399999993</v>
      </c>
      <c r="K1227" s="13">
        <v>0</v>
      </c>
      <c r="L1227" s="13">
        <v>0</v>
      </c>
      <c r="M1227" s="13">
        <v>0</v>
      </c>
      <c r="N1227" s="13">
        <v>0</v>
      </c>
      <c r="O1227" s="13">
        <v>0</v>
      </c>
      <c r="P1227" s="13">
        <v>0</v>
      </c>
      <c r="Q1227" s="13">
        <v>0</v>
      </c>
      <c r="R1227" s="13">
        <v>0</v>
      </c>
      <c r="S1227" s="13">
        <v>0</v>
      </c>
      <c r="T1227" s="13">
        <v>0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25">
        <v>1</v>
      </c>
      <c r="AO1227" s="4">
        <f t="shared" si="3048"/>
        <v>0</v>
      </c>
      <c r="AP1227" s="4">
        <f t="shared" si="3049"/>
        <v>0</v>
      </c>
      <c r="AQ1227" s="4">
        <f t="shared" si="3113"/>
        <v>0</v>
      </c>
      <c r="AU1227" s="310" t="s">
        <v>119</v>
      </c>
      <c r="AV1227" s="316" t="s">
        <v>222</v>
      </c>
      <c r="AW1227" s="317">
        <v>1577.6</v>
      </c>
      <c r="AX1227" s="316" t="s">
        <v>27</v>
      </c>
      <c r="AY1227" s="36" t="s">
        <v>28</v>
      </c>
      <c r="AZ1227" s="10">
        <f>BA1227+BC1227+BD1227+BF1227+BK1227+BM1227+BO1227+BP1227+BQ1227+BS1227+BT1227</f>
        <v>1027459.33</v>
      </c>
      <c r="BA1227" s="44">
        <f>ROUND($C1227*BA1235,2)</f>
        <v>0</v>
      </c>
      <c r="BB1227" s="10">
        <f>ROUND(H1227*2,2)</f>
        <v>0</v>
      </c>
      <c r="BC1227" s="44">
        <f>ROUND($C1227*BC1235,2)</f>
        <v>0</v>
      </c>
      <c r="BD1227" s="44">
        <f>ROUND($C1227*BD1235,2)</f>
        <v>1027459.33</v>
      </c>
      <c r="BE1227" s="10">
        <f>ROUND(K1227*2,2)</f>
        <v>0</v>
      </c>
      <c r="BF1227" s="44">
        <f>ROUND($C1227*BF1235,2)</f>
        <v>0</v>
      </c>
      <c r="BG1227" s="10">
        <f>ROUND(M1227*2,2)</f>
        <v>0</v>
      </c>
      <c r="BH1227" s="10">
        <f>ROUND(N1227*2,2)</f>
        <v>0</v>
      </c>
      <c r="BI1227" s="10">
        <f>ROUND(O1227*2,2)</f>
        <v>0</v>
      </c>
      <c r="BJ1227" s="10">
        <f>ROUND(P1227*2,2)</f>
        <v>0</v>
      </c>
      <c r="BK1227" s="44">
        <f>ROUND($C1227*BK1235,2)</f>
        <v>0</v>
      </c>
      <c r="BL1227" s="10">
        <f>ROUND(R1227*2,2)</f>
        <v>0</v>
      </c>
      <c r="BM1227" s="44">
        <f>ROUND($C1227*BM1235,2)</f>
        <v>0</v>
      </c>
      <c r="BN1227" s="10">
        <f>ROUND(T1227*2,2)</f>
        <v>0</v>
      </c>
      <c r="BO1227" s="44">
        <f>ROUND($C1227*BO1235,2)</f>
        <v>0</v>
      </c>
      <c r="BP1227" s="44">
        <f>ROUND(V1227*2,2)</f>
        <v>0</v>
      </c>
      <c r="BQ1227" s="44">
        <f>ROUND($C1227*BQ1235,2)</f>
        <v>0</v>
      </c>
      <c r="BR1227" s="10">
        <f>ROUND(X1227*2,2)</f>
        <v>0</v>
      </c>
      <c r="BS1227" s="44">
        <f>ROUND(Y1227*2,2)</f>
        <v>0</v>
      </c>
      <c r="BT1227" s="10">
        <f>ROUND(Z1227*2,2)</f>
        <v>0</v>
      </c>
      <c r="BU1227" s="25">
        <v>1</v>
      </c>
      <c r="CI1227" s="32">
        <f>BF1227-BG1227</f>
        <v>0</v>
      </c>
    </row>
    <row r="1228" spans="1:88" ht="60" customHeight="1">
      <c r="A1228" s="296"/>
      <c r="B1228" s="299"/>
      <c r="C1228" s="308"/>
      <c r="D1228" s="300"/>
      <c r="E1228" s="36" t="s">
        <v>29</v>
      </c>
      <c r="F1228" s="13">
        <v>0</v>
      </c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5">
        <v>2</v>
      </c>
      <c r="AO1228" s="4">
        <f t="shared" si="3048"/>
        <v>0</v>
      </c>
      <c r="AP1228" s="4">
        <f t="shared" si="3049"/>
        <v>0</v>
      </c>
      <c r="AQ1228" s="4">
        <f t="shared" si="3113"/>
        <v>0</v>
      </c>
      <c r="AU1228" s="310"/>
      <c r="AV1228" s="316"/>
      <c r="AW1228" s="317"/>
      <c r="AX1228" s="316"/>
      <c r="AY1228" s="36" t="s">
        <v>29</v>
      </c>
      <c r="AZ1228" s="13">
        <v>0</v>
      </c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5">
        <v>2</v>
      </c>
    </row>
    <row r="1229" spans="1:88" ht="120" customHeight="1">
      <c r="A1229" s="296"/>
      <c r="B1229" s="299"/>
      <c r="C1229" s="308"/>
      <c r="D1229" s="298" t="s">
        <v>30</v>
      </c>
      <c r="E1229" s="36" t="s">
        <v>31</v>
      </c>
      <c r="F1229" s="13">
        <v>0</v>
      </c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5">
        <v>3</v>
      </c>
      <c r="AO1229" s="4">
        <f t="shared" si="3048"/>
        <v>0</v>
      </c>
      <c r="AP1229" s="4">
        <f t="shared" si="3049"/>
        <v>0</v>
      </c>
      <c r="AQ1229" s="4">
        <f t="shared" si="3113"/>
        <v>0</v>
      </c>
      <c r="AT1229" s="32">
        <f>AZ1229-BC1229</f>
        <v>0</v>
      </c>
      <c r="AU1229" s="310"/>
      <c r="AV1229" s="316"/>
      <c r="AW1229" s="317"/>
      <c r="AX1229" s="316" t="s">
        <v>30</v>
      </c>
      <c r="AY1229" s="36" t="s">
        <v>31</v>
      </c>
      <c r="AZ1229" s="13">
        <v>0</v>
      </c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5">
        <v>3</v>
      </c>
    </row>
    <row r="1230" spans="1:88" ht="30" customHeight="1">
      <c r="A1230" s="296"/>
      <c r="B1230" s="299"/>
      <c r="C1230" s="308"/>
      <c r="D1230" s="299"/>
      <c r="E1230" s="36" t="s">
        <v>32</v>
      </c>
      <c r="F1230" s="13">
        <v>0</v>
      </c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5">
        <v>4</v>
      </c>
      <c r="AO1230" s="4">
        <f t="shared" si="3048"/>
        <v>0</v>
      </c>
      <c r="AP1230" s="4">
        <f t="shared" si="3049"/>
        <v>0</v>
      </c>
      <c r="AQ1230" s="4">
        <f t="shared" si="3113"/>
        <v>0</v>
      </c>
      <c r="AU1230" s="310"/>
      <c r="AV1230" s="316"/>
      <c r="AW1230" s="317"/>
      <c r="AX1230" s="316"/>
      <c r="AY1230" s="36" t="s">
        <v>32</v>
      </c>
      <c r="AZ1230" s="13">
        <v>0</v>
      </c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5">
        <v>4</v>
      </c>
    </row>
    <row r="1231" spans="1:88" ht="30" customHeight="1">
      <c r="A1231" s="296"/>
      <c r="B1231" s="299"/>
      <c r="C1231" s="308"/>
      <c r="D1231" s="299"/>
      <c r="E1231" s="36" t="s">
        <v>33</v>
      </c>
      <c r="F1231" s="13">
        <v>0</v>
      </c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5">
        <v>5</v>
      </c>
      <c r="AO1231" s="4">
        <f t="shared" si="3048"/>
        <v>0</v>
      </c>
      <c r="AP1231" s="4">
        <f t="shared" si="3049"/>
        <v>0</v>
      </c>
      <c r="AQ1231" s="4">
        <f t="shared" si="3113"/>
        <v>0</v>
      </c>
      <c r="AU1231" s="310"/>
      <c r="AV1231" s="316"/>
      <c r="AW1231" s="317"/>
      <c r="AX1231" s="316"/>
      <c r="AY1231" s="36" t="s">
        <v>33</v>
      </c>
      <c r="AZ1231" s="13">
        <v>0</v>
      </c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5">
        <v>5</v>
      </c>
    </row>
    <row r="1232" spans="1:88" ht="30" customHeight="1">
      <c r="A1232" s="296"/>
      <c r="B1232" s="299"/>
      <c r="C1232" s="308"/>
      <c r="D1232" s="300"/>
      <c r="E1232" s="36" t="s">
        <v>34</v>
      </c>
      <c r="F1232" s="13">
        <v>0</v>
      </c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5">
        <v>6</v>
      </c>
      <c r="AO1232" s="4">
        <f t="shared" si="3048"/>
        <v>0</v>
      </c>
      <c r="AP1232" s="4">
        <f t="shared" si="3049"/>
        <v>0</v>
      </c>
      <c r="AQ1232" s="4">
        <f t="shared" si="3113"/>
        <v>0</v>
      </c>
      <c r="AU1232" s="310"/>
      <c r="AV1232" s="316"/>
      <c r="AW1232" s="317"/>
      <c r="AX1232" s="316"/>
      <c r="AY1232" s="36" t="s">
        <v>34</v>
      </c>
      <c r="AZ1232" s="13">
        <v>0</v>
      </c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5">
        <v>6</v>
      </c>
    </row>
    <row r="1233" spans="1:88" ht="30" customHeight="1">
      <c r="A1233" s="296"/>
      <c r="B1233" s="299"/>
      <c r="C1233" s="308"/>
      <c r="D1233" s="311" t="s">
        <v>35</v>
      </c>
      <c r="E1233" s="312"/>
      <c r="F1233" s="10">
        <f>F1227+F1228+F1229+F1230+F1231+F1232</f>
        <v>513729.66399999993</v>
      </c>
      <c r="G1233" s="10">
        <f t="shared" ref="G1233" si="3177">G1227+G1228+G1229+G1230+G1231+G1232</f>
        <v>0</v>
      </c>
      <c r="H1233" s="10">
        <f t="shared" ref="H1233" si="3178">H1227+H1228+H1229+H1230+H1231+H1232</f>
        <v>0</v>
      </c>
      <c r="I1233" s="10">
        <f t="shared" ref="I1233" si="3179">I1227+I1228+I1229+I1230+I1231+I1232</f>
        <v>0</v>
      </c>
      <c r="J1233" s="10">
        <f t="shared" ref="J1233" si="3180">J1227+J1228+J1229+J1230+J1231+J1232</f>
        <v>513729.66399999993</v>
      </c>
      <c r="K1233" s="10">
        <f t="shared" ref="K1233" si="3181">K1227+K1228+K1229+K1230+K1231+K1232</f>
        <v>0</v>
      </c>
      <c r="L1233" s="10">
        <f t="shared" ref="L1233" si="3182">L1227+L1228+L1229+L1230+L1231+L1232</f>
        <v>0</v>
      </c>
      <c r="M1233" s="10">
        <f t="shared" ref="M1233" si="3183">M1227+M1228+M1229+M1230+M1231+M1232</f>
        <v>0</v>
      </c>
      <c r="N1233" s="10">
        <f t="shared" ref="N1233" si="3184">N1227+N1228+N1229+N1230+N1231+N1232</f>
        <v>0</v>
      </c>
      <c r="O1233" s="10">
        <f t="shared" ref="O1233" si="3185">O1227+O1228+O1229+O1230+O1231+O1232</f>
        <v>0</v>
      </c>
      <c r="P1233" s="10">
        <f t="shared" ref="P1233" si="3186">P1227+P1228+P1229+P1230+P1231+P1232</f>
        <v>0</v>
      </c>
      <c r="Q1233" s="10">
        <f t="shared" ref="Q1233" si="3187">Q1227+Q1228+Q1229+Q1230+Q1231+Q1232</f>
        <v>0</v>
      </c>
      <c r="R1233" s="10">
        <f t="shared" ref="R1233" si="3188">R1227+R1228+R1229+R1230+R1231+R1232</f>
        <v>0</v>
      </c>
      <c r="S1233" s="10">
        <f t="shared" ref="S1233" si="3189">S1227+S1228+S1229+S1230+S1231+S1232</f>
        <v>0</v>
      </c>
      <c r="T1233" s="10">
        <f t="shared" ref="T1233" si="3190">T1227+T1228+T1229+T1230+T1231+T1232</f>
        <v>0</v>
      </c>
      <c r="U1233" s="10">
        <f t="shared" ref="U1233" si="3191">U1227+U1228+U1229+U1230+U1231+U1232</f>
        <v>0</v>
      </c>
      <c r="V1233" s="10">
        <f t="shared" ref="V1233" si="3192">V1227+V1228+V1229+V1230+V1231+V1232</f>
        <v>0</v>
      </c>
      <c r="W1233" s="10">
        <f t="shared" ref="W1233" si="3193">W1227+W1228+W1229+W1230+W1231+W1232</f>
        <v>0</v>
      </c>
      <c r="X1233" s="10">
        <f t="shared" ref="X1233" si="3194">X1227+X1228+X1229+X1230+X1231+X1232</f>
        <v>0</v>
      </c>
      <c r="Y1233" s="10">
        <f t="shared" ref="Y1233" si="3195">Y1227+Y1228+Y1229+Y1230+Y1231+Y1232</f>
        <v>0</v>
      </c>
      <c r="Z1233" s="10">
        <f t="shared" ref="Z1233" si="3196">Z1227+Z1228+Z1229+Z1230+Z1231+Z1232</f>
        <v>0</v>
      </c>
      <c r="AA1233" s="16">
        <v>7</v>
      </c>
      <c r="AO1233" s="4">
        <f t="shared" si="3048"/>
        <v>0</v>
      </c>
      <c r="AP1233" s="4">
        <f t="shared" si="3049"/>
        <v>0</v>
      </c>
      <c r="AQ1233" s="4">
        <f t="shared" si="3113"/>
        <v>0</v>
      </c>
      <c r="AU1233" s="310"/>
      <c r="AV1233" s="316"/>
      <c r="AW1233" s="317"/>
      <c r="AX1233" s="321" t="s">
        <v>35</v>
      </c>
      <c r="AY1233" s="321"/>
      <c r="AZ1233" s="10">
        <f>AZ1227+AZ1228+AZ1229+AZ1230+AZ1231+AZ1232</f>
        <v>1027459.33</v>
      </c>
      <c r="BA1233" s="10">
        <f t="shared" ref="BA1233:BT1233" si="3197">BA1227+BA1228+BA1229+BA1230+BA1231+BA1232</f>
        <v>0</v>
      </c>
      <c r="BB1233" s="10">
        <f t="shared" si="3197"/>
        <v>0</v>
      </c>
      <c r="BC1233" s="10">
        <f t="shared" si="3197"/>
        <v>0</v>
      </c>
      <c r="BD1233" s="10">
        <f t="shared" si="3197"/>
        <v>1027459.33</v>
      </c>
      <c r="BE1233" s="10">
        <f t="shared" si="3197"/>
        <v>0</v>
      </c>
      <c r="BF1233" s="10">
        <f t="shared" si="3197"/>
        <v>0</v>
      </c>
      <c r="BG1233" s="10">
        <f t="shared" si="3197"/>
        <v>0</v>
      </c>
      <c r="BH1233" s="10">
        <f t="shared" si="3197"/>
        <v>0</v>
      </c>
      <c r="BI1233" s="10">
        <f t="shared" si="3197"/>
        <v>0</v>
      </c>
      <c r="BJ1233" s="10">
        <f t="shared" si="3197"/>
        <v>0</v>
      </c>
      <c r="BK1233" s="10">
        <f t="shared" si="3197"/>
        <v>0</v>
      </c>
      <c r="BL1233" s="10">
        <f t="shared" si="3197"/>
        <v>0</v>
      </c>
      <c r="BM1233" s="10">
        <f t="shared" si="3197"/>
        <v>0</v>
      </c>
      <c r="BN1233" s="10">
        <f t="shared" si="3197"/>
        <v>0</v>
      </c>
      <c r="BO1233" s="10">
        <f t="shared" si="3197"/>
        <v>0</v>
      </c>
      <c r="BP1233" s="10">
        <f t="shared" si="3197"/>
        <v>0</v>
      </c>
      <c r="BQ1233" s="10">
        <f t="shared" si="3197"/>
        <v>0</v>
      </c>
      <c r="BR1233" s="10">
        <f t="shared" si="3197"/>
        <v>0</v>
      </c>
      <c r="BS1233" s="10">
        <f t="shared" si="3197"/>
        <v>0</v>
      </c>
      <c r="BT1233" s="10">
        <f t="shared" si="3197"/>
        <v>0</v>
      </c>
      <c r="BU1233" s="16">
        <v>7</v>
      </c>
      <c r="CI1233" s="32">
        <f>BF1233-BG1233</f>
        <v>0</v>
      </c>
      <c r="CJ1233" s="123"/>
    </row>
    <row r="1234" spans="1:88" s="7" customFormat="1" ht="75" customHeight="1">
      <c r="A1234" s="296"/>
      <c r="B1234" s="299"/>
      <c r="C1234" s="308"/>
      <c r="D1234" s="311" t="s">
        <v>337</v>
      </c>
      <c r="E1234" s="312"/>
      <c r="F1234" s="11">
        <f>ROUND(F1233/C1227,2)</f>
        <v>325.64</v>
      </c>
      <c r="G1234" s="11">
        <f>ROUND(G1233/C1227,2)</f>
        <v>0</v>
      </c>
      <c r="H1234" s="11">
        <f>ROUND(H1233/C1227,2)</f>
        <v>0</v>
      </c>
      <c r="I1234" s="11">
        <f>ROUND(I1233/C1227,2)</f>
        <v>0</v>
      </c>
      <c r="J1234" s="11">
        <f>ROUND(J1233/C1227,2)</f>
        <v>325.64</v>
      </c>
      <c r="K1234" s="11">
        <f>ROUND(K1233/C1227,2)</f>
        <v>0</v>
      </c>
      <c r="L1234" s="11">
        <f>ROUND(L1233/C1227,2)</f>
        <v>0</v>
      </c>
      <c r="M1234" s="11">
        <f>ROUND(M1233/C1227,2)</f>
        <v>0</v>
      </c>
      <c r="N1234" s="11">
        <f>ROUND(N1233/C1227,2)</f>
        <v>0</v>
      </c>
      <c r="O1234" s="11">
        <f>ROUND(O1233/C1227,2)</f>
        <v>0</v>
      </c>
      <c r="P1234" s="11">
        <f>ROUND(P1233/C1227,2)</f>
        <v>0</v>
      </c>
      <c r="Q1234" s="11">
        <f>ROUND(Q1233/C1227,2)</f>
        <v>0</v>
      </c>
      <c r="R1234" s="11">
        <f>ROUND(R1233/C1227,2)</f>
        <v>0</v>
      </c>
      <c r="S1234" s="11">
        <f>ROUND(S1233/C1227,2)</f>
        <v>0</v>
      </c>
      <c r="T1234" s="11">
        <f>ROUND(T1233/C1227,2)</f>
        <v>0</v>
      </c>
      <c r="U1234" s="11">
        <f>ROUND(U1233/C1227,2)</f>
        <v>0</v>
      </c>
      <c r="V1234" s="11">
        <f>ROUND(V1233/C1227,2)</f>
        <v>0</v>
      </c>
      <c r="W1234" s="11">
        <f>ROUND(W1233/C1227,2)</f>
        <v>0</v>
      </c>
      <c r="X1234" s="11">
        <f>ROUND(X1233/C1227,2)</f>
        <v>0</v>
      </c>
      <c r="Y1234" s="11">
        <f>ROUND(Y1233/C1227,2)</f>
        <v>0</v>
      </c>
      <c r="Z1234" s="11">
        <f>ROUND(Z1233/C1227,2)</f>
        <v>0</v>
      </c>
      <c r="AA1234" s="17">
        <v>8</v>
      </c>
      <c r="AB1234" s="4"/>
      <c r="AC1234" s="4"/>
      <c r="AD1234" s="52" t="b">
        <f>IF(AND(G1234&gt;947.15,G1234&lt;949),3,IF(AND(G1234&gt;623.59,G1234&lt;625),4,IF(AND(G1234&gt;237.38,G1234&lt;239),5,IF(AND(G1234&gt;1986,G1234&lt;1988),6,IF(AND(G1234&gt;739.75,G1234&lt;741),7,IF(AND(G1234&gt;282.91,G1234&lt;284),8,IF(AND(G1234&gt;2681.35,G1234&lt;2683),9,IF(AND(G1234&gt;828.59,G1234&lt;830),10,IF(AND(G1234&gt;585.15,G1234&lt;587),11,IF(AND(G1234&gt;991.71,G1234&lt;993),12,IF(AND(G1234&gt;652.95,G1234&lt;654),13,IF(AND(G1234&gt;248.59,G1234&lt;250),14,IF(AND(G1234&gt;2079.39,G1234&lt;2081),15,IF(AND(G1234&gt;774.57,G1234&lt;776),16,IF(AND(G1234&gt;296.25,G1234&lt;298),17,IF(AND(G1234&gt;2807.42,G1234&lt;2809),18,IF(AND(G1234&gt;867.59,G1234&lt;869),19,IF(AND(G1234&gt;612.7,G1234&lt;614),20))))))))))))))))))</f>
        <v>0</v>
      </c>
      <c r="AE1234" s="52" t="b">
        <f>IF(AND(I1234&gt;1204.78,I1234&lt;1206),5,IF(AND(I1234&gt;1407.63,I1234&lt;1409),8,IF(AND(I1234&gt;1427.91,I1234&lt;1429),11,IF(AND(I1234&gt;1261.45,I1234&lt;1263),14,IF(AND(I1234&gt;1473.83,I1234&lt;1475),17,IF(AND(I1234&gt;1495.07,I1234&lt;1497),20))))))</f>
        <v>0</v>
      </c>
      <c r="AF1234" s="52">
        <f>IF(AND(J1234&gt;486.32,J1234&lt;488),3,IF(AND(J1234&gt;324.64,J1234&lt;326),4,IF(AND(J1234&gt;286.99,J1234&lt;288.5),5,IF(AND(J1234&gt;617.7,J1234&lt;618),6,IF(AND(J1234&gt;411.3,J1234&lt;413),7,IF(AND(J1234&gt;365.04,J1234&lt;367),8,IF(AND(J1234&gt;797.54,J1234&lt;799),9,IF(AND(J1234&gt;533.49,J1234&lt;535),10,IF(AND(J1234&gt;475.86,J1234&lt;477),11,IF(AND(J1234&gt;509.22,J1234&lt;511),12,IF(AND(J1234&gt;339.94,J1234&lt;341.2),13,IF(AND(J1234&gt;300.53,J1234&lt;302),14,IF(AND(J1234&gt;646.78,J1234&lt;648),15,IF(AND(J1234&gt;430.68,J1234&lt;432),16,IF(AND(J1234&gt;382.24,J1234&lt;384),17,IF(AND(J1234&gt;835.07,J1234&lt;837),18,IF(AND(J1234&gt;558.61,J1234&lt;560),19,IF(AND(J1234&gt;498.27,J1234&lt;500),20))))))))))))))))))</f>
        <v>4</v>
      </c>
      <c r="AG1234" s="52" t="b">
        <f>IF(AND(L1234&gt;497.89,L1234&lt;499),3,IF(AND(L1234&gt;360.29,L1234&lt;362),4,IF(AND(L1234&gt;249.38,L1234&lt;251),5,IF(AND(L1234&gt;628.22,L1234&lt;630),6,IF(AND(L1234&gt;455.21,L1234&lt;457),7,IF(AND(L1234&gt;315.16,L1234&lt;317),8,IF(AND(L1234&gt;814.35,L1234&lt;816),9,IF(AND(L1234&gt;571.19,L1234&lt;573),10,IF(AND(L1234&gt;401.59,L1234&lt;403),11,IF(AND(L1234&gt;521.33,L1234&lt;523),12,IF(AND(L1234&gt;377.28,L1234&lt;379),13,IF(AND(L1234&gt;261.15,L1234&lt;263),14,IF(AND(L1234&gt;657.8,L1234&lt;659),15,IF(AND(L1234&gt;476.66,L1234&lt;478),16,IF(AND(L1234&gt;330.01,L1234&lt;332),17,IF(AND(L1234&gt;852.67,L1234&lt;854),18,IF(AND(L1234&gt;598.08,L1234&lt;600),19,IF(AND(L1234&gt;420.51,L1234&lt;422),20))))))))))))))))))</f>
        <v>0</v>
      </c>
      <c r="AH1234" s="52" t="b">
        <f>IF(AND(Q1234&gt;358.85,Q1234&lt;360),3,IF(AND(Q1234&gt;129.83,Q1234&lt;131),4,IF(AND(Q1234&gt;77.61,Q1234&lt;79),5,IF(AND(Q1234&gt;426.19,Q1234&lt;428),6,IF(AND(Q1234&gt;159.77,Q1234&lt;161),7,IF(AND(Q1234&gt;94.38,Q1234&lt;96),8,IF(AND(Q1234&gt;567.37,Q1234&lt;569),9,IF(AND(Q1234&gt;203.4,Q1234&lt;205),10,IF(AND(Q1234&gt;131.96,Q1234&lt;133),11,IF(AND(Q1234&gt;375.76,Q1234&lt;377),12,IF(AND(Q1234&gt;135.98,Q1234&lt;137),13,IF(AND(Q1234&gt;81.31,Q1234&lt;83),14,IF(AND(Q1234&gt;446.27,Q1234&lt;448),15,IF(AND(Q1234&gt;167.32,Q1234&lt;169),16,IF(AND(Q1234&gt;98.86,Q1234&lt;100),17,IF(AND(Q1234&gt;594.08,Q1234&lt;596),18,IF(AND(Q1234&gt;213.01,Q1234&lt;215),19,IF(AND(Q1234&gt;138.21,Q1234&lt;140),20))))))))))))))))))</f>
        <v>0</v>
      </c>
      <c r="AI1234" s="52" t="b">
        <f>IF(AND(S1234&gt;195.17,S1234&lt;197),3,IF(AND(S1234&gt;88.93,S1234&lt;90),4,IF(AND(S1234&gt;47.88,S1234&lt;49),5,IF(AND(S1234&gt;245.08,S1234&lt;247),6,IF(AND(S1234&gt;111.07,S1234&lt;113),7,IF(AND(S1234&gt;60.92,S1234&lt;62),8,IF(AND(S1234&gt;296.11,S1234&lt;298),9,IF(AND(S1234&gt;139.41,S1234&lt;141),10,IF(AND(S1234&gt;78.67,S1234&lt;80),11,IF(AND(S1234&gt;204.39,S1234&lt;206),12,IF(AND(S1234&gt;93.16,S1234&lt;95),13,IF(AND(S1234&gt;50.17,S1234&lt;52),14,IF(AND(S1234&gt;256.64,S1234&lt;258),15,IF(AND(S1234&gt;116.33,S1234&lt;118),16,IF(AND(S1234&gt;63.83,S1234&lt;65),17,IF(AND(S1234&gt;310.07,S1234&lt;312),18,IF(AND(S1234&gt;146.01,S1234&lt;148),19,IF(AND(S1234&gt;82.42,S1234&lt;84),20))))))))))))))))))</f>
        <v>0</v>
      </c>
      <c r="AJ1234" s="52" t="b">
        <f>IF(AND(U1234&gt;107.35,U1234&lt;109),3,IF(AND(U1234&gt;63.65,U1234&lt;65),4,IF(AND(U1234&gt;44.75,U1234&lt;46),5,IF(AND(U1234&gt;143.27,U1234&lt;145),6,IF(AND(U1234&gt;85.58,U1234&lt;87),7,IF(AND(U1234&gt;60.46,U1234&lt;62),8,IF(AND(U1234&gt;194.16,U1234&lt;196),9,IF(AND(U1234&gt;117.24,U1234&lt;119),10,IF(AND(U1234&gt;82.88,U1234&lt;84),11,IF(AND(U1234&gt;112.44,U1234&lt;114),12,IF(AND(U1234&gt;66.69,U1234&lt;68),13,IF(AND(U1234&gt;46.9,U1234&lt;48),14,IF(AND(U1234&gt;150.05,U1234&lt;152),15,IF(AND(U1234&gt;90.65,U1234&lt;91),16,IF(AND(U1234&gt;63.34,U1234&lt;65),17,IF(AND(U1234&gt;203.34,U1234&lt;205),18,IF(AND(U1234&gt;122.8,U1234&lt;124),19,IF(AND(U1234&gt;86.83,U1234&lt;88),20))))))))))))))))))</f>
        <v>0</v>
      </c>
      <c r="AK1234" s="52" t="b">
        <f>IF(AND(V1234&gt;139.85,V1234&lt;141),3,IF(AND(V1234&gt;103.84,V1234&lt;105),4,IF(AND(V1234&gt;52.32,V1234&lt;54),5,IF(AND(V1234&gt;285.46,V1234&lt;287),6,IF(AND(V1234&gt;118.42,V1234&lt;120),7,IF(AND(V1234&gt;62.42,V1234&lt;64),8,IF(AND(V1234&gt;412.27,V1234&lt;414),9,IF(AND(V1234&gt;140.33,V1234&lt;142),10,IF(AND(V1234&gt;145,V1234&lt;147),11,IF(AND(V1234&gt;146.47,V1234&lt;148),12,IF(AND(V1234&gt;108.77,V1234&lt;110),13,IF(AND(V1234&gt;54.82,V1234&lt;56),14,IF(AND(V1234&gt;298.92,V1234&lt;300),15,IF(AND(V1234&gt;124.03,V1234&lt;126),16,IF(AND(V1234&gt;65.4,V1234&lt;67),17,IF(AND(V1234&gt;431.69,V1234&lt;433),18,IF(AND(V1234&gt;146.97,V1234&lt;148),19,IF(AND(V1234&gt;151.86,V1234&lt;153),20))))))))))))))))))</f>
        <v>0</v>
      </c>
      <c r="AL1234" s="52" t="b">
        <f>IF(AND(W1234&gt;350.42,W1234&lt;352),3,IF(AND(W1234&gt;546.22,W1234&lt;548),4,IF(AND(W1234&gt;155.33,W1234&lt;157),5,IF(AND(W1234&gt;721.99,W1234&lt;723),6,IF(AND(W1234&gt;638.96,W1234&lt;639),7,IF(AND(W1234&gt;187.79,W1234&lt;189),8,IF(AND(W1234&gt;945.4,W1234&lt;947),9,IF(AND(W1234&gt;698.46,W1234&lt;670),10,IF(AND(W1234&gt;360.7,W1234&lt;362),11,IF(AND(W1234&gt;366.94,W1234&lt;368),12,IF(AND(W1234&gt;571.94,W1234&lt;573),13,IF(AND(W1234&gt;162.68,W1234&lt;164),14,IF(AND(W1234&gt;755.97,W1234&lt;757),15,IF(AND(W1234&gt;667.99,W1234&lt;669),16,IF(AND(W1234&gt;196.66,W1234&lt;198),17,IF(AND(W1234&gt;989.88,W1234&lt;991),18,IF(AND(W1234&gt;731.33,W1234&lt;733),19,IF(AND(W1234&gt;377.7,W1234&lt;379),20))))))))))))))))))</f>
        <v>0</v>
      </c>
      <c r="AM1234" s="52" t="b">
        <f>IF(AND(Y1234&gt;46.2,Y1234&lt;46.5),3,IF(AND(Y1234&gt;18.8,Y1234&lt;19.1),4,IF(AND(Y1234&gt;15.8,Y1234&lt;16),5,IF(AND(Y1234&gt;78.7,Y1234&lt;79),6,IF(AND(Y1234&gt;32.1,Y1234&lt;32.4),7,IF(AND(Y1234&gt;26.9,Y1234&lt;27.3),8,IF(AND(Y1234&gt;125,Y1234&lt;125.5),9,IF(AND(Y1234&gt;48.2,Y1234&lt;48.52),10,IF(AND(Y1234&gt;43.1,Y1234&lt;43.6),11,IF(AND(Y1234&gt;48.53,Y1234&lt;48.7),12,IF(AND(Y1234&gt;19.6,Y1234&lt;20.1),13,IF(AND(Y1234&gt;16.5,Y1234&lt;16.9),14,IF(AND(Y1234&gt;82.4,Y1234&lt;82.8),15,IF(AND(Y1234&gt;33.6,Y1234&lt;34),16,IF(AND(Y1234&gt;28,Y1234&lt;28.6),17,IF(AND(Y1234&gt;130.8,Y1234&lt;131.4),18,IF(AND(Y1234&gt;50.5,Y1234&lt;50.9),19,IF(AND(Y1234&gt;45.2,Y1234&lt;45.8),20))))))))))))))))))</f>
        <v>0</v>
      </c>
      <c r="AN1234" s="4"/>
      <c r="AO1234" s="4">
        <f t="shared" si="3048"/>
        <v>0</v>
      </c>
      <c r="AP1234" s="4">
        <f t="shared" si="3049"/>
        <v>0</v>
      </c>
      <c r="AQ1234" s="4">
        <f t="shared" si="3113"/>
        <v>0</v>
      </c>
      <c r="AR1234" s="4"/>
      <c r="AU1234" s="310"/>
      <c r="AV1234" s="316"/>
      <c r="AW1234" s="317"/>
      <c r="AX1234" s="321" t="s">
        <v>337</v>
      </c>
      <c r="AY1234" s="321"/>
      <c r="AZ1234" s="11">
        <f>ROUND(AZ1233/AW1227,2)</f>
        <v>651.28</v>
      </c>
      <c r="BA1234" s="11">
        <f>ROUND(BA1233/AW1227,2)</f>
        <v>0</v>
      </c>
      <c r="BB1234" s="11">
        <f>ROUND(BB1233/AW1227,2)</f>
        <v>0</v>
      </c>
      <c r="BC1234" s="11">
        <f>ROUND(BC1233/AW1227,2)</f>
        <v>0</v>
      </c>
      <c r="BD1234" s="11">
        <f>ROUND(BD1233/AW1227,2)</f>
        <v>651.28</v>
      </c>
      <c r="BE1234" s="11">
        <f>ROUND(BE1233/AW1227,2)</f>
        <v>0</v>
      </c>
      <c r="BF1234" s="11">
        <f>ROUND(BF1233/AW1227,2)</f>
        <v>0</v>
      </c>
      <c r="BG1234" s="11">
        <f>ROUND(BG1233/AW1227,2)</f>
        <v>0</v>
      </c>
      <c r="BH1234" s="11">
        <f>ROUND(BH1233/AW1227,2)</f>
        <v>0</v>
      </c>
      <c r="BI1234" s="11">
        <f>ROUND(BI1233/AW1227,2)</f>
        <v>0</v>
      </c>
      <c r="BJ1234" s="11">
        <f>ROUND(BJ1233/AW1227,2)</f>
        <v>0</v>
      </c>
      <c r="BK1234" s="11">
        <f>ROUND(BK1233/AW1227,2)</f>
        <v>0</v>
      </c>
      <c r="BL1234" s="11">
        <f>ROUND(BL1233/AW1227,2)</f>
        <v>0</v>
      </c>
      <c r="BM1234" s="11">
        <f>ROUND(BM1233/AW1227,2)</f>
        <v>0</v>
      </c>
      <c r="BN1234" s="11">
        <f>ROUND(BN1233/AW1227,2)</f>
        <v>0</v>
      </c>
      <c r="BO1234" s="11">
        <f>ROUND(BO1233/AW1227,2)</f>
        <v>0</v>
      </c>
      <c r="BP1234" s="11">
        <f>ROUND(BP1233/AW1227,2)</f>
        <v>0</v>
      </c>
      <c r="BQ1234" s="11">
        <f>ROUND(BQ1233/AW1227,2)</f>
        <v>0</v>
      </c>
      <c r="BR1234" s="11">
        <f>ROUND(BR1233/AW1227,2)</f>
        <v>0</v>
      </c>
      <c r="BS1234" s="11">
        <f>ROUND(BS1233/AW1227,2)</f>
        <v>0</v>
      </c>
      <c r="BT1234" s="11">
        <f>ROUND(BT1233/AW1227,2)</f>
        <v>0</v>
      </c>
      <c r="BU1234" s="17">
        <v>8</v>
      </c>
      <c r="BV1234" s="4"/>
      <c r="BW1234" s="4"/>
      <c r="BX1234" s="52" t="b">
        <f>IF(AND(BA1234&gt;947.15,BA1234&lt;949),3,IF(AND(BA1234&gt;623.59,BA1234&lt;625),4,IF(AND(BA1234&gt;237.38,BA1234&lt;239),5,IF(AND(BA1234&gt;1986,BA1234&lt;1988),6,IF(AND(BA1234&gt;739.75,BA1234&lt;741),7,IF(AND(BA1234&gt;282.91,BA1234&lt;284),8,IF(AND(BA1234&gt;2681.35,BA1234&lt;2683),9,IF(AND(BA1234&gt;828.59,BA1234&lt;830),10,IF(AND(BA1234&gt;585.15,BA1234&lt;587),11,IF(AND(BA1234&gt;991.71,BA1234&lt;993),12,IF(AND(BA1234&gt;652.95,BA1234&lt;654),13,IF(AND(BA1234&gt;248.59,BA1234&lt;250),14,IF(AND(BA1234&gt;2079.39,BA1234&lt;2081),15,IF(AND(BA1234&gt;774.57,BA1234&lt;776),16,IF(AND(BA1234&gt;296.25,BA1234&lt;298),17,IF(AND(BA1234&gt;2807.42,BA1234&lt;2809),18,IF(AND(BA1234&gt;867.59,BA1234&lt;869),19,IF(AND(BA1234&gt;612.7,BA1234&lt;614),20))))))))))))))))))</f>
        <v>0</v>
      </c>
      <c r="BY1234" s="52" t="b">
        <f>IF(AND(BC1234&gt;1204.78,BC1234&lt;1206),5,IF(AND(BC1234&gt;1407.63,BC1234&lt;1409),8,IF(AND(BC1234&gt;1427.91,BC1234&lt;1429),11,IF(AND(BC1234&gt;1261.45,BC1234&lt;1263),14,IF(AND(BC1234&gt;1473.83,BC1234&lt;1475),17,IF(AND(BC1234&gt;1495.07,BC1234&lt;1497),20))))))</f>
        <v>0</v>
      </c>
      <c r="BZ1234" s="52" t="b">
        <f>IF(AND(BD1234&gt;486.32,BD1234&lt;488),3,IF(AND(BD1234&gt;324.64,BD1234&lt;326),4,IF(AND(BD1234&gt;286.99,BD1234&lt;288.5),5,IF(AND(BD1234&gt;617.7,BD1234&lt;618),6,IF(AND(BD1234&gt;411.3,BD1234&lt;413),7,IF(AND(BD1234&gt;365.04,BD1234&lt;367),8,IF(AND(BD1234&gt;797.54,BD1234&lt;799),9,IF(AND(BD1234&gt;533.49,BD1234&lt;535),10,IF(AND(BD1234&gt;475.86,BD1234&lt;477),11,IF(AND(BD1234&gt;509.22,BD1234&lt;511),12,IF(AND(BD1234&gt;339.94,BD1234&lt;341.2),13,IF(AND(BD1234&gt;300.53,BD1234&lt;302),14,IF(AND(BD1234&gt;646.78,BD1234&lt;648),15,IF(AND(BD1234&gt;430.68,BD1234&lt;432),16,IF(AND(BD1234&gt;382.24,BD1234&lt;384),17,IF(AND(BD1234&gt;835.07,BD1234&lt;837),18,IF(AND(BD1234&gt;558.61,BD1234&lt;560),19,IF(AND(BD1234&gt;498.27,BD1234&lt;500),20))))))))))))))))))</f>
        <v>0</v>
      </c>
      <c r="CA1234" s="52" t="b">
        <f>IF(AND(BF1234&gt;497.89,BF1234&lt;499),3,IF(AND(BF1234&gt;360.29,BF1234&lt;362),4,IF(AND(BF1234&gt;249.38,BF1234&lt;251),5,IF(AND(BF1234&gt;628.22,BF1234&lt;630),6,IF(AND(BF1234&gt;455.21,BF1234&lt;457),7,IF(AND(BF1234&gt;315.16,BF1234&lt;317),8,IF(AND(BF1234&gt;814.35,BF1234&lt;816),9,IF(AND(BF1234&gt;571.19,BF1234&lt;573),10,IF(AND(BF1234&gt;401.59,BF1234&lt;403),11,IF(AND(BF1234&gt;521.33,BF1234&lt;523),12,IF(AND(BF1234&gt;377.28,BF1234&lt;379),13,IF(AND(BF1234&gt;261.15,BF1234&lt;263),14,IF(AND(BF1234&gt;657.8,BF1234&lt;659),15,IF(AND(BF1234&gt;476.66,BF1234&lt;478),16,IF(AND(BF1234&gt;330.01,BF1234&lt;332),17,IF(AND(BF1234&gt;852.67,BF1234&lt;854),18,IF(AND(BF1234&gt;598.08,BF1234&lt;600),19,IF(AND(BF1234&gt;420.51,BF1234&lt;422),20))))))))))))))))))</f>
        <v>0</v>
      </c>
      <c r="CB1234" s="52" t="b">
        <f>IF(AND(BK1234&gt;358.85,BK1234&lt;360),3,IF(AND(BK1234&gt;129.83,BK1234&lt;131),4,IF(AND(BK1234&gt;77.61,BK1234&lt;79),5,IF(AND(BK1234&gt;426.19,BK1234&lt;428),6,IF(AND(BK1234&gt;159.77,BK1234&lt;161),7,IF(AND(BK1234&gt;94.38,BK1234&lt;96),8,IF(AND(BK1234&gt;567.37,BK1234&lt;569),9,IF(AND(BK1234&gt;203.4,BK1234&lt;205),10,IF(AND(BK1234&gt;131.96,BK1234&lt;133),11,IF(AND(BK1234&gt;375.76,BK1234&lt;377),12,IF(AND(BK1234&gt;135.98,BK1234&lt;137),13,IF(AND(BK1234&gt;81.31,BK1234&lt;83),14,IF(AND(BK1234&gt;446.27,BK1234&lt;448),15,IF(AND(BK1234&gt;167.32,BK1234&lt;169),16,IF(AND(BK1234&gt;98.86,BK1234&lt;100),17,IF(AND(BK1234&gt;594.08,BK1234&lt;596),18,IF(AND(BK1234&gt;213.01,BK1234&lt;215),19,IF(AND(BK1234&gt;138.21,BK1234&lt;140),20))))))))))))))))))</f>
        <v>0</v>
      </c>
      <c r="CC1234" s="52" t="b">
        <f>IF(AND(BM1234&gt;195.17,BM1234&lt;197),3,IF(AND(BM1234&gt;88.93,BM1234&lt;90),4,IF(AND(BM1234&gt;47.88,BM1234&lt;49),5,IF(AND(BM1234&gt;245.08,BM1234&lt;247),6,IF(AND(BM1234&gt;111.07,BM1234&lt;113),7,IF(AND(BM1234&gt;60.92,BM1234&lt;62),8,IF(AND(BM1234&gt;296.11,BM1234&lt;298),9,IF(AND(BM1234&gt;139.41,BM1234&lt;141),10,IF(AND(BM1234&gt;78.67,BM1234&lt;80),11,IF(AND(BM1234&gt;204.39,BM1234&lt;206),12,IF(AND(BM1234&gt;93.16,BM1234&lt;95),13,IF(AND(BM1234&gt;50.17,BM1234&lt;52),14,IF(AND(BM1234&gt;256.64,BM1234&lt;258),15,IF(AND(BM1234&gt;116.33,BM1234&lt;118),16,IF(AND(BM1234&gt;63.83,BM1234&lt;65),17,IF(AND(BM1234&gt;310.07,BM1234&lt;312),18,IF(AND(BM1234&gt;146.01,BM1234&lt;148),19,IF(AND(BM1234&gt;82.42,BM1234&lt;84),20))))))))))))))))))</f>
        <v>0</v>
      </c>
      <c r="CD1234" s="52" t="b">
        <f>IF(AND(BO1234&gt;107.35,BO1234&lt;109),3,IF(AND(BO1234&gt;63.65,BO1234&lt;65),4,IF(AND(BO1234&gt;44.75,BO1234&lt;46),5,IF(AND(BO1234&gt;143.27,BO1234&lt;145),6,IF(AND(BO1234&gt;85.58,BO1234&lt;87),7,IF(AND(BO1234&gt;60.46,BO1234&lt;62),8,IF(AND(BO1234&gt;194.16,BO1234&lt;196),9,IF(AND(BO1234&gt;117.24,BO1234&lt;119),10,IF(AND(BO1234&gt;82.88,BO1234&lt;84),11,IF(AND(BO1234&gt;112.44,BO1234&lt;114),12,IF(AND(BO1234&gt;66.69,BO1234&lt;68),13,IF(AND(BO1234&gt;46.9,BO1234&lt;48),14,IF(AND(BO1234&gt;150.05,BO1234&lt;152),15,IF(AND(BO1234&gt;90.65,BO1234&lt;91),16,IF(AND(BO1234&gt;63.34,BO1234&lt;65),17,IF(AND(BO1234&gt;203.34,BO1234&lt;205),18,IF(AND(BO1234&gt;122.8,BO1234&lt;124),19,IF(AND(BO1234&gt;86.83,BO1234&lt;88),20))))))))))))))))))</f>
        <v>0</v>
      </c>
      <c r="CE1234" s="52" t="b">
        <f>IF(AND(BP1234&gt;139.85,BP1234&lt;141),3,IF(AND(BP1234&gt;103.84,BP1234&lt;105),4,IF(AND(BP1234&gt;52.32,BP1234&lt;54),5,IF(AND(BP1234&gt;285.46,BP1234&lt;287),6,IF(AND(BP1234&gt;118.42,BP1234&lt;120),7,IF(AND(BP1234&gt;62.42,BP1234&lt;64),8,IF(AND(BP1234&gt;412.27,BP1234&lt;414),9,IF(AND(BP1234&gt;140.33,BP1234&lt;142),10,IF(AND(BP1234&gt;145,BP1234&lt;147),11,IF(AND(BP1234&gt;146.47,BP1234&lt;148),12,IF(AND(BP1234&gt;108.77,BP1234&lt;110),13,IF(AND(BP1234&gt;54.82,BP1234&lt;56),14,IF(AND(BP1234&gt;298.92,BP1234&lt;300),15,IF(AND(BP1234&gt;124.03,BP1234&lt;126),16,IF(AND(BP1234&gt;65.4,BP1234&lt;67),17,IF(AND(BP1234&gt;431.69,BP1234&lt;433),18,IF(AND(BP1234&gt;146.97,BP1234&lt;148),19,IF(AND(BP1234&gt;151.86,BP1234&lt;153),20))))))))))))))))))</f>
        <v>0</v>
      </c>
      <c r="CF1234" s="52" t="b">
        <f>IF(AND(BQ1234&gt;350.42,BQ1234&lt;352),3,IF(AND(BQ1234&gt;546.22,BQ1234&lt;548),4,IF(AND(BQ1234&gt;155.33,BQ1234&lt;157),5,IF(AND(BQ1234&gt;721.99,BQ1234&lt;723),6,IF(AND(BQ1234&gt;638.96,BQ1234&lt;639),7,IF(AND(BQ1234&gt;187.79,BQ1234&lt;189),8,IF(AND(BQ1234&gt;945.4,BQ1234&lt;947),9,IF(AND(BQ1234&gt;698.46,BQ1234&lt;670),10,IF(AND(BQ1234&gt;360.7,BQ1234&lt;362),11,IF(AND(BQ1234&gt;366.94,BQ1234&lt;368),12,IF(AND(BQ1234&gt;571.94,BQ1234&lt;573),13,IF(AND(BQ1234&gt;162.68,BQ1234&lt;164),14,IF(AND(BQ1234&gt;755.97,BQ1234&lt;757),15,IF(AND(BQ1234&gt;667.99,BQ1234&lt;669),16,IF(AND(BQ1234&gt;196.66,BQ1234&lt;198),17,IF(AND(BQ1234&gt;989.88,BQ1234&lt;991),18,IF(AND(BQ1234&gt;731.33,BQ1234&lt;733),19,IF(AND(BQ1234&gt;377.7,BQ1234&lt;379),20))))))))))))))))))</f>
        <v>0</v>
      </c>
      <c r="CG1234" s="52" t="b">
        <f>IF(AND(BS1234&gt;46.2,BS1234&lt;46.5),3,IF(AND(BS1234&gt;18.8,BS1234&lt;19.1),4,IF(AND(BS1234&gt;15.8,BS1234&lt;16),5,IF(AND(BS1234&gt;78.7,BS1234&lt;79),6,IF(AND(BS1234&gt;32.1,BS1234&lt;32.4),7,IF(AND(BS1234&gt;26.9,BS1234&lt;27.3),8,IF(AND(BS1234&gt;125,BS1234&lt;125.5),9,IF(AND(BS1234&gt;48.2,BS1234&lt;48.52),10,IF(AND(BS1234&gt;43.1,BS1234&lt;43.6),11,IF(AND(BS1234&gt;48.53,BS1234&lt;48.7),12,IF(AND(BS1234&gt;19.6,BS1234&lt;20.1),13,IF(AND(BS1234&gt;16.5,BS1234&lt;16.9),14,IF(AND(BS1234&gt;82.4,BS1234&lt;82.8),15,IF(AND(BS1234&gt;33.6,BS1234&lt;34),16,IF(AND(BS1234&gt;28,BS1234&lt;28.6),17,IF(AND(BS1234&gt;130.8,BS1234&lt;131.4),18,IF(AND(BS1234&gt;50.5,BS1234&lt;50.9),19,IF(AND(BS1234&gt;45.2,BS1234&lt;45.8),20))))))))))))))))))</f>
        <v>0</v>
      </c>
    </row>
    <row r="1235" spans="1:88" s="7" customFormat="1" ht="90" customHeight="1">
      <c r="A1235" s="297"/>
      <c r="B1235" s="300"/>
      <c r="C1235" s="309"/>
      <c r="D1235" s="311" t="s">
        <v>338</v>
      </c>
      <c r="E1235" s="312"/>
      <c r="F1235" s="10" t="s">
        <v>36</v>
      </c>
      <c r="G1235" s="12">
        <f>IF(AD1235=FALSE,0,AD1235)</f>
        <v>0</v>
      </c>
      <c r="H1235" s="12" t="s">
        <v>36</v>
      </c>
      <c r="I1235" s="12">
        <f>IF(AE1235=FALSE,0,AE1235)</f>
        <v>0</v>
      </c>
      <c r="J1235" s="12">
        <f>IF(AF1235=FALSE,0,AF1235)</f>
        <v>325.64</v>
      </c>
      <c r="K1235" s="12" t="s">
        <v>36</v>
      </c>
      <c r="L1235" s="12">
        <f>IF(AG1235=FALSE,0,AG1235)</f>
        <v>0</v>
      </c>
      <c r="M1235" s="12" t="s">
        <v>36</v>
      </c>
      <c r="N1235" s="12" t="s">
        <v>36</v>
      </c>
      <c r="O1235" s="12" t="s">
        <v>36</v>
      </c>
      <c r="P1235" s="12" t="s">
        <v>36</v>
      </c>
      <c r="Q1235" s="12">
        <f>IF(AH1235=FALSE,0,AH1235)</f>
        <v>0</v>
      </c>
      <c r="R1235" s="12" t="s">
        <v>36</v>
      </c>
      <c r="S1235" s="12">
        <f>IF(AI1235=FALSE,0,AI1235)</f>
        <v>0</v>
      </c>
      <c r="T1235" s="12" t="s">
        <v>36</v>
      </c>
      <c r="U1235" s="12">
        <f>IF(AJ1235=FALSE,0,AJ1235)</f>
        <v>0</v>
      </c>
      <c r="V1235" s="12">
        <f>IF(AK1235=FALSE,0,AK1235)</f>
        <v>0</v>
      </c>
      <c r="W1235" s="12">
        <f>IF(AL1235=FALSE,0,AL1235)</f>
        <v>0</v>
      </c>
      <c r="X1235" s="12" t="s">
        <v>36</v>
      </c>
      <c r="Y1235" s="12">
        <f>IF(AM1235=FALSE,0,AM1235)</f>
        <v>0</v>
      </c>
      <c r="Z1235" s="12" t="s">
        <v>36</v>
      </c>
      <c r="AA1235" s="18">
        <v>9</v>
      </c>
      <c r="AB1235" s="4"/>
      <c r="AC1235" s="4"/>
      <c r="AD1235" s="52" t="b">
        <f>IF(AD1234=3,948.15,IF(AD1234=4,624.59,IF(AD1234=5,238.38,IF(AD1234=6,1987,IF(AD1234=7,740.75,IF(AD1234=8,283.91,IF(AD1234=9,2682.35,IF(AD1234=10,829.59,IF(AD1234=11,586.15,IF(AD1234=12,992.71,IF(AD1234=13,653.95,IF(AD1234=14,249.59,IF(AD1234=15,2080.39,IF(AD1234=16,775.57,IF(AD1234=17,297.25,IF(AD1234=18,2808.42,IF(AD1234=19,868.59,IF(AD1234=20,613.7))))))))))))))))))</f>
        <v>0</v>
      </c>
      <c r="AE1235" s="52" t="b">
        <f>IF(AE1234=5,1205.78,IF(AE1234=8,1408.63,IF(AE1234=11,1428.91,IF(AE1234=14,1262.45,IF(AE1234=17,1474.83,IF(AE1234=20,1496.07))))))</f>
        <v>0</v>
      </c>
      <c r="AF1235" s="52">
        <f>IF(AF1234=3,487.32,IF(AF1234=4,325.64,IF(AF1234=5,287.99,IF(AF1234=6,618.7,IF(AF1234=7,412.3,IF(AF1234=8,366.04,IF(AF1234=9,798.54,IF(AF1234=10,534.49,IF(AF1234=11,476.86,IF(AF1234=12,510.22,IF(AF1234=13,340.94,IF(AF1234=14,301.53,IF(AF1234=15,647.78,IF(AF1234=16,431.68,IF(AF1234=17,383.24,IF(AF1234=18,836.07,IF(AF1234=19,559.61,IF(AF1234=20,499.27))))))))))))))))))</f>
        <v>325.64</v>
      </c>
      <c r="AG1235" s="52" t="b">
        <f>IF(AG1234=3,498.89,IF(AG1234=4,361.29,IF(AG1234=5,250.38,IF(AG1234=6,629.22,IF(AG1234=7,456.21,IF(AG1234=8,316.16,IF(AG1234=9,815.35,IF(AG1234=10,572.19,IF(AG1234=11,402.59,IF(AG1234=12,522.33,IF(AG1234=13,378.28,IF(AG1234=14,262.15,IF(AG1234=15,658.8,IF(AG1234=16,477.66,IF(AG1234=17,331.01,IF(AG1234=18,853.67,IF(AG1234=19,599.08,IF(AG1234=20,421.51))))))))))))))))))</f>
        <v>0</v>
      </c>
      <c r="AH1235" s="52" t="b">
        <f>IF(AH1234=3,359.85,IF(AH1234=4,130.83,IF(AH1234=5,78.61,IF(AH1234=6,427.19,IF(AH1234=7,160.77,IF(AH1234=8,95.38,IF(AH1234=9,568.37,IF(AH1234=10,204.4,IF(AH1234=11,132.96,IF(AH1234=12,376.76,IF(AH1234=13,136.98,IF(AH1234=14,82.31,IF(AH1234=15,447.27,IF(AH1234=16,168.32,IF(AH1234=17,99.86,IF(AH1234=18,595.08,IF(AH1234=19,214.01,IF(AH1234=20,139.21))))))))))))))))))</f>
        <v>0</v>
      </c>
      <c r="AI1235" s="52" t="b">
        <f>IF(AI1234=3,196.17,IF(AI1234=4,89.93,IF(AI1234=5,48.88,IF(AI1234=6,246.08,IF(AI1234=7,112.07,IF(AI1234=8,61.92,IF(AI1234=9,297.11,IF(AI1234=10,140.41,IF(AI1234=11,79.67,IF(AI1234=12,205.39,IF(AI1234=13,94.16,IF(AI1234=14,51.17,IF(AI1234=15,257.64,IF(AI1234=16,117.33,IF(AI1234=17,64.83,IF(AI1234=18,311.07,IF(AI1234=19,147.01,IF(AI1234=20,83.42))))))))))))))))))</f>
        <v>0</v>
      </c>
      <c r="AJ1235" s="52" t="b">
        <f>IF(AJ1234=3,108.35,IF(AJ1234=4,64.65,IF(AJ1234=5,45.75,IF(AJ1234=6,144.27,IF(AJ1234=7,86.58,IF(AJ1234=8,61.46,IF(AJ1234=9,195.16,IF(AJ1234=10,118.24,IF(AJ1234=11,83.88,IF(AJ1234=12,113.44,IF(AJ1234=13,67.69,IF(AJ1234=14,47.9,IF(AJ1234=15,151.05,IF(AJ1234=16,90.65,IF(AJ1234=17,64.34,IF(AJ1234=18,204.34,IF(AJ1234=19,123.8,IF(AJ1234=20,87.83))))))))))))))))))</f>
        <v>0</v>
      </c>
      <c r="AK1235" s="52" t="b">
        <f>IF(AK1234=3,140.85,IF(AK1234=4,104.84,IF(AK1234=5,53.32,IF(AK1234=6,286.46,IF(AK1234=7,119.42,IF(AK1234=8,63.42,IF(AK1234=9,413.27,IF(AK1234=10,141.33,IF(AK1234=11,146,IF(AK1234=12,147.47,IF(AK1234=13,109.77,IF(AK1234=14,55.82,IF(AK1234=15,299.92,IF(AK1234=16,125.03,IF(AK1234=17,66.4,IF(AK1234=18,432.69,IF(AK1234=19,147.97,IF(AK1234=20,152.86))))))))))))))))))</f>
        <v>0</v>
      </c>
      <c r="AL1235" s="52" t="b">
        <f>IF(AL1234=3,351.42,IF(AL1234=4,547.22,IF(AL1234=5,156.33,IF(AL1234=6,722.99,IF(AL1234=7,638.96,IF(AL1234=8,188.79,IF(AL1234=9,946.4,IF(AL1234=10,699.46,IF(AL1234=11,361.7,IF(AL1234=12,367.94,IF(AL1234=13,572.94,IF(AL1234=14,163.68,IF(AL1234=15,756.97,IF(AL1234=16,668.99,IF(AL1234=17,197.66,IF(AL1234=18,990.88,IF(AL1234=19,732.33,IF(AL1234=20,378.7))))))))))))))))))</f>
        <v>0</v>
      </c>
      <c r="AM1235" s="52" t="b">
        <f>IF(AM1234=3,46.41,IF(AM1234=4,19.01,IF(AM1234=5,15.96,IF(AM1234=6,78.9,IF(AM1234=7,32.34,IF(AM1234=8,27.09,IF(AM1234=9,125.27,IF(AM1234=10,48.48,IF(AM1234=11,43.47,IF(AM1234=12,48.59,IF(AM1234=13,19.9,IF(AM1234=14,16.71,IF(AM1234=15,82.61,IF(AM1234=16,33.86,IF(AM1234=17,28.36,IF(AM1234=18,131.15,IF(AM1234=19,50.76,IF(AM1234=20,45.51))))))))))))))))))</f>
        <v>0</v>
      </c>
      <c r="AN1235" s="4"/>
      <c r="AO1235" s="4">
        <f t="shared" si="3048"/>
        <v>0</v>
      </c>
      <c r="AP1235" s="4">
        <f t="shared" si="3049"/>
        <v>0</v>
      </c>
      <c r="AQ1235" s="4">
        <f t="shared" si="3113"/>
        <v>0</v>
      </c>
      <c r="AR1235" s="4"/>
      <c r="AU1235" s="310"/>
      <c r="AV1235" s="316"/>
      <c r="AW1235" s="317"/>
      <c r="AX1235" s="321" t="s">
        <v>338</v>
      </c>
      <c r="AY1235" s="321"/>
      <c r="AZ1235" s="10" t="s">
        <v>36</v>
      </c>
      <c r="BA1235" s="12">
        <f>IF(BX1235=FALSE,0,BX1235)</f>
        <v>0</v>
      </c>
      <c r="BB1235" s="12" t="s">
        <v>36</v>
      </c>
      <c r="BC1235" s="12">
        <f>IF(BY1235=FALSE,0,BY1235)</f>
        <v>0</v>
      </c>
      <c r="BD1235" s="12">
        <f>IF(BZ1235=FALSE,0,BZ1235)</f>
        <v>651.28</v>
      </c>
      <c r="BE1235" s="12" t="s">
        <v>36</v>
      </c>
      <c r="BF1235" s="12">
        <f>IF(CA1235=FALSE,0,CA1235)</f>
        <v>0</v>
      </c>
      <c r="BG1235" s="12" t="s">
        <v>36</v>
      </c>
      <c r="BH1235" s="12" t="s">
        <v>36</v>
      </c>
      <c r="BI1235" s="12" t="s">
        <v>36</v>
      </c>
      <c r="BJ1235" s="12" t="s">
        <v>36</v>
      </c>
      <c r="BK1235" s="12">
        <f>IF(CB1235=FALSE,0,CB1235)</f>
        <v>0</v>
      </c>
      <c r="BL1235" s="12" t="s">
        <v>36</v>
      </c>
      <c r="BM1235" s="12">
        <f>IF(CC1235=FALSE,0,CC1235)</f>
        <v>0</v>
      </c>
      <c r="BN1235" s="12" t="s">
        <v>36</v>
      </c>
      <c r="BO1235" s="12">
        <f>IF(CD1235=FALSE,0,CD1235)</f>
        <v>0</v>
      </c>
      <c r="BP1235" s="12">
        <f>IF(CE1235=FALSE,0,CE1235)</f>
        <v>0</v>
      </c>
      <c r="BQ1235" s="12">
        <f>IF(CF1235=FALSE,0,CF1235)</f>
        <v>0</v>
      </c>
      <c r="BR1235" s="12" t="s">
        <v>36</v>
      </c>
      <c r="BS1235" s="12">
        <f>IF(CG1235=FALSE,0,CG1235)</f>
        <v>0</v>
      </c>
      <c r="BT1235" s="12" t="s">
        <v>36</v>
      </c>
      <c r="BU1235" s="18">
        <v>9</v>
      </c>
      <c r="BV1235" s="4"/>
      <c r="BW1235" s="4"/>
      <c r="BX1235" s="52" t="b">
        <f>IF(AD1234=3,1896.3,IF(AD1234=4,1249.18,IF(AD1234=5,476.76,IF(AD1234=6,3974,IF(AD1234=7,1481.5,IF(AD1234=8,567.82,IF(AD1234=9,5364.7,IF(AD1234=10,1659.18,IF(AD1234=11,1172.3)))))))))</f>
        <v>0</v>
      </c>
      <c r="BY1235" s="52" t="b">
        <f>IF(AE1234=5,2411.56,IF(AE1234=8,2817.26,IF(AE1234=11,2857.82)))</f>
        <v>0</v>
      </c>
      <c r="BZ1235" s="52">
        <f>IF(AF1234=3,974.64,IF(AF1234=4,651.28,IF(AF1234=5,575.98,IF(AF1234=6,1237.4,IF(AF1234=7,824.6,IF(AF1234=8,732.08,IF(AF1234=9,1597.08,IF(AF1234=10,1068.98,IF(AF1234=11,953.72)))))))))</f>
        <v>651.28</v>
      </c>
      <c r="CA1235" s="52" t="b">
        <f>IF(AG1234=3,997.78,IF(AG1234=4,722.58,IF(AG1234=5,500.76,IF(AG1234=6,1258.44,IF(AG1234=7,912.42,IF(AG1234=8,632.32,IF(AG1234=9,1630.7,IF(AG1234=10,1144.38,IF(AG1234=11,805.18)))))))))</f>
        <v>0</v>
      </c>
      <c r="CB1235" s="52" t="b">
        <f>IF(AH1234=3,719.7,IF(AH1234=4,261.66,IF(AH1234=5,157.22,IF(AH1234=6,854.38,IF(AH1234=7,321.54,IF(AH1234=8,190.76,IF(AH1234=9,1136.74,IF(AH1234=10,408.8,IF(AH1234=11,265.92)))))))))</f>
        <v>0</v>
      </c>
      <c r="CC1235" s="52" t="b">
        <f>IF(AI1234=3,392.34,IF(AI1234=4,179.86,IF(AI1234=5,97.76,IF(AI1234=6,492.16,IF(AI1234=7,224.14,IF(AI1234=8,123.84,IF(AI1234=9,594.22,IF(AI1234=10,280.82,IF(AI1234=11,159.34)))))))))</f>
        <v>0</v>
      </c>
      <c r="CD1235" s="52" t="b">
        <f>IF(AJ1234=3,216.7,IF(AJ1234=4,129.3,IF(AJ1234=5,91.5,IF(AJ1234=6,288.54,IF(AJ1234=7,173.16,IF(AJ1234=8,122.92,IF(AJ1234=9,390.32,IF(AJ1234=10,236.48,IF(AJ1234=11,167.76)))))))))</f>
        <v>0</v>
      </c>
      <c r="CE1235" s="52" t="b">
        <f>IF(AK1234=3,281.7,IF(AK1234=4,209.68,IF(AK1234=5,106.64,IF(AK1234=6,572.92,IF(AK1234=7,238.84,IF(AK1234=8,126.84,IF(AK1234=9,826.54,IF(AK1234=10,282.66,IF(AK1234=11,292)))))))))</f>
        <v>0</v>
      </c>
      <c r="CF1235" s="52" t="b">
        <f>IF(AL1234=3,702.84,IF(AL1234=4,1094.44,IF(AL1234=5,312.66,IF(AL1234=6,1445.98,IF(AL1234=7,1277.92,IF(AL1234=8,377.58,IF(AL1234=9,1892.8,IF(AL1234=10,1398.92,IF(AL1234=11,723.4)))))))))</f>
        <v>0</v>
      </c>
      <c r="CG1235" s="52" t="b">
        <f>IF(AM1234=3,92.82,IF(AM1234=4,38.02,IF(AM1234=5,31.92,IF(AM1234=6,157.8,IF(AM1234=7,64.68,IF(AM1234=8,54.18,IF(AM1234=9,250.54,IF(AM1234=10,96.96,IF(AM1234=11,86.94)))))))))</f>
        <v>0</v>
      </c>
    </row>
    <row r="1236" spans="1:88" ht="30" customHeight="1">
      <c r="A1236" s="295" t="s">
        <v>120</v>
      </c>
      <c r="B1236" s="298" t="s">
        <v>223</v>
      </c>
      <c r="C1236" s="307">
        <v>5568</v>
      </c>
      <c r="D1236" s="298" t="s">
        <v>27</v>
      </c>
      <c r="E1236" s="36" t="s">
        <v>28</v>
      </c>
      <c r="F1236" s="40">
        <f>G1236+I1236+J1236+L1236+Q1236+S1236+U1236+V1236+W1236+Y1236+Z1236</f>
        <v>3477717.12</v>
      </c>
      <c r="G1236" s="61">
        <v>3477717.12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25">
        <v>1</v>
      </c>
      <c r="AO1236" s="4">
        <f t="shared" si="3048"/>
        <v>0</v>
      </c>
      <c r="AP1236" s="4">
        <f t="shared" si="3049"/>
        <v>0</v>
      </c>
      <c r="AQ1236" s="4">
        <f t="shared" si="3113"/>
        <v>0</v>
      </c>
      <c r="AU1236" s="310" t="s">
        <v>120</v>
      </c>
      <c r="AV1236" s="316" t="s">
        <v>223</v>
      </c>
      <c r="AW1236" s="317">
        <v>5568</v>
      </c>
      <c r="AX1236" s="316" t="s">
        <v>27</v>
      </c>
      <c r="AY1236" s="36" t="s">
        <v>28</v>
      </c>
      <c r="AZ1236" s="10">
        <f>BA1236+BC1236+BD1236+BF1236+BK1236+BM1236+BO1236+BP1236+BQ1236+BS1236+BT1236</f>
        <v>6955434.2400000002</v>
      </c>
      <c r="BA1236" s="44">
        <f>ROUND($C1236*BA1244,2)</f>
        <v>6955434.2400000002</v>
      </c>
      <c r="BB1236" s="10">
        <f>ROUND(H1236*2,2)</f>
        <v>0</v>
      </c>
      <c r="BC1236" s="44">
        <f>ROUND($C1236*BC1244,2)</f>
        <v>0</v>
      </c>
      <c r="BD1236" s="44">
        <f>ROUND($C1236*BD1244,2)</f>
        <v>0</v>
      </c>
      <c r="BE1236" s="10">
        <f>ROUND(K1236*2,2)</f>
        <v>0</v>
      </c>
      <c r="BF1236" s="44">
        <f>ROUND($C1236*BF1244,2)</f>
        <v>0</v>
      </c>
      <c r="BG1236" s="10">
        <f>ROUND(M1236*2,2)</f>
        <v>0</v>
      </c>
      <c r="BH1236" s="10">
        <f>ROUND(N1236*2,2)</f>
        <v>0</v>
      </c>
      <c r="BI1236" s="10">
        <f>ROUND(O1236*2,2)</f>
        <v>0</v>
      </c>
      <c r="BJ1236" s="10">
        <f>ROUND(P1236*2,2)</f>
        <v>0</v>
      </c>
      <c r="BK1236" s="44">
        <f>ROUND($C1236*BK1244,2)</f>
        <v>0</v>
      </c>
      <c r="BL1236" s="10">
        <f>ROUND(R1236*2,2)</f>
        <v>0</v>
      </c>
      <c r="BM1236" s="44">
        <f>ROUND($C1236*BM1244,2)</f>
        <v>0</v>
      </c>
      <c r="BN1236" s="10">
        <f>ROUND(T1236*2,2)</f>
        <v>0</v>
      </c>
      <c r="BO1236" s="44">
        <f>ROUND($C1236*BO1244,2)</f>
        <v>0</v>
      </c>
      <c r="BP1236" s="44">
        <f>ROUND(V1236*2,2)</f>
        <v>0</v>
      </c>
      <c r="BQ1236" s="44">
        <f>ROUND($C1236*BQ1244,2)</f>
        <v>0</v>
      </c>
      <c r="BR1236" s="10">
        <f>ROUND(X1236*2,2)</f>
        <v>0</v>
      </c>
      <c r="BS1236" s="44">
        <f>ROUND(Y1236*2,2)</f>
        <v>0</v>
      </c>
      <c r="BT1236" s="10">
        <f>ROUND(Z1236*2,2)</f>
        <v>0</v>
      </c>
      <c r="BU1236" s="25">
        <v>1</v>
      </c>
      <c r="CI1236" s="32">
        <f>BF1236-BG1236</f>
        <v>0</v>
      </c>
    </row>
    <row r="1237" spans="1:88" ht="60" customHeight="1">
      <c r="A1237" s="296"/>
      <c r="B1237" s="299"/>
      <c r="C1237" s="308"/>
      <c r="D1237" s="300"/>
      <c r="E1237" s="36" t="s">
        <v>29</v>
      </c>
      <c r="F1237" s="13">
        <v>0</v>
      </c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5">
        <v>2</v>
      </c>
      <c r="AO1237" s="4">
        <f t="shared" ref="AO1237:AO1300" si="3198">IF(ISERROR(FIND(2015,A1237,1)),0,2015)</f>
        <v>0</v>
      </c>
      <c r="AP1237" s="4">
        <f t="shared" ref="AP1237:AP1300" si="3199">IF(ISERROR(FIND(2016,A1237,1)),0,2016)</f>
        <v>0</v>
      </c>
      <c r="AQ1237" s="4">
        <f t="shared" si="3113"/>
        <v>0</v>
      </c>
      <c r="AU1237" s="310"/>
      <c r="AV1237" s="316"/>
      <c r="AW1237" s="317"/>
      <c r="AX1237" s="316"/>
      <c r="AY1237" s="36" t="s">
        <v>29</v>
      </c>
      <c r="AZ1237" s="13">
        <v>0</v>
      </c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5">
        <v>2</v>
      </c>
    </row>
    <row r="1238" spans="1:88" ht="120" customHeight="1">
      <c r="A1238" s="296"/>
      <c r="B1238" s="299"/>
      <c r="C1238" s="308"/>
      <c r="D1238" s="298" t="s">
        <v>30</v>
      </c>
      <c r="E1238" s="36" t="s">
        <v>31</v>
      </c>
      <c r="F1238" s="13">
        <v>0</v>
      </c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5">
        <v>3</v>
      </c>
      <c r="AO1238" s="4">
        <f t="shared" si="3198"/>
        <v>0</v>
      </c>
      <c r="AP1238" s="4">
        <f t="shared" si="3199"/>
        <v>0</v>
      </c>
      <c r="AQ1238" s="4">
        <f t="shared" si="3113"/>
        <v>0</v>
      </c>
      <c r="AT1238" s="32">
        <f>AZ1238-BC1238</f>
        <v>0</v>
      </c>
      <c r="AU1238" s="310"/>
      <c r="AV1238" s="316"/>
      <c r="AW1238" s="317"/>
      <c r="AX1238" s="316" t="s">
        <v>30</v>
      </c>
      <c r="AY1238" s="36" t="s">
        <v>31</v>
      </c>
      <c r="AZ1238" s="13">
        <v>0</v>
      </c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5">
        <v>3</v>
      </c>
    </row>
    <row r="1239" spans="1:88" ht="30" customHeight="1">
      <c r="A1239" s="296"/>
      <c r="B1239" s="299"/>
      <c r="C1239" s="308"/>
      <c r="D1239" s="299"/>
      <c r="E1239" s="36" t="s">
        <v>32</v>
      </c>
      <c r="F1239" s="13">
        <v>0</v>
      </c>
      <c r="G1239" s="13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/>
      <c r="R1239" s="62"/>
      <c r="S1239" s="62"/>
      <c r="T1239" s="62"/>
      <c r="U1239" s="62"/>
      <c r="V1239" s="62"/>
      <c r="W1239" s="62"/>
      <c r="X1239" s="62"/>
      <c r="Y1239" s="62"/>
      <c r="Z1239" s="62"/>
      <c r="AA1239" s="15">
        <v>4</v>
      </c>
      <c r="AO1239" s="4">
        <f t="shared" si="3198"/>
        <v>0</v>
      </c>
      <c r="AP1239" s="4">
        <f t="shared" si="3199"/>
        <v>0</v>
      </c>
      <c r="AQ1239" s="4">
        <f t="shared" si="3113"/>
        <v>0</v>
      </c>
      <c r="AU1239" s="310"/>
      <c r="AV1239" s="316"/>
      <c r="AW1239" s="317"/>
      <c r="AX1239" s="316"/>
      <c r="AY1239" s="36" t="s">
        <v>32</v>
      </c>
      <c r="AZ1239" s="13">
        <v>0</v>
      </c>
      <c r="BA1239" s="13"/>
      <c r="BB1239" s="62"/>
      <c r="BC1239" s="62"/>
      <c r="BD1239" s="62"/>
      <c r="BE1239" s="62"/>
      <c r="BF1239" s="62"/>
      <c r="BG1239" s="62"/>
      <c r="BH1239" s="62"/>
      <c r="BI1239" s="62"/>
      <c r="BJ1239" s="62"/>
      <c r="BK1239" s="62"/>
      <c r="BL1239" s="62"/>
      <c r="BM1239" s="62"/>
      <c r="BN1239" s="62"/>
      <c r="BO1239" s="62"/>
      <c r="BP1239" s="62"/>
      <c r="BQ1239" s="62"/>
      <c r="BR1239" s="62"/>
      <c r="BS1239" s="62"/>
      <c r="BT1239" s="62"/>
      <c r="BU1239" s="15">
        <v>4</v>
      </c>
    </row>
    <row r="1240" spans="1:88" ht="30" customHeight="1">
      <c r="A1240" s="296"/>
      <c r="B1240" s="299"/>
      <c r="C1240" s="308"/>
      <c r="D1240" s="299"/>
      <c r="E1240" s="36" t="s">
        <v>33</v>
      </c>
      <c r="F1240" s="13">
        <v>0</v>
      </c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5">
        <v>5</v>
      </c>
      <c r="AO1240" s="4">
        <f t="shared" si="3198"/>
        <v>0</v>
      </c>
      <c r="AP1240" s="4">
        <f t="shared" si="3199"/>
        <v>0</v>
      </c>
      <c r="AQ1240" s="4">
        <f t="shared" si="3113"/>
        <v>0</v>
      </c>
      <c r="AU1240" s="310"/>
      <c r="AV1240" s="316"/>
      <c r="AW1240" s="317"/>
      <c r="AX1240" s="316"/>
      <c r="AY1240" s="36" t="s">
        <v>33</v>
      </c>
      <c r="AZ1240" s="13">
        <v>0</v>
      </c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5">
        <v>5</v>
      </c>
    </row>
    <row r="1241" spans="1:88" ht="30" customHeight="1">
      <c r="A1241" s="296"/>
      <c r="B1241" s="299"/>
      <c r="C1241" s="308"/>
      <c r="D1241" s="300"/>
      <c r="E1241" s="36" t="s">
        <v>34</v>
      </c>
      <c r="F1241" s="13">
        <v>0</v>
      </c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5">
        <v>6</v>
      </c>
      <c r="AO1241" s="4">
        <f t="shared" si="3198"/>
        <v>0</v>
      </c>
      <c r="AP1241" s="4">
        <f t="shared" si="3199"/>
        <v>0</v>
      </c>
      <c r="AQ1241" s="4">
        <f t="shared" si="3113"/>
        <v>0</v>
      </c>
      <c r="AU1241" s="310"/>
      <c r="AV1241" s="316"/>
      <c r="AW1241" s="317"/>
      <c r="AX1241" s="316"/>
      <c r="AY1241" s="36" t="s">
        <v>34</v>
      </c>
      <c r="AZ1241" s="13">
        <v>0</v>
      </c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5">
        <v>6</v>
      </c>
    </row>
    <row r="1242" spans="1:88" ht="30" customHeight="1">
      <c r="A1242" s="296"/>
      <c r="B1242" s="299"/>
      <c r="C1242" s="308"/>
      <c r="D1242" s="311" t="s">
        <v>35</v>
      </c>
      <c r="E1242" s="312"/>
      <c r="F1242" s="10">
        <f>F1236+F1237+F1238+F1239+F1240+F1241</f>
        <v>3477717.12</v>
      </c>
      <c r="G1242" s="10">
        <f t="shared" ref="G1242" si="3200">G1236+G1237+G1238+G1239+G1240+G1241</f>
        <v>3477717.12</v>
      </c>
      <c r="H1242" s="10">
        <f t="shared" ref="H1242" si="3201">H1236+H1237+H1238+H1239+H1240+H1241</f>
        <v>0</v>
      </c>
      <c r="I1242" s="10">
        <f t="shared" ref="I1242" si="3202">I1236+I1237+I1238+I1239+I1240+I1241</f>
        <v>0</v>
      </c>
      <c r="J1242" s="10">
        <f t="shared" ref="J1242" si="3203">J1236+J1237+J1238+J1239+J1240+J1241</f>
        <v>0</v>
      </c>
      <c r="K1242" s="10">
        <f t="shared" ref="K1242" si="3204">K1236+K1237+K1238+K1239+K1240+K1241</f>
        <v>0</v>
      </c>
      <c r="L1242" s="10">
        <f t="shared" ref="L1242" si="3205">L1236+L1237+L1238+L1239+L1240+L1241</f>
        <v>0</v>
      </c>
      <c r="M1242" s="10">
        <f t="shared" ref="M1242" si="3206">M1236+M1237+M1238+M1239+M1240+M1241</f>
        <v>0</v>
      </c>
      <c r="N1242" s="10">
        <f t="shared" ref="N1242" si="3207">N1236+N1237+N1238+N1239+N1240+N1241</f>
        <v>0</v>
      </c>
      <c r="O1242" s="10">
        <f t="shared" ref="O1242" si="3208">O1236+O1237+O1238+O1239+O1240+O1241</f>
        <v>0</v>
      </c>
      <c r="P1242" s="10">
        <f t="shared" ref="P1242" si="3209">P1236+P1237+P1238+P1239+P1240+P1241</f>
        <v>0</v>
      </c>
      <c r="Q1242" s="10">
        <f t="shared" ref="Q1242" si="3210">Q1236+Q1237+Q1238+Q1239+Q1240+Q1241</f>
        <v>0</v>
      </c>
      <c r="R1242" s="10">
        <f t="shared" ref="R1242" si="3211">R1236+R1237+R1238+R1239+R1240+R1241</f>
        <v>0</v>
      </c>
      <c r="S1242" s="10">
        <f t="shared" ref="S1242" si="3212">S1236+S1237+S1238+S1239+S1240+S1241</f>
        <v>0</v>
      </c>
      <c r="T1242" s="10">
        <f t="shared" ref="T1242" si="3213">T1236+T1237+T1238+T1239+T1240+T1241</f>
        <v>0</v>
      </c>
      <c r="U1242" s="10">
        <f t="shared" ref="U1242" si="3214">U1236+U1237+U1238+U1239+U1240+U1241</f>
        <v>0</v>
      </c>
      <c r="V1242" s="10">
        <f t="shared" ref="V1242" si="3215">V1236+V1237+V1238+V1239+V1240+V1241</f>
        <v>0</v>
      </c>
      <c r="W1242" s="10">
        <f t="shared" ref="W1242" si="3216">W1236+W1237+W1238+W1239+W1240+W1241</f>
        <v>0</v>
      </c>
      <c r="X1242" s="10">
        <f t="shared" ref="X1242" si="3217">X1236+X1237+X1238+X1239+X1240+X1241</f>
        <v>0</v>
      </c>
      <c r="Y1242" s="10">
        <f t="shared" ref="Y1242" si="3218">Y1236+Y1237+Y1238+Y1239+Y1240+Y1241</f>
        <v>0</v>
      </c>
      <c r="Z1242" s="10">
        <f t="shared" ref="Z1242" si="3219">Z1236+Z1237+Z1238+Z1239+Z1240+Z1241</f>
        <v>0</v>
      </c>
      <c r="AA1242" s="16">
        <v>7</v>
      </c>
      <c r="AO1242" s="4">
        <f t="shared" si="3198"/>
        <v>0</v>
      </c>
      <c r="AP1242" s="4">
        <f t="shared" si="3199"/>
        <v>0</v>
      </c>
      <c r="AQ1242" s="4">
        <f t="shared" si="3113"/>
        <v>0</v>
      </c>
      <c r="AU1242" s="310"/>
      <c r="AV1242" s="316"/>
      <c r="AW1242" s="317"/>
      <c r="AX1242" s="321" t="s">
        <v>35</v>
      </c>
      <c r="AY1242" s="321"/>
      <c r="AZ1242" s="10">
        <f>AZ1236+AZ1237+AZ1238+AZ1239+AZ1240+AZ1241</f>
        <v>6955434.2400000002</v>
      </c>
      <c r="BA1242" s="10">
        <f t="shared" ref="BA1242:BT1242" si="3220">BA1236+BA1237+BA1238+BA1239+BA1240+BA1241</f>
        <v>6955434.2400000002</v>
      </c>
      <c r="BB1242" s="10">
        <f t="shared" si="3220"/>
        <v>0</v>
      </c>
      <c r="BC1242" s="10">
        <f t="shared" si="3220"/>
        <v>0</v>
      </c>
      <c r="BD1242" s="10">
        <f t="shared" si="3220"/>
        <v>0</v>
      </c>
      <c r="BE1242" s="10">
        <f t="shared" si="3220"/>
        <v>0</v>
      </c>
      <c r="BF1242" s="10">
        <f t="shared" si="3220"/>
        <v>0</v>
      </c>
      <c r="BG1242" s="10">
        <f t="shared" si="3220"/>
        <v>0</v>
      </c>
      <c r="BH1242" s="10">
        <f t="shared" si="3220"/>
        <v>0</v>
      </c>
      <c r="BI1242" s="10">
        <f t="shared" si="3220"/>
        <v>0</v>
      </c>
      <c r="BJ1242" s="10">
        <f t="shared" si="3220"/>
        <v>0</v>
      </c>
      <c r="BK1242" s="10">
        <f t="shared" si="3220"/>
        <v>0</v>
      </c>
      <c r="BL1242" s="10">
        <f t="shared" si="3220"/>
        <v>0</v>
      </c>
      <c r="BM1242" s="10">
        <f t="shared" si="3220"/>
        <v>0</v>
      </c>
      <c r="BN1242" s="10">
        <f t="shared" si="3220"/>
        <v>0</v>
      </c>
      <c r="BO1242" s="10">
        <f t="shared" si="3220"/>
        <v>0</v>
      </c>
      <c r="BP1242" s="10">
        <f t="shared" si="3220"/>
        <v>0</v>
      </c>
      <c r="BQ1242" s="10">
        <f t="shared" si="3220"/>
        <v>0</v>
      </c>
      <c r="BR1242" s="10">
        <f t="shared" si="3220"/>
        <v>0</v>
      </c>
      <c r="BS1242" s="10">
        <f t="shared" si="3220"/>
        <v>0</v>
      </c>
      <c r="BT1242" s="10">
        <f t="shared" si="3220"/>
        <v>0</v>
      </c>
      <c r="BU1242" s="16">
        <v>7</v>
      </c>
      <c r="CI1242" s="32">
        <f>BF1242-BG1242</f>
        <v>0</v>
      </c>
      <c r="CJ1242" s="123"/>
    </row>
    <row r="1243" spans="1:88" ht="75" customHeight="1">
      <c r="A1243" s="296"/>
      <c r="B1243" s="299"/>
      <c r="C1243" s="308"/>
      <c r="D1243" s="311" t="s">
        <v>337</v>
      </c>
      <c r="E1243" s="312"/>
      <c r="F1243" s="11">
        <f>ROUND(F1242/C1236,2)</f>
        <v>624.59</v>
      </c>
      <c r="G1243" s="11">
        <f>ROUND(G1242/C1236,2)</f>
        <v>624.59</v>
      </c>
      <c r="H1243" s="11">
        <f>ROUND(H1242/C1236,2)</f>
        <v>0</v>
      </c>
      <c r="I1243" s="11">
        <f>ROUND(I1242/C1236,2)</f>
        <v>0</v>
      </c>
      <c r="J1243" s="11">
        <f>ROUND(J1242/C1236,2)</f>
        <v>0</v>
      </c>
      <c r="K1243" s="11">
        <f>ROUND(K1242/C1236,2)</f>
        <v>0</v>
      </c>
      <c r="L1243" s="11">
        <f>ROUND(L1242/C1236,2)</f>
        <v>0</v>
      </c>
      <c r="M1243" s="11">
        <f>ROUND(M1242/C1236,2)</f>
        <v>0</v>
      </c>
      <c r="N1243" s="11">
        <f>ROUND(N1242/C1236,2)</f>
        <v>0</v>
      </c>
      <c r="O1243" s="11">
        <f>ROUND(O1242/C1236,2)</f>
        <v>0</v>
      </c>
      <c r="P1243" s="11">
        <f>ROUND(P1242/C1236,2)</f>
        <v>0</v>
      </c>
      <c r="Q1243" s="11">
        <f>ROUND(Q1242/C1236,2)</f>
        <v>0</v>
      </c>
      <c r="R1243" s="11">
        <f>ROUND(R1242/C1236,2)</f>
        <v>0</v>
      </c>
      <c r="S1243" s="11">
        <f>ROUND(S1242/C1236,2)</f>
        <v>0</v>
      </c>
      <c r="T1243" s="11">
        <f>ROUND(T1242/C1236,2)</f>
        <v>0</v>
      </c>
      <c r="U1243" s="11">
        <f>ROUND(U1242/C1236,2)</f>
        <v>0</v>
      </c>
      <c r="V1243" s="11">
        <f>ROUND(V1242/C1236,2)</f>
        <v>0</v>
      </c>
      <c r="W1243" s="11">
        <f>ROUND(W1242/C1236,2)</f>
        <v>0</v>
      </c>
      <c r="X1243" s="11">
        <f>ROUND(X1242/C1236,2)</f>
        <v>0</v>
      </c>
      <c r="Y1243" s="11">
        <f>ROUND(Y1242/C1236,2)</f>
        <v>0</v>
      </c>
      <c r="Z1243" s="11">
        <f>ROUND(Z1242/C1236,2)</f>
        <v>0</v>
      </c>
      <c r="AA1243" s="17">
        <v>8</v>
      </c>
      <c r="AD1243" s="52">
        <f>IF(AND(G1243&gt;947.15,G1243&lt;949),3,IF(AND(G1243&gt;623.59,G1243&lt;625),4,IF(AND(G1243&gt;237.38,G1243&lt;239),5,IF(AND(G1243&gt;1986,G1243&lt;1988),6,IF(AND(G1243&gt;739.75,G1243&lt;741),7,IF(AND(G1243&gt;282.91,G1243&lt;284),8,IF(AND(G1243&gt;2681.35,G1243&lt;2683),9,IF(AND(G1243&gt;828.59,G1243&lt;830),10,IF(AND(G1243&gt;585.15,G1243&lt;587),11,IF(AND(G1243&gt;991.71,G1243&lt;993),12,IF(AND(G1243&gt;652.95,G1243&lt;654),13,IF(AND(G1243&gt;248.59,G1243&lt;250),14,IF(AND(G1243&gt;2079.39,G1243&lt;2081),15,IF(AND(G1243&gt;774.57,G1243&lt;776),16,IF(AND(G1243&gt;296.25,G1243&lt;298),17,IF(AND(G1243&gt;2807.42,G1243&lt;2809),18,IF(AND(G1243&gt;867.59,G1243&lt;869),19,IF(AND(G1243&gt;612.7,G1243&lt;614),20))))))))))))))))))</f>
        <v>4</v>
      </c>
      <c r="AE1243" s="52" t="b">
        <f>IF(AND(I1243&gt;1204.78,I1243&lt;1206),5,IF(AND(I1243&gt;1407.63,I1243&lt;1409),8,IF(AND(I1243&gt;1427.91,I1243&lt;1429),11,IF(AND(I1243&gt;1261.45,I1243&lt;1263),14,IF(AND(I1243&gt;1473.83,I1243&lt;1475),17,IF(AND(I1243&gt;1495.07,I1243&lt;1497),20))))))</f>
        <v>0</v>
      </c>
      <c r="AF1243" s="52" t="b">
        <f>IF(AND(J1243&gt;486.32,J1243&lt;488),3,IF(AND(J1243&gt;324.64,J1243&lt;326),4,IF(AND(J1243&gt;286.99,J1243&lt;288.5),5,IF(AND(J1243&gt;617.7,J1243&lt;618),6,IF(AND(J1243&gt;411.3,J1243&lt;413),7,IF(AND(J1243&gt;365.04,J1243&lt;367),8,IF(AND(J1243&gt;797.54,J1243&lt;799),9,IF(AND(J1243&gt;533.49,J1243&lt;535),10,IF(AND(J1243&gt;475.86,J1243&lt;477),11,IF(AND(J1243&gt;509.22,J1243&lt;511),12,IF(AND(J1243&gt;339.94,J1243&lt;341.2),13,IF(AND(J1243&gt;300.53,J1243&lt;302),14,IF(AND(J1243&gt;646.78,J1243&lt;648),15,IF(AND(J1243&gt;430.68,J1243&lt;432),16,IF(AND(J1243&gt;382.24,J1243&lt;384),17,IF(AND(J1243&gt;835.07,J1243&lt;837),18,IF(AND(J1243&gt;558.61,J1243&lt;560),19,IF(AND(J1243&gt;498.27,J1243&lt;500),20))))))))))))))))))</f>
        <v>0</v>
      </c>
      <c r="AG1243" s="52" t="b">
        <f>IF(AND(L1243&gt;497.89,L1243&lt;499),3,IF(AND(L1243&gt;360.29,L1243&lt;362),4,IF(AND(L1243&gt;249.38,L1243&lt;251),5,IF(AND(L1243&gt;628.22,L1243&lt;630),6,IF(AND(L1243&gt;455.21,L1243&lt;457),7,IF(AND(L1243&gt;315.16,L1243&lt;317),8,IF(AND(L1243&gt;814.35,L1243&lt;816),9,IF(AND(L1243&gt;571.19,L1243&lt;573),10,IF(AND(L1243&gt;401.59,L1243&lt;403),11,IF(AND(L1243&gt;521.33,L1243&lt;523),12,IF(AND(L1243&gt;377.28,L1243&lt;379),13,IF(AND(L1243&gt;261.15,L1243&lt;263),14,IF(AND(L1243&gt;657.8,L1243&lt;659),15,IF(AND(L1243&gt;476.66,L1243&lt;478),16,IF(AND(L1243&gt;330.01,L1243&lt;332),17,IF(AND(L1243&gt;852.67,L1243&lt;854),18,IF(AND(L1243&gt;598.08,L1243&lt;600),19,IF(AND(L1243&gt;420.51,L1243&lt;422),20))))))))))))))))))</f>
        <v>0</v>
      </c>
      <c r="AH1243" s="52" t="b">
        <f>IF(AND(Q1243&gt;358.85,Q1243&lt;360),3,IF(AND(Q1243&gt;129.83,Q1243&lt;131),4,IF(AND(Q1243&gt;77.61,Q1243&lt;79),5,IF(AND(Q1243&gt;426.19,Q1243&lt;428),6,IF(AND(Q1243&gt;159.77,Q1243&lt;161),7,IF(AND(Q1243&gt;94.38,Q1243&lt;96),8,IF(AND(Q1243&gt;567.37,Q1243&lt;569),9,IF(AND(Q1243&gt;203.4,Q1243&lt;205),10,IF(AND(Q1243&gt;131.96,Q1243&lt;133),11,IF(AND(Q1243&gt;375.76,Q1243&lt;377),12,IF(AND(Q1243&gt;135.98,Q1243&lt;137),13,IF(AND(Q1243&gt;81.31,Q1243&lt;83),14,IF(AND(Q1243&gt;446.27,Q1243&lt;448),15,IF(AND(Q1243&gt;167.32,Q1243&lt;169),16,IF(AND(Q1243&gt;98.86,Q1243&lt;100),17,IF(AND(Q1243&gt;594.08,Q1243&lt;596),18,IF(AND(Q1243&gt;213.01,Q1243&lt;215),19,IF(AND(Q1243&gt;138.21,Q1243&lt;140),20))))))))))))))))))</f>
        <v>0</v>
      </c>
      <c r="AI1243" s="52" t="b">
        <f>IF(AND(S1243&gt;195.17,S1243&lt;197),3,IF(AND(S1243&gt;88.93,S1243&lt;90),4,IF(AND(S1243&gt;47.88,S1243&lt;49),5,IF(AND(S1243&gt;245.08,S1243&lt;247),6,IF(AND(S1243&gt;111.07,S1243&lt;113),7,IF(AND(S1243&gt;60.92,S1243&lt;62),8,IF(AND(S1243&gt;296.11,S1243&lt;298),9,IF(AND(S1243&gt;139.41,S1243&lt;141),10,IF(AND(S1243&gt;78.67,S1243&lt;80),11,IF(AND(S1243&gt;204.39,S1243&lt;206),12,IF(AND(S1243&gt;93.16,S1243&lt;95),13,IF(AND(S1243&gt;50.17,S1243&lt;52),14,IF(AND(S1243&gt;256.64,S1243&lt;258),15,IF(AND(S1243&gt;116.33,S1243&lt;118),16,IF(AND(S1243&gt;63.83,S1243&lt;65),17,IF(AND(S1243&gt;310.07,S1243&lt;312),18,IF(AND(S1243&gt;146.01,S1243&lt;148),19,IF(AND(S1243&gt;82.42,S1243&lt;84),20))))))))))))))))))</f>
        <v>0</v>
      </c>
      <c r="AJ1243" s="52" t="b">
        <f>IF(AND(U1243&gt;107.35,U1243&lt;109),3,IF(AND(U1243&gt;63.65,U1243&lt;65),4,IF(AND(U1243&gt;44.75,U1243&lt;46),5,IF(AND(U1243&gt;143.27,U1243&lt;145),6,IF(AND(U1243&gt;85.58,U1243&lt;87),7,IF(AND(U1243&gt;60.46,U1243&lt;62),8,IF(AND(U1243&gt;194.16,U1243&lt;196),9,IF(AND(U1243&gt;117.24,U1243&lt;119),10,IF(AND(U1243&gt;82.88,U1243&lt;84),11,IF(AND(U1243&gt;112.44,U1243&lt;114),12,IF(AND(U1243&gt;66.69,U1243&lt;68),13,IF(AND(U1243&gt;46.9,U1243&lt;48),14,IF(AND(U1243&gt;150.05,U1243&lt;152),15,IF(AND(U1243&gt;90.65,U1243&lt;91),16,IF(AND(U1243&gt;63.34,U1243&lt;65),17,IF(AND(U1243&gt;203.34,U1243&lt;205),18,IF(AND(U1243&gt;122.8,U1243&lt;124),19,IF(AND(U1243&gt;86.83,U1243&lt;88),20))))))))))))))))))</f>
        <v>0</v>
      </c>
      <c r="AK1243" s="52" t="b">
        <f>IF(AND(V1243&gt;139.85,V1243&lt;141),3,IF(AND(V1243&gt;103.84,V1243&lt;105),4,IF(AND(V1243&gt;52.32,V1243&lt;54),5,IF(AND(V1243&gt;285.46,V1243&lt;287),6,IF(AND(V1243&gt;118.42,V1243&lt;120),7,IF(AND(V1243&gt;62.42,V1243&lt;64),8,IF(AND(V1243&gt;412.27,V1243&lt;414),9,IF(AND(V1243&gt;140.33,V1243&lt;142),10,IF(AND(V1243&gt;145,V1243&lt;147),11,IF(AND(V1243&gt;146.47,V1243&lt;148),12,IF(AND(V1243&gt;108.77,V1243&lt;110),13,IF(AND(V1243&gt;54.82,V1243&lt;56),14,IF(AND(V1243&gt;298.92,V1243&lt;300),15,IF(AND(V1243&gt;124.03,V1243&lt;126),16,IF(AND(V1243&gt;65.4,V1243&lt;67),17,IF(AND(V1243&gt;431.69,V1243&lt;433),18,IF(AND(V1243&gt;146.97,V1243&lt;148),19,IF(AND(V1243&gt;151.86,V1243&lt;153),20))))))))))))))))))</f>
        <v>0</v>
      </c>
      <c r="AL1243" s="52" t="b">
        <f>IF(AND(W1243&gt;350.42,W1243&lt;352),3,IF(AND(W1243&gt;546.22,W1243&lt;548),4,IF(AND(W1243&gt;155.33,W1243&lt;157),5,IF(AND(W1243&gt;721.99,W1243&lt;723),6,IF(AND(W1243&gt;638.96,W1243&lt;639),7,IF(AND(W1243&gt;187.79,W1243&lt;189),8,IF(AND(W1243&gt;945.4,W1243&lt;947),9,IF(AND(W1243&gt;698.46,W1243&lt;670),10,IF(AND(W1243&gt;360.7,W1243&lt;362),11,IF(AND(W1243&gt;366.94,W1243&lt;368),12,IF(AND(W1243&gt;571.94,W1243&lt;573),13,IF(AND(W1243&gt;162.68,W1243&lt;164),14,IF(AND(W1243&gt;755.97,W1243&lt;757),15,IF(AND(W1243&gt;667.99,W1243&lt;669),16,IF(AND(W1243&gt;196.66,W1243&lt;198),17,IF(AND(W1243&gt;989.88,W1243&lt;991),18,IF(AND(W1243&gt;731.33,W1243&lt;733),19,IF(AND(W1243&gt;377.7,W1243&lt;379),20))))))))))))))))))</f>
        <v>0</v>
      </c>
      <c r="AM1243" s="52" t="b">
        <f>IF(AND(Y1243&gt;46.2,Y1243&lt;46.5),3,IF(AND(Y1243&gt;18.8,Y1243&lt;19.1),4,IF(AND(Y1243&gt;15.8,Y1243&lt;16),5,IF(AND(Y1243&gt;78.7,Y1243&lt;79),6,IF(AND(Y1243&gt;32.1,Y1243&lt;32.4),7,IF(AND(Y1243&gt;26.9,Y1243&lt;27.3),8,IF(AND(Y1243&gt;125,Y1243&lt;125.5),9,IF(AND(Y1243&gt;48.2,Y1243&lt;48.52),10,IF(AND(Y1243&gt;43.1,Y1243&lt;43.6),11,IF(AND(Y1243&gt;48.53,Y1243&lt;48.7),12,IF(AND(Y1243&gt;19.6,Y1243&lt;20.1),13,IF(AND(Y1243&gt;16.5,Y1243&lt;16.9),14,IF(AND(Y1243&gt;82.4,Y1243&lt;82.8),15,IF(AND(Y1243&gt;33.6,Y1243&lt;34),16,IF(AND(Y1243&gt;28,Y1243&lt;28.6),17,IF(AND(Y1243&gt;130.8,Y1243&lt;131.4),18,IF(AND(Y1243&gt;50.5,Y1243&lt;50.9),19,IF(AND(Y1243&gt;45.2,Y1243&lt;45.8),20))))))))))))))))))</f>
        <v>0</v>
      </c>
      <c r="AO1243" s="4">
        <f t="shared" si="3198"/>
        <v>0</v>
      </c>
      <c r="AP1243" s="4">
        <f t="shared" si="3199"/>
        <v>0</v>
      </c>
      <c r="AQ1243" s="4">
        <f t="shared" si="3113"/>
        <v>0</v>
      </c>
      <c r="AU1243" s="310"/>
      <c r="AV1243" s="316"/>
      <c r="AW1243" s="317"/>
      <c r="AX1243" s="321" t="s">
        <v>337</v>
      </c>
      <c r="AY1243" s="321"/>
      <c r="AZ1243" s="11">
        <f>ROUND(AZ1242/AW1236,2)</f>
        <v>1249.18</v>
      </c>
      <c r="BA1243" s="11">
        <f>ROUND(BA1242/AW1236,2)</f>
        <v>1249.18</v>
      </c>
      <c r="BB1243" s="11">
        <f>ROUND(BB1242/AW1236,2)</f>
        <v>0</v>
      </c>
      <c r="BC1243" s="11">
        <f>ROUND(BC1242/AW1236,2)</f>
        <v>0</v>
      </c>
      <c r="BD1243" s="11">
        <f>ROUND(BD1242/AW1236,2)</f>
        <v>0</v>
      </c>
      <c r="BE1243" s="11">
        <f>ROUND(BE1242/AW1236,2)</f>
        <v>0</v>
      </c>
      <c r="BF1243" s="11">
        <f>ROUND(BF1242/AW1236,2)</f>
        <v>0</v>
      </c>
      <c r="BG1243" s="11">
        <f>ROUND(BG1242/AW1236,2)</f>
        <v>0</v>
      </c>
      <c r="BH1243" s="11">
        <f>ROUND(BH1242/AW1236,2)</f>
        <v>0</v>
      </c>
      <c r="BI1243" s="11">
        <f>ROUND(BI1242/AW1236,2)</f>
        <v>0</v>
      </c>
      <c r="BJ1243" s="11">
        <f>ROUND(BJ1242/AW1236,2)</f>
        <v>0</v>
      </c>
      <c r="BK1243" s="11">
        <f>ROUND(BK1242/AW1236,2)</f>
        <v>0</v>
      </c>
      <c r="BL1243" s="11">
        <f>ROUND(BL1242/AW1236,2)</f>
        <v>0</v>
      </c>
      <c r="BM1243" s="11">
        <f>ROUND(BM1242/AW1236,2)</f>
        <v>0</v>
      </c>
      <c r="BN1243" s="11">
        <f>ROUND(BN1242/AW1236,2)</f>
        <v>0</v>
      </c>
      <c r="BO1243" s="11">
        <f>ROUND(BO1242/AW1236,2)</f>
        <v>0</v>
      </c>
      <c r="BP1243" s="11">
        <f>ROUND(BP1242/AW1236,2)</f>
        <v>0</v>
      </c>
      <c r="BQ1243" s="11">
        <f>ROUND(BQ1242/AW1236,2)</f>
        <v>0</v>
      </c>
      <c r="BR1243" s="11">
        <f>ROUND(BR1242/AW1236,2)</f>
        <v>0</v>
      </c>
      <c r="BS1243" s="11">
        <f>ROUND(BS1242/AW1236,2)</f>
        <v>0</v>
      </c>
      <c r="BT1243" s="11">
        <f>ROUND(BT1242/AW1236,2)</f>
        <v>0</v>
      </c>
      <c r="BU1243" s="17">
        <v>8</v>
      </c>
      <c r="BX1243" s="52" t="b">
        <f>IF(AND(BA1243&gt;947.15,BA1243&lt;949),3,IF(AND(BA1243&gt;623.59,BA1243&lt;625),4,IF(AND(BA1243&gt;237.38,BA1243&lt;239),5,IF(AND(BA1243&gt;1986,BA1243&lt;1988),6,IF(AND(BA1243&gt;739.75,BA1243&lt;741),7,IF(AND(BA1243&gt;282.91,BA1243&lt;284),8,IF(AND(BA1243&gt;2681.35,BA1243&lt;2683),9,IF(AND(BA1243&gt;828.59,BA1243&lt;830),10,IF(AND(BA1243&gt;585.15,BA1243&lt;587),11,IF(AND(BA1243&gt;991.71,BA1243&lt;993),12,IF(AND(BA1243&gt;652.95,BA1243&lt;654),13,IF(AND(BA1243&gt;248.59,BA1243&lt;250),14,IF(AND(BA1243&gt;2079.39,BA1243&lt;2081),15,IF(AND(BA1243&gt;774.57,BA1243&lt;776),16,IF(AND(BA1243&gt;296.25,BA1243&lt;298),17,IF(AND(BA1243&gt;2807.42,BA1243&lt;2809),18,IF(AND(BA1243&gt;867.59,BA1243&lt;869),19,IF(AND(BA1243&gt;612.7,BA1243&lt;614),20))))))))))))))))))</f>
        <v>0</v>
      </c>
      <c r="BY1243" s="52" t="b">
        <f>IF(AND(BC1243&gt;1204.78,BC1243&lt;1206),5,IF(AND(BC1243&gt;1407.63,BC1243&lt;1409),8,IF(AND(BC1243&gt;1427.91,BC1243&lt;1429),11,IF(AND(BC1243&gt;1261.45,BC1243&lt;1263),14,IF(AND(BC1243&gt;1473.83,BC1243&lt;1475),17,IF(AND(BC1243&gt;1495.07,BC1243&lt;1497),20))))))</f>
        <v>0</v>
      </c>
      <c r="BZ1243" s="52" t="b">
        <f>IF(AND(BD1243&gt;486.32,BD1243&lt;488),3,IF(AND(BD1243&gt;324.64,BD1243&lt;326),4,IF(AND(BD1243&gt;286.99,BD1243&lt;288.5),5,IF(AND(BD1243&gt;617.7,BD1243&lt;618),6,IF(AND(BD1243&gt;411.3,BD1243&lt;413),7,IF(AND(BD1243&gt;365.04,BD1243&lt;367),8,IF(AND(BD1243&gt;797.54,BD1243&lt;799),9,IF(AND(BD1243&gt;533.49,BD1243&lt;535),10,IF(AND(BD1243&gt;475.86,BD1243&lt;477),11,IF(AND(BD1243&gt;509.22,BD1243&lt;511),12,IF(AND(BD1243&gt;339.94,BD1243&lt;341.2),13,IF(AND(BD1243&gt;300.53,BD1243&lt;302),14,IF(AND(BD1243&gt;646.78,BD1243&lt;648),15,IF(AND(BD1243&gt;430.68,BD1243&lt;432),16,IF(AND(BD1243&gt;382.24,BD1243&lt;384),17,IF(AND(BD1243&gt;835.07,BD1243&lt;837),18,IF(AND(BD1243&gt;558.61,BD1243&lt;560),19,IF(AND(BD1243&gt;498.27,BD1243&lt;500),20))))))))))))))))))</f>
        <v>0</v>
      </c>
      <c r="CA1243" s="52" t="b">
        <f>IF(AND(BF1243&gt;497.89,BF1243&lt;499),3,IF(AND(BF1243&gt;360.29,BF1243&lt;362),4,IF(AND(BF1243&gt;249.38,BF1243&lt;251),5,IF(AND(BF1243&gt;628.22,BF1243&lt;630),6,IF(AND(BF1243&gt;455.21,BF1243&lt;457),7,IF(AND(BF1243&gt;315.16,BF1243&lt;317),8,IF(AND(BF1243&gt;814.35,BF1243&lt;816),9,IF(AND(BF1243&gt;571.19,BF1243&lt;573),10,IF(AND(BF1243&gt;401.59,BF1243&lt;403),11,IF(AND(BF1243&gt;521.33,BF1243&lt;523),12,IF(AND(BF1243&gt;377.28,BF1243&lt;379),13,IF(AND(BF1243&gt;261.15,BF1243&lt;263),14,IF(AND(BF1243&gt;657.8,BF1243&lt;659),15,IF(AND(BF1243&gt;476.66,BF1243&lt;478),16,IF(AND(BF1243&gt;330.01,BF1243&lt;332),17,IF(AND(BF1243&gt;852.67,BF1243&lt;854),18,IF(AND(BF1243&gt;598.08,BF1243&lt;600),19,IF(AND(BF1243&gt;420.51,BF1243&lt;422),20))))))))))))))))))</f>
        <v>0</v>
      </c>
      <c r="CB1243" s="52" t="b">
        <f>IF(AND(BK1243&gt;358.85,BK1243&lt;360),3,IF(AND(BK1243&gt;129.83,BK1243&lt;131),4,IF(AND(BK1243&gt;77.61,BK1243&lt;79),5,IF(AND(BK1243&gt;426.19,BK1243&lt;428),6,IF(AND(BK1243&gt;159.77,BK1243&lt;161),7,IF(AND(BK1243&gt;94.38,BK1243&lt;96),8,IF(AND(BK1243&gt;567.37,BK1243&lt;569),9,IF(AND(BK1243&gt;203.4,BK1243&lt;205),10,IF(AND(BK1243&gt;131.96,BK1243&lt;133),11,IF(AND(BK1243&gt;375.76,BK1243&lt;377),12,IF(AND(BK1243&gt;135.98,BK1243&lt;137),13,IF(AND(BK1243&gt;81.31,BK1243&lt;83),14,IF(AND(BK1243&gt;446.27,BK1243&lt;448),15,IF(AND(BK1243&gt;167.32,BK1243&lt;169),16,IF(AND(BK1243&gt;98.86,BK1243&lt;100),17,IF(AND(BK1243&gt;594.08,BK1243&lt;596),18,IF(AND(BK1243&gt;213.01,BK1243&lt;215),19,IF(AND(BK1243&gt;138.21,BK1243&lt;140),20))))))))))))))))))</f>
        <v>0</v>
      </c>
      <c r="CC1243" s="52" t="b">
        <f>IF(AND(BM1243&gt;195.17,BM1243&lt;197),3,IF(AND(BM1243&gt;88.93,BM1243&lt;90),4,IF(AND(BM1243&gt;47.88,BM1243&lt;49),5,IF(AND(BM1243&gt;245.08,BM1243&lt;247),6,IF(AND(BM1243&gt;111.07,BM1243&lt;113),7,IF(AND(BM1243&gt;60.92,BM1243&lt;62),8,IF(AND(BM1243&gt;296.11,BM1243&lt;298),9,IF(AND(BM1243&gt;139.41,BM1243&lt;141),10,IF(AND(BM1243&gt;78.67,BM1243&lt;80),11,IF(AND(BM1243&gt;204.39,BM1243&lt;206),12,IF(AND(BM1243&gt;93.16,BM1243&lt;95),13,IF(AND(BM1243&gt;50.17,BM1243&lt;52),14,IF(AND(BM1243&gt;256.64,BM1243&lt;258),15,IF(AND(BM1243&gt;116.33,BM1243&lt;118),16,IF(AND(BM1243&gt;63.83,BM1243&lt;65),17,IF(AND(BM1243&gt;310.07,BM1243&lt;312),18,IF(AND(BM1243&gt;146.01,BM1243&lt;148),19,IF(AND(BM1243&gt;82.42,BM1243&lt;84),20))))))))))))))))))</f>
        <v>0</v>
      </c>
      <c r="CD1243" s="52" t="b">
        <f>IF(AND(BO1243&gt;107.35,BO1243&lt;109),3,IF(AND(BO1243&gt;63.65,BO1243&lt;65),4,IF(AND(BO1243&gt;44.75,BO1243&lt;46),5,IF(AND(BO1243&gt;143.27,BO1243&lt;145),6,IF(AND(BO1243&gt;85.58,BO1243&lt;87),7,IF(AND(BO1243&gt;60.46,BO1243&lt;62),8,IF(AND(BO1243&gt;194.16,BO1243&lt;196),9,IF(AND(BO1243&gt;117.24,BO1243&lt;119),10,IF(AND(BO1243&gt;82.88,BO1243&lt;84),11,IF(AND(BO1243&gt;112.44,BO1243&lt;114),12,IF(AND(BO1243&gt;66.69,BO1243&lt;68),13,IF(AND(BO1243&gt;46.9,BO1243&lt;48),14,IF(AND(BO1243&gt;150.05,BO1243&lt;152),15,IF(AND(BO1243&gt;90.65,BO1243&lt;91),16,IF(AND(BO1243&gt;63.34,BO1243&lt;65),17,IF(AND(BO1243&gt;203.34,BO1243&lt;205),18,IF(AND(BO1243&gt;122.8,BO1243&lt;124),19,IF(AND(BO1243&gt;86.83,BO1243&lt;88),20))))))))))))))))))</f>
        <v>0</v>
      </c>
      <c r="CE1243" s="52" t="b">
        <f>IF(AND(BP1243&gt;139.85,BP1243&lt;141),3,IF(AND(BP1243&gt;103.84,BP1243&lt;105),4,IF(AND(BP1243&gt;52.32,BP1243&lt;54),5,IF(AND(BP1243&gt;285.46,BP1243&lt;287),6,IF(AND(BP1243&gt;118.42,BP1243&lt;120),7,IF(AND(BP1243&gt;62.42,BP1243&lt;64),8,IF(AND(BP1243&gt;412.27,BP1243&lt;414),9,IF(AND(BP1243&gt;140.33,BP1243&lt;142),10,IF(AND(BP1243&gt;145,BP1243&lt;147),11,IF(AND(BP1243&gt;146.47,BP1243&lt;148),12,IF(AND(BP1243&gt;108.77,BP1243&lt;110),13,IF(AND(BP1243&gt;54.82,BP1243&lt;56),14,IF(AND(BP1243&gt;298.92,BP1243&lt;300),15,IF(AND(BP1243&gt;124.03,BP1243&lt;126),16,IF(AND(BP1243&gt;65.4,BP1243&lt;67),17,IF(AND(BP1243&gt;431.69,BP1243&lt;433),18,IF(AND(BP1243&gt;146.97,BP1243&lt;148),19,IF(AND(BP1243&gt;151.86,BP1243&lt;153),20))))))))))))))))))</f>
        <v>0</v>
      </c>
      <c r="CF1243" s="52" t="b">
        <f>IF(AND(BQ1243&gt;350.42,BQ1243&lt;352),3,IF(AND(BQ1243&gt;546.22,BQ1243&lt;548),4,IF(AND(BQ1243&gt;155.33,BQ1243&lt;157),5,IF(AND(BQ1243&gt;721.99,BQ1243&lt;723),6,IF(AND(BQ1243&gt;638.96,BQ1243&lt;639),7,IF(AND(BQ1243&gt;187.79,BQ1243&lt;189),8,IF(AND(BQ1243&gt;945.4,BQ1243&lt;947),9,IF(AND(BQ1243&gt;698.46,BQ1243&lt;670),10,IF(AND(BQ1243&gt;360.7,BQ1243&lt;362),11,IF(AND(BQ1243&gt;366.94,BQ1243&lt;368),12,IF(AND(BQ1243&gt;571.94,BQ1243&lt;573),13,IF(AND(BQ1243&gt;162.68,BQ1243&lt;164),14,IF(AND(BQ1243&gt;755.97,BQ1243&lt;757),15,IF(AND(BQ1243&gt;667.99,BQ1243&lt;669),16,IF(AND(BQ1243&gt;196.66,BQ1243&lt;198),17,IF(AND(BQ1243&gt;989.88,BQ1243&lt;991),18,IF(AND(BQ1243&gt;731.33,BQ1243&lt;733),19,IF(AND(BQ1243&gt;377.7,BQ1243&lt;379),20))))))))))))))))))</f>
        <v>0</v>
      </c>
      <c r="CG1243" s="52" t="b">
        <f>IF(AND(BS1243&gt;46.2,BS1243&lt;46.5),3,IF(AND(BS1243&gt;18.8,BS1243&lt;19.1),4,IF(AND(BS1243&gt;15.8,BS1243&lt;16),5,IF(AND(BS1243&gt;78.7,BS1243&lt;79),6,IF(AND(BS1243&gt;32.1,BS1243&lt;32.4),7,IF(AND(BS1243&gt;26.9,BS1243&lt;27.3),8,IF(AND(BS1243&gt;125,BS1243&lt;125.5),9,IF(AND(BS1243&gt;48.2,BS1243&lt;48.52),10,IF(AND(BS1243&gt;43.1,BS1243&lt;43.6),11,IF(AND(BS1243&gt;48.53,BS1243&lt;48.7),12,IF(AND(BS1243&gt;19.6,BS1243&lt;20.1),13,IF(AND(BS1243&gt;16.5,BS1243&lt;16.9),14,IF(AND(BS1243&gt;82.4,BS1243&lt;82.8),15,IF(AND(BS1243&gt;33.6,BS1243&lt;34),16,IF(AND(BS1243&gt;28,BS1243&lt;28.6),17,IF(AND(BS1243&gt;130.8,BS1243&lt;131.4),18,IF(AND(BS1243&gt;50.5,BS1243&lt;50.9),19,IF(AND(BS1243&gt;45.2,BS1243&lt;45.8),20))))))))))))))))))</f>
        <v>0</v>
      </c>
    </row>
    <row r="1244" spans="1:88" ht="90" customHeight="1">
      <c r="A1244" s="297"/>
      <c r="B1244" s="300"/>
      <c r="C1244" s="309"/>
      <c r="D1244" s="311" t="s">
        <v>338</v>
      </c>
      <c r="E1244" s="312"/>
      <c r="F1244" s="10" t="s">
        <v>36</v>
      </c>
      <c r="G1244" s="12">
        <f>IF(AD1244=FALSE,0,AD1244)</f>
        <v>624.59</v>
      </c>
      <c r="H1244" s="12" t="s">
        <v>36</v>
      </c>
      <c r="I1244" s="12">
        <f>IF(AE1244=FALSE,0,AE1244)</f>
        <v>0</v>
      </c>
      <c r="J1244" s="12">
        <f>IF(AF1244=FALSE,0,AF1244)</f>
        <v>0</v>
      </c>
      <c r="K1244" s="12" t="s">
        <v>36</v>
      </c>
      <c r="L1244" s="12">
        <f>IF(AG1244=FALSE,0,AG1244)</f>
        <v>0</v>
      </c>
      <c r="M1244" s="12" t="s">
        <v>36</v>
      </c>
      <c r="N1244" s="12" t="s">
        <v>36</v>
      </c>
      <c r="O1244" s="12" t="s">
        <v>36</v>
      </c>
      <c r="P1244" s="12" t="s">
        <v>36</v>
      </c>
      <c r="Q1244" s="12">
        <f>IF(AH1244=FALSE,0,AH1244)</f>
        <v>0</v>
      </c>
      <c r="R1244" s="12" t="s">
        <v>36</v>
      </c>
      <c r="S1244" s="12">
        <f>IF(AI1244=FALSE,0,AI1244)</f>
        <v>0</v>
      </c>
      <c r="T1244" s="12" t="s">
        <v>36</v>
      </c>
      <c r="U1244" s="12">
        <f>IF(AJ1244=FALSE,0,AJ1244)</f>
        <v>0</v>
      </c>
      <c r="V1244" s="12">
        <f>IF(AK1244=FALSE,0,AK1244)</f>
        <v>0</v>
      </c>
      <c r="W1244" s="12">
        <f>IF(AL1244=FALSE,0,AL1244)</f>
        <v>0</v>
      </c>
      <c r="X1244" s="12" t="s">
        <v>36</v>
      </c>
      <c r="Y1244" s="12">
        <f>IF(AM1244=FALSE,0,AM1244)</f>
        <v>0</v>
      </c>
      <c r="Z1244" s="12" t="s">
        <v>36</v>
      </c>
      <c r="AA1244" s="18">
        <v>9</v>
      </c>
      <c r="AD1244" s="52">
        <f>IF(AD1243=3,948.15,IF(AD1243=4,624.59,IF(AD1243=5,238.38,IF(AD1243=6,1987,IF(AD1243=7,740.75,IF(AD1243=8,283.91,IF(AD1243=9,2682.35,IF(AD1243=10,829.59,IF(AD1243=11,586.15,IF(AD1243=12,992.71,IF(AD1243=13,653.95,IF(AD1243=14,249.59,IF(AD1243=15,2080.39,IF(AD1243=16,775.57,IF(AD1243=17,297.25,IF(AD1243=18,2808.42,IF(AD1243=19,868.59,IF(AD1243=20,613.7))))))))))))))))))</f>
        <v>624.59</v>
      </c>
      <c r="AE1244" s="52" t="b">
        <f>IF(AE1243=5,1205.78,IF(AE1243=8,1408.63,IF(AE1243=11,1428.91,IF(AE1243=14,1262.45,IF(AE1243=17,1474.83,IF(AE1243=20,1496.07))))))</f>
        <v>0</v>
      </c>
      <c r="AF1244" s="52" t="b">
        <f>IF(AF1243=3,487.32,IF(AF1243=4,325.64,IF(AF1243=5,287.99,IF(AF1243=6,618.7,IF(AF1243=7,412.3,IF(AF1243=8,366.04,IF(AF1243=9,798.54,IF(AF1243=10,534.49,IF(AF1243=11,476.86,IF(AF1243=12,510.22,IF(AF1243=13,340.94,IF(AF1243=14,301.53,IF(AF1243=15,647.78,IF(AF1243=16,431.68,IF(AF1243=17,383.24,IF(AF1243=18,836.07,IF(AF1243=19,559.61,IF(AF1243=20,499.27))))))))))))))))))</f>
        <v>0</v>
      </c>
      <c r="AG1244" s="52" t="b">
        <f>IF(AG1243=3,498.89,IF(AG1243=4,361.29,IF(AG1243=5,250.38,IF(AG1243=6,629.22,IF(AG1243=7,456.21,IF(AG1243=8,316.16,IF(AG1243=9,815.35,IF(AG1243=10,572.19,IF(AG1243=11,402.59,IF(AG1243=12,522.33,IF(AG1243=13,378.28,IF(AG1243=14,262.15,IF(AG1243=15,658.8,IF(AG1243=16,477.66,IF(AG1243=17,331.01,IF(AG1243=18,853.67,IF(AG1243=19,599.08,IF(AG1243=20,421.51))))))))))))))))))</f>
        <v>0</v>
      </c>
      <c r="AH1244" s="52" t="b">
        <f>IF(AH1243=3,359.85,IF(AH1243=4,130.83,IF(AH1243=5,78.61,IF(AH1243=6,427.19,IF(AH1243=7,160.77,IF(AH1243=8,95.38,IF(AH1243=9,568.37,IF(AH1243=10,204.4,IF(AH1243=11,132.96,IF(AH1243=12,376.76,IF(AH1243=13,136.98,IF(AH1243=14,82.31,IF(AH1243=15,447.27,IF(AH1243=16,168.32,IF(AH1243=17,99.86,IF(AH1243=18,595.08,IF(AH1243=19,214.01,IF(AH1243=20,139.21))))))))))))))))))</f>
        <v>0</v>
      </c>
      <c r="AI1244" s="52" t="b">
        <f>IF(AI1243=3,196.17,IF(AI1243=4,89.93,IF(AI1243=5,48.88,IF(AI1243=6,246.08,IF(AI1243=7,112.07,IF(AI1243=8,61.92,IF(AI1243=9,297.11,IF(AI1243=10,140.41,IF(AI1243=11,79.67,IF(AI1243=12,205.39,IF(AI1243=13,94.16,IF(AI1243=14,51.17,IF(AI1243=15,257.64,IF(AI1243=16,117.33,IF(AI1243=17,64.83,IF(AI1243=18,311.07,IF(AI1243=19,147.01,IF(AI1243=20,83.42))))))))))))))))))</f>
        <v>0</v>
      </c>
      <c r="AJ1244" s="52" t="b">
        <f>IF(AJ1243=3,108.35,IF(AJ1243=4,64.65,IF(AJ1243=5,45.75,IF(AJ1243=6,144.27,IF(AJ1243=7,86.58,IF(AJ1243=8,61.46,IF(AJ1243=9,195.16,IF(AJ1243=10,118.24,IF(AJ1243=11,83.88,IF(AJ1243=12,113.44,IF(AJ1243=13,67.69,IF(AJ1243=14,47.9,IF(AJ1243=15,151.05,IF(AJ1243=16,90.65,IF(AJ1243=17,64.34,IF(AJ1243=18,204.34,IF(AJ1243=19,123.8,IF(AJ1243=20,87.83))))))))))))))))))</f>
        <v>0</v>
      </c>
      <c r="AK1244" s="52" t="b">
        <f>IF(AK1243=3,140.85,IF(AK1243=4,104.84,IF(AK1243=5,53.32,IF(AK1243=6,286.46,IF(AK1243=7,119.42,IF(AK1243=8,63.42,IF(AK1243=9,413.27,IF(AK1243=10,141.33,IF(AK1243=11,146,IF(AK1243=12,147.47,IF(AK1243=13,109.77,IF(AK1243=14,55.82,IF(AK1243=15,299.92,IF(AK1243=16,125.03,IF(AK1243=17,66.4,IF(AK1243=18,432.69,IF(AK1243=19,147.97,IF(AK1243=20,152.86))))))))))))))))))</f>
        <v>0</v>
      </c>
      <c r="AL1244" s="52" t="b">
        <f>IF(AL1243=3,351.42,IF(AL1243=4,547.22,IF(AL1243=5,156.33,IF(AL1243=6,722.99,IF(AL1243=7,638.96,IF(AL1243=8,188.79,IF(AL1243=9,946.4,IF(AL1243=10,699.46,IF(AL1243=11,361.7,IF(AL1243=12,367.94,IF(AL1243=13,572.94,IF(AL1243=14,163.68,IF(AL1243=15,756.97,IF(AL1243=16,668.99,IF(AL1243=17,197.66,IF(AL1243=18,990.88,IF(AL1243=19,732.33,IF(AL1243=20,378.7))))))))))))))))))</f>
        <v>0</v>
      </c>
      <c r="AM1244" s="52" t="b">
        <f>IF(AM1243=3,46.41,IF(AM1243=4,19.01,IF(AM1243=5,15.96,IF(AM1243=6,78.9,IF(AM1243=7,32.34,IF(AM1243=8,27.09,IF(AM1243=9,125.27,IF(AM1243=10,48.48,IF(AM1243=11,43.47,IF(AM1243=12,48.59,IF(AM1243=13,19.9,IF(AM1243=14,16.71,IF(AM1243=15,82.61,IF(AM1243=16,33.86,IF(AM1243=17,28.36,IF(AM1243=18,131.15,IF(AM1243=19,50.76,IF(AM1243=20,45.51))))))))))))))))))</f>
        <v>0</v>
      </c>
      <c r="AO1244" s="4">
        <f t="shared" si="3198"/>
        <v>0</v>
      </c>
      <c r="AP1244" s="4">
        <f t="shared" si="3199"/>
        <v>0</v>
      </c>
      <c r="AQ1244" s="4">
        <f t="shared" si="3113"/>
        <v>0</v>
      </c>
      <c r="AU1244" s="310"/>
      <c r="AV1244" s="316"/>
      <c r="AW1244" s="317"/>
      <c r="AX1244" s="321" t="s">
        <v>338</v>
      </c>
      <c r="AY1244" s="321"/>
      <c r="AZ1244" s="10" t="s">
        <v>36</v>
      </c>
      <c r="BA1244" s="12">
        <f>IF(BX1244=FALSE,0,BX1244)</f>
        <v>1249.18</v>
      </c>
      <c r="BB1244" s="12" t="s">
        <v>36</v>
      </c>
      <c r="BC1244" s="12">
        <f>IF(BY1244=FALSE,0,BY1244)</f>
        <v>0</v>
      </c>
      <c r="BD1244" s="12">
        <f>IF(BZ1244=FALSE,0,BZ1244)</f>
        <v>0</v>
      </c>
      <c r="BE1244" s="12" t="s">
        <v>36</v>
      </c>
      <c r="BF1244" s="12">
        <f>IF(CA1244=FALSE,0,CA1244)</f>
        <v>0</v>
      </c>
      <c r="BG1244" s="12" t="s">
        <v>36</v>
      </c>
      <c r="BH1244" s="12" t="s">
        <v>36</v>
      </c>
      <c r="BI1244" s="12" t="s">
        <v>36</v>
      </c>
      <c r="BJ1244" s="12" t="s">
        <v>36</v>
      </c>
      <c r="BK1244" s="12">
        <f>IF(CB1244=FALSE,0,CB1244)</f>
        <v>0</v>
      </c>
      <c r="BL1244" s="12" t="s">
        <v>36</v>
      </c>
      <c r="BM1244" s="12">
        <f>IF(CC1244=FALSE,0,CC1244)</f>
        <v>0</v>
      </c>
      <c r="BN1244" s="12" t="s">
        <v>36</v>
      </c>
      <c r="BO1244" s="12">
        <f>IF(CD1244=FALSE,0,CD1244)</f>
        <v>0</v>
      </c>
      <c r="BP1244" s="12">
        <f>IF(CE1244=FALSE,0,CE1244)</f>
        <v>0</v>
      </c>
      <c r="BQ1244" s="12">
        <f>IF(CF1244=FALSE,0,CF1244)</f>
        <v>0</v>
      </c>
      <c r="BR1244" s="12" t="s">
        <v>36</v>
      </c>
      <c r="BS1244" s="12">
        <f>IF(CG1244=FALSE,0,CG1244)</f>
        <v>0</v>
      </c>
      <c r="BT1244" s="12" t="s">
        <v>36</v>
      </c>
      <c r="BU1244" s="18">
        <v>9</v>
      </c>
      <c r="BX1244" s="52">
        <f>IF(AD1243=3,1896.3,IF(AD1243=4,1249.18,IF(AD1243=5,476.76,IF(AD1243=6,3974,IF(AD1243=7,1481.5,IF(AD1243=8,567.82,IF(AD1243=9,5364.7,IF(AD1243=10,1659.18,IF(AD1243=11,1172.3)))))))))</f>
        <v>1249.18</v>
      </c>
      <c r="BY1244" s="52" t="b">
        <f>IF(AE1243=5,2411.56,IF(AE1243=8,2817.26,IF(AE1243=11,2857.82)))</f>
        <v>0</v>
      </c>
      <c r="BZ1244" s="52" t="b">
        <f>IF(AF1243=3,974.64,IF(AF1243=4,651.28,IF(AF1243=5,575.98,IF(AF1243=6,1237.4,IF(AF1243=7,824.6,IF(AF1243=8,732.08,IF(AF1243=9,1597.08,IF(AF1243=10,1068.98,IF(AF1243=11,953.72)))))))))</f>
        <v>0</v>
      </c>
      <c r="CA1244" s="52" t="b">
        <f>IF(AG1243=3,997.78,IF(AG1243=4,722.58,IF(AG1243=5,500.76,IF(AG1243=6,1258.44,IF(AG1243=7,912.42,IF(AG1243=8,632.32,IF(AG1243=9,1630.7,IF(AG1243=10,1144.38,IF(AG1243=11,805.18)))))))))</f>
        <v>0</v>
      </c>
      <c r="CB1244" s="52" t="b">
        <f>IF(AH1243=3,719.7,IF(AH1243=4,261.66,IF(AH1243=5,157.22,IF(AH1243=6,854.38,IF(AH1243=7,321.54,IF(AH1243=8,190.76,IF(AH1243=9,1136.74,IF(AH1243=10,408.8,IF(AH1243=11,265.92)))))))))</f>
        <v>0</v>
      </c>
      <c r="CC1244" s="52" t="b">
        <f>IF(AI1243=3,392.34,IF(AI1243=4,179.86,IF(AI1243=5,97.76,IF(AI1243=6,492.16,IF(AI1243=7,224.14,IF(AI1243=8,123.84,IF(AI1243=9,594.22,IF(AI1243=10,280.82,IF(AI1243=11,159.34)))))))))</f>
        <v>0</v>
      </c>
      <c r="CD1244" s="52" t="b">
        <f>IF(AJ1243=3,216.7,IF(AJ1243=4,129.3,IF(AJ1243=5,91.5,IF(AJ1243=6,288.54,IF(AJ1243=7,173.16,IF(AJ1243=8,122.92,IF(AJ1243=9,390.32,IF(AJ1243=10,236.48,IF(AJ1243=11,167.76)))))))))</f>
        <v>0</v>
      </c>
      <c r="CE1244" s="52" t="b">
        <f>IF(AK1243=3,281.7,IF(AK1243=4,209.68,IF(AK1243=5,106.64,IF(AK1243=6,572.92,IF(AK1243=7,238.84,IF(AK1243=8,126.84,IF(AK1243=9,826.54,IF(AK1243=10,282.66,IF(AK1243=11,292)))))))))</f>
        <v>0</v>
      </c>
      <c r="CF1244" s="52" t="b">
        <f>IF(AL1243=3,702.84,IF(AL1243=4,1094.44,IF(AL1243=5,312.66,IF(AL1243=6,1445.98,IF(AL1243=7,1277.92,IF(AL1243=8,377.58,IF(AL1243=9,1892.8,IF(AL1243=10,1398.92,IF(AL1243=11,723.4)))))))))</f>
        <v>0</v>
      </c>
      <c r="CG1244" s="52" t="b">
        <f>IF(AM1243=3,92.82,IF(AM1243=4,38.02,IF(AM1243=5,31.92,IF(AM1243=6,157.8,IF(AM1243=7,64.68,IF(AM1243=8,54.18,IF(AM1243=9,250.54,IF(AM1243=10,96.96,IF(AM1243=11,86.94)))))))))</f>
        <v>0</v>
      </c>
    </row>
    <row r="1245" spans="1:88" ht="30" customHeight="1">
      <c r="A1245" s="295" t="s">
        <v>121</v>
      </c>
      <c r="B1245" s="298" t="s">
        <v>224</v>
      </c>
      <c r="C1245" s="307">
        <v>2685.7</v>
      </c>
      <c r="D1245" s="298" t="s">
        <v>27</v>
      </c>
      <c r="E1245" s="36" t="s">
        <v>28</v>
      </c>
      <c r="F1245" s="40">
        <f>G1245+I1245+J1245+L1245+Q1245+S1245+U1245+V1245+W1245+Y1245+Z1245</f>
        <v>1677461.3629999999</v>
      </c>
      <c r="G1245" s="61">
        <v>1677461.3629999999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25">
        <v>1</v>
      </c>
      <c r="AO1245" s="4">
        <f t="shared" si="3198"/>
        <v>0</v>
      </c>
      <c r="AP1245" s="4">
        <f t="shared" si="3199"/>
        <v>0</v>
      </c>
      <c r="AQ1245" s="4">
        <f t="shared" si="3113"/>
        <v>0</v>
      </c>
      <c r="AU1245" s="310" t="s">
        <v>121</v>
      </c>
      <c r="AV1245" s="316" t="s">
        <v>224</v>
      </c>
      <c r="AW1245" s="317">
        <v>2685.7</v>
      </c>
      <c r="AX1245" s="316" t="s">
        <v>27</v>
      </c>
      <c r="AY1245" s="36" t="s">
        <v>28</v>
      </c>
      <c r="AZ1245" s="10">
        <f>BA1245+BC1245+BD1245+BF1245+BK1245+BM1245+BO1245+BP1245+BQ1245+BS1245+BT1245</f>
        <v>3354922.73</v>
      </c>
      <c r="BA1245" s="44">
        <f>ROUND($C1245*BA1253,2)</f>
        <v>3354922.73</v>
      </c>
      <c r="BB1245" s="10">
        <f>ROUND(H1245*2,2)</f>
        <v>0</v>
      </c>
      <c r="BC1245" s="44">
        <f>ROUND($C1245*BC1253,2)</f>
        <v>0</v>
      </c>
      <c r="BD1245" s="44">
        <f>ROUND($C1245*BD1253,2)</f>
        <v>0</v>
      </c>
      <c r="BE1245" s="10">
        <f>ROUND(K1245*2,2)</f>
        <v>0</v>
      </c>
      <c r="BF1245" s="44">
        <f>ROUND($C1245*BF1253,2)</f>
        <v>0</v>
      </c>
      <c r="BG1245" s="10">
        <f>ROUND(M1245*2,2)</f>
        <v>0</v>
      </c>
      <c r="BH1245" s="10">
        <f>ROUND(N1245*2,2)</f>
        <v>0</v>
      </c>
      <c r="BI1245" s="10">
        <f>ROUND(O1245*2,2)</f>
        <v>0</v>
      </c>
      <c r="BJ1245" s="10">
        <f>ROUND(P1245*2,2)</f>
        <v>0</v>
      </c>
      <c r="BK1245" s="44">
        <f>ROUND($C1245*BK1253,2)</f>
        <v>0</v>
      </c>
      <c r="BL1245" s="10">
        <f>ROUND(R1245*2,2)</f>
        <v>0</v>
      </c>
      <c r="BM1245" s="44">
        <f>ROUND($C1245*BM1253,2)</f>
        <v>0</v>
      </c>
      <c r="BN1245" s="10">
        <f>ROUND(T1245*2,2)</f>
        <v>0</v>
      </c>
      <c r="BO1245" s="44">
        <f>ROUND($C1245*BO1253,2)</f>
        <v>0</v>
      </c>
      <c r="BP1245" s="44">
        <f>ROUND(V1245*2,2)</f>
        <v>0</v>
      </c>
      <c r="BQ1245" s="44">
        <f>ROUND($C1245*BQ1253,2)</f>
        <v>0</v>
      </c>
      <c r="BR1245" s="10">
        <f>ROUND(X1245*2,2)</f>
        <v>0</v>
      </c>
      <c r="BS1245" s="44">
        <f>ROUND(Y1245*2,2)</f>
        <v>0</v>
      </c>
      <c r="BT1245" s="10">
        <f>ROUND(Z1245*2,2)</f>
        <v>0</v>
      </c>
      <c r="BU1245" s="25">
        <v>1</v>
      </c>
      <c r="CI1245" s="32">
        <f>BF1245-BG1245</f>
        <v>0</v>
      </c>
    </row>
    <row r="1246" spans="1:88" ht="60" customHeight="1">
      <c r="A1246" s="296"/>
      <c r="B1246" s="299"/>
      <c r="C1246" s="308"/>
      <c r="D1246" s="300"/>
      <c r="E1246" s="36" t="s">
        <v>29</v>
      </c>
      <c r="F1246" s="13">
        <v>0</v>
      </c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5">
        <v>2</v>
      </c>
      <c r="AO1246" s="4">
        <f t="shared" si="3198"/>
        <v>0</v>
      </c>
      <c r="AP1246" s="4">
        <f t="shared" si="3199"/>
        <v>0</v>
      </c>
      <c r="AQ1246" s="4">
        <f t="shared" si="3113"/>
        <v>0</v>
      </c>
      <c r="AU1246" s="310"/>
      <c r="AV1246" s="316"/>
      <c r="AW1246" s="317"/>
      <c r="AX1246" s="316"/>
      <c r="AY1246" s="36" t="s">
        <v>29</v>
      </c>
      <c r="AZ1246" s="13">
        <v>0</v>
      </c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5">
        <v>2</v>
      </c>
    </row>
    <row r="1247" spans="1:88" ht="120" customHeight="1">
      <c r="A1247" s="296"/>
      <c r="B1247" s="299"/>
      <c r="C1247" s="308"/>
      <c r="D1247" s="298" t="s">
        <v>30</v>
      </c>
      <c r="E1247" s="36" t="s">
        <v>31</v>
      </c>
      <c r="F1247" s="13">
        <v>0</v>
      </c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5">
        <v>3</v>
      </c>
      <c r="AO1247" s="4">
        <f t="shared" si="3198"/>
        <v>0</v>
      </c>
      <c r="AP1247" s="4">
        <f t="shared" si="3199"/>
        <v>0</v>
      </c>
      <c r="AQ1247" s="4">
        <f t="shared" si="3113"/>
        <v>0</v>
      </c>
      <c r="AT1247" s="32">
        <f>AZ1247-BC1247</f>
        <v>0</v>
      </c>
      <c r="AU1247" s="310"/>
      <c r="AV1247" s="316"/>
      <c r="AW1247" s="317"/>
      <c r="AX1247" s="316" t="s">
        <v>30</v>
      </c>
      <c r="AY1247" s="36" t="s">
        <v>31</v>
      </c>
      <c r="AZ1247" s="13">
        <v>0</v>
      </c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5">
        <v>3</v>
      </c>
    </row>
    <row r="1248" spans="1:88" ht="30" customHeight="1">
      <c r="A1248" s="296"/>
      <c r="B1248" s="299"/>
      <c r="C1248" s="308"/>
      <c r="D1248" s="299"/>
      <c r="E1248" s="36" t="s">
        <v>32</v>
      </c>
      <c r="F1248" s="13">
        <v>0</v>
      </c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5">
        <v>4</v>
      </c>
      <c r="AO1248" s="4">
        <f t="shared" si="3198"/>
        <v>0</v>
      </c>
      <c r="AP1248" s="4">
        <f t="shared" si="3199"/>
        <v>0</v>
      </c>
      <c r="AQ1248" s="4">
        <f t="shared" si="3113"/>
        <v>0</v>
      </c>
      <c r="AU1248" s="310"/>
      <c r="AV1248" s="316"/>
      <c r="AW1248" s="317"/>
      <c r="AX1248" s="316"/>
      <c r="AY1248" s="36" t="s">
        <v>32</v>
      </c>
      <c r="AZ1248" s="13">
        <v>0</v>
      </c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5">
        <v>4</v>
      </c>
    </row>
    <row r="1249" spans="1:88" ht="30" customHeight="1">
      <c r="A1249" s="296"/>
      <c r="B1249" s="299"/>
      <c r="C1249" s="308"/>
      <c r="D1249" s="299"/>
      <c r="E1249" s="36" t="s">
        <v>33</v>
      </c>
      <c r="F1249" s="13">
        <v>0</v>
      </c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5">
        <v>5</v>
      </c>
      <c r="AO1249" s="4">
        <f t="shared" si="3198"/>
        <v>0</v>
      </c>
      <c r="AP1249" s="4">
        <f t="shared" si="3199"/>
        <v>0</v>
      </c>
      <c r="AQ1249" s="4">
        <f t="shared" si="3113"/>
        <v>0</v>
      </c>
      <c r="AU1249" s="310"/>
      <c r="AV1249" s="316"/>
      <c r="AW1249" s="317"/>
      <c r="AX1249" s="316"/>
      <c r="AY1249" s="36" t="s">
        <v>33</v>
      </c>
      <c r="AZ1249" s="13">
        <v>0</v>
      </c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5">
        <v>5</v>
      </c>
    </row>
    <row r="1250" spans="1:88" ht="30" customHeight="1">
      <c r="A1250" s="296"/>
      <c r="B1250" s="299"/>
      <c r="C1250" s="308"/>
      <c r="D1250" s="300"/>
      <c r="E1250" s="36" t="s">
        <v>34</v>
      </c>
      <c r="F1250" s="13">
        <v>0</v>
      </c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5">
        <v>6</v>
      </c>
      <c r="AO1250" s="4">
        <f t="shared" si="3198"/>
        <v>0</v>
      </c>
      <c r="AP1250" s="4">
        <f t="shared" si="3199"/>
        <v>0</v>
      </c>
      <c r="AQ1250" s="4">
        <f t="shared" si="3113"/>
        <v>0</v>
      </c>
      <c r="AU1250" s="310"/>
      <c r="AV1250" s="316"/>
      <c r="AW1250" s="317"/>
      <c r="AX1250" s="316"/>
      <c r="AY1250" s="36" t="s">
        <v>34</v>
      </c>
      <c r="AZ1250" s="13">
        <v>0</v>
      </c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5">
        <v>6</v>
      </c>
    </row>
    <row r="1251" spans="1:88" ht="30" customHeight="1">
      <c r="A1251" s="296"/>
      <c r="B1251" s="299"/>
      <c r="C1251" s="308"/>
      <c r="D1251" s="311" t="s">
        <v>35</v>
      </c>
      <c r="E1251" s="312"/>
      <c r="F1251" s="10">
        <f>F1245+F1246+F1247+F1248+F1249+F1250</f>
        <v>1677461.3629999999</v>
      </c>
      <c r="G1251" s="10">
        <f t="shared" ref="G1251" si="3221">G1245+G1246+G1247+G1248+G1249+G1250</f>
        <v>1677461.3629999999</v>
      </c>
      <c r="H1251" s="10">
        <f t="shared" ref="H1251" si="3222">H1245+H1246+H1247+H1248+H1249+H1250</f>
        <v>0</v>
      </c>
      <c r="I1251" s="10">
        <f t="shared" ref="I1251" si="3223">I1245+I1246+I1247+I1248+I1249+I1250</f>
        <v>0</v>
      </c>
      <c r="J1251" s="10">
        <f t="shared" ref="J1251" si="3224">J1245+J1246+J1247+J1248+J1249+J1250</f>
        <v>0</v>
      </c>
      <c r="K1251" s="10">
        <f t="shared" ref="K1251" si="3225">K1245+K1246+K1247+K1248+K1249+K1250</f>
        <v>0</v>
      </c>
      <c r="L1251" s="10">
        <f t="shared" ref="L1251" si="3226">L1245+L1246+L1247+L1248+L1249+L1250</f>
        <v>0</v>
      </c>
      <c r="M1251" s="10">
        <f t="shared" ref="M1251" si="3227">M1245+M1246+M1247+M1248+M1249+M1250</f>
        <v>0</v>
      </c>
      <c r="N1251" s="10">
        <f t="shared" ref="N1251" si="3228">N1245+N1246+N1247+N1248+N1249+N1250</f>
        <v>0</v>
      </c>
      <c r="O1251" s="10">
        <f t="shared" ref="O1251" si="3229">O1245+O1246+O1247+O1248+O1249+O1250</f>
        <v>0</v>
      </c>
      <c r="P1251" s="10">
        <f t="shared" ref="P1251" si="3230">P1245+P1246+P1247+P1248+P1249+P1250</f>
        <v>0</v>
      </c>
      <c r="Q1251" s="10">
        <f t="shared" ref="Q1251" si="3231">Q1245+Q1246+Q1247+Q1248+Q1249+Q1250</f>
        <v>0</v>
      </c>
      <c r="R1251" s="10">
        <f t="shared" ref="R1251" si="3232">R1245+R1246+R1247+R1248+R1249+R1250</f>
        <v>0</v>
      </c>
      <c r="S1251" s="10">
        <f t="shared" ref="S1251" si="3233">S1245+S1246+S1247+S1248+S1249+S1250</f>
        <v>0</v>
      </c>
      <c r="T1251" s="10">
        <f t="shared" ref="T1251" si="3234">T1245+T1246+T1247+T1248+T1249+T1250</f>
        <v>0</v>
      </c>
      <c r="U1251" s="10">
        <f t="shared" ref="U1251" si="3235">U1245+U1246+U1247+U1248+U1249+U1250</f>
        <v>0</v>
      </c>
      <c r="V1251" s="10">
        <f t="shared" ref="V1251" si="3236">V1245+V1246+V1247+V1248+V1249+V1250</f>
        <v>0</v>
      </c>
      <c r="W1251" s="10">
        <f t="shared" ref="W1251" si="3237">W1245+W1246+W1247+W1248+W1249+W1250</f>
        <v>0</v>
      </c>
      <c r="X1251" s="10">
        <f t="shared" ref="X1251" si="3238">X1245+X1246+X1247+X1248+X1249+X1250</f>
        <v>0</v>
      </c>
      <c r="Y1251" s="10">
        <f t="shared" ref="Y1251" si="3239">Y1245+Y1246+Y1247+Y1248+Y1249+Y1250</f>
        <v>0</v>
      </c>
      <c r="Z1251" s="10">
        <f t="shared" ref="Z1251" si="3240">Z1245+Z1246+Z1247+Z1248+Z1249+Z1250</f>
        <v>0</v>
      </c>
      <c r="AA1251" s="16">
        <v>7</v>
      </c>
      <c r="AO1251" s="4">
        <f t="shared" si="3198"/>
        <v>0</v>
      </c>
      <c r="AP1251" s="4">
        <f t="shared" si="3199"/>
        <v>0</v>
      </c>
      <c r="AQ1251" s="4">
        <f t="shared" si="3113"/>
        <v>0</v>
      </c>
      <c r="AU1251" s="310"/>
      <c r="AV1251" s="316"/>
      <c r="AW1251" s="317"/>
      <c r="AX1251" s="321" t="s">
        <v>35</v>
      </c>
      <c r="AY1251" s="321"/>
      <c r="AZ1251" s="10">
        <f>AZ1245+AZ1246+AZ1247+AZ1248+AZ1249+AZ1250</f>
        <v>3354922.73</v>
      </c>
      <c r="BA1251" s="10">
        <f t="shared" ref="BA1251:BT1251" si="3241">BA1245+BA1246+BA1247+BA1248+BA1249+BA1250</f>
        <v>3354922.73</v>
      </c>
      <c r="BB1251" s="10">
        <f t="shared" si="3241"/>
        <v>0</v>
      </c>
      <c r="BC1251" s="10">
        <f t="shared" si="3241"/>
        <v>0</v>
      </c>
      <c r="BD1251" s="10">
        <f t="shared" si="3241"/>
        <v>0</v>
      </c>
      <c r="BE1251" s="10">
        <f t="shared" si="3241"/>
        <v>0</v>
      </c>
      <c r="BF1251" s="10">
        <f t="shared" si="3241"/>
        <v>0</v>
      </c>
      <c r="BG1251" s="10">
        <f t="shared" si="3241"/>
        <v>0</v>
      </c>
      <c r="BH1251" s="10">
        <f t="shared" si="3241"/>
        <v>0</v>
      </c>
      <c r="BI1251" s="10">
        <f t="shared" si="3241"/>
        <v>0</v>
      </c>
      <c r="BJ1251" s="10">
        <f t="shared" si="3241"/>
        <v>0</v>
      </c>
      <c r="BK1251" s="10">
        <f t="shared" si="3241"/>
        <v>0</v>
      </c>
      <c r="BL1251" s="10">
        <f t="shared" si="3241"/>
        <v>0</v>
      </c>
      <c r="BM1251" s="10">
        <f t="shared" si="3241"/>
        <v>0</v>
      </c>
      <c r="BN1251" s="10">
        <f t="shared" si="3241"/>
        <v>0</v>
      </c>
      <c r="BO1251" s="10">
        <f t="shared" si="3241"/>
        <v>0</v>
      </c>
      <c r="BP1251" s="10">
        <f t="shared" si="3241"/>
        <v>0</v>
      </c>
      <c r="BQ1251" s="10">
        <f t="shared" si="3241"/>
        <v>0</v>
      </c>
      <c r="BR1251" s="10">
        <f t="shared" si="3241"/>
        <v>0</v>
      </c>
      <c r="BS1251" s="10">
        <f t="shared" si="3241"/>
        <v>0</v>
      </c>
      <c r="BT1251" s="10">
        <f t="shared" si="3241"/>
        <v>0</v>
      </c>
      <c r="BU1251" s="16">
        <v>7</v>
      </c>
      <c r="CI1251" s="32">
        <f>BF1251-BG1251</f>
        <v>0</v>
      </c>
      <c r="CJ1251" s="123"/>
    </row>
    <row r="1252" spans="1:88" ht="75" customHeight="1">
      <c r="A1252" s="296"/>
      <c r="B1252" s="299"/>
      <c r="C1252" s="308"/>
      <c r="D1252" s="311" t="s">
        <v>337</v>
      </c>
      <c r="E1252" s="312"/>
      <c r="F1252" s="11">
        <f>ROUND(F1251/C1245,2)</f>
        <v>624.59</v>
      </c>
      <c r="G1252" s="11">
        <f>ROUND(G1251/C1245,2)</f>
        <v>624.59</v>
      </c>
      <c r="H1252" s="11">
        <f>ROUND(H1251/C1245,2)</f>
        <v>0</v>
      </c>
      <c r="I1252" s="11">
        <f>ROUND(I1251/C1245,2)</f>
        <v>0</v>
      </c>
      <c r="J1252" s="11">
        <f>ROUND(J1251/C1245,2)</f>
        <v>0</v>
      </c>
      <c r="K1252" s="11">
        <f>ROUND(K1251/C1245,2)</f>
        <v>0</v>
      </c>
      <c r="L1252" s="11">
        <f>ROUND(L1251/C1245,2)</f>
        <v>0</v>
      </c>
      <c r="M1252" s="11">
        <f>ROUND(M1251/C1245,2)</f>
        <v>0</v>
      </c>
      <c r="N1252" s="11">
        <f>ROUND(N1251/C1245,2)</f>
        <v>0</v>
      </c>
      <c r="O1252" s="11">
        <f>ROUND(O1251/C1245,2)</f>
        <v>0</v>
      </c>
      <c r="P1252" s="11">
        <f>ROUND(P1251/C1245,2)</f>
        <v>0</v>
      </c>
      <c r="Q1252" s="11">
        <f>ROUND(Q1251/C1245,2)</f>
        <v>0</v>
      </c>
      <c r="R1252" s="11">
        <f>ROUND(R1251/C1245,2)</f>
        <v>0</v>
      </c>
      <c r="S1252" s="11">
        <f>ROUND(S1251/C1245,2)</f>
        <v>0</v>
      </c>
      <c r="T1252" s="11">
        <f>ROUND(T1251/C1245,2)</f>
        <v>0</v>
      </c>
      <c r="U1252" s="11">
        <f>ROUND(U1251/C1245,2)</f>
        <v>0</v>
      </c>
      <c r="V1252" s="11">
        <f>ROUND(V1251/C1245,2)</f>
        <v>0</v>
      </c>
      <c r="W1252" s="11">
        <f>ROUND(W1251/C1245,2)</f>
        <v>0</v>
      </c>
      <c r="X1252" s="11">
        <f>ROUND(X1251/C1245,2)</f>
        <v>0</v>
      </c>
      <c r="Y1252" s="11">
        <f>ROUND(Y1251/C1245,2)</f>
        <v>0</v>
      </c>
      <c r="Z1252" s="11">
        <f>ROUND(Z1251/C1245,2)</f>
        <v>0</v>
      </c>
      <c r="AA1252" s="17">
        <v>8</v>
      </c>
      <c r="AD1252" s="52">
        <f>IF(AND(G1252&gt;947.15,G1252&lt;949),3,IF(AND(G1252&gt;623.59,G1252&lt;625),4,IF(AND(G1252&gt;237.38,G1252&lt;239),5,IF(AND(G1252&gt;1986,G1252&lt;1988),6,IF(AND(G1252&gt;739.75,G1252&lt;741),7,IF(AND(G1252&gt;282.91,G1252&lt;284),8,IF(AND(G1252&gt;2681.35,G1252&lt;2683),9,IF(AND(G1252&gt;828.59,G1252&lt;830),10,IF(AND(G1252&gt;585.15,G1252&lt;587),11,IF(AND(G1252&gt;991.71,G1252&lt;993),12,IF(AND(G1252&gt;652.95,G1252&lt;654),13,IF(AND(G1252&gt;248.59,G1252&lt;250),14,IF(AND(G1252&gt;2079.39,G1252&lt;2081),15,IF(AND(G1252&gt;774.57,G1252&lt;776),16,IF(AND(G1252&gt;296.25,G1252&lt;298),17,IF(AND(G1252&gt;2807.42,G1252&lt;2809),18,IF(AND(G1252&gt;867.59,G1252&lt;869),19,IF(AND(G1252&gt;612.7,G1252&lt;614),20))))))))))))))))))</f>
        <v>4</v>
      </c>
      <c r="AE1252" s="52" t="b">
        <f>IF(AND(I1252&gt;1204.78,I1252&lt;1206),5,IF(AND(I1252&gt;1407.63,I1252&lt;1409),8,IF(AND(I1252&gt;1427.91,I1252&lt;1429),11,IF(AND(I1252&gt;1261.45,I1252&lt;1263),14,IF(AND(I1252&gt;1473.83,I1252&lt;1475),17,IF(AND(I1252&gt;1495.07,I1252&lt;1497),20))))))</f>
        <v>0</v>
      </c>
      <c r="AF1252" s="52" t="b">
        <f>IF(AND(J1252&gt;486.32,J1252&lt;488),3,IF(AND(J1252&gt;324.64,J1252&lt;326),4,IF(AND(J1252&gt;286.99,J1252&lt;288.5),5,IF(AND(J1252&gt;617.7,J1252&lt;618),6,IF(AND(J1252&gt;411.3,J1252&lt;413),7,IF(AND(J1252&gt;365.04,J1252&lt;367),8,IF(AND(J1252&gt;797.54,J1252&lt;799),9,IF(AND(J1252&gt;533.49,J1252&lt;535),10,IF(AND(J1252&gt;475.86,J1252&lt;477),11,IF(AND(J1252&gt;509.22,J1252&lt;511),12,IF(AND(J1252&gt;339.94,J1252&lt;341.2),13,IF(AND(J1252&gt;300.53,J1252&lt;302),14,IF(AND(J1252&gt;646.78,J1252&lt;648),15,IF(AND(J1252&gt;430.68,J1252&lt;432),16,IF(AND(J1252&gt;382.24,J1252&lt;384),17,IF(AND(J1252&gt;835.07,J1252&lt;837),18,IF(AND(J1252&gt;558.61,J1252&lt;560),19,IF(AND(J1252&gt;498.27,J1252&lt;500),20))))))))))))))))))</f>
        <v>0</v>
      </c>
      <c r="AG1252" s="52" t="b">
        <f>IF(AND(L1252&gt;497.89,L1252&lt;499),3,IF(AND(L1252&gt;360.29,L1252&lt;362),4,IF(AND(L1252&gt;249.38,L1252&lt;251),5,IF(AND(L1252&gt;628.22,L1252&lt;630),6,IF(AND(L1252&gt;455.21,L1252&lt;457),7,IF(AND(L1252&gt;315.16,L1252&lt;317),8,IF(AND(L1252&gt;814.35,L1252&lt;816),9,IF(AND(L1252&gt;571.19,L1252&lt;573),10,IF(AND(L1252&gt;401.59,L1252&lt;403),11,IF(AND(L1252&gt;521.33,L1252&lt;523),12,IF(AND(L1252&gt;377.28,L1252&lt;379),13,IF(AND(L1252&gt;261.15,L1252&lt;263),14,IF(AND(L1252&gt;657.8,L1252&lt;659),15,IF(AND(L1252&gt;476.66,L1252&lt;478),16,IF(AND(L1252&gt;330.01,L1252&lt;332),17,IF(AND(L1252&gt;852.67,L1252&lt;854),18,IF(AND(L1252&gt;598.08,L1252&lt;600),19,IF(AND(L1252&gt;420.51,L1252&lt;422),20))))))))))))))))))</f>
        <v>0</v>
      </c>
      <c r="AH1252" s="52" t="b">
        <f>IF(AND(Q1252&gt;358.85,Q1252&lt;360),3,IF(AND(Q1252&gt;129.83,Q1252&lt;131),4,IF(AND(Q1252&gt;77.61,Q1252&lt;79),5,IF(AND(Q1252&gt;426.19,Q1252&lt;428),6,IF(AND(Q1252&gt;159.77,Q1252&lt;161),7,IF(AND(Q1252&gt;94.38,Q1252&lt;96),8,IF(AND(Q1252&gt;567.37,Q1252&lt;569),9,IF(AND(Q1252&gt;203.4,Q1252&lt;205),10,IF(AND(Q1252&gt;131.96,Q1252&lt;133),11,IF(AND(Q1252&gt;375.76,Q1252&lt;377),12,IF(AND(Q1252&gt;135.98,Q1252&lt;137),13,IF(AND(Q1252&gt;81.31,Q1252&lt;83),14,IF(AND(Q1252&gt;446.27,Q1252&lt;448),15,IF(AND(Q1252&gt;167.32,Q1252&lt;169),16,IF(AND(Q1252&gt;98.86,Q1252&lt;100),17,IF(AND(Q1252&gt;594.08,Q1252&lt;596),18,IF(AND(Q1252&gt;213.01,Q1252&lt;215),19,IF(AND(Q1252&gt;138.21,Q1252&lt;140),20))))))))))))))))))</f>
        <v>0</v>
      </c>
      <c r="AI1252" s="52" t="b">
        <f>IF(AND(S1252&gt;195.17,S1252&lt;197),3,IF(AND(S1252&gt;88.93,S1252&lt;90),4,IF(AND(S1252&gt;47.88,S1252&lt;49),5,IF(AND(S1252&gt;245.08,S1252&lt;247),6,IF(AND(S1252&gt;111.07,S1252&lt;113),7,IF(AND(S1252&gt;60.92,S1252&lt;62),8,IF(AND(S1252&gt;296.11,S1252&lt;298),9,IF(AND(S1252&gt;139.41,S1252&lt;141),10,IF(AND(S1252&gt;78.67,S1252&lt;80),11,IF(AND(S1252&gt;204.39,S1252&lt;206),12,IF(AND(S1252&gt;93.16,S1252&lt;95),13,IF(AND(S1252&gt;50.17,S1252&lt;52),14,IF(AND(S1252&gt;256.64,S1252&lt;258),15,IF(AND(S1252&gt;116.33,S1252&lt;118),16,IF(AND(S1252&gt;63.83,S1252&lt;65),17,IF(AND(S1252&gt;310.07,S1252&lt;312),18,IF(AND(S1252&gt;146.01,S1252&lt;148),19,IF(AND(S1252&gt;82.42,S1252&lt;84),20))))))))))))))))))</f>
        <v>0</v>
      </c>
      <c r="AJ1252" s="52" t="b">
        <f>IF(AND(U1252&gt;107.35,U1252&lt;109),3,IF(AND(U1252&gt;63.65,U1252&lt;65),4,IF(AND(U1252&gt;44.75,U1252&lt;46),5,IF(AND(U1252&gt;143.27,U1252&lt;145),6,IF(AND(U1252&gt;85.58,U1252&lt;87),7,IF(AND(U1252&gt;60.46,U1252&lt;62),8,IF(AND(U1252&gt;194.16,U1252&lt;196),9,IF(AND(U1252&gt;117.24,U1252&lt;119),10,IF(AND(U1252&gt;82.88,U1252&lt;84),11,IF(AND(U1252&gt;112.44,U1252&lt;114),12,IF(AND(U1252&gt;66.69,U1252&lt;68),13,IF(AND(U1252&gt;46.9,U1252&lt;48),14,IF(AND(U1252&gt;150.05,U1252&lt;152),15,IF(AND(U1252&gt;90.65,U1252&lt;91),16,IF(AND(U1252&gt;63.34,U1252&lt;65),17,IF(AND(U1252&gt;203.34,U1252&lt;205),18,IF(AND(U1252&gt;122.8,U1252&lt;124),19,IF(AND(U1252&gt;86.83,U1252&lt;88),20))))))))))))))))))</f>
        <v>0</v>
      </c>
      <c r="AK1252" s="52" t="b">
        <f>IF(AND(V1252&gt;139.85,V1252&lt;141),3,IF(AND(V1252&gt;103.84,V1252&lt;105),4,IF(AND(V1252&gt;52.32,V1252&lt;54),5,IF(AND(V1252&gt;285.46,V1252&lt;287),6,IF(AND(V1252&gt;118.42,V1252&lt;120),7,IF(AND(V1252&gt;62.42,V1252&lt;64),8,IF(AND(V1252&gt;412.27,V1252&lt;414),9,IF(AND(V1252&gt;140.33,V1252&lt;142),10,IF(AND(V1252&gt;145,V1252&lt;147),11,IF(AND(V1252&gt;146.47,V1252&lt;148),12,IF(AND(V1252&gt;108.77,V1252&lt;110),13,IF(AND(V1252&gt;54.82,V1252&lt;56),14,IF(AND(V1252&gt;298.92,V1252&lt;300),15,IF(AND(V1252&gt;124.03,V1252&lt;126),16,IF(AND(V1252&gt;65.4,V1252&lt;67),17,IF(AND(V1252&gt;431.69,V1252&lt;433),18,IF(AND(V1252&gt;146.97,V1252&lt;148),19,IF(AND(V1252&gt;151.86,V1252&lt;153),20))))))))))))))))))</f>
        <v>0</v>
      </c>
      <c r="AL1252" s="52" t="b">
        <f>IF(AND(W1252&gt;350.42,W1252&lt;352),3,IF(AND(W1252&gt;546.22,W1252&lt;548),4,IF(AND(W1252&gt;155.33,W1252&lt;157),5,IF(AND(W1252&gt;721.99,W1252&lt;723),6,IF(AND(W1252&gt;638.96,W1252&lt;639),7,IF(AND(W1252&gt;187.79,W1252&lt;189),8,IF(AND(W1252&gt;945.4,W1252&lt;947),9,IF(AND(W1252&gt;698.46,W1252&lt;670),10,IF(AND(W1252&gt;360.7,W1252&lt;362),11,IF(AND(W1252&gt;366.94,W1252&lt;368),12,IF(AND(W1252&gt;571.94,W1252&lt;573),13,IF(AND(W1252&gt;162.68,W1252&lt;164),14,IF(AND(W1252&gt;755.97,W1252&lt;757),15,IF(AND(W1252&gt;667.99,W1252&lt;669),16,IF(AND(W1252&gt;196.66,W1252&lt;198),17,IF(AND(W1252&gt;989.88,W1252&lt;991),18,IF(AND(W1252&gt;731.33,W1252&lt;733),19,IF(AND(W1252&gt;377.7,W1252&lt;379),20))))))))))))))))))</f>
        <v>0</v>
      </c>
      <c r="AM1252" s="52" t="b">
        <f>IF(AND(Y1252&gt;46.2,Y1252&lt;46.5),3,IF(AND(Y1252&gt;18.8,Y1252&lt;19.1),4,IF(AND(Y1252&gt;15.8,Y1252&lt;16),5,IF(AND(Y1252&gt;78.7,Y1252&lt;79),6,IF(AND(Y1252&gt;32.1,Y1252&lt;32.4),7,IF(AND(Y1252&gt;26.9,Y1252&lt;27.3),8,IF(AND(Y1252&gt;125,Y1252&lt;125.5),9,IF(AND(Y1252&gt;48.2,Y1252&lt;48.52),10,IF(AND(Y1252&gt;43.1,Y1252&lt;43.6),11,IF(AND(Y1252&gt;48.53,Y1252&lt;48.7),12,IF(AND(Y1252&gt;19.6,Y1252&lt;20.1),13,IF(AND(Y1252&gt;16.5,Y1252&lt;16.9),14,IF(AND(Y1252&gt;82.4,Y1252&lt;82.8),15,IF(AND(Y1252&gt;33.6,Y1252&lt;34),16,IF(AND(Y1252&gt;28,Y1252&lt;28.6),17,IF(AND(Y1252&gt;130.8,Y1252&lt;131.4),18,IF(AND(Y1252&gt;50.5,Y1252&lt;50.9),19,IF(AND(Y1252&gt;45.2,Y1252&lt;45.8),20))))))))))))))))))</f>
        <v>0</v>
      </c>
      <c r="AO1252" s="4">
        <f t="shared" si="3198"/>
        <v>0</v>
      </c>
      <c r="AP1252" s="4">
        <f t="shared" si="3199"/>
        <v>0</v>
      </c>
      <c r="AQ1252" s="4">
        <f t="shared" si="3113"/>
        <v>0</v>
      </c>
      <c r="AU1252" s="310"/>
      <c r="AV1252" s="316"/>
      <c r="AW1252" s="317"/>
      <c r="AX1252" s="321" t="s">
        <v>337</v>
      </c>
      <c r="AY1252" s="321"/>
      <c r="AZ1252" s="11">
        <f>ROUND(AZ1251/AW1245,2)</f>
        <v>1249.18</v>
      </c>
      <c r="BA1252" s="11">
        <f>ROUND(BA1251/AW1245,2)</f>
        <v>1249.18</v>
      </c>
      <c r="BB1252" s="11">
        <f>ROUND(BB1251/AW1245,2)</f>
        <v>0</v>
      </c>
      <c r="BC1252" s="11">
        <f>ROUND(BC1251/AW1245,2)</f>
        <v>0</v>
      </c>
      <c r="BD1252" s="11">
        <f>ROUND(BD1251/AW1245,2)</f>
        <v>0</v>
      </c>
      <c r="BE1252" s="11">
        <f>ROUND(BE1251/AW1245,2)</f>
        <v>0</v>
      </c>
      <c r="BF1252" s="11">
        <f>ROUND(BF1251/AW1245,2)</f>
        <v>0</v>
      </c>
      <c r="BG1252" s="11">
        <f>ROUND(BG1251/AW1245,2)</f>
        <v>0</v>
      </c>
      <c r="BH1252" s="11">
        <f>ROUND(BH1251/AW1245,2)</f>
        <v>0</v>
      </c>
      <c r="BI1252" s="11">
        <f>ROUND(BI1251/AW1245,2)</f>
        <v>0</v>
      </c>
      <c r="BJ1252" s="11">
        <f>ROUND(BJ1251/AW1245,2)</f>
        <v>0</v>
      </c>
      <c r="BK1252" s="11">
        <f>ROUND(BK1251/AW1245,2)</f>
        <v>0</v>
      </c>
      <c r="BL1252" s="11">
        <f>ROUND(BL1251/AW1245,2)</f>
        <v>0</v>
      </c>
      <c r="BM1252" s="11">
        <f>ROUND(BM1251/AW1245,2)</f>
        <v>0</v>
      </c>
      <c r="BN1252" s="11">
        <f>ROUND(BN1251/AW1245,2)</f>
        <v>0</v>
      </c>
      <c r="BO1252" s="11">
        <f>ROUND(BO1251/AW1245,2)</f>
        <v>0</v>
      </c>
      <c r="BP1252" s="11">
        <f>ROUND(BP1251/AW1245,2)</f>
        <v>0</v>
      </c>
      <c r="BQ1252" s="11">
        <f>ROUND(BQ1251/AW1245,2)</f>
        <v>0</v>
      </c>
      <c r="BR1252" s="11">
        <f>ROUND(BR1251/AW1245,2)</f>
        <v>0</v>
      </c>
      <c r="BS1252" s="11">
        <f>ROUND(BS1251/AW1245,2)</f>
        <v>0</v>
      </c>
      <c r="BT1252" s="11">
        <f>ROUND(BT1251/AW1245,2)</f>
        <v>0</v>
      </c>
      <c r="BU1252" s="17">
        <v>8</v>
      </c>
      <c r="BX1252" s="52" t="b">
        <f>IF(AND(BA1252&gt;947.15,BA1252&lt;949),3,IF(AND(BA1252&gt;623.59,BA1252&lt;625),4,IF(AND(BA1252&gt;237.38,BA1252&lt;239),5,IF(AND(BA1252&gt;1986,BA1252&lt;1988),6,IF(AND(BA1252&gt;739.75,BA1252&lt;741),7,IF(AND(BA1252&gt;282.91,BA1252&lt;284),8,IF(AND(BA1252&gt;2681.35,BA1252&lt;2683),9,IF(AND(BA1252&gt;828.59,BA1252&lt;830),10,IF(AND(BA1252&gt;585.15,BA1252&lt;587),11,IF(AND(BA1252&gt;991.71,BA1252&lt;993),12,IF(AND(BA1252&gt;652.95,BA1252&lt;654),13,IF(AND(BA1252&gt;248.59,BA1252&lt;250),14,IF(AND(BA1252&gt;2079.39,BA1252&lt;2081),15,IF(AND(BA1252&gt;774.57,BA1252&lt;776),16,IF(AND(BA1252&gt;296.25,BA1252&lt;298),17,IF(AND(BA1252&gt;2807.42,BA1252&lt;2809),18,IF(AND(BA1252&gt;867.59,BA1252&lt;869),19,IF(AND(BA1252&gt;612.7,BA1252&lt;614),20))))))))))))))))))</f>
        <v>0</v>
      </c>
      <c r="BY1252" s="52" t="b">
        <f>IF(AND(BC1252&gt;1204.78,BC1252&lt;1206),5,IF(AND(BC1252&gt;1407.63,BC1252&lt;1409),8,IF(AND(BC1252&gt;1427.91,BC1252&lt;1429),11,IF(AND(BC1252&gt;1261.45,BC1252&lt;1263),14,IF(AND(BC1252&gt;1473.83,BC1252&lt;1475),17,IF(AND(BC1252&gt;1495.07,BC1252&lt;1497),20))))))</f>
        <v>0</v>
      </c>
      <c r="BZ1252" s="52" t="b">
        <f>IF(AND(BD1252&gt;486.32,BD1252&lt;488),3,IF(AND(BD1252&gt;324.64,BD1252&lt;326),4,IF(AND(BD1252&gt;286.99,BD1252&lt;288.5),5,IF(AND(BD1252&gt;617.7,BD1252&lt;618),6,IF(AND(BD1252&gt;411.3,BD1252&lt;413),7,IF(AND(BD1252&gt;365.04,BD1252&lt;367),8,IF(AND(BD1252&gt;797.54,BD1252&lt;799),9,IF(AND(BD1252&gt;533.49,BD1252&lt;535),10,IF(AND(BD1252&gt;475.86,BD1252&lt;477),11,IF(AND(BD1252&gt;509.22,BD1252&lt;511),12,IF(AND(BD1252&gt;339.94,BD1252&lt;341.2),13,IF(AND(BD1252&gt;300.53,BD1252&lt;302),14,IF(AND(BD1252&gt;646.78,BD1252&lt;648),15,IF(AND(BD1252&gt;430.68,BD1252&lt;432),16,IF(AND(BD1252&gt;382.24,BD1252&lt;384),17,IF(AND(BD1252&gt;835.07,BD1252&lt;837),18,IF(AND(BD1252&gt;558.61,BD1252&lt;560),19,IF(AND(BD1252&gt;498.27,BD1252&lt;500),20))))))))))))))))))</f>
        <v>0</v>
      </c>
      <c r="CA1252" s="52" t="b">
        <f>IF(AND(BF1252&gt;497.89,BF1252&lt;499),3,IF(AND(BF1252&gt;360.29,BF1252&lt;362),4,IF(AND(BF1252&gt;249.38,BF1252&lt;251),5,IF(AND(BF1252&gt;628.22,BF1252&lt;630),6,IF(AND(BF1252&gt;455.21,BF1252&lt;457),7,IF(AND(BF1252&gt;315.16,BF1252&lt;317),8,IF(AND(BF1252&gt;814.35,BF1252&lt;816),9,IF(AND(BF1252&gt;571.19,BF1252&lt;573),10,IF(AND(BF1252&gt;401.59,BF1252&lt;403),11,IF(AND(BF1252&gt;521.33,BF1252&lt;523),12,IF(AND(BF1252&gt;377.28,BF1252&lt;379),13,IF(AND(BF1252&gt;261.15,BF1252&lt;263),14,IF(AND(BF1252&gt;657.8,BF1252&lt;659),15,IF(AND(BF1252&gt;476.66,BF1252&lt;478),16,IF(AND(BF1252&gt;330.01,BF1252&lt;332),17,IF(AND(BF1252&gt;852.67,BF1252&lt;854),18,IF(AND(BF1252&gt;598.08,BF1252&lt;600),19,IF(AND(BF1252&gt;420.51,BF1252&lt;422),20))))))))))))))))))</f>
        <v>0</v>
      </c>
      <c r="CB1252" s="52" t="b">
        <f>IF(AND(BK1252&gt;358.85,BK1252&lt;360),3,IF(AND(BK1252&gt;129.83,BK1252&lt;131),4,IF(AND(BK1252&gt;77.61,BK1252&lt;79),5,IF(AND(BK1252&gt;426.19,BK1252&lt;428),6,IF(AND(BK1252&gt;159.77,BK1252&lt;161),7,IF(AND(BK1252&gt;94.38,BK1252&lt;96),8,IF(AND(BK1252&gt;567.37,BK1252&lt;569),9,IF(AND(BK1252&gt;203.4,BK1252&lt;205),10,IF(AND(BK1252&gt;131.96,BK1252&lt;133),11,IF(AND(BK1252&gt;375.76,BK1252&lt;377),12,IF(AND(BK1252&gt;135.98,BK1252&lt;137),13,IF(AND(BK1252&gt;81.31,BK1252&lt;83),14,IF(AND(BK1252&gt;446.27,BK1252&lt;448),15,IF(AND(BK1252&gt;167.32,BK1252&lt;169),16,IF(AND(BK1252&gt;98.86,BK1252&lt;100),17,IF(AND(BK1252&gt;594.08,BK1252&lt;596),18,IF(AND(BK1252&gt;213.01,BK1252&lt;215),19,IF(AND(BK1252&gt;138.21,BK1252&lt;140),20))))))))))))))))))</f>
        <v>0</v>
      </c>
      <c r="CC1252" s="52" t="b">
        <f>IF(AND(BM1252&gt;195.17,BM1252&lt;197),3,IF(AND(BM1252&gt;88.93,BM1252&lt;90),4,IF(AND(BM1252&gt;47.88,BM1252&lt;49),5,IF(AND(BM1252&gt;245.08,BM1252&lt;247),6,IF(AND(BM1252&gt;111.07,BM1252&lt;113),7,IF(AND(BM1252&gt;60.92,BM1252&lt;62),8,IF(AND(BM1252&gt;296.11,BM1252&lt;298),9,IF(AND(BM1252&gt;139.41,BM1252&lt;141),10,IF(AND(BM1252&gt;78.67,BM1252&lt;80),11,IF(AND(BM1252&gt;204.39,BM1252&lt;206),12,IF(AND(BM1252&gt;93.16,BM1252&lt;95),13,IF(AND(BM1252&gt;50.17,BM1252&lt;52),14,IF(AND(BM1252&gt;256.64,BM1252&lt;258),15,IF(AND(BM1252&gt;116.33,BM1252&lt;118),16,IF(AND(BM1252&gt;63.83,BM1252&lt;65),17,IF(AND(BM1252&gt;310.07,BM1252&lt;312),18,IF(AND(BM1252&gt;146.01,BM1252&lt;148),19,IF(AND(BM1252&gt;82.42,BM1252&lt;84),20))))))))))))))))))</f>
        <v>0</v>
      </c>
      <c r="CD1252" s="52" t="b">
        <f>IF(AND(BO1252&gt;107.35,BO1252&lt;109),3,IF(AND(BO1252&gt;63.65,BO1252&lt;65),4,IF(AND(BO1252&gt;44.75,BO1252&lt;46),5,IF(AND(BO1252&gt;143.27,BO1252&lt;145),6,IF(AND(BO1252&gt;85.58,BO1252&lt;87),7,IF(AND(BO1252&gt;60.46,BO1252&lt;62),8,IF(AND(BO1252&gt;194.16,BO1252&lt;196),9,IF(AND(BO1252&gt;117.24,BO1252&lt;119),10,IF(AND(BO1252&gt;82.88,BO1252&lt;84),11,IF(AND(BO1252&gt;112.44,BO1252&lt;114),12,IF(AND(BO1252&gt;66.69,BO1252&lt;68),13,IF(AND(BO1252&gt;46.9,BO1252&lt;48),14,IF(AND(BO1252&gt;150.05,BO1252&lt;152),15,IF(AND(BO1252&gt;90.65,BO1252&lt;91),16,IF(AND(BO1252&gt;63.34,BO1252&lt;65),17,IF(AND(BO1252&gt;203.34,BO1252&lt;205),18,IF(AND(BO1252&gt;122.8,BO1252&lt;124),19,IF(AND(BO1252&gt;86.83,BO1252&lt;88),20))))))))))))))))))</f>
        <v>0</v>
      </c>
      <c r="CE1252" s="52" t="b">
        <f>IF(AND(BP1252&gt;139.85,BP1252&lt;141),3,IF(AND(BP1252&gt;103.84,BP1252&lt;105),4,IF(AND(BP1252&gt;52.32,BP1252&lt;54),5,IF(AND(BP1252&gt;285.46,BP1252&lt;287),6,IF(AND(BP1252&gt;118.42,BP1252&lt;120),7,IF(AND(BP1252&gt;62.42,BP1252&lt;64),8,IF(AND(BP1252&gt;412.27,BP1252&lt;414),9,IF(AND(BP1252&gt;140.33,BP1252&lt;142),10,IF(AND(BP1252&gt;145,BP1252&lt;147),11,IF(AND(BP1252&gt;146.47,BP1252&lt;148),12,IF(AND(BP1252&gt;108.77,BP1252&lt;110),13,IF(AND(BP1252&gt;54.82,BP1252&lt;56),14,IF(AND(BP1252&gt;298.92,BP1252&lt;300),15,IF(AND(BP1252&gt;124.03,BP1252&lt;126),16,IF(AND(BP1252&gt;65.4,BP1252&lt;67),17,IF(AND(BP1252&gt;431.69,BP1252&lt;433),18,IF(AND(BP1252&gt;146.97,BP1252&lt;148),19,IF(AND(BP1252&gt;151.86,BP1252&lt;153),20))))))))))))))))))</f>
        <v>0</v>
      </c>
      <c r="CF1252" s="52" t="b">
        <f>IF(AND(BQ1252&gt;350.42,BQ1252&lt;352),3,IF(AND(BQ1252&gt;546.22,BQ1252&lt;548),4,IF(AND(BQ1252&gt;155.33,BQ1252&lt;157),5,IF(AND(BQ1252&gt;721.99,BQ1252&lt;723),6,IF(AND(BQ1252&gt;638.96,BQ1252&lt;639),7,IF(AND(BQ1252&gt;187.79,BQ1252&lt;189),8,IF(AND(BQ1252&gt;945.4,BQ1252&lt;947),9,IF(AND(BQ1252&gt;698.46,BQ1252&lt;670),10,IF(AND(BQ1252&gt;360.7,BQ1252&lt;362),11,IF(AND(BQ1252&gt;366.94,BQ1252&lt;368),12,IF(AND(BQ1252&gt;571.94,BQ1252&lt;573),13,IF(AND(BQ1252&gt;162.68,BQ1252&lt;164),14,IF(AND(BQ1252&gt;755.97,BQ1252&lt;757),15,IF(AND(BQ1252&gt;667.99,BQ1252&lt;669),16,IF(AND(BQ1252&gt;196.66,BQ1252&lt;198),17,IF(AND(BQ1252&gt;989.88,BQ1252&lt;991),18,IF(AND(BQ1252&gt;731.33,BQ1252&lt;733),19,IF(AND(BQ1252&gt;377.7,BQ1252&lt;379),20))))))))))))))))))</f>
        <v>0</v>
      </c>
      <c r="CG1252" s="52" t="b">
        <f>IF(AND(BS1252&gt;46.2,BS1252&lt;46.5),3,IF(AND(BS1252&gt;18.8,BS1252&lt;19.1),4,IF(AND(BS1252&gt;15.8,BS1252&lt;16),5,IF(AND(BS1252&gt;78.7,BS1252&lt;79),6,IF(AND(BS1252&gt;32.1,BS1252&lt;32.4),7,IF(AND(BS1252&gt;26.9,BS1252&lt;27.3),8,IF(AND(BS1252&gt;125,BS1252&lt;125.5),9,IF(AND(BS1252&gt;48.2,BS1252&lt;48.52),10,IF(AND(BS1252&gt;43.1,BS1252&lt;43.6),11,IF(AND(BS1252&gt;48.53,BS1252&lt;48.7),12,IF(AND(BS1252&gt;19.6,BS1252&lt;20.1),13,IF(AND(BS1252&gt;16.5,BS1252&lt;16.9),14,IF(AND(BS1252&gt;82.4,BS1252&lt;82.8),15,IF(AND(BS1252&gt;33.6,BS1252&lt;34),16,IF(AND(BS1252&gt;28,BS1252&lt;28.6),17,IF(AND(BS1252&gt;130.8,BS1252&lt;131.4),18,IF(AND(BS1252&gt;50.5,BS1252&lt;50.9),19,IF(AND(BS1252&gt;45.2,BS1252&lt;45.8),20))))))))))))))))))</f>
        <v>0</v>
      </c>
    </row>
    <row r="1253" spans="1:88" ht="90" customHeight="1">
      <c r="A1253" s="297"/>
      <c r="B1253" s="300"/>
      <c r="C1253" s="309"/>
      <c r="D1253" s="311" t="s">
        <v>338</v>
      </c>
      <c r="E1253" s="312"/>
      <c r="F1253" s="10" t="s">
        <v>36</v>
      </c>
      <c r="G1253" s="12">
        <f>IF(AD1253=FALSE,0,AD1253)</f>
        <v>624.59</v>
      </c>
      <c r="H1253" s="12" t="s">
        <v>36</v>
      </c>
      <c r="I1253" s="12">
        <f>IF(AE1253=FALSE,0,AE1253)</f>
        <v>0</v>
      </c>
      <c r="J1253" s="12">
        <f>IF(AF1253=FALSE,0,AF1253)</f>
        <v>0</v>
      </c>
      <c r="K1253" s="12" t="s">
        <v>36</v>
      </c>
      <c r="L1253" s="12">
        <f>IF(AG1253=FALSE,0,AG1253)</f>
        <v>0</v>
      </c>
      <c r="M1253" s="12" t="s">
        <v>36</v>
      </c>
      <c r="N1253" s="12" t="s">
        <v>36</v>
      </c>
      <c r="O1253" s="12" t="s">
        <v>36</v>
      </c>
      <c r="P1253" s="12" t="s">
        <v>36</v>
      </c>
      <c r="Q1253" s="12">
        <f>IF(AH1253=FALSE,0,AH1253)</f>
        <v>0</v>
      </c>
      <c r="R1253" s="12" t="s">
        <v>36</v>
      </c>
      <c r="S1253" s="12">
        <f>IF(AI1253=FALSE,0,AI1253)</f>
        <v>0</v>
      </c>
      <c r="T1253" s="12" t="s">
        <v>36</v>
      </c>
      <c r="U1253" s="12">
        <f>IF(AJ1253=FALSE,0,AJ1253)</f>
        <v>0</v>
      </c>
      <c r="V1253" s="12">
        <f>IF(AK1253=FALSE,0,AK1253)</f>
        <v>0</v>
      </c>
      <c r="W1253" s="12">
        <f>IF(AL1253=FALSE,0,AL1253)</f>
        <v>0</v>
      </c>
      <c r="X1253" s="12" t="s">
        <v>36</v>
      </c>
      <c r="Y1253" s="12">
        <f>IF(AM1253=FALSE,0,AM1253)</f>
        <v>0</v>
      </c>
      <c r="Z1253" s="12" t="s">
        <v>36</v>
      </c>
      <c r="AA1253" s="18">
        <v>9</v>
      </c>
      <c r="AD1253" s="52">
        <f>IF(AD1252=3,948.15,IF(AD1252=4,624.59,IF(AD1252=5,238.38,IF(AD1252=6,1987,IF(AD1252=7,740.75,IF(AD1252=8,283.91,IF(AD1252=9,2682.35,IF(AD1252=10,829.59,IF(AD1252=11,586.15,IF(AD1252=12,992.71,IF(AD1252=13,653.95,IF(AD1252=14,249.59,IF(AD1252=15,2080.39,IF(AD1252=16,775.57,IF(AD1252=17,297.25,IF(AD1252=18,2808.42,IF(AD1252=19,868.59,IF(AD1252=20,613.7))))))))))))))))))</f>
        <v>624.59</v>
      </c>
      <c r="AE1253" s="52" t="b">
        <f>IF(AE1252=5,1205.78,IF(AE1252=8,1408.63,IF(AE1252=11,1428.91,IF(AE1252=14,1262.45,IF(AE1252=17,1474.83,IF(AE1252=20,1496.07))))))</f>
        <v>0</v>
      </c>
      <c r="AF1253" s="52" t="b">
        <f>IF(AF1252=3,487.32,IF(AF1252=4,325.64,IF(AF1252=5,287.99,IF(AF1252=6,618.7,IF(AF1252=7,412.3,IF(AF1252=8,366.04,IF(AF1252=9,798.54,IF(AF1252=10,534.49,IF(AF1252=11,476.86,IF(AF1252=12,510.22,IF(AF1252=13,340.94,IF(AF1252=14,301.53,IF(AF1252=15,647.78,IF(AF1252=16,431.68,IF(AF1252=17,383.24,IF(AF1252=18,836.07,IF(AF1252=19,559.61,IF(AF1252=20,499.27))))))))))))))))))</f>
        <v>0</v>
      </c>
      <c r="AG1253" s="52" t="b">
        <f>IF(AG1252=3,498.89,IF(AG1252=4,361.29,IF(AG1252=5,250.38,IF(AG1252=6,629.22,IF(AG1252=7,456.21,IF(AG1252=8,316.16,IF(AG1252=9,815.35,IF(AG1252=10,572.19,IF(AG1252=11,402.59,IF(AG1252=12,522.33,IF(AG1252=13,378.28,IF(AG1252=14,262.15,IF(AG1252=15,658.8,IF(AG1252=16,477.66,IF(AG1252=17,331.01,IF(AG1252=18,853.67,IF(AG1252=19,599.08,IF(AG1252=20,421.51))))))))))))))))))</f>
        <v>0</v>
      </c>
      <c r="AH1253" s="52" t="b">
        <f>IF(AH1252=3,359.85,IF(AH1252=4,130.83,IF(AH1252=5,78.61,IF(AH1252=6,427.19,IF(AH1252=7,160.77,IF(AH1252=8,95.38,IF(AH1252=9,568.37,IF(AH1252=10,204.4,IF(AH1252=11,132.96,IF(AH1252=12,376.76,IF(AH1252=13,136.98,IF(AH1252=14,82.31,IF(AH1252=15,447.27,IF(AH1252=16,168.32,IF(AH1252=17,99.86,IF(AH1252=18,595.08,IF(AH1252=19,214.01,IF(AH1252=20,139.21))))))))))))))))))</f>
        <v>0</v>
      </c>
      <c r="AI1253" s="52" t="b">
        <f>IF(AI1252=3,196.17,IF(AI1252=4,89.93,IF(AI1252=5,48.88,IF(AI1252=6,246.08,IF(AI1252=7,112.07,IF(AI1252=8,61.92,IF(AI1252=9,297.11,IF(AI1252=10,140.41,IF(AI1252=11,79.67,IF(AI1252=12,205.39,IF(AI1252=13,94.16,IF(AI1252=14,51.17,IF(AI1252=15,257.64,IF(AI1252=16,117.33,IF(AI1252=17,64.83,IF(AI1252=18,311.07,IF(AI1252=19,147.01,IF(AI1252=20,83.42))))))))))))))))))</f>
        <v>0</v>
      </c>
      <c r="AJ1253" s="52" t="b">
        <f>IF(AJ1252=3,108.35,IF(AJ1252=4,64.65,IF(AJ1252=5,45.75,IF(AJ1252=6,144.27,IF(AJ1252=7,86.58,IF(AJ1252=8,61.46,IF(AJ1252=9,195.16,IF(AJ1252=10,118.24,IF(AJ1252=11,83.88,IF(AJ1252=12,113.44,IF(AJ1252=13,67.69,IF(AJ1252=14,47.9,IF(AJ1252=15,151.05,IF(AJ1252=16,90.65,IF(AJ1252=17,64.34,IF(AJ1252=18,204.34,IF(AJ1252=19,123.8,IF(AJ1252=20,87.83))))))))))))))))))</f>
        <v>0</v>
      </c>
      <c r="AK1253" s="52" t="b">
        <f>IF(AK1252=3,140.85,IF(AK1252=4,104.84,IF(AK1252=5,53.32,IF(AK1252=6,286.46,IF(AK1252=7,119.42,IF(AK1252=8,63.42,IF(AK1252=9,413.27,IF(AK1252=10,141.33,IF(AK1252=11,146,IF(AK1252=12,147.47,IF(AK1252=13,109.77,IF(AK1252=14,55.82,IF(AK1252=15,299.92,IF(AK1252=16,125.03,IF(AK1252=17,66.4,IF(AK1252=18,432.69,IF(AK1252=19,147.97,IF(AK1252=20,152.86))))))))))))))))))</f>
        <v>0</v>
      </c>
      <c r="AL1253" s="52" t="b">
        <f>IF(AL1252=3,351.42,IF(AL1252=4,547.22,IF(AL1252=5,156.33,IF(AL1252=6,722.99,IF(AL1252=7,638.96,IF(AL1252=8,188.79,IF(AL1252=9,946.4,IF(AL1252=10,699.46,IF(AL1252=11,361.7,IF(AL1252=12,367.94,IF(AL1252=13,572.94,IF(AL1252=14,163.68,IF(AL1252=15,756.97,IF(AL1252=16,668.99,IF(AL1252=17,197.66,IF(AL1252=18,990.88,IF(AL1252=19,732.33,IF(AL1252=20,378.7))))))))))))))))))</f>
        <v>0</v>
      </c>
      <c r="AM1253" s="52" t="b">
        <f>IF(AM1252=3,46.41,IF(AM1252=4,19.01,IF(AM1252=5,15.96,IF(AM1252=6,78.9,IF(AM1252=7,32.34,IF(AM1252=8,27.09,IF(AM1252=9,125.27,IF(AM1252=10,48.48,IF(AM1252=11,43.47,IF(AM1252=12,48.59,IF(AM1252=13,19.9,IF(AM1252=14,16.71,IF(AM1252=15,82.61,IF(AM1252=16,33.86,IF(AM1252=17,28.36,IF(AM1252=18,131.15,IF(AM1252=19,50.76,IF(AM1252=20,45.51))))))))))))))))))</f>
        <v>0</v>
      </c>
      <c r="AO1253" s="4">
        <f t="shared" si="3198"/>
        <v>0</v>
      </c>
      <c r="AP1253" s="4">
        <f t="shared" si="3199"/>
        <v>0</v>
      </c>
      <c r="AQ1253" s="4">
        <f t="shared" si="3113"/>
        <v>0</v>
      </c>
      <c r="AU1253" s="310"/>
      <c r="AV1253" s="316"/>
      <c r="AW1253" s="317"/>
      <c r="AX1253" s="321" t="s">
        <v>338</v>
      </c>
      <c r="AY1253" s="321"/>
      <c r="AZ1253" s="10" t="s">
        <v>36</v>
      </c>
      <c r="BA1253" s="12">
        <f>IF(BX1253=FALSE,0,BX1253)</f>
        <v>1249.18</v>
      </c>
      <c r="BB1253" s="12" t="s">
        <v>36</v>
      </c>
      <c r="BC1253" s="12">
        <f>IF(BY1253=FALSE,0,BY1253)</f>
        <v>0</v>
      </c>
      <c r="BD1253" s="12">
        <f>IF(BZ1253=FALSE,0,BZ1253)</f>
        <v>0</v>
      </c>
      <c r="BE1253" s="12" t="s">
        <v>36</v>
      </c>
      <c r="BF1253" s="12">
        <f>IF(CA1253=FALSE,0,CA1253)</f>
        <v>0</v>
      </c>
      <c r="BG1253" s="12" t="s">
        <v>36</v>
      </c>
      <c r="BH1253" s="12" t="s">
        <v>36</v>
      </c>
      <c r="BI1253" s="12" t="s">
        <v>36</v>
      </c>
      <c r="BJ1253" s="12" t="s">
        <v>36</v>
      </c>
      <c r="BK1253" s="12">
        <f>IF(CB1253=FALSE,0,CB1253)</f>
        <v>0</v>
      </c>
      <c r="BL1253" s="12" t="s">
        <v>36</v>
      </c>
      <c r="BM1253" s="12">
        <f>IF(CC1253=FALSE,0,CC1253)</f>
        <v>0</v>
      </c>
      <c r="BN1253" s="12" t="s">
        <v>36</v>
      </c>
      <c r="BO1253" s="12">
        <f>IF(CD1253=FALSE,0,CD1253)</f>
        <v>0</v>
      </c>
      <c r="BP1253" s="12">
        <f>IF(CE1253=FALSE,0,CE1253)</f>
        <v>0</v>
      </c>
      <c r="BQ1253" s="12">
        <f>IF(CF1253=FALSE,0,CF1253)</f>
        <v>0</v>
      </c>
      <c r="BR1253" s="12" t="s">
        <v>36</v>
      </c>
      <c r="BS1253" s="12">
        <f>IF(CG1253=FALSE,0,CG1253)</f>
        <v>0</v>
      </c>
      <c r="BT1253" s="12" t="s">
        <v>36</v>
      </c>
      <c r="BU1253" s="18">
        <v>9</v>
      </c>
      <c r="BX1253" s="52">
        <f>IF(AD1252=3,1896.3,IF(AD1252=4,1249.18,IF(AD1252=5,476.76,IF(AD1252=6,3974,IF(AD1252=7,1481.5,IF(AD1252=8,567.82,IF(AD1252=9,5364.7,IF(AD1252=10,1659.18,IF(AD1252=11,1172.3)))))))))</f>
        <v>1249.18</v>
      </c>
      <c r="BY1253" s="52" t="b">
        <f>IF(AE1252=5,2411.56,IF(AE1252=8,2817.26,IF(AE1252=11,2857.82)))</f>
        <v>0</v>
      </c>
      <c r="BZ1253" s="52" t="b">
        <f>IF(AF1252=3,974.64,IF(AF1252=4,651.28,IF(AF1252=5,575.98,IF(AF1252=6,1237.4,IF(AF1252=7,824.6,IF(AF1252=8,732.08,IF(AF1252=9,1597.08,IF(AF1252=10,1068.98,IF(AF1252=11,953.72)))))))))</f>
        <v>0</v>
      </c>
      <c r="CA1253" s="52" t="b">
        <f>IF(AG1252=3,997.78,IF(AG1252=4,722.58,IF(AG1252=5,500.76,IF(AG1252=6,1258.44,IF(AG1252=7,912.42,IF(AG1252=8,632.32,IF(AG1252=9,1630.7,IF(AG1252=10,1144.38,IF(AG1252=11,805.18)))))))))</f>
        <v>0</v>
      </c>
      <c r="CB1253" s="52" t="b">
        <f>IF(AH1252=3,719.7,IF(AH1252=4,261.66,IF(AH1252=5,157.22,IF(AH1252=6,854.38,IF(AH1252=7,321.54,IF(AH1252=8,190.76,IF(AH1252=9,1136.74,IF(AH1252=10,408.8,IF(AH1252=11,265.92)))))))))</f>
        <v>0</v>
      </c>
      <c r="CC1253" s="52" t="b">
        <f>IF(AI1252=3,392.34,IF(AI1252=4,179.86,IF(AI1252=5,97.76,IF(AI1252=6,492.16,IF(AI1252=7,224.14,IF(AI1252=8,123.84,IF(AI1252=9,594.22,IF(AI1252=10,280.82,IF(AI1252=11,159.34)))))))))</f>
        <v>0</v>
      </c>
      <c r="CD1253" s="52" t="b">
        <f>IF(AJ1252=3,216.7,IF(AJ1252=4,129.3,IF(AJ1252=5,91.5,IF(AJ1252=6,288.54,IF(AJ1252=7,173.16,IF(AJ1252=8,122.92,IF(AJ1252=9,390.32,IF(AJ1252=10,236.48,IF(AJ1252=11,167.76)))))))))</f>
        <v>0</v>
      </c>
      <c r="CE1253" s="52" t="b">
        <f>IF(AK1252=3,281.7,IF(AK1252=4,209.68,IF(AK1252=5,106.64,IF(AK1252=6,572.92,IF(AK1252=7,238.84,IF(AK1252=8,126.84,IF(AK1252=9,826.54,IF(AK1252=10,282.66,IF(AK1252=11,292)))))))))</f>
        <v>0</v>
      </c>
      <c r="CF1253" s="52" t="b">
        <f>IF(AL1252=3,702.84,IF(AL1252=4,1094.44,IF(AL1252=5,312.66,IF(AL1252=6,1445.98,IF(AL1252=7,1277.92,IF(AL1252=8,377.58,IF(AL1252=9,1892.8,IF(AL1252=10,1398.92,IF(AL1252=11,723.4)))))))))</f>
        <v>0</v>
      </c>
      <c r="CG1253" s="52" t="b">
        <f>IF(AM1252=3,92.82,IF(AM1252=4,38.02,IF(AM1252=5,31.92,IF(AM1252=6,157.8,IF(AM1252=7,64.68,IF(AM1252=8,54.18,IF(AM1252=9,250.54,IF(AM1252=10,96.96,IF(AM1252=11,86.94)))))))))</f>
        <v>0</v>
      </c>
    </row>
    <row r="1254" spans="1:88" ht="30" customHeight="1">
      <c r="A1254" s="295" t="s">
        <v>122</v>
      </c>
      <c r="B1254" s="298" t="s">
        <v>225</v>
      </c>
      <c r="C1254" s="307">
        <v>3543.4</v>
      </c>
      <c r="D1254" s="298" t="s">
        <v>27</v>
      </c>
      <c r="E1254" s="36" t="s">
        <v>28</v>
      </c>
      <c r="F1254" s="40">
        <f>G1254+I1254+J1254+L1254+Q1254+S1254+U1254+V1254+W1254+Y1254+Z1254</f>
        <v>2213172.2060000002</v>
      </c>
      <c r="G1254" s="61">
        <v>2213172.2060000002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25">
        <v>1</v>
      </c>
      <c r="AO1254" s="4">
        <f t="shared" si="3198"/>
        <v>0</v>
      </c>
      <c r="AP1254" s="4">
        <f t="shared" si="3199"/>
        <v>0</v>
      </c>
      <c r="AQ1254" s="4">
        <f t="shared" si="3113"/>
        <v>0</v>
      </c>
      <c r="AU1254" s="310" t="s">
        <v>122</v>
      </c>
      <c r="AV1254" s="316" t="s">
        <v>225</v>
      </c>
      <c r="AW1254" s="317">
        <v>3543.4</v>
      </c>
      <c r="AX1254" s="316" t="s">
        <v>27</v>
      </c>
      <c r="AY1254" s="36" t="s">
        <v>28</v>
      </c>
      <c r="AZ1254" s="10">
        <f>BA1254+BC1254+BD1254+BF1254+BK1254+BM1254+BO1254+BP1254+BQ1254+BS1254+BT1254</f>
        <v>4426344.41</v>
      </c>
      <c r="BA1254" s="44">
        <f>ROUND($C1254*BA1262,2)</f>
        <v>4426344.41</v>
      </c>
      <c r="BB1254" s="10">
        <f>ROUND(H1254*2,2)</f>
        <v>0</v>
      </c>
      <c r="BC1254" s="44">
        <f>ROUND($C1254*BC1262,2)</f>
        <v>0</v>
      </c>
      <c r="BD1254" s="44">
        <f>ROUND($C1254*BD1262,2)</f>
        <v>0</v>
      </c>
      <c r="BE1254" s="10">
        <f>ROUND(K1254*2,2)</f>
        <v>0</v>
      </c>
      <c r="BF1254" s="44">
        <f>ROUND($C1254*BF1262,2)</f>
        <v>0</v>
      </c>
      <c r="BG1254" s="10">
        <f>ROUND(M1254*2,2)</f>
        <v>0</v>
      </c>
      <c r="BH1254" s="10">
        <f>ROUND(N1254*2,2)</f>
        <v>0</v>
      </c>
      <c r="BI1254" s="10">
        <f>ROUND(O1254*2,2)</f>
        <v>0</v>
      </c>
      <c r="BJ1254" s="10">
        <f>ROUND(P1254*2,2)</f>
        <v>0</v>
      </c>
      <c r="BK1254" s="44">
        <f>ROUND($C1254*BK1262,2)</f>
        <v>0</v>
      </c>
      <c r="BL1254" s="10">
        <f>ROUND(R1254*2,2)</f>
        <v>0</v>
      </c>
      <c r="BM1254" s="44">
        <f>ROUND($C1254*BM1262,2)</f>
        <v>0</v>
      </c>
      <c r="BN1254" s="10">
        <f>ROUND(T1254*2,2)</f>
        <v>0</v>
      </c>
      <c r="BO1254" s="44">
        <f>ROUND($C1254*BO1262,2)</f>
        <v>0</v>
      </c>
      <c r="BP1254" s="44">
        <f>ROUND(V1254*2,2)</f>
        <v>0</v>
      </c>
      <c r="BQ1254" s="44">
        <f>ROUND($C1254*BQ1262,2)</f>
        <v>0</v>
      </c>
      <c r="BR1254" s="10">
        <f>ROUND(X1254*2,2)</f>
        <v>0</v>
      </c>
      <c r="BS1254" s="44">
        <f>ROUND(Y1254*2,2)</f>
        <v>0</v>
      </c>
      <c r="BT1254" s="10">
        <f>ROUND(Z1254*2,2)</f>
        <v>0</v>
      </c>
      <c r="BU1254" s="25">
        <v>1</v>
      </c>
      <c r="CI1254" s="32">
        <f>BF1254-BG1254</f>
        <v>0</v>
      </c>
    </row>
    <row r="1255" spans="1:88" ht="60" customHeight="1">
      <c r="A1255" s="296"/>
      <c r="B1255" s="299"/>
      <c r="C1255" s="308"/>
      <c r="D1255" s="300"/>
      <c r="E1255" s="36" t="s">
        <v>29</v>
      </c>
      <c r="F1255" s="13">
        <v>0</v>
      </c>
      <c r="G1255" s="13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5">
        <v>2</v>
      </c>
      <c r="AO1255" s="4">
        <f t="shared" si="3198"/>
        <v>0</v>
      </c>
      <c r="AP1255" s="4">
        <f t="shared" si="3199"/>
        <v>0</v>
      </c>
      <c r="AQ1255" s="4">
        <f t="shared" si="3113"/>
        <v>0</v>
      </c>
      <c r="AU1255" s="310"/>
      <c r="AV1255" s="316"/>
      <c r="AW1255" s="317"/>
      <c r="AX1255" s="316"/>
      <c r="AY1255" s="36" t="s">
        <v>29</v>
      </c>
      <c r="AZ1255" s="13">
        <v>0</v>
      </c>
      <c r="BA1255" s="13"/>
      <c r="BB1255" s="12"/>
      <c r="BC1255" s="12"/>
      <c r="BD1255" s="12"/>
      <c r="BE1255" s="12"/>
      <c r="BF1255" s="12"/>
      <c r="BG1255" s="12"/>
      <c r="BH1255" s="12"/>
      <c r="BI1255" s="12"/>
      <c r="BJ1255" s="12"/>
      <c r="BK1255" s="12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5">
        <v>2</v>
      </c>
    </row>
    <row r="1256" spans="1:88" ht="120" customHeight="1">
      <c r="A1256" s="296"/>
      <c r="B1256" s="299"/>
      <c r="C1256" s="308"/>
      <c r="D1256" s="298" t="s">
        <v>30</v>
      </c>
      <c r="E1256" s="36" t="s">
        <v>31</v>
      </c>
      <c r="F1256" s="13">
        <v>0</v>
      </c>
      <c r="G1256" s="13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5">
        <v>3</v>
      </c>
      <c r="AO1256" s="4">
        <f t="shared" si="3198"/>
        <v>0</v>
      </c>
      <c r="AP1256" s="4">
        <f t="shared" si="3199"/>
        <v>0</v>
      </c>
      <c r="AQ1256" s="4">
        <f t="shared" si="3113"/>
        <v>0</v>
      </c>
      <c r="AT1256" s="32">
        <f>AZ1256-BC1256</f>
        <v>0</v>
      </c>
      <c r="AU1256" s="310"/>
      <c r="AV1256" s="316"/>
      <c r="AW1256" s="317"/>
      <c r="AX1256" s="316" t="s">
        <v>30</v>
      </c>
      <c r="AY1256" s="36" t="s">
        <v>31</v>
      </c>
      <c r="AZ1256" s="13">
        <v>0</v>
      </c>
      <c r="BA1256" s="13"/>
      <c r="BB1256" s="12"/>
      <c r="BC1256" s="12"/>
      <c r="BD1256" s="12"/>
      <c r="BE1256" s="12"/>
      <c r="BF1256" s="12"/>
      <c r="BG1256" s="12"/>
      <c r="BH1256" s="12"/>
      <c r="BI1256" s="12"/>
      <c r="BJ1256" s="12"/>
      <c r="BK1256" s="12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5">
        <v>3</v>
      </c>
    </row>
    <row r="1257" spans="1:88" ht="30" customHeight="1">
      <c r="A1257" s="296"/>
      <c r="B1257" s="299"/>
      <c r="C1257" s="308"/>
      <c r="D1257" s="299"/>
      <c r="E1257" s="36" t="s">
        <v>32</v>
      </c>
      <c r="F1257" s="13">
        <v>0</v>
      </c>
      <c r="G1257" s="13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5">
        <v>4</v>
      </c>
      <c r="AO1257" s="4">
        <f t="shared" si="3198"/>
        <v>0</v>
      </c>
      <c r="AP1257" s="4">
        <f t="shared" si="3199"/>
        <v>0</v>
      </c>
      <c r="AQ1257" s="4">
        <f t="shared" si="3113"/>
        <v>0</v>
      </c>
      <c r="AU1257" s="310"/>
      <c r="AV1257" s="316"/>
      <c r="AW1257" s="317"/>
      <c r="AX1257" s="316"/>
      <c r="AY1257" s="36" t="s">
        <v>32</v>
      </c>
      <c r="AZ1257" s="13">
        <v>0</v>
      </c>
      <c r="BA1257" s="13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5">
        <v>4</v>
      </c>
    </row>
    <row r="1258" spans="1:88" ht="30" customHeight="1">
      <c r="A1258" s="296"/>
      <c r="B1258" s="299"/>
      <c r="C1258" s="308"/>
      <c r="D1258" s="299"/>
      <c r="E1258" s="36" t="s">
        <v>33</v>
      </c>
      <c r="F1258" s="13">
        <v>0</v>
      </c>
      <c r="G1258" s="13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5">
        <v>5</v>
      </c>
      <c r="AO1258" s="4">
        <f t="shared" si="3198"/>
        <v>0</v>
      </c>
      <c r="AP1258" s="4">
        <f t="shared" si="3199"/>
        <v>0</v>
      </c>
      <c r="AQ1258" s="4">
        <f t="shared" si="3113"/>
        <v>0</v>
      </c>
      <c r="AU1258" s="310"/>
      <c r="AV1258" s="316"/>
      <c r="AW1258" s="317"/>
      <c r="AX1258" s="316"/>
      <c r="AY1258" s="36" t="s">
        <v>33</v>
      </c>
      <c r="AZ1258" s="13">
        <v>0</v>
      </c>
      <c r="BA1258" s="13"/>
      <c r="BB1258" s="12"/>
      <c r="BC1258" s="12"/>
      <c r="BD1258" s="12"/>
      <c r="BE1258" s="12"/>
      <c r="BF1258" s="12"/>
      <c r="BG1258" s="12"/>
      <c r="BH1258" s="12"/>
      <c r="BI1258" s="12"/>
      <c r="BJ1258" s="12"/>
      <c r="BK1258" s="12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5">
        <v>5</v>
      </c>
    </row>
    <row r="1259" spans="1:88" ht="30" customHeight="1">
      <c r="A1259" s="296"/>
      <c r="B1259" s="299"/>
      <c r="C1259" s="308"/>
      <c r="D1259" s="300"/>
      <c r="E1259" s="36" t="s">
        <v>34</v>
      </c>
      <c r="F1259" s="13">
        <v>0</v>
      </c>
      <c r="G1259" s="13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5">
        <v>6</v>
      </c>
      <c r="AO1259" s="4">
        <f t="shared" si="3198"/>
        <v>0</v>
      </c>
      <c r="AP1259" s="4">
        <f t="shared" si="3199"/>
        <v>0</v>
      </c>
      <c r="AQ1259" s="4">
        <f t="shared" si="3113"/>
        <v>0</v>
      </c>
      <c r="AU1259" s="310"/>
      <c r="AV1259" s="316"/>
      <c r="AW1259" s="317"/>
      <c r="AX1259" s="316"/>
      <c r="AY1259" s="36" t="s">
        <v>34</v>
      </c>
      <c r="AZ1259" s="13">
        <v>0</v>
      </c>
      <c r="BA1259" s="13"/>
      <c r="BB1259" s="12"/>
      <c r="BC1259" s="12"/>
      <c r="BD1259" s="12"/>
      <c r="BE1259" s="12"/>
      <c r="BF1259" s="12"/>
      <c r="BG1259" s="12"/>
      <c r="BH1259" s="12"/>
      <c r="BI1259" s="12"/>
      <c r="BJ1259" s="12"/>
      <c r="BK1259" s="12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5">
        <v>6</v>
      </c>
    </row>
    <row r="1260" spans="1:88" ht="30" customHeight="1">
      <c r="A1260" s="296"/>
      <c r="B1260" s="299"/>
      <c r="C1260" s="308"/>
      <c r="D1260" s="311" t="s">
        <v>35</v>
      </c>
      <c r="E1260" s="312"/>
      <c r="F1260" s="10">
        <f>F1254+F1255+F1256+F1257+F1258+F1259</f>
        <v>2213172.2060000002</v>
      </c>
      <c r="G1260" s="10">
        <f t="shared" ref="G1260" si="3242">G1254+G1255+G1256+G1257+G1258+G1259</f>
        <v>2213172.2060000002</v>
      </c>
      <c r="H1260" s="10">
        <f t="shared" ref="H1260" si="3243">H1254+H1255+H1256+H1257+H1258+H1259</f>
        <v>0</v>
      </c>
      <c r="I1260" s="10">
        <f t="shared" ref="I1260" si="3244">I1254+I1255+I1256+I1257+I1258+I1259</f>
        <v>0</v>
      </c>
      <c r="J1260" s="10">
        <f t="shared" ref="J1260" si="3245">J1254+J1255+J1256+J1257+J1258+J1259</f>
        <v>0</v>
      </c>
      <c r="K1260" s="10">
        <f t="shared" ref="K1260" si="3246">K1254+K1255+K1256+K1257+K1258+K1259</f>
        <v>0</v>
      </c>
      <c r="L1260" s="10">
        <f t="shared" ref="L1260" si="3247">L1254+L1255+L1256+L1257+L1258+L1259</f>
        <v>0</v>
      </c>
      <c r="M1260" s="10">
        <f t="shared" ref="M1260" si="3248">M1254+M1255+M1256+M1257+M1258+M1259</f>
        <v>0</v>
      </c>
      <c r="N1260" s="10">
        <f t="shared" ref="N1260" si="3249">N1254+N1255+N1256+N1257+N1258+N1259</f>
        <v>0</v>
      </c>
      <c r="O1260" s="10">
        <f t="shared" ref="O1260" si="3250">O1254+O1255+O1256+O1257+O1258+O1259</f>
        <v>0</v>
      </c>
      <c r="P1260" s="10">
        <f t="shared" ref="P1260" si="3251">P1254+P1255+P1256+P1257+P1258+P1259</f>
        <v>0</v>
      </c>
      <c r="Q1260" s="10">
        <f t="shared" ref="Q1260" si="3252">Q1254+Q1255+Q1256+Q1257+Q1258+Q1259</f>
        <v>0</v>
      </c>
      <c r="R1260" s="10">
        <f t="shared" ref="R1260" si="3253">R1254+R1255+R1256+R1257+R1258+R1259</f>
        <v>0</v>
      </c>
      <c r="S1260" s="10">
        <f t="shared" ref="S1260" si="3254">S1254+S1255+S1256+S1257+S1258+S1259</f>
        <v>0</v>
      </c>
      <c r="T1260" s="10">
        <f t="shared" ref="T1260" si="3255">T1254+T1255+T1256+T1257+T1258+T1259</f>
        <v>0</v>
      </c>
      <c r="U1260" s="10">
        <f t="shared" ref="U1260" si="3256">U1254+U1255+U1256+U1257+U1258+U1259</f>
        <v>0</v>
      </c>
      <c r="V1260" s="10">
        <f t="shared" ref="V1260" si="3257">V1254+V1255+V1256+V1257+V1258+V1259</f>
        <v>0</v>
      </c>
      <c r="W1260" s="10">
        <f t="shared" ref="W1260" si="3258">W1254+W1255+W1256+W1257+W1258+W1259</f>
        <v>0</v>
      </c>
      <c r="X1260" s="10">
        <f t="shared" ref="X1260" si="3259">X1254+X1255+X1256+X1257+X1258+X1259</f>
        <v>0</v>
      </c>
      <c r="Y1260" s="10">
        <f t="shared" ref="Y1260" si="3260">Y1254+Y1255+Y1256+Y1257+Y1258+Y1259</f>
        <v>0</v>
      </c>
      <c r="Z1260" s="10">
        <f t="shared" ref="Z1260" si="3261">Z1254+Z1255+Z1256+Z1257+Z1258+Z1259</f>
        <v>0</v>
      </c>
      <c r="AA1260" s="16">
        <v>7</v>
      </c>
      <c r="AO1260" s="4">
        <f t="shared" si="3198"/>
        <v>0</v>
      </c>
      <c r="AP1260" s="4">
        <f t="shared" si="3199"/>
        <v>0</v>
      </c>
      <c r="AQ1260" s="4">
        <f t="shared" si="3113"/>
        <v>0</v>
      </c>
      <c r="AU1260" s="310"/>
      <c r="AV1260" s="316"/>
      <c r="AW1260" s="317"/>
      <c r="AX1260" s="321" t="s">
        <v>35</v>
      </c>
      <c r="AY1260" s="321"/>
      <c r="AZ1260" s="10">
        <f>AZ1254+AZ1255+AZ1256+AZ1257+AZ1258+AZ1259</f>
        <v>4426344.41</v>
      </c>
      <c r="BA1260" s="10">
        <f t="shared" ref="BA1260:BT1260" si="3262">BA1254+BA1255+BA1256+BA1257+BA1258+BA1259</f>
        <v>4426344.41</v>
      </c>
      <c r="BB1260" s="10">
        <f t="shared" si="3262"/>
        <v>0</v>
      </c>
      <c r="BC1260" s="10">
        <f t="shared" si="3262"/>
        <v>0</v>
      </c>
      <c r="BD1260" s="10">
        <f t="shared" si="3262"/>
        <v>0</v>
      </c>
      <c r="BE1260" s="10">
        <f t="shared" si="3262"/>
        <v>0</v>
      </c>
      <c r="BF1260" s="10">
        <f t="shared" si="3262"/>
        <v>0</v>
      </c>
      <c r="BG1260" s="10">
        <f t="shared" si="3262"/>
        <v>0</v>
      </c>
      <c r="BH1260" s="10">
        <f t="shared" si="3262"/>
        <v>0</v>
      </c>
      <c r="BI1260" s="10">
        <f t="shared" si="3262"/>
        <v>0</v>
      </c>
      <c r="BJ1260" s="10">
        <f t="shared" si="3262"/>
        <v>0</v>
      </c>
      <c r="BK1260" s="10">
        <f t="shared" si="3262"/>
        <v>0</v>
      </c>
      <c r="BL1260" s="10">
        <f t="shared" si="3262"/>
        <v>0</v>
      </c>
      <c r="BM1260" s="10">
        <f t="shared" si="3262"/>
        <v>0</v>
      </c>
      <c r="BN1260" s="10">
        <f t="shared" si="3262"/>
        <v>0</v>
      </c>
      <c r="BO1260" s="10">
        <f t="shared" si="3262"/>
        <v>0</v>
      </c>
      <c r="BP1260" s="10">
        <f t="shared" si="3262"/>
        <v>0</v>
      </c>
      <c r="BQ1260" s="10">
        <f t="shared" si="3262"/>
        <v>0</v>
      </c>
      <c r="BR1260" s="10">
        <f t="shared" si="3262"/>
        <v>0</v>
      </c>
      <c r="BS1260" s="10">
        <f t="shared" si="3262"/>
        <v>0</v>
      </c>
      <c r="BT1260" s="10">
        <f t="shared" si="3262"/>
        <v>0</v>
      </c>
      <c r="BU1260" s="16">
        <v>7</v>
      </c>
      <c r="CI1260" s="32">
        <f>BF1260-BG1260</f>
        <v>0</v>
      </c>
      <c r="CJ1260" s="123"/>
    </row>
    <row r="1261" spans="1:88" ht="75" customHeight="1">
      <c r="A1261" s="296"/>
      <c r="B1261" s="299"/>
      <c r="C1261" s="308"/>
      <c r="D1261" s="311" t="s">
        <v>337</v>
      </c>
      <c r="E1261" s="312"/>
      <c r="F1261" s="11">
        <f>ROUND(F1260/C1254,2)</f>
        <v>624.59</v>
      </c>
      <c r="G1261" s="11">
        <f>ROUND(G1260/C1254,2)</f>
        <v>624.59</v>
      </c>
      <c r="H1261" s="11">
        <f>ROUND(H1260/C1254,2)</f>
        <v>0</v>
      </c>
      <c r="I1261" s="11">
        <f>ROUND(I1260/C1254,2)</f>
        <v>0</v>
      </c>
      <c r="J1261" s="11">
        <f>ROUND(J1260/C1254,2)</f>
        <v>0</v>
      </c>
      <c r="K1261" s="11">
        <f>ROUND(K1260/C1254,2)</f>
        <v>0</v>
      </c>
      <c r="L1261" s="11">
        <f>ROUND(L1260/C1254,2)</f>
        <v>0</v>
      </c>
      <c r="M1261" s="11">
        <f>ROUND(M1260/C1254,2)</f>
        <v>0</v>
      </c>
      <c r="N1261" s="11">
        <f>ROUND(N1260/C1254,2)</f>
        <v>0</v>
      </c>
      <c r="O1261" s="11">
        <f>ROUND(O1260/C1254,2)</f>
        <v>0</v>
      </c>
      <c r="P1261" s="11">
        <f>ROUND(P1260/C1254,2)</f>
        <v>0</v>
      </c>
      <c r="Q1261" s="11">
        <f>ROUND(Q1260/C1254,2)</f>
        <v>0</v>
      </c>
      <c r="R1261" s="11">
        <f>ROUND(R1260/C1254,2)</f>
        <v>0</v>
      </c>
      <c r="S1261" s="11">
        <f>ROUND(S1260/C1254,2)</f>
        <v>0</v>
      </c>
      <c r="T1261" s="11">
        <f>ROUND(T1260/C1254,2)</f>
        <v>0</v>
      </c>
      <c r="U1261" s="11">
        <f>ROUND(U1260/C1254,2)</f>
        <v>0</v>
      </c>
      <c r="V1261" s="11">
        <f>ROUND(V1260/C1254,2)</f>
        <v>0</v>
      </c>
      <c r="W1261" s="11">
        <f>ROUND(W1260/C1254,2)</f>
        <v>0</v>
      </c>
      <c r="X1261" s="11">
        <f>ROUND(X1260/C1254,2)</f>
        <v>0</v>
      </c>
      <c r="Y1261" s="11">
        <f>ROUND(Y1260/C1254,2)</f>
        <v>0</v>
      </c>
      <c r="Z1261" s="11">
        <f>ROUND(Z1260/C1254,2)</f>
        <v>0</v>
      </c>
      <c r="AA1261" s="17">
        <v>8</v>
      </c>
      <c r="AD1261" s="52">
        <f>IF(AND(G1261&gt;947.15,G1261&lt;949),3,IF(AND(G1261&gt;623.59,G1261&lt;625),4,IF(AND(G1261&gt;237.38,G1261&lt;239),5,IF(AND(G1261&gt;1986,G1261&lt;1988),6,IF(AND(G1261&gt;739.75,G1261&lt;741),7,IF(AND(G1261&gt;282.91,G1261&lt;284),8,IF(AND(G1261&gt;2681.35,G1261&lt;2683),9,IF(AND(G1261&gt;828.59,G1261&lt;830),10,IF(AND(G1261&gt;585.15,G1261&lt;587),11,IF(AND(G1261&gt;991.71,G1261&lt;993),12,IF(AND(G1261&gt;652.95,G1261&lt;654),13,IF(AND(G1261&gt;248.59,G1261&lt;250),14,IF(AND(G1261&gt;2079.39,G1261&lt;2081),15,IF(AND(G1261&gt;774.57,G1261&lt;776),16,IF(AND(G1261&gt;296.25,G1261&lt;298),17,IF(AND(G1261&gt;2807.42,G1261&lt;2809),18,IF(AND(G1261&gt;867.59,G1261&lt;869),19,IF(AND(G1261&gt;612.7,G1261&lt;614),20))))))))))))))))))</f>
        <v>4</v>
      </c>
      <c r="AE1261" s="52" t="b">
        <f>IF(AND(I1261&gt;1204.78,I1261&lt;1206),5,IF(AND(I1261&gt;1407.63,I1261&lt;1409),8,IF(AND(I1261&gt;1427.91,I1261&lt;1429),11,IF(AND(I1261&gt;1261.45,I1261&lt;1263),14,IF(AND(I1261&gt;1473.83,I1261&lt;1475),17,IF(AND(I1261&gt;1495.07,I1261&lt;1497),20))))))</f>
        <v>0</v>
      </c>
      <c r="AF1261" s="52" t="b">
        <f>IF(AND(J1261&gt;486.32,J1261&lt;488),3,IF(AND(J1261&gt;324.64,J1261&lt;326),4,IF(AND(J1261&gt;286.99,J1261&lt;288.5),5,IF(AND(J1261&gt;617.7,J1261&lt;618),6,IF(AND(J1261&gt;411.3,J1261&lt;413),7,IF(AND(J1261&gt;365.04,J1261&lt;367),8,IF(AND(J1261&gt;797.54,J1261&lt;799),9,IF(AND(J1261&gt;533.49,J1261&lt;535),10,IF(AND(J1261&gt;475.86,J1261&lt;477),11,IF(AND(J1261&gt;509.22,J1261&lt;511),12,IF(AND(J1261&gt;339.94,J1261&lt;341.2),13,IF(AND(J1261&gt;300.53,J1261&lt;302),14,IF(AND(J1261&gt;646.78,J1261&lt;648),15,IF(AND(J1261&gt;430.68,J1261&lt;432),16,IF(AND(J1261&gt;382.24,J1261&lt;384),17,IF(AND(J1261&gt;835.07,J1261&lt;837),18,IF(AND(J1261&gt;558.61,J1261&lt;560),19,IF(AND(J1261&gt;498.27,J1261&lt;500),20))))))))))))))))))</f>
        <v>0</v>
      </c>
      <c r="AG1261" s="52" t="b">
        <f>IF(AND(L1261&gt;497.89,L1261&lt;499),3,IF(AND(L1261&gt;360.29,L1261&lt;362),4,IF(AND(L1261&gt;249.38,L1261&lt;251),5,IF(AND(L1261&gt;628.22,L1261&lt;630),6,IF(AND(L1261&gt;455.21,L1261&lt;457),7,IF(AND(L1261&gt;315.16,L1261&lt;317),8,IF(AND(L1261&gt;814.35,L1261&lt;816),9,IF(AND(L1261&gt;571.19,L1261&lt;573),10,IF(AND(L1261&gt;401.59,L1261&lt;403),11,IF(AND(L1261&gt;521.33,L1261&lt;523),12,IF(AND(L1261&gt;377.28,L1261&lt;379),13,IF(AND(L1261&gt;261.15,L1261&lt;263),14,IF(AND(L1261&gt;657.8,L1261&lt;659),15,IF(AND(L1261&gt;476.66,L1261&lt;478),16,IF(AND(L1261&gt;330.01,L1261&lt;332),17,IF(AND(L1261&gt;852.67,L1261&lt;854),18,IF(AND(L1261&gt;598.08,L1261&lt;600),19,IF(AND(L1261&gt;420.51,L1261&lt;422),20))))))))))))))))))</f>
        <v>0</v>
      </c>
      <c r="AH1261" s="52" t="b">
        <f>IF(AND(Q1261&gt;358.85,Q1261&lt;360),3,IF(AND(Q1261&gt;129.83,Q1261&lt;131),4,IF(AND(Q1261&gt;77.61,Q1261&lt;79),5,IF(AND(Q1261&gt;426.19,Q1261&lt;428),6,IF(AND(Q1261&gt;159.77,Q1261&lt;161),7,IF(AND(Q1261&gt;94.38,Q1261&lt;96),8,IF(AND(Q1261&gt;567.37,Q1261&lt;569),9,IF(AND(Q1261&gt;203.4,Q1261&lt;205),10,IF(AND(Q1261&gt;131.96,Q1261&lt;133),11,IF(AND(Q1261&gt;375.76,Q1261&lt;377),12,IF(AND(Q1261&gt;135.98,Q1261&lt;137),13,IF(AND(Q1261&gt;81.31,Q1261&lt;83),14,IF(AND(Q1261&gt;446.27,Q1261&lt;448),15,IF(AND(Q1261&gt;167.32,Q1261&lt;169),16,IF(AND(Q1261&gt;98.86,Q1261&lt;100),17,IF(AND(Q1261&gt;594.08,Q1261&lt;596),18,IF(AND(Q1261&gt;213.01,Q1261&lt;215),19,IF(AND(Q1261&gt;138.21,Q1261&lt;140),20))))))))))))))))))</f>
        <v>0</v>
      </c>
      <c r="AI1261" s="52" t="b">
        <f>IF(AND(S1261&gt;195.17,S1261&lt;197),3,IF(AND(S1261&gt;88.93,S1261&lt;90),4,IF(AND(S1261&gt;47.88,S1261&lt;49),5,IF(AND(S1261&gt;245.08,S1261&lt;247),6,IF(AND(S1261&gt;111.07,S1261&lt;113),7,IF(AND(S1261&gt;60.92,S1261&lt;62),8,IF(AND(S1261&gt;296.11,S1261&lt;298),9,IF(AND(S1261&gt;139.41,S1261&lt;141),10,IF(AND(S1261&gt;78.67,S1261&lt;80),11,IF(AND(S1261&gt;204.39,S1261&lt;206),12,IF(AND(S1261&gt;93.16,S1261&lt;95),13,IF(AND(S1261&gt;50.17,S1261&lt;52),14,IF(AND(S1261&gt;256.64,S1261&lt;258),15,IF(AND(S1261&gt;116.33,S1261&lt;118),16,IF(AND(S1261&gt;63.83,S1261&lt;65),17,IF(AND(S1261&gt;310.07,S1261&lt;312),18,IF(AND(S1261&gt;146.01,S1261&lt;148),19,IF(AND(S1261&gt;82.42,S1261&lt;84),20))))))))))))))))))</f>
        <v>0</v>
      </c>
      <c r="AJ1261" s="52" t="b">
        <f>IF(AND(U1261&gt;107.35,U1261&lt;109),3,IF(AND(U1261&gt;63.65,U1261&lt;65),4,IF(AND(U1261&gt;44.75,U1261&lt;46),5,IF(AND(U1261&gt;143.27,U1261&lt;145),6,IF(AND(U1261&gt;85.58,U1261&lt;87),7,IF(AND(U1261&gt;60.46,U1261&lt;62),8,IF(AND(U1261&gt;194.16,U1261&lt;196),9,IF(AND(U1261&gt;117.24,U1261&lt;119),10,IF(AND(U1261&gt;82.88,U1261&lt;84),11,IF(AND(U1261&gt;112.44,U1261&lt;114),12,IF(AND(U1261&gt;66.69,U1261&lt;68),13,IF(AND(U1261&gt;46.9,U1261&lt;48),14,IF(AND(U1261&gt;150.05,U1261&lt;152),15,IF(AND(U1261&gt;90.65,U1261&lt;91),16,IF(AND(U1261&gt;63.34,U1261&lt;65),17,IF(AND(U1261&gt;203.34,U1261&lt;205),18,IF(AND(U1261&gt;122.8,U1261&lt;124),19,IF(AND(U1261&gt;86.83,U1261&lt;88),20))))))))))))))))))</f>
        <v>0</v>
      </c>
      <c r="AK1261" s="52" t="b">
        <f>IF(AND(V1261&gt;139.85,V1261&lt;141),3,IF(AND(V1261&gt;103.84,V1261&lt;105),4,IF(AND(V1261&gt;52.32,V1261&lt;54),5,IF(AND(V1261&gt;285.46,V1261&lt;287),6,IF(AND(V1261&gt;118.42,V1261&lt;120),7,IF(AND(V1261&gt;62.42,V1261&lt;64),8,IF(AND(V1261&gt;412.27,V1261&lt;414),9,IF(AND(V1261&gt;140.33,V1261&lt;142),10,IF(AND(V1261&gt;145,V1261&lt;147),11,IF(AND(V1261&gt;146.47,V1261&lt;148),12,IF(AND(V1261&gt;108.77,V1261&lt;110),13,IF(AND(V1261&gt;54.82,V1261&lt;56),14,IF(AND(V1261&gt;298.92,V1261&lt;300),15,IF(AND(V1261&gt;124.03,V1261&lt;126),16,IF(AND(V1261&gt;65.4,V1261&lt;67),17,IF(AND(V1261&gt;431.69,V1261&lt;433),18,IF(AND(V1261&gt;146.97,V1261&lt;148),19,IF(AND(V1261&gt;151.86,V1261&lt;153),20))))))))))))))))))</f>
        <v>0</v>
      </c>
      <c r="AL1261" s="52" t="b">
        <f>IF(AND(W1261&gt;350.42,W1261&lt;352),3,IF(AND(W1261&gt;546.22,W1261&lt;548),4,IF(AND(W1261&gt;155.33,W1261&lt;157),5,IF(AND(W1261&gt;721.99,W1261&lt;723),6,IF(AND(W1261&gt;638.96,W1261&lt;639),7,IF(AND(W1261&gt;187.79,W1261&lt;189),8,IF(AND(W1261&gt;945.4,W1261&lt;947),9,IF(AND(W1261&gt;698.46,W1261&lt;670),10,IF(AND(W1261&gt;360.7,W1261&lt;362),11,IF(AND(W1261&gt;366.94,W1261&lt;368),12,IF(AND(W1261&gt;571.94,W1261&lt;573),13,IF(AND(W1261&gt;162.68,W1261&lt;164),14,IF(AND(W1261&gt;755.97,W1261&lt;757),15,IF(AND(W1261&gt;667.99,W1261&lt;669),16,IF(AND(W1261&gt;196.66,W1261&lt;198),17,IF(AND(W1261&gt;989.88,W1261&lt;991),18,IF(AND(W1261&gt;731.33,W1261&lt;733),19,IF(AND(W1261&gt;377.7,W1261&lt;379),20))))))))))))))))))</f>
        <v>0</v>
      </c>
      <c r="AM1261" s="52" t="b">
        <f>IF(AND(Y1261&gt;46.2,Y1261&lt;46.5),3,IF(AND(Y1261&gt;18.8,Y1261&lt;19.1),4,IF(AND(Y1261&gt;15.8,Y1261&lt;16),5,IF(AND(Y1261&gt;78.7,Y1261&lt;79),6,IF(AND(Y1261&gt;32.1,Y1261&lt;32.4),7,IF(AND(Y1261&gt;26.9,Y1261&lt;27.3),8,IF(AND(Y1261&gt;125,Y1261&lt;125.5),9,IF(AND(Y1261&gt;48.2,Y1261&lt;48.52),10,IF(AND(Y1261&gt;43.1,Y1261&lt;43.6),11,IF(AND(Y1261&gt;48.53,Y1261&lt;48.7),12,IF(AND(Y1261&gt;19.6,Y1261&lt;20.1),13,IF(AND(Y1261&gt;16.5,Y1261&lt;16.9),14,IF(AND(Y1261&gt;82.4,Y1261&lt;82.8),15,IF(AND(Y1261&gt;33.6,Y1261&lt;34),16,IF(AND(Y1261&gt;28,Y1261&lt;28.6),17,IF(AND(Y1261&gt;130.8,Y1261&lt;131.4),18,IF(AND(Y1261&gt;50.5,Y1261&lt;50.9),19,IF(AND(Y1261&gt;45.2,Y1261&lt;45.8),20))))))))))))))))))</f>
        <v>0</v>
      </c>
      <c r="AO1261" s="4">
        <f t="shared" si="3198"/>
        <v>0</v>
      </c>
      <c r="AP1261" s="4">
        <f t="shared" si="3199"/>
        <v>0</v>
      </c>
      <c r="AQ1261" s="4">
        <f t="shared" si="3113"/>
        <v>0</v>
      </c>
      <c r="AU1261" s="310"/>
      <c r="AV1261" s="316"/>
      <c r="AW1261" s="317"/>
      <c r="AX1261" s="321" t="s">
        <v>337</v>
      </c>
      <c r="AY1261" s="321"/>
      <c r="AZ1261" s="11">
        <f>ROUND(AZ1260/AW1254,2)</f>
        <v>1249.18</v>
      </c>
      <c r="BA1261" s="11">
        <f>ROUND(BA1260/AW1254,2)</f>
        <v>1249.18</v>
      </c>
      <c r="BB1261" s="11">
        <f>ROUND(BB1260/AW1254,2)</f>
        <v>0</v>
      </c>
      <c r="BC1261" s="11">
        <f>ROUND(BC1260/AW1254,2)</f>
        <v>0</v>
      </c>
      <c r="BD1261" s="11">
        <f>ROUND(BD1260/AW1254,2)</f>
        <v>0</v>
      </c>
      <c r="BE1261" s="11">
        <f>ROUND(BE1260/AW1254,2)</f>
        <v>0</v>
      </c>
      <c r="BF1261" s="11">
        <f>ROUND(BF1260/AW1254,2)</f>
        <v>0</v>
      </c>
      <c r="BG1261" s="11">
        <f>ROUND(BG1260/AW1254,2)</f>
        <v>0</v>
      </c>
      <c r="BH1261" s="11">
        <f>ROUND(BH1260/AW1254,2)</f>
        <v>0</v>
      </c>
      <c r="BI1261" s="11">
        <f>ROUND(BI1260/AW1254,2)</f>
        <v>0</v>
      </c>
      <c r="BJ1261" s="11">
        <f>ROUND(BJ1260/AW1254,2)</f>
        <v>0</v>
      </c>
      <c r="BK1261" s="11">
        <f>ROUND(BK1260/AW1254,2)</f>
        <v>0</v>
      </c>
      <c r="BL1261" s="11">
        <f>ROUND(BL1260/AW1254,2)</f>
        <v>0</v>
      </c>
      <c r="BM1261" s="11">
        <f>ROUND(BM1260/AW1254,2)</f>
        <v>0</v>
      </c>
      <c r="BN1261" s="11">
        <f>ROUND(BN1260/AW1254,2)</f>
        <v>0</v>
      </c>
      <c r="BO1261" s="11">
        <f>ROUND(BO1260/AW1254,2)</f>
        <v>0</v>
      </c>
      <c r="BP1261" s="11">
        <f>ROUND(BP1260/AW1254,2)</f>
        <v>0</v>
      </c>
      <c r="BQ1261" s="11">
        <f>ROUND(BQ1260/AW1254,2)</f>
        <v>0</v>
      </c>
      <c r="BR1261" s="11">
        <f>ROUND(BR1260/AW1254,2)</f>
        <v>0</v>
      </c>
      <c r="BS1261" s="11">
        <f>ROUND(BS1260/AW1254,2)</f>
        <v>0</v>
      </c>
      <c r="BT1261" s="11">
        <f>ROUND(BT1260/AW1254,2)</f>
        <v>0</v>
      </c>
      <c r="BU1261" s="17">
        <v>8</v>
      </c>
      <c r="BX1261" s="52" t="b">
        <f>IF(AND(BA1261&gt;947.15,BA1261&lt;949),3,IF(AND(BA1261&gt;623.59,BA1261&lt;625),4,IF(AND(BA1261&gt;237.38,BA1261&lt;239),5,IF(AND(BA1261&gt;1986,BA1261&lt;1988),6,IF(AND(BA1261&gt;739.75,BA1261&lt;741),7,IF(AND(BA1261&gt;282.91,BA1261&lt;284),8,IF(AND(BA1261&gt;2681.35,BA1261&lt;2683),9,IF(AND(BA1261&gt;828.59,BA1261&lt;830),10,IF(AND(BA1261&gt;585.15,BA1261&lt;587),11,IF(AND(BA1261&gt;991.71,BA1261&lt;993),12,IF(AND(BA1261&gt;652.95,BA1261&lt;654),13,IF(AND(BA1261&gt;248.59,BA1261&lt;250),14,IF(AND(BA1261&gt;2079.39,BA1261&lt;2081),15,IF(AND(BA1261&gt;774.57,BA1261&lt;776),16,IF(AND(BA1261&gt;296.25,BA1261&lt;298),17,IF(AND(BA1261&gt;2807.42,BA1261&lt;2809),18,IF(AND(BA1261&gt;867.59,BA1261&lt;869),19,IF(AND(BA1261&gt;612.7,BA1261&lt;614),20))))))))))))))))))</f>
        <v>0</v>
      </c>
      <c r="BY1261" s="52" t="b">
        <f>IF(AND(BC1261&gt;1204.78,BC1261&lt;1206),5,IF(AND(BC1261&gt;1407.63,BC1261&lt;1409),8,IF(AND(BC1261&gt;1427.91,BC1261&lt;1429),11,IF(AND(BC1261&gt;1261.45,BC1261&lt;1263),14,IF(AND(BC1261&gt;1473.83,BC1261&lt;1475),17,IF(AND(BC1261&gt;1495.07,BC1261&lt;1497),20))))))</f>
        <v>0</v>
      </c>
      <c r="BZ1261" s="52" t="b">
        <f>IF(AND(BD1261&gt;486.32,BD1261&lt;488),3,IF(AND(BD1261&gt;324.64,BD1261&lt;326),4,IF(AND(BD1261&gt;286.99,BD1261&lt;288.5),5,IF(AND(BD1261&gt;617.7,BD1261&lt;618),6,IF(AND(BD1261&gt;411.3,BD1261&lt;413),7,IF(AND(BD1261&gt;365.04,BD1261&lt;367),8,IF(AND(BD1261&gt;797.54,BD1261&lt;799),9,IF(AND(BD1261&gt;533.49,BD1261&lt;535),10,IF(AND(BD1261&gt;475.86,BD1261&lt;477),11,IF(AND(BD1261&gt;509.22,BD1261&lt;511),12,IF(AND(BD1261&gt;339.94,BD1261&lt;341.2),13,IF(AND(BD1261&gt;300.53,BD1261&lt;302),14,IF(AND(BD1261&gt;646.78,BD1261&lt;648),15,IF(AND(BD1261&gt;430.68,BD1261&lt;432),16,IF(AND(BD1261&gt;382.24,BD1261&lt;384),17,IF(AND(BD1261&gt;835.07,BD1261&lt;837),18,IF(AND(BD1261&gt;558.61,BD1261&lt;560),19,IF(AND(BD1261&gt;498.27,BD1261&lt;500),20))))))))))))))))))</f>
        <v>0</v>
      </c>
      <c r="CA1261" s="52" t="b">
        <f>IF(AND(BF1261&gt;497.89,BF1261&lt;499),3,IF(AND(BF1261&gt;360.29,BF1261&lt;362),4,IF(AND(BF1261&gt;249.38,BF1261&lt;251),5,IF(AND(BF1261&gt;628.22,BF1261&lt;630),6,IF(AND(BF1261&gt;455.21,BF1261&lt;457),7,IF(AND(BF1261&gt;315.16,BF1261&lt;317),8,IF(AND(BF1261&gt;814.35,BF1261&lt;816),9,IF(AND(BF1261&gt;571.19,BF1261&lt;573),10,IF(AND(BF1261&gt;401.59,BF1261&lt;403),11,IF(AND(BF1261&gt;521.33,BF1261&lt;523),12,IF(AND(BF1261&gt;377.28,BF1261&lt;379),13,IF(AND(BF1261&gt;261.15,BF1261&lt;263),14,IF(AND(BF1261&gt;657.8,BF1261&lt;659),15,IF(AND(BF1261&gt;476.66,BF1261&lt;478),16,IF(AND(BF1261&gt;330.01,BF1261&lt;332),17,IF(AND(BF1261&gt;852.67,BF1261&lt;854),18,IF(AND(BF1261&gt;598.08,BF1261&lt;600),19,IF(AND(BF1261&gt;420.51,BF1261&lt;422),20))))))))))))))))))</f>
        <v>0</v>
      </c>
      <c r="CB1261" s="52" t="b">
        <f>IF(AND(BK1261&gt;358.85,BK1261&lt;360),3,IF(AND(BK1261&gt;129.83,BK1261&lt;131),4,IF(AND(BK1261&gt;77.61,BK1261&lt;79),5,IF(AND(BK1261&gt;426.19,BK1261&lt;428),6,IF(AND(BK1261&gt;159.77,BK1261&lt;161),7,IF(AND(BK1261&gt;94.38,BK1261&lt;96),8,IF(AND(BK1261&gt;567.37,BK1261&lt;569),9,IF(AND(BK1261&gt;203.4,BK1261&lt;205),10,IF(AND(BK1261&gt;131.96,BK1261&lt;133),11,IF(AND(BK1261&gt;375.76,BK1261&lt;377),12,IF(AND(BK1261&gt;135.98,BK1261&lt;137),13,IF(AND(BK1261&gt;81.31,BK1261&lt;83),14,IF(AND(BK1261&gt;446.27,BK1261&lt;448),15,IF(AND(BK1261&gt;167.32,BK1261&lt;169),16,IF(AND(BK1261&gt;98.86,BK1261&lt;100),17,IF(AND(BK1261&gt;594.08,BK1261&lt;596),18,IF(AND(BK1261&gt;213.01,BK1261&lt;215),19,IF(AND(BK1261&gt;138.21,BK1261&lt;140),20))))))))))))))))))</f>
        <v>0</v>
      </c>
      <c r="CC1261" s="52" t="b">
        <f>IF(AND(BM1261&gt;195.17,BM1261&lt;197),3,IF(AND(BM1261&gt;88.93,BM1261&lt;90),4,IF(AND(BM1261&gt;47.88,BM1261&lt;49),5,IF(AND(BM1261&gt;245.08,BM1261&lt;247),6,IF(AND(BM1261&gt;111.07,BM1261&lt;113),7,IF(AND(BM1261&gt;60.92,BM1261&lt;62),8,IF(AND(BM1261&gt;296.11,BM1261&lt;298),9,IF(AND(BM1261&gt;139.41,BM1261&lt;141),10,IF(AND(BM1261&gt;78.67,BM1261&lt;80),11,IF(AND(BM1261&gt;204.39,BM1261&lt;206),12,IF(AND(BM1261&gt;93.16,BM1261&lt;95),13,IF(AND(BM1261&gt;50.17,BM1261&lt;52),14,IF(AND(BM1261&gt;256.64,BM1261&lt;258),15,IF(AND(BM1261&gt;116.33,BM1261&lt;118),16,IF(AND(BM1261&gt;63.83,BM1261&lt;65),17,IF(AND(BM1261&gt;310.07,BM1261&lt;312),18,IF(AND(BM1261&gt;146.01,BM1261&lt;148),19,IF(AND(BM1261&gt;82.42,BM1261&lt;84),20))))))))))))))))))</f>
        <v>0</v>
      </c>
      <c r="CD1261" s="52" t="b">
        <f>IF(AND(BO1261&gt;107.35,BO1261&lt;109),3,IF(AND(BO1261&gt;63.65,BO1261&lt;65),4,IF(AND(BO1261&gt;44.75,BO1261&lt;46),5,IF(AND(BO1261&gt;143.27,BO1261&lt;145),6,IF(AND(BO1261&gt;85.58,BO1261&lt;87),7,IF(AND(BO1261&gt;60.46,BO1261&lt;62),8,IF(AND(BO1261&gt;194.16,BO1261&lt;196),9,IF(AND(BO1261&gt;117.24,BO1261&lt;119),10,IF(AND(BO1261&gt;82.88,BO1261&lt;84),11,IF(AND(BO1261&gt;112.44,BO1261&lt;114),12,IF(AND(BO1261&gt;66.69,BO1261&lt;68),13,IF(AND(BO1261&gt;46.9,BO1261&lt;48),14,IF(AND(BO1261&gt;150.05,BO1261&lt;152),15,IF(AND(BO1261&gt;90.65,BO1261&lt;91),16,IF(AND(BO1261&gt;63.34,BO1261&lt;65),17,IF(AND(BO1261&gt;203.34,BO1261&lt;205),18,IF(AND(BO1261&gt;122.8,BO1261&lt;124),19,IF(AND(BO1261&gt;86.83,BO1261&lt;88),20))))))))))))))))))</f>
        <v>0</v>
      </c>
      <c r="CE1261" s="52" t="b">
        <f>IF(AND(BP1261&gt;139.85,BP1261&lt;141),3,IF(AND(BP1261&gt;103.84,BP1261&lt;105),4,IF(AND(BP1261&gt;52.32,BP1261&lt;54),5,IF(AND(BP1261&gt;285.46,BP1261&lt;287),6,IF(AND(BP1261&gt;118.42,BP1261&lt;120),7,IF(AND(BP1261&gt;62.42,BP1261&lt;64),8,IF(AND(BP1261&gt;412.27,BP1261&lt;414),9,IF(AND(BP1261&gt;140.33,BP1261&lt;142),10,IF(AND(BP1261&gt;145,BP1261&lt;147),11,IF(AND(BP1261&gt;146.47,BP1261&lt;148),12,IF(AND(BP1261&gt;108.77,BP1261&lt;110),13,IF(AND(BP1261&gt;54.82,BP1261&lt;56),14,IF(AND(BP1261&gt;298.92,BP1261&lt;300),15,IF(AND(BP1261&gt;124.03,BP1261&lt;126),16,IF(AND(BP1261&gt;65.4,BP1261&lt;67),17,IF(AND(BP1261&gt;431.69,BP1261&lt;433),18,IF(AND(BP1261&gt;146.97,BP1261&lt;148),19,IF(AND(BP1261&gt;151.86,BP1261&lt;153),20))))))))))))))))))</f>
        <v>0</v>
      </c>
      <c r="CF1261" s="52" t="b">
        <f>IF(AND(BQ1261&gt;350.42,BQ1261&lt;352),3,IF(AND(BQ1261&gt;546.22,BQ1261&lt;548),4,IF(AND(BQ1261&gt;155.33,BQ1261&lt;157),5,IF(AND(BQ1261&gt;721.99,BQ1261&lt;723),6,IF(AND(BQ1261&gt;638.96,BQ1261&lt;639),7,IF(AND(BQ1261&gt;187.79,BQ1261&lt;189),8,IF(AND(BQ1261&gt;945.4,BQ1261&lt;947),9,IF(AND(BQ1261&gt;698.46,BQ1261&lt;670),10,IF(AND(BQ1261&gt;360.7,BQ1261&lt;362),11,IF(AND(BQ1261&gt;366.94,BQ1261&lt;368),12,IF(AND(BQ1261&gt;571.94,BQ1261&lt;573),13,IF(AND(BQ1261&gt;162.68,BQ1261&lt;164),14,IF(AND(BQ1261&gt;755.97,BQ1261&lt;757),15,IF(AND(BQ1261&gt;667.99,BQ1261&lt;669),16,IF(AND(BQ1261&gt;196.66,BQ1261&lt;198),17,IF(AND(BQ1261&gt;989.88,BQ1261&lt;991),18,IF(AND(BQ1261&gt;731.33,BQ1261&lt;733),19,IF(AND(BQ1261&gt;377.7,BQ1261&lt;379),20))))))))))))))))))</f>
        <v>0</v>
      </c>
      <c r="CG1261" s="52" t="b">
        <f>IF(AND(BS1261&gt;46.2,BS1261&lt;46.5),3,IF(AND(BS1261&gt;18.8,BS1261&lt;19.1),4,IF(AND(BS1261&gt;15.8,BS1261&lt;16),5,IF(AND(BS1261&gt;78.7,BS1261&lt;79),6,IF(AND(BS1261&gt;32.1,BS1261&lt;32.4),7,IF(AND(BS1261&gt;26.9,BS1261&lt;27.3),8,IF(AND(BS1261&gt;125,BS1261&lt;125.5),9,IF(AND(BS1261&gt;48.2,BS1261&lt;48.52),10,IF(AND(BS1261&gt;43.1,BS1261&lt;43.6),11,IF(AND(BS1261&gt;48.53,BS1261&lt;48.7),12,IF(AND(BS1261&gt;19.6,BS1261&lt;20.1),13,IF(AND(BS1261&gt;16.5,BS1261&lt;16.9),14,IF(AND(BS1261&gt;82.4,BS1261&lt;82.8),15,IF(AND(BS1261&gt;33.6,BS1261&lt;34),16,IF(AND(BS1261&gt;28,BS1261&lt;28.6),17,IF(AND(BS1261&gt;130.8,BS1261&lt;131.4),18,IF(AND(BS1261&gt;50.5,BS1261&lt;50.9),19,IF(AND(BS1261&gt;45.2,BS1261&lt;45.8),20))))))))))))))))))</f>
        <v>0</v>
      </c>
    </row>
    <row r="1262" spans="1:88" ht="90" customHeight="1">
      <c r="A1262" s="297"/>
      <c r="B1262" s="300"/>
      <c r="C1262" s="309"/>
      <c r="D1262" s="311" t="s">
        <v>338</v>
      </c>
      <c r="E1262" s="312"/>
      <c r="F1262" s="10" t="s">
        <v>36</v>
      </c>
      <c r="G1262" s="12">
        <f>IF(AD1262=FALSE,0,AD1262)</f>
        <v>624.59</v>
      </c>
      <c r="H1262" s="12" t="s">
        <v>36</v>
      </c>
      <c r="I1262" s="12">
        <f>IF(AE1262=FALSE,0,AE1262)</f>
        <v>0</v>
      </c>
      <c r="J1262" s="12">
        <f>IF(AF1262=FALSE,0,AF1262)</f>
        <v>0</v>
      </c>
      <c r="K1262" s="12" t="s">
        <v>36</v>
      </c>
      <c r="L1262" s="12">
        <f>IF(AG1262=FALSE,0,AG1262)</f>
        <v>0</v>
      </c>
      <c r="M1262" s="12" t="s">
        <v>36</v>
      </c>
      <c r="N1262" s="12" t="s">
        <v>36</v>
      </c>
      <c r="O1262" s="12" t="s">
        <v>36</v>
      </c>
      <c r="P1262" s="12" t="s">
        <v>36</v>
      </c>
      <c r="Q1262" s="12">
        <f>IF(AH1262=FALSE,0,AH1262)</f>
        <v>0</v>
      </c>
      <c r="R1262" s="12" t="s">
        <v>36</v>
      </c>
      <c r="S1262" s="12">
        <f>IF(AI1262=FALSE,0,AI1262)</f>
        <v>0</v>
      </c>
      <c r="T1262" s="12" t="s">
        <v>36</v>
      </c>
      <c r="U1262" s="12">
        <f>IF(AJ1262=FALSE,0,AJ1262)</f>
        <v>0</v>
      </c>
      <c r="V1262" s="12">
        <f>IF(AK1262=FALSE,0,AK1262)</f>
        <v>0</v>
      </c>
      <c r="W1262" s="12">
        <f>IF(AL1262=FALSE,0,AL1262)</f>
        <v>0</v>
      </c>
      <c r="X1262" s="12" t="s">
        <v>36</v>
      </c>
      <c r="Y1262" s="12">
        <f>IF(AM1262=FALSE,0,AM1262)</f>
        <v>0</v>
      </c>
      <c r="Z1262" s="12" t="s">
        <v>36</v>
      </c>
      <c r="AA1262" s="18">
        <v>9</v>
      </c>
      <c r="AD1262" s="52">
        <f>IF(AD1261=3,948.15,IF(AD1261=4,624.59,IF(AD1261=5,238.38,IF(AD1261=6,1987,IF(AD1261=7,740.75,IF(AD1261=8,283.91,IF(AD1261=9,2682.35,IF(AD1261=10,829.59,IF(AD1261=11,586.15,IF(AD1261=12,992.71,IF(AD1261=13,653.95,IF(AD1261=14,249.59,IF(AD1261=15,2080.39,IF(AD1261=16,775.57,IF(AD1261=17,297.25,IF(AD1261=18,2808.42,IF(AD1261=19,868.59,IF(AD1261=20,613.7))))))))))))))))))</f>
        <v>624.59</v>
      </c>
      <c r="AE1262" s="52" t="b">
        <f>IF(AE1261=5,1205.78,IF(AE1261=8,1408.63,IF(AE1261=11,1428.91,IF(AE1261=14,1262.45,IF(AE1261=17,1474.83,IF(AE1261=20,1496.07))))))</f>
        <v>0</v>
      </c>
      <c r="AF1262" s="52" t="b">
        <f>IF(AF1261=3,487.32,IF(AF1261=4,325.64,IF(AF1261=5,287.99,IF(AF1261=6,618.7,IF(AF1261=7,412.3,IF(AF1261=8,366.04,IF(AF1261=9,798.54,IF(AF1261=10,534.49,IF(AF1261=11,476.86,IF(AF1261=12,510.22,IF(AF1261=13,340.94,IF(AF1261=14,301.53,IF(AF1261=15,647.78,IF(AF1261=16,431.68,IF(AF1261=17,383.24,IF(AF1261=18,836.07,IF(AF1261=19,559.61,IF(AF1261=20,499.27))))))))))))))))))</f>
        <v>0</v>
      </c>
      <c r="AG1262" s="52" t="b">
        <f>IF(AG1261=3,498.89,IF(AG1261=4,361.29,IF(AG1261=5,250.38,IF(AG1261=6,629.22,IF(AG1261=7,456.21,IF(AG1261=8,316.16,IF(AG1261=9,815.35,IF(AG1261=10,572.19,IF(AG1261=11,402.59,IF(AG1261=12,522.33,IF(AG1261=13,378.28,IF(AG1261=14,262.15,IF(AG1261=15,658.8,IF(AG1261=16,477.66,IF(AG1261=17,331.01,IF(AG1261=18,853.67,IF(AG1261=19,599.08,IF(AG1261=20,421.51))))))))))))))))))</f>
        <v>0</v>
      </c>
      <c r="AH1262" s="52" t="b">
        <f>IF(AH1261=3,359.85,IF(AH1261=4,130.83,IF(AH1261=5,78.61,IF(AH1261=6,427.19,IF(AH1261=7,160.77,IF(AH1261=8,95.38,IF(AH1261=9,568.37,IF(AH1261=10,204.4,IF(AH1261=11,132.96,IF(AH1261=12,376.76,IF(AH1261=13,136.98,IF(AH1261=14,82.31,IF(AH1261=15,447.27,IF(AH1261=16,168.32,IF(AH1261=17,99.86,IF(AH1261=18,595.08,IF(AH1261=19,214.01,IF(AH1261=20,139.21))))))))))))))))))</f>
        <v>0</v>
      </c>
      <c r="AI1262" s="52" t="b">
        <f>IF(AI1261=3,196.17,IF(AI1261=4,89.93,IF(AI1261=5,48.88,IF(AI1261=6,246.08,IF(AI1261=7,112.07,IF(AI1261=8,61.92,IF(AI1261=9,297.11,IF(AI1261=10,140.41,IF(AI1261=11,79.67,IF(AI1261=12,205.39,IF(AI1261=13,94.16,IF(AI1261=14,51.17,IF(AI1261=15,257.64,IF(AI1261=16,117.33,IF(AI1261=17,64.83,IF(AI1261=18,311.07,IF(AI1261=19,147.01,IF(AI1261=20,83.42))))))))))))))))))</f>
        <v>0</v>
      </c>
      <c r="AJ1262" s="52" t="b">
        <f>IF(AJ1261=3,108.35,IF(AJ1261=4,64.65,IF(AJ1261=5,45.75,IF(AJ1261=6,144.27,IF(AJ1261=7,86.58,IF(AJ1261=8,61.46,IF(AJ1261=9,195.16,IF(AJ1261=10,118.24,IF(AJ1261=11,83.88,IF(AJ1261=12,113.44,IF(AJ1261=13,67.69,IF(AJ1261=14,47.9,IF(AJ1261=15,151.05,IF(AJ1261=16,90.65,IF(AJ1261=17,64.34,IF(AJ1261=18,204.34,IF(AJ1261=19,123.8,IF(AJ1261=20,87.83))))))))))))))))))</f>
        <v>0</v>
      </c>
      <c r="AK1262" s="52" t="b">
        <f>IF(AK1261=3,140.85,IF(AK1261=4,104.84,IF(AK1261=5,53.32,IF(AK1261=6,286.46,IF(AK1261=7,119.42,IF(AK1261=8,63.42,IF(AK1261=9,413.27,IF(AK1261=10,141.33,IF(AK1261=11,146,IF(AK1261=12,147.47,IF(AK1261=13,109.77,IF(AK1261=14,55.82,IF(AK1261=15,299.92,IF(AK1261=16,125.03,IF(AK1261=17,66.4,IF(AK1261=18,432.69,IF(AK1261=19,147.97,IF(AK1261=20,152.86))))))))))))))))))</f>
        <v>0</v>
      </c>
      <c r="AL1262" s="52" t="b">
        <f>IF(AL1261=3,351.42,IF(AL1261=4,547.22,IF(AL1261=5,156.33,IF(AL1261=6,722.99,IF(AL1261=7,638.96,IF(AL1261=8,188.79,IF(AL1261=9,946.4,IF(AL1261=10,699.46,IF(AL1261=11,361.7,IF(AL1261=12,367.94,IF(AL1261=13,572.94,IF(AL1261=14,163.68,IF(AL1261=15,756.97,IF(AL1261=16,668.99,IF(AL1261=17,197.66,IF(AL1261=18,990.88,IF(AL1261=19,732.33,IF(AL1261=20,378.7))))))))))))))))))</f>
        <v>0</v>
      </c>
      <c r="AM1262" s="52" t="b">
        <f>IF(AM1261=3,46.41,IF(AM1261=4,19.01,IF(AM1261=5,15.96,IF(AM1261=6,78.9,IF(AM1261=7,32.34,IF(AM1261=8,27.09,IF(AM1261=9,125.27,IF(AM1261=10,48.48,IF(AM1261=11,43.47,IF(AM1261=12,48.59,IF(AM1261=13,19.9,IF(AM1261=14,16.71,IF(AM1261=15,82.61,IF(AM1261=16,33.86,IF(AM1261=17,28.36,IF(AM1261=18,131.15,IF(AM1261=19,50.76,IF(AM1261=20,45.51))))))))))))))))))</f>
        <v>0</v>
      </c>
      <c r="AO1262" s="4">
        <f t="shared" si="3198"/>
        <v>0</v>
      </c>
      <c r="AP1262" s="4">
        <f t="shared" si="3199"/>
        <v>0</v>
      </c>
      <c r="AQ1262" s="4">
        <f t="shared" si="3113"/>
        <v>0</v>
      </c>
      <c r="AU1262" s="310"/>
      <c r="AV1262" s="316"/>
      <c r="AW1262" s="317"/>
      <c r="AX1262" s="321" t="s">
        <v>338</v>
      </c>
      <c r="AY1262" s="321"/>
      <c r="AZ1262" s="10" t="s">
        <v>36</v>
      </c>
      <c r="BA1262" s="12">
        <f>IF(BX1262=FALSE,0,BX1262)</f>
        <v>1249.18</v>
      </c>
      <c r="BB1262" s="12" t="s">
        <v>36</v>
      </c>
      <c r="BC1262" s="12">
        <f>IF(BY1262=FALSE,0,BY1262)</f>
        <v>0</v>
      </c>
      <c r="BD1262" s="12">
        <f>IF(BZ1262=FALSE,0,BZ1262)</f>
        <v>0</v>
      </c>
      <c r="BE1262" s="12" t="s">
        <v>36</v>
      </c>
      <c r="BF1262" s="12">
        <f>IF(CA1262=FALSE,0,CA1262)</f>
        <v>0</v>
      </c>
      <c r="BG1262" s="12" t="s">
        <v>36</v>
      </c>
      <c r="BH1262" s="12" t="s">
        <v>36</v>
      </c>
      <c r="BI1262" s="12" t="s">
        <v>36</v>
      </c>
      <c r="BJ1262" s="12" t="s">
        <v>36</v>
      </c>
      <c r="BK1262" s="12">
        <f>IF(CB1262=FALSE,0,CB1262)</f>
        <v>0</v>
      </c>
      <c r="BL1262" s="12" t="s">
        <v>36</v>
      </c>
      <c r="BM1262" s="12">
        <f>IF(CC1262=FALSE,0,CC1262)</f>
        <v>0</v>
      </c>
      <c r="BN1262" s="12" t="s">
        <v>36</v>
      </c>
      <c r="BO1262" s="12">
        <f>IF(CD1262=FALSE,0,CD1262)</f>
        <v>0</v>
      </c>
      <c r="BP1262" s="12">
        <f>IF(CE1262=FALSE,0,CE1262)</f>
        <v>0</v>
      </c>
      <c r="BQ1262" s="12">
        <f>IF(CF1262=FALSE,0,CF1262)</f>
        <v>0</v>
      </c>
      <c r="BR1262" s="12" t="s">
        <v>36</v>
      </c>
      <c r="BS1262" s="12">
        <f>IF(CG1262=FALSE,0,CG1262)</f>
        <v>0</v>
      </c>
      <c r="BT1262" s="12" t="s">
        <v>36</v>
      </c>
      <c r="BU1262" s="18">
        <v>9</v>
      </c>
      <c r="BX1262" s="52">
        <f>IF(AD1261=3,1896.3,IF(AD1261=4,1249.18,IF(AD1261=5,476.76,IF(AD1261=6,3974,IF(AD1261=7,1481.5,IF(AD1261=8,567.82,IF(AD1261=9,5364.7,IF(AD1261=10,1659.18,IF(AD1261=11,1172.3)))))))))</f>
        <v>1249.18</v>
      </c>
      <c r="BY1262" s="52" t="b">
        <f>IF(AE1261=5,2411.56,IF(AE1261=8,2817.26,IF(AE1261=11,2857.82)))</f>
        <v>0</v>
      </c>
      <c r="BZ1262" s="52" t="b">
        <f>IF(AF1261=3,974.64,IF(AF1261=4,651.28,IF(AF1261=5,575.98,IF(AF1261=6,1237.4,IF(AF1261=7,824.6,IF(AF1261=8,732.08,IF(AF1261=9,1597.08,IF(AF1261=10,1068.98,IF(AF1261=11,953.72)))))))))</f>
        <v>0</v>
      </c>
      <c r="CA1262" s="52" t="b">
        <f>IF(AG1261=3,997.78,IF(AG1261=4,722.58,IF(AG1261=5,500.76,IF(AG1261=6,1258.44,IF(AG1261=7,912.42,IF(AG1261=8,632.32,IF(AG1261=9,1630.7,IF(AG1261=10,1144.38,IF(AG1261=11,805.18)))))))))</f>
        <v>0</v>
      </c>
      <c r="CB1262" s="52" t="b">
        <f>IF(AH1261=3,719.7,IF(AH1261=4,261.66,IF(AH1261=5,157.22,IF(AH1261=6,854.38,IF(AH1261=7,321.54,IF(AH1261=8,190.76,IF(AH1261=9,1136.74,IF(AH1261=10,408.8,IF(AH1261=11,265.92)))))))))</f>
        <v>0</v>
      </c>
      <c r="CC1262" s="52" t="b">
        <f>IF(AI1261=3,392.34,IF(AI1261=4,179.86,IF(AI1261=5,97.76,IF(AI1261=6,492.16,IF(AI1261=7,224.14,IF(AI1261=8,123.84,IF(AI1261=9,594.22,IF(AI1261=10,280.82,IF(AI1261=11,159.34)))))))))</f>
        <v>0</v>
      </c>
      <c r="CD1262" s="52" t="b">
        <f>IF(AJ1261=3,216.7,IF(AJ1261=4,129.3,IF(AJ1261=5,91.5,IF(AJ1261=6,288.54,IF(AJ1261=7,173.16,IF(AJ1261=8,122.92,IF(AJ1261=9,390.32,IF(AJ1261=10,236.48,IF(AJ1261=11,167.76)))))))))</f>
        <v>0</v>
      </c>
      <c r="CE1262" s="52" t="b">
        <f>IF(AK1261=3,281.7,IF(AK1261=4,209.68,IF(AK1261=5,106.64,IF(AK1261=6,572.92,IF(AK1261=7,238.84,IF(AK1261=8,126.84,IF(AK1261=9,826.54,IF(AK1261=10,282.66,IF(AK1261=11,292)))))))))</f>
        <v>0</v>
      </c>
      <c r="CF1262" s="52" t="b">
        <f>IF(AL1261=3,702.84,IF(AL1261=4,1094.44,IF(AL1261=5,312.66,IF(AL1261=6,1445.98,IF(AL1261=7,1277.92,IF(AL1261=8,377.58,IF(AL1261=9,1892.8,IF(AL1261=10,1398.92,IF(AL1261=11,723.4)))))))))</f>
        <v>0</v>
      </c>
      <c r="CG1262" s="52" t="b">
        <f>IF(AM1261=3,92.82,IF(AM1261=4,38.02,IF(AM1261=5,31.92,IF(AM1261=6,157.8,IF(AM1261=7,64.68,IF(AM1261=8,54.18,IF(AM1261=9,250.54,IF(AM1261=10,96.96,IF(AM1261=11,86.94)))))))))</f>
        <v>0</v>
      </c>
    </row>
    <row r="1263" spans="1:88" ht="30" customHeight="1">
      <c r="A1263" s="295" t="s">
        <v>123</v>
      </c>
      <c r="B1263" s="298" t="s">
        <v>226</v>
      </c>
      <c r="C1263" s="307">
        <v>3334.2</v>
      </c>
      <c r="D1263" s="298" t="s">
        <v>27</v>
      </c>
      <c r="E1263" s="36" t="s">
        <v>28</v>
      </c>
      <c r="F1263" s="40">
        <f>G1263+I1263+J1263+L1263+Q1263+S1263+U1263+V1263+W1263+Y1263+Z1263</f>
        <v>2082507.9779999999</v>
      </c>
      <c r="G1263" s="61">
        <v>2082507.9779999999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25">
        <v>1</v>
      </c>
      <c r="AO1263" s="4">
        <f t="shared" si="3198"/>
        <v>0</v>
      </c>
      <c r="AP1263" s="4">
        <f t="shared" si="3199"/>
        <v>0</v>
      </c>
      <c r="AQ1263" s="4">
        <f t="shared" si="3113"/>
        <v>0</v>
      </c>
      <c r="AU1263" s="310" t="s">
        <v>123</v>
      </c>
      <c r="AV1263" s="316" t="s">
        <v>226</v>
      </c>
      <c r="AW1263" s="317">
        <v>3334.2</v>
      </c>
      <c r="AX1263" s="316" t="s">
        <v>27</v>
      </c>
      <c r="AY1263" s="36" t="s">
        <v>28</v>
      </c>
      <c r="AZ1263" s="10">
        <f>BA1263+BC1263+BD1263+BF1263+BK1263+BM1263+BO1263+BP1263+BQ1263+BS1263+BT1263</f>
        <v>4165015.96</v>
      </c>
      <c r="BA1263" s="44">
        <f>ROUND($C1263*BA1271,2)</f>
        <v>4165015.96</v>
      </c>
      <c r="BB1263" s="10">
        <f>ROUND(H1263*2,2)</f>
        <v>0</v>
      </c>
      <c r="BC1263" s="44">
        <f>ROUND($C1263*BC1271,2)</f>
        <v>0</v>
      </c>
      <c r="BD1263" s="44">
        <f>ROUND($C1263*BD1271,2)</f>
        <v>0</v>
      </c>
      <c r="BE1263" s="10">
        <f>ROUND(K1263*2,2)</f>
        <v>0</v>
      </c>
      <c r="BF1263" s="44">
        <f>ROUND($C1263*BF1271,2)</f>
        <v>0</v>
      </c>
      <c r="BG1263" s="10">
        <f>ROUND(M1263*2,2)</f>
        <v>0</v>
      </c>
      <c r="BH1263" s="10">
        <f>ROUND(N1263*2,2)</f>
        <v>0</v>
      </c>
      <c r="BI1263" s="10">
        <f>ROUND(O1263*2,2)</f>
        <v>0</v>
      </c>
      <c r="BJ1263" s="10">
        <f>ROUND(P1263*2,2)</f>
        <v>0</v>
      </c>
      <c r="BK1263" s="44">
        <f>ROUND($C1263*BK1271,2)</f>
        <v>0</v>
      </c>
      <c r="BL1263" s="10">
        <f>ROUND(R1263*2,2)</f>
        <v>0</v>
      </c>
      <c r="BM1263" s="44">
        <f>ROUND($C1263*BM1271,2)</f>
        <v>0</v>
      </c>
      <c r="BN1263" s="10">
        <f>ROUND(T1263*2,2)</f>
        <v>0</v>
      </c>
      <c r="BO1263" s="44">
        <f>ROUND($C1263*BO1271,2)</f>
        <v>0</v>
      </c>
      <c r="BP1263" s="44">
        <f>ROUND(V1263*2,2)</f>
        <v>0</v>
      </c>
      <c r="BQ1263" s="44">
        <f>ROUND($C1263*BQ1271,2)</f>
        <v>0</v>
      </c>
      <c r="BR1263" s="10">
        <f>ROUND(X1263*2,2)</f>
        <v>0</v>
      </c>
      <c r="BS1263" s="44">
        <f>ROUND(Y1263*2,2)</f>
        <v>0</v>
      </c>
      <c r="BT1263" s="10">
        <f>ROUND(Z1263*2,2)</f>
        <v>0</v>
      </c>
      <c r="BU1263" s="25">
        <v>1</v>
      </c>
      <c r="CI1263" s="32">
        <f>BF1263-BG1263</f>
        <v>0</v>
      </c>
    </row>
    <row r="1264" spans="1:88" ht="60" customHeight="1">
      <c r="A1264" s="296"/>
      <c r="B1264" s="299"/>
      <c r="C1264" s="308"/>
      <c r="D1264" s="300"/>
      <c r="E1264" s="36" t="s">
        <v>29</v>
      </c>
      <c r="F1264" s="13">
        <v>0</v>
      </c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5">
        <v>2</v>
      </c>
      <c r="AO1264" s="4">
        <f t="shared" si="3198"/>
        <v>0</v>
      </c>
      <c r="AP1264" s="4">
        <f t="shared" si="3199"/>
        <v>0</v>
      </c>
      <c r="AQ1264" s="4">
        <f t="shared" si="3113"/>
        <v>0</v>
      </c>
      <c r="AU1264" s="310"/>
      <c r="AV1264" s="316"/>
      <c r="AW1264" s="317"/>
      <c r="AX1264" s="316"/>
      <c r="AY1264" s="36" t="s">
        <v>29</v>
      </c>
      <c r="AZ1264" s="13">
        <v>0</v>
      </c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5">
        <v>2</v>
      </c>
    </row>
    <row r="1265" spans="1:88" ht="120" customHeight="1">
      <c r="A1265" s="296"/>
      <c r="B1265" s="299"/>
      <c r="C1265" s="308"/>
      <c r="D1265" s="298" t="s">
        <v>30</v>
      </c>
      <c r="E1265" s="36" t="s">
        <v>31</v>
      </c>
      <c r="F1265" s="13">
        <v>0</v>
      </c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5">
        <v>3</v>
      </c>
      <c r="AO1265" s="4">
        <f t="shared" si="3198"/>
        <v>0</v>
      </c>
      <c r="AP1265" s="4">
        <f t="shared" si="3199"/>
        <v>0</v>
      </c>
      <c r="AQ1265" s="4">
        <f t="shared" si="3113"/>
        <v>0</v>
      </c>
      <c r="AT1265" s="32">
        <f>AZ1265-BC1265</f>
        <v>0</v>
      </c>
      <c r="AU1265" s="310"/>
      <c r="AV1265" s="316"/>
      <c r="AW1265" s="317"/>
      <c r="AX1265" s="316" t="s">
        <v>30</v>
      </c>
      <c r="AY1265" s="36" t="s">
        <v>31</v>
      </c>
      <c r="AZ1265" s="13">
        <v>0</v>
      </c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5">
        <v>3</v>
      </c>
    </row>
    <row r="1266" spans="1:88" ht="30" customHeight="1">
      <c r="A1266" s="296"/>
      <c r="B1266" s="299"/>
      <c r="C1266" s="308"/>
      <c r="D1266" s="299"/>
      <c r="E1266" s="36" t="s">
        <v>32</v>
      </c>
      <c r="F1266" s="13">
        <v>0</v>
      </c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5">
        <v>4</v>
      </c>
      <c r="AO1266" s="4">
        <f t="shared" si="3198"/>
        <v>0</v>
      </c>
      <c r="AP1266" s="4">
        <f t="shared" si="3199"/>
        <v>0</v>
      </c>
      <c r="AQ1266" s="4">
        <f t="shared" si="3113"/>
        <v>0</v>
      </c>
      <c r="AU1266" s="310"/>
      <c r="AV1266" s="316"/>
      <c r="AW1266" s="317"/>
      <c r="AX1266" s="316"/>
      <c r="AY1266" s="36" t="s">
        <v>32</v>
      </c>
      <c r="AZ1266" s="13">
        <v>0</v>
      </c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5">
        <v>4</v>
      </c>
    </row>
    <row r="1267" spans="1:88" ht="30" customHeight="1">
      <c r="A1267" s="296"/>
      <c r="B1267" s="299"/>
      <c r="C1267" s="308"/>
      <c r="D1267" s="299"/>
      <c r="E1267" s="36" t="s">
        <v>33</v>
      </c>
      <c r="F1267" s="13">
        <v>0</v>
      </c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5">
        <v>5</v>
      </c>
      <c r="AO1267" s="4">
        <f t="shared" si="3198"/>
        <v>0</v>
      </c>
      <c r="AP1267" s="4">
        <f t="shared" si="3199"/>
        <v>0</v>
      </c>
      <c r="AQ1267" s="4">
        <f t="shared" si="3113"/>
        <v>0</v>
      </c>
      <c r="AU1267" s="310"/>
      <c r="AV1267" s="316"/>
      <c r="AW1267" s="317"/>
      <c r="AX1267" s="316"/>
      <c r="AY1267" s="36" t="s">
        <v>33</v>
      </c>
      <c r="AZ1267" s="13">
        <v>0</v>
      </c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5">
        <v>5</v>
      </c>
    </row>
    <row r="1268" spans="1:88" ht="30" customHeight="1">
      <c r="A1268" s="296"/>
      <c r="B1268" s="299"/>
      <c r="C1268" s="308"/>
      <c r="D1268" s="300"/>
      <c r="E1268" s="36" t="s">
        <v>34</v>
      </c>
      <c r="F1268" s="13">
        <v>0</v>
      </c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5">
        <v>6</v>
      </c>
      <c r="AO1268" s="4">
        <f t="shared" si="3198"/>
        <v>0</v>
      </c>
      <c r="AP1268" s="4">
        <f t="shared" si="3199"/>
        <v>0</v>
      </c>
      <c r="AQ1268" s="4">
        <f t="shared" si="3113"/>
        <v>0</v>
      </c>
      <c r="AU1268" s="310"/>
      <c r="AV1268" s="316"/>
      <c r="AW1268" s="317"/>
      <c r="AX1268" s="316"/>
      <c r="AY1268" s="36" t="s">
        <v>34</v>
      </c>
      <c r="AZ1268" s="13">
        <v>0</v>
      </c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5">
        <v>6</v>
      </c>
    </row>
    <row r="1269" spans="1:88" ht="30" customHeight="1">
      <c r="A1269" s="296"/>
      <c r="B1269" s="299"/>
      <c r="C1269" s="308"/>
      <c r="D1269" s="311" t="s">
        <v>35</v>
      </c>
      <c r="E1269" s="312"/>
      <c r="F1269" s="10">
        <f>F1263+F1264+F1265+F1266+F1267+F1268</f>
        <v>2082507.9779999999</v>
      </c>
      <c r="G1269" s="10">
        <f t="shared" ref="G1269" si="3263">G1263+G1264+G1265+G1266+G1267+G1268</f>
        <v>2082507.9779999999</v>
      </c>
      <c r="H1269" s="10">
        <f t="shared" ref="H1269" si="3264">H1263+H1264+H1265+H1266+H1267+H1268</f>
        <v>0</v>
      </c>
      <c r="I1269" s="10">
        <f t="shared" ref="I1269" si="3265">I1263+I1264+I1265+I1266+I1267+I1268</f>
        <v>0</v>
      </c>
      <c r="J1269" s="10">
        <f t="shared" ref="J1269" si="3266">J1263+J1264+J1265+J1266+J1267+J1268</f>
        <v>0</v>
      </c>
      <c r="K1269" s="10">
        <f t="shared" ref="K1269" si="3267">K1263+K1264+K1265+K1266+K1267+K1268</f>
        <v>0</v>
      </c>
      <c r="L1269" s="10">
        <f t="shared" ref="L1269" si="3268">L1263+L1264+L1265+L1266+L1267+L1268</f>
        <v>0</v>
      </c>
      <c r="M1269" s="10">
        <f t="shared" ref="M1269" si="3269">M1263+M1264+M1265+M1266+M1267+M1268</f>
        <v>0</v>
      </c>
      <c r="N1269" s="10">
        <f t="shared" ref="N1269" si="3270">N1263+N1264+N1265+N1266+N1267+N1268</f>
        <v>0</v>
      </c>
      <c r="O1269" s="10">
        <f t="shared" ref="O1269" si="3271">O1263+O1264+O1265+O1266+O1267+O1268</f>
        <v>0</v>
      </c>
      <c r="P1269" s="10">
        <f t="shared" ref="P1269" si="3272">P1263+P1264+P1265+P1266+P1267+P1268</f>
        <v>0</v>
      </c>
      <c r="Q1269" s="10">
        <f t="shared" ref="Q1269" si="3273">Q1263+Q1264+Q1265+Q1266+Q1267+Q1268</f>
        <v>0</v>
      </c>
      <c r="R1269" s="10">
        <f t="shared" ref="R1269" si="3274">R1263+R1264+R1265+R1266+R1267+R1268</f>
        <v>0</v>
      </c>
      <c r="S1269" s="10">
        <f t="shared" ref="S1269" si="3275">S1263+S1264+S1265+S1266+S1267+S1268</f>
        <v>0</v>
      </c>
      <c r="T1269" s="10">
        <f t="shared" ref="T1269" si="3276">T1263+T1264+T1265+T1266+T1267+T1268</f>
        <v>0</v>
      </c>
      <c r="U1269" s="10">
        <f t="shared" ref="U1269" si="3277">U1263+U1264+U1265+U1266+U1267+U1268</f>
        <v>0</v>
      </c>
      <c r="V1269" s="10">
        <f t="shared" ref="V1269" si="3278">V1263+V1264+V1265+V1266+V1267+V1268</f>
        <v>0</v>
      </c>
      <c r="W1269" s="10">
        <f t="shared" ref="W1269" si="3279">W1263+W1264+W1265+W1266+W1267+W1268</f>
        <v>0</v>
      </c>
      <c r="X1269" s="10">
        <f t="shared" ref="X1269" si="3280">X1263+X1264+X1265+X1266+X1267+X1268</f>
        <v>0</v>
      </c>
      <c r="Y1269" s="10">
        <f t="shared" ref="Y1269" si="3281">Y1263+Y1264+Y1265+Y1266+Y1267+Y1268</f>
        <v>0</v>
      </c>
      <c r="Z1269" s="10">
        <f t="shared" ref="Z1269" si="3282">Z1263+Z1264+Z1265+Z1266+Z1267+Z1268</f>
        <v>0</v>
      </c>
      <c r="AA1269" s="16">
        <v>7</v>
      </c>
      <c r="AO1269" s="4">
        <f t="shared" si="3198"/>
        <v>0</v>
      </c>
      <c r="AP1269" s="4">
        <f t="shared" si="3199"/>
        <v>0</v>
      </c>
      <c r="AQ1269" s="4">
        <f t="shared" ref="AQ1269:AQ1332" si="3283">MAX(AO1269:AP1269)</f>
        <v>0</v>
      </c>
      <c r="AU1269" s="310"/>
      <c r="AV1269" s="316"/>
      <c r="AW1269" s="317"/>
      <c r="AX1269" s="321" t="s">
        <v>35</v>
      </c>
      <c r="AY1269" s="321"/>
      <c r="AZ1269" s="10">
        <f>AZ1263+AZ1264+AZ1265+AZ1266+AZ1267+AZ1268</f>
        <v>4165015.96</v>
      </c>
      <c r="BA1269" s="10">
        <f t="shared" ref="BA1269:BT1269" si="3284">BA1263+BA1264+BA1265+BA1266+BA1267+BA1268</f>
        <v>4165015.96</v>
      </c>
      <c r="BB1269" s="10">
        <f t="shared" si="3284"/>
        <v>0</v>
      </c>
      <c r="BC1269" s="10">
        <f t="shared" si="3284"/>
        <v>0</v>
      </c>
      <c r="BD1269" s="10">
        <f t="shared" si="3284"/>
        <v>0</v>
      </c>
      <c r="BE1269" s="10">
        <f t="shared" si="3284"/>
        <v>0</v>
      </c>
      <c r="BF1269" s="10">
        <f t="shared" si="3284"/>
        <v>0</v>
      </c>
      <c r="BG1269" s="10">
        <f t="shared" si="3284"/>
        <v>0</v>
      </c>
      <c r="BH1269" s="10">
        <f t="shared" si="3284"/>
        <v>0</v>
      </c>
      <c r="BI1269" s="10">
        <f t="shared" si="3284"/>
        <v>0</v>
      </c>
      <c r="BJ1269" s="10">
        <f t="shared" si="3284"/>
        <v>0</v>
      </c>
      <c r="BK1269" s="10">
        <f t="shared" si="3284"/>
        <v>0</v>
      </c>
      <c r="BL1269" s="10">
        <f t="shared" si="3284"/>
        <v>0</v>
      </c>
      <c r="BM1269" s="10">
        <f t="shared" si="3284"/>
        <v>0</v>
      </c>
      <c r="BN1269" s="10">
        <f t="shared" si="3284"/>
        <v>0</v>
      </c>
      <c r="BO1269" s="10">
        <f t="shared" si="3284"/>
        <v>0</v>
      </c>
      <c r="BP1269" s="10">
        <f t="shared" si="3284"/>
        <v>0</v>
      </c>
      <c r="BQ1269" s="10">
        <f t="shared" si="3284"/>
        <v>0</v>
      </c>
      <c r="BR1269" s="10">
        <f t="shared" si="3284"/>
        <v>0</v>
      </c>
      <c r="BS1269" s="10">
        <f t="shared" si="3284"/>
        <v>0</v>
      </c>
      <c r="BT1269" s="10">
        <f t="shared" si="3284"/>
        <v>0</v>
      </c>
      <c r="BU1269" s="16">
        <v>7</v>
      </c>
      <c r="CI1269" s="32">
        <f>BF1269-BG1269</f>
        <v>0</v>
      </c>
      <c r="CJ1269" s="123"/>
    </row>
    <row r="1270" spans="1:88" ht="75" customHeight="1">
      <c r="A1270" s="296"/>
      <c r="B1270" s="299"/>
      <c r="C1270" s="308"/>
      <c r="D1270" s="311" t="s">
        <v>337</v>
      </c>
      <c r="E1270" s="312"/>
      <c r="F1270" s="11">
        <f>ROUND(F1269/C1263,2)</f>
        <v>624.59</v>
      </c>
      <c r="G1270" s="11">
        <f>ROUND(G1269/C1263,2)</f>
        <v>624.59</v>
      </c>
      <c r="H1270" s="11">
        <f>ROUND(H1269/C1263,2)</f>
        <v>0</v>
      </c>
      <c r="I1270" s="11">
        <f>ROUND(I1269/C1263,2)</f>
        <v>0</v>
      </c>
      <c r="J1270" s="11">
        <f>ROUND(J1269/C1263,2)</f>
        <v>0</v>
      </c>
      <c r="K1270" s="11">
        <f>ROUND(K1269/C1263,2)</f>
        <v>0</v>
      </c>
      <c r="L1270" s="11">
        <f>ROUND(L1269/C1263,2)</f>
        <v>0</v>
      </c>
      <c r="M1270" s="11">
        <f>ROUND(M1269/C1263,2)</f>
        <v>0</v>
      </c>
      <c r="N1270" s="11">
        <f>ROUND(N1269/C1263,2)</f>
        <v>0</v>
      </c>
      <c r="O1270" s="11">
        <f>ROUND(O1269/C1263,2)</f>
        <v>0</v>
      </c>
      <c r="P1270" s="11">
        <f>ROUND(P1269/C1263,2)</f>
        <v>0</v>
      </c>
      <c r="Q1270" s="11">
        <f>ROUND(Q1269/C1263,2)</f>
        <v>0</v>
      </c>
      <c r="R1270" s="11">
        <f>ROUND(R1269/C1263,2)</f>
        <v>0</v>
      </c>
      <c r="S1270" s="11">
        <f>ROUND(S1269/C1263,2)</f>
        <v>0</v>
      </c>
      <c r="T1270" s="11">
        <f>ROUND(T1269/C1263,2)</f>
        <v>0</v>
      </c>
      <c r="U1270" s="11">
        <f>ROUND(U1269/C1263,2)</f>
        <v>0</v>
      </c>
      <c r="V1270" s="11">
        <f>ROUND(V1269/C1263,2)</f>
        <v>0</v>
      </c>
      <c r="W1270" s="11">
        <f>ROUND(W1269/C1263,2)</f>
        <v>0</v>
      </c>
      <c r="X1270" s="11">
        <f>ROUND(X1269/C1263,2)</f>
        <v>0</v>
      </c>
      <c r="Y1270" s="11">
        <f>ROUND(Y1269/C1263,2)</f>
        <v>0</v>
      </c>
      <c r="Z1270" s="11">
        <f>ROUND(Z1269/C1263,2)</f>
        <v>0</v>
      </c>
      <c r="AA1270" s="17">
        <v>8</v>
      </c>
      <c r="AD1270" s="52">
        <f>IF(AND(G1270&gt;947.15,G1270&lt;949),3,IF(AND(G1270&gt;623.59,G1270&lt;625),4,IF(AND(G1270&gt;237.38,G1270&lt;239),5,IF(AND(G1270&gt;1986,G1270&lt;1988),6,IF(AND(G1270&gt;739.75,G1270&lt;741),7,IF(AND(G1270&gt;282.91,G1270&lt;284),8,IF(AND(G1270&gt;2681.35,G1270&lt;2683),9,IF(AND(G1270&gt;828.59,G1270&lt;830),10,IF(AND(G1270&gt;585.15,G1270&lt;587),11,IF(AND(G1270&gt;991.71,G1270&lt;993),12,IF(AND(G1270&gt;652.95,G1270&lt;654),13,IF(AND(G1270&gt;248.59,G1270&lt;250),14,IF(AND(G1270&gt;2079.39,G1270&lt;2081),15,IF(AND(G1270&gt;774.57,G1270&lt;776),16,IF(AND(G1270&gt;296.25,G1270&lt;298),17,IF(AND(G1270&gt;2807.42,G1270&lt;2809),18,IF(AND(G1270&gt;867.59,G1270&lt;869),19,IF(AND(G1270&gt;612.7,G1270&lt;614),20))))))))))))))))))</f>
        <v>4</v>
      </c>
      <c r="AE1270" s="52" t="b">
        <f>IF(AND(I1270&gt;1204.78,I1270&lt;1206),5,IF(AND(I1270&gt;1407.63,I1270&lt;1409),8,IF(AND(I1270&gt;1427.91,I1270&lt;1429),11,IF(AND(I1270&gt;1261.45,I1270&lt;1263),14,IF(AND(I1270&gt;1473.83,I1270&lt;1475),17,IF(AND(I1270&gt;1495.07,I1270&lt;1497),20))))))</f>
        <v>0</v>
      </c>
      <c r="AF1270" s="52" t="b">
        <f>IF(AND(J1270&gt;486.32,J1270&lt;488),3,IF(AND(J1270&gt;324.64,J1270&lt;326),4,IF(AND(J1270&gt;286.99,J1270&lt;288.5),5,IF(AND(J1270&gt;617.7,J1270&lt;618),6,IF(AND(J1270&gt;411.3,J1270&lt;413),7,IF(AND(J1270&gt;365.04,J1270&lt;367),8,IF(AND(J1270&gt;797.54,J1270&lt;799),9,IF(AND(J1270&gt;533.49,J1270&lt;535),10,IF(AND(J1270&gt;475.86,J1270&lt;477),11,IF(AND(J1270&gt;509.22,J1270&lt;511),12,IF(AND(J1270&gt;339.94,J1270&lt;341.2),13,IF(AND(J1270&gt;300.53,J1270&lt;302),14,IF(AND(J1270&gt;646.78,J1270&lt;648),15,IF(AND(J1270&gt;430.68,J1270&lt;432),16,IF(AND(J1270&gt;382.24,J1270&lt;384),17,IF(AND(J1270&gt;835.07,J1270&lt;837),18,IF(AND(J1270&gt;558.61,J1270&lt;560),19,IF(AND(J1270&gt;498.27,J1270&lt;500),20))))))))))))))))))</f>
        <v>0</v>
      </c>
      <c r="AG1270" s="52" t="b">
        <f>IF(AND(L1270&gt;497.89,L1270&lt;499),3,IF(AND(L1270&gt;360.29,L1270&lt;362),4,IF(AND(L1270&gt;249.38,L1270&lt;251),5,IF(AND(L1270&gt;628.22,L1270&lt;630),6,IF(AND(L1270&gt;455.21,L1270&lt;457),7,IF(AND(L1270&gt;315.16,L1270&lt;317),8,IF(AND(L1270&gt;814.35,L1270&lt;816),9,IF(AND(L1270&gt;571.19,L1270&lt;573),10,IF(AND(L1270&gt;401.59,L1270&lt;403),11,IF(AND(L1270&gt;521.33,L1270&lt;523),12,IF(AND(L1270&gt;377.28,L1270&lt;379),13,IF(AND(L1270&gt;261.15,L1270&lt;263),14,IF(AND(L1270&gt;657.8,L1270&lt;659),15,IF(AND(L1270&gt;476.66,L1270&lt;478),16,IF(AND(L1270&gt;330.01,L1270&lt;332),17,IF(AND(L1270&gt;852.67,L1270&lt;854),18,IF(AND(L1270&gt;598.08,L1270&lt;600),19,IF(AND(L1270&gt;420.51,L1270&lt;422),20))))))))))))))))))</f>
        <v>0</v>
      </c>
      <c r="AH1270" s="52" t="b">
        <f>IF(AND(Q1270&gt;358.85,Q1270&lt;360),3,IF(AND(Q1270&gt;129.83,Q1270&lt;131),4,IF(AND(Q1270&gt;77.61,Q1270&lt;79),5,IF(AND(Q1270&gt;426.19,Q1270&lt;428),6,IF(AND(Q1270&gt;159.77,Q1270&lt;161),7,IF(AND(Q1270&gt;94.38,Q1270&lt;96),8,IF(AND(Q1270&gt;567.37,Q1270&lt;569),9,IF(AND(Q1270&gt;203.4,Q1270&lt;205),10,IF(AND(Q1270&gt;131.96,Q1270&lt;133),11,IF(AND(Q1270&gt;375.76,Q1270&lt;377),12,IF(AND(Q1270&gt;135.98,Q1270&lt;137),13,IF(AND(Q1270&gt;81.31,Q1270&lt;83),14,IF(AND(Q1270&gt;446.27,Q1270&lt;448),15,IF(AND(Q1270&gt;167.32,Q1270&lt;169),16,IF(AND(Q1270&gt;98.86,Q1270&lt;100),17,IF(AND(Q1270&gt;594.08,Q1270&lt;596),18,IF(AND(Q1270&gt;213.01,Q1270&lt;215),19,IF(AND(Q1270&gt;138.21,Q1270&lt;140),20))))))))))))))))))</f>
        <v>0</v>
      </c>
      <c r="AI1270" s="52" t="b">
        <f>IF(AND(S1270&gt;195.17,S1270&lt;197),3,IF(AND(S1270&gt;88.93,S1270&lt;90),4,IF(AND(S1270&gt;47.88,S1270&lt;49),5,IF(AND(S1270&gt;245.08,S1270&lt;247),6,IF(AND(S1270&gt;111.07,S1270&lt;113),7,IF(AND(S1270&gt;60.92,S1270&lt;62),8,IF(AND(S1270&gt;296.11,S1270&lt;298),9,IF(AND(S1270&gt;139.41,S1270&lt;141),10,IF(AND(S1270&gt;78.67,S1270&lt;80),11,IF(AND(S1270&gt;204.39,S1270&lt;206),12,IF(AND(S1270&gt;93.16,S1270&lt;95),13,IF(AND(S1270&gt;50.17,S1270&lt;52),14,IF(AND(S1270&gt;256.64,S1270&lt;258),15,IF(AND(S1270&gt;116.33,S1270&lt;118),16,IF(AND(S1270&gt;63.83,S1270&lt;65),17,IF(AND(S1270&gt;310.07,S1270&lt;312),18,IF(AND(S1270&gt;146.01,S1270&lt;148),19,IF(AND(S1270&gt;82.42,S1270&lt;84),20))))))))))))))))))</f>
        <v>0</v>
      </c>
      <c r="AJ1270" s="52" t="b">
        <f>IF(AND(U1270&gt;107.35,U1270&lt;109),3,IF(AND(U1270&gt;63.65,U1270&lt;65),4,IF(AND(U1270&gt;44.75,U1270&lt;46),5,IF(AND(U1270&gt;143.27,U1270&lt;145),6,IF(AND(U1270&gt;85.58,U1270&lt;87),7,IF(AND(U1270&gt;60.46,U1270&lt;62),8,IF(AND(U1270&gt;194.16,U1270&lt;196),9,IF(AND(U1270&gt;117.24,U1270&lt;119),10,IF(AND(U1270&gt;82.88,U1270&lt;84),11,IF(AND(U1270&gt;112.44,U1270&lt;114),12,IF(AND(U1270&gt;66.69,U1270&lt;68),13,IF(AND(U1270&gt;46.9,U1270&lt;48),14,IF(AND(U1270&gt;150.05,U1270&lt;152),15,IF(AND(U1270&gt;90.65,U1270&lt;91),16,IF(AND(U1270&gt;63.34,U1270&lt;65),17,IF(AND(U1270&gt;203.34,U1270&lt;205),18,IF(AND(U1270&gt;122.8,U1270&lt;124),19,IF(AND(U1270&gt;86.83,U1270&lt;88),20))))))))))))))))))</f>
        <v>0</v>
      </c>
      <c r="AK1270" s="52" t="b">
        <f>IF(AND(V1270&gt;139.85,V1270&lt;141),3,IF(AND(V1270&gt;103.84,V1270&lt;105),4,IF(AND(V1270&gt;52.32,V1270&lt;54),5,IF(AND(V1270&gt;285.46,V1270&lt;287),6,IF(AND(V1270&gt;118.42,V1270&lt;120),7,IF(AND(V1270&gt;62.42,V1270&lt;64),8,IF(AND(V1270&gt;412.27,V1270&lt;414),9,IF(AND(V1270&gt;140.33,V1270&lt;142),10,IF(AND(V1270&gt;145,V1270&lt;147),11,IF(AND(V1270&gt;146.47,V1270&lt;148),12,IF(AND(V1270&gt;108.77,V1270&lt;110),13,IF(AND(V1270&gt;54.82,V1270&lt;56),14,IF(AND(V1270&gt;298.92,V1270&lt;300),15,IF(AND(V1270&gt;124.03,V1270&lt;126),16,IF(AND(V1270&gt;65.4,V1270&lt;67),17,IF(AND(V1270&gt;431.69,V1270&lt;433),18,IF(AND(V1270&gt;146.97,V1270&lt;148),19,IF(AND(V1270&gt;151.86,V1270&lt;153),20))))))))))))))))))</f>
        <v>0</v>
      </c>
      <c r="AL1270" s="52" t="b">
        <f>IF(AND(W1270&gt;350.42,W1270&lt;352),3,IF(AND(W1270&gt;546.22,W1270&lt;548),4,IF(AND(W1270&gt;155.33,W1270&lt;157),5,IF(AND(W1270&gt;721.99,W1270&lt;723),6,IF(AND(W1270&gt;638.96,W1270&lt;639),7,IF(AND(W1270&gt;187.79,W1270&lt;189),8,IF(AND(W1270&gt;945.4,W1270&lt;947),9,IF(AND(W1270&gt;698.46,W1270&lt;670),10,IF(AND(W1270&gt;360.7,W1270&lt;362),11,IF(AND(W1270&gt;366.94,W1270&lt;368),12,IF(AND(W1270&gt;571.94,W1270&lt;573),13,IF(AND(W1270&gt;162.68,W1270&lt;164),14,IF(AND(W1270&gt;755.97,W1270&lt;757),15,IF(AND(W1270&gt;667.99,W1270&lt;669),16,IF(AND(W1270&gt;196.66,W1270&lt;198),17,IF(AND(W1270&gt;989.88,W1270&lt;991),18,IF(AND(W1270&gt;731.33,W1270&lt;733),19,IF(AND(W1270&gt;377.7,W1270&lt;379),20))))))))))))))))))</f>
        <v>0</v>
      </c>
      <c r="AM1270" s="52" t="b">
        <f>IF(AND(Y1270&gt;46.2,Y1270&lt;46.5),3,IF(AND(Y1270&gt;18.8,Y1270&lt;19.1),4,IF(AND(Y1270&gt;15.8,Y1270&lt;16),5,IF(AND(Y1270&gt;78.7,Y1270&lt;79),6,IF(AND(Y1270&gt;32.1,Y1270&lt;32.4),7,IF(AND(Y1270&gt;26.9,Y1270&lt;27.3),8,IF(AND(Y1270&gt;125,Y1270&lt;125.5),9,IF(AND(Y1270&gt;48.2,Y1270&lt;48.52),10,IF(AND(Y1270&gt;43.1,Y1270&lt;43.6),11,IF(AND(Y1270&gt;48.53,Y1270&lt;48.7),12,IF(AND(Y1270&gt;19.6,Y1270&lt;20.1),13,IF(AND(Y1270&gt;16.5,Y1270&lt;16.9),14,IF(AND(Y1270&gt;82.4,Y1270&lt;82.8),15,IF(AND(Y1270&gt;33.6,Y1270&lt;34),16,IF(AND(Y1270&gt;28,Y1270&lt;28.6),17,IF(AND(Y1270&gt;130.8,Y1270&lt;131.4),18,IF(AND(Y1270&gt;50.5,Y1270&lt;50.9),19,IF(AND(Y1270&gt;45.2,Y1270&lt;45.8),20))))))))))))))))))</f>
        <v>0</v>
      </c>
      <c r="AO1270" s="4">
        <f t="shared" si="3198"/>
        <v>0</v>
      </c>
      <c r="AP1270" s="4">
        <f t="shared" si="3199"/>
        <v>0</v>
      </c>
      <c r="AQ1270" s="4">
        <f t="shared" si="3283"/>
        <v>0</v>
      </c>
      <c r="AU1270" s="310"/>
      <c r="AV1270" s="316"/>
      <c r="AW1270" s="317"/>
      <c r="AX1270" s="321" t="s">
        <v>337</v>
      </c>
      <c r="AY1270" s="321"/>
      <c r="AZ1270" s="11">
        <f>ROUND(AZ1269/AW1263,2)</f>
        <v>1249.18</v>
      </c>
      <c r="BA1270" s="11">
        <f>ROUND(BA1269/AW1263,2)</f>
        <v>1249.18</v>
      </c>
      <c r="BB1270" s="11">
        <f>ROUND(BB1269/AW1263,2)</f>
        <v>0</v>
      </c>
      <c r="BC1270" s="11">
        <f>ROUND(BC1269/AW1263,2)</f>
        <v>0</v>
      </c>
      <c r="BD1270" s="11">
        <f>ROUND(BD1269/AW1263,2)</f>
        <v>0</v>
      </c>
      <c r="BE1270" s="11">
        <f>ROUND(BE1269/AW1263,2)</f>
        <v>0</v>
      </c>
      <c r="BF1270" s="11">
        <f>ROUND(BF1269/AW1263,2)</f>
        <v>0</v>
      </c>
      <c r="BG1270" s="11">
        <f>ROUND(BG1269/AW1263,2)</f>
        <v>0</v>
      </c>
      <c r="BH1270" s="11">
        <f>ROUND(BH1269/AW1263,2)</f>
        <v>0</v>
      </c>
      <c r="BI1270" s="11">
        <f>ROUND(BI1269/AW1263,2)</f>
        <v>0</v>
      </c>
      <c r="BJ1270" s="11">
        <f>ROUND(BJ1269/AW1263,2)</f>
        <v>0</v>
      </c>
      <c r="BK1270" s="11">
        <f>ROUND(BK1269/AW1263,2)</f>
        <v>0</v>
      </c>
      <c r="BL1270" s="11">
        <f>ROUND(BL1269/AW1263,2)</f>
        <v>0</v>
      </c>
      <c r="BM1270" s="11">
        <f>ROUND(BM1269/AW1263,2)</f>
        <v>0</v>
      </c>
      <c r="BN1270" s="11">
        <f>ROUND(BN1269/AW1263,2)</f>
        <v>0</v>
      </c>
      <c r="BO1270" s="11">
        <f>ROUND(BO1269/AW1263,2)</f>
        <v>0</v>
      </c>
      <c r="BP1270" s="11">
        <f>ROUND(BP1269/AW1263,2)</f>
        <v>0</v>
      </c>
      <c r="BQ1270" s="11">
        <f>ROUND(BQ1269/AW1263,2)</f>
        <v>0</v>
      </c>
      <c r="BR1270" s="11">
        <f>ROUND(BR1269/AW1263,2)</f>
        <v>0</v>
      </c>
      <c r="BS1270" s="11">
        <f>ROUND(BS1269/AW1263,2)</f>
        <v>0</v>
      </c>
      <c r="BT1270" s="11">
        <f>ROUND(BT1269/AW1263,2)</f>
        <v>0</v>
      </c>
      <c r="BU1270" s="17">
        <v>8</v>
      </c>
      <c r="BX1270" s="52" t="b">
        <f>IF(AND(BA1270&gt;947.15,BA1270&lt;949),3,IF(AND(BA1270&gt;623.59,BA1270&lt;625),4,IF(AND(BA1270&gt;237.38,BA1270&lt;239),5,IF(AND(BA1270&gt;1986,BA1270&lt;1988),6,IF(AND(BA1270&gt;739.75,BA1270&lt;741),7,IF(AND(BA1270&gt;282.91,BA1270&lt;284),8,IF(AND(BA1270&gt;2681.35,BA1270&lt;2683),9,IF(AND(BA1270&gt;828.59,BA1270&lt;830),10,IF(AND(BA1270&gt;585.15,BA1270&lt;587),11,IF(AND(BA1270&gt;991.71,BA1270&lt;993),12,IF(AND(BA1270&gt;652.95,BA1270&lt;654),13,IF(AND(BA1270&gt;248.59,BA1270&lt;250),14,IF(AND(BA1270&gt;2079.39,BA1270&lt;2081),15,IF(AND(BA1270&gt;774.57,BA1270&lt;776),16,IF(AND(BA1270&gt;296.25,BA1270&lt;298),17,IF(AND(BA1270&gt;2807.42,BA1270&lt;2809),18,IF(AND(BA1270&gt;867.59,BA1270&lt;869),19,IF(AND(BA1270&gt;612.7,BA1270&lt;614),20))))))))))))))))))</f>
        <v>0</v>
      </c>
      <c r="BY1270" s="52" t="b">
        <f>IF(AND(BC1270&gt;1204.78,BC1270&lt;1206),5,IF(AND(BC1270&gt;1407.63,BC1270&lt;1409),8,IF(AND(BC1270&gt;1427.91,BC1270&lt;1429),11,IF(AND(BC1270&gt;1261.45,BC1270&lt;1263),14,IF(AND(BC1270&gt;1473.83,BC1270&lt;1475),17,IF(AND(BC1270&gt;1495.07,BC1270&lt;1497),20))))))</f>
        <v>0</v>
      </c>
      <c r="BZ1270" s="52" t="b">
        <f>IF(AND(BD1270&gt;486.32,BD1270&lt;488),3,IF(AND(BD1270&gt;324.64,BD1270&lt;326),4,IF(AND(BD1270&gt;286.99,BD1270&lt;288.5),5,IF(AND(BD1270&gt;617.7,BD1270&lt;618),6,IF(AND(BD1270&gt;411.3,BD1270&lt;413),7,IF(AND(BD1270&gt;365.04,BD1270&lt;367),8,IF(AND(BD1270&gt;797.54,BD1270&lt;799),9,IF(AND(BD1270&gt;533.49,BD1270&lt;535),10,IF(AND(BD1270&gt;475.86,BD1270&lt;477),11,IF(AND(BD1270&gt;509.22,BD1270&lt;511),12,IF(AND(BD1270&gt;339.94,BD1270&lt;341.2),13,IF(AND(BD1270&gt;300.53,BD1270&lt;302),14,IF(AND(BD1270&gt;646.78,BD1270&lt;648),15,IF(AND(BD1270&gt;430.68,BD1270&lt;432),16,IF(AND(BD1270&gt;382.24,BD1270&lt;384),17,IF(AND(BD1270&gt;835.07,BD1270&lt;837),18,IF(AND(BD1270&gt;558.61,BD1270&lt;560),19,IF(AND(BD1270&gt;498.27,BD1270&lt;500),20))))))))))))))))))</f>
        <v>0</v>
      </c>
      <c r="CA1270" s="52" t="b">
        <f>IF(AND(BF1270&gt;497.89,BF1270&lt;499),3,IF(AND(BF1270&gt;360.29,BF1270&lt;362),4,IF(AND(BF1270&gt;249.38,BF1270&lt;251),5,IF(AND(BF1270&gt;628.22,BF1270&lt;630),6,IF(AND(BF1270&gt;455.21,BF1270&lt;457),7,IF(AND(BF1270&gt;315.16,BF1270&lt;317),8,IF(AND(BF1270&gt;814.35,BF1270&lt;816),9,IF(AND(BF1270&gt;571.19,BF1270&lt;573),10,IF(AND(BF1270&gt;401.59,BF1270&lt;403),11,IF(AND(BF1270&gt;521.33,BF1270&lt;523),12,IF(AND(BF1270&gt;377.28,BF1270&lt;379),13,IF(AND(BF1270&gt;261.15,BF1270&lt;263),14,IF(AND(BF1270&gt;657.8,BF1270&lt;659),15,IF(AND(BF1270&gt;476.66,BF1270&lt;478),16,IF(AND(BF1270&gt;330.01,BF1270&lt;332),17,IF(AND(BF1270&gt;852.67,BF1270&lt;854),18,IF(AND(BF1270&gt;598.08,BF1270&lt;600),19,IF(AND(BF1270&gt;420.51,BF1270&lt;422),20))))))))))))))))))</f>
        <v>0</v>
      </c>
      <c r="CB1270" s="52" t="b">
        <f>IF(AND(BK1270&gt;358.85,BK1270&lt;360),3,IF(AND(BK1270&gt;129.83,BK1270&lt;131),4,IF(AND(BK1270&gt;77.61,BK1270&lt;79),5,IF(AND(BK1270&gt;426.19,BK1270&lt;428),6,IF(AND(BK1270&gt;159.77,BK1270&lt;161),7,IF(AND(BK1270&gt;94.38,BK1270&lt;96),8,IF(AND(BK1270&gt;567.37,BK1270&lt;569),9,IF(AND(BK1270&gt;203.4,BK1270&lt;205),10,IF(AND(BK1270&gt;131.96,BK1270&lt;133),11,IF(AND(BK1270&gt;375.76,BK1270&lt;377),12,IF(AND(BK1270&gt;135.98,BK1270&lt;137),13,IF(AND(BK1270&gt;81.31,BK1270&lt;83),14,IF(AND(BK1270&gt;446.27,BK1270&lt;448),15,IF(AND(BK1270&gt;167.32,BK1270&lt;169),16,IF(AND(BK1270&gt;98.86,BK1270&lt;100),17,IF(AND(BK1270&gt;594.08,BK1270&lt;596),18,IF(AND(BK1270&gt;213.01,BK1270&lt;215),19,IF(AND(BK1270&gt;138.21,BK1270&lt;140),20))))))))))))))))))</f>
        <v>0</v>
      </c>
      <c r="CC1270" s="52" t="b">
        <f>IF(AND(BM1270&gt;195.17,BM1270&lt;197),3,IF(AND(BM1270&gt;88.93,BM1270&lt;90),4,IF(AND(BM1270&gt;47.88,BM1270&lt;49),5,IF(AND(BM1270&gt;245.08,BM1270&lt;247),6,IF(AND(BM1270&gt;111.07,BM1270&lt;113),7,IF(AND(BM1270&gt;60.92,BM1270&lt;62),8,IF(AND(BM1270&gt;296.11,BM1270&lt;298),9,IF(AND(BM1270&gt;139.41,BM1270&lt;141),10,IF(AND(BM1270&gt;78.67,BM1270&lt;80),11,IF(AND(BM1270&gt;204.39,BM1270&lt;206),12,IF(AND(BM1270&gt;93.16,BM1270&lt;95),13,IF(AND(BM1270&gt;50.17,BM1270&lt;52),14,IF(AND(BM1270&gt;256.64,BM1270&lt;258),15,IF(AND(BM1270&gt;116.33,BM1270&lt;118),16,IF(AND(BM1270&gt;63.83,BM1270&lt;65),17,IF(AND(BM1270&gt;310.07,BM1270&lt;312),18,IF(AND(BM1270&gt;146.01,BM1270&lt;148),19,IF(AND(BM1270&gt;82.42,BM1270&lt;84),20))))))))))))))))))</f>
        <v>0</v>
      </c>
      <c r="CD1270" s="52" t="b">
        <f>IF(AND(BO1270&gt;107.35,BO1270&lt;109),3,IF(AND(BO1270&gt;63.65,BO1270&lt;65),4,IF(AND(BO1270&gt;44.75,BO1270&lt;46),5,IF(AND(BO1270&gt;143.27,BO1270&lt;145),6,IF(AND(BO1270&gt;85.58,BO1270&lt;87),7,IF(AND(BO1270&gt;60.46,BO1270&lt;62),8,IF(AND(BO1270&gt;194.16,BO1270&lt;196),9,IF(AND(BO1270&gt;117.24,BO1270&lt;119),10,IF(AND(BO1270&gt;82.88,BO1270&lt;84),11,IF(AND(BO1270&gt;112.44,BO1270&lt;114),12,IF(AND(BO1270&gt;66.69,BO1270&lt;68),13,IF(AND(BO1270&gt;46.9,BO1270&lt;48),14,IF(AND(BO1270&gt;150.05,BO1270&lt;152),15,IF(AND(BO1270&gt;90.65,BO1270&lt;91),16,IF(AND(BO1270&gt;63.34,BO1270&lt;65),17,IF(AND(BO1270&gt;203.34,BO1270&lt;205),18,IF(AND(BO1270&gt;122.8,BO1270&lt;124),19,IF(AND(BO1270&gt;86.83,BO1270&lt;88),20))))))))))))))))))</f>
        <v>0</v>
      </c>
      <c r="CE1270" s="52" t="b">
        <f>IF(AND(BP1270&gt;139.85,BP1270&lt;141),3,IF(AND(BP1270&gt;103.84,BP1270&lt;105),4,IF(AND(BP1270&gt;52.32,BP1270&lt;54),5,IF(AND(BP1270&gt;285.46,BP1270&lt;287),6,IF(AND(BP1270&gt;118.42,BP1270&lt;120),7,IF(AND(BP1270&gt;62.42,BP1270&lt;64),8,IF(AND(BP1270&gt;412.27,BP1270&lt;414),9,IF(AND(BP1270&gt;140.33,BP1270&lt;142),10,IF(AND(BP1270&gt;145,BP1270&lt;147),11,IF(AND(BP1270&gt;146.47,BP1270&lt;148),12,IF(AND(BP1270&gt;108.77,BP1270&lt;110),13,IF(AND(BP1270&gt;54.82,BP1270&lt;56),14,IF(AND(BP1270&gt;298.92,BP1270&lt;300),15,IF(AND(BP1270&gt;124.03,BP1270&lt;126),16,IF(AND(BP1270&gt;65.4,BP1270&lt;67),17,IF(AND(BP1270&gt;431.69,BP1270&lt;433),18,IF(AND(BP1270&gt;146.97,BP1270&lt;148),19,IF(AND(BP1270&gt;151.86,BP1270&lt;153),20))))))))))))))))))</f>
        <v>0</v>
      </c>
      <c r="CF1270" s="52" t="b">
        <f>IF(AND(BQ1270&gt;350.42,BQ1270&lt;352),3,IF(AND(BQ1270&gt;546.22,BQ1270&lt;548),4,IF(AND(BQ1270&gt;155.33,BQ1270&lt;157),5,IF(AND(BQ1270&gt;721.99,BQ1270&lt;723),6,IF(AND(BQ1270&gt;638.96,BQ1270&lt;639),7,IF(AND(BQ1270&gt;187.79,BQ1270&lt;189),8,IF(AND(BQ1270&gt;945.4,BQ1270&lt;947),9,IF(AND(BQ1270&gt;698.46,BQ1270&lt;670),10,IF(AND(BQ1270&gt;360.7,BQ1270&lt;362),11,IF(AND(BQ1270&gt;366.94,BQ1270&lt;368),12,IF(AND(BQ1270&gt;571.94,BQ1270&lt;573),13,IF(AND(BQ1270&gt;162.68,BQ1270&lt;164),14,IF(AND(BQ1270&gt;755.97,BQ1270&lt;757),15,IF(AND(BQ1270&gt;667.99,BQ1270&lt;669),16,IF(AND(BQ1270&gt;196.66,BQ1270&lt;198),17,IF(AND(BQ1270&gt;989.88,BQ1270&lt;991),18,IF(AND(BQ1270&gt;731.33,BQ1270&lt;733),19,IF(AND(BQ1270&gt;377.7,BQ1270&lt;379),20))))))))))))))))))</f>
        <v>0</v>
      </c>
      <c r="CG1270" s="52" t="b">
        <f>IF(AND(BS1270&gt;46.2,BS1270&lt;46.5),3,IF(AND(BS1270&gt;18.8,BS1270&lt;19.1),4,IF(AND(BS1270&gt;15.8,BS1270&lt;16),5,IF(AND(BS1270&gt;78.7,BS1270&lt;79),6,IF(AND(BS1270&gt;32.1,BS1270&lt;32.4),7,IF(AND(BS1270&gt;26.9,BS1270&lt;27.3),8,IF(AND(BS1270&gt;125,BS1270&lt;125.5),9,IF(AND(BS1270&gt;48.2,BS1270&lt;48.52),10,IF(AND(BS1270&gt;43.1,BS1270&lt;43.6),11,IF(AND(BS1270&gt;48.53,BS1270&lt;48.7),12,IF(AND(BS1270&gt;19.6,BS1270&lt;20.1),13,IF(AND(BS1270&gt;16.5,BS1270&lt;16.9),14,IF(AND(BS1270&gt;82.4,BS1270&lt;82.8),15,IF(AND(BS1270&gt;33.6,BS1270&lt;34),16,IF(AND(BS1270&gt;28,BS1270&lt;28.6),17,IF(AND(BS1270&gt;130.8,BS1270&lt;131.4),18,IF(AND(BS1270&gt;50.5,BS1270&lt;50.9),19,IF(AND(BS1270&gt;45.2,BS1270&lt;45.8),20))))))))))))))))))</f>
        <v>0</v>
      </c>
    </row>
    <row r="1271" spans="1:88" ht="90" customHeight="1">
      <c r="A1271" s="297"/>
      <c r="B1271" s="300"/>
      <c r="C1271" s="309"/>
      <c r="D1271" s="311" t="s">
        <v>338</v>
      </c>
      <c r="E1271" s="312"/>
      <c r="F1271" s="10" t="s">
        <v>36</v>
      </c>
      <c r="G1271" s="12">
        <f>IF(AD1271=FALSE,0,AD1271)</f>
        <v>624.59</v>
      </c>
      <c r="H1271" s="12" t="s">
        <v>36</v>
      </c>
      <c r="I1271" s="12">
        <f>IF(AE1271=FALSE,0,AE1271)</f>
        <v>0</v>
      </c>
      <c r="J1271" s="12">
        <f>IF(AF1271=FALSE,0,AF1271)</f>
        <v>0</v>
      </c>
      <c r="K1271" s="12" t="s">
        <v>36</v>
      </c>
      <c r="L1271" s="12">
        <f>IF(AG1271=FALSE,0,AG1271)</f>
        <v>0</v>
      </c>
      <c r="M1271" s="12" t="s">
        <v>36</v>
      </c>
      <c r="N1271" s="12" t="s">
        <v>36</v>
      </c>
      <c r="O1271" s="12" t="s">
        <v>36</v>
      </c>
      <c r="P1271" s="12" t="s">
        <v>36</v>
      </c>
      <c r="Q1271" s="12">
        <f>IF(AH1271=FALSE,0,AH1271)</f>
        <v>0</v>
      </c>
      <c r="R1271" s="12" t="s">
        <v>36</v>
      </c>
      <c r="S1271" s="12">
        <f>IF(AI1271=FALSE,0,AI1271)</f>
        <v>0</v>
      </c>
      <c r="T1271" s="12" t="s">
        <v>36</v>
      </c>
      <c r="U1271" s="12">
        <f>IF(AJ1271=FALSE,0,AJ1271)</f>
        <v>0</v>
      </c>
      <c r="V1271" s="12">
        <f>IF(AK1271=FALSE,0,AK1271)</f>
        <v>0</v>
      </c>
      <c r="W1271" s="12">
        <f>IF(AL1271=FALSE,0,AL1271)</f>
        <v>0</v>
      </c>
      <c r="X1271" s="12" t="s">
        <v>36</v>
      </c>
      <c r="Y1271" s="12">
        <f>IF(AM1271=FALSE,0,AM1271)</f>
        <v>0</v>
      </c>
      <c r="Z1271" s="12" t="s">
        <v>36</v>
      </c>
      <c r="AA1271" s="18">
        <v>9</v>
      </c>
      <c r="AD1271" s="52">
        <f>IF(AD1270=3,948.15,IF(AD1270=4,624.59,IF(AD1270=5,238.38,IF(AD1270=6,1987,IF(AD1270=7,740.75,IF(AD1270=8,283.91,IF(AD1270=9,2682.35,IF(AD1270=10,829.59,IF(AD1270=11,586.15,IF(AD1270=12,992.71,IF(AD1270=13,653.95,IF(AD1270=14,249.59,IF(AD1270=15,2080.39,IF(AD1270=16,775.57,IF(AD1270=17,297.25,IF(AD1270=18,2808.42,IF(AD1270=19,868.59,IF(AD1270=20,613.7))))))))))))))))))</f>
        <v>624.59</v>
      </c>
      <c r="AE1271" s="52" t="b">
        <f>IF(AE1270=5,1205.78,IF(AE1270=8,1408.63,IF(AE1270=11,1428.91,IF(AE1270=14,1262.45,IF(AE1270=17,1474.83,IF(AE1270=20,1496.07))))))</f>
        <v>0</v>
      </c>
      <c r="AF1271" s="52" t="b">
        <f>IF(AF1270=3,487.32,IF(AF1270=4,325.64,IF(AF1270=5,287.99,IF(AF1270=6,618.7,IF(AF1270=7,412.3,IF(AF1270=8,366.04,IF(AF1270=9,798.54,IF(AF1270=10,534.49,IF(AF1270=11,476.86,IF(AF1270=12,510.22,IF(AF1270=13,340.94,IF(AF1270=14,301.53,IF(AF1270=15,647.78,IF(AF1270=16,431.68,IF(AF1270=17,383.24,IF(AF1270=18,836.07,IF(AF1270=19,559.61,IF(AF1270=20,499.27))))))))))))))))))</f>
        <v>0</v>
      </c>
      <c r="AG1271" s="52" t="b">
        <f>IF(AG1270=3,498.89,IF(AG1270=4,361.29,IF(AG1270=5,250.38,IF(AG1270=6,629.22,IF(AG1270=7,456.21,IF(AG1270=8,316.16,IF(AG1270=9,815.35,IF(AG1270=10,572.19,IF(AG1270=11,402.59,IF(AG1270=12,522.33,IF(AG1270=13,378.28,IF(AG1270=14,262.15,IF(AG1270=15,658.8,IF(AG1270=16,477.66,IF(AG1270=17,331.01,IF(AG1270=18,853.67,IF(AG1270=19,599.08,IF(AG1270=20,421.51))))))))))))))))))</f>
        <v>0</v>
      </c>
      <c r="AH1271" s="52" t="b">
        <f>IF(AH1270=3,359.85,IF(AH1270=4,130.83,IF(AH1270=5,78.61,IF(AH1270=6,427.19,IF(AH1270=7,160.77,IF(AH1270=8,95.38,IF(AH1270=9,568.37,IF(AH1270=10,204.4,IF(AH1270=11,132.96,IF(AH1270=12,376.76,IF(AH1270=13,136.98,IF(AH1270=14,82.31,IF(AH1270=15,447.27,IF(AH1270=16,168.32,IF(AH1270=17,99.86,IF(AH1270=18,595.08,IF(AH1270=19,214.01,IF(AH1270=20,139.21))))))))))))))))))</f>
        <v>0</v>
      </c>
      <c r="AI1271" s="52" t="b">
        <f>IF(AI1270=3,196.17,IF(AI1270=4,89.93,IF(AI1270=5,48.88,IF(AI1270=6,246.08,IF(AI1270=7,112.07,IF(AI1270=8,61.92,IF(AI1270=9,297.11,IF(AI1270=10,140.41,IF(AI1270=11,79.67,IF(AI1270=12,205.39,IF(AI1270=13,94.16,IF(AI1270=14,51.17,IF(AI1270=15,257.64,IF(AI1270=16,117.33,IF(AI1270=17,64.83,IF(AI1270=18,311.07,IF(AI1270=19,147.01,IF(AI1270=20,83.42))))))))))))))))))</f>
        <v>0</v>
      </c>
      <c r="AJ1271" s="52" t="b">
        <f>IF(AJ1270=3,108.35,IF(AJ1270=4,64.65,IF(AJ1270=5,45.75,IF(AJ1270=6,144.27,IF(AJ1270=7,86.58,IF(AJ1270=8,61.46,IF(AJ1270=9,195.16,IF(AJ1270=10,118.24,IF(AJ1270=11,83.88,IF(AJ1270=12,113.44,IF(AJ1270=13,67.69,IF(AJ1270=14,47.9,IF(AJ1270=15,151.05,IF(AJ1270=16,90.65,IF(AJ1270=17,64.34,IF(AJ1270=18,204.34,IF(AJ1270=19,123.8,IF(AJ1270=20,87.83))))))))))))))))))</f>
        <v>0</v>
      </c>
      <c r="AK1271" s="52" t="b">
        <f>IF(AK1270=3,140.85,IF(AK1270=4,104.84,IF(AK1270=5,53.32,IF(AK1270=6,286.46,IF(AK1270=7,119.42,IF(AK1270=8,63.42,IF(AK1270=9,413.27,IF(AK1270=10,141.33,IF(AK1270=11,146,IF(AK1270=12,147.47,IF(AK1270=13,109.77,IF(AK1270=14,55.82,IF(AK1270=15,299.92,IF(AK1270=16,125.03,IF(AK1270=17,66.4,IF(AK1270=18,432.69,IF(AK1270=19,147.97,IF(AK1270=20,152.86))))))))))))))))))</f>
        <v>0</v>
      </c>
      <c r="AL1271" s="52" t="b">
        <f>IF(AL1270=3,351.42,IF(AL1270=4,547.22,IF(AL1270=5,156.33,IF(AL1270=6,722.99,IF(AL1270=7,638.96,IF(AL1270=8,188.79,IF(AL1270=9,946.4,IF(AL1270=10,699.46,IF(AL1270=11,361.7,IF(AL1270=12,367.94,IF(AL1270=13,572.94,IF(AL1270=14,163.68,IF(AL1270=15,756.97,IF(AL1270=16,668.99,IF(AL1270=17,197.66,IF(AL1270=18,990.88,IF(AL1270=19,732.33,IF(AL1270=20,378.7))))))))))))))))))</f>
        <v>0</v>
      </c>
      <c r="AM1271" s="52" t="b">
        <f>IF(AM1270=3,46.41,IF(AM1270=4,19.01,IF(AM1270=5,15.96,IF(AM1270=6,78.9,IF(AM1270=7,32.34,IF(AM1270=8,27.09,IF(AM1270=9,125.27,IF(AM1270=10,48.48,IF(AM1270=11,43.47,IF(AM1270=12,48.59,IF(AM1270=13,19.9,IF(AM1270=14,16.71,IF(AM1270=15,82.61,IF(AM1270=16,33.86,IF(AM1270=17,28.36,IF(AM1270=18,131.15,IF(AM1270=19,50.76,IF(AM1270=20,45.51))))))))))))))))))</f>
        <v>0</v>
      </c>
      <c r="AO1271" s="4">
        <f t="shared" si="3198"/>
        <v>0</v>
      </c>
      <c r="AP1271" s="4">
        <f t="shared" si="3199"/>
        <v>0</v>
      </c>
      <c r="AQ1271" s="4">
        <f t="shared" si="3283"/>
        <v>0</v>
      </c>
      <c r="AU1271" s="310"/>
      <c r="AV1271" s="316"/>
      <c r="AW1271" s="317"/>
      <c r="AX1271" s="321" t="s">
        <v>338</v>
      </c>
      <c r="AY1271" s="321"/>
      <c r="AZ1271" s="10" t="s">
        <v>36</v>
      </c>
      <c r="BA1271" s="12">
        <f>IF(BX1271=FALSE,0,BX1271)</f>
        <v>1249.18</v>
      </c>
      <c r="BB1271" s="12" t="s">
        <v>36</v>
      </c>
      <c r="BC1271" s="12">
        <f>IF(BY1271=FALSE,0,BY1271)</f>
        <v>0</v>
      </c>
      <c r="BD1271" s="12">
        <f>IF(BZ1271=FALSE,0,BZ1271)</f>
        <v>0</v>
      </c>
      <c r="BE1271" s="12" t="s">
        <v>36</v>
      </c>
      <c r="BF1271" s="12">
        <f>IF(CA1271=FALSE,0,CA1271)</f>
        <v>0</v>
      </c>
      <c r="BG1271" s="12" t="s">
        <v>36</v>
      </c>
      <c r="BH1271" s="12" t="s">
        <v>36</v>
      </c>
      <c r="BI1271" s="12" t="s">
        <v>36</v>
      </c>
      <c r="BJ1271" s="12" t="s">
        <v>36</v>
      </c>
      <c r="BK1271" s="12">
        <f>IF(CB1271=FALSE,0,CB1271)</f>
        <v>0</v>
      </c>
      <c r="BL1271" s="12" t="s">
        <v>36</v>
      </c>
      <c r="BM1271" s="12">
        <f>IF(CC1271=FALSE,0,CC1271)</f>
        <v>0</v>
      </c>
      <c r="BN1271" s="12" t="s">
        <v>36</v>
      </c>
      <c r="BO1271" s="12">
        <f>IF(CD1271=FALSE,0,CD1271)</f>
        <v>0</v>
      </c>
      <c r="BP1271" s="12">
        <f>IF(CE1271=FALSE,0,CE1271)</f>
        <v>0</v>
      </c>
      <c r="BQ1271" s="12">
        <f>IF(CF1271=FALSE,0,CF1271)</f>
        <v>0</v>
      </c>
      <c r="BR1271" s="12" t="s">
        <v>36</v>
      </c>
      <c r="BS1271" s="12">
        <f>IF(CG1271=FALSE,0,CG1271)</f>
        <v>0</v>
      </c>
      <c r="BT1271" s="12" t="s">
        <v>36</v>
      </c>
      <c r="BU1271" s="18">
        <v>9</v>
      </c>
      <c r="BX1271" s="52">
        <f>IF(AD1270=3,1896.3,IF(AD1270=4,1249.18,IF(AD1270=5,476.76,IF(AD1270=6,3974,IF(AD1270=7,1481.5,IF(AD1270=8,567.82,IF(AD1270=9,5364.7,IF(AD1270=10,1659.18,IF(AD1270=11,1172.3)))))))))</f>
        <v>1249.18</v>
      </c>
      <c r="BY1271" s="52" t="b">
        <f>IF(AE1270=5,2411.56,IF(AE1270=8,2817.26,IF(AE1270=11,2857.82)))</f>
        <v>0</v>
      </c>
      <c r="BZ1271" s="52" t="b">
        <f>IF(AF1270=3,974.64,IF(AF1270=4,651.28,IF(AF1270=5,575.98,IF(AF1270=6,1237.4,IF(AF1270=7,824.6,IF(AF1270=8,732.08,IF(AF1270=9,1597.08,IF(AF1270=10,1068.98,IF(AF1270=11,953.72)))))))))</f>
        <v>0</v>
      </c>
      <c r="CA1271" s="52" t="b">
        <f>IF(AG1270=3,997.78,IF(AG1270=4,722.58,IF(AG1270=5,500.76,IF(AG1270=6,1258.44,IF(AG1270=7,912.42,IF(AG1270=8,632.32,IF(AG1270=9,1630.7,IF(AG1270=10,1144.38,IF(AG1270=11,805.18)))))))))</f>
        <v>0</v>
      </c>
      <c r="CB1271" s="52" t="b">
        <f>IF(AH1270=3,719.7,IF(AH1270=4,261.66,IF(AH1270=5,157.22,IF(AH1270=6,854.38,IF(AH1270=7,321.54,IF(AH1270=8,190.76,IF(AH1270=9,1136.74,IF(AH1270=10,408.8,IF(AH1270=11,265.92)))))))))</f>
        <v>0</v>
      </c>
      <c r="CC1271" s="52" t="b">
        <f>IF(AI1270=3,392.34,IF(AI1270=4,179.86,IF(AI1270=5,97.76,IF(AI1270=6,492.16,IF(AI1270=7,224.14,IF(AI1270=8,123.84,IF(AI1270=9,594.22,IF(AI1270=10,280.82,IF(AI1270=11,159.34)))))))))</f>
        <v>0</v>
      </c>
      <c r="CD1271" s="52" t="b">
        <f>IF(AJ1270=3,216.7,IF(AJ1270=4,129.3,IF(AJ1270=5,91.5,IF(AJ1270=6,288.54,IF(AJ1270=7,173.16,IF(AJ1270=8,122.92,IF(AJ1270=9,390.32,IF(AJ1270=10,236.48,IF(AJ1270=11,167.76)))))))))</f>
        <v>0</v>
      </c>
      <c r="CE1271" s="52" t="b">
        <f>IF(AK1270=3,281.7,IF(AK1270=4,209.68,IF(AK1270=5,106.64,IF(AK1270=6,572.92,IF(AK1270=7,238.84,IF(AK1270=8,126.84,IF(AK1270=9,826.54,IF(AK1270=10,282.66,IF(AK1270=11,292)))))))))</f>
        <v>0</v>
      </c>
      <c r="CF1271" s="52" t="b">
        <f>IF(AL1270=3,702.84,IF(AL1270=4,1094.44,IF(AL1270=5,312.66,IF(AL1270=6,1445.98,IF(AL1270=7,1277.92,IF(AL1270=8,377.58,IF(AL1270=9,1892.8,IF(AL1270=10,1398.92,IF(AL1270=11,723.4)))))))))</f>
        <v>0</v>
      </c>
      <c r="CG1271" s="52" t="b">
        <f>IF(AM1270=3,92.82,IF(AM1270=4,38.02,IF(AM1270=5,31.92,IF(AM1270=6,157.8,IF(AM1270=7,64.68,IF(AM1270=8,54.18,IF(AM1270=9,250.54,IF(AM1270=10,96.96,IF(AM1270=11,86.94)))))))))</f>
        <v>0</v>
      </c>
    </row>
    <row r="1272" spans="1:88" ht="30" customHeight="1">
      <c r="A1272" s="295" t="s">
        <v>124</v>
      </c>
      <c r="B1272" s="298" t="s">
        <v>227</v>
      </c>
      <c r="C1272" s="307">
        <v>1604.2</v>
      </c>
      <c r="D1272" s="298" t="s">
        <v>27</v>
      </c>
      <c r="E1272" s="36" t="s">
        <v>28</v>
      </c>
      <c r="F1272" s="40">
        <f>G1272+I1272+J1272+L1272+Q1272+S1272+U1272+V1272+W1272+Y1272+Z1272</f>
        <v>789458.9</v>
      </c>
      <c r="G1272" s="44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f>M1272+O1272</f>
        <v>579581.41800000006</v>
      </c>
      <c r="M1272" s="60">
        <v>579581.41800000006</v>
      </c>
      <c r="N1272" s="13">
        <v>0</v>
      </c>
      <c r="O1272" s="13">
        <v>0</v>
      </c>
      <c r="P1272" s="13">
        <v>0</v>
      </c>
      <c r="Q1272" s="13">
        <v>209877.48199999999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25">
        <v>1</v>
      </c>
      <c r="AO1272" s="4">
        <f t="shared" si="3198"/>
        <v>0</v>
      </c>
      <c r="AP1272" s="4">
        <f t="shared" si="3199"/>
        <v>0</v>
      </c>
      <c r="AQ1272" s="4">
        <f t="shared" si="3283"/>
        <v>0</v>
      </c>
      <c r="AU1272" s="310" t="s">
        <v>124</v>
      </c>
      <c r="AV1272" s="316" t="s">
        <v>227</v>
      </c>
      <c r="AW1272" s="317">
        <v>1604.2</v>
      </c>
      <c r="AX1272" s="316" t="s">
        <v>27</v>
      </c>
      <c r="AY1272" s="36" t="s">
        <v>28</v>
      </c>
      <c r="AZ1272" s="10">
        <f>BA1272+BC1272+BD1272+BF1272+BK1272+BM1272+BO1272+BP1272+BQ1272+BS1272+BT1272</f>
        <v>1578917.81</v>
      </c>
      <c r="BA1272" s="44">
        <f>ROUND($C1272*BA1280,2)</f>
        <v>0</v>
      </c>
      <c r="BB1272" s="10">
        <f>ROUND(H1272*2,2)</f>
        <v>0</v>
      </c>
      <c r="BC1272" s="44">
        <f>ROUND($C1272*BC1280,2)</f>
        <v>0</v>
      </c>
      <c r="BD1272" s="44">
        <f>ROUND($C1272*BD1280,2)</f>
        <v>0</v>
      </c>
      <c r="BE1272" s="10">
        <f>ROUND(K1272*2,2)</f>
        <v>0</v>
      </c>
      <c r="BF1272" s="44">
        <f>ROUND($C1272*BF1280,2)</f>
        <v>1159162.8400000001</v>
      </c>
      <c r="BG1272" s="10">
        <f>ROUND(M1272*2,2)</f>
        <v>1159162.8400000001</v>
      </c>
      <c r="BH1272" s="10">
        <f>ROUND(N1272*2,2)</f>
        <v>0</v>
      </c>
      <c r="BI1272" s="10">
        <f>ROUND(O1272*2,2)</f>
        <v>0</v>
      </c>
      <c r="BJ1272" s="10">
        <f>ROUND(P1272*2,2)</f>
        <v>0</v>
      </c>
      <c r="BK1272" s="44">
        <f>ROUND($C1272*BK1280,2)</f>
        <v>419754.97</v>
      </c>
      <c r="BL1272" s="10">
        <f>ROUND(R1272*2,2)</f>
        <v>0</v>
      </c>
      <c r="BM1272" s="44">
        <f>ROUND($C1272*BM1280,2)</f>
        <v>0</v>
      </c>
      <c r="BN1272" s="10">
        <f>ROUND(T1272*2,2)</f>
        <v>0</v>
      </c>
      <c r="BO1272" s="44">
        <f>ROUND($C1272*BO1280,2)</f>
        <v>0</v>
      </c>
      <c r="BP1272" s="44">
        <f>ROUND(V1272*2,2)</f>
        <v>0</v>
      </c>
      <c r="BQ1272" s="44">
        <f>ROUND($C1272*BQ1280,2)</f>
        <v>0</v>
      </c>
      <c r="BR1272" s="10">
        <f>ROUND(X1272*2,2)</f>
        <v>0</v>
      </c>
      <c r="BS1272" s="44">
        <f>ROUND(Y1272*2,2)</f>
        <v>0</v>
      </c>
      <c r="BT1272" s="10">
        <f>ROUND(Z1272*2,2)</f>
        <v>0</v>
      </c>
      <c r="BU1272" s="25">
        <v>1</v>
      </c>
      <c r="CI1272" s="32">
        <f>BF1272-BG1272</f>
        <v>0</v>
      </c>
    </row>
    <row r="1273" spans="1:88" ht="60" customHeight="1">
      <c r="A1273" s="296"/>
      <c r="B1273" s="299"/>
      <c r="C1273" s="308"/>
      <c r="D1273" s="300"/>
      <c r="E1273" s="36" t="s">
        <v>29</v>
      </c>
      <c r="F1273" s="13">
        <v>0</v>
      </c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5">
        <v>2</v>
      </c>
      <c r="AO1273" s="4">
        <f t="shared" si="3198"/>
        <v>0</v>
      </c>
      <c r="AP1273" s="4">
        <f t="shared" si="3199"/>
        <v>0</v>
      </c>
      <c r="AQ1273" s="4">
        <f t="shared" si="3283"/>
        <v>0</v>
      </c>
      <c r="AU1273" s="310"/>
      <c r="AV1273" s="316"/>
      <c r="AW1273" s="317"/>
      <c r="AX1273" s="316"/>
      <c r="AY1273" s="36" t="s">
        <v>29</v>
      </c>
      <c r="AZ1273" s="13">
        <v>0</v>
      </c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5">
        <v>2</v>
      </c>
    </row>
    <row r="1274" spans="1:88" ht="120" customHeight="1">
      <c r="A1274" s="296"/>
      <c r="B1274" s="299"/>
      <c r="C1274" s="308"/>
      <c r="D1274" s="298" t="s">
        <v>30</v>
      </c>
      <c r="E1274" s="36" t="s">
        <v>31</v>
      </c>
      <c r="F1274" s="13">
        <v>0</v>
      </c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5">
        <v>3</v>
      </c>
      <c r="AO1274" s="4">
        <f t="shared" si="3198"/>
        <v>0</v>
      </c>
      <c r="AP1274" s="4">
        <f t="shared" si="3199"/>
        <v>0</v>
      </c>
      <c r="AQ1274" s="4">
        <f t="shared" si="3283"/>
        <v>0</v>
      </c>
      <c r="AT1274" s="32">
        <f>AZ1274-BC1274</f>
        <v>0</v>
      </c>
      <c r="AU1274" s="310"/>
      <c r="AV1274" s="316"/>
      <c r="AW1274" s="317"/>
      <c r="AX1274" s="316" t="s">
        <v>30</v>
      </c>
      <c r="AY1274" s="36" t="s">
        <v>31</v>
      </c>
      <c r="AZ1274" s="13">
        <v>0</v>
      </c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5">
        <v>3</v>
      </c>
    </row>
    <row r="1275" spans="1:88" ht="30" customHeight="1">
      <c r="A1275" s="296"/>
      <c r="B1275" s="299"/>
      <c r="C1275" s="308"/>
      <c r="D1275" s="299"/>
      <c r="E1275" s="36" t="s">
        <v>32</v>
      </c>
      <c r="F1275" s="13">
        <v>0</v>
      </c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5">
        <v>4</v>
      </c>
      <c r="AO1275" s="4">
        <f t="shared" si="3198"/>
        <v>0</v>
      </c>
      <c r="AP1275" s="4">
        <f t="shared" si="3199"/>
        <v>0</v>
      </c>
      <c r="AQ1275" s="4">
        <f t="shared" si="3283"/>
        <v>0</v>
      </c>
      <c r="AU1275" s="310"/>
      <c r="AV1275" s="316"/>
      <c r="AW1275" s="317"/>
      <c r="AX1275" s="316"/>
      <c r="AY1275" s="36" t="s">
        <v>32</v>
      </c>
      <c r="AZ1275" s="13">
        <v>0</v>
      </c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5">
        <v>4</v>
      </c>
    </row>
    <row r="1276" spans="1:88" ht="30" customHeight="1">
      <c r="A1276" s="296"/>
      <c r="B1276" s="299"/>
      <c r="C1276" s="308"/>
      <c r="D1276" s="299"/>
      <c r="E1276" s="36" t="s">
        <v>33</v>
      </c>
      <c r="F1276" s="13">
        <v>0</v>
      </c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5">
        <v>5</v>
      </c>
      <c r="AO1276" s="4">
        <f t="shared" si="3198"/>
        <v>0</v>
      </c>
      <c r="AP1276" s="4">
        <f t="shared" si="3199"/>
        <v>0</v>
      </c>
      <c r="AQ1276" s="4">
        <f t="shared" si="3283"/>
        <v>0</v>
      </c>
      <c r="AU1276" s="310"/>
      <c r="AV1276" s="316"/>
      <c r="AW1276" s="317"/>
      <c r="AX1276" s="316"/>
      <c r="AY1276" s="36" t="s">
        <v>33</v>
      </c>
      <c r="AZ1276" s="13">
        <v>0</v>
      </c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5">
        <v>5</v>
      </c>
    </row>
    <row r="1277" spans="1:88" ht="30" customHeight="1">
      <c r="A1277" s="296"/>
      <c r="B1277" s="299"/>
      <c r="C1277" s="308"/>
      <c r="D1277" s="300"/>
      <c r="E1277" s="36" t="s">
        <v>34</v>
      </c>
      <c r="F1277" s="13">
        <v>0</v>
      </c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5">
        <v>6</v>
      </c>
      <c r="AO1277" s="4">
        <f t="shared" si="3198"/>
        <v>0</v>
      </c>
      <c r="AP1277" s="4">
        <f t="shared" si="3199"/>
        <v>0</v>
      </c>
      <c r="AQ1277" s="4">
        <f t="shared" si="3283"/>
        <v>0</v>
      </c>
      <c r="AU1277" s="310"/>
      <c r="AV1277" s="316"/>
      <c r="AW1277" s="317"/>
      <c r="AX1277" s="316"/>
      <c r="AY1277" s="36" t="s">
        <v>34</v>
      </c>
      <c r="AZ1277" s="13">
        <v>0</v>
      </c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5">
        <v>6</v>
      </c>
    </row>
    <row r="1278" spans="1:88" ht="30" customHeight="1">
      <c r="A1278" s="296"/>
      <c r="B1278" s="299"/>
      <c r="C1278" s="308"/>
      <c r="D1278" s="311" t="s">
        <v>35</v>
      </c>
      <c r="E1278" s="312"/>
      <c r="F1278" s="10">
        <f>F1272+F1273+F1274+F1275+F1276+F1277</f>
        <v>789458.9</v>
      </c>
      <c r="G1278" s="10">
        <f t="shared" ref="G1278" si="3285">G1272+G1273+G1274+G1275+G1276+G1277</f>
        <v>0</v>
      </c>
      <c r="H1278" s="10">
        <f t="shared" ref="H1278" si="3286">H1272+H1273+H1274+H1275+H1276+H1277</f>
        <v>0</v>
      </c>
      <c r="I1278" s="10">
        <f t="shared" ref="I1278" si="3287">I1272+I1273+I1274+I1275+I1276+I1277</f>
        <v>0</v>
      </c>
      <c r="J1278" s="10">
        <f t="shared" ref="J1278" si="3288">J1272+J1273+J1274+J1275+J1276+J1277</f>
        <v>0</v>
      </c>
      <c r="K1278" s="10">
        <f t="shared" ref="K1278" si="3289">K1272+K1273+K1274+K1275+K1276+K1277</f>
        <v>0</v>
      </c>
      <c r="L1278" s="10">
        <f t="shared" ref="L1278" si="3290">L1272+L1273+L1274+L1275+L1276+L1277</f>
        <v>579581.41800000006</v>
      </c>
      <c r="M1278" s="10">
        <f t="shared" ref="M1278" si="3291">M1272+M1273+M1274+M1275+M1276+M1277</f>
        <v>579581.41800000006</v>
      </c>
      <c r="N1278" s="10">
        <f t="shared" ref="N1278" si="3292">N1272+N1273+N1274+N1275+N1276+N1277</f>
        <v>0</v>
      </c>
      <c r="O1278" s="10">
        <f t="shared" ref="O1278" si="3293">O1272+O1273+O1274+O1275+O1276+O1277</f>
        <v>0</v>
      </c>
      <c r="P1278" s="10">
        <f t="shared" ref="P1278" si="3294">P1272+P1273+P1274+P1275+P1276+P1277</f>
        <v>0</v>
      </c>
      <c r="Q1278" s="10">
        <f t="shared" ref="Q1278" si="3295">Q1272+Q1273+Q1274+Q1275+Q1276+Q1277</f>
        <v>209877.48199999999</v>
      </c>
      <c r="R1278" s="10">
        <f t="shared" ref="R1278" si="3296">R1272+R1273+R1274+R1275+R1276+R1277</f>
        <v>0</v>
      </c>
      <c r="S1278" s="10">
        <f t="shared" ref="S1278" si="3297">S1272+S1273+S1274+S1275+S1276+S1277</f>
        <v>0</v>
      </c>
      <c r="T1278" s="10">
        <f t="shared" ref="T1278" si="3298">T1272+T1273+T1274+T1275+T1276+T1277</f>
        <v>0</v>
      </c>
      <c r="U1278" s="10">
        <f t="shared" ref="U1278" si="3299">U1272+U1273+U1274+U1275+U1276+U1277</f>
        <v>0</v>
      </c>
      <c r="V1278" s="10">
        <f t="shared" ref="V1278" si="3300">V1272+V1273+V1274+V1275+V1276+V1277</f>
        <v>0</v>
      </c>
      <c r="W1278" s="10">
        <f t="shared" ref="W1278" si="3301">W1272+W1273+W1274+W1275+W1276+W1277</f>
        <v>0</v>
      </c>
      <c r="X1278" s="10">
        <f t="shared" ref="X1278" si="3302">X1272+X1273+X1274+X1275+X1276+X1277</f>
        <v>0</v>
      </c>
      <c r="Y1278" s="10">
        <f t="shared" ref="Y1278" si="3303">Y1272+Y1273+Y1274+Y1275+Y1276+Y1277</f>
        <v>0</v>
      </c>
      <c r="Z1278" s="10">
        <f t="shared" ref="Z1278" si="3304">Z1272+Z1273+Z1274+Z1275+Z1276+Z1277</f>
        <v>0</v>
      </c>
      <c r="AA1278" s="16">
        <v>7</v>
      </c>
      <c r="AO1278" s="4">
        <f t="shared" si="3198"/>
        <v>0</v>
      </c>
      <c r="AP1278" s="4">
        <f t="shared" si="3199"/>
        <v>0</v>
      </c>
      <c r="AQ1278" s="4">
        <f t="shared" si="3283"/>
        <v>0</v>
      </c>
      <c r="AU1278" s="310"/>
      <c r="AV1278" s="316"/>
      <c r="AW1278" s="317"/>
      <c r="AX1278" s="321" t="s">
        <v>35</v>
      </c>
      <c r="AY1278" s="321"/>
      <c r="AZ1278" s="10">
        <f>AZ1272+AZ1273+AZ1274+AZ1275+AZ1276+AZ1277</f>
        <v>1578917.81</v>
      </c>
      <c r="BA1278" s="10">
        <f t="shared" ref="BA1278:BT1278" si="3305">BA1272+BA1273+BA1274+BA1275+BA1276+BA1277</f>
        <v>0</v>
      </c>
      <c r="BB1278" s="10">
        <f t="shared" si="3305"/>
        <v>0</v>
      </c>
      <c r="BC1278" s="10">
        <f t="shared" si="3305"/>
        <v>0</v>
      </c>
      <c r="BD1278" s="10">
        <f t="shared" si="3305"/>
        <v>0</v>
      </c>
      <c r="BE1278" s="10">
        <f t="shared" si="3305"/>
        <v>0</v>
      </c>
      <c r="BF1278" s="10">
        <f t="shared" si="3305"/>
        <v>1159162.8400000001</v>
      </c>
      <c r="BG1278" s="10">
        <f t="shared" si="3305"/>
        <v>1159162.8400000001</v>
      </c>
      <c r="BH1278" s="10">
        <f t="shared" si="3305"/>
        <v>0</v>
      </c>
      <c r="BI1278" s="10">
        <f t="shared" si="3305"/>
        <v>0</v>
      </c>
      <c r="BJ1278" s="10">
        <f t="shared" si="3305"/>
        <v>0</v>
      </c>
      <c r="BK1278" s="10">
        <f t="shared" si="3305"/>
        <v>419754.97</v>
      </c>
      <c r="BL1278" s="10">
        <f t="shared" si="3305"/>
        <v>0</v>
      </c>
      <c r="BM1278" s="10">
        <f t="shared" si="3305"/>
        <v>0</v>
      </c>
      <c r="BN1278" s="10">
        <f t="shared" si="3305"/>
        <v>0</v>
      </c>
      <c r="BO1278" s="10">
        <f t="shared" si="3305"/>
        <v>0</v>
      </c>
      <c r="BP1278" s="10">
        <f t="shared" si="3305"/>
        <v>0</v>
      </c>
      <c r="BQ1278" s="10">
        <f t="shared" si="3305"/>
        <v>0</v>
      </c>
      <c r="BR1278" s="10">
        <f t="shared" si="3305"/>
        <v>0</v>
      </c>
      <c r="BS1278" s="10">
        <f t="shared" si="3305"/>
        <v>0</v>
      </c>
      <c r="BT1278" s="10">
        <f t="shared" si="3305"/>
        <v>0</v>
      </c>
      <c r="BU1278" s="16">
        <v>7</v>
      </c>
      <c r="BV1278" s="4">
        <v>1</v>
      </c>
      <c r="CI1278" s="32">
        <f>BF1278-BG1278</f>
        <v>0</v>
      </c>
      <c r="CJ1278" s="123"/>
    </row>
    <row r="1279" spans="1:88" ht="75" customHeight="1">
      <c r="A1279" s="296"/>
      <c r="B1279" s="299"/>
      <c r="C1279" s="308"/>
      <c r="D1279" s="311" t="s">
        <v>337</v>
      </c>
      <c r="E1279" s="312"/>
      <c r="F1279" s="11">
        <f>ROUND(F1278/C1272,2)</f>
        <v>492.12</v>
      </c>
      <c r="G1279" s="11">
        <f>ROUND(G1278/C1272,2)</f>
        <v>0</v>
      </c>
      <c r="H1279" s="11">
        <f>ROUND(H1278/C1272,2)</f>
        <v>0</v>
      </c>
      <c r="I1279" s="11">
        <f>ROUND(I1278/C1272,2)</f>
        <v>0</v>
      </c>
      <c r="J1279" s="11">
        <f>ROUND(J1278/C1272,2)</f>
        <v>0</v>
      </c>
      <c r="K1279" s="11">
        <f>ROUND(K1278/C1272,2)</f>
        <v>0</v>
      </c>
      <c r="L1279" s="11">
        <f>ROUND(L1278/C1272,2)</f>
        <v>361.29</v>
      </c>
      <c r="M1279" s="11">
        <f>ROUND(M1278/C1272,2)</f>
        <v>361.29</v>
      </c>
      <c r="N1279" s="11">
        <f>ROUND(N1278/C1272,2)</f>
        <v>0</v>
      </c>
      <c r="O1279" s="11">
        <f>ROUND(O1278/C1272,2)</f>
        <v>0</v>
      </c>
      <c r="P1279" s="11">
        <f>ROUND(P1278/C1272,2)</f>
        <v>0</v>
      </c>
      <c r="Q1279" s="11">
        <f>ROUND(Q1278/C1272,2)</f>
        <v>130.83000000000001</v>
      </c>
      <c r="R1279" s="11">
        <f>ROUND(R1278/C1272,2)</f>
        <v>0</v>
      </c>
      <c r="S1279" s="11">
        <f>ROUND(S1278/C1272,2)</f>
        <v>0</v>
      </c>
      <c r="T1279" s="11">
        <f>ROUND(T1278/C1272,2)</f>
        <v>0</v>
      </c>
      <c r="U1279" s="11">
        <f>ROUND(U1278/C1272,2)</f>
        <v>0</v>
      </c>
      <c r="V1279" s="11">
        <f>ROUND(V1278/C1272,2)</f>
        <v>0</v>
      </c>
      <c r="W1279" s="11">
        <f>ROUND(W1278/C1272,2)</f>
        <v>0</v>
      </c>
      <c r="X1279" s="11">
        <f>ROUND(X1278/C1272,2)</f>
        <v>0</v>
      </c>
      <c r="Y1279" s="11">
        <f>ROUND(Y1278/C1272,2)</f>
        <v>0</v>
      </c>
      <c r="Z1279" s="11">
        <f>ROUND(Z1278/C1272,2)</f>
        <v>0</v>
      </c>
      <c r="AA1279" s="17">
        <v>8</v>
      </c>
      <c r="AD1279" s="52" t="b">
        <f>IF(AND(G1279&gt;947.15,G1279&lt;949),3,IF(AND(G1279&gt;623.59,G1279&lt;625),4,IF(AND(G1279&gt;237.38,G1279&lt;239),5,IF(AND(G1279&gt;1986,G1279&lt;1988),6,IF(AND(G1279&gt;739.75,G1279&lt;741),7,IF(AND(G1279&gt;282.91,G1279&lt;284),8,IF(AND(G1279&gt;2681.35,G1279&lt;2683),9,IF(AND(G1279&gt;828.59,G1279&lt;830),10,IF(AND(G1279&gt;585.15,G1279&lt;587),11,IF(AND(G1279&gt;991.71,G1279&lt;993),12,IF(AND(G1279&gt;652.95,G1279&lt;654),13,IF(AND(G1279&gt;248.59,G1279&lt;250),14,IF(AND(G1279&gt;2079.39,G1279&lt;2081),15,IF(AND(G1279&gt;774.57,G1279&lt;776),16,IF(AND(G1279&gt;296.25,G1279&lt;298),17,IF(AND(G1279&gt;2807.42,G1279&lt;2809),18,IF(AND(G1279&gt;867.59,G1279&lt;869),19,IF(AND(G1279&gt;612.7,G1279&lt;614),20))))))))))))))))))</f>
        <v>0</v>
      </c>
      <c r="AE1279" s="52" t="b">
        <f>IF(AND(I1279&gt;1204.78,I1279&lt;1206),5,IF(AND(I1279&gt;1407.63,I1279&lt;1409),8,IF(AND(I1279&gt;1427.91,I1279&lt;1429),11,IF(AND(I1279&gt;1261.45,I1279&lt;1263),14,IF(AND(I1279&gt;1473.83,I1279&lt;1475),17,IF(AND(I1279&gt;1495.07,I1279&lt;1497),20))))))</f>
        <v>0</v>
      </c>
      <c r="AF1279" s="52" t="b">
        <f>IF(AND(J1279&gt;486.32,J1279&lt;488),3,IF(AND(J1279&gt;324.64,J1279&lt;326),4,IF(AND(J1279&gt;286.99,J1279&lt;288.5),5,IF(AND(J1279&gt;617.7,J1279&lt;618),6,IF(AND(J1279&gt;411.3,J1279&lt;413),7,IF(AND(J1279&gt;365.04,J1279&lt;367),8,IF(AND(J1279&gt;797.54,J1279&lt;799),9,IF(AND(J1279&gt;533.49,J1279&lt;535),10,IF(AND(J1279&gt;475.86,J1279&lt;477),11,IF(AND(J1279&gt;509.22,J1279&lt;511),12,IF(AND(J1279&gt;339.94,J1279&lt;341.2),13,IF(AND(J1279&gt;300.53,J1279&lt;302),14,IF(AND(J1279&gt;646.78,J1279&lt;648),15,IF(AND(J1279&gt;430.68,J1279&lt;432),16,IF(AND(J1279&gt;382.24,J1279&lt;384),17,IF(AND(J1279&gt;835.07,J1279&lt;837),18,IF(AND(J1279&gt;558.61,J1279&lt;560),19,IF(AND(J1279&gt;498.27,J1279&lt;500),20))))))))))))))))))</f>
        <v>0</v>
      </c>
      <c r="AG1279" s="52">
        <f>IF(AND(L1279&gt;497.89,L1279&lt;499),3,IF(AND(L1279&gt;360.29,L1279&lt;362),4,IF(AND(L1279&gt;249.38,L1279&lt;251),5,IF(AND(L1279&gt;628.22,L1279&lt;630),6,IF(AND(L1279&gt;455.21,L1279&lt;457),7,IF(AND(L1279&gt;315.16,L1279&lt;317),8,IF(AND(L1279&gt;814.35,L1279&lt;816),9,IF(AND(L1279&gt;571.19,L1279&lt;573),10,IF(AND(L1279&gt;401.59,L1279&lt;403),11,IF(AND(L1279&gt;521.33,L1279&lt;523),12,IF(AND(L1279&gt;377.28,L1279&lt;379),13,IF(AND(L1279&gt;261.15,L1279&lt;263),14,IF(AND(L1279&gt;657.8,L1279&lt;659),15,IF(AND(L1279&gt;476.66,L1279&lt;478),16,IF(AND(L1279&gt;330.01,L1279&lt;332),17,IF(AND(L1279&gt;852.67,L1279&lt;854),18,IF(AND(L1279&gt;598.08,L1279&lt;600),19,IF(AND(L1279&gt;420.51,L1279&lt;422),20))))))))))))))))))</f>
        <v>4</v>
      </c>
      <c r="AH1279" s="52">
        <f>IF(AND(Q1279&gt;358.85,Q1279&lt;360),3,IF(AND(Q1279&gt;129.83,Q1279&lt;131),4,IF(AND(Q1279&gt;77.61,Q1279&lt;79),5,IF(AND(Q1279&gt;426.19,Q1279&lt;428),6,IF(AND(Q1279&gt;159.77,Q1279&lt;161),7,IF(AND(Q1279&gt;94.38,Q1279&lt;96),8,IF(AND(Q1279&gt;567.37,Q1279&lt;569),9,IF(AND(Q1279&gt;203.4,Q1279&lt;205),10,IF(AND(Q1279&gt;131.96,Q1279&lt;133),11,IF(AND(Q1279&gt;375.76,Q1279&lt;377),12,IF(AND(Q1279&gt;135.98,Q1279&lt;137),13,IF(AND(Q1279&gt;81.31,Q1279&lt;83),14,IF(AND(Q1279&gt;446.27,Q1279&lt;448),15,IF(AND(Q1279&gt;167.32,Q1279&lt;169),16,IF(AND(Q1279&gt;98.86,Q1279&lt;100),17,IF(AND(Q1279&gt;594.08,Q1279&lt;596),18,IF(AND(Q1279&gt;213.01,Q1279&lt;215),19,IF(AND(Q1279&gt;138.21,Q1279&lt;140),20))))))))))))))))))</f>
        <v>4</v>
      </c>
      <c r="AI1279" s="52" t="b">
        <f>IF(AND(S1279&gt;195.17,S1279&lt;197),3,IF(AND(S1279&gt;88.93,S1279&lt;90),4,IF(AND(S1279&gt;47.88,S1279&lt;49),5,IF(AND(S1279&gt;245.08,S1279&lt;247),6,IF(AND(S1279&gt;111.07,S1279&lt;113),7,IF(AND(S1279&gt;60.92,S1279&lt;62),8,IF(AND(S1279&gt;296.11,S1279&lt;298),9,IF(AND(S1279&gt;139.41,S1279&lt;141),10,IF(AND(S1279&gt;78.67,S1279&lt;80),11,IF(AND(S1279&gt;204.39,S1279&lt;206),12,IF(AND(S1279&gt;93.16,S1279&lt;95),13,IF(AND(S1279&gt;50.17,S1279&lt;52),14,IF(AND(S1279&gt;256.64,S1279&lt;258),15,IF(AND(S1279&gt;116.33,S1279&lt;118),16,IF(AND(S1279&gt;63.83,S1279&lt;65),17,IF(AND(S1279&gt;310.07,S1279&lt;312),18,IF(AND(S1279&gt;146.01,S1279&lt;148),19,IF(AND(S1279&gt;82.42,S1279&lt;84),20))))))))))))))))))</f>
        <v>0</v>
      </c>
      <c r="AJ1279" s="52" t="b">
        <f>IF(AND(U1279&gt;107.35,U1279&lt;109),3,IF(AND(U1279&gt;63.65,U1279&lt;65),4,IF(AND(U1279&gt;44.75,U1279&lt;46),5,IF(AND(U1279&gt;143.27,U1279&lt;145),6,IF(AND(U1279&gt;85.58,U1279&lt;87),7,IF(AND(U1279&gt;60.46,U1279&lt;62),8,IF(AND(U1279&gt;194.16,U1279&lt;196),9,IF(AND(U1279&gt;117.24,U1279&lt;119),10,IF(AND(U1279&gt;82.88,U1279&lt;84),11,IF(AND(U1279&gt;112.44,U1279&lt;114),12,IF(AND(U1279&gt;66.69,U1279&lt;68),13,IF(AND(U1279&gt;46.9,U1279&lt;48),14,IF(AND(U1279&gt;150.05,U1279&lt;152),15,IF(AND(U1279&gt;90.65,U1279&lt;91),16,IF(AND(U1279&gt;63.34,U1279&lt;65),17,IF(AND(U1279&gt;203.34,U1279&lt;205),18,IF(AND(U1279&gt;122.8,U1279&lt;124),19,IF(AND(U1279&gt;86.83,U1279&lt;88),20))))))))))))))))))</f>
        <v>0</v>
      </c>
      <c r="AK1279" s="52" t="b">
        <f>IF(AND(V1279&gt;139.85,V1279&lt;141),3,IF(AND(V1279&gt;103.84,V1279&lt;105),4,IF(AND(V1279&gt;52.32,V1279&lt;54),5,IF(AND(V1279&gt;285.46,V1279&lt;287),6,IF(AND(V1279&gt;118.42,V1279&lt;120),7,IF(AND(V1279&gt;62.42,V1279&lt;64),8,IF(AND(V1279&gt;412.27,V1279&lt;414),9,IF(AND(V1279&gt;140.33,V1279&lt;142),10,IF(AND(V1279&gt;145,V1279&lt;147),11,IF(AND(V1279&gt;146.47,V1279&lt;148),12,IF(AND(V1279&gt;108.77,V1279&lt;110),13,IF(AND(V1279&gt;54.82,V1279&lt;56),14,IF(AND(V1279&gt;298.92,V1279&lt;300),15,IF(AND(V1279&gt;124.03,V1279&lt;126),16,IF(AND(V1279&gt;65.4,V1279&lt;67),17,IF(AND(V1279&gt;431.69,V1279&lt;433),18,IF(AND(V1279&gt;146.97,V1279&lt;148),19,IF(AND(V1279&gt;151.86,V1279&lt;153),20))))))))))))))))))</f>
        <v>0</v>
      </c>
      <c r="AL1279" s="52" t="b">
        <f>IF(AND(W1279&gt;350.42,W1279&lt;352),3,IF(AND(W1279&gt;546.22,W1279&lt;548),4,IF(AND(W1279&gt;155.33,W1279&lt;157),5,IF(AND(W1279&gt;721.99,W1279&lt;723),6,IF(AND(W1279&gt;638.96,W1279&lt;639),7,IF(AND(W1279&gt;187.79,W1279&lt;189),8,IF(AND(W1279&gt;945.4,W1279&lt;947),9,IF(AND(W1279&gt;698.46,W1279&lt;670),10,IF(AND(W1279&gt;360.7,W1279&lt;362),11,IF(AND(W1279&gt;366.94,W1279&lt;368),12,IF(AND(W1279&gt;571.94,W1279&lt;573),13,IF(AND(W1279&gt;162.68,W1279&lt;164),14,IF(AND(W1279&gt;755.97,W1279&lt;757),15,IF(AND(W1279&gt;667.99,W1279&lt;669),16,IF(AND(W1279&gt;196.66,W1279&lt;198),17,IF(AND(W1279&gt;989.88,W1279&lt;991),18,IF(AND(W1279&gt;731.33,W1279&lt;733),19,IF(AND(W1279&gt;377.7,W1279&lt;379),20))))))))))))))))))</f>
        <v>0</v>
      </c>
      <c r="AM1279" s="52" t="b">
        <f>IF(AND(Y1279&gt;46.2,Y1279&lt;46.5),3,IF(AND(Y1279&gt;18.8,Y1279&lt;19.1),4,IF(AND(Y1279&gt;15.8,Y1279&lt;16),5,IF(AND(Y1279&gt;78.7,Y1279&lt;79),6,IF(AND(Y1279&gt;32.1,Y1279&lt;32.4),7,IF(AND(Y1279&gt;26.9,Y1279&lt;27.3),8,IF(AND(Y1279&gt;125,Y1279&lt;125.5),9,IF(AND(Y1279&gt;48.2,Y1279&lt;48.52),10,IF(AND(Y1279&gt;43.1,Y1279&lt;43.6),11,IF(AND(Y1279&gt;48.53,Y1279&lt;48.7),12,IF(AND(Y1279&gt;19.6,Y1279&lt;20.1),13,IF(AND(Y1279&gt;16.5,Y1279&lt;16.9),14,IF(AND(Y1279&gt;82.4,Y1279&lt;82.8),15,IF(AND(Y1279&gt;33.6,Y1279&lt;34),16,IF(AND(Y1279&gt;28,Y1279&lt;28.6),17,IF(AND(Y1279&gt;130.8,Y1279&lt;131.4),18,IF(AND(Y1279&gt;50.5,Y1279&lt;50.9),19,IF(AND(Y1279&gt;45.2,Y1279&lt;45.8),20))))))))))))))))))</f>
        <v>0</v>
      </c>
      <c r="AO1279" s="4">
        <f t="shared" si="3198"/>
        <v>0</v>
      </c>
      <c r="AP1279" s="4">
        <f t="shared" si="3199"/>
        <v>0</v>
      </c>
      <c r="AQ1279" s="4">
        <f t="shared" si="3283"/>
        <v>0</v>
      </c>
      <c r="AU1279" s="310"/>
      <c r="AV1279" s="316"/>
      <c r="AW1279" s="317"/>
      <c r="AX1279" s="321" t="s">
        <v>337</v>
      </c>
      <c r="AY1279" s="321"/>
      <c r="AZ1279" s="11">
        <f>ROUND(AZ1278/AW1272,2)</f>
        <v>984.24</v>
      </c>
      <c r="BA1279" s="11">
        <f>ROUND(BA1278/AW1272,2)</f>
        <v>0</v>
      </c>
      <c r="BB1279" s="11">
        <f>ROUND(BB1278/AW1272,2)</f>
        <v>0</v>
      </c>
      <c r="BC1279" s="11">
        <f>ROUND(BC1278/AW1272,2)</f>
        <v>0</v>
      </c>
      <c r="BD1279" s="11">
        <f>ROUND(BD1278/AW1272,2)</f>
        <v>0</v>
      </c>
      <c r="BE1279" s="11">
        <f>ROUND(BE1278/AW1272,2)</f>
        <v>0</v>
      </c>
      <c r="BF1279" s="11">
        <f>ROUND(BF1278/AW1272,2)</f>
        <v>722.58</v>
      </c>
      <c r="BG1279" s="11">
        <f>ROUND(BG1278/AW1272,2)</f>
        <v>722.58</v>
      </c>
      <c r="BH1279" s="11">
        <f>ROUND(BH1278/AW1272,2)</f>
        <v>0</v>
      </c>
      <c r="BI1279" s="11">
        <f>ROUND(BI1278/AW1272,2)</f>
        <v>0</v>
      </c>
      <c r="BJ1279" s="11">
        <f>ROUND(BJ1278/AW1272,2)</f>
        <v>0</v>
      </c>
      <c r="BK1279" s="11">
        <f>ROUND(BK1278/AW1272,2)</f>
        <v>261.66000000000003</v>
      </c>
      <c r="BL1279" s="11">
        <f>ROUND(BL1278/AW1272,2)</f>
        <v>0</v>
      </c>
      <c r="BM1279" s="11">
        <f>ROUND(BM1278/AW1272,2)</f>
        <v>0</v>
      </c>
      <c r="BN1279" s="11">
        <f>ROUND(BN1278/AW1272,2)</f>
        <v>0</v>
      </c>
      <c r="BO1279" s="11">
        <f>ROUND(BO1278/AW1272,2)</f>
        <v>0</v>
      </c>
      <c r="BP1279" s="11">
        <f>ROUND(BP1278/AW1272,2)</f>
        <v>0</v>
      </c>
      <c r="BQ1279" s="11">
        <f>ROUND(BQ1278/AW1272,2)</f>
        <v>0</v>
      </c>
      <c r="BR1279" s="11">
        <f>ROUND(BR1278/AW1272,2)</f>
        <v>0</v>
      </c>
      <c r="BS1279" s="11">
        <f>ROUND(BS1278/AW1272,2)</f>
        <v>0</v>
      </c>
      <c r="BT1279" s="11">
        <f>ROUND(BT1278/AW1272,2)</f>
        <v>0</v>
      </c>
      <c r="BU1279" s="17">
        <v>8</v>
      </c>
      <c r="BX1279" s="52" t="b">
        <f>IF(AND(BA1279&gt;947.15,BA1279&lt;949),3,IF(AND(BA1279&gt;623.59,BA1279&lt;625),4,IF(AND(BA1279&gt;237.38,BA1279&lt;239),5,IF(AND(BA1279&gt;1986,BA1279&lt;1988),6,IF(AND(BA1279&gt;739.75,BA1279&lt;741),7,IF(AND(BA1279&gt;282.91,BA1279&lt;284),8,IF(AND(BA1279&gt;2681.35,BA1279&lt;2683),9,IF(AND(BA1279&gt;828.59,BA1279&lt;830),10,IF(AND(BA1279&gt;585.15,BA1279&lt;587),11,IF(AND(BA1279&gt;991.71,BA1279&lt;993),12,IF(AND(BA1279&gt;652.95,BA1279&lt;654),13,IF(AND(BA1279&gt;248.59,BA1279&lt;250),14,IF(AND(BA1279&gt;2079.39,BA1279&lt;2081),15,IF(AND(BA1279&gt;774.57,BA1279&lt;776),16,IF(AND(BA1279&gt;296.25,BA1279&lt;298),17,IF(AND(BA1279&gt;2807.42,BA1279&lt;2809),18,IF(AND(BA1279&gt;867.59,BA1279&lt;869),19,IF(AND(BA1279&gt;612.7,BA1279&lt;614),20))))))))))))))))))</f>
        <v>0</v>
      </c>
      <c r="BY1279" s="52" t="b">
        <f>IF(AND(BC1279&gt;1204.78,BC1279&lt;1206),5,IF(AND(BC1279&gt;1407.63,BC1279&lt;1409),8,IF(AND(BC1279&gt;1427.91,BC1279&lt;1429),11,IF(AND(BC1279&gt;1261.45,BC1279&lt;1263),14,IF(AND(BC1279&gt;1473.83,BC1279&lt;1475),17,IF(AND(BC1279&gt;1495.07,BC1279&lt;1497),20))))))</f>
        <v>0</v>
      </c>
      <c r="BZ1279" s="52" t="b">
        <f>IF(AND(BD1279&gt;486.32,BD1279&lt;488),3,IF(AND(BD1279&gt;324.64,BD1279&lt;326),4,IF(AND(BD1279&gt;286.99,BD1279&lt;288.5),5,IF(AND(BD1279&gt;617.7,BD1279&lt;618),6,IF(AND(BD1279&gt;411.3,BD1279&lt;413),7,IF(AND(BD1279&gt;365.04,BD1279&lt;367),8,IF(AND(BD1279&gt;797.54,BD1279&lt;799),9,IF(AND(BD1279&gt;533.49,BD1279&lt;535),10,IF(AND(BD1279&gt;475.86,BD1279&lt;477),11,IF(AND(BD1279&gt;509.22,BD1279&lt;511),12,IF(AND(BD1279&gt;339.94,BD1279&lt;341.2),13,IF(AND(BD1279&gt;300.53,BD1279&lt;302),14,IF(AND(BD1279&gt;646.78,BD1279&lt;648),15,IF(AND(BD1279&gt;430.68,BD1279&lt;432),16,IF(AND(BD1279&gt;382.24,BD1279&lt;384),17,IF(AND(BD1279&gt;835.07,BD1279&lt;837),18,IF(AND(BD1279&gt;558.61,BD1279&lt;560),19,IF(AND(BD1279&gt;498.27,BD1279&lt;500),20))))))))))))))))))</f>
        <v>0</v>
      </c>
      <c r="CA1279" s="52" t="b">
        <f>IF(AND(BF1279&gt;497.89,BF1279&lt;499),3,IF(AND(BF1279&gt;360.29,BF1279&lt;362),4,IF(AND(BF1279&gt;249.38,BF1279&lt;251),5,IF(AND(BF1279&gt;628.22,BF1279&lt;630),6,IF(AND(BF1279&gt;455.21,BF1279&lt;457),7,IF(AND(BF1279&gt;315.16,BF1279&lt;317),8,IF(AND(BF1279&gt;814.35,BF1279&lt;816),9,IF(AND(BF1279&gt;571.19,BF1279&lt;573),10,IF(AND(BF1279&gt;401.59,BF1279&lt;403),11,IF(AND(BF1279&gt;521.33,BF1279&lt;523),12,IF(AND(BF1279&gt;377.28,BF1279&lt;379),13,IF(AND(BF1279&gt;261.15,BF1279&lt;263),14,IF(AND(BF1279&gt;657.8,BF1279&lt;659),15,IF(AND(BF1279&gt;476.66,BF1279&lt;478),16,IF(AND(BF1279&gt;330.01,BF1279&lt;332),17,IF(AND(BF1279&gt;852.67,BF1279&lt;854),18,IF(AND(BF1279&gt;598.08,BF1279&lt;600),19,IF(AND(BF1279&gt;420.51,BF1279&lt;422),20))))))))))))))))))</f>
        <v>0</v>
      </c>
      <c r="CB1279" s="52" t="b">
        <f>IF(AND(BK1279&gt;358.85,BK1279&lt;360),3,IF(AND(BK1279&gt;129.83,BK1279&lt;131),4,IF(AND(BK1279&gt;77.61,BK1279&lt;79),5,IF(AND(BK1279&gt;426.19,BK1279&lt;428),6,IF(AND(BK1279&gt;159.77,BK1279&lt;161),7,IF(AND(BK1279&gt;94.38,BK1279&lt;96),8,IF(AND(BK1279&gt;567.37,BK1279&lt;569),9,IF(AND(BK1279&gt;203.4,BK1279&lt;205),10,IF(AND(BK1279&gt;131.96,BK1279&lt;133),11,IF(AND(BK1279&gt;375.76,BK1279&lt;377),12,IF(AND(BK1279&gt;135.98,BK1279&lt;137),13,IF(AND(BK1279&gt;81.31,BK1279&lt;83),14,IF(AND(BK1279&gt;446.27,BK1279&lt;448),15,IF(AND(BK1279&gt;167.32,BK1279&lt;169),16,IF(AND(BK1279&gt;98.86,BK1279&lt;100),17,IF(AND(BK1279&gt;594.08,BK1279&lt;596),18,IF(AND(BK1279&gt;213.01,BK1279&lt;215),19,IF(AND(BK1279&gt;138.21,BK1279&lt;140),20))))))))))))))))))</f>
        <v>0</v>
      </c>
      <c r="CC1279" s="52" t="b">
        <f>IF(AND(BM1279&gt;195.17,BM1279&lt;197),3,IF(AND(BM1279&gt;88.93,BM1279&lt;90),4,IF(AND(BM1279&gt;47.88,BM1279&lt;49),5,IF(AND(BM1279&gt;245.08,BM1279&lt;247),6,IF(AND(BM1279&gt;111.07,BM1279&lt;113),7,IF(AND(BM1279&gt;60.92,BM1279&lt;62),8,IF(AND(BM1279&gt;296.11,BM1279&lt;298),9,IF(AND(BM1279&gt;139.41,BM1279&lt;141),10,IF(AND(BM1279&gt;78.67,BM1279&lt;80),11,IF(AND(BM1279&gt;204.39,BM1279&lt;206),12,IF(AND(BM1279&gt;93.16,BM1279&lt;95),13,IF(AND(BM1279&gt;50.17,BM1279&lt;52),14,IF(AND(BM1279&gt;256.64,BM1279&lt;258),15,IF(AND(BM1279&gt;116.33,BM1279&lt;118),16,IF(AND(BM1279&gt;63.83,BM1279&lt;65),17,IF(AND(BM1279&gt;310.07,BM1279&lt;312),18,IF(AND(BM1279&gt;146.01,BM1279&lt;148),19,IF(AND(BM1279&gt;82.42,BM1279&lt;84),20))))))))))))))))))</f>
        <v>0</v>
      </c>
      <c r="CD1279" s="52" t="b">
        <f>IF(AND(BO1279&gt;107.35,BO1279&lt;109),3,IF(AND(BO1279&gt;63.65,BO1279&lt;65),4,IF(AND(BO1279&gt;44.75,BO1279&lt;46),5,IF(AND(BO1279&gt;143.27,BO1279&lt;145),6,IF(AND(BO1279&gt;85.58,BO1279&lt;87),7,IF(AND(BO1279&gt;60.46,BO1279&lt;62),8,IF(AND(BO1279&gt;194.16,BO1279&lt;196),9,IF(AND(BO1279&gt;117.24,BO1279&lt;119),10,IF(AND(BO1279&gt;82.88,BO1279&lt;84),11,IF(AND(BO1279&gt;112.44,BO1279&lt;114),12,IF(AND(BO1279&gt;66.69,BO1279&lt;68),13,IF(AND(BO1279&gt;46.9,BO1279&lt;48),14,IF(AND(BO1279&gt;150.05,BO1279&lt;152),15,IF(AND(BO1279&gt;90.65,BO1279&lt;91),16,IF(AND(BO1279&gt;63.34,BO1279&lt;65),17,IF(AND(BO1279&gt;203.34,BO1279&lt;205),18,IF(AND(BO1279&gt;122.8,BO1279&lt;124),19,IF(AND(BO1279&gt;86.83,BO1279&lt;88),20))))))))))))))))))</f>
        <v>0</v>
      </c>
      <c r="CE1279" s="52" t="b">
        <f>IF(AND(BP1279&gt;139.85,BP1279&lt;141),3,IF(AND(BP1279&gt;103.84,BP1279&lt;105),4,IF(AND(BP1279&gt;52.32,BP1279&lt;54),5,IF(AND(BP1279&gt;285.46,BP1279&lt;287),6,IF(AND(BP1279&gt;118.42,BP1279&lt;120),7,IF(AND(BP1279&gt;62.42,BP1279&lt;64),8,IF(AND(BP1279&gt;412.27,BP1279&lt;414),9,IF(AND(BP1279&gt;140.33,BP1279&lt;142),10,IF(AND(BP1279&gt;145,BP1279&lt;147),11,IF(AND(BP1279&gt;146.47,BP1279&lt;148),12,IF(AND(BP1279&gt;108.77,BP1279&lt;110),13,IF(AND(BP1279&gt;54.82,BP1279&lt;56),14,IF(AND(BP1279&gt;298.92,BP1279&lt;300),15,IF(AND(BP1279&gt;124.03,BP1279&lt;126),16,IF(AND(BP1279&gt;65.4,BP1279&lt;67),17,IF(AND(BP1279&gt;431.69,BP1279&lt;433),18,IF(AND(BP1279&gt;146.97,BP1279&lt;148),19,IF(AND(BP1279&gt;151.86,BP1279&lt;153),20))))))))))))))))))</f>
        <v>0</v>
      </c>
      <c r="CF1279" s="52" t="b">
        <f>IF(AND(BQ1279&gt;350.42,BQ1279&lt;352),3,IF(AND(BQ1279&gt;546.22,BQ1279&lt;548),4,IF(AND(BQ1279&gt;155.33,BQ1279&lt;157),5,IF(AND(BQ1279&gt;721.99,BQ1279&lt;723),6,IF(AND(BQ1279&gt;638.96,BQ1279&lt;639),7,IF(AND(BQ1279&gt;187.79,BQ1279&lt;189),8,IF(AND(BQ1279&gt;945.4,BQ1279&lt;947),9,IF(AND(BQ1279&gt;698.46,BQ1279&lt;670),10,IF(AND(BQ1279&gt;360.7,BQ1279&lt;362),11,IF(AND(BQ1279&gt;366.94,BQ1279&lt;368),12,IF(AND(BQ1279&gt;571.94,BQ1279&lt;573),13,IF(AND(BQ1279&gt;162.68,BQ1279&lt;164),14,IF(AND(BQ1279&gt;755.97,BQ1279&lt;757),15,IF(AND(BQ1279&gt;667.99,BQ1279&lt;669),16,IF(AND(BQ1279&gt;196.66,BQ1279&lt;198),17,IF(AND(BQ1279&gt;989.88,BQ1279&lt;991),18,IF(AND(BQ1279&gt;731.33,BQ1279&lt;733),19,IF(AND(BQ1279&gt;377.7,BQ1279&lt;379),20))))))))))))))))))</f>
        <v>0</v>
      </c>
      <c r="CG1279" s="52" t="b">
        <f>IF(AND(BS1279&gt;46.2,BS1279&lt;46.5),3,IF(AND(BS1279&gt;18.8,BS1279&lt;19.1),4,IF(AND(BS1279&gt;15.8,BS1279&lt;16),5,IF(AND(BS1279&gt;78.7,BS1279&lt;79),6,IF(AND(BS1279&gt;32.1,BS1279&lt;32.4),7,IF(AND(BS1279&gt;26.9,BS1279&lt;27.3),8,IF(AND(BS1279&gt;125,BS1279&lt;125.5),9,IF(AND(BS1279&gt;48.2,BS1279&lt;48.52),10,IF(AND(BS1279&gt;43.1,BS1279&lt;43.6),11,IF(AND(BS1279&gt;48.53,BS1279&lt;48.7),12,IF(AND(BS1279&gt;19.6,BS1279&lt;20.1),13,IF(AND(BS1279&gt;16.5,BS1279&lt;16.9),14,IF(AND(BS1279&gt;82.4,BS1279&lt;82.8),15,IF(AND(BS1279&gt;33.6,BS1279&lt;34),16,IF(AND(BS1279&gt;28,BS1279&lt;28.6),17,IF(AND(BS1279&gt;130.8,BS1279&lt;131.4),18,IF(AND(BS1279&gt;50.5,BS1279&lt;50.9),19,IF(AND(BS1279&gt;45.2,BS1279&lt;45.8),20))))))))))))))))))</f>
        <v>0</v>
      </c>
    </row>
    <row r="1280" spans="1:88" ht="90" customHeight="1">
      <c r="A1280" s="297"/>
      <c r="B1280" s="300"/>
      <c r="C1280" s="309"/>
      <c r="D1280" s="311" t="s">
        <v>338</v>
      </c>
      <c r="E1280" s="312"/>
      <c r="F1280" s="10" t="s">
        <v>36</v>
      </c>
      <c r="G1280" s="12">
        <f>IF(AD1280=FALSE,0,AD1280)</f>
        <v>0</v>
      </c>
      <c r="H1280" s="12" t="s">
        <v>36</v>
      </c>
      <c r="I1280" s="12">
        <f>IF(AE1280=FALSE,0,AE1280)</f>
        <v>0</v>
      </c>
      <c r="J1280" s="12">
        <f>IF(AF1280=FALSE,0,AF1280)</f>
        <v>0</v>
      </c>
      <c r="K1280" s="12" t="s">
        <v>36</v>
      </c>
      <c r="L1280" s="12">
        <f>IF(AG1280=FALSE,0,AG1280)</f>
        <v>361.29</v>
      </c>
      <c r="M1280" s="12" t="s">
        <v>36</v>
      </c>
      <c r="N1280" s="12" t="s">
        <v>36</v>
      </c>
      <c r="O1280" s="12" t="s">
        <v>36</v>
      </c>
      <c r="P1280" s="12" t="s">
        <v>36</v>
      </c>
      <c r="Q1280" s="12">
        <f>IF(AH1280=FALSE,0,AH1280)</f>
        <v>130.83000000000001</v>
      </c>
      <c r="R1280" s="12" t="s">
        <v>36</v>
      </c>
      <c r="S1280" s="12">
        <f>IF(AI1280=FALSE,0,AI1280)</f>
        <v>0</v>
      </c>
      <c r="T1280" s="12" t="s">
        <v>36</v>
      </c>
      <c r="U1280" s="12">
        <f>IF(AJ1280=FALSE,0,AJ1280)</f>
        <v>0</v>
      </c>
      <c r="V1280" s="12">
        <f>IF(AK1280=FALSE,0,AK1280)</f>
        <v>0</v>
      </c>
      <c r="W1280" s="12">
        <f>IF(AL1280=FALSE,0,AL1280)</f>
        <v>0</v>
      </c>
      <c r="X1280" s="12" t="s">
        <v>36</v>
      </c>
      <c r="Y1280" s="12">
        <f>IF(AM1280=FALSE,0,AM1280)</f>
        <v>0</v>
      </c>
      <c r="Z1280" s="12" t="s">
        <v>36</v>
      </c>
      <c r="AA1280" s="18">
        <v>9</v>
      </c>
      <c r="AD1280" s="52" t="b">
        <f>IF(AD1279=3,948.15,IF(AD1279=4,624.59,IF(AD1279=5,238.38,IF(AD1279=6,1987,IF(AD1279=7,740.75,IF(AD1279=8,283.91,IF(AD1279=9,2682.35,IF(AD1279=10,829.59,IF(AD1279=11,586.15,IF(AD1279=12,992.71,IF(AD1279=13,653.95,IF(AD1279=14,249.59,IF(AD1279=15,2080.39,IF(AD1279=16,775.57,IF(AD1279=17,297.25,IF(AD1279=18,2808.42,IF(AD1279=19,868.59,IF(AD1279=20,613.7))))))))))))))))))</f>
        <v>0</v>
      </c>
      <c r="AE1280" s="52" t="b">
        <f>IF(AE1279=5,1205.78,IF(AE1279=8,1408.63,IF(AE1279=11,1428.91,IF(AE1279=14,1262.45,IF(AE1279=17,1474.83,IF(AE1279=20,1496.07))))))</f>
        <v>0</v>
      </c>
      <c r="AF1280" s="52" t="b">
        <f>IF(AF1279=3,487.32,IF(AF1279=4,325.64,IF(AF1279=5,287.99,IF(AF1279=6,618.7,IF(AF1279=7,412.3,IF(AF1279=8,366.04,IF(AF1279=9,798.54,IF(AF1279=10,534.49,IF(AF1279=11,476.86,IF(AF1279=12,510.22,IF(AF1279=13,340.94,IF(AF1279=14,301.53,IF(AF1279=15,647.78,IF(AF1279=16,431.68,IF(AF1279=17,383.24,IF(AF1279=18,836.07,IF(AF1279=19,559.61,IF(AF1279=20,499.27))))))))))))))))))</f>
        <v>0</v>
      </c>
      <c r="AG1280" s="52">
        <f>IF(AG1279=3,498.89,IF(AG1279=4,361.29,IF(AG1279=5,250.38,IF(AG1279=6,629.22,IF(AG1279=7,456.21,IF(AG1279=8,316.16,IF(AG1279=9,815.35,IF(AG1279=10,572.19,IF(AG1279=11,402.59,IF(AG1279=12,522.33,IF(AG1279=13,378.28,IF(AG1279=14,262.15,IF(AG1279=15,658.8,IF(AG1279=16,477.66,IF(AG1279=17,331.01,IF(AG1279=18,853.67,IF(AG1279=19,599.08,IF(AG1279=20,421.51))))))))))))))))))</f>
        <v>361.29</v>
      </c>
      <c r="AH1280" s="52">
        <f>IF(AH1279=3,359.85,IF(AH1279=4,130.83,IF(AH1279=5,78.61,IF(AH1279=6,427.19,IF(AH1279=7,160.77,IF(AH1279=8,95.38,IF(AH1279=9,568.37,IF(AH1279=10,204.4,IF(AH1279=11,132.96,IF(AH1279=12,376.76,IF(AH1279=13,136.98,IF(AH1279=14,82.31,IF(AH1279=15,447.27,IF(AH1279=16,168.32,IF(AH1279=17,99.86,IF(AH1279=18,595.08,IF(AH1279=19,214.01,IF(AH1279=20,139.21))))))))))))))))))</f>
        <v>130.83000000000001</v>
      </c>
      <c r="AI1280" s="52" t="b">
        <f>IF(AI1279=3,196.17,IF(AI1279=4,89.93,IF(AI1279=5,48.88,IF(AI1279=6,246.08,IF(AI1279=7,112.07,IF(AI1279=8,61.92,IF(AI1279=9,297.11,IF(AI1279=10,140.41,IF(AI1279=11,79.67,IF(AI1279=12,205.39,IF(AI1279=13,94.16,IF(AI1279=14,51.17,IF(AI1279=15,257.64,IF(AI1279=16,117.33,IF(AI1279=17,64.83,IF(AI1279=18,311.07,IF(AI1279=19,147.01,IF(AI1279=20,83.42))))))))))))))))))</f>
        <v>0</v>
      </c>
      <c r="AJ1280" s="52" t="b">
        <f>IF(AJ1279=3,108.35,IF(AJ1279=4,64.65,IF(AJ1279=5,45.75,IF(AJ1279=6,144.27,IF(AJ1279=7,86.58,IF(AJ1279=8,61.46,IF(AJ1279=9,195.16,IF(AJ1279=10,118.24,IF(AJ1279=11,83.88,IF(AJ1279=12,113.44,IF(AJ1279=13,67.69,IF(AJ1279=14,47.9,IF(AJ1279=15,151.05,IF(AJ1279=16,90.65,IF(AJ1279=17,64.34,IF(AJ1279=18,204.34,IF(AJ1279=19,123.8,IF(AJ1279=20,87.83))))))))))))))))))</f>
        <v>0</v>
      </c>
      <c r="AK1280" s="52" t="b">
        <f>IF(AK1279=3,140.85,IF(AK1279=4,104.84,IF(AK1279=5,53.32,IF(AK1279=6,286.46,IF(AK1279=7,119.42,IF(AK1279=8,63.42,IF(AK1279=9,413.27,IF(AK1279=10,141.33,IF(AK1279=11,146,IF(AK1279=12,147.47,IF(AK1279=13,109.77,IF(AK1279=14,55.82,IF(AK1279=15,299.92,IF(AK1279=16,125.03,IF(AK1279=17,66.4,IF(AK1279=18,432.69,IF(AK1279=19,147.97,IF(AK1279=20,152.86))))))))))))))))))</f>
        <v>0</v>
      </c>
      <c r="AL1280" s="52" t="b">
        <f>IF(AL1279=3,351.42,IF(AL1279=4,547.22,IF(AL1279=5,156.33,IF(AL1279=6,722.99,IF(AL1279=7,638.96,IF(AL1279=8,188.79,IF(AL1279=9,946.4,IF(AL1279=10,699.46,IF(AL1279=11,361.7,IF(AL1279=12,367.94,IF(AL1279=13,572.94,IF(AL1279=14,163.68,IF(AL1279=15,756.97,IF(AL1279=16,668.99,IF(AL1279=17,197.66,IF(AL1279=18,990.88,IF(AL1279=19,732.33,IF(AL1279=20,378.7))))))))))))))))))</f>
        <v>0</v>
      </c>
      <c r="AM1280" s="52" t="b">
        <f>IF(AM1279=3,46.41,IF(AM1279=4,19.01,IF(AM1279=5,15.96,IF(AM1279=6,78.9,IF(AM1279=7,32.34,IF(AM1279=8,27.09,IF(AM1279=9,125.27,IF(AM1279=10,48.48,IF(AM1279=11,43.47,IF(AM1279=12,48.59,IF(AM1279=13,19.9,IF(AM1279=14,16.71,IF(AM1279=15,82.61,IF(AM1279=16,33.86,IF(AM1279=17,28.36,IF(AM1279=18,131.15,IF(AM1279=19,50.76,IF(AM1279=20,45.51))))))))))))))))))</f>
        <v>0</v>
      </c>
      <c r="AO1280" s="4">
        <f t="shared" si="3198"/>
        <v>0</v>
      </c>
      <c r="AP1280" s="4">
        <f t="shared" si="3199"/>
        <v>0</v>
      </c>
      <c r="AQ1280" s="4">
        <f t="shared" si="3283"/>
        <v>0</v>
      </c>
      <c r="AU1280" s="310"/>
      <c r="AV1280" s="316"/>
      <c r="AW1280" s="317"/>
      <c r="AX1280" s="321" t="s">
        <v>338</v>
      </c>
      <c r="AY1280" s="321"/>
      <c r="AZ1280" s="10" t="s">
        <v>36</v>
      </c>
      <c r="BA1280" s="12">
        <f>IF(BX1280=FALSE,0,BX1280)</f>
        <v>0</v>
      </c>
      <c r="BB1280" s="12" t="s">
        <v>36</v>
      </c>
      <c r="BC1280" s="12">
        <f>IF(BY1280=FALSE,0,BY1280)</f>
        <v>0</v>
      </c>
      <c r="BD1280" s="12">
        <f>IF(BZ1280=FALSE,0,BZ1280)</f>
        <v>0</v>
      </c>
      <c r="BE1280" s="12" t="s">
        <v>36</v>
      </c>
      <c r="BF1280" s="12">
        <f>IF(CA1280=FALSE,0,CA1280)</f>
        <v>722.58</v>
      </c>
      <c r="BG1280" s="12" t="s">
        <v>36</v>
      </c>
      <c r="BH1280" s="12" t="s">
        <v>36</v>
      </c>
      <c r="BI1280" s="12" t="s">
        <v>36</v>
      </c>
      <c r="BJ1280" s="12" t="s">
        <v>36</v>
      </c>
      <c r="BK1280" s="12">
        <f>IF(CB1280=FALSE,0,CB1280)</f>
        <v>261.66000000000003</v>
      </c>
      <c r="BL1280" s="12" t="s">
        <v>36</v>
      </c>
      <c r="BM1280" s="12">
        <f>IF(CC1280=FALSE,0,CC1280)</f>
        <v>0</v>
      </c>
      <c r="BN1280" s="12" t="s">
        <v>36</v>
      </c>
      <c r="BO1280" s="12">
        <f>IF(CD1280=FALSE,0,CD1280)</f>
        <v>0</v>
      </c>
      <c r="BP1280" s="12">
        <f>IF(CE1280=FALSE,0,CE1280)</f>
        <v>0</v>
      </c>
      <c r="BQ1280" s="12">
        <f>IF(CF1280=FALSE,0,CF1280)</f>
        <v>0</v>
      </c>
      <c r="BR1280" s="12" t="s">
        <v>36</v>
      </c>
      <c r="BS1280" s="12">
        <f>IF(CG1280=FALSE,0,CG1280)</f>
        <v>0</v>
      </c>
      <c r="BT1280" s="12" t="s">
        <v>36</v>
      </c>
      <c r="BU1280" s="18">
        <v>9</v>
      </c>
      <c r="BX1280" s="52" t="b">
        <f>IF(AD1279=3,1896.3,IF(AD1279=4,1249.18,IF(AD1279=5,476.76,IF(AD1279=6,3974,IF(AD1279=7,1481.5,IF(AD1279=8,567.82,IF(AD1279=9,5364.7,IF(AD1279=10,1659.18,IF(AD1279=11,1172.3)))))))))</f>
        <v>0</v>
      </c>
      <c r="BY1280" s="52" t="b">
        <f>IF(AE1279=5,2411.56,IF(AE1279=8,2817.26,IF(AE1279=11,2857.82)))</f>
        <v>0</v>
      </c>
      <c r="BZ1280" s="52" t="b">
        <f>IF(AF1279=3,974.64,IF(AF1279=4,651.28,IF(AF1279=5,575.98,IF(AF1279=6,1237.4,IF(AF1279=7,824.6,IF(AF1279=8,732.08,IF(AF1279=9,1597.08,IF(AF1279=10,1068.98,IF(AF1279=11,953.72)))))))))</f>
        <v>0</v>
      </c>
      <c r="CA1280" s="52">
        <f>IF(AG1279=3,997.78,IF(AG1279=4,722.58,IF(AG1279=5,500.76,IF(AG1279=6,1258.44,IF(AG1279=7,912.42,IF(AG1279=8,632.32,IF(AG1279=9,1630.7,IF(AG1279=10,1144.38,IF(AG1279=11,805.18)))))))))</f>
        <v>722.58</v>
      </c>
      <c r="CB1280" s="52">
        <f>IF(AH1279=3,719.7,IF(AH1279=4,261.66,IF(AH1279=5,157.22,IF(AH1279=6,854.38,IF(AH1279=7,321.54,IF(AH1279=8,190.76,IF(AH1279=9,1136.74,IF(AH1279=10,408.8,IF(AH1279=11,265.92)))))))))</f>
        <v>261.66000000000003</v>
      </c>
      <c r="CC1280" s="52" t="b">
        <f>IF(AI1279=3,392.34,IF(AI1279=4,179.86,IF(AI1279=5,97.76,IF(AI1279=6,492.16,IF(AI1279=7,224.14,IF(AI1279=8,123.84,IF(AI1279=9,594.22,IF(AI1279=10,280.82,IF(AI1279=11,159.34)))))))))</f>
        <v>0</v>
      </c>
      <c r="CD1280" s="52" t="b">
        <f>IF(AJ1279=3,216.7,IF(AJ1279=4,129.3,IF(AJ1279=5,91.5,IF(AJ1279=6,288.54,IF(AJ1279=7,173.16,IF(AJ1279=8,122.92,IF(AJ1279=9,390.32,IF(AJ1279=10,236.48,IF(AJ1279=11,167.76)))))))))</f>
        <v>0</v>
      </c>
      <c r="CE1280" s="52" t="b">
        <f>IF(AK1279=3,281.7,IF(AK1279=4,209.68,IF(AK1279=5,106.64,IF(AK1279=6,572.92,IF(AK1279=7,238.84,IF(AK1279=8,126.84,IF(AK1279=9,826.54,IF(AK1279=10,282.66,IF(AK1279=11,292)))))))))</f>
        <v>0</v>
      </c>
      <c r="CF1280" s="52" t="b">
        <f>IF(AL1279=3,702.84,IF(AL1279=4,1094.44,IF(AL1279=5,312.66,IF(AL1279=6,1445.98,IF(AL1279=7,1277.92,IF(AL1279=8,377.58,IF(AL1279=9,1892.8,IF(AL1279=10,1398.92,IF(AL1279=11,723.4)))))))))</f>
        <v>0</v>
      </c>
      <c r="CG1280" s="52" t="b">
        <f>IF(AM1279=3,92.82,IF(AM1279=4,38.02,IF(AM1279=5,31.92,IF(AM1279=6,157.8,IF(AM1279=7,64.68,IF(AM1279=8,54.18,IF(AM1279=9,250.54,IF(AM1279=10,96.96,IF(AM1279=11,86.94)))))))))</f>
        <v>0</v>
      </c>
    </row>
    <row r="1281" spans="1:88" ht="30" customHeight="1">
      <c r="A1281" s="295" t="s">
        <v>125</v>
      </c>
      <c r="B1281" s="298" t="s">
        <v>228</v>
      </c>
      <c r="C1281" s="307">
        <v>1597.2</v>
      </c>
      <c r="D1281" s="298" t="s">
        <v>27</v>
      </c>
      <c r="E1281" s="36" t="s">
        <v>28</v>
      </c>
      <c r="F1281" s="40">
        <f>G1281+I1281+J1281+L1281+Q1281+S1281+U1281+V1281+W1281+Y1281+Z1281</f>
        <v>786014.06</v>
      </c>
      <c r="G1281" s="44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f>M1281+O1281</f>
        <v>577052.38800000004</v>
      </c>
      <c r="M1281" s="60">
        <v>577052.38800000004</v>
      </c>
      <c r="N1281" s="13">
        <v>0</v>
      </c>
      <c r="O1281" s="13">
        <v>0</v>
      </c>
      <c r="P1281" s="13">
        <v>0</v>
      </c>
      <c r="Q1281" s="13">
        <v>208961.67199999999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25">
        <v>1</v>
      </c>
      <c r="AO1281" s="4">
        <f t="shared" si="3198"/>
        <v>0</v>
      </c>
      <c r="AP1281" s="4">
        <f t="shared" si="3199"/>
        <v>0</v>
      </c>
      <c r="AQ1281" s="4">
        <f t="shared" si="3283"/>
        <v>0</v>
      </c>
      <c r="AU1281" s="310" t="s">
        <v>125</v>
      </c>
      <c r="AV1281" s="316" t="s">
        <v>228</v>
      </c>
      <c r="AW1281" s="317">
        <v>1597.2</v>
      </c>
      <c r="AX1281" s="316" t="s">
        <v>27</v>
      </c>
      <c r="AY1281" s="36" t="s">
        <v>28</v>
      </c>
      <c r="AZ1281" s="10">
        <f>BA1281+BC1281+BD1281+BF1281+BK1281+BM1281+BO1281+BP1281+BQ1281+BS1281+BT1281</f>
        <v>1572028.13</v>
      </c>
      <c r="BA1281" s="44">
        <f>ROUND($C1281*BA1289,2)</f>
        <v>0</v>
      </c>
      <c r="BB1281" s="10">
        <f>ROUND(H1281*2,2)</f>
        <v>0</v>
      </c>
      <c r="BC1281" s="44">
        <f>ROUND($C1281*BC1289,2)</f>
        <v>0</v>
      </c>
      <c r="BD1281" s="44">
        <f>ROUND($C1281*BD1289,2)</f>
        <v>0</v>
      </c>
      <c r="BE1281" s="10">
        <f>ROUND(K1281*2,2)</f>
        <v>0</v>
      </c>
      <c r="BF1281" s="44">
        <f>ROUND($C1281*BF1289,2)</f>
        <v>1154104.78</v>
      </c>
      <c r="BG1281" s="10">
        <f>ROUND(M1281*2,2)</f>
        <v>1154104.78</v>
      </c>
      <c r="BH1281" s="10">
        <f>ROUND(N1281*2,2)</f>
        <v>0</v>
      </c>
      <c r="BI1281" s="10">
        <f>ROUND(O1281*2,2)</f>
        <v>0</v>
      </c>
      <c r="BJ1281" s="10">
        <f>ROUND(P1281*2,2)</f>
        <v>0</v>
      </c>
      <c r="BK1281" s="44">
        <f>ROUND($C1281*BK1289,2)</f>
        <v>417923.35</v>
      </c>
      <c r="BL1281" s="10">
        <f>ROUND(R1281*2,2)</f>
        <v>0</v>
      </c>
      <c r="BM1281" s="44">
        <f>ROUND($C1281*BM1289,2)</f>
        <v>0</v>
      </c>
      <c r="BN1281" s="10">
        <f>ROUND(T1281*2,2)</f>
        <v>0</v>
      </c>
      <c r="BO1281" s="44">
        <f>ROUND($C1281*BO1289,2)</f>
        <v>0</v>
      </c>
      <c r="BP1281" s="44">
        <f>ROUND(V1281*2,2)</f>
        <v>0</v>
      </c>
      <c r="BQ1281" s="44">
        <f>ROUND($C1281*BQ1289,2)</f>
        <v>0</v>
      </c>
      <c r="BR1281" s="10">
        <f>ROUND(X1281*2,2)</f>
        <v>0</v>
      </c>
      <c r="BS1281" s="44">
        <f>ROUND(Y1281*2,2)</f>
        <v>0</v>
      </c>
      <c r="BT1281" s="10">
        <f>ROUND(Z1281*2,2)</f>
        <v>0</v>
      </c>
      <c r="BU1281" s="25">
        <v>1</v>
      </c>
      <c r="CI1281" s="32">
        <f>BF1281-BG1281</f>
        <v>0</v>
      </c>
    </row>
    <row r="1282" spans="1:88" ht="60" customHeight="1">
      <c r="A1282" s="296"/>
      <c r="B1282" s="299"/>
      <c r="C1282" s="308"/>
      <c r="D1282" s="300"/>
      <c r="E1282" s="36" t="s">
        <v>29</v>
      </c>
      <c r="F1282" s="13">
        <v>0</v>
      </c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5">
        <v>2</v>
      </c>
      <c r="AO1282" s="4">
        <f t="shared" si="3198"/>
        <v>0</v>
      </c>
      <c r="AP1282" s="4">
        <f t="shared" si="3199"/>
        <v>0</v>
      </c>
      <c r="AQ1282" s="4">
        <f t="shared" si="3283"/>
        <v>0</v>
      </c>
      <c r="AU1282" s="310"/>
      <c r="AV1282" s="316"/>
      <c r="AW1282" s="317"/>
      <c r="AX1282" s="316"/>
      <c r="AY1282" s="36" t="s">
        <v>29</v>
      </c>
      <c r="AZ1282" s="13">
        <v>0</v>
      </c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5">
        <v>2</v>
      </c>
    </row>
    <row r="1283" spans="1:88" ht="120" customHeight="1">
      <c r="A1283" s="296"/>
      <c r="B1283" s="299"/>
      <c r="C1283" s="308"/>
      <c r="D1283" s="298" t="s">
        <v>30</v>
      </c>
      <c r="E1283" s="36" t="s">
        <v>31</v>
      </c>
      <c r="F1283" s="13">
        <v>0</v>
      </c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5">
        <v>3</v>
      </c>
      <c r="AO1283" s="4">
        <f t="shared" si="3198"/>
        <v>0</v>
      </c>
      <c r="AP1283" s="4">
        <f t="shared" si="3199"/>
        <v>0</v>
      </c>
      <c r="AQ1283" s="4">
        <f t="shared" si="3283"/>
        <v>0</v>
      </c>
      <c r="AT1283" s="32">
        <f>AZ1283-BC1283</f>
        <v>0</v>
      </c>
      <c r="AU1283" s="310"/>
      <c r="AV1283" s="316"/>
      <c r="AW1283" s="317"/>
      <c r="AX1283" s="316" t="s">
        <v>30</v>
      </c>
      <c r="AY1283" s="36" t="s">
        <v>31</v>
      </c>
      <c r="AZ1283" s="13">
        <v>0</v>
      </c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5">
        <v>3</v>
      </c>
    </row>
    <row r="1284" spans="1:88" ht="30" customHeight="1">
      <c r="A1284" s="296"/>
      <c r="B1284" s="299"/>
      <c r="C1284" s="308"/>
      <c r="D1284" s="299"/>
      <c r="E1284" s="36" t="s">
        <v>32</v>
      </c>
      <c r="F1284" s="13">
        <v>0</v>
      </c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5">
        <v>4</v>
      </c>
      <c r="AO1284" s="4">
        <f t="shared" si="3198"/>
        <v>0</v>
      </c>
      <c r="AP1284" s="4">
        <f t="shared" si="3199"/>
        <v>0</v>
      </c>
      <c r="AQ1284" s="4">
        <f t="shared" si="3283"/>
        <v>0</v>
      </c>
      <c r="AU1284" s="310"/>
      <c r="AV1284" s="316"/>
      <c r="AW1284" s="317"/>
      <c r="AX1284" s="316"/>
      <c r="AY1284" s="36" t="s">
        <v>32</v>
      </c>
      <c r="AZ1284" s="13">
        <v>0</v>
      </c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5">
        <v>4</v>
      </c>
    </row>
    <row r="1285" spans="1:88" ht="30" customHeight="1">
      <c r="A1285" s="296"/>
      <c r="B1285" s="299"/>
      <c r="C1285" s="308"/>
      <c r="D1285" s="299"/>
      <c r="E1285" s="36" t="s">
        <v>33</v>
      </c>
      <c r="F1285" s="13">
        <v>0</v>
      </c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5">
        <v>5</v>
      </c>
      <c r="AO1285" s="4">
        <f t="shared" si="3198"/>
        <v>0</v>
      </c>
      <c r="AP1285" s="4">
        <f t="shared" si="3199"/>
        <v>0</v>
      </c>
      <c r="AQ1285" s="4">
        <f t="shared" si="3283"/>
        <v>0</v>
      </c>
      <c r="AU1285" s="310"/>
      <c r="AV1285" s="316"/>
      <c r="AW1285" s="317"/>
      <c r="AX1285" s="316"/>
      <c r="AY1285" s="36" t="s">
        <v>33</v>
      </c>
      <c r="AZ1285" s="13">
        <v>0</v>
      </c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5">
        <v>5</v>
      </c>
    </row>
    <row r="1286" spans="1:88" ht="30" customHeight="1">
      <c r="A1286" s="296"/>
      <c r="B1286" s="299"/>
      <c r="C1286" s="308"/>
      <c r="D1286" s="300"/>
      <c r="E1286" s="36" t="s">
        <v>34</v>
      </c>
      <c r="F1286" s="13">
        <v>0</v>
      </c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5">
        <v>6</v>
      </c>
      <c r="AO1286" s="4">
        <f t="shared" si="3198"/>
        <v>0</v>
      </c>
      <c r="AP1286" s="4">
        <f t="shared" si="3199"/>
        <v>0</v>
      </c>
      <c r="AQ1286" s="4">
        <f t="shared" si="3283"/>
        <v>0</v>
      </c>
      <c r="AU1286" s="310"/>
      <c r="AV1286" s="316"/>
      <c r="AW1286" s="317"/>
      <c r="AX1286" s="316"/>
      <c r="AY1286" s="36" t="s">
        <v>34</v>
      </c>
      <c r="AZ1286" s="13">
        <v>0</v>
      </c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5">
        <v>6</v>
      </c>
    </row>
    <row r="1287" spans="1:88" ht="30" customHeight="1">
      <c r="A1287" s="296"/>
      <c r="B1287" s="299"/>
      <c r="C1287" s="308"/>
      <c r="D1287" s="311" t="s">
        <v>35</v>
      </c>
      <c r="E1287" s="312"/>
      <c r="F1287" s="10">
        <f>F1281+F1282+F1283+F1284+F1285+F1286</f>
        <v>786014.06</v>
      </c>
      <c r="G1287" s="10">
        <f t="shared" ref="G1287" si="3306">G1281+G1282+G1283+G1284+G1285+G1286</f>
        <v>0</v>
      </c>
      <c r="H1287" s="10">
        <f t="shared" ref="H1287" si="3307">H1281+H1282+H1283+H1284+H1285+H1286</f>
        <v>0</v>
      </c>
      <c r="I1287" s="10">
        <f t="shared" ref="I1287" si="3308">I1281+I1282+I1283+I1284+I1285+I1286</f>
        <v>0</v>
      </c>
      <c r="J1287" s="10">
        <f t="shared" ref="J1287" si="3309">J1281+J1282+J1283+J1284+J1285+J1286</f>
        <v>0</v>
      </c>
      <c r="K1287" s="10">
        <f t="shared" ref="K1287" si="3310">K1281+K1282+K1283+K1284+K1285+K1286</f>
        <v>0</v>
      </c>
      <c r="L1287" s="10">
        <f t="shared" ref="L1287" si="3311">L1281+L1282+L1283+L1284+L1285+L1286</f>
        <v>577052.38800000004</v>
      </c>
      <c r="M1287" s="10">
        <f t="shared" ref="M1287" si="3312">M1281+M1282+M1283+M1284+M1285+M1286</f>
        <v>577052.38800000004</v>
      </c>
      <c r="N1287" s="10">
        <f t="shared" ref="N1287" si="3313">N1281+N1282+N1283+N1284+N1285+N1286</f>
        <v>0</v>
      </c>
      <c r="O1287" s="10">
        <f t="shared" ref="O1287" si="3314">O1281+O1282+O1283+O1284+O1285+O1286</f>
        <v>0</v>
      </c>
      <c r="P1287" s="10">
        <f t="shared" ref="P1287" si="3315">P1281+P1282+P1283+P1284+P1285+P1286</f>
        <v>0</v>
      </c>
      <c r="Q1287" s="10">
        <f t="shared" ref="Q1287" si="3316">Q1281+Q1282+Q1283+Q1284+Q1285+Q1286</f>
        <v>208961.67199999999</v>
      </c>
      <c r="R1287" s="10">
        <f t="shared" ref="R1287" si="3317">R1281+R1282+R1283+R1284+R1285+R1286</f>
        <v>0</v>
      </c>
      <c r="S1287" s="10">
        <f t="shared" ref="S1287" si="3318">S1281+S1282+S1283+S1284+S1285+S1286</f>
        <v>0</v>
      </c>
      <c r="T1287" s="10">
        <f t="shared" ref="T1287" si="3319">T1281+T1282+T1283+T1284+T1285+T1286</f>
        <v>0</v>
      </c>
      <c r="U1287" s="10">
        <f t="shared" ref="U1287" si="3320">U1281+U1282+U1283+U1284+U1285+U1286</f>
        <v>0</v>
      </c>
      <c r="V1287" s="10">
        <f t="shared" ref="V1287" si="3321">V1281+V1282+V1283+V1284+V1285+V1286</f>
        <v>0</v>
      </c>
      <c r="W1287" s="10">
        <f t="shared" ref="W1287" si="3322">W1281+W1282+W1283+W1284+W1285+W1286</f>
        <v>0</v>
      </c>
      <c r="X1287" s="10">
        <f t="shared" ref="X1287" si="3323">X1281+X1282+X1283+X1284+X1285+X1286</f>
        <v>0</v>
      </c>
      <c r="Y1287" s="10">
        <f t="shared" ref="Y1287" si="3324">Y1281+Y1282+Y1283+Y1284+Y1285+Y1286</f>
        <v>0</v>
      </c>
      <c r="Z1287" s="10">
        <f t="shared" ref="Z1287" si="3325">Z1281+Z1282+Z1283+Z1284+Z1285+Z1286</f>
        <v>0</v>
      </c>
      <c r="AA1287" s="16">
        <v>7</v>
      </c>
      <c r="AO1287" s="4">
        <f t="shared" si="3198"/>
        <v>0</v>
      </c>
      <c r="AP1287" s="4">
        <f t="shared" si="3199"/>
        <v>0</v>
      </c>
      <c r="AQ1287" s="4">
        <f t="shared" si="3283"/>
        <v>0</v>
      </c>
      <c r="AU1287" s="310"/>
      <c r="AV1287" s="316"/>
      <c r="AW1287" s="317"/>
      <c r="AX1287" s="321" t="s">
        <v>35</v>
      </c>
      <c r="AY1287" s="321"/>
      <c r="AZ1287" s="10">
        <f>AZ1281+AZ1282+AZ1283+AZ1284+AZ1285+AZ1286</f>
        <v>1572028.13</v>
      </c>
      <c r="BA1287" s="10">
        <f t="shared" ref="BA1287:BT1287" si="3326">BA1281+BA1282+BA1283+BA1284+BA1285+BA1286</f>
        <v>0</v>
      </c>
      <c r="BB1287" s="10">
        <f t="shared" si="3326"/>
        <v>0</v>
      </c>
      <c r="BC1287" s="10">
        <f t="shared" si="3326"/>
        <v>0</v>
      </c>
      <c r="BD1287" s="10">
        <f t="shared" si="3326"/>
        <v>0</v>
      </c>
      <c r="BE1287" s="10">
        <f t="shared" si="3326"/>
        <v>0</v>
      </c>
      <c r="BF1287" s="10">
        <f t="shared" si="3326"/>
        <v>1154104.78</v>
      </c>
      <c r="BG1287" s="10">
        <f t="shared" si="3326"/>
        <v>1154104.78</v>
      </c>
      <c r="BH1287" s="10">
        <f t="shared" si="3326"/>
        <v>0</v>
      </c>
      <c r="BI1287" s="10">
        <f t="shared" si="3326"/>
        <v>0</v>
      </c>
      <c r="BJ1287" s="10">
        <f t="shared" si="3326"/>
        <v>0</v>
      </c>
      <c r="BK1287" s="10">
        <f t="shared" si="3326"/>
        <v>417923.35</v>
      </c>
      <c r="BL1287" s="10">
        <f t="shared" si="3326"/>
        <v>0</v>
      </c>
      <c r="BM1287" s="10">
        <f t="shared" si="3326"/>
        <v>0</v>
      </c>
      <c r="BN1287" s="10">
        <f t="shared" si="3326"/>
        <v>0</v>
      </c>
      <c r="BO1287" s="10">
        <f t="shared" si="3326"/>
        <v>0</v>
      </c>
      <c r="BP1287" s="10">
        <f t="shared" si="3326"/>
        <v>0</v>
      </c>
      <c r="BQ1287" s="10">
        <f t="shared" si="3326"/>
        <v>0</v>
      </c>
      <c r="BR1287" s="10">
        <f t="shared" si="3326"/>
        <v>0</v>
      </c>
      <c r="BS1287" s="10">
        <f t="shared" si="3326"/>
        <v>0</v>
      </c>
      <c r="BT1287" s="10">
        <f t="shared" si="3326"/>
        <v>0</v>
      </c>
      <c r="BU1287" s="16">
        <v>7</v>
      </c>
      <c r="BV1287" s="4">
        <v>1</v>
      </c>
      <c r="CI1287" s="32">
        <f>BF1287-BG1287</f>
        <v>0</v>
      </c>
      <c r="CJ1287" s="123"/>
    </row>
    <row r="1288" spans="1:88" ht="75" customHeight="1">
      <c r="A1288" s="296"/>
      <c r="B1288" s="299"/>
      <c r="C1288" s="308"/>
      <c r="D1288" s="311" t="s">
        <v>337</v>
      </c>
      <c r="E1288" s="312"/>
      <c r="F1288" s="11">
        <f>ROUND(F1287/C1281,2)</f>
        <v>492.12</v>
      </c>
      <c r="G1288" s="11">
        <f>ROUND(G1287/C1281,2)</f>
        <v>0</v>
      </c>
      <c r="H1288" s="11">
        <f>ROUND(H1287/C1281,2)</f>
        <v>0</v>
      </c>
      <c r="I1288" s="11">
        <f>ROUND(I1287/C1281,2)</f>
        <v>0</v>
      </c>
      <c r="J1288" s="11">
        <f>ROUND(J1287/C1281,2)</f>
        <v>0</v>
      </c>
      <c r="K1288" s="11">
        <f>ROUND(K1287/C1281,2)</f>
        <v>0</v>
      </c>
      <c r="L1288" s="11">
        <f>ROUND(L1287/C1281,2)</f>
        <v>361.29</v>
      </c>
      <c r="M1288" s="11">
        <f>ROUND(M1287/C1281,2)</f>
        <v>361.29</v>
      </c>
      <c r="N1288" s="11">
        <f>ROUND(N1287/C1281,2)</f>
        <v>0</v>
      </c>
      <c r="O1288" s="11">
        <f>ROUND(O1287/C1281,2)</f>
        <v>0</v>
      </c>
      <c r="P1288" s="11">
        <f>ROUND(P1287/C1281,2)</f>
        <v>0</v>
      </c>
      <c r="Q1288" s="11">
        <f>ROUND(Q1287/C1281,2)</f>
        <v>130.83000000000001</v>
      </c>
      <c r="R1288" s="11">
        <f>ROUND(R1287/C1281,2)</f>
        <v>0</v>
      </c>
      <c r="S1288" s="11">
        <f>ROUND(S1287/C1281,2)</f>
        <v>0</v>
      </c>
      <c r="T1288" s="11">
        <f>ROUND(T1287/C1281,2)</f>
        <v>0</v>
      </c>
      <c r="U1288" s="11">
        <f>ROUND(U1287/C1281,2)</f>
        <v>0</v>
      </c>
      <c r="V1288" s="11">
        <f>ROUND(V1287/C1281,2)</f>
        <v>0</v>
      </c>
      <c r="W1288" s="11">
        <f>ROUND(W1287/C1281,2)</f>
        <v>0</v>
      </c>
      <c r="X1288" s="11">
        <f>ROUND(X1287/C1281,2)</f>
        <v>0</v>
      </c>
      <c r="Y1288" s="11">
        <f>ROUND(Y1287/C1281,2)</f>
        <v>0</v>
      </c>
      <c r="Z1288" s="11">
        <f>ROUND(Z1287/C1281,2)</f>
        <v>0</v>
      </c>
      <c r="AA1288" s="17">
        <v>8</v>
      </c>
      <c r="AD1288" s="52" t="b">
        <f>IF(AND(G1288&gt;947.15,G1288&lt;949),3,IF(AND(G1288&gt;623.59,G1288&lt;625),4,IF(AND(G1288&gt;237.38,G1288&lt;239),5,IF(AND(G1288&gt;1986,G1288&lt;1988),6,IF(AND(G1288&gt;739.75,G1288&lt;741),7,IF(AND(G1288&gt;282.91,G1288&lt;284),8,IF(AND(G1288&gt;2681.35,G1288&lt;2683),9,IF(AND(G1288&gt;828.59,G1288&lt;830),10,IF(AND(G1288&gt;585.15,G1288&lt;587),11,IF(AND(G1288&gt;991.71,G1288&lt;993),12,IF(AND(G1288&gt;652.95,G1288&lt;654),13,IF(AND(G1288&gt;248.59,G1288&lt;250),14,IF(AND(G1288&gt;2079.39,G1288&lt;2081),15,IF(AND(G1288&gt;774.57,G1288&lt;776),16,IF(AND(G1288&gt;296.25,G1288&lt;298),17,IF(AND(G1288&gt;2807.42,G1288&lt;2809),18,IF(AND(G1288&gt;867.59,G1288&lt;869),19,IF(AND(G1288&gt;612.7,G1288&lt;614),20))))))))))))))))))</f>
        <v>0</v>
      </c>
      <c r="AE1288" s="52" t="b">
        <f>IF(AND(I1288&gt;1204.78,I1288&lt;1206),5,IF(AND(I1288&gt;1407.63,I1288&lt;1409),8,IF(AND(I1288&gt;1427.91,I1288&lt;1429),11,IF(AND(I1288&gt;1261.45,I1288&lt;1263),14,IF(AND(I1288&gt;1473.83,I1288&lt;1475),17,IF(AND(I1288&gt;1495.07,I1288&lt;1497),20))))))</f>
        <v>0</v>
      </c>
      <c r="AF1288" s="52" t="b">
        <f>IF(AND(J1288&gt;486.32,J1288&lt;488),3,IF(AND(J1288&gt;324.64,J1288&lt;326),4,IF(AND(J1288&gt;286.99,J1288&lt;288.5),5,IF(AND(J1288&gt;617.7,J1288&lt;618),6,IF(AND(J1288&gt;411.3,J1288&lt;413),7,IF(AND(J1288&gt;365.04,J1288&lt;367),8,IF(AND(J1288&gt;797.54,J1288&lt;799),9,IF(AND(J1288&gt;533.49,J1288&lt;535),10,IF(AND(J1288&gt;475.86,J1288&lt;477),11,IF(AND(J1288&gt;509.22,J1288&lt;511),12,IF(AND(J1288&gt;339.94,J1288&lt;341.2),13,IF(AND(J1288&gt;300.53,J1288&lt;302),14,IF(AND(J1288&gt;646.78,J1288&lt;648),15,IF(AND(J1288&gt;430.68,J1288&lt;432),16,IF(AND(J1288&gt;382.24,J1288&lt;384),17,IF(AND(J1288&gt;835.07,J1288&lt;837),18,IF(AND(J1288&gt;558.61,J1288&lt;560),19,IF(AND(J1288&gt;498.27,J1288&lt;500),20))))))))))))))))))</f>
        <v>0</v>
      </c>
      <c r="AG1288" s="52">
        <f>IF(AND(L1288&gt;497.89,L1288&lt;499),3,IF(AND(L1288&gt;360.29,L1288&lt;362),4,IF(AND(L1288&gt;249.38,L1288&lt;251),5,IF(AND(L1288&gt;628.22,L1288&lt;630),6,IF(AND(L1288&gt;455.21,L1288&lt;457),7,IF(AND(L1288&gt;315.16,L1288&lt;317),8,IF(AND(L1288&gt;814.35,L1288&lt;816),9,IF(AND(L1288&gt;571.19,L1288&lt;573),10,IF(AND(L1288&gt;401.59,L1288&lt;403),11,IF(AND(L1288&gt;521.33,L1288&lt;523),12,IF(AND(L1288&gt;377.28,L1288&lt;379),13,IF(AND(L1288&gt;261.15,L1288&lt;263),14,IF(AND(L1288&gt;657.8,L1288&lt;659),15,IF(AND(L1288&gt;476.66,L1288&lt;478),16,IF(AND(L1288&gt;330.01,L1288&lt;332),17,IF(AND(L1288&gt;852.67,L1288&lt;854),18,IF(AND(L1288&gt;598.08,L1288&lt;600),19,IF(AND(L1288&gt;420.51,L1288&lt;422),20))))))))))))))))))</f>
        <v>4</v>
      </c>
      <c r="AH1288" s="52">
        <f>IF(AND(Q1288&gt;358.85,Q1288&lt;360),3,IF(AND(Q1288&gt;129.83,Q1288&lt;131),4,IF(AND(Q1288&gt;77.61,Q1288&lt;79),5,IF(AND(Q1288&gt;426.19,Q1288&lt;428),6,IF(AND(Q1288&gt;159.77,Q1288&lt;161),7,IF(AND(Q1288&gt;94.38,Q1288&lt;96),8,IF(AND(Q1288&gt;567.37,Q1288&lt;569),9,IF(AND(Q1288&gt;203.4,Q1288&lt;205),10,IF(AND(Q1288&gt;131.96,Q1288&lt;133),11,IF(AND(Q1288&gt;375.76,Q1288&lt;377),12,IF(AND(Q1288&gt;135.98,Q1288&lt;137),13,IF(AND(Q1288&gt;81.31,Q1288&lt;83),14,IF(AND(Q1288&gt;446.27,Q1288&lt;448),15,IF(AND(Q1288&gt;167.32,Q1288&lt;169),16,IF(AND(Q1288&gt;98.86,Q1288&lt;100),17,IF(AND(Q1288&gt;594.08,Q1288&lt;596),18,IF(AND(Q1288&gt;213.01,Q1288&lt;215),19,IF(AND(Q1288&gt;138.21,Q1288&lt;140),20))))))))))))))))))</f>
        <v>4</v>
      </c>
      <c r="AI1288" s="52" t="b">
        <f>IF(AND(S1288&gt;195.17,S1288&lt;197),3,IF(AND(S1288&gt;88.93,S1288&lt;90),4,IF(AND(S1288&gt;47.88,S1288&lt;49),5,IF(AND(S1288&gt;245.08,S1288&lt;247),6,IF(AND(S1288&gt;111.07,S1288&lt;113),7,IF(AND(S1288&gt;60.92,S1288&lt;62),8,IF(AND(S1288&gt;296.11,S1288&lt;298),9,IF(AND(S1288&gt;139.41,S1288&lt;141),10,IF(AND(S1288&gt;78.67,S1288&lt;80),11,IF(AND(S1288&gt;204.39,S1288&lt;206),12,IF(AND(S1288&gt;93.16,S1288&lt;95),13,IF(AND(S1288&gt;50.17,S1288&lt;52),14,IF(AND(S1288&gt;256.64,S1288&lt;258),15,IF(AND(S1288&gt;116.33,S1288&lt;118),16,IF(AND(S1288&gt;63.83,S1288&lt;65),17,IF(AND(S1288&gt;310.07,S1288&lt;312),18,IF(AND(S1288&gt;146.01,S1288&lt;148),19,IF(AND(S1288&gt;82.42,S1288&lt;84),20))))))))))))))))))</f>
        <v>0</v>
      </c>
      <c r="AJ1288" s="52" t="b">
        <f>IF(AND(U1288&gt;107.35,U1288&lt;109),3,IF(AND(U1288&gt;63.65,U1288&lt;65),4,IF(AND(U1288&gt;44.75,U1288&lt;46),5,IF(AND(U1288&gt;143.27,U1288&lt;145),6,IF(AND(U1288&gt;85.58,U1288&lt;87),7,IF(AND(U1288&gt;60.46,U1288&lt;62),8,IF(AND(U1288&gt;194.16,U1288&lt;196),9,IF(AND(U1288&gt;117.24,U1288&lt;119),10,IF(AND(U1288&gt;82.88,U1288&lt;84),11,IF(AND(U1288&gt;112.44,U1288&lt;114),12,IF(AND(U1288&gt;66.69,U1288&lt;68),13,IF(AND(U1288&gt;46.9,U1288&lt;48),14,IF(AND(U1288&gt;150.05,U1288&lt;152),15,IF(AND(U1288&gt;90.65,U1288&lt;91),16,IF(AND(U1288&gt;63.34,U1288&lt;65),17,IF(AND(U1288&gt;203.34,U1288&lt;205),18,IF(AND(U1288&gt;122.8,U1288&lt;124),19,IF(AND(U1288&gt;86.83,U1288&lt;88),20))))))))))))))))))</f>
        <v>0</v>
      </c>
      <c r="AK1288" s="52" t="b">
        <f>IF(AND(V1288&gt;139.85,V1288&lt;141),3,IF(AND(V1288&gt;103.84,V1288&lt;105),4,IF(AND(V1288&gt;52.32,V1288&lt;54),5,IF(AND(V1288&gt;285.46,V1288&lt;287),6,IF(AND(V1288&gt;118.42,V1288&lt;120),7,IF(AND(V1288&gt;62.42,V1288&lt;64),8,IF(AND(V1288&gt;412.27,V1288&lt;414),9,IF(AND(V1288&gt;140.33,V1288&lt;142),10,IF(AND(V1288&gt;145,V1288&lt;147),11,IF(AND(V1288&gt;146.47,V1288&lt;148),12,IF(AND(V1288&gt;108.77,V1288&lt;110),13,IF(AND(V1288&gt;54.82,V1288&lt;56),14,IF(AND(V1288&gt;298.92,V1288&lt;300),15,IF(AND(V1288&gt;124.03,V1288&lt;126),16,IF(AND(V1288&gt;65.4,V1288&lt;67),17,IF(AND(V1288&gt;431.69,V1288&lt;433),18,IF(AND(V1288&gt;146.97,V1288&lt;148),19,IF(AND(V1288&gt;151.86,V1288&lt;153),20))))))))))))))))))</f>
        <v>0</v>
      </c>
      <c r="AL1288" s="52" t="b">
        <f>IF(AND(W1288&gt;350.42,W1288&lt;352),3,IF(AND(W1288&gt;546.22,W1288&lt;548),4,IF(AND(W1288&gt;155.33,W1288&lt;157),5,IF(AND(W1288&gt;721.99,W1288&lt;723),6,IF(AND(W1288&gt;638.96,W1288&lt;639),7,IF(AND(W1288&gt;187.79,W1288&lt;189),8,IF(AND(W1288&gt;945.4,W1288&lt;947),9,IF(AND(W1288&gt;698.46,W1288&lt;670),10,IF(AND(W1288&gt;360.7,W1288&lt;362),11,IF(AND(W1288&gt;366.94,W1288&lt;368),12,IF(AND(W1288&gt;571.94,W1288&lt;573),13,IF(AND(W1288&gt;162.68,W1288&lt;164),14,IF(AND(W1288&gt;755.97,W1288&lt;757),15,IF(AND(W1288&gt;667.99,W1288&lt;669),16,IF(AND(W1288&gt;196.66,W1288&lt;198),17,IF(AND(W1288&gt;989.88,W1288&lt;991),18,IF(AND(W1288&gt;731.33,W1288&lt;733),19,IF(AND(W1288&gt;377.7,W1288&lt;379),20))))))))))))))))))</f>
        <v>0</v>
      </c>
      <c r="AM1288" s="52" t="b">
        <f>IF(AND(Y1288&gt;46.2,Y1288&lt;46.5),3,IF(AND(Y1288&gt;18.8,Y1288&lt;19.1),4,IF(AND(Y1288&gt;15.8,Y1288&lt;16),5,IF(AND(Y1288&gt;78.7,Y1288&lt;79),6,IF(AND(Y1288&gt;32.1,Y1288&lt;32.4),7,IF(AND(Y1288&gt;26.9,Y1288&lt;27.3),8,IF(AND(Y1288&gt;125,Y1288&lt;125.5),9,IF(AND(Y1288&gt;48.2,Y1288&lt;48.52),10,IF(AND(Y1288&gt;43.1,Y1288&lt;43.6),11,IF(AND(Y1288&gt;48.53,Y1288&lt;48.7),12,IF(AND(Y1288&gt;19.6,Y1288&lt;20.1),13,IF(AND(Y1288&gt;16.5,Y1288&lt;16.9),14,IF(AND(Y1288&gt;82.4,Y1288&lt;82.8),15,IF(AND(Y1288&gt;33.6,Y1288&lt;34),16,IF(AND(Y1288&gt;28,Y1288&lt;28.6),17,IF(AND(Y1288&gt;130.8,Y1288&lt;131.4),18,IF(AND(Y1288&gt;50.5,Y1288&lt;50.9),19,IF(AND(Y1288&gt;45.2,Y1288&lt;45.8),20))))))))))))))))))</f>
        <v>0</v>
      </c>
      <c r="AO1288" s="4">
        <f t="shared" si="3198"/>
        <v>0</v>
      </c>
      <c r="AP1288" s="4">
        <f t="shared" si="3199"/>
        <v>0</v>
      </c>
      <c r="AQ1288" s="4">
        <f t="shared" si="3283"/>
        <v>0</v>
      </c>
      <c r="AU1288" s="310"/>
      <c r="AV1288" s="316"/>
      <c r="AW1288" s="317"/>
      <c r="AX1288" s="321" t="s">
        <v>337</v>
      </c>
      <c r="AY1288" s="321"/>
      <c r="AZ1288" s="11">
        <f>ROUND(AZ1287/AW1281,2)</f>
        <v>984.24</v>
      </c>
      <c r="BA1288" s="11">
        <f>ROUND(BA1287/AW1281,2)</f>
        <v>0</v>
      </c>
      <c r="BB1288" s="11">
        <f>ROUND(BB1287/AW1281,2)</f>
        <v>0</v>
      </c>
      <c r="BC1288" s="11">
        <f>ROUND(BC1287/AW1281,2)</f>
        <v>0</v>
      </c>
      <c r="BD1288" s="11">
        <f>ROUND(BD1287/AW1281,2)</f>
        <v>0</v>
      </c>
      <c r="BE1288" s="11">
        <f>ROUND(BE1287/AW1281,2)</f>
        <v>0</v>
      </c>
      <c r="BF1288" s="11">
        <f>ROUND(BF1287/AW1281,2)</f>
        <v>722.58</v>
      </c>
      <c r="BG1288" s="11">
        <f>ROUND(BG1287/AW1281,2)</f>
        <v>722.58</v>
      </c>
      <c r="BH1288" s="11">
        <f>ROUND(BH1287/AW1281,2)</f>
        <v>0</v>
      </c>
      <c r="BI1288" s="11">
        <f>ROUND(BI1287/AW1281,2)</f>
        <v>0</v>
      </c>
      <c r="BJ1288" s="11">
        <f>ROUND(BJ1287/AW1281,2)</f>
        <v>0</v>
      </c>
      <c r="BK1288" s="11">
        <f>ROUND(BK1287/AW1281,2)</f>
        <v>261.66000000000003</v>
      </c>
      <c r="BL1288" s="11">
        <f>ROUND(BL1287/AW1281,2)</f>
        <v>0</v>
      </c>
      <c r="BM1288" s="11">
        <f>ROUND(BM1287/AW1281,2)</f>
        <v>0</v>
      </c>
      <c r="BN1288" s="11">
        <f>ROUND(BN1287/AW1281,2)</f>
        <v>0</v>
      </c>
      <c r="BO1288" s="11">
        <f>ROUND(BO1287/AW1281,2)</f>
        <v>0</v>
      </c>
      <c r="BP1288" s="11">
        <f>ROUND(BP1287/AW1281,2)</f>
        <v>0</v>
      </c>
      <c r="BQ1288" s="11">
        <f>ROUND(BQ1287/AW1281,2)</f>
        <v>0</v>
      </c>
      <c r="BR1288" s="11">
        <f>ROUND(BR1287/AW1281,2)</f>
        <v>0</v>
      </c>
      <c r="BS1288" s="11">
        <f>ROUND(BS1287/AW1281,2)</f>
        <v>0</v>
      </c>
      <c r="BT1288" s="11">
        <f>ROUND(BT1287/AW1281,2)</f>
        <v>0</v>
      </c>
      <c r="BU1288" s="17">
        <v>8</v>
      </c>
      <c r="BX1288" s="52" t="b">
        <f>IF(AND(BA1288&gt;947.15,BA1288&lt;949),3,IF(AND(BA1288&gt;623.59,BA1288&lt;625),4,IF(AND(BA1288&gt;237.38,BA1288&lt;239),5,IF(AND(BA1288&gt;1986,BA1288&lt;1988),6,IF(AND(BA1288&gt;739.75,BA1288&lt;741),7,IF(AND(BA1288&gt;282.91,BA1288&lt;284),8,IF(AND(BA1288&gt;2681.35,BA1288&lt;2683),9,IF(AND(BA1288&gt;828.59,BA1288&lt;830),10,IF(AND(BA1288&gt;585.15,BA1288&lt;587),11,IF(AND(BA1288&gt;991.71,BA1288&lt;993),12,IF(AND(BA1288&gt;652.95,BA1288&lt;654),13,IF(AND(BA1288&gt;248.59,BA1288&lt;250),14,IF(AND(BA1288&gt;2079.39,BA1288&lt;2081),15,IF(AND(BA1288&gt;774.57,BA1288&lt;776),16,IF(AND(BA1288&gt;296.25,BA1288&lt;298),17,IF(AND(BA1288&gt;2807.42,BA1288&lt;2809),18,IF(AND(BA1288&gt;867.59,BA1288&lt;869),19,IF(AND(BA1288&gt;612.7,BA1288&lt;614),20))))))))))))))))))</f>
        <v>0</v>
      </c>
      <c r="BY1288" s="52" t="b">
        <f>IF(AND(BC1288&gt;1204.78,BC1288&lt;1206),5,IF(AND(BC1288&gt;1407.63,BC1288&lt;1409),8,IF(AND(BC1288&gt;1427.91,BC1288&lt;1429),11,IF(AND(BC1288&gt;1261.45,BC1288&lt;1263),14,IF(AND(BC1288&gt;1473.83,BC1288&lt;1475),17,IF(AND(BC1288&gt;1495.07,BC1288&lt;1497),20))))))</f>
        <v>0</v>
      </c>
      <c r="BZ1288" s="52" t="b">
        <f>IF(AND(BD1288&gt;486.32,BD1288&lt;488),3,IF(AND(BD1288&gt;324.64,BD1288&lt;326),4,IF(AND(BD1288&gt;286.99,BD1288&lt;288.5),5,IF(AND(BD1288&gt;617.7,BD1288&lt;618),6,IF(AND(BD1288&gt;411.3,BD1288&lt;413),7,IF(AND(BD1288&gt;365.04,BD1288&lt;367),8,IF(AND(BD1288&gt;797.54,BD1288&lt;799),9,IF(AND(BD1288&gt;533.49,BD1288&lt;535),10,IF(AND(BD1288&gt;475.86,BD1288&lt;477),11,IF(AND(BD1288&gt;509.22,BD1288&lt;511),12,IF(AND(BD1288&gt;339.94,BD1288&lt;341.2),13,IF(AND(BD1288&gt;300.53,BD1288&lt;302),14,IF(AND(BD1288&gt;646.78,BD1288&lt;648),15,IF(AND(BD1288&gt;430.68,BD1288&lt;432),16,IF(AND(BD1288&gt;382.24,BD1288&lt;384),17,IF(AND(BD1288&gt;835.07,BD1288&lt;837),18,IF(AND(BD1288&gt;558.61,BD1288&lt;560),19,IF(AND(BD1288&gt;498.27,BD1288&lt;500),20))))))))))))))))))</f>
        <v>0</v>
      </c>
      <c r="CA1288" s="52" t="b">
        <f>IF(AND(BF1288&gt;497.89,BF1288&lt;499),3,IF(AND(BF1288&gt;360.29,BF1288&lt;362),4,IF(AND(BF1288&gt;249.38,BF1288&lt;251),5,IF(AND(BF1288&gt;628.22,BF1288&lt;630),6,IF(AND(BF1288&gt;455.21,BF1288&lt;457),7,IF(AND(BF1288&gt;315.16,BF1288&lt;317),8,IF(AND(BF1288&gt;814.35,BF1288&lt;816),9,IF(AND(BF1288&gt;571.19,BF1288&lt;573),10,IF(AND(BF1288&gt;401.59,BF1288&lt;403),11,IF(AND(BF1288&gt;521.33,BF1288&lt;523),12,IF(AND(BF1288&gt;377.28,BF1288&lt;379),13,IF(AND(BF1288&gt;261.15,BF1288&lt;263),14,IF(AND(BF1288&gt;657.8,BF1288&lt;659),15,IF(AND(BF1288&gt;476.66,BF1288&lt;478),16,IF(AND(BF1288&gt;330.01,BF1288&lt;332),17,IF(AND(BF1288&gt;852.67,BF1288&lt;854),18,IF(AND(BF1288&gt;598.08,BF1288&lt;600),19,IF(AND(BF1288&gt;420.51,BF1288&lt;422),20))))))))))))))))))</f>
        <v>0</v>
      </c>
      <c r="CB1288" s="52" t="b">
        <f>IF(AND(BK1288&gt;358.85,BK1288&lt;360),3,IF(AND(BK1288&gt;129.83,BK1288&lt;131),4,IF(AND(BK1288&gt;77.61,BK1288&lt;79),5,IF(AND(BK1288&gt;426.19,BK1288&lt;428),6,IF(AND(BK1288&gt;159.77,BK1288&lt;161),7,IF(AND(BK1288&gt;94.38,BK1288&lt;96),8,IF(AND(BK1288&gt;567.37,BK1288&lt;569),9,IF(AND(BK1288&gt;203.4,BK1288&lt;205),10,IF(AND(BK1288&gt;131.96,BK1288&lt;133),11,IF(AND(BK1288&gt;375.76,BK1288&lt;377),12,IF(AND(BK1288&gt;135.98,BK1288&lt;137),13,IF(AND(BK1288&gt;81.31,BK1288&lt;83),14,IF(AND(BK1288&gt;446.27,BK1288&lt;448),15,IF(AND(BK1288&gt;167.32,BK1288&lt;169),16,IF(AND(BK1288&gt;98.86,BK1288&lt;100),17,IF(AND(BK1288&gt;594.08,BK1288&lt;596),18,IF(AND(BK1288&gt;213.01,BK1288&lt;215),19,IF(AND(BK1288&gt;138.21,BK1288&lt;140),20))))))))))))))))))</f>
        <v>0</v>
      </c>
      <c r="CC1288" s="52" t="b">
        <f>IF(AND(BM1288&gt;195.17,BM1288&lt;197),3,IF(AND(BM1288&gt;88.93,BM1288&lt;90),4,IF(AND(BM1288&gt;47.88,BM1288&lt;49),5,IF(AND(BM1288&gt;245.08,BM1288&lt;247),6,IF(AND(BM1288&gt;111.07,BM1288&lt;113),7,IF(AND(BM1288&gt;60.92,BM1288&lt;62),8,IF(AND(BM1288&gt;296.11,BM1288&lt;298),9,IF(AND(BM1288&gt;139.41,BM1288&lt;141),10,IF(AND(BM1288&gt;78.67,BM1288&lt;80),11,IF(AND(BM1288&gt;204.39,BM1288&lt;206),12,IF(AND(BM1288&gt;93.16,BM1288&lt;95),13,IF(AND(BM1288&gt;50.17,BM1288&lt;52),14,IF(AND(BM1288&gt;256.64,BM1288&lt;258),15,IF(AND(BM1288&gt;116.33,BM1288&lt;118),16,IF(AND(BM1288&gt;63.83,BM1288&lt;65),17,IF(AND(BM1288&gt;310.07,BM1288&lt;312),18,IF(AND(BM1288&gt;146.01,BM1288&lt;148),19,IF(AND(BM1288&gt;82.42,BM1288&lt;84),20))))))))))))))))))</f>
        <v>0</v>
      </c>
      <c r="CD1288" s="52" t="b">
        <f>IF(AND(BO1288&gt;107.35,BO1288&lt;109),3,IF(AND(BO1288&gt;63.65,BO1288&lt;65),4,IF(AND(BO1288&gt;44.75,BO1288&lt;46),5,IF(AND(BO1288&gt;143.27,BO1288&lt;145),6,IF(AND(BO1288&gt;85.58,BO1288&lt;87),7,IF(AND(BO1288&gt;60.46,BO1288&lt;62),8,IF(AND(BO1288&gt;194.16,BO1288&lt;196),9,IF(AND(BO1288&gt;117.24,BO1288&lt;119),10,IF(AND(BO1288&gt;82.88,BO1288&lt;84),11,IF(AND(BO1288&gt;112.44,BO1288&lt;114),12,IF(AND(BO1288&gt;66.69,BO1288&lt;68),13,IF(AND(BO1288&gt;46.9,BO1288&lt;48),14,IF(AND(BO1288&gt;150.05,BO1288&lt;152),15,IF(AND(BO1288&gt;90.65,BO1288&lt;91),16,IF(AND(BO1288&gt;63.34,BO1288&lt;65),17,IF(AND(BO1288&gt;203.34,BO1288&lt;205),18,IF(AND(BO1288&gt;122.8,BO1288&lt;124),19,IF(AND(BO1288&gt;86.83,BO1288&lt;88),20))))))))))))))))))</f>
        <v>0</v>
      </c>
      <c r="CE1288" s="52" t="b">
        <f>IF(AND(BP1288&gt;139.85,BP1288&lt;141),3,IF(AND(BP1288&gt;103.84,BP1288&lt;105),4,IF(AND(BP1288&gt;52.32,BP1288&lt;54),5,IF(AND(BP1288&gt;285.46,BP1288&lt;287),6,IF(AND(BP1288&gt;118.42,BP1288&lt;120),7,IF(AND(BP1288&gt;62.42,BP1288&lt;64),8,IF(AND(BP1288&gt;412.27,BP1288&lt;414),9,IF(AND(BP1288&gt;140.33,BP1288&lt;142),10,IF(AND(BP1288&gt;145,BP1288&lt;147),11,IF(AND(BP1288&gt;146.47,BP1288&lt;148),12,IF(AND(BP1288&gt;108.77,BP1288&lt;110),13,IF(AND(BP1288&gt;54.82,BP1288&lt;56),14,IF(AND(BP1288&gt;298.92,BP1288&lt;300),15,IF(AND(BP1288&gt;124.03,BP1288&lt;126),16,IF(AND(BP1288&gt;65.4,BP1288&lt;67),17,IF(AND(BP1288&gt;431.69,BP1288&lt;433),18,IF(AND(BP1288&gt;146.97,BP1288&lt;148),19,IF(AND(BP1288&gt;151.86,BP1288&lt;153),20))))))))))))))))))</f>
        <v>0</v>
      </c>
      <c r="CF1288" s="52" t="b">
        <f>IF(AND(BQ1288&gt;350.42,BQ1288&lt;352),3,IF(AND(BQ1288&gt;546.22,BQ1288&lt;548),4,IF(AND(BQ1288&gt;155.33,BQ1288&lt;157),5,IF(AND(BQ1288&gt;721.99,BQ1288&lt;723),6,IF(AND(BQ1288&gt;638.96,BQ1288&lt;639),7,IF(AND(BQ1288&gt;187.79,BQ1288&lt;189),8,IF(AND(BQ1288&gt;945.4,BQ1288&lt;947),9,IF(AND(BQ1288&gt;698.46,BQ1288&lt;670),10,IF(AND(BQ1288&gt;360.7,BQ1288&lt;362),11,IF(AND(BQ1288&gt;366.94,BQ1288&lt;368),12,IF(AND(BQ1288&gt;571.94,BQ1288&lt;573),13,IF(AND(BQ1288&gt;162.68,BQ1288&lt;164),14,IF(AND(BQ1288&gt;755.97,BQ1288&lt;757),15,IF(AND(BQ1288&gt;667.99,BQ1288&lt;669),16,IF(AND(BQ1288&gt;196.66,BQ1288&lt;198),17,IF(AND(BQ1288&gt;989.88,BQ1288&lt;991),18,IF(AND(BQ1288&gt;731.33,BQ1288&lt;733),19,IF(AND(BQ1288&gt;377.7,BQ1288&lt;379),20))))))))))))))))))</f>
        <v>0</v>
      </c>
      <c r="CG1288" s="52" t="b">
        <f>IF(AND(BS1288&gt;46.2,BS1288&lt;46.5),3,IF(AND(BS1288&gt;18.8,BS1288&lt;19.1),4,IF(AND(BS1288&gt;15.8,BS1288&lt;16),5,IF(AND(BS1288&gt;78.7,BS1288&lt;79),6,IF(AND(BS1288&gt;32.1,BS1288&lt;32.4),7,IF(AND(BS1288&gt;26.9,BS1288&lt;27.3),8,IF(AND(BS1288&gt;125,BS1288&lt;125.5),9,IF(AND(BS1288&gt;48.2,BS1288&lt;48.52),10,IF(AND(BS1288&gt;43.1,BS1288&lt;43.6),11,IF(AND(BS1288&gt;48.53,BS1288&lt;48.7),12,IF(AND(BS1288&gt;19.6,BS1288&lt;20.1),13,IF(AND(BS1288&gt;16.5,BS1288&lt;16.9),14,IF(AND(BS1288&gt;82.4,BS1288&lt;82.8),15,IF(AND(BS1288&gt;33.6,BS1288&lt;34),16,IF(AND(BS1288&gt;28,BS1288&lt;28.6),17,IF(AND(BS1288&gt;130.8,BS1288&lt;131.4),18,IF(AND(BS1288&gt;50.5,BS1288&lt;50.9),19,IF(AND(BS1288&gt;45.2,BS1288&lt;45.8),20))))))))))))))))))</f>
        <v>0</v>
      </c>
    </row>
    <row r="1289" spans="1:88" ht="90" customHeight="1">
      <c r="A1289" s="297"/>
      <c r="B1289" s="300"/>
      <c r="C1289" s="309"/>
      <c r="D1289" s="311" t="s">
        <v>338</v>
      </c>
      <c r="E1289" s="312"/>
      <c r="F1289" s="10" t="s">
        <v>36</v>
      </c>
      <c r="G1289" s="12">
        <f>IF(AD1289=FALSE,0,AD1289)</f>
        <v>0</v>
      </c>
      <c r="H1289" s="12" t="s">
        <v>36</v>
      </c>
      <c r="I1289" s="12">
        <f>IF(AE1289=FALSE,0,AE1289)</f>
        <v>0</v>
      </c>
      <c r="J1289" s="12">
        <f>IF(AF1289=FALSE,0,AF1289)</f>
        <v>0</v>
      </c>
      <c r="K1289" s="12" t="s">
        <v>36</v>
      </c>
      <c r="L1289" s="12">
        <f>IF(AG1289=FALSE,0,AG1289)</f>
        <v>361.29</v>
      </c>
      <c r="M1289" s="12" t="s">
        <v>36</v>
      </c>
      <c r="N1289" s="12" t="s">
        <v>36</v>
      </c>
      <c r="O1289" s="12" t="s">
        <v>36</v>
      </c>
      <c r="P1289" s="12" t="s">
        <v>36</v>
      </c>
      <c r="Q1289" s="12">
        <f>IF(AH1289=FALSE,0,AH1289)</f>
        <v>130.83000000000001</v>
      </c>
      <c r="R1289" s="12" t="s">
        <v>36</v>
      </c>
      <c r="S1289" s="12">
        <f>IF(AI1289=FALSE,0,AI1289)</f>
        <v>0</v>
      </c>
      <c r="T1289" s="12" t="s">
        <v>36</v>
      </c>
      <c r="U1289" s="12">
        <f>IF(AJ1289=FALSE,0,AJ1289)</f>
        <v>0</v>
      </c>
      <c r="V1289" s="12">
        <f>IF(AK1289=FALSE,0,AK1289)</f>
        <v>0</v>
      </c>
      <c r="W1289" s="12">
        <f>IF(AL1289=FALSE,0,AL1289)</f>
        <v>0</v>
      </c>
      <c r="X1289" s="12" t="s">
        <v>36</v>
      </c>
      <c r="Y1289" s="12">
        <f>IF(AM1289=FALSE,0,AM1289)</f>
        <v>0</v>
      </c>
      <c r="Z1289" s="12" t="s">
        <v>36</v>
      </c>
      <c r="AA1289" s="18">
        <v>9</v>
      </c>
      <c r="AD1289" s="52" t="b">
        <f>IF(AD1288=3,948.15,IF(AD1288=4,624.59,IF(AD1288=5,238.38,IF(AD1288=6,1987,IF(AD1288=7,740.75,IF(AD1288=8,283.91,IF(AD1288=9,2682.35,IF(AD1288=10,829.59,IF(AD1288=11,586.15,IF(AD1288=12,992.71,IF(AD1288=13,653.95,IF(AD1288=14,249.59,IF(AD1288=15,2080.39,IF(AD1288=16,775.57,IF(AD1288=17,297.25,IF(AD1288=18,2808.42,IF(AD1288=19,868.59,IF(AD1288=20,613.7))))))))))))))))))</f>
        <v>0</v>
      </c>
      <c r="AE1289" s="52" t="b">
        <f>IF(AE1288=5,1205.78,IF(AE1288=8,1408.63,IF(AE1288=11,1428.91,IF(AE1288=14,1262.45,IF(AE1288=17,1474.83,IF(AE1288=20,1496.07))))))</f>
        <v>0</v>
      </c>
      <c r="AF1289" s="52" t="b">
        <f>IF(AF1288=3,487.32,IF(AF1288=4,325.64,IF(AF1288=5,287.99,IF(AF1288=6,618.7,IF(AF1288=7,412.3,IF(AF1288=8,366.04,IF(AF1288=9,798.54,IF(AF1288=10,534.49,IF(AF1288=11,476.86,IF(AF1288=12,510.22,IF(AF1288=13,340.94,IF(AF1288=14,301.53,IF(AF1288=15,647.78,IF(AF1288=16,431.68,IF(AF1288=17,383.24,IF(AF1288=18,836.07,IF(AF1288=19,559.61,IF(AF1288=20,499.27))))))))))))))))))</f>
        <v>0</v>
      </c>
      <c r="AG1289" s="52">
        <f>IF(AG1288=3,498.89,IF(AG1288=4,361.29,IF(AG1288=5,250.38,IF(AG1288=6,629.22,IF(AG1288=7,456.21,IF(AG1288=8,316.16,IF(AG1288=9,815.35,IF(AG1288=10,572.19,IF(AG1288=11,402.59,IF(AG1288=12,522.33,IF(AG1288=13,378.28,IF(AG1288=14,262.15,IF(AG1288=15,658.8,IF(AG1288=16,477.66,IF(AG1288=17,331.01,IF(AG1288=18,853.67,IF(AG1288=19,599.08,IF(AG1288=20,421.51))))))))))))))))))</f>
        <v>361.29</v>
      </c>
      <c r="AH1289" s="52">
        <f>IF(AH1288=3,359.85,IF(AH1288=4,130.83,IF(AH1288=5,78.61,IF(AH1288=6,427.19,IF(AH1288=7,160.77,IF(AH1288=8,95.38,IF(AH1288=9,568.37,IF(AH1288=10,204.4,IF(AH1288=11,132.96,IF(AH1288=12,376.76,IF(AH1288=13,136.98,IF(AH1288=14,82.31,IF(AH1288=15,447.27,IF(AH1288=16,168.32,IF(AH1288=17,99.86,IF(AH1288=18,595.08,IF(AH1288=19,214.01,IF(AH1288=20,139.21))))))))))))))))))</f>
        <v>130.83000000000001</v>
      </c>
      <c r="AI1289" s="52" t="b">
        <f>IF(AI1288=3,196.17,IF(AI1288=4,89.93,IF(AI1288=5,48.88,IF(AI1288=6,246.08,IF(AI1288=7,112.07,IF(AI1288=8,61.92,IF(AI1288=9,297.11,IF(AI1288=10,140.41,IF(AI1288=11,79.67,IF(AI1288=12,205.39,IF(AI1288=13,94.16,IF(AI1288=14,51.17,IF(AI1288=15,257.64,IF(AI1288=16,117.33,IF(AI1288=17,64.83,IF(AI1288=18,311.07,IF(AI1288=19,147.01,IF(AI1288=20,83.42))))))))))))))))))</f>
        <v>0</v>
      </c>
      <c r="AJ1289" s="52" t="b">
        <f>IF(AJ1288=3,108.35,IF(AJ1288=4,64.65,IF(AJ1288=5,45.75,IF(AJ1288=6,144.27,IF(AJ1288=7,86.58,IF(AJ1288=8,61.46,IF(AJ1288=9,195.16,IF(AJ1288=10,118.24,IF(AJ1288=11,83.88,IF(AJ1288=12,113.44,IF(AJ1288=13,67.69,IF(AJ1288=14,47.9,IF(AJ1288=15,151.05,IF(AJ1288=16,90.65,IF(AJ1288=17,64.34,IF(AJ1288=18,204.34,IF(AJ1288=19,123.8,IF(AJ1288=20,87.83))))))))))))))))))</f>
        <v>0</v>
      </c>
      <c r="AK1289" s="52" t="b">
        <f>IF(AK1288=3,140.85,IF(AK1288=4,104.84,IF(AK1288=5,53.32,IF(AK1288=6,286.46,IF(AK1288=7,119.42,IF(AK1288=8,63.42,IF(AK1288=9,413.27,IF(AK1288=10,141.33,IF(AK1288=11,146,IF(AK1288=12,147.47,IF(AK1288=13,109.77,IF(AK1288=14,55.82,IF(AK1288=15,299.92,IF(AK1288=16,125.03,IF(AK1288=17,66.4,IF(AK1288=18,432.69,IF(AK1288=19,147.97,IF(AK1288=20,152.86))))))))))))))))))</f>
        <v>0</v>
      </c>
      <c r="AL1289" s="52" t="b">
        <f>IF(AL1288=3,351.42,IF(AL1288=4,547.22,IF(AL1288=5,156.33,IF(AL1288=6,722.99,IF(AL1288=7,638.96,IF(AL1288=8,188.79,IF(AL1288=9,946.4,IF(AL1288=10,699.46,IF(AL1288=11,361.7,IF(AL1288=12,367.94,IF(AL1288=13,572.94,IF(AL1288=14,163.68,IF(AL1288=15,756.97,IF(AL1288=16,668.99,IF(AL1288=17,197.66,IF(AL1288=18,990.88,IF(AL1288=19,732.33,IF(AL1288=20,378.7))))))))))))))))))</f>
        <v>0</v>
      </c>
      <c r="AM1289" s="52" t="b">
        <f>IF(AM1288=3,46.41,IF(AM1288=4,19.01,IF(AM1288=5,15.96,IF(AM1288=6,78.9,IF(AM1288=7,32.34,IF(AM1288=8,27.09,IF(AM1288=9,125.27,IF(AM1288=10,48.48,IF(AM1288=11,43.47,IF(AM1288=12,48.59,IF(AM1288=13,19.9,IF(AM1288=14,16.71,IF(AM1288=15,82.61,IF(AM1288=16,33.86,IF(AM1288=17,28.36,IF(AM1288=18,131.15,IF(AM1288=19,50.76,IF(AM1288=20,45.51))))))))))))))))))</f>
        <v>0</v>
      </c>
      <c r="AO1289" s="4">
        <f t="shared" si="3198"/>
        <v>0</v>
      </c>
      <c r="AP1289" s="4">
        <f t="shared" si="3199"/>
        <v>0</v>
      </c>
      <c r="AQ1289" s="4">
        <f t="shared" si="3283"/>
        <v>0</v>
      </c>
      <c r="AU1289" s="310"/>
      <c r="AV1289" s="316"/>
      <c r="AW1289" s="317"/>
      <c r="AX1289" s="321" t="s">
        <v>338</v>
      </c>
      <c r="AY1289" s="321"/>
      <c r="AZ1289" s="10" t="s">
        <v>36</v>
      </c>
      <c r="BA1289" s="12">
        <f>IF(BX1289=FALSE,0,BX1289)</f>
        <v>0</v>
      </c>
      <c r="BB1289" s="12" t="s">
        <v>36</v>
      </c>
      <c r="BC1289" s="12">
        <f>IF(BY1289=FALSE,0,BY1289)</f>
        <v>0</v>
      </c>
      <c r="BD1289" s="12">
        <f>IF(BZ1289=FALSE,0,BZ1289)</f>
        <v>0</v>
      </c>
      <c r="BE1289" s="12" t="s">
        <v>36</v>
      </c>
      <c r="BF1289" s="12">
        <f>IF(CA1289=FALSE,0,CA1289)</f>
        <v>722.58</v>
      </c>
      <c r="BG1289" s="12" t="s">
        <v>36</v>
      </c>
      <c r="BH1289" s="12" t="s">
        <v>36</v>
      </c>
      <c r="BI1289" s="12" t="s">
        <v>36</v>
      </c>
      <c r="BJ1289" s="12" t="s">
        <v>36</v>
      </c>
      <c r="BK1289" s="12">
        <f>IF(CB1289=FALSE,0,CB1289)</f>
        <v>261.66000000000003</v>
      </c>
      <c r="BL1289" s="12" t="s">
        <v>36</v>
      </c>
      <c r="BM1289" s="12">
        <f>IF(CC1289=FALSE,0,CC1289)</f>
        <v>0</v>
      </c>
      <c r="BN1289" s="12" t="s">
        <v>36</v>
      </c>
      <c r="BO1289" s="12">
        <f>IF(CD1289=FALSE,0,CD1289)</f>
        <v>0</v>
      </c>
      <c r="BP1289" s="12">
        <f>IF(CE1289=FALSE,0,CE1289)</f>
        <v>0</v>
      </c>
      <c r="BQ1289" s="12">
        <f>IF(CF1289=FALSE,0,CF1289)</f>
        <v>0</v>
      </c>
      <c r="BR1289" s="12" t="s">
        <v>36</v>
      </c>
      <c r="BS1289" s="12">
        <f>IF(CG1289=FALSE,0,CG1289)</f>
        <v>0</v>
      </c>
      <c r="BT1289" s="12" t="s">
        <v>36</v>
      </c>
      <c r="BU1289" s="18">
        <v>9</v>
      </c>
      <c r="BX1289" s="52" t="b">
        <f>IF(AD1288=3,1896.3,IF(AD1288=4,1249.18,IF(AD1288=5,476.76,IF(AD1288=6,3974,IF(AD1288=7,1481.5,IF(AD1288=8,567.82,IF(AD1288=9,5364.7,IF(AD1288=10,1659.18,IF(AD1288=11,1172.3)))))))))</f>
        <v>0</v>
      </c>
      <c r="BY1289" s="52" t="b">
        <f>IF(AE1288=5,2411.56,IF(AE1288=8,2817.26,IF(AE1288=11,2857.82)))</f>
        <v>0</v>
      </c>
      <c r="BZ1289" s="52" t="b">
        <f>IF(AF1288=3,974.64,IF(AF1288=4,651.28,IF(AF1288=5,575.98,IF(AF1288=6,1237.4,IF(AF1288=7,824.6,IF(AF1288=8,732.08,IF(AF1288=9,1597.08,IF(AF1288=10,1068.98,IF(AF1288=11,953.72)))))))))</f>
        <v>0</v>
      </c>
      <c r="CA1289" s="52">
        <f>IF(AG1288=3,997.78,IF(AG1288=4,722.58,IF(AG1288=5,500.76,IF(AG1288=6,1258.44,IF(AG1288=7,912.42,IF(AG1288=8,632.32,IF(AG1288=9,1630.7,IF(AG1288=10,1144.38,IF(AG1288=11,805.18)))))))))</f>
        <v>722.58</v>
      </c>
      <c r="CB1289" s="52">
        <f>IF(AH1288=3,719.7,IF(AH1288=4,261.66,IF(AH1288=5,157.22,IF(AH1288=6,854.38,IF(AH1288=7,321.54,IF(AH1288=8,190.76,IF(AH1288=9,1136.74,IF(AH1288=10,408.8,IF(AH1288=11,265.92)))))))))</f>
        <v>261.66000000000003</v>
      </c>
      <c r="CC1289" s="52" t="b">
        <f>IF(AI1288=3,392.34,IF(AI1288=4,179.86,IF(AI1288=5,97.76,IF(AI1288=6,492.16,IF(AI1288=7,224.14,IF(AI1288=8,123.84,IF(AI1288=9,594.22,IF(AI1288=10,280.82,IF(AI1288=11,159.34)))))))))</f>
        <v>0</v>
      </c>
      <c r="CD1289" s="52" t="b">
        <f>IF(AJ1288=3,216.7,IF(AJ1288=4,129.3,IF(AJ1288=5,91.5,IF(AJ1288=6,288.54,IF(AJ1288=7,173.16,IF(AJ1288=8,122.92,IF(AJ1288=9,390.32,IF(AJ1288=10,236.48,IF(AJ1288=11,167.76)))))))))</f>
        <v>0</v>
      </c>
      <c r="CE1289" s="52" t="b">
        <f>IF(AK1288=3,281.7,IF(AK1288=4,209.68,IF(AK1288=5,106.64,IF(AK1288=6,572.92,IF(AK1288=7,238.84,IF(AK1288=8,126.84,IF(AK1288=9,826.54,IF(AK1288=10,282.66,IF(AK1288=11,292)))))))))</f>
        <v>0</v>
      </c>
      <c r="CF1289" s="52" t="b">
        <f>IF(AL1288=3,702.84,IF(AL1288=4,1094.44,IF(AL1288=5,312.66,IF(AL1288=6,1445.98,IF(AL1288=7,1277.92,IF(AL1288=8,377.58,IF(AL1288=9,1892.8,IF(AL1288=10,1398.92,IF(AL1288=11,723.4)))))))))</f>
        <v>0</v>
      </c>
      <c r="CG1289" s="52" t="b">
        <f>IF(AM1288=3,92.82,IF(AM1288=4,38.02,IF(AM1288=5,31.92,IF(AM1288=6,157.8,IF(AM1288=7,64.68,IF(AM1288=8,54.18,IF(AM1288=9,250.54,IF(AM1288=10,96.96,IF(AM1288=11,86.94)))))))))</f>
        <v>0</v>
      </c>
    </row>
    <row r="1290" spans="1:88" ht="30" customHeight="1">
      <c r="A1290" s="295" t="s">
        <v>126</v>
      </c>
      <c r="B1290" s="298" t="s">
        <v>229</v>
      </c>
      <c r="C1290" s="307">
        <v>3004.18</v>
      </c>
      <c r="D1290" s="298" t="s">
        <v>27</v>
      </c>
      <c r="E1290" s="36" t="s">
        <v>28</v>
      </c>
      <c r="F1290" s="40">
        <f>G1290+I1290+J1290+L1290+Q1290+S1290+U1290+V1290+W1290+Y1290+Z1290</f>
        <v>1876380.7862</v>
      </c>
      <c r="G1290" s="61">
        <v>1876380.7862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60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25">
        <v>1</v>
      </c>
      <c r="AO1290" s="4">
        <f t="shared" si="3198"/>
        <v>0</v>
      </c>
      <c r="AP1290" s="4">
        <f t="shared" si="3199"/>
        <v>0</v>
      </c>
      <c r="AQ1290" s="4">
        <f t="shared" si="3283"/>
        <v>0</v>
      </c>
      <c r="AU1290" s="310" t="s">
        <v>126</v>
      </c>
      <c r="AV1290" s="316" t="s">
        <v>229</v>
      </c>
      <c r="AW1290" s="317">
        <v>3004.18</v>
      </c>
      <c r="AX1290" s="316" t="s">
        <v>27</v>
      </c>
      <c r="AY1290" s="36" t="s">
        <v>28</v>
      </c>
      <c r="AZ1290" s="10">
        <f>BA1290+BC1290+BD1290+BF1290+BK1290+BM1290+BO1290+BP1290+BQ1290+BS1290+BT1290</f>
        <v>3752761.57</v>
      </c>
      <c r="BA1290" s="44">
        <f>ROUND($C1290*BA1298,2)</f>
        <v>3752761.57</v>
      </c>
      <c r="BB1290" s="10">
        <f>ROUND(H1290*2,2)</f>
        <v>0</v>
      </c>
      <c r="BC1290" s="44">
        <f>ROUND($C1290*BC1298,2)</f>
        <v>0</v>
      </c>
      <c r="BD1290" s="44">
        <f>ROUND($C1290*BD1298,2)</f>
        <v>0</v>
      </c>
      <c r="BE1290" s="10">
        <f>ROUND(K1290*2,2)</f>
        <v>0</v>
      </c>
      <c r="BF1290" s="44">
        <f>ROUND($C1290*BF1298,2)</f>
        <v>0</v>
      </c>
      <c r="BG1290" s="10">
        <f>ROUND(M1290*2,2)</f>
        <v>0</v>
      </c>
      <c r="BH1290" s="10">
        <f>ROUND(N1290*2,2)</f>
        <v>0</v>
      </c>
      <c r="BI1290" s="10">
        <f>ROUND(O1290*2,2)</f>
        <v>0</v>
      </c>
      <c r="BJ1290" s="10">
        <f>ROUND(P1290*2,2)</f>
        <v>0</v>
      </c>
      <c r="BK1290" s="44">
        <f>ROUND($C1290*BK1298,2)</f>
        <v>0</v>
      </c>
      <c r="BL1290" s="10">
        <f>ROUND(R1290*2,2)</f>
        <v>0</v>
      </c>
      <c r="BM1290" s="44">
        <f>ROUND($C1290*BM1298,2)</f>
        <v>0</v>
      </c>
      <c r="BN1290" s="10">
        <f>ROUND(T1290*2,2)</f>
        <v>0</v>
      </c>
      <c r="BO1290" s="44">
        <f>ROUND($C1290*BO1298,2)</f>
        <v>0</v>
      </c>
      <c r="BP1290" s="44">
        <f>ROUND(V1290*2,2)</f>
        <v>0</v>
      </c>
      <c r="BQ1290" s="44">
        <f>ROUND($C1290*BQ1298,2)</f>
        <v>0</v>
      </c>
      <c r="BR1290" s="10">
        <f>ROUND(X1290*2,2)</f>
        <v>0</v>
      </c>
      <c r="BS1290" s="44">
        <f>ROUND(Y1290*2,2)</f>
        <v>0</v>
      </c>
      <c r="BT1290" s="10">
        <f>ROUND(Z1290*2,2)</f>
        <v>0</v>
      </c>
      <c r="BU1290" s="25">
        <v>1</v>
      </c>
      <c r="CI1290" s="32">
        <f>BF1290-BG1290</f>
        <v>0</v>
      </c>
    </row>
    <row r="1291" spans="1:88" ht="60" customHeight="1">
      <c r="A1291" s="296"/>
      <c r="B1291" s="299"/>
      <c r="C1291" s="308"/>
      <c r="D1291" s="300"/>
      <c r="E1291" s="36" t="s">
        <v>29</v>
      </c>
      <c r="F1291" s="13">
        <v>0</v>
      </c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5">
        <v>2</v>
      </c>
      <c r="AO1291" s="4">
        <f t="shared" si="3198"/>
        <v>0</v>
      </c>
      <c r="AP1291" s="4">
        <f t="shared" si="3199"/>
        <v>0</v>
      </c>
      <c r="AQ1291" s="4">
        <f t="shared" si="3283"/>
        <v>0</v>
      </c>
      <c r="AU1291" s="310"/>
      <c r="AV1291" s="316"/>
      <c r="AW1291" s="317"/>
      <c r="AX1291" s="316"/>
      <c r="AY1291" s="36" t="s">
        <v>29</v>
      </c>
      <c r="AZ1291" s="13">
        <v>0</v>
      </c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5">
        <v>2</v>
      </c>
    </row>
    <row r="1292" spans="1:88" ht="120" customHeight="1">
      <c r="A1292" s="296"/>
      <c r="B1292" s="299"/>
      <c r="C1292" s="308"/>
      <c r="D1292" s="298" t="s">
        <v>339</v>
      </c>
      <c r="E1292" s="36" t="s">
        <v>31</v>
      </c>
      <c r="F1292" s="13">
        <v>0</v>
      </c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5">
        <v>3</v>
      </c>
      <c r="AO1292" s="4">
        <f t="shared" si="3198"/>
        <v>0</v>
      </c>
      <c r="AP1292" s="4">
        <f t="shared" si="3199"/>
        <v>0</v>
      </c>
      <c r="AQ1292" s="4">
        <f t="shared" si="3283"/>
        <v>0</v>
      </c>
      <c r="AT1292" s="32">
        <f>AZ1292-BC1292</f>
        <v>0</v>
      </c>
      <c r="AU1292" s="310"/>
      <c r="AV1292" s="316"/>
      <c r="AW1292" s="317"/>
      <c r="AX1292" s="316" t="s">
        <v>339</v>
      </c>
      <c r="AY1292" s="36" t="s">
        <v>31</v>
      </c>
      <c r="AZ1292" s="13">
        <v>0</v>
      </c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5">
        <v>3</v>
      </c>
    </row>
    <row r="1293" spans="1:88" ht="30" customHeight="1">
      <c r="A1293" s="296"/>
      <c r="B1293" s="299"/>
      <c r="C1293" s="308"/>
      <c r="D1293" s="299"/>
      <c r="E1293" s="36" t="s">
        <v>32</v>
      </c>
      <c r="F1293" s="13">
        <v>0</v>
      </c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5">
        <v>4</v>
      </c>
      <c r="AO1293" s="4">
        <f t="shared" si="3198"/>
        <v>0</v>
      </c>
      <c r="AP1293" s="4">
        <f t="shared" si="3199"/>
        <v>0</v>
      </c>
      <c r="AQ1293" s="4">
        <f t="shared" si="3283"/>
        <v>0</v>
      </c>
      <c r="AU1293" s="310"/>
      <c r="AV1293" s="316"/>
      <c r="AW1293" s="317"/>
      <c r="AX1293" s="316"/>
      <c r="AY1293" s="36" t="s">
        <v>32</v>
      </c>
      <c r="AZ1293" s="13">
        <v>0</v>
      </c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5">
        <v>4</v>
      </c>
    </row>
    <row r="1294" spans="1:88" ht="30" customHeight="1">
      <c r="A1294" s="296"/>
      <c r="B1294" s="299"/>
      <c r="C1294" s="308"/>
      <c r="D1294" s="299"/>
      <c r="E1294" s="36" t="s">
        <v>33</v>
      </c>
      <c r="F1294" s="13">
        <v>0</v>
      </c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5">
        <v>5</v>
      </c>
      <c r="AO1294" s="4">
        <f t="shared" si="3198"/>
        <v>0</v>
      </c>
      <c r="AP1294" s="4">
        <f t="shared" si="3199"/>
        <v>0</v>
      </c>
      <c r="AQ1294" s="4">
        <f t="shared" si="3283"/>
        <v>0</v>
      </c>
      <c r="AU1294" s="310"/>
      <c r="AV1294" s="316"/>
      <c r="AW1294" s="317"/>
      <c r="AX1294" s="316"/>
      <c r="AY1294" s="36" t="s">
        <v>33</v>
      </c>
      <c r="AZ1294" s="13">
        <v>0</v>
      </c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5">
        <v>5</v>
      </c>
    </row>
    <row r="1295" spans="1:88" ht="30" customHeight="1">
      <c r="A1295" s="296"/>
      <c r="B1295" s="299"/>
      <c r="C1295" s="308"/>
      <c r="D1295" s="300"/>
      <c r="E1295" s="36" t="s">
        <v>34</v>
      </c>
      <c r="F1295" s="13">
        <v>0</v>
      </c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5">
        <v>6</v>
      </c>
      <c r="AO1295" s="4">
        <f t="shared" si="3198"/>
        <v>0</v>
      </c>
      <c r="AP1295" s="4">
        <f t="shared" si="3199"/>
        <v>0</v>
      </c>
      <c r="AQ1295" s="4">
        <f t="shared" si="3283"/>
        <v>0</v>
      </c>
      <c r="AU1295" s="310"/>
      <c r="AV1295" s="316"/>
      <c r="AW1295" s="317"/>
      <c r="AX1295" s="316"/>
      <c r="AY1295" s="36" t="s">
        <v>34</v>
      </c>
      <c r="AZ1295" s="13">
        <v>0</v>
      </c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5">
        <v>6</v>
      </c>
    </row>
    <row r="1296" spans="1:88" ht="30" customHeight="1">
      <c r="A1296" s="296"/>
      <c r="B1296" s="299"/>
      <c r="C1296" s="308"/>
      <c r="D1296" s="311" t="s">
        <v>35</v>
      </c>
      <c r="E1296" s="312"/>
      <c r="F1296" s="10">
        <f>F1290+F1291+F1292+F1293+F1294+F1295</f>
        <v>1876380.7862</v>
      </c>
      <c r="G1296" s="10">
        <f t="shared" ref="G1296" si="3327">G1290+G1291+G1292+G1293+G1294+G1295</f>
        <v>1876380.7862</v>
      </c>
      <c r="H1296" s="10">
        <f t="shared" ref="H1296" si="3328">H1290+H1291+H1292+H1293+H1294+H1295</f>
        <v>0</v>
      </c>
      <c r="I1296" s="10">
        <f t="shared" ref="I1296" si="3329">I1290+I1291+I1292+I1293+I1294+I1295</f>
        <v>0</v>
      </c>
      <c r="J1296" s="10">
        <f t="shared" ref="J1296" si="3330">J1290+J1291+J1292+J1293+J1294+J1295</f>
        <v>0</v>
      </c>
      <c r="K1296" s="10">
        <f t="shared" ref="K1296" si="3331">K1290+K1291+K1292+K1293+K1294+K1295</f>
        <v>0</v>
      </c>
      <c r="L1296" s="10">
        <f t="shared" ref="L1296" si="3332">L1290+L1291+L1292+L1293+L1294+L1295</f>
        <v>0</v>
      </c>
      <c r="M1296" s="10">
        <f t="shared" ref="M1296" si="3333">M1290+M1291+M1292+M1293+M1294+M1295</f>
        <v>0</v>
      </c>
      <c r="N1296" s="10">
        <f t="shared" ref="N1296" si="3334">N1290+N1291+N1292+N1293+N1294+N1295</f>
        <v>0</v>
      </c>
      <c r="O1296" s="10">
        <f t="shared" ref="O1296" si="3335">O1290+O1291+O1292+O1293+O1294+O1295</f>
        <v>0</v>
      </c>
      <c r="P1296" s="10">
        <f t="shared" ref="P1296" si="3336">P1290+P1291+P1292+P1293+P1294+P1295</f>
        <v>0</v>
      </c>
      <c r="Q1296" s="10">
        <f t="shared" ref="Q1296" si="3337">Q1290+Q1291+Q1292+Q1293+Q1294+Q1295</f>
        <v>0</v>
      </c>
      <c r="R1296" s="10">
        <f t="shared" ref="R1296" si="3338">R1290+R1291+R1292+R1293+R1294+R1295</f>
        <v>0</v>
      </c>
      <c r="S1296" s="10">
        <f t="shared" ref="S1296" si="3339">S1290+S1291+S1292+S1293+S1294+S1295</f>
        <v>0</v>
      </c>
      <c r="T1296" s="10">
        <f t="shared" ref="T1296" si="3340">T1290+T1291+T1292+T1293+T1294+T1295</f>
        <v>0</v>
      </c>
      <c r="U1296" s="10">
        <f t="shared" ref="U1296" si="3341">U1290+U1291+U1292+U1293+U1294+U1295</f>
        <v>0</v>
      </c>
      <c r="V1296" s="10">
        <f t="shared" ref="V1296" si="3342">V1290+V1291+V1292+V1293+V1294+V1295</f>
        <v>0</v>
      </c>
      <c r="W1296" s="10">
        <f t="shared" ref="W1296" si="3343">W1290+W1291+W1292+W1293+W1294+W1295</f>
        <v>0</v>
      </c>
      <c r="X1296" s="10">
        <f t="shared" ref="X1296" si="3344">X1290+X1291+X1292+X1293+X1294+X1295</f>
        <v>0</v>
      </c>
      <c r="Y1296" s="10">
        <f t="shared" ref="Y1296" si="3345">Y1290+Y1291+Y1292+Y1293+Y1294+Y1295</f>
        <v>0</v>
      </c>
      <c r="Z1296" s="10">
        <f t="shared" ref="Z1296" si="3346">Z1290+Z1291+Z1292+Z1293+Z1294+Z1295</f>
        <v>0</v>
      </c>
      <c r="AA1296" s="16">
        <v>7</v>
      </c>
      <c r="AO1296" s="4">
        <f t="shared" si="3198"/>
        <v>0</v>
      </c>
      <c r="AP1296" s="4">
        <f t="shared" si="3199"/>
        <v>0</v>
      </c>
      <c r="AQ1296" s="4">
        <f t="shared" si="3283"/>
        <v>0</v>
      </c>
      <c r="AU1296" s="310"/>
      <c r="AV1296" s="316"/>
      <c r="AW1296" s="317"/>
      <c r="AX1296" s="321" t="s">
        <v>35</v>
      </c>
      <c r="AY1296" s="321"/>
      <c r="AZ1296" s="10">
        <f>AZ1290+AZ1291+AZ1292+AZ1293+AZ1294+AZ1295</f>
        <v>3752761.57</v>
      </c>
      <c r="BA1296" s="10">
        <f t="shared" ref="BA1296:BT1296" si="3347">BA1290+BA1291+BA1292+BA1293+BA1294+BA1295</f>
        <v>3752761.57</v>
      </c>
      <c r="BB1296" s="10">
        <f t="shared" si="3347"/>
        <v>0</v>
      </c>
      <c r="BC1296" s="10">
        <f t="shared" si="3347"/>
        <v>0</v>
      </c>
      <c r="BD1296" s="10">
        <f t="shared" si="3347"/>
        <v>0</v>
      </c>
      <c r="BE1296" s="10">
        <f t="shared" si="3347"/>
        <v>0</v>
      </c>
      <c r="BF1296" s="10">
        <f t="shared" si="3347"/>
        <v>0</v>
      </c>
      <c r="BG1296" s="10">
        <f t="shared" si="3347"/>
        <v>0</v>
      </c>
      <c r="BH1296" s="10">
        <f t="shared" si="3347"/>
        <v>0</v>
      </c>
      <c r="BI1296" s="10">
        <f t="shared" si="3347"/>
        <v>0</v>
      </c>
      <c r="BJ1296" s="10">
        <f t="shared" si="3347"/>
        <v>0</v>
      </c>
      <c r="BK1296" s="10">
        <f t="shared" si="3347"/>
        <v>0</v>
      </c>
      <c r="BL1296" s="10">
        <f t="shared" si="3347"/>
        <v>0</v>
      </c>
      <c r="BM1296" s="10">
        <f t="shared" si="3347"/>
        <v>0</v>
      </c>
      <c r="BN1296" s="10">
        <f t="shared" si="3347"/>
        <v>0</v>
      </c>
      <c r="BO1296" s="10">
        <f t="shared" si="3347"/>
        <v>0</v>
      </c>
      <c r="BP1296" s="10">
        <f t="shared" si="3347"/>
        <v>0</v>
      </c>
      <c r="BQ1296" s="10">
        <f t="shared" si="3347"/>
        <v>0</v>
      </c>
      <c r="BR1296" s="10">
        <f t="shared" si="3347"/>
        <v>0</v>
      </c>
      <c r="BS1296" s="10">
        <f t="shared" si="3347"/>
        <v>0</v>
      </c>
      <c r="BT1296" s="10">
        <f t="shared" si="3347"/>
        <v>0</v>
      </c>
      <c r="BU1296" s="16">
        <v>7</v>
      </c>
      <c r="CI1296" s="32">
        <f>BF1296-BG1296</f>
        <v>0</v>
      </c>
      <c r="CJ1296" s="123"/>
    </row>
    <row r="1297" spans="1:88" ht="75" customHeight="1">
      <c r="A1297" s="296"/>
      <c r="B1297" s="299"/>
      <c r="C1297" s="308"/>
      <c r="D1297" s="311" t="s">
        <v>337</v>
      </c>
      <c r="E1297" s="312"/>
      <c r="F1297" s="11">
        <f>ROUND(F1296/C1290,2)</f>
        <v>624.59</v>
      </c>
      <c r="G1297" s="11">
        <f>ROUND(G1296/C1290,2)</f>
        <v>624.59</v>
      </c>
      <c r="H1297" s="11">
        <f>ROUND(H1296/C1290,2)</f>
        <v>0</v>
      </c>
      <c r="I1297" s="11">
        <f>ROUND(I1296/C1290,2)</f>
        <v>0</v>
      </c>
      <c r="J1297" s="11">
        <f>ROUND(J1296/C1290,2)</f>
        <v>0</v>
      </c>
      <c r="K1297" s="11">
        <f>ROUND(K1296/C1290,2)</f>
        <v>0</v>
      </c>
      <c r="L1297" s="11">
        <f>ROUND(L1296/C1290,2)</f>
        <v>0</v>
      </c>
      <c r="M1297" s="11">
        <f>ROUND(M1296/C1290,2)</f>
        <v>0</v>
      </c>
      <c r="N1297" s="11">
        <f>ROUND(N1296/C1290,2)</f>
        <v>0</v>
      </c>
      <c r="O1297" s="11">
        <f>ROUND(O1296/C1290,2)</f>
        <v>0</v>
      </c>
      <c r="P1297" s="11">
        <f>ROUND(P1296/C1290,2)</f>
        <v>0</v>
      </c>
      <c r="Q1297" s="11">
        <f>ROUND(Q1296/C1290,2)</f>
        <v>0</v>
      </c>
      <c r="R1297" s="11">
        <f>ROUND(R1296/C1290,2)</f>
        <v>0</v>
      </c>
      <c r="S1297" s="11">
        <f>ROUND(S1296/C1290,2)</f>
        <v>0</v>
      </c>
      <c r="T1297" s="11">
        <f>ROUND(T1296/C1290,2)</f>
        <v>0</v>
      </c>
      <c r="U1297" s="11">
        <f>ROUND(U1296/C1290,2)</f>
        <v>0</v>
      </c>
      <c r="V1297" s="11">
        <f>ROUND(V1296/C1290,2)</f>
        <v>0</v>
      </c>
      <c r="W1297" s="11">
        <f>ROUND(W1296/C1290,2)</f>
        <v>0</v>
      </c>
      <c r="X1297" s="11">
        <f>ROUND(X1296/C1290,2)</f>
        <v>0</v>
      </c>
      <c r="Y1297" s="11">
        <f>ROUND(Y1296/C1290,2)</f>
        <v>0</v>
      </c>
      <c r="Z1297" s="11">
        <f>ROUND(Z1296/C1290,2)</f>
        <v>0</v>
      </c>
      <c r="AA1297" s="17">
        <v>8</v>
      </c>
      <c r="AD1297" s="52">
        <f>IF(AND(G1297&gt;947.15,G1297&lt;949),3,IF(AND(G1297&gt;623.59,G1297&lt;625),4,IF(AND(G1297&gt;237.38,G1297&lt;239),5,IF(AND(G1297&gt;1986,G1297&lt;1988),6,IF(AND(G1297&gt;739.75,G1297&lt;741),7,IF(AND(G1297&gt;282.91,G1297&lt;284),8,IF(AND(G1297&gt;2681.35,G1297&lt;2683),9,IF(AND(G1297&gt;828.59,G1297&lt;830),10,IF(AND(G1297&gt;585.15,G1297&lt;587),11,IF(AND(G1297&gt;991.71,G1297&lt;993),12,IF(AND(G1297&gt;652.95,G1297&lt;654),13,IF(AND(G1297&gt;248.59,G1297&lt;250),14,IF(AND(G1297&gt;2079.39,G1297&lt;2081),15,IF(AND(G1297&gt;774.57,G1297&lt;776),16,IF(AND(G1297&gt;296.25,G1297&lt;298),17,IF(AND(G1297&gt;2807.42,G1297&lt;2809),18,IF(AND(G1297&gt;867.59,G1297&lt;869),19,IF(AND(G1297&gt;612.7,G1297&lt;614),20))))))))))))))))))</f>
        <v>4</v>
      </c>
      <c r="AE1297" s="52" t="b">
        <f>IF(AND(I1297&gt;1204.78,I1297&lt;1206),5,IF(AND(I1297&gt;1407.63,I1297&lt;1409),8,IF(AND(I1297&gt;1427.91,I1297&lt;1429),11,IF(AND(I1297&gt;1261.45,I1297&lt;1263),14,IF(AND(I1297&gt;1473.83,I1297&lt;1475),17,IF(AND(I1297&gt;1495.07,I1297&lt;1497),20))))))</f>
        <v>0</v>
      </c>
      <c r="AF1297" s="52" t="b">
        <f>IF(AND(J1297&gt;486.32,J1297&lt;488),3,IF(AND(J1297&gt;324.64,J1297&lt;326),4,IF(AND(J1297&gt;286.99,J1297&lt;288.5),5,IF(AND(J1297&gt;617.7,J1297&lt;618),6,IF(AND(J1297&gt;411.3,J1297&lt;413),7,IF(AND(J1297&gt;365.04,J1297&lt;367),8,IF(AND(J1297&gt;797.54,J1297&lt;799),9,IF(AND(J1297&gt;533.49,J1297&lt;535),10,IF(AND(J1297&gt;475.86,J1297&lt;477),11,IF(AND(J1297&gt;509.22,J1297&lt;511),12,IF(AND(J1297&gt;339.94,J1297&lt;341.2),13,IF(AND(J1297&gt;300.53,J1297&lt;302),14,IF(AND(J1297&gt;646.78,J1297&lt;648),15,IF(AND(J1297&gt;430.68,J1297&lt;432),16,IF(AND(J1297&gt;382.24,J1297&lt;384),17,IF(AND(J1297&gt;835.07,J1297&lt;837),18,IF(AND(J1297&gt;558.61,J1297&lt;560),19,IF(AND(J1297&gt;498.27,J1297&lt;500),20))))))))))))))))))</f>
        <v>0</v>
      </c>
      <c r="AG1297" s="52" t="b">
        <f>IF(AND(L1297&gt;497.89,L1297&lt;499),3,IF(AND(L1297&gt;360.29,L1297&lt;362),4,IF(AND(L1297&gt;249.38,L1297&lt;251),5,IF(AND(L1297&gt;628.22,L1297&lt;630),6,IF(AND(L1297&gt;455.21,L1297&lt;457),7,IF(AND(L1297&gt;315.16,L1297&lt;317),8,IF(AND(L1297&gt;814.35,L1297&lt;816),9,IF(AND(L1297&gt;571.19,L1297&lt;573),10,IF(AND(L1297&gt;401.59,L1297&lt;403),11,IF(AND(L1297&gt;521.33,L1297&lt;523),12,IF(AND(L1297&gt;377.28,L1297&lt;379),13,IF(AND(L1297&gt;261.15,L1297&lt;263),14,IF(AND(L1297&gt;657.8,L1297&lt;659),15,IF(AND(L1297&gt;476.66,L1297&lt;478),16,IF(AND(L1297&gt;330.01,L1297&lt;332),17,IF(AND(L1297&gt;852.67,L1297&lt;854),18,IF(AND(L1297&gt;598.08,L1297&lt;600),19,IF(AND(L1297&gt;420.51,L1297&lt;422),20))))))))))))))))))</f>
        <v>0</v>
      </c>
      <c r="AH1297" s="52" t="b">
        <f>IF(AND(Q1297&gt;358.85,Q1297&lt;360),3,IF(AND(Q1297&gt;129.83,Q1297&lt;131),4,IF(AND(Q1297&gt;77.61,Q1297&lt;79),5,IF(AND(Q1297&gt;426.19,Q1297&lt;428),6,IF(AND(Q1297&gt;159.77,Q1297&lt;161),7,IF(AND(Q1297&gt;94.38,Q1297&lt;96),8,IF(AND(Q1297&gt;567.37,Q1297&lt;569),9,IF(AND(Q1297&gt;203.4,Q1297&lt;205),10,IF(AND(Q1297&gt;131.96,Q1297&lt;133),11,IF(AND(Q1297&gt;375.76,Q1297&lt;377),12,IF(AND(Q1297&gt;135.98,Q1297&lt;137),13,IF(AND(Q1297&gt;81.31,Q1297&lt;83),14,IF(AND(Q1297&gt;446.27,Q1297&lt;448),15,IF(AND(Q1297&gt;167.32,Q1297&lt;169),16,IF(AND(Q1297&gt;98.86,Q1297&lt;100),17,IF(AND(Q1297&gt;594.08,Q1297&lt;596),18,IF(AND(Q1297&gt;213.01,Q1297&lt;215),19,IF(AND(Q1297&gt;138.21,Q1297&lt;140),20))))))))))))))))))</f>
        <v>0</v>
      </c>
      <c r="AI1297" s="52" t="b">
        <f>IF(AND(S1297&gt;195.17,S1297&lt;197),3,IF(AND(S1297&gt;88.93,S1297&lt;90),4,IF(AND(S1297&gt;47.88,S1297&lt;49),5,IF(AND(S1297&gt;245.08,S1297&lt;247),6,IF(AND(S1297&gt;111.07,S1297&lt;113),7,IF(AND(S1297&gt;60.92,S1297&lt;62),8,IF(AND(S1297&gt;296.11,S1297&lt;298),9,IF(AND(S1297&gt;139.41,S1297&lt;141),10,IF(AND(S1297&gt;78.67,S1297&lt;80),11,IF(AND(S1297&gt;204.39,S1297&lt;206),12,IF(AND(S1297&gt;93.16,S1297&lt;95),13,IF(AND(S1297&gt;50.17,S1297&lt;52),14,IF(AND(S1297&gt;256.64,S1297&lt;258),15,IF(AND(S1297&gt;116.33,S1297&lt;118),16,IF(AND(S1297&gt;63.83,S1297&lt;65),17,IF(AND(S1297&gt;310.07,S1297&lt;312),18,IF(AND(S1297&gt;146.01,S1297&lt;148),19,IF(AND(S1297&gt;82.42,S1297&lt;84),20))))))))))))))))))</f>
        <v>0</v>
      </c>
      <c r="AJ1297" s="52" t="b">
        <f>IF(AND(U1297&gt;107.35,U1297&lt;109),3,IF(AND(U1297&gt;63.65,U1297&lt;65),4,IF(AND(U1297&gt;44.75,U1297&lt;46),5,IF(AND(U1297&gt;143.27,U1297&lt;145),6,IF(AND(U1297&gt;85.58,U1297&lt;87),7,IF(AND(U1297&gt;60.46,U1297&lt;62),8,IF(AND(U1297&gt;194.16,U1297&lt;196),9,IF(AND(U1297&gt;117.24,U1297&lt;119),10,IF(AND(U1297&gt;82.88,U1297&lt;84),11,IF(AND(U1297&gt;112.44,U1297&lt;114),12,IF(AND(U1297&gt;66.69,U1297&lt;68),13,IF(AND(U1297&gt;46.9,U1297&lt;48),14,IF(AND(U1297&gt;150.05,U1297&lt;152),15,IF(AND(U1297&gt;90.65,U1297&lt;91),16,IF(AND(U1297&gt;63.34,U1297&lt;65),17,IF(AND(U1297&gt;203.34,U1297&lt;205),18,IF(AND(U1297&gt;122.8,U1297&lt;124),19,IF(AND(U1297&gt;86.83,U1297&lt;88),20))))))))))))))))))</f>
        <v>0</v>
      </c>
      <c r="AK1297" s="52" t="b">
        <f>IF(AND(V1297&gt;139.85,V1297&lt;141),3,IF(AND(V1297&gt;103.84,V1297&lt;105),4,IF(AND(V1297&gt;52.32,V1297&lt;54),5,IF(AND(V1297&gt;285.46,V1297&lt;287),6,IF(AND(V1297&gt;118.42,V1297&lt;120),7,IF(AND(V1297&gt;62.42,V1297&lt;64),8,IF(AND(V1297&gt;412.27,V1297&lt;414),9,IF(AND(V1297&gt;140.33,V1297&lt;142),10,IF(AND(V1297&gt;145,V1297&lt;147),11,IF(AND(V1297&gt;146.47,V1297&lt;148),12,IF(AND(V1297&gt;108.77,V1297&lt;110),13,IF(AND(V1297&gt;54.82,V1297&lt;56),14,IF(AND(V1297&gt;298.92,V1297&lt;300),15,IF(AND(V1297&gt;124.03,V1297&lt;126),16,IF(AND(V1297&gt;65.4,V1297&lt;67),17,IF(AND(V1297&gt;431.69,V1297&lt;433),18,IF(AND(V1297&gt;146.97,V1297&lt;148),19,IF(AND(V1297&gt;151.86,V1297&lt;153),20))))))))))))))))))</f>
        <v>0</v>
      </c>
      <c r="AL1297" s="52" t="b">
        <f>IF(AND(W1297&gt;350.42,W1297&lt;352),3,IF(AND(W1297&gt;546.22,W1297&lt;548),4,IF(AND(W1297&gt;155.33,W1297&lt;157),5,IF(AND(W1297&gt;721.99,W1297&lt;723),6,IF(AND(W1297&gt;638.96,W1297&lt;639),7,IF(AND(W1297&gt;187.79,W1297&lt;189),8,IF(AND(W1297&gt;945.4,W1297&lt;947),9,IF(AND(W1297&gt;698.46,W1297&lt;670),10,IF(AND(W1297&gt;360.7,W1297&lt;362),11,IF(AND(W1297&gt;366.94,W1297&lt;368),12,IF(AND(W1297&gt;571.94,W1297&lt;573),13,IF(AND(W1297&gt;162.68,W1297&lt;164),14,IF(AND(W1297&gt;755.97,W1297&lt;757),15,IF(AND(W1297&gt;667.99,W1297&lt;669),16,IF(AND(W1297&gt;196.66,W1297&lt;198),17,IF(AND(W1297&gt;989.88,W1297&lt;991),18,IF(AND(W1297&gt;731.33,W1297&lt;733),19,IF(AND(W1297&gt;377.7,W1297&lt;379),20))))))))))))))))))</f>
        <v>0</v>
      </c>
      <c r="AM1297" s="52" t="b">
        <f>IF(AND(Y1297&gt;46.2,Y1297&lt;46.5),3,IF(AND(Y1297&gt;18.8,Y1297&lt;19.1),4,IF(AND(Y1297&gt;15.8,Y1297&lt;16),5,IF(AND(Y1297&gt;78.7,Y1297&lt;79),6,IF(AND(Y1297&gt;32.1,Y1297&lt;32.4),7,IF(AND(Y1297&gt;26.9,Y1297&lt;27.3),8,IF(AND(Y1297&gt;125,Y1297&lt;125.5),9,IF(AND(Y1297&gt;48.2,Y1297&lt;48.52),10,IF(AND(Y1297&gt;43.1,Y1297&lt;43.6),11,IF(AND(Y1297&gt;48.53,Y1297&lt;48.7),12,IF(AND(Y1297&gt;19.6,Y1297&lt;20.1),13,IF(AND(Y1297&gt;16.5,Y1297&lt;16.9),14,IF(AND(Y1297&gt;82.4,Y1297&lt;82.8),15,IF(AND(Y1297&gt;33.6,Y1297&lt;34),16,IF(AND(Y1297&gt;28,Y1297&lt;28.6),17,IF(AND(Y1297&gt;130.8,Y1297&lt;131.4),18,IF(AND(Y1297&gt;50.5,Y1297&lt;50.9),19,IF(AND(Y1297&gt;45.2,Y1297&lt;45.8),20))))))))))))))))))</f>
        <v>0</v>
      </c>
      <c r="AO1297" s="4">
        <f t="shared" si="3198"/>
        <v>0</v>
      </c>
      <c r="AP1297" s="4">
        <f t="shared" si="3199"/>
        <v>0</v>
      </c>
      <c r="AQ1297" s="4">
        <f t="shared" si="3283"/>
        <v>0</v>
      </c>
      <c r="AU1297" s="310"/>
      <c r="AV1297" s="316"/>
      <c r="AW1297" s="317"/>
      <c r="AX1297" s="321" t="s">
        <v>337</v>
      </c>
      <c r="AY1297" s="321"/>
      <c r="AZ1297" s="11">
        <f>ROUND(AZ1296/AW1290,2)</f>
        <v>1249.18</v>
      </c>
      <c r="BA1297" s="11">
        <f>ROUND(BA1296/AW1290,2)</f>
        <v>1249.18</v>
      </c>
      <c r="BB1297" s="11">
        <f>ROUND(BB1296/AW1290,2)</f>
        <v>0</v>
      </c>
      <c r="BC1297" s="11">
        <f>ROUND(BC1296/AW1290,2)</f>
        <v>0</v>
      </c>
      <c r="BD1297" s="11">
        <f>ROUND(BD1296/AW1290,2)</f>
        <v>0</v>
      </c>
      <c r="BE1297" s="11">
        <f>ROUND(BE1296/AW1290,2)</f>
        <v>0</v>
      </c>
      <c r="BF1297" s="11">
        <f>ROUND(BF1296/AW1290,2)</f>
        <v>0</v>
      </c>
      <c r="BG1297" s="11">
        <f>ROUND(BG1296/AW1290,2)</f>
        <v>0</v>
      </c>
      <c r="BH1297" s="11">
        <f>ROUND(BH1296/AW1290,2)</f>
        <v>0</v>
      </c>
      <c r="BI1297" s="11">
        <f>ROUND(BI1296/AW1290,2)</f>
        <v>0</v>
      </c>
      <c r="BJ1297" s="11">
        <f>ROUND(BJ1296/AW1290,2)</f>
        <v>0</v>
      </c>
      <c r="BK1297" s="11">
        <f>ROUND(BK1296/AW1290,2)</f>
        <v>0</v>
      </c>
      <c r="BL1297" s="11">
        <f>ROUND(BL1296/AW1290,2)</f>
        <v>0</v>
      </c>
      <c r="BM1297" s="11">
        <f>ROUND(BM1296/AW1290,2)</f>
        <v>0</v>
      </c>
      <c r="BN1297" s="11">
        <f>ROUND(BN1296/AW1290,2)</f>
        <v>0</v>
      </c>
      <c r="BO1297" s="11">
        <f>ROUND(BO1296/AW1290,2)</f>
        <v>0</v>
      </c>
      <c r="BP1297" s="11">
        <f>ROUND(BP1296/AW1290,2)</f>
        <v>0</v>
      </c>
      <c r="BQ1297" s="11">
        <f>ROUND(BQ1296/AW1290,2)</f>
        <v>0</v>
      </c>
      <c r="BR1297" s="11">
        <f>ROUND(BR1296/AW1290,2)</f>
        <v>0</v>
      </c>
      <c r="BS1297" s="11">
        <f>ROUND(BS1296/AW1290,2)</f>
        <v>0</v>
      </c>
      <c r="BT1297" s="11">
        <f>ROUND(BT1296/AW1290,2)</f>
        <v>0</v>
      </c>
      <c r="BU1297" s="17">
        <v>8</v>
      </c>
      <c r="BX1297" s="52" t="b">
        <f>IF(AND(BA1297&gt;947.15,BA1297&lt;949),3,IF(AND(BA1297&gt;623.59,BA1297&lt;625),4,IF(AND(BA1297&gt;237.38,BA1297&lt;239),5,IF(AND(BA1297&gt;1986,BA1297&lt;1988),6,IF(AND(BA1297&gt;739.75,BA1297&lt;741),7,IF(AND(BA1297&gt;282.91,BA1297&lt;284),8,IF(AND(BA1297&gt;2681.35,BA1297&lt;2683),9,IF(AND(BA1297&gt;828.59,BA1297&lt;830),10,IF(AND(BA1297&gt;585.15,BA1297&lt;587),11,IF(AND(BA1297&gt;991.71,BA1297&lt;993),12,IF(AND(BA1297&gt;652.95,BA1297&lt;654),13,IF(AND(BA1297&gt;248.59,BA1297&lt;250),14,IF(AND(BA1297&gt;2079.39,BA1297&lt;2081),15,IF(AND(BA1297&gt;774.57,BA1297&lt;776),16,IF(AND(BA1297&gt;296.25,BA1297&lt;298),17,IF(AND(BA1297&gt;2807.42,BA1297&lt;2809),18,IF(AND(BA1297&gt;867.59,BA1297&lt;869),19,IF(AND(BA1297&gt;612.7,BA1297&lt;614),20))))))))))))))))))</f>
        <v>0</v>
      </c>
      <c r="BY1297" s="52" t="b">
        <f>IF(AND(BC1297&gt;1204.78,BC1297&lt;1206),5,IF(AND(BC1297&gt;1407.63,BC1297&lt;1409),8,IF(AND(BC1297&gt;1427.91,BC1297&lt;1429),11,IF(AND(BC1297&gt;1261.45,BC1297&lt;1263),14,IF(AND(BC1297&gt;1473.83,BC1297&lt;1475),17,IF(AND(BC1297&gt;1495.07,BC1297&lt;1497),20))))))</f>
        <v>0</v>
      </c>
      <c r="BZ1297" s="52" t="b">
        <f>IF(AND(BD1297&gt;486.32,BD1297&lt;488),3,IF(AND(BD1297&gt;324.64,BD1297&lt;326),4,IF(AND(BD1297&gt;286.99,BD1297&lt;288.5),5,IF(AND(BD1297&gt;617.7,BD1297&lt;618),6,IF(AND(BD1297&gt;411.3,BD1297&lt;413),7,IF(AND(BD1297&gt;365.04,BD1297&lt;367),8,IF(AND(BD1297&gt;797.54,BD1297&lt;799),9,IF(AND(BD1297&gt;533.49,BD1297&lt;535),10,IF(AND(BD1297&gt;475.86,BD1297&lt;477),11,IF(AND(BD1297&gt;509.22,BD1297&lt;511),12,IF(AND(BD1297&gt;339.94,BD1297&lt;341.2),13,IF(AND(BD1297&gt;300.53,BD1297&lt;302),14,IF(AND(BD1297&gt;646.78,BD1297&lt;648),15,IF(AND(BD1297&gt;430.68,BD1297&lt;432),16,IF(AND(BD1297&gt;382.24,BD1297&lt;384),17,IF(AND(BD1297&gt;835.07,BD1297&lt;837),18,IF(AND(BD1297&gt;558.61,BD1297&lt;560),19,IF(AND(BD1297&gt;498.27,BD1297&lt;500),20))))))))))))))))))</f>
        <v>0</v>
      </c>
      <c r="CA1297" s="52" t="b">
        <f>IF(AND(BF1297&gt;497.89,BF1297&lt;499),3,IF(AND(BF1297&gt;360.29,BF1297&lt;362),4,IF(AND(BF1297&gt;249.38,BF1297&lt;251),5,IF(AND(BF1297&gt;628.22,BF1297&lt;630),6,IF(AND(BF1297&gt;455.21,BF1297&lt;457),7,IF(AND(BF1297&gt;315.16,BF1297&lt;317),8,IF(AND(BF1297&gt;814.35,BF1297&lt;816),9,IF(AND(BF1297&gt;571.19,BF1297&lt;573),10,IF(AND(BF1297&gt;401.59,BF1297&lt;403),11,IF(AND(BF1297&gt;521.33,BF1297&lt;523),12,IF(AND(BF1297&gt;377.28,BF1297&lt;379),13,IF(AND(BF1297&gt;261.15,BF1297&lt;263),14,IF(AND(BF1297&gt;657.8,BF1297&lt;659),15,IF(AND(BF1297&gt;476.66,BF1297&lt;478),16,IF(AND(BF1297&gt;330.01,BF1297&lt;332),17,IF(AND(BF1297&gt;852.67,BF1297&lt;854),18,IF(AND(BF1297&gt;598.08,BF1297&lt;600),19,IF(AND(BF1297&gt;420.51,BF1297&lt;422),20))))))))))))))))))</f>
        <v>0</v>
      </c>
      <c r="CB1297" s="52" t="b">
        <f>IF(AND(BK1297&gt;358.85,BK1297&lt;360),3,IF(AND(BK1297&gt;129.83,BK1297&lt;131),4,IF(AND(BK1297&gt;77.61,BK1297&lt;79),5,IF(AND(BK1297&gt;426.19,BK1297&lt;428),6,IF(AND(BK1297&gt;159.77,BK1297&lt;161),7,IF(AND(BK1297&gt;94.38,BK1297&lt;96),8,IF(AND(BK1297&gt;567.37,BK1297&lt;569),9,IF(AND(BK1297&gt;203.4,BK1297&lt;205),10,IF(AND(BK1297&gt;131.96,BK1297&lt;133),11,IF(AND(BK1297&gt;375.76,BK1297&lt;377),12,IF(AND(BK1297&gt;135.98,BK1297&lt;137),13,IF(AND(BK1297&gt;81.31,BK1297&lt;83),14,IF(AND(BK1297&gt;446.27,BK1297&lt;448),15,IF(AND(BK1297&gt;167.32,BK1297&lt;169),16,IF(AND(BK1297&gt;98.86,BK1297&lt;100),17,IF(AND(BK1297&gt;594.08,BK1297&lt;596),18,IF(AND(BK1297&gt;213.01,BK1297&lt;215),19,IF(AND(BK1297&gt;138.21,BK1297&lt;140),20))))))))))))))))))</f>
        <v>0</v>
      </c>
      <c r="CC1297" s="52" t="b">
        <f>IF(AND(BM1297&gt;195.17,BM1297&lt;197),3,IF(AND(BM1297&gt;88.93,BM1297&lt;90),4,IF(AND(BM1297&gt;47.88,BM1297&lt;49),5,IF(AND(BM1297&gt;245.08,BM1297&lt;247),6,IF(AND(BM1297&gt;111.07,BM1297&lt;113),7,IF(AND(BM1297&gt;60.92,BM1297&lt;62),8,IF(AND(BM1297&gt;296.11,BM1297&lt;298),9,IF(AND(BM1297&gt;139.41,BM1297&lt;141),10,IF(AND(BM1297&gt;78.67,BM1297&lt;80),11,IF(AND(BM1297&gt;204.39,BM1297&lt;206),12,IF(AND(BM1297&gt;93.16,BM1297&lt;95),13,IF(AND(BM1297&gt;50.17,BM1297&lt;52),14,IF(AND(BM1297&gt;256.64,BM1297&lt;258),15,IF(AND(BM1297&gt;116.33,BM1297&lt;118),16,IF(AND(BM1297&gt;63.83,BM1297&lt;65),17,IF(AND(BM1297&gt;310.07,BM1297&lt;312),18,IF(AND(BM1297&gt;146.01,BM1297&lt;148),19,IF(AND(BM1297&gt;82.42,BM1297&lt;84),20))))))))))))))))))</f>
        <v>0</v>
      </c>
      <c r="CD1297" s="52" t="b">
        <f>IF(AND(BO1297&gt;107.35,BO1297&lt;109),3,IF(AND(BO1297&gt;63.65,BO1297&lt;65),4,IF(AND(BO1297&gt;44.75,BO1297&lt;46),5,IF(AND(BO1297&gt;143.27,BO1297&lt;145),6,IF(AND(BO1297&gt;85.58,BO1297&lt;87),7,IF(AND(BO1297&gt;60.46,BO1297&lt;62),8,IF(AND(BO1297&gt;194.16,BO1297&lt;196),9,IF(AND(BO1297&gt;117.24,BO1297&lt;119),10,IF(AND(BO1297&gt;82.88,BO1297&lt;84),11,IF(AND(BO1297&gt;112.44,BO1297&lt;114),12,IF(AND(BO1297&gt;66.69,BO1297&lt;68),13,IF(AND(BO1297&gt;46.9,BO1297&lt;48),14,IF(AND(BO1297&gt;150.05,BO1297&lt;152),15,IF(AND(BO1297&gt;90.65,BO1297&lt;91),16,IF(AND(BO1297&gt;63.34,BO1297&lt;65),17,IF(AND(BO1297&gt;203.34,BO1297&lt;205),18,IF(AND(BO1297&gt;122.8,BO1297&lt;124),19,IF(AND(BO1297&gt;86.83,BO1297&lt;88),20))))))))))))))))))</f>
        <v>0</v>
      </c>
      <c r="CE1297" s="52" t="b">
        <f>IF(AND(BP1297&gt;139.85,BP1297&lt;141),3,IF(AND(BP1297&gt;103.84,BP1297&lt;105),4,IF(AND(BP1297&gt;52.32,BP1297&lt;54),5,IF(AND(BP1297&gt;285.46,BP1297&lt;287),6,IF(AND(BP1297&gt;118.42,BP1297&lt;120),7,IF(AND(BP1297&gt;62.42,BP1297&lt;64),8,IF(AND(BP1297&gt;412.27,BP1297&lt;414),9,IF(AND(BP1297&gt;140.33,BP1297&lt;142),10,IF(AND(BP1297&gt;145,BP1297&lt;147),11,IF(AND(BP1297&gt;146.47,BP1297&lt;148),12,IF(AND(BP1297&gt;108.77,BP1297&lt;110),13,IF(AND(BP1297&gt;54.82,BP1297&lt;56),14,IF(AND(BP1297&gt;298.92,BP1297&lt;300),15,IF(AND(BP1297&gt;124.03,BP1297&lt;126),16,IF(AND(BP1297&gt;65.4,BP1297&lt;67),17,IF(AND(BP1297&gt;431.69,BP1297&lt;433),18,IF(AND(BP1297&gt;146.97,BP1297&lt;148),19,IF(AND(BP1297&gt;151.86,BP1297&lt;153),20))))))))))))))))))</f>
        <v>0</v>
      </c>
      <c r="CF1297" s="52" t="b">
        <f>IF(AND(BQ1297&gt;350.42,BQ1297&lt;352),3,IF(AND(BQ1297&gt;546.22,BQ1297&lt;548),4,IF(AND(BQ1297&gt;155.33,BQ1297&lt;157),5,IF(AND(BQ1297&gt;721.99,BQ1297&lt;723),6,IF(AND(BQ1297&gt;638.96,BQ1297&lt;639),7,IF(AND(BQ1297&gt;187.79,BQ1297&lt;189),8,IF(AND(BQ1297&gt;945.4,BQ1297&lt;947),9,IF(AND(BQ1297&gt;698.46,BQ1297&lt;670),10,IF(AND(BQ1297&gt;360.7,BQ1297&lt;362),11,IF(AND(BQ1297&gt;366.94,BQ1297&lt;368),12,IF(AND(BQ1297&gt;571.94,BQ1297&lt;573),13,IF(AND(BQ1297&gt;162.68,BQ1297&lt;164),14,IF(AND(BQ1297&gt;755.97,BQ1297&lt;757),15,IF(AND(BQ1297&gt;667.99,BQ1297&lt;669),16,IF(AND(BQ1297&gt;196.66,BQ1297&lt;198),17,IF(AND(BQ1297&gt;989.88,BQ1297&lt;991),18,IF(AND(BQ1297&gt;731.33,BQ1297&lt;733),19,IF(AND(BQ1297&gt;377.7,BQ1297&lt;379),20))))))))))))))))))</f>
        <v>0</v>
      </c>
      <c r="CG1297" s="52" t="b">
        <f>IF(AND(BS1297&gt;46.2,BS1297&lt;46.5),3,IF(AND(BS1297&gt;18.8,BS1297&lt;19.1),4,IF(AND(BS1297&gt;15.8,BS1297&lt;16),5,IF(AND(BS1297&gt;78.7,BS1297&lt;79),6,IF(AND(BS1297&gt;32.1,BS1297&lt;32.4),7,IF(AND(BS1297&gt;26.9,BS1297&lt;27.3),8,IF(AND(BS1297&gt;125,BS1297&lt;125.5),9,IF(AND(BS1297&gt;48.2,BS1297&lt;48.52),10,IF(AND(BS1297&gt;43.1,BS1297&lt;43.6),11,IF(AND(BS1297&gt;48.53,BS1297&lt;48.7),12,IF(AND(BS1297&gt;19.6,BS1297&lt;20.1),13,IF(AND(BS1297&gt;16.5,BS1297&lt;16.9),14,IF(AND(BS1297&gt;82.4,BS1297&lt;82.8),15,IF(AND(BS1297&gt;33.6,BS1297&lt;34),16,IF(AND(BS1297&gt;28,BS1297&lt;28.6),17,IF(AND(BS1297&gt;130.8,BS1297&lt;131.4),18,IF(AND(BS1297&gt;50.5,BS1297&lt;50.9),19,IF(AND(BS1297&gt;45.2,BS1297&lt;45.8),20))))))))))))))))))</f>
        <v>0</v>
      </c>
    </row>
    <row r="1298" spans="1:88" ht="90" customHeight="1">
      <c r="A1298" s="297"/>
      <c r="B1298" s="300"/>
      <c r="C1298" s="309"/>
      <c r="D1298" s="311" t="s">
        <v>338</v>
      </c>
      <c r="E1298" s="312"/>
      <c r="F1298" s="10" t="s">
        <v>36</v>
      </c>
      <c r="G1298" s="12">
        <f>IF(AD1298=FALSE,0,AD1298)</f>
        <v>624.59</v>
      </c>
      <c r="H1298" s="12" t="s">
        <v>36</v>
      </c>
      <c r="I1298" s="12">
        <f>IF(AE1298=FALSE,0,AE1298)</f>
        <v>0</v>
      </c>
      <c r="J1298" s="12">
        <f>IF(AF1298=FALSE,0,AF1298)</f>
        <v>0</v>
      </c>
      <c r="K1298" s="12" t="s">
        <v>36</v>
      </c>
      <c r="L1298" s="12">
        <f>IF(AG1298=FALSE,0,AG1298)</f>
        <v>0</v>
      </c>
      <c r="M1298" s="12" t="s">
        <v>36</v>
      </c>
      <c r="N1298" s="12" t="s">
        <v>36</v>
      </c>
      <c r="O1298" s="12" t="s">
        <v>36</v>
      </c>
      <c r="P1298" s="12" t="s">
        <v>36</v>
      </c>
      <c r="Q1298" s="12">
        <f>IF(AH1298=FALSE,0,AH1298)</f>
        <v>0</v>
      </c>
      <c r="R1298" s="12" t="s">
        <v>36</v>
      </c>
      <c r="S1298" s="12">
        <f>IF(AI1298=FALSE,0,AI1298)</f>
        <v>0</v>
      </c>
      <c r="T1298" s="12" t="s">
        <v>36</v>
      </c>
      <c r="U1298" s="12">
        <f>IF(AJ1298=FALSE,0,AJ1298)</f>
        <v>0</v>
      </c>
      <c r="V1298" s="12">
        <f>IF(AK1298=FALSE,0,AK1298)</f>
        <v>0</v>
      </c>
      <c r="W1298" s="12">
        <f>IF(AL1298=FALSE,0,AL1298)</f>
        <v>0</v>
      </c>
      <c r="X1298" s="12" t="s">
        <v>36</v>
      </c>
      <c r="Y1298" s="12">
        <f>IF(AM1298=FALSE,0,AM1298)</f>
        <v>0</v>
      </c>
      <c r="Z1298" s="12" t="s">
        <v>36</v>
      </c>
      <c r="AA1298" s="18">
        <v>9</v>
      </c>
      <c r="AD1298" s="52">
        <f>IF(AD1297=3,948.15,IF(AD1297=4,624.59,IF(AD1297=5,238.38,IF(AD1297=6,1987,IF(AD1297=7,740.75,IF(AD1297=8,283.91,IF(AD1297=9,2682.35,IF(AD1297=10,829.59,IF(AD1297=11,586.15,IF(AD1297=12,992.71,IF(AD1297=13,653.95,IF(AD1297=14,249.59,IF(AD1297=15,2080.39,IF(AD1297=16,775.57,IF(AD1297=17,297.25,IF(AD1297=18,2808.42,IF(AD1297=19,868.59,IF(AD1297=20,613.7))))))))))))))))))</f>
        <v>624.59</v>
      </c>
      <c r="AE1298" s="52" t="b">
        <f>IF(AE1297=5,1205.78,IF(AE1297=8,1408.63,IF(AE1297=11,1428.91,IF(AE1297=14,1262.45,IF(AE1297=17,1474.83,IF(AE1297=20,1496.07))))))</f>
        <v>0</v>
      </c>
      <c r="AF1298" s="52" t="b">
        <f>IF(AF1297=3,487.32,IF(AF1297=4,325.64,IF(AF1297=5,287.99,IF(AF1297=6,618.7,IF(AF1297=7,412.3,IF(AF1297=8,366.04,IF(AF1297=9,798.54,IF(AF1297=10,534.49,IF(AF1297=11,476.86,IF(AF1297=12,510.22,IF(AF1297=13,340.94,IF(AF1297=14,301.53,IF(AF1297=15,647.78,IF(AF1297=16,431.68,IF(AF1297=17,383.24,IF(AF1297=18,836.07,IF(AF1297=19,559.61,IF(AF1297=20,499.27))))))))))))))))))</f>
        <v>0</v>
      </c>
      <c r="AG1298" s="52" t="b">
        <f>IF(AG1297=3,498.89,IF(AG1297=4,361.29,IF(AG1297=5,250.38,IF(AG1297=6,629.22,IF(AG1297=7,456.21,IF(AG1297=8,316.16,IF(AG1297=9,815.35,IF(AG1297=10,572.19,IF(AG1297=11,402.59,IF(AG1297=12,522.33,IF(AG1297=13,378.28,IF(AG1297=14,262.15,IF(AG1297=15,658.8,IF(AG1297=16,477.66,IF(AG1297=17,331.01,IF(AG1297=18,853.67,IF(AG1297=19,599.08,IF(AG1297=20,421.51))))))))))))))))))</f>
        <v>0</v>
      </c>
      <c r="AH1298" s="52" t="b">
        <f>IF(AH1297=3,359.85,IF(AH1297=4,130.83,IF(AH1297=5,78.61,IF(AH1297=6,427.19,IF(AH1297=7,160.77,IF(AH1297=8,95.38,IF(AH1297=9,568.37,IF(AH1297=10,204.4,IF(AH1297=11,132.96,IF(AH1297=12,376.76,IF(AH1297=13,136.98,IF(AH1297=14,82.31,IF(AH1297=15,447.27,IF(AH1297=16,168.32,IF(AH1297=17,99.86,IF(AH1297=18,595.08,IF(AH1297=19,214.01,IF(AH1297=20,139.21))))))))))))))))))</f>
        <v>0</v>
      </c>
      <c r="AI1298" s="52" t="b">
        <f>IF(AI1297=3,196.17,IF(AI1297=4,89.93,IF(AI1297=5,48.88,IF(AI1297=6,246.08,IF(AI1297=7,112.07,IF(AI1297=8,61.92,IF(AI1297=9,297.11,IF(AI1297=10,140.41,IF(AI1297=11,79.67,IF(AI1297=12,205.39,IF(AI1297=13,94.16,IF(AI1297=14,51.17,IF(AI1297=15,257.64,IF(AI1297=16,117.33,IF(AI1297=17,64.83,IF(AI1297=18,311.07,IF(AI1297=19,147.01,IF(AI1297=20,83.42))))))))))))))))))</f>
        <v>0</v>
      </c>
      <c r="AJ1298" s="52" t="b">
        <f>IF(AJ1297=3,108.35,IF(AJ1297=4,64.65,IF(AJ1297=5,45.75,IF(AJ1297=6,144.27,IF(AJ1297=7,86.58,IF(AJ1297=8,61.46,IF(AJ1297=9,195.16,IF(AJ1297=10,118.24,IF(AJ1297=11,83.88,IF(AJ1297=12,113.44,IF(AJ1297=13,67.69,IF(AJ1297=14,47.9,IF(AJ1297=15,151.05,IF(AJ1297=16,90.65,IF(AJ1297=17,64.34,IF(AJ1297=18,204.34,IF(AJ1297=19,123.8,IF(AJ1297=20,87.83))))))))))))))))))</f>
        <v>0</v>
      </c>
      <c r="AK1298" s="52" t="b">
        <f>IF(AK1297=3,140.85,IF(AK1297=4,104.84,IF(AK1297=5,53.32,IF(AK1297=6,286.46,IF(AK1297=7,119.42,IF(AK1297=8,63.42,IF(AK1297=9,413.27,IF(AK1297=10,141.33,IF(AK1297=11,146,IF(AK1297=12,147.47,IF(AK1297=13,109.77,IF(AK1297=14,55.82,IF(AK1297=15,299.92,IF(AK1297=16,125.03,IF(AK1297=17,66.4,IF(AK1297=18,432.69,IF(AK1297=19,147.97,IF(AK1297=20,152.86))))))))))))))))))</f>
        <v>0</v>
      </c>
      <c r="AL1298" s="52" t="b">
        <f>IF(AL1297=3,351.42,IF(AL1297=4,547.22,IF(AL1297=5,156.33,IF(AL1297=6,722.99,IF(AL1297=7,638.96,IF(AL1297=8,188.79,IF(AL1297=9,946.4,IF(AL1297=10,699.46,IF(AL1297=11,361.7,IF(AL1297=12,367.94,IF(AL1297=13,572.94,IF(AL1297=14,163.68,IF(AL1297=15,756.97,IF(AL1297=16,668.99,IF(AL1297=17,197.66,IF(AL1297=18,990.88,IF(AL1297=19,732.33,IF(AL1297=20,378.7))))))))))))))))))</f>
        <v>0</v>
      </c>
      <c r="AM1298" s="52" t="b">
        <f>IF(AM1297=3,46.41,IF(AM1297=4,19.01,IF(AM1297=5,15.96,IF(AM1297=6,78.9,IF(AM1297=7,32.34,IF(AM1297=8,27.09,IF(AM1297=9,125.27,IF(AM1297=10,48.48,IF(AM1297=11,43.47,IF(AM1297=12,48.59,IF(AM1297=13,19.9,IF(AM1297=14,16.71,IF(AM1297=15,82.61,IF(AM1297=16,33.86,IF(AM1297=17,28.36,IF(AM1297=18,131.15,IF(AM1297=19,50.76,IF(AM1297=20,45.51))))))))))))))))))</f>
        <v>0</v>
      </c>
      <c r="AO1298" s="4">
        <f t="shared" si="3198"/>
        <v>0</v>
      </c>
      <c r="AP1298" s="4">
        <f t="shared" si="3199"/>
        <v>0</v>
      </c>
      <c r="AQ1298" s="4">
        <f t="shared" si="3283"/>
        <v>0</v>
      </c>
      <c r="AU1298" s="310"/>
      <c r="AV1298" s="316"/>
      <c r="AW1298" s="317"/>
      <c r="AX1298" s="321" t="s">
        <v>338</v>
      </c>
      <c r="AY1298" s="321"/>
      <c r="AZ1298" s="10" t="s">
        <v>36</v>
      </c>
      <c r="BA1298" s="12">
        <f>IF(BX1298=FALSE,0,BX1298)</f>
        <v>1249.18</v>
      </c>
      <c r="BB1298" s="12" t="s">
        <v>36</v>
      </c>
      <c r="BC1298" s="12">
        <f>IF(BY1298=FALSE,0,BY1298)</f>
        <v>0</v>
      </c>
      <c r="BD1298" s="12">
        <f>IF(BZ1298=FALSE,0,BZ1298)</f>
        <v>0</v>
      </c>
      <c r="BE1298" s="12" t="s">
        <v>36</v>
      </c>
      <c r="BF1298" s="12">
        <f>IF(CA1298=FALSE,0,CA1298)</f>
        <v>0</v>
      </c>
      <c r="BG1298" s="12" t="s">
        <v>36</v>
      </c>
      <c r="BH1298" s="12" t="s">
        <v>36</v>
      </c>
      <c r="BI1298" s="12" t="s">
        <v>36</v>
      </c>
      <c r="BJ1298" s="12" t="s">
        <v>36</v>
      </c>
      <c r="BK1298" s="12">
        <f>IF(CB1298=FALSE,0,CB1298)</f>
        <v>0</v>
      </c>
      <c r="BL1298" s="12" t="s">
        <v>36</v>
      </c>
      <c r="BM1298" s="12">
        <f>IF(CC1298=FALSE,0,CC1298)</f>
        <v>0</v>
      </c>
      <c r="BN1298" s="12" t="s">
        <v>36</v>
      </c>
      <c r="BO1298" s="12">
        <f>IF(CD1298=FALSE,0,CD1298)</f>
        <v>0</v>
      </c>
      <c r="BP1298" s="12">
        <f>IF(CE1298=FALSE,0,CE1298)</f>
        <v>0</v>
      </c>
      <c r="BQ1298" s="12">
        <f>IF(CF1298=FALSE,0,CF1298)</f>
        <v>0</v>
      </c>
      <c r="BR1298" s="12" t="s">
        <v>36</v>
      </c>
      <c r="BS1298" s="12">
        <f>IF(CG1298=FALSE,0,CG1298)</f>
        <v>0</v>
      </c>
      <c r="BT1298" s="12" t="s">
        <v>36</v>
      </c>
      <c r="BU1298" s="18">
        <v>9</v>
      </c>
      <c r="BX1298" s="52">
        <f>IF(AD1297=3,1896.3,IF(AD1297=4,1249.18,IF(AD1297=5,476.76,IF(AD1297=6,3974,IF(AD1297=7,1481.5,IF(AD1297=8,567.82,IF(AD1297=9,5364.7,IF(AD1297=10,1659.18,IF(AD1297=11,1172.3)))))))))</f>
        <v>1249.18</v>
      </c>
      <c r="BY1298" s="52" t="b">
        <f>IF(AE1297=5,2411.56,IF(AE1297=8,2817.26,IF(AE1297=11,2857.82)))</f>
        <v>0</v>
      </c>
      <c r="BZ1298" s="52" t="b">
        <f>IF(AF1297=3,974.64,IF(AF1297=4,651.28,IF(AF1297=5,575.98,IF(AF1297=6,1237.4,IF(AF1297=7,824.6,IF(AF1297=8,732.08,IF(AF1297=9,1597.08,IF(AF1297=10,1068.98,IF(AF1297=11,953.72)))))))))</f>
        <v>0</v>
      </c>
      <c r="CA1298" s="52" t="b">
        <f>IF(AG1297=3,997.78,IF(AG1297=4,722.58,IF(AG1297=5,500.76,IF(AG1297=6,1258.44,IF(AG1297=7,912.42,IF(AG1297=8,632.32,IF(AG1297=9,1630.7,IF(AG1297=10,1144.38,IF(AG1297=11,805.18)))))))))</f>
        <v>0</v>
      </c>
      <c r="CB1298" s="52" t="b">
        <f>IF(AH1297=3,719.7,IF(AH1297=4,261.66,IF(AH1297=5,157.22,IF(AH1297=6,854.38,IF(AH1297=7,321.54,IF(AH1297=8,190.76,IF(AH1297=9,1136.74,IF(AH1297=10,408.8,IF(AH1297=11,265.92)))))))))</f>
        <v>0</v>
      </c>
      <c r="CC1298" s="52" t="b">
        <f>IF(AI1297=3,392.34,IF(AI1297=4,179.86,IF(AI1297=5,97.76,IF(AI1297=6,492.16,IF(AI1297=7,224.14,IF(AI1297=8,123.84,IF(AI1297=9,594.22,IF(AI1297=10,280.82,IF(AI1297=11,159.34)))))))))</f>
        <v>0</v>
      </c>
      <c r="CD1298" s="52" t="b">
        <f>IF(AJ1297=3,216.7,IF(AJ1297=4,129.3,IF(AJ1297=5,91.5,IF(AJ1297=6,288.54,IF(AJ1297=7,173.16,IF(AJ1297=8,122.92,IF(AJ1297=9,390.32,IF(AJ1297=10,236.48,IF(AJ1297=11,167.76)))))))))</f>
        <v>0</v>
      </c>
      <c r="CE1298" s="52" t="b">
        <f>IF(AK1297=3,281.7,IF(AK1297=4,209.68,IF(AK1297=5,106.64,IF(AK1297=6,572.92,IF(AK1297=7,238.84,IF(AK1297=8,126.84,IF(AK1297=9,826.54,IF(AK1297=10,282.66,IF(AK1297=11,292)))))))))</f>
        <v>0</v>
      </c>
      <c r="CF1298" s="52" t="b">
        <f>IF(AL1297=3,702.84,IF(AL1297=4,1094.44,IF(AL1297=5,312.66,IF(AL1297=6,1445.98,IF(AL1297=7,1277.92,IF(AL1297=8,377.58,IF(AL1297=9,1892.8,IF(AL1297=10,1398.92,IF(AL1297=11,723.4)))))))))</f>
        <v>0</v>
      </c>
      <c r="CG1298" s="52" t="b">
        <f>IF(AM1297=3,92.82,IF(AM1297=4,38.02,IF(AM1297=5,31.92,IF(AM1297=6,157.8,IF(AM1297=7,64.68,IF(AM1297=8,54.18,IF(AM1297=9,250.54,IF(AM1297=10,96.96,IF(AM1297=11,86.94)))))))))</f>
        <v>0</v>
      </c>
    </row>
    <row r="1299" spans="1:88" ht="30" customHeight="1">
      <c r="A1299" s="295" t="s">
        <v>127</v>
      </c>
      <c r="B1299" s="298" t="s">
        <v>230</v>
      </c>
      <c r="C1299" s="307">
        <v>1619</v>
      </c>
      <c r="D1299" s="298" t="s">
        <v>27</v>
      </c>
      <c r="E1299" s="36" t="s">
        <v>28</v>
      </c>
      <c r="F1299" s="40">
        <f>G1299+I1299+J1299+L1299+Q1299+S1299+U1299+V1299+W1299+Y1299+Z1299</f>
        <v>1011211.2100000001</v>
      </c>
      <c r="G1299" s="61">
        <v>1011211.2100000001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60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25">
        <v>1</v>
      </c>
      <c r="AO1299" s="4">
        <f t="shared" si="3198"/>
        <v>0</v>
      </c>
      <c r="AP1299" s="4">
        <f t="shared" si="3199"/>
        <v>0</v>
      </c>
      <c r="AQ1299" s="4">
        <f t="shared" si="3283"/>
        <v>0</v>
      </c>
      <c r="AU1299" s="310" t="s">
        <v>127</v>
      </c>
      <c r="AV1299" s="316" t="s">
        <v>230</v>
      </c>
      <c r="AW1299" s="317">
        <v>1619</v>
      </c>
      <c r="AX1299" s="316" t="s">
        <v>27</v>
      </c>
      <c r="AY1299" s="36" t="s">
        <v>28</v>
      </c>
      <c r="AZ1299" s="10">
        <f>BA1299+BC1299+BD1299+BF1299+BK1299+BM1299+BO1299+BP1299+BQ1299+BS1299+BT1299</f>
        <v>2022422.42</v>
      </c>
      <c r="BA1299" s="44">
        <f>ROUND($C1299*BA1307,2)</f>
        <v>2022422.42</v>
      </c>
      <c r="BB1299" s="10">
        <f>ROUND(H1299*2,2)</f>
        <v>0</v>
      </c>
      <c r="BC1299" s="44">
        <f>ROUND($C1299*BC1307,2)</f>
        <v>0</v>
      </c>
      <c r="BD1299" s="44">
        <f>ROUND($C1299*BD1307,2)</f>
        <v>0</v>
      </c>
      <c r="BE1299" s="10">
        <f>ROUND(K1299*2,2)</f>
        <v>0</v>
      </c>
      <c r="BF1299" s="44">
        <f>ROUND($C1299*BF1307,2)</f>
        <v>0</v>
      </c>
      <c r="BG1299" s="10">
        <f>ROUND(M1299*2,2)</f>
        <v>0</v>
      </c>
      <c r="BH1299" s="10">
        <f>ROUND(N1299*2,2)</f>
        <v>0</v>
      </c>
      <c r="BI1299" s="10">
        <f>ROUND(O1299*2,2)</f>
        <v>0</v>
      </c>
      <c r="BJ1299" s="10">
        <f>ROUND(P1299*2,2)</f>
        <v>0</v>
      </c>
      <c r="BK1299" s="44">
        <f>ROUND($C1299*BK1307,2)</f>
        <v>0</v>
      </c>
      <c r="BL1299" s="10">
        <f>ROUND(R1299*2,2)</f>
        <v>0</v>
      </c>
      <c r="BM1299" s="44">
        <f>ROUND($C1299*BM1307,2)</f>
        <v>0</v>
      </c>
      <c r="BN1299" s="10">
        <f>ROUND(T1299*2,2)</f>
        <v>0</v>
      </c>
      <c r="BO1299" s="44">
        <f>ROUND($C1299*BO1307,2)</f>
        <v>0</v>
      </c>
      <c r="BP1299" s="44">
        <f>ROUND(V1299*2,2)</f>
        <v>0</v>
      </c>
      <c r="BQ1299" s="44">
        <f>ROUND($C1299*BQ1307,2)</f>
        <v>0</v>
      </c>
      <c r="BR1299" s="10">
        <f>ROUND(X1299*2,2)</f>
        <v>0</v>
      </c>
      <c r="BS1299" s="44">
        <f>ROUND(Y1299*2,2)</f>
        <v>0</v>
      </c>
      <c r="BT1299" s="10">
        <f>ROUND(Z1299*2,2)</f>
        <v>0</v>
      </c>
      <c r="BU1299" s="25">
        <v>1</v>
      </c>
      <c r="CI1299" s="32">
        <f>BF1299-BG1299</f>
        <v>0</v>
      </c>
    </row>
    <row r="1300" spans="1:88" ht="60" customHeight="1">
      <c r="A1300" s="296"/>
      <c r="B1300" s="299"/>
      <c r="C1300" s="308"/>
      <c r="D1300" s="300"/>
      <c r="E1300" s="36" t="s">
        <v>29</v>
      </c>
      <c r="F1300" s="13">
        <v>0</v>
      </c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5">
        <v>2</v>
      </c>
      <c r="AO1300" s="4">
        <f t="shared" si="3198"/>
        <v>0</v>
      </c>
      <c r="AP1300" s="4">
        <f t="shared" si="3199"/>
        <v>0</v>
      </c>
      <c r="AQ1300" s="4">
        <f t="shared" si="3283"/>
        <v>0</v>
      </c>
      <c r="AU1300" s="310"/>
      <c r="AV1300" s="316"/>
      <c r="AW1300" s="317"/>
      <c r="AX1300" s="316"/>
      <c r="AY1300" s="36" t="s">
        <v>29</v>
      </c>
      <c r="AZ1300" s="13">
        <v>0</v>
      </c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5">
        <v>2</v>
      </c>
    </row>
    <row r="1301" spans="1:88" ht="120" customHeight="1">
      <c r="A1301" s="296"/>
      <c r="B1301" s="299"/>
      <c r="C1301" s="308"/>
      <c r="D1301" s="298" t="s">
        <v>30</v>
      </c>
      <c r="E1301" s="36" t="s">
        <v>31</v>
      </c>
      <c r="F1301" s="13">
        <v>0</v>
      </c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5">
        <v>3</v>
      </c>
      <c r="AO1301" s="4">
        <f t="shared" ref="AO1301:AO1364" si="3348">IF(ISERROR(FIND(2015,A1301,1)),0,2015)</f>
        <v>0</v>
      </c>
      <c r="AP1301" s="4">
        <f t="shared" ref="AP1301:AP1364" si="3349">IF(ISERROR(FIND(2016,A1301,1)),0,2016)</f>
        <v>0</v>
      </c>
      <c r="AQ1301" s="4">
        <f t="shared" si="3283"/>
        <v>0</v>
      </c>
      <c r="AT1301" s="32">
        <f>AZ1301-BC1301</f>
        <v>0</v>
      </c>
      <c r="AU1301" s="310"/>
      <c r="AV1301" s="316"/>
      <c r="AW1301" s="317"/>
      <c r="AX1301" s="316" t="s">
        <v>30</v>
      </c>
      <c r="AY1301" s="36" t="s">
        <v>31</v>
      </c>
      <c r="AZ1301" s="13">
        <v>0</v>
      </c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5">
        <v>3</v>
      </c>
    </row>
    <row r="1302" spans="1:88" ht="30" customHeight="1">
      <c r="A1302" s="296"/>
      <c r="B1302" s="299"/>
      <c r="C1302" s="308"/>
      <c r="D1302" s="299"/>
      <c r="E1302" s="36" t="s">
        <v>32</v>
      </c>
      <c r="F1302" s="13">
        <v>0</v>
      </c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5">
        <v>4</v>
      </c>
      <c r="AO1302" s="4">
        <f t="shared" si="3348"/>
        <v>0</v>
      </c>
      <c r="AP1302" s="4">
        <f t="shared" si="3349"/>
        <v>0</v>
      </c>
      <c r="AQ1302" s="4">
        <f t="shared" si="3283"/>
        <v>0</v>
      </c>
      <c r="AU1302" s="310"/>
      <c r="AV1302" s="316"/>
      <c r="AW1302" s="317"/>
      <c r="AX1302" s="316"/>
      <c r="AY1302" s="36" t="s">
        <v>32</v>
      </c>
      <c r="AZ1302" s="13">
        <v>0</v>
      </c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5">
        <v>4</v>
      </c>
    </row>
    <row r="1303" spans="1:88" ht="30" customHeight="1">
      <c r="A1303" s="296"/>
      <c r="B1303" s="299"/>
      <c r="C1303" s="308"/>
      <c r="D1303" s="299"/>
      <c r="E1303" s="36" t="s">
        <v>33</v>
      </c>
      <c r="F1303" s="13">
        <v>0</v>
      </c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5">
        <v>5</v>
      </c>
      <c r="AO1303" s="4">
        <f t="shared" si="3348"/>
        <v>0</v>
      </c>
      <c r="AP1303" s="4">
        <f t="shared" si="3349"/>
        <v>0</v>
      </c>
      <c r="AQ1303" s="4">
        <f t="shared" si="3283"/>
        <v>0</v>
      </c>
      <c r="AU1303" s="310"/>
      <c r="AV1303" s="316"/>
      <c r="AW1303" s="317"/>
      <c r="AX1303" s="316"/>
      <c r="AY1303" s="36" t="s">
        <v>33</v>
      </c>
      <c r="AZ1303" s="13">
        <v>0</v>
      </c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5">
        <v>5</v>
      </c>
    </row>
    <row r="1304" spans="1:88" ht="30" customHeight="1">
      <c r="A1304" s="296"/>
      <c r="B1304" s="299"/>
      <c r="C1304" s="308"/>
      <c r="D1304" s="300"/>
      <c r="E1304" s="36" t="s">
        <v>34</v>
      </c>
      <c r="F1304" s="13">
        <v>0</v>
      </c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5">
        <v>6</v>
      </c>
      <c r="AO1304" s="4">
        <f t="shared" si="3348"/>
        <v>0</v>
      </c>
      <c r="AP1304" s="4">
        <f t="shared" si="3349"/>
        <v>0</v>
      </c>
      <c r="AQ1304" s="4">
        <f t="shared" si="3283"/>
        <v>0</v>
      </c>
      <c r="AU1304" s="310"/>
      <c r="AV1304" s="316"/>
      <c r="AW1304" s="317"/>
      <c r="AX1304" s="316"/>
      <c r="AY1304" s="36" t="s">
        <v>34</v>
      </c>
      <c r="AZ1304" s="13">
        <v>0</v>
      </c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5">
        <v>6</v>
      </c>
    </row>
    <row r="1305" spans="1:88" ht="30" customHeight="1">
      <c r="A1305" s="296"/>
      <c r="B1305" s="299"/>
      <c r="C1305" s="308"/>
      <c r="D1305" s="311" t="s">
        <v>35</v>
      </c>
      <c r="E1305" s="312"/>
      <c r="F1305" s="10">
        <f>F1299+F1300+F1301+F1302+F1303+F1304</f>
        <v>1011211.2100000001</v>
      </c>
      <c r="G1305" s="10">
        <f t="shared" ref="G1305" si="3350">G1299+G1300+G1301+G1302+G1303+G1304</f>
        <v>1011211.2100000001</v>
      </c>
      <c r="H1305" s="10">
        <f t="shared" ref="H1305" si="3351">H1299+H1300+H1301+H1302+H1303+H1304</f>
        <v>0</v>
      </c>
      <c r="I1305" s="10">
        <f t="shared" ref="I1305" si="3352">I1299+I1300+I1301+I1302+I1303+I1304</f>
        <v>0</v>
      </c>
      <c r="J1305" s="10">
        <f t="shared" ref="J1305" si="3353">J1299+J1300+J1301+J1302+J1303+J1304</f>
        <v>0</v>
      </c>
      <c r="K1305" s="10">
        <f t="shared" ref="K1305" si="3354">K1299+K1300+K1301+K1302+K1303+K1304</f>
        <v>0</v>
      </c>
      <c r="L1305" s="10">
        <f t="shared" ref="L1305" si="3355">L1299+L1300+L1301+L1302+L1303+L1304</f>
        <v>0</v>
      </c>
      <c r="M1305" s="10">
        <f t="shared" ref="M1305" si="3356">M1299+M1300+M1301+M1302+M1303+M1304</f>
        <v>0</v>
      </c>
      <c r="N1305" s="10">
        <f t="shared" ref="N1305" si="3357">N1299+N1300+N1301+N1302+N1303+N1304</f>
        <v>0</v>
      </c>
      <c r="O1305" s="10">
        <f t="shared" ref="O1305" si="3358">O1299+O1300+O1301+O1302+O1303+O1304</f>
        <v>0</v>
      </c>
      <c r="P1305" s="10">
        <f t="shared" ref="P1305" si="3359">P1299+P1300+P1301+P1302+P1303+P1304</f>
        <v>0</v>
      </c>
      <c r="Q1305" s="10">
        <f t="shared" ref="Q1305" si="3360">Q1299+Q1300+Q1301+Q1302+Q1303+Q1304</f>
        <v>0</v>
      </c>
      <c r="R1305" s="10">
        <f t="shared" ref="R1305" si="3361">R1299+R1300+R1301+R1302+R1303+R1304</f>
        <v>0</v>
      </c>
      <c r="S1305" s="10">
        <f t="shared" ref="S1305" si="3362">S1299+S1300+S1301+S1302+S1303+S1304</f>
        <v>0</v>
      </c>
      <c r="T1305" s="10">
        <f t="shared" ref="T1305" si="3363">T1299+T1300+T1301+T1302+T1303+T1304</f>
        <v>0</v>
      </c>
      <c r="U1305" s="10">
        <f t="shared" ref="U1305" si="3364">U1299+U1300+U1301+U1302+U1303+U1304</f>
        <v>0</v>
      </c>
      <c r="V1305" s="10">
        <f t="shared" ref="V1305" si="3365">V1299+V1300+V1301+V1302+V1303+V1304</f>
        <v>0</v>
      </c>
      <c r="W1305" s="10">
        <f t="shared" ref="W1305" si="3366">W1299+W1300+W1301+W1302+W1303+W1304</f>
        <v>0</v>
      </c>
      <c r="X1305" s="10">
        <f t="shared" ref="X1305" si="3367">X1299+X1300+X1301+X1302+X1303+X1304</f>
        <v>0</v>
      </c>
      <c r="Y1305" s="10">
        <f t="shared" ref="Y1305" si="3368">Y1299+Y1300+Y1301+Y1302+Y1303+Y1304</f>
        <v>0</v>
      </c>
      <c r="Z1305" s="10">
        <f t="shared" ref="Z1305" si="3369">Z1299+Z1300+Z1301+Z1302+Z1303+Z1304</f>
        <v>0</v>
      </c>
      <c r="AA1305" s="16">
        <v>7</v>
      </c>
      <c r="AO1305" s="4">
        <f t="shared" si="3348"/>
        <v>0</v>
      </c>
      <c r="AP1305" s="4">
        <f t="shared" si="3349"/>
        <v>0</v>
      </c>
      <c r="AQ1305" s="4">
        <f t="shared" si="3283"/>
        <v>0</v>
      </c>
      <c r="AU1305" s="310"/>
      <c r="AV1305" s="316"/>
      <c r="AW1305" s="317"/>
      <c r="AX1305" s="321" t="s">
        <v>35</v>
      </c>
      <c r="AY1305" s="321"/>
      <c r="AZ1305" s="10">
        <f>AZ1299+AZ1300+AZ1301+AZ1302+AZ1303+AZ1304</f>
        <v>2022422.42</v>
      </c>
      <c r="BA1305" s="10">
        <f t="shared" ref="BA1305:BT1305" si="3370">BA1299+BA1300+BA1301+BA1302+BA1303+BA1304</f>
        <v>2022422.42</v>
      </c>
      <c r="BB1305" s="10">
        <f t="shared" si="3370"/>
        <v>0</v>
      </c>
      <c r="BC1305" s="10">
        <f t="shared" si="3370"/>
        <v>0</v>
      </c>
      <c r="BD1305" s="10">
        <f t="shared" si="3370"/>
        <v>0</v>
      </c>
      <c r="BE1305" s="10">
        <f t="shared" si="3370"/>
        <v>0</v>
      </c>
      <c r="BF1305" s="10">
        <f t="shared" si="3370"/>
        <v>0</v>
      </c>
      <c r="BG1305" s="10">
        <f t="shared" si="3370"/>
        <v>0</v>
      </c>
      <c r="BH1305" s="10">
        <f t="shared" si="3370"/>
        <v>0</v>
      </c>
      <c r="BI1305" s="10">
        <f t="shared" si="3370"/>
        <v>0</v>
      </c>
      <c r="BJ1305" s="10">
        <f t="shared" si="3370"/>
        <v>0</v>
      </c>
      <c r="BK1305" s="10">
        <f t="shared" si="3370"/>
        <v>0</v>
      </c>
      <c r="BL1305" s="10">
        <f t="shared" si="3370"/>
        <v>0</v>
      </c>
      <c r="BM1305" s="10">
        <f t="shared" si="3370"/>
        <v>0</v>
      </c>
      <c r="BN1305" s="10">
        <f t="shared" si="3370"/>
        <v>0</v>
      </c>
      <c r="BO1305" s="10">
        <f t="shared" si="3370"/>
        <v>0</v>
      </c>
      <c r="BP1305" s="10">
        <f t="shared" si="3370"/>
        <v>0</v>
      </c>
      <c r="BQ1305" s="10">
        <f t="shared" si="3370"/>
        <v>0</v>
      </c>
      <c r="BR1305" s="10">
        <f t="shared" si="3370"/>
        <v>0</v>
      </c>
      <c r="BS1305" s="10">
        <f t="shared" si="3370"/>
        <v>0</v>
      </c>
      <c r="BT1305" s="10">
        <f t="shared" si="3370"/>
        <v>0</v>
      </c>
      <c r="BU1305" s="16">
        <v>7</v>
      </c>
      <c r="CI1305" s="32">
        <f>BF1305-BG1305</f>
        <v>0</v>
      </c>
      <c r="CJ1305" s="123"/>
    </row>
    <row r="1306" spans="1:88" ht="75" customHeight="1">
      <c r="A1306" s="296"/>
      <c r="B1306" s="299"/>
      <c r="C1306" s="308"/>
      <c r="D1306" s="311" t="s">
        <v>337</v>
      </c>
      <c r="E1306" s="312"/>
      <c r="F1306" s="11">
        <f>ROUND(F1305/C1299,2)</f>
        <v>624.59</v>
      </c>
      <c r="G1306" s="11">
        <f>ROUND(G1305/C1299,2)</f>
        <v>624.59</v>
      </c>
      <c r="H1306" s="11">
        <f>ROUND(H1305/C1299,2)</f>
        <v>0</v>
      </c>
      <c r="I1306" s="11">
        <f>ROUND(I1305/C1299,2)</f>
        <v>0</v>
      </c>
      <c r="J1306" s="11">
        <f>ROUND(J1305/C1299,2)</f>
        <v>0</v>
      </c>
      <c r="K1306" s="11">
        <f>ROUND(K1305/C1299,2)</f>
        <v>0</v>
      </c>
      <c r="L1306" s="11">
        <f>ROUND(L1305/C1299,2)</f>
        <v>0</v>
      </c>
      <c r="M1306" s="11">
        <f>ROUND(M1305/C1299,2)</f>
        <v>0</v>
      </c>
      <c r="N1306" s="11">
        <f>ROUND(N1305/C1299,2)</f>
        <v>0</v>
      </c>
      <c r="O1306" s="11">
        <f>ROUND(O1305/C1299,2)</f>
        <v>0</v>
      </c>
      <c r="P1306" s="11">
        <f>ROUND(P1305/C1299,2)</f>
        <v>0</v>
      </c>
      <c r="Q1306" s="11">
        <f>ROUND(Q1305/C1299,2)</f>
        <v>0</v>
      </c>
      <c r="R1306" s="11">
        <f>ROUND(R1305/C1299,2)</f>
        <v>0</v>
      </c>
      <c r="S1306" s="11">
        <f>ROUND(S1305/C1299,2)</f>
        <v>0</v>
      </c>
      <c r="T1306" s="11">
        <f>ROUND(T1305/C1299,2)</f>
        <v>0</v>
      </c>
      <c r="U1306" s="11">
        <f>ROUND(U1305/C1299,2)</f>
        <v>0</v>
      </c>
      <c r="V1306" s="11">
        <f>ROUND(V1305/C1299,2)</f>
        <v>0</v>
      </c>
      <c r="W1306" s="11">
        <f>ROUND(W1305/C1299,2)</f>
        <v>0</v>
      </c>
      <c r="X1306" s="11">
        <f>ROUND(X1305/C1299,2)</f>
        <v>0</v>
      </c>
      <c r="Y1306" s="11">
        <f>ROUND(Y1305/C1299,2)</f>
        <v>0</v>
      </c>
      <c r="Z1306" s="11">
        <f>ROUND(Z1305/C1299,2)</f>
        <v>0</v>
      </c>
      <c r="AA1306" s="17">
        <v>8</v>
      </c>
      <c r="AD1306" s="52">
        <f>IF(AND(G1306&gt;947.15,G1306&lt;949),3,IF(AND(G1306&gt;623.59,G1306&lt;625),4,IF(AND(G1306&gt;237.38,G1306&lt;239),5,IF(AND(G1306&gt;1986,G1306&lt;1988),6,IF(AND(G1306&gt;739.75,G1306&lt;741),7,IF(AND(G1306&gt;282.91,G1306&lt;284),8,IF(AND(G1306&gt;2681.35,G1306&lt;2683),9,IF(AND(G1306&gt;828.59,G1306&lt;830),10,IF(AND(G1306&gt;585.15,G1306&lt;587),11,IF(AND(G1306&gt;991.71,G1306&lt;993),12,IF(AND(G1306&gt;652.95,G1306&lt;654),13,IF(AND(G1306&gt;248.59,G1306&lt;250),14,IF(AND(G1306&gt;2079.39,G1306&lt;2081),15,IF(AND(G1306&gt;774.57,G1306&lt;776),16,IF(AND(G1306&gt;296.25,G1306&lt;298),17,IF(AND(G1306&gt;2807.42,G1306&lt;2809),18,IF(AND(G1306&gt;867.59,G1306&lt;869),19,IF(AND(G1306&gt;612.7,G1306&lt;614),20))))))))))))))))))</f>
        <v>4</v>
      </c>
      <c r="AE1306" s="52" t="b">
        <f>IF(AND(I1306&gt;1204.78,I1306&lt;1206),5,IF(AND(I1306&gt;1407.63,I1306&lt;1409),8,IF(AND(I1306&gt;1427.91,I1306&lt;1429),11,IF(AND(I1306&gt;1261.45,I1306&lt;1263),14,IF(AND(I1306&gt;1473.83,I1306&lt;1475),17,IF(AND(I1306&gt;1495.07,I1306&lt;1497),20))))))</f>
        <v>0</v>
      </c>
      <c r="AF1306" s="52" t="b">
        <f>IF(AND(J1306&gt;486.32,J1306&lt;488),3,IF(AND(J1306&gt;324.64,J1306&lt;326),4,IF(AND(J1306&gt;286.99,J1306&lt;288.5),5,IF(AND(J1306&gt;617.7,J1306&lt;618),6,IF(AND(J1306&gt;411.3,J1306&lt;413),7,IF(AND(J1306&gt;365.04,J1306&lt;367),8,IF(AND(J1306&gt;797.54,J1306&lt;799),9,IF(AND(J1306&gt;533.49,J1306&lt;535),10,IF(AND(J1306&gt;475.86,J1306&lt;477),11,IF(AND(J1306&gt;509.22,J1306&lt;511),12,IF(AND(J1306&gt;339.94,J1306&lt;341.2),13,IF(AND(J1306&gt;300.53,J1306&lt;302),14,IF(AND(J1306&gt;646.78,J1306&lt;648),15,IF(AND(J1306&gt;430.68,J1306&lt;432),16,IF(AND(J1306&gt;382.24,J1306&lt;384),17,IF(AND(J1306&gt;835.07,J1306&lt;837),18,IF(AND(J1306&gt;558.61,J1306&lt;560),19,IF(AND(J1306&gt;498.27,J1306&lt;500),20))))))))))))))))))</f>
        <v>0</v>
      </c>
      <c r="AG1306" s="52" t="b">
        <f>IF(AND(L1306&gt;497.89,L1306&lt;499),3,IF(AND(L1306&gt;360.29,L1306&lt;362),4,IF(AND(L1306&gt;249.38,L1306&lt;251),5,IF(AND(L1306&gt;628.22,L1306&lt;630),6,IF(AND(L1306&gt;455.21,L1306&lt;457),7,IF(AND(L1306&gt;315.16,L1306&lt;317),8,IF(AND(L1306&gt;814.35,L1306&lt;816),9,IF(AND(L1306&gt;571.19,L1306&lt;573),10,IF(AND(L1306&gt;401.59,L1306&lt;403),11,IF(AND(L1306&gt;521.33,L1306&lt;523),12,IF(AND(L1306&gt;377.28,L1306&lt;379),13,IF(AND(L1306&gt;261.15,L1306&lt;263),14,IF(AND(L1306&gt;657.8,L1306&lt;659),15,IF(AND(L1306&gt;476.66,L1306&lt;478),16,IF(AND(L1306&gt;330.01,L1306&lt;332),17,IF(AND(L1306&gt;852.67,L1306&lt;854),18,IF(AND(L1306&gt;598.08,L1306&lt;600),19,IF(AND(L1306&gt;420.51,L1306&lt;422),20))))))))))))))))))</f>
        <v>0</v>
      </c>
      <c r="AH1306" s="52" t="b">
        <f>IF(AND(Q1306&gt;358.85,Q1306&lt;360),3,IF(AND(Q1306&gt;129.83,Q1306&lt;131),4,IF(AND(Q1306&gt;77.61,Q1306&lt;79),5,IF(AND(Q1306&gt;426.19,Q1306&lt;428),6,IF(AND(Q1306&gt;159.77,Q1306&lt;161),7,IF(AND(Q1306&gt;94.38,Q1306&lt;96),8,IF(AND(Q1306&gt;567.37,Q1306&lt;569),9,IF(AND(Q1306&gt;203.4,Q1306&lt;205),10,IF(AND(Q1306&gt;131.96,Q1306&lt;133),11,IF(AND(Q1306&gt;375.76,Q1306&lt;377),12,IF(AND(Q1306&gt;135.98,Q1306&lt;137),13,IF(AND(Q1306&gt;81.31,Q1306&lt;83),14,IF(AND(Q1306&gt;446.27,Q1306&lt;448),15,IF(AND(Q1306&gt;167.32,Q1306&lt;169),16,IF(AND(Q1306&gt;98.86,Q1306&lt;100),17,IF(AND(Q1306&gt;594.08,Q1306&lt;596),18,IF(AND(Q1306&gt;213.01,Q1306&lt;215),19,IF(AND(Q1306&gt;138.21,Q1306&lt;140),20))))))))))))))))))</f>
        <v>0</v>
      </c>
      <c r="AI1306" s="52" t="b">
        <f>IF(AND(S1306&gt;195.17,S1306&lt;197),3,IF(AND(S1306&gt;88.93,S1306&lt;90),4,IF(AND(S1306&gt;47.88,S1306&lt;49),5,IF(AND(S1306&gt;245.08,S1306&lt;247),6,IF(AND(S1306&gt;111.07,S1306&lt;113),7,IF(AND(S1306&gt;60.92,S1306&lt;62),8,IF(AND(S1306&gt;296.11,S1306&lt;298),9,IF(AND(S1306&gt;139.41,S1306&lt;141),10,IF(AND(S1306&gt;78.67,S1306&lt;80),11,IF(AND(S1306&gt;204.39,S1306&lt;206),12,IF(AND(S1306&gt;93.16,S1306&lt;95),13,IF(AND(S1306&gt;50.17,S1306&lt;52),14,IF(AND(S1306&gt;256.64,S1306&lt;258),15,IF(AND(S1306&gt;116.33,S1306&lt;118),16,IF(AND(S1306&gt;63.83,S1306&lt;65),17,IF(AND(S1306&gt;310.07,S1306&lt;312),18,IF(AND(S1306&gt;146.01,S1306&lt;148),19,IF(AND(S1306&gt;82.42,S1306&lt;84),20))))))))))))))))))</f>
        <v>0</v>
      </c>
      <c r="AJ1306" s="52" t="b">
        <f>IF(AND(U1306&gt;107.35,U1306&lt;109),3,IF(AND(U1306&gt;63.65,U1306&lt;65),4,IF(AND(U1306&gt;44.75,U1306&lt;46),5,IF(AND(U1306&gt;143.27,U1306&lt;145),6,IF(AND(U1306&gt;85.58,U1306&lt;87),7,IF(AND(U1306&gt;60.46,U1306&lt;62),8,IF(AND(U1306&gt;194.16,U1306&lt;196),9,IF(AND(U1306&gt;117.24,U1306&lt;119),10,IF(AND(U1306&gt;82.88,U1306&lt;84),11,IF(AND(U1306&gt;112.44,U1306&lt;114),12,IF(AND(U1306&gt;66.69,U1306&lt;68),13,IF(AND(U1306&gt;46.9,U1306&lt;48),14,IF(AND(U1306&gt;150.05,U1306&lt;152),15,IF(AND(U1306&gt;90.65,U1306&lt;91),16,IF(AND(U1306&gt;63.34,U1306&lt;65),17,IF(AND(U1306&gt;203.34,U1306&lt;205),18,IF(AND(U1306&gt;122.8,U1306&lt;124),19,IF(AND(U1306&gt;86.83,U1306&lt;88),20))))))))))))))))))</f>
        <v>0</v>
      </c>
      <c r="AK1306" s="52" t="b">
        <f>IF(AND(V1306&gt;139.85,V1306&lt;141),3,IF(AND(V1306&gt;103.84,V1306&lt;105),4,IF(AND(V1306&gt;52.32,V1306&lt;54),5,IF(AND(V1306&gt;285.46,V1306&lt;287),6,IF(AND(V1306&gt;118.42,V1306&lt;120),7,IF(AND(V1306&gt;62.42,V1306&lt;64),8,IF(AND(V1306&gt;412.27,V1306&lt;414),9,IF(AND(V1306&gt;140.33,V1306&lt;142),10,IF(AND(V1306&gt;145,V1306&lt;147),11,IF(AND(V1306&gt;146.47,V1306&lt;148),12,IF(AND(V1306&gt;108.77,V1306&lt;110),13,IF(AND(V1306&gt;54.82,V1306&lt;56),14,IF(AND(V1306&gt;298.92,V1306&lt;300),15,IF(AND(V1306&gt;124.03,V1306&lt;126),16,IF(AND(V1306&gt;65.4,V1306&lt;67),17,IF(AND(V1306&gt;431.69,V1306&lt;433),18,IF(AND(V1306&gt;146.97,V1306&lt;148),19,IF(AND(V1306&gt;151.86,V1306&lt;153),20))))))))))))))))))</f>
        <v>0</v>
      </c>
      <c r="AL1306" s="52" t="b">
        <f>IF(AND(W1306&gt;350.42,W1306&lt;352),3,IF(AND(W1306&gt;546.22,W1306&lt;548),4,IF(AND(W1306&gt;155.33,W1306&lt;157),5,IF(AND(W1306&gt;721.99,W1306&lt;723),6,IF(AND(W1306&gt;638.96,W1306&lt;639),7,IF(AND(W1306&gt;187.79,W1306&lt;189),8,IF(AND(W1306&gt;945.4,W1306&lt;947),9,IF(AND(W1306&gt;698.46,W1306&lt;670),10,IF(AND(W1306&gt;360.7,W1306&lt;362),11,IF(AND(W1306&gt;366.94,W1306&lt;368),12,IF(AND(W1306&gt;571.94,W1306&lt;573),13,IF(AND(W1306&gt;162.68,W1306&lt;164),14,IF(AND(W1306&gt;755.97,W1306&lt;757),15,IF(AND(W1306&gt;667.99,W1306&lt;669),16,IF(AND(W1306&gt;196.66,W1306&lt;198),17,IF(AND(W1306&gt;989.88,W1306&lt;991),18,IF(AND(W1306&gt;731.33,W1306&lt;733),19,IF(AND(W1306&gt;377.7,W1306&lt;379),20))))))))))))))))))</f>
        <v>0</v>
      </c>
      <c r="AM1306" s="52" t="b">
        <f>IF(AND(Y1306&gt;46.2,Y1306&lt;46.5),3,IF(AND(Y1306&gt;18.8,Y1306&lt;19.1),4,IF(AND(Y1306&gt;15.8,Y1306&lt;16),5,IF(AND(Y1306&gt;78.7,Y1306&lt;79),6,IF(AND(Y1306&gt;32.1,Y1306&lt;32.4),7,IF(AND(Y1306&gt;26.9,Y1306&lt;27.3),8,IF(AND(Y1306&gt;125,Y1306&lt;125.5),9,IF(AND(Y1306&gt;48.2,Y1306&lt;48.52),10,IF(AND(Y1306&gt;43.1,Y1306&lt;43.6),11,IF(AND(Y1306&gt;48.53,Y1306&lt;48.7),12,IF(AND(Y1306&gt;19.6,Y1306&lt;20.1),13,IF(AND(Y1306&gt;16.5,Y1306&lt;16.9),14,IF(AND(Y1306&gt;82.4,Y1306&lt;82.8),15,IF(AND(Y1306&gt;33.6,Y1306&lt;34),16,IF(AND(Y1306&gt;28,Y1306&lt;28.6),17,IF(AND(Y1306&gt;130.8,Y1306&lt;131.4),18,IF(AND(Y1306&gt;50.5,Y1306&lt;50.9),19,IF(AND(Y1306&gt;45.2,Y1306&lt;45.8),20))))))))))))))))))</f>
        <v>0</v>
      </c>
      <c r="AO1306" s="4">
        <f t="shared" si="3348"/>
        <v>0</v>
      </c>
      <c r="AP1306" s="4">
        <f t="shared" si="3349"/>
        <v>0</v>
      </c>
      <c r="AQ1306" s="4">
        <f t="shared" si="3283"/>
        <v>0</v>
      </c>
      <c r="AU1306" s="310"/>
      <c r="AV1306" s="316"/>
      <c r="AW1306" s="317"/>
      <c r="AX1306" s="321" t="s">
        <v>337</v>
      </c>
      <c r="AY1306" s="321"/>
      <c r="AZ1306" s="11">
        <f>ROUND(AZ1305/AW1299,2)</f>
        <v>1249.18</v>
      </c>
      <c r="BA1306" s="11">
        <f>ROUND(BA1305/AW1299,2)</f>
        <v>1249.18</v>
      </c>
      <c r="BB1306" s="11">
        <f>ROUND(BB1305/AW1299,2)</f>
        <v>0</v>
      </c>
      <c r="BC1306" s="11">
        <f>ROUND(BC1305/AW1299,2)</f>
        <v>0</v>
      </c>
      <c r="BD1306" s="11">
        <f>ROUND(BD1305/AW1299,2)</f>
        <v>0</v>
      </c>
      <c r="BE1306" s="11">
        <f>ROUND(BE1305/AW1299,2)</f>
        <v>0</v>
      </c>
      <c r="BF1306" s="11">
        <f>ROUND(BF1305/AW1299,2)</f>
        <v>0</v>
      </c>
      <c r="BG1306" s="11">
        <f>ROUND(BG1305/AW1299,2)</f>
        <v>0</v>
      </c>
      <c r="BH1306" s="11">
        <f>ROUND(BH1305/AW1299,2)</f>
        <v>0</v>
      </c>
      <c r="BI1306" s="11">
        <f>ROUND(BI1305/AW1299,2)</f>
        <v>0</v>
      </c>
      <c r="BJ1306" s="11">
        <f>ROUND(BJ1305/AW1299,2)</f>
        <v>0</v>
      </c>
      <c r="BK1306" s="11">
        <f>ROUND(BK1305/AW1299,2)</f>
        <v>0</v>
      </c>
      <c r="BL1306" s="11">
        <f>ROUND(BL1305/AW1299,2)</f>
        <v>0</v>
      </c>
      <c r="BM1306" s="11">
        <f>ROUND(BM1305/AW1299,2)</f>
        <v>0</v>
      </c>
      <c r="BN1306" s="11">
        <f>ROUND(BN1305/AW1299,2)</f>
        <v>0</v>
      </c>
      <c r="BO1306" s="11">
        <f>ROUND(BO1305/AW1299,2)</f>
        <v>0</v>
      </c>
      <c r="BP1306" s="11">
        <f>ROUND(BP1305/AW1299,2)</f>
        <v>0</v>
      </c>
      <c r="BQ1306" s="11">
        <f>ROUND(BQ1305/AW1299,2)</f>
        <v>0</v>
      </c>
      <c r="BR1306" s="11">
        <f>ROUND(BR1305/AW1299,2)</f>
        <v>0</v>
      </c>
      <c r="BS1306" s="11">
        <f>ROUND(BS1305/AW1299,2)</f>
        <v>0</v>
      </c>
      <c r="BT1306" s="11">
        <f>ROUND(BT1305/AW1299,2)</f>
        <v>0</v>
      </c>
      <c r="BU1306" s="17">
        <v>8</v>
      </c>
      <c r="BX1306" s="52" t="b">
        <f>IF(AND(BA1306&gt;947.15,BA1306&lt;949),3,IF(AND(BA1306&gt;623.59,BA1306&lt;625),4,IF(AND(BA1306&gt;237.38,BA1306&lt;239),5,IF(AND(BA1306&gt;1986,BA1306&lt;1988),6,IF(AND(BA1306&gt;739.75,BA1306&lt;741),7,IF(AND(BA1306&gt;282.91,BA1306&lt;284),8,IF(AND(BA1306&gt;2681.35,BA1306&lt;2683),9,IF(AND(BA1306&gt;828.59,BA1306&lt;830),10,IF(AND(BA1306&gt;585.15,BA1306&lt;587),11,IF(AND(BA1306&gt;991.71,BA1306&lt;993),12,IF(AND(BA1306&gt;652.95,BA1306&lt;654),13,IF(AND(BA1306&gt;248.59,BA1306&lt;250),14,IF(AND(BA1306&gt;2079.39,BA1306&lt;2081),15,IF(AND(BA1306&gt;774.57,BA1306&lt;776),16,IF(AND(BA1306&gt;296.25,BA1306&lt;298),17,IF(AND(BA1306&gt;2807.42,BA1306&lt;2809),18,IF(AND(BA1306&gt;867.59,BA1306&lt;869),19,IF(AND(BA1306&gt;612.7,BA1306&lt;614),20))))))))))))))))))</f>
        <v>0</v>
      </c>
      <c r="BY1306" s="52" t="b">
        <f>IF(AND(BC1306&gt;1204.78,BC1306&lt;1206),5,IF(AND(BC1306&gt;1407.63,BC1306&lt;1409),8,IF(AND(BC1306&gt;1427.91,BC1306&lt;1429),11,IF(AND(BC1306&gt;1261.45,BC1306&lt;1263),14,IF(AND(BC1306&gt;1473.83,BC1306&lt;1475),17,IF(AND(BC1306&gt;1495.07,BC1306&lt;1497),20))))))</f>
        <v>0</v>
      </c>
      <c r="BZ1306" s="52" t="b">
        <f>IF(AND(BD1306&gt;486.32,BD1306&lt;488),3,IF(AND(BD1306&gt;324.64,BD1306&lt;326),4,IF(AND(BD1306&gt;286.99,BD1306&lt;288.5),5,IF(AND(BD1306&gt;617.7,BD1306&lt;618),6,IF(AND(BD1306&gt;411.3,BD1306&lt;413),7,IF(AND(BD1306&gt;365.04,BD1306&lt;367),8,IF(AND(BD1306&gt;797.54,BD1306&lt;799),9,IF(AND(BD1306&gt;533.49,BD1306&lt;535),10,IF(AND(BD1306&gt;475.86,BD1306&lt;477),11,IF(AND(BD1306&gt;509.22,BD1306&lt;511),12,IF(AND(BD1306&gt;339.94,BD1306&lt;341.2),13,IF(AND(BD1306&gt;300.53,BD1306&lt;302),14,IF(AND(BD1306&gt;646.78,BD1306&lt;648),15,IF(AND(BD1306&gt;430.68,BD1306&lt;432),16,IF(AND(BD1306&gt;382.24,BD1306&lt;384),17,IF(AND(BD1306&gt;835.07,BD1306&lt;837),18,IF(AND(BD1306&gt;558.61,BD1306&lt;560),19,IF(AND(BD1306&gt;498.27,BD1306&lt;500),20))))))))))))))))))</f>
        <v>0</v>
      </c>
      <c r="CA1306" s="52" t="b">
        <f>IF(AND(BF1306&gt;497.89,BF1306&lt;499),3,IF(AND(BF1306&gt;360.29,BF1306&lt;362),4,IF(AND(BF1306&gt;249.38,BF1306&lt;251),5,IF(AND(BF1306&gt;628.22,BF1306&lt;630),6,IF(AND(BF1306&gt;455.21,BF1306&lt;457),7,IF(AND(BF1306&gt;315.16,BF1306&lt;317),8,IF(AND(BF1306&gt;814.35,BF1306&lt;816),9,IF(AND(BF1306&gt;571.19,BF1306&lt;573),10,IF(AND(BF1306&gt;401.59,BF1306&lt;403),11,IF(AND(BF1306&gt;521.33,BF1306&lt;523),12,IF(AND(BF1306&gt;377.28,BF1306&lt;379),13,IF(AND(BF1306&gt;261.15,BF1306&lt;263),14,IF(AND(BF1306&gt;657.8,BF1306&lt;659),15,IF(AND(BF1306&gt;476.66,BF1306&lt;478),16,IF(AND(BF1306&gt;330.01,BF1306&lt;332),17,IF(AND(BF1306&gt;852.67,BF1306&lt;854),18,IF(AND(BF1306&gt;598.08,BF1306&lt;600),19,IF(AND(BF1306&gt;420.51,BF1306&lt;422),20))))))))))))))))))</f>
        <v>0</v>
      </c>
      <c r="CB1306" s="52" t="b">
        <f>IF(AND(BK1306&gt;358.85,BK1306&lt;360),3,IF(AND(BK1306&gt;129.83,BK1306&lt;131),4,IF(AND(BK1306&gt;77.61,BK1306&lt;79),5,IF(AND(BK1306&gt;426.19,BK1306&lt;428),6,IF(AND(BK1306&gt;159.77,BK1306&lt;161),7,IF(AND(BK1306&gt;94.38,BK1306&lt;96),8,IF(AND(BK1306&gt;567.37,BK1306&lt;569),9,IF(AND(BK1306&gt;203.4,BK1306&lt;205),10,IF(AND(BK1306&gt;131.96,BK1306&lt;133),11,IF(AND(BK1306&gt;375.76,BK1306&lt;377),12,IF(AND(BK1306&gt;135.98,BK1306&lt;137),13,IF(AND(BK1306&gt;81.31,BK1306&lt;83),14,IF(AND(BK1306&gt;446.27,BK1306&lt;448),15,IF(AND(BK1306&gt;167.32,BK1306&lt;169),16,IF(AND(BK1306&gt;98.86,BK1306&lt;100),17,IF(AND(BK1306&gt;594.08,BK1306&lt;596),18,IF(AND(BK1306&gt;213.01,BK1306&lt;215),19,IF(AND(BK1306&gt;138.21,BK1306&lt;140),20))))))))))))))))))</f>
        <v>0</v>
      </c>
      <c r="CC1306" s="52" t="b">
        <f>IF(AND(BM1306&gt;195.17,BM1306&lt;197),3,IF(AND(BM1306&gt;88.93,BM1306&lt;90),4,IF(AND(BM1306&gt;47.88,BM1306&lt;49),5,IF(AND(BM1306&gt;245.08,BM1306&lt;247),6,IF(AND(BM1306&gt;111.07,BM1306&lt;113),7,IF(AND(BM1306&gt;60.92,BM1306&lt;62),8,IF(AND(BM1306&gt;296.11,BM1306&lt;298),9,IF(AND(BM1306&gt;139.41,BM1306&lt;141),10,IF(AND(BM1306&gt;78.67,BM1306&lt;80),11,IF(AND(BM1306&gt;204.39,BM1306&lt;206),12,IF(AND(BM1306&gt;93.16,BM1306&lt;95),13,IF(AND(BM1306&gt;50.17,BM1306&lt;52),14,IF(AND(BM1306&gt;256.64,BM1306&lt;258),15,IF(AND(BM1306&gt;116.33,BM1306&lt;118),16,IF(AND(BM1306&gt;63.83,BM1306&lt;65),17,IF(AND(BM1306&gt;310.07,BM1306&lt;312),18,IF(AND(BM1306&gt;146.01,BM1306&lt;148),19,IF(AND(BM1306&gt;82.42,BM1306&lt;84),20))))))))))))))))))</f>
        <v>0</v>
      </c>
      <c r="CD1306" s="52" t="b">
        <f>IF(AND(BO1306&gt;107.35,BO1306&lt;109),3,IF(AND(BO1306&gt;63.65,BO1306&lt;65),4,IF(AND(BO1306&gt;44.75,BO1306&lt;46),5,IF(AND(BO1306&gt;143.27,BO1306&lt;145),6,IF(AND(BO1306&gt;85.58,BO1306&lt;87),7,IF(AND(BO1306&gt;60.46,BO1306&lt;62),8,IF(AND(BO1306&gt;194.16,BO1306&lt;196),9,IF(AND(BO1306&gt;117.24,BO1306&lt;119),10,IF(AND(BO1306&gt;82.88,BO1306&lt;84),11,IF(AND(BO1306&gt;112.44,BO1306&lt;114),12,IF(AND(BO1306&gt;66.69,BO1306&lt;68),13,IF(AND(BO1306&gt;46.9,BO1306&lt;48),14,IF(AND(BO1306&gt;150.05,BO1306&lt;152),15,IF(AND(BO1306&gt;90.65,BO1306&lt;91),16,IF(AND(BO1306&gt;63.34,BO1306&lt;65),17,IF(AND(BO1306&gt;203.34,BO1306&lt;205),18,IF(AND(BO1306&gt;122.8,BO1306&lt;124),19,IF(AND(BO1306&gt;86.83,BO1306&lt;88),20))))))))))))))))))</f>
        <v>0</v>
      </c>
      <c r="CE1306" s="52" t="b">
        <f>IF(AND(BP1306&gt;139.85,BP1306&lt;141),3,IF(AND(BP1306&gt;103.84,BP1306&lt;105),4,IF(AND(BP1306&gt;52.32,BP1306&lt;54),5,IF(AND(BP1306&gt;285.46,BP1306&lt;287),6,IF(AND(BP1306&gt;118.42,BP1306&lt;120),7,IF(AND(BP1306&gt;62.42,BP1306&lt;64),8,IF(AND(BP1306&gt;412.27,BP1306&lt;414),9,IF(AND(BP1306&gt;140.33,BP1306&lt;142),10,IF(AND(BP1306&gt;145,BP1306&lt;147),11,IF(AND(BP1306&gt;146.47,BP1306&lt;148),12,IF(AND(BP1306&gt;108.77,BP1306&lt;110),13,IF(AND(BP1306&gt;54.82,BP1306&lt;56),14,IF(AND(BP1306&gt;298.92,BP1306&lt;300),15,IF(AND(BP1306&gt;124.03,BP1306&lt;126),16,IF(AND(BP1306&gt;65.4,BP1306&lt;67),17,IF(AND(BP1306&gt;431.69,BP1306&lt;433),18,IF(AND(BP1306&gt;146.97,BP1306&lt;148),19,IF(AND(BP1306&gt;151.86,BP1306&lt;153),20))))))))))))))))))</f>
        <v>0</v>
      </c>
      <c r="CF1306" s="52" t="b">
        <f>IF(AND(BQ1306&gt;350.42,BQ1306&lt;352),3,IF(AND(BQ1306&gt;546.22,BQ1306&lt;548),4,IF(AND(BQ1306&gt;155.33,BQ1306&lt;157),5,IF(AND(BQ1306&gt;721.99,BQ1306&lt;723),6,IF(AND(BQ1306&gt;638.96,BQ1306&lt;639),7,IF(AND(BQ1306&gt;187.79,BQ1306&lt;189),8,IF(AND(BQ1306&gt;945.4,BQ1306&lt;947),9,IF(AND(BQ1306&gt;698.46,BQ1306&lt;670),10,IF(AND(BQ1306&gt;360.7,BQ1306&lt;362),11,IF(AND(BQ1306&gt;366.94,BQ1306&lt;368),12,IF(AND(BQ1306&gt;571.94,BQ1306&lt;573),13,IF(AND(BQ1306&gt;162.68,BQ1306&lt;164),14,IF(AND(BQ1306&gt;755.97,BQ1306&lt;757),15,IF(AND(BQ1306&gt;667.99,BQ1306&lt;669),16,IF(AND(BQ1306&gt;196.66,BQ1306&lt;198),17,IF(AND(BQ1306&gt;989.88,BQ1306&lt;991),18,IF(AND(BQ1306&gt;731.33,BQ1306&lt;733),19,IF(AND(BQ1306&gt;377.7,BQ1306&lt;379),20))))))))))))))))))</f>
        <v>0</v>
      </c>
      <c r="CG1306" s="52" t="b">
        <f>IF(AND(BS1306&gt;46.2,BS1306&lt;46.5),3,IF(AND(BS1306&gt;18.8,BS1306&lt;19.1),4,IF(AND(BS1306&gt;15.8,BS1306&lt;16),5,IF(AND(BS1306&gt;78.7,BS1306&lt;79),6,IF(AND(BS1306&gt;32.1,BS1306&lt;32.4),7,IF(AND(BS1306&gt;26.9,BS1306&lt;27.3),8,IF(AND(BS1306&gt;125,BS1306&lt;125.5),9,IF(AND(BS1306&gt;48.2,BS1306&lt;48.52),10,IF(AND(BS1306&gt;43.1,BS1306&lt;43.6),11,IF(AND(BS1306&gt;48.53,BS1306&lt;48.7),12,IF(AND(BS1306&gt;19.6,BS1306&lt;20.1),13,IF(AND(BS1306&gt;16.5,BS1306&lt;16.9),14,IF(AND(BS1306&gt;82.4,BS1306&lt;82.8),15,IF(AND(BS1306&gt;33.6,BS1306&lt;34),16,IF(AND(BS1306&gt;28,BS1306&lt;28.6),17,IF(AND(BS1306&gt;130.8,BS1306&lt;131.4),18,IF(AND(BS1306&gt;50.5,BS1306&lt;50.9),19,IF(AND(BS1306&gt;45.2,BS1306&lt;45.8),20))))))))))))))))))</f>
        <v>0</v>
      </c>
    </row>
    <row r="1307" spans="1:88" ht="90" customHeight="1">
      <c r="A1307" s="297"/>
      <c r="B1307" s="300"/>
      <c r="C1307" s="309"/>
      <c r="D1307" s="311" t="s">
        <v>338</v>
      </c>
      <c r="E1307" s="312"/>
      <c r="F1307" s="10" t="s">
        <v>36</v>
      </c>
      <c r="G1307" s="12">
        <f>IF(AD1307=FALSE,0,AD1307)</f>
        <v>624.59</v>
      </c>
      <c r="H1307" s="12" t="s">
        <v>36</v>
      </c>
      <c r="I1307" s="12">
        <f>IF(AE1307=FALSE,0,AE1307)</f>
        <v>0</v>
      </c>
      <c r="J1307" s="12">
        <f>IF(AF1307=FALSE,0,AF1307)</f>
        <v>0</v>
      </c>
      <c r="K1307" s="12" t="s">
        <v>36</v>
      </c>
      <c r="L1307" s="12">
        <f>IF(AG1307=FALSE,0,AG1307)</f>
        <v>0</v>
      </c>
      <c r="M1307" s="12" t="s">
        <v>36</v>
      </c>
      <c r="N1307" s="12" t="s">
        <v>36</v>
      </c>
      <c r="O1307" s="12" t="s">
        <v>36</v>
      </c>
      <c r="P1307" s="12" t="s">
        <v>36</v>
      </c>
      <c r="Q1307" s="12">
        <f>IF(AH1307=FALSE,0,AH1307)</f>
        <v>0</v>
      </c>
      <c r="R1307" s="12" t="s">
        <v>36</v>
      </c>
      <c r="S1307" s="12">
        <f>IF(AI1307=FALSE,0,AI1307)</f>
        <v>0</v>
      </c>
      <c r="T1307" s="12" t="s">
        <v>36</v>
      </c>
      <c r="U1307" s="12">
        <f>IF(AJ1307=FALSE,0,AJ1307)</f>
        <v>0</v>
      </c>
      <c r="V1307" s="12">
        <f>IF(AK1307=FALSE,0,AK1307)</f>
        <v>0</v>
      </c>
      <c r="W1307" s="12">
        <f>IF(AL1307=FALSE,0,AL1307)</f>
        <v>0</v>
      </c>
      <c r="X1307" s="12" t="s">
        <v>36</v>
      </c>
      <c r="Y1307" s="12">
        <f>IF(AM1307=FALSE,0,AM1307)</f>
        <v>0</v>
      </c>
      <c r="Z1307" s="12" t="s">
        <v>36</v>
      </c>
      <c r="AA1307" s="18">
        <v>9</v>
      </c>
      <c r="AD1307" s="52">
        <f>IF(AD1306=3,948.15,IF(AD1306=4,624.59,IF(AD1306=5,238.38,IF(AD1306=6,1987,IF(AD1306=7,740.75,IF(AD1306=8,283.91,IF(AD1306=9,2682.35,IF(AD1306=10,829.59,IF(AD1306=11,586.15,IF(AD1306=12,992.71,IF(AD1306=13,653.95,IF(AD1306=14,249.59,IF(AD1306=15,2080.39,IF(AD1306=16,775.57,IF(AD1306=17,297.25,IF(AD1306=18,2808.42,IF(AD1306=19,868.59,IF(AD1306=20,613.7))))))))))))))))))</f>
        <v>624.59</v>
      </c>
      <c r="AE1307" s="52" t="b">
        <f>IF(AE1306=5,1205.78,IF(AE1306=8,1408.63,IF(AE1306=11,1428.91,IF(AE1306=14,1262.45,IF(AE1306=17,1474.83,IF(AE1306=20,1496.07))))))</f>
        <v>0</v>
      </c>
      <c r="AF1307" s="52" t="b">
        <f>IF(AF1306=3,487.32,IF(AF1306=4,325.64,IF(AF1306=5,287.99,IF(AF1306=6,618.7,IF(AF1306=7,412.3,IF(AF1306=8,366.04,IF(AF1306=9,798.54,IF(AF1306=10,534.49,IF(AF1306=11,476.86,IF(AF1306=12,510.22,IF(AF1306=13,340.94,IF(AF1306=14,301.53,IF(AF1306=15,647.78,IF(AF1306=16,431.68,IF(AF1306=17,383.24,IF(AF1306=18,836.07,IF(AF1306=19,559.61,IF(AF1306=20,499.27))))))))))))))))))</f>
        <v>0</v>
      </c>
      <c r="AG1307" s="52" t="b">
        <f>IF(AG1306=3,498.89,IF(AG1306=4,361.29,IF(AG1306=5,250.38,IF(AG1306=6,629.22,IF(AG1306=7,456.21,IF(AG1306=8,316.16,IF(AG1306=9,815.35,IF(AG1306=10,572.19,IF(AG1306=11,402.59,IF(AG1306=12,522.33,IF(AG1306=13,378.28,IF(AG1306=14,262.15,IF(AG1306=15,658.8,IF(AG1306=16,477.66,IF(AG1306=17,331.01,IF(AG1306=18,853.67,IF(AG1306=19,599.08,IF(AG1306=20,421.51))))))))))))))))))</f>
        <v>0</v>
      </c>
      <c r="AH1307" s="52" t="b">
        <f>IF(AH1306=3,359.85,IF(AH1306=4,130.83,IF(AH1306=5,78.61,IF(AH1306=6,427.19,IF(AH1306=7,160.77,IF(AH1306=8,95.38,IF(AH1306=9,568.37,IF(AH1306=10,204.4,IF(AH1306=11,132.96,IF(AH1306=12,376.76,IF(AH1306=13,136.98,IF(AH1306=14,82.31,IF(AH1306=15,447.27,IF(AH1306=16,168.32,IF(AH1306=17,99.86,IF(AH1306=18,595.08,IF(AH1306=19,214.01,IF(AH1306=20,139.21))))))))))))))))))</f>
        <v>0</v>
      </c>
      <c r="AI1307" s="52" t="b">
        <f>IF(AI1306=3,196.17,IF(AI1306=4,89.93,IF(AI1306=5,48.88,IF(AI1306=6,246.08,IF(AI1306=7,112.07,IF(AI1306=8,61.92,IF(AI1306=9,297.11,IF(AI1306=10,140.41,IF(AI1306=11,79.67,IF(AI1306=12,205.39,IF(AI1306=13,94.16,IF(AI1306=14,51.17,IF(AI1306=15,257.64,IF(AI1306=16,117.33,IF(AI1306=17,64.83,IF(AI1306=18,311.07,IF(AI1306=19,147.01,IF(AI1306=20,83.42))))))))))))))))))</f>
        <v>0</v>
      </c>
      <c r="AJ1307" s="52" t="b">
        <f>IF(AJ1306=3,108.35,IF(AJ1306=4,64.65,IF(AJ1306=5,45.75,IF(AJ1306=6,144.27,IF(AJ1306=7,86.58,IF(AJ1306=8,61.46,IF(AJ1306=9,195.16,IF(AJ1306=10,118.24,IF(AJ1306=11,83.88,IF(AJ1306=12,113.44,IF(AJ1306=13,67.69,IF(AJ1306=14,47.9,IF(AJ1306=15,151.05,IF(AJ1306=16,90.65,IF(AJ1306=17,64.34,IF(AJ1306=18,204.34,IF(AJ1306=19,123.8,IF(AJ1306=20,87.83))))))))))))))))))</f>
        <v>0</v>
      </c>
      <c r="AK1307" s="52" t="b">
        <f>IF(AK1306=3,140.85,IF(AK1306=4,104.84,IF(AK1306=5,53.32,IF(AK1306=6,286.46,IF(AK1306=7,119.42,IF(AK1306=8,63.42,IF(AK1306=9,413.27,IF(AK1306=10,141.33,IF(AK1306=11,146,IF(AK1306=12,147.47,IF(AK1306=13,109.77,IF(AK1306=14,55.82,IF(AK1306=15,299.92,IF(AK1306=16,125.03,IF(AK1306=17,66.4,IF(AK1306=18,432.69,IF(AK1306=19,147.97,IF(AK1306=20,152.86))))))))))))))))))</f>
        <v>0</v>
      </c>
      <c r="AL1307" s="52" t="b">
        <f>IF(AL1306=3,351.42,IF(AL1306=4,547.22,IF(AL1306=5,156.33,IF(AL1306=6,722.99,IF(AL1306=7,638.96,IF(AL1306=8,188.79,IF(AL1306=9,946.4,IF(AL1306=10,699.46,IF(AL1306=11,361.7,IF(AL1306=12,367.94,IF(AL1306=13,572.94,IF(AL1306=14,163.68,IF(AL1306=15,756.97,IF(AL1306=16,668.99,IF(AL1306=17,197.66,IF(AL1306=18,990.88,IF(AL1306=19,732.33,IF(AL1306=20,378.7))))))))))))))))))</f>
        <v>0</v>
      </c>
      <c r="AM1307" s="52" t="b">
        <f>IF(AM1306=3,46.41,IF(AM1306=4,19.01,IF(AM1306=5,15.96,IF(AM1306=6,78.9,IF(AM1306=7,32.34,IF(AM1306=8,27.09,IF(AM1306=9,125.27,IF(AM1306=10,48.48,IF(AM1306=11,43.47,IF(AM1306=12,48.59,IF(AM1306=13,19.9,IF(AM1306=14,16.71,IF(AM1306=15,82.61,IF(AM1306=16,33.86,IF(AM1306=17,28.36,IF(AM1306=18,131.15,IF(AM1306=19,50.76,IF(AM1306=20,45.51))))))))))))))))))</f>
        <v>0</v>
      </c>
      <c r="AO1307" s="4">
        <f t="shared" si="3348"/>
        <v>0</v>
      </c>
      <c r="AP1307" s="4">
        <f t="shared" si="3349"/>
        <v>0</v>
      </c>
      <c r="AQ1307" s="4">
        <f t="shared" si="3283"/>
        <v>0</v>
      </c>
      <c r="AU1307" s="310"/>
      <c r="AV1307" s="316"/>
      <c r="AW1307" s="317"/>
      <c r="AX1307" s="321" t="s">
        <v>338</v>
      </c>
      <c r="AY1307" s="321"/>
      <c r="AZ1307" s="10" t="s">
        <v>36</v>
      </c>
      <c r="BA1307" s="12">
        <f>IF(BX1307=FALSE,0,BX1307)</f>
        <v>1249.18</v>
      </c>
      <c r="BB1307" s="12" t="s">
        <v>36</v>
      </c>
      <c r="BC1307" s="12">
        <f>IF(BY1307=FALSE,0,BY1307)</f>
        <v>0</v>
      </c>
      <c r="BD1307" s="12">
        <f>IF(BZ1307=FALSE,0,BZ1307)</f>
        <v>0</v>
      </c>
      <c r="BE1307" s="12" t="s">
        <v>36</v>
      </c>
      <c r="BF1307" s="12">
        <f>IF(CA1307=FALSE,0,CA1307)</f>
        <v>0</v>
      </c>
      <c r="BG1307" s="12" t="s">
        <v>36</v>
      </c>
      <c r="BH1307" s="12" t="s">
        <v>36</v>
      </c>
      <c r="BI1307" s="12" t="s">
        <v>36</v>
      </c>
      <c r="BJ1307" s="12" t="s">
        <v>36</v>
      </c>
      <c r="BK1307" s="12">
        <f>IF(CB1307=FALSE,0,CB1307)</f>
        <v>0</v>
      </c>
      <c r="BL1307" s="12" t="s">
        <v>36</v>
      </c>
      <c r="BM1307" s="12">
        <f>IF(CC1307=FALSE,0,CC1307)</f>
        <v>0</v>
      </c>
      <c r="BN1307" s="12" t="s">
        <v>36</v>
      </c>
      <c r="BO1307" s="12">
        <f>IF(CD1307=FALSE,0,CD1307)</f>
        <v>0</v>
      </c>
      <c r="BP1307" s="12">
        <f>IF(CE1307=FALSE,0,CE1307)</f>
        <v>0</v>
      </c>
      <c r="BQ1307" s="12">
        <f>IF(CF1307=FALSE,0,CF1307)</f>
        <v>0</v>
      </c>
      <c r="BR1307" s="12" t="s">
        <v>36</v>
      </c>
      <c r="BS1307" s="12">
        <f>IF(CG1307=FALSE,0,CG1307)</f>
        <v>0</v>
      </c>
      <c r="BT1307" s="12" t="s">
        <v>36</v>
      </c>
      <c r="BU1307" s="18">
        <v>9</v>
      </c>
      <c r="BX1307" s="52">
        <f>IF(AD1306=3,1896.3,IF(AD1306=4,1249.18,IF(AD1306=5,476.76,IF(AD1306=6,3974,IF(AD1306=7,1481.5,IF(AD1306=8,567.82,IF(AD1306=9,5364.7,IF(AD1306=10,1659.18,IF(AD1306=11,1172.3)))))))))</f>
        <v>1249.18</v>
      </c>
      <c r="BY1307" s="52" t="b">
        <f>IF(AE1306=5,2411.56,IF(AE1306=8,2817.26,IF(AE1306=11,2857.82)))</f>
        <v>0</v>
      </c>
      <c r="BZ1307" s="52" t="b">
        <f>IF(AF1306=3,974.64,IF(AF1306=4,651.28,IF(AF1306=5,575.98,IF(AF1306=6,1237.4,IF(AF1306=7,824.6,IF(AF1306=8,732.08,IF(AF1306=9,1597.08,IF(AF1306=10,1068.98,IF(AF1306=11,953.72)))))))))</f>
        <v>0</v>
      </c>
      <c r="CA1307" s="52" t="b">
        <f>IF(AG1306=3,997.78,IF(AG1306=4,722.58,IF(AG1306=5,500.76,IF(AG1306=6,1258.44,IF(AG1306=7,912.42,IF(AG1306=8,632.32,IF(AG1306=9,1630.7,IF(AG1306=10,1144.38,IF(AG1306=11,805.18)))))))))</f>
        <v>0</v>
      </c>
      <c r="CB1307" s="52" t="b">
        <f>IF(AH1306=3,719.7,IF(AH1306=4,261.66,IF(AH1306=5,157.22,IF(AH1306=6,854.38,IF(AH1306=7,321.54,IF(AH1306=8,190.76,IF(AH1306=9,1136.74,IF(AH1306=10,408.8,IF(AH1306=11,265.92)))))))))</f>
        <v>0</v>
      </c>
      <c r="CC1307" s="52" t="b">
        <f>IF(AI1306=3,392.34,IF(AI1306=4,179.86,IF(AI1306=5,97.76,IF(AI1306=6,492.16,IF(AI1306=7,224.14,IF(AI1306=8,123.84,IF(AI1306=9,594.22,IF(AI1306=10,280.82,IF(AI1306=11,159.34)))))))))</f>
        <v>0</v>
      </c>
      <c r="CD1307" s="52" t="b">
        <f>IF(AJ1306=3,216.7,IF(AJ1306=4,129.3,IF(AJ1306=5,91.5,IF(AJ1306=6,288.54,IF(AJ1306=7,173.16,IF(AJ1306=8,122.92,IF(AJ1306=9,390.32,IF(AJ1306=10,236.48,IF(AJ1306=11,167.76)))))))))</f>
        <v>0</v>
      </c>
      <c r="CE1307" s="52" t="b">
        <f>IF(AK1306=3,281.7,IF(AK1306=4,209.68,IF(AK1306=5,106.64,IF(AK1306=6,572.92,IF(AK1306=7,238.84,IF(AK1306=8,126.84,IF(AK1306=9,826.54,IF(AK1306=10,282.66,IF(AK1306=11,292)))))))))</f>
        <v>0</v>
      </c>
      <c r="CF1307" s="52" t="b">
        <f>IF(AL1306=3,702.84,IF(AL1306=4,1094.44,IF(AL1306=5,312.66,IF(AL1306=6,1445.98,IF(AL1306=7,1277.92,IF(AL1306=8,377.58,IF(AL1306=9,1892.8,IF(AL1306=10,1398.92,IF(AL1306=11,723.4)))))))))</f>
        <v>0</v>
      </c>
      <c r="CG1307" s="52" t="b">
        <f>IF(AM1306=3,92.82,IF(AM1306=4,38.02,IF(AM1306=5,31.92,IF(AM1306=6,157.8,IF(AM1306=7,64.68,IF(AM1306=8,54.18,IF(AM1306=9,250.54,IF(AM1306=10,96.96,IF(AM1306=11,86.94)))))))))</f>
        <v>0</v>
      </c>
    </row>
    <row r="1308" spans="1:88" ht="30" customHeight="1">
      <c r="A1308" s="295" t="s">
        <v>128</v>
      </c>
      <c r="B1308" s="298" t="s">
        <v>231</v>
      </c>
      <c r="C1308" s="307">
        <v>3153.81</v>
      </c>
      <c r="D1308" s="298" t="s">
        <v>27</v>
      </c>
      <c r="E1308" s="36" t="s">
        <v>28</v>
      </c>
      <c r="F1308" s="40">
        <f>G1308+I1308+J1308+L1308+Q1308+S1308+U1308+V1308+W1308+Y1308+Z1308</f>
        <v>1552052.9849</v>
      </c>
      <c r="G1308" s="44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f>M1308+O1308</f>
        <v>1139440.0149000001</v>
      </c>
      <c r="M1308" s="60">
        <v>1139440.0149000001</v>
      </c>
      <c r="N1308" s="13">
        <v>0</v>
      </c>
      <c r="O1308" s="13">
        <v>0</v>
      </c>
      <c r="P1308" s="13">
        <v>0</v>
      </c>
      <c r="Q1308" s="13">
        <v>412612.97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25">
        <v>1</v>
      </c>
      <c r="AB1308" s="57"/>
      <c r="AO1308" s="4">
        <f t="shared" si="3348"/>
        <v>0</v>
      </c>
      <c r="AP1308" s="4">
        <f t="shared" si="3349"/>
        <v>0</v>
      </c>
      <c r="AQ1308" s="4">
        <f t="shared" si="3283"/>
        <v>0</v>
      </c>
      <c r="AU1308" s="310" t="s">
        <v>128</v>
      </c>
      <c r="AV1308" s="316" t="s">
        <v>231</v>
      </c>
      <c r="AW1308" s="317">
        <v>3153.81</v>
      </c>
      <c r="AX1308" s="316" t="s">
        <v>27</v>
      </c>
      <c r="AY1308" s="36" t="s">
        <v>28</v>
      </c>
      <c r="AZ1308" s="10">
        <f>BA1308+BC1308+BD1308+BF1308+BK1308+BM1308+BO1308+BP1308+BQ1308+BS1308+BT1308</f>
        <v>3104105.9499999997</v>
      </c>
      <c r="BA1308" s="44">
        <f>ROUND($C1308*BA1316,2)</f>
        <v>0</v>
      </c>
      <c r="BB1308" s="10">
        <f>ROUND(H1308*2,2)</f>
        <v>0</v>
      </c>
      <c r="BC1308" s="44">
        <f>ROUND($C1308*BC1316,2)</f>
        <v>0</v>
      </c>
      <c r="BD1308" s="44">
        <f>ROUND($C1308*BD1316,2)</f>
        <v>0</v>
      </c>
      <c r="BE1308" s="10">
        <f>ROUND(K1308*2,2)</f>
        <v>0</v>
      </c>
      <c r="BF1308" s="44">
        <f>ROUND($C1308*BF1316,2)</f>
        <v>2278880.0299999998</v>
      </c>
      <c r="BG1308" s="10">
        <f>ROUND(M1308*2,2)</f>
        <v>2278880.0299999998</v>
      </c>
      <c r="BH1308" s="10">
        <f>ROUND(N1308*2,2)</f>
        <v>0</v>
      </c>
      <c r="BI1308" s="10">
        <f>ROUND(O1308*2,2)</f>
        <v>0</v>
      </c>
      <c r="BJ1308" s="10">
        <f>ROUND(P1308*2,2)</f>
        <v>0</v>
      </c>
      <c r="BK1308" s="44">
        <f>ROUND($C1308*BK1316,2)</f>
        <v>825225.92</v>
      </c>
      <c r="BL1308" s="10">
        <f>ROUND(R1308*2,2)</f>
        <v>0</v>
      </c>
      <c r="BM1308" s="44">
        <f>ROUND($C1308*BM1316,2)</f>
        <v>0</v>
      </c>
      <c r="BN1308" s="10">
        <f>ROUND(T1308*2,2)</f>
        <v>0</v>
      </c>
      <c r="BO1308" s="44">
        <f>ROUND($C1308*BO1316,2)</f>
        <v>0</v>
      </c>
      <c r="BP1308" s="44">
        <f>ROUND(V1308*2,2)</f>
        <v>0</v>
      </c>
      <c r="BQ1308" s="44">
        <f>ROUND($C1308*BQ1316,2)</f>
        <v>0</v>
      </c>
      <c r="BR1308" s="10">
        <f>ROUND(X1308*2,2)</f>
        <v>0</v>
      </c>
      <c r="BS1308" s="44">
        <f>ROUND(Y1308*2,2)</f>
        <v>0</v>
      </c>
      <c r="BT1308" s="10">
        <f>ROUND(Z1308*2,2)</f>
        <v>0</v>
      </c>
      <c r="BU1308" s="25">
        <v>1</v>
      </c>
      <c r="BV1308" s="57"/>
      <c r="CI1308" s="32">
        <f>BF1308-BG1308</f>
        <v>0</v>
      </c>
    </row>
    <row r="1309" spans="1:88" ht="60" customHeight="1">
      <c r="A1309" s="296"/>
      <c r="B1309" s="299"/>
      <c r="C1309" s="308"/>
      <c r="D1309" s="300"/>
      <c r="E1309" s="36" t="s">
        <v>29</v>
      </c>
      <c r="F1309" s="13">
        <v>0</v>
      </c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5">
        <v>2</v>
      </c>
      <c r="AO1309" s="4">
        <f t="shared" si="3348"/>
        <v>0</v>
      </c>
      <c r="AP1309" s="4">
        <f t="shared" si="3349"/>
        <v>0</v>
      </c>
      <c r="AQ1309" s="4">
        <f t="shared" si="3283"/>
        <v>0</v>
      </c>
      <c r="AU1309" s="310"/>
      <c r="AV1309" s="316"/>
      <c r="AW1309" s="317"/>
      <c r="AX1309" s="316"/>
      <c r="AY1309" s="36" t="s">
        <v>29</v>
      </c>
      <c r="AZ1309" s="13">
        <v>0</v>
      </c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5">
        <v>2</v>
      </c>
    </row>
    <row r="1310" spans="1:88" ht="120" customHeight="1">
      <c r="A1310" s="296"/>
      <c r="B1310" s="299"/>
      <c r="C1310" s="308"/>
      <c r="D1310" s="298" t="s">
        <v>30</v>
      </c>
      <c r="E1310" s="36" t="s">
        <v>31</v>
      </c>
      <c r="F1310" s="13">
        <v>0</v>
      </c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5">
        <v>3</v>
      </c>
      <c r="AO1310" s="4">
        <f t="shared" si="3348"/>
        <v>0</v>
      </c>
      <c r="AP1310" s="4">
        <f t="shared" si="3349"/>
        <v>0</v>
      </c>
      <c r="AQ1310" s="4">
        <f t="shared" si="3283"/>
        <v>0</v>
      </c>
      <c r="AT1310" s="32">
        <f>AZ1310-BC1310</f>
        <v>0</v>
      </c>
      <c r="AU1310" s="310"/>
      <c r="AV1310" s="316"/>
      <c r="AW1310" s="317"/>
      <c r="AX1310" s="316" t="s">
        <v>30</v>
      </c>
      <c r="AY1310" s="36" t="s">
        <v>31</v>
      </c>
      <c r="AZ1310" s="13">
        <v>0</v>
      </c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5">
        <v>3</v>
      </c>
    </row>
    <row r="1311" spans="1:88" ht="30" customHeight="1">
      <c r="A1311" s="296"/>
      <c r="B1311" s="299"/>
      <c r="C1311" s="308"/>
      <c r="D1311" s="299"/>
      <c r="E1311" s="36" t="s">
        <v>32</v>
      </c>
      <c r="F1311" s="13">
        <v>0</v>
      </c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5">
        <v>4</v>
      </c>
      <c r="AO1311" s="4">
        <f t="shared" si="3348"/>
        <v>0</v>
      </c>
      <c r="AP1311" s="4">
        <f t="shared" si="3349"/>
        <v>0</v>
      </c>
      <c r="AQ1311" s="4">
        <f t="shared" si="3283"/>
        <v>0</v>
      </c>
      <c r="AU1311" s="310"/>
      <c r="AV1311" s="316"/>
      <c r="AW1311" s="317"/>
      <c r="AX1311" s="316"/>
      <c r="AY1311" s="36" t="s">
        <v>32</v>
      </c>
      <c r="AZ1311" s="13">
        <v>0</v>
      </c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5">
        <v>4</v>
      </c>
    </row>
    <row r="1312" spans="1:88" ht="30" customHeight="1">
      <c r="A1312" s="296"/>
      <c r="B1312" s="299"/>
      <c r="C1312" s="308"/>
      <c r="D1312" s="299"/>
      <c r="E1312" s="36" t="s">
        <v>33</v>
      </c>
      <c r="F1312" s="13">
        <v>0</v>
      </c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5">
        <v>5</v>
      </c>
      <c r="AO1312" s="4">
        <f t="shared" si="3348"/>
        <v>0</v>
      </c>
      <c r="AP1312" s="4">
        <f t="shared" si="3349"/>
        <v>0</v>
      </c>
      <c r="AQ1312" s="4">
        <f t="shared" si="3283"/>
        <v>0</v>
      </c>
      <c r="AU1312" s="310"/>
      <c r="AV1312" s="316"/>
      <c r="AW1312" s="317"/>
      <c r="AX1312" s="316"/>
      <c r="AY1312" s="36" t="s">
        <v>33</v>
      </c>
      <c r="AZ1312" s="13">
        <v>0</v>
      </c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5">
        <v>5</v>
      </c>
    </row>
    <row r="1313" spans="1:88" ht="30" customHeight="1">
      <c r="A1313" s="296"/>
      <c r="B1313" s="299"/>
      <c r="C1313" s="308"/>
      <c r="D1313" s="300"/>
      <c r="E1313" s="36" t="s">
        <v>34</v>
      </c>
      <c r="F1313" s="13">
        <v>0</v>
      </c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5">
        <v>6</v>
      </c>
      <c r="AO1313" s="4">
        <f t="shared" si="3348"/>
        <v>0</v>
      </c>
      <c r="AP1313" s="4">
        <f t="shared" si="3349"/>
        <v>0</v>
      </c>
      <c r="AQ1313" s="4">
        <f t="shared" si="3283"/>
        <v>0</v>
      </c>
      <c r="AU1313" s="310"/>
      <c r="AV1313" s="316"/>
      <c r="AW1313" s="317"/>
      <c r="AX1313" s="316"/>
      <c r="AY1313" s="36" t="s">
        <v>34</v>
      </c>
      <c r="AZ1313" s="13">
        <v>0</v>
      </c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5">
        <v>6</v>
      </c>
    </row>
    <row r="1314" spans="1:88" s="5" customFormat="1" ht="30" customHeight="1">
      <c r="A1314" s="296"/>
      <c r="B1314" s="299"/>
      <c r="C1314" s="308"/>
      <c r="D1314" s="311" t="s">
        <v>35</v>
      </c>
      <c r="E1314" s="312"/>
      <c r="F1314" s="10">
        <f>F1308+F1309+F1310+F1311+F1312+F1313</f>
        <v>1552052.9849</v>
      </c>
      <c r="G1314" s="10">
        <f t="shared" ref="G1314" si="3371">G1308+G1309+G1310+G1311+G1312+G1313</f>
        <v>0</v>
      </c>
      <c r="H1314" s="10">
        <f t="shared" ref="H1314" si="3372">H1308+H1309+H1310+H1311+H1312+H1313</f>
        <v>0</v>
      </c>
      <c r="I1314" s="10">
        <f t="shared" ref="I1314" si="3373">I1308+I1309+I1310+I1311+I1312+I1313</f>
        <v>0</v>
      </c>
      <c r="J1314" s="10">
        <f t="shared" ref="J1314" si="3374">J1308+J1309+J1310+J1311+J1312+J1313</f>
        <v>0</v>
      </c>
      <c r="K1314" s="10">
        <f t="shared" ref="K1314" si="3375">K1308+K1309+K1310+K1311+K1312+K1313</f>
        <v>0</v>
      </c>
      <c r="L1314" s="10">
        <f t="shared" ref="L1314" si="3376">L1308+L1309+L1310+L1311+L1312+L1313</f>
        <v>1139440.0149000001</v>
      </c>
      <c r="M1314" s="10">
        <f t="shared" ref="M1314" si="3377">M1308+M1309+M1310+M1311+M1312+M1313</f>
        <v>1139440.0149000001</v>
      </c>
      <c r="N1314" s="10">
        <f t="shared" ref="N1314" si="3378">N1308+N1309+N1310+N1311+N1312+N1313</f>
        <v>0</v>
      </c>
      <c r="O1314" s="10">
        <f t="shared" ref="O1314" si="3379">O1308+O1309+O1310+O1311+O1312+O1313</f>
        <v>0</v>
      </c>
      <c r="P1314" s="10">
        <f t="shared" ref="P1314" si="3380">P1308+P1309+P1310+P1311+P1312+P1313</f>
        <v>0</v>
      </c>
      <c r="Q1314" s="10">
        <f t="shared" ref="Q1314" si="3381">Q1308+Q1309+Q1310+Q1311+Q1312+Q1313</f>
        <v>412612.97</v>
      </c>
      <c r="R1314" s="10">
        <f t="shared" ref="R1314" si="3382">R1308+R1309+R1310+R1311+R1312+R1313</f>
        <v>0</v>
      </c>
      <c r="S1314" s="10">
        <f t="shared" ref="S1314" si="3383">S1308+S1309+S1310+S1311+S1312+S1313</f>
        <v>0</v>
      </c>
      <c r="T1314" s="10">
        <f t="shared" ref="T1314" si="3384">T1308+T1309+T1310+T1311+T1312+T1313</f>
        <v>0</v>
      </c>
      <c r="U1314" s="10">
        <f t="shared" ref="U1314" si="3385">U1308+U1309+U1310+U1311+U1312+U1313</f>
        <v>0</v>
      </c>
      <c r="V1314" s="10">
        <f t="shared" ref="V1314" si="3386">V1308+V1309+V1310+V1311+V1312+V1313</f>
        <v>0</v>
      </c>
      <c r="W1314" s="10">
        <f t="shared" ref="W1314" si="3387">W1308+W1309+W1310+W1311+W1312+W1313</f>
        <v>0</v>
      </c>
      <c r="X1314" s="10">
        <f t="shared" ref="X1314" si="3388">X1308+X1309+X1310+X1311+X1312+X1313</f>
        <v>0</v>
      </c>
      <c r="Y1314" s="10">
        <f t="shared" ref="Y1314" si="3389">Y1308+Y1309+Y1310+Y1311+Y1312+Y1313</f>
        <v>0</v>
      </c>
      <c r="Z1314" s="10">
        <f t="shared" ref="Z1314" si="3390">Z1308+Z1309+Z1310+Z1311+Z1312+Z1313</f>
        <v>0</v>
      </c>
      <c r="AA1314" s="16">
        <v>7</v>
      </c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>
        <f t="shared" si="3348"/>
        <v>0</v>
      </c>
      <c r="AP1314" s="4">
        <f t="shared" si="3349"/>
        <v>0</v>
      </c>
      <c r="AQ1314" s="4">
        <f t="shared" si="3283"/>
        <v>0</v>
      </c>
      <c r="AR1314" s="4"/>
      <c r="AU1314" s="310"/>
      <c r="AV1314" s="316"/>
      <c r="AW1314" s="317"/>
      <c r="AX1314" s="321" t="s">
        <v>35</v>
      </c>
      <c r="AY1314" s="321"/>
      <c r="AZ1314" s="10">
        <f>AZ1308+AZ1309+AZ1310+AZ1311+AZ1312+AZ1313</f>
        <v>3104105.9499999997</v>
      </c>
      <c r="BA1314" s="10">
        <f t="shared" ref="BA1314:BT1314" si="3391">BA1308+BA1309+BA1310+BA1311+BA1312+BA1313</f>
        <v>0</v>
      </c>
      <c r="BB1314" s="10">
        <f t="shared" si="3391"/>
        <v>0</v>
      </c>
      <c r="BC1314" s="10">
        <f t="shared" si="3391"/>
        <v>0</v>
      </c>
      <c r="BD1314" s="10">
        <f t="shared" si="3391"/>
        <v>0</v>
      </c>
      <c r="BE1314" s="10">
        <f t="shared" si="3391"/>
        <v>0</v>
      </c>
      <c r="BF1314" s="10">
        <f t="shared" si="3391"/>
        <v>2278880.0299999998</v>
      </c>
      <c r="BG1314" s="10">
        <f t="shared" si="3391"/>
        <v>2278880.0299999998</v>
      </c>
      <c r="BH1314" s="10">
        <f t="shared" si="3391"/>
        <v>0</v>
      </c>
      <c r="BI1314" s="10">
        <f t="shared" si="3391"/>
        <v>0</v>
      </c>
      <c r="BJ1314" s="10">
        <f t="shared" si="3391"/>
        <v>0</v>
      </c>
      <c r="BK1314" s="10">
        <f t="shared" si="3391"/>
        <v>825225.92</v>
      </c>
      <c r="BL1314" s="10">
        <f t="shared" si="3391"/>
        <v>0</v>
      </c>
      <c r="BM1314" s="10">
        <f t="shared" si="3391"/>
        <v>0</v>
      </c>
      <c r="BN1314" s="10">
        <f t="shared" si="3391"/>
        <v>0</v>
      </c>
      <c r="BO1314" s="10">
        <f t="shared" si="3391"/>
        <v>0</v>
      </c>
      <c r="BP1314" s="10">
        <f t="shared" si="3391"/>
        <v>0</v>
      </c>
      <c r="BQ1314" s="10">
        <f t="shared" si="3391"/>
        <v>0</v>
      </c>
      <c r="BR1314" s="10">
        <f t="shared" si="3391"/>
        <v>0</v>
      </c>
      <c r="BS1314" s="10">
        <f t="shared" si="3391"/>
        <v>0</v>
      </c>
      <c r="BT1314" s="10">
        <f t="shared" si="3391"/>
        <v>0</v>
      </c>
      <c r="BU1314" s="16">
        <v>7</v>
      </c>
      <c r="BV1314" s="4">
        <v>1</v>
      </c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I1314" s="32">
        <f>BF1314-BG1314</f>
        <v>0</v>
      </c>
      <c r="CJ1314" s="123"/>
    </row>
    <row r="1315" spans="1:88" ht="75" customHeight="1">
      <c r="A1315" s="296"/>
      <c r="B1315" s="299"/>
      <c r="C1315" s="308"/>
      <c r="D1315" s="311" t="s">
        <v>337</v>
      </c>
      <c r="E1315" s="312"/>
      <c r="F1315" s="11">
        <f>ROUND(F1314/C1308,2)</f>
        <v>492.12</v>
      </c>
      <c r="G1315" s="11">
        <f>ROUND(G1314/C1308,2)</f>
        <v>0</v>
      </c>
      <c r="H1315" s="11">
        <f>ROUND(H1314/C1308,2)</f>
        <v>0</v>
      </c>
      <c r="I1315" s="11">
        <f>ROUND(I1314/C1308,2)</f>
        <v>0</v>
      </c>
      <c r="J1315" s="11">
        <f>ROUND(J1314/C1308,2)</f>
        <v>0</v>
      </c>
      <c r="K1315" s="11">
        <f>ROUND(K1314/C1308,2)</f>
        <v>0</v>
      </c>
      <c r="L1315" s="11">
        <f>ROUND(L1314/C1308,2)</f>
        <v>361.29</v>
      </c>
      <c r="M1315" s="11">
        <f>ROUND(M1314/C1308,2)</f>
        <v>361.29</v>
      </c>
      <c r="N1315" s="11">
        <f>ROUND(N1314/C1308,2)</f>
        <v>0</v>
      </c>
      <c r="O1315" s="11">
        <f>ROUND(O1314/C1308,2)</f>
        <v>0</v>
      </c>
      <c r="P1315" s="11">
        <f>ROUND(P1314/C1308,2)</f>
        <v>0</v>
      </c>
      <c r="Q1315" s="11">
        <f>ROUND(Q1314/C1308,2)</f>
        <v>130.83000000000001</v>
      </c>
      <c r="R1315" s="11">
        <f>ROUND(R1314/C1308,2)</f>
        <v>0</v>
      </c>
      <c r="S1315" s="11">
        <f>ROUND(S1314/C1308,2)</f>
        <v>0</v>
      </c>
      <c r="T1315" s="11">
        <f>ROUND(T1314/C1308,2)</f>
        <v>0</v>
      </c>
      <c r="U1315" s="11">
        <f>ROUND(U1314/C1308,2)</f>
        <v>0</v>
      </c>
      <c r="V1315" s="11">
        <f>ROUND(V1314/C1308,2)</f>
        <v>0</v>
      </c>
      <c r="W1315" s="11">
        <f>ROUND(W1314/C1308,2)</f>
        <v>0</v>
      </c>
      <c r="X1315" s="11">
        <f>ROUND(X1314/C1308,2)</f>
        <v>0</v>
      </c>
      <c r="Y1315" s="11">
        <f>ROUND(Y1314/C1308,2)</f>
        <v>0</v>
      </c>
      <c r="Z1315" s="11">
        <f>ROUND(Z1314/C1308,2)</f>
        <v>0</v>
      </c>
      <c r="AA1315" s="17">
        <v>8</v>
      </c>
      <c r="AD1315" s="52" t="b">
        <f>IF(AND(G1315&gt;947.15,G1315&lt;949),3,IF(AND(G1315&gt;623.59,G1315&lt;625),4,IF(AND(G1315&gt;237.38,G1315&lt;239),5,IF(AND(G1315&gt;1986,G1315&lt;1988),6,IF(AND(G1315&gt;739.75,G1315&lt;741),7,IF(AND(G1315&gt;282.91,G1315&lt;284),8,IF(AND(G1315&gt;2681.35,G1315&lt;2683),9,IF(AND(G1315&gt;828.59,G1315&lt;830),10,IF(AND(G1315&gt;585.15,G1315&lt;587),11,IF(AND(G1315&gt;991.71,G1315&lt;993),12,IF(AND(G1315&gt;652.95,G1315&lt;654),13,IF(AND(G1315&gt;248.59,G1315&lt;250),14,IF(AND(G1315&gt;2079.39,G1315&lt;2081),15,IF(AND(G1315&gt;774.57,G1315&lt;776),16,IF(AND(G1315&gt;296.25,G1315&lt;298),17,IF(AND(G1315&gt;2807.42,G1315&lt;2809),18,IF(AND(G1315&gt;867.59,G1315&lt;869),19,IF(AND(G1315&gt;612.7,G1315&lt;614),20))))))))))))))))))</f>
        <v>0</v>
      </c>
      <c r="AE1315" s="52" t="b">
        <f>IF(AND(I1315&gt;1204.78,I1315&lt;1206),5,IF(AND(I1315&gt;1407.63,I1315&lt;1409),8,IF(AND(I1315&gt;1427.91,I1315&lt;1429),11,IF(AND(I1315&gt;1261.45,I1315&lt;1263),14,IF(AND(I1315&gt;1473.83,I1315&lt;1475),17,IF(AND(I1315&gt;1495.07,I1315&lt;1497),20))))))</f>
        <v>0</v>
      </c>
      <c r="AF1315" s="52" t="b">
        <f>IF(AND(J1315&gt;486.32,J1315&lt;488),3,IF(AND(J1315&gt;324.64,J1315&lt;326),4,IF(AND(J1315&gt;286.99,J1315&lt;288.5),5,IF(AND(J1315&gt;617.7,J1315&lt;618),6,IF(AND(J1315&gt;411.3,J1315&lt;413),7,IF(AND(J1315&gt;365.04,J1315&lt;367),8,IF(AND(J1315&gt;797.54,J1315&lt;799),9,IF(AND(J1315&gt;533.49,J1315&lt;535),10,IF(AND(J1315&gt;475.86,J1315&lt;477),11,IF(AND(J1315&gt;509.22,J1315&lt;511),12,IF(AND(J1315&gt;339.94,J1315&lt;341.2),13,IF(AND(J1315&gt;300.53,J1315&lt;302),14,IF(AND(J1315&gt;646.78,J1315&lt;648),15,IF(AND(J1315&gt;430.68,J1315&lt;432),16,IF(AND(J1315&gt;382.24,J1315&lt;384),17,IF(AND(J1315&gt;835.07,J1315&lt;837),18,IF(AND(J1315&gt;558.61,J1315&lt;560),19,IF(AND(J1315&gt;498.27,J1315&lt;500),20))))))))))))))))))</f>
        <v>0</v>
      </c>
      <c r="AG1315" s="52">
        <f>IF(AND(L1315&gt;497.89,L1315&lt;499),3,IF(AND(L1315&gt;360.29,L1315&lt;362),4,IF(AND(L1315&gt;249.38,L1315&lt;251),5,IF(AND(L1315&gt;628.22,L1315&lt;630),6,IF(AND(L1315&gt;455.21,L1315&lt;457),7,IF(AND(L1315&gt;315.16,L1315&lt;317),8,IF(AND(L1315&gt;814.35,L1315&lt;816),9,IF(AND(L1315&gt;571.19,L1315&lt;573),10,IF(AND(L1315&gt;401.59,L1315&lt;403),11,IF(AND(L1315&gt;521.33,L1315&lt;523),12,IF(AND(L1315&gt;377.28,L1315&lt;379),13,IF(AND(L1315&gt;261.15,L1315&lt;263),14,IF(AND(L1315&gt;657.8,L1315&lt;659),15,IF(AND(L1315&gt;476.66,L1315&lt;478),16,IF(AND(L1315&gt;330.01,L1315&lt;332),17,IF(AND(L1315&gt;852.67,L1315&lt;854),18,IF(AND(L1315&gt;598.08,L1315&lt;600),19,IF(AND(L1315&gt;420.51,L1315&lt;422),20))))))))))))))))))</f>
        <v>4</v>
      </c>
      <c r="AH1315" s="52">
        <f>IF(AND(Q1315&gt;358.85,Q1315&lt;360),3,IF(AND(Q1315&gt;129.83,Q1315&lt;131),4,IF(AND(Q1315&gt;77.61,Q1315&lt;79),5,IF(AND(Q1315&gt;426.19,Q1315&lt;428),6,IF(AND(Q1315&gt;159.77,Q1315&lt;161),7,IF(AND(Q1315&gt;94.38,Q1315&lt;96),8,IF(AND(Q1315&gt;567.37,Q1315&lt;569),9,IF(AND(Q1315&gt;203.4,Q1315&lt;205),10,IF(AND(Q1315&gt;131.96,Q1315&lt;133),11,IF(AND(Q1315&gt;375.76,Q1315&lt;377),12,IF(AND(Q1315&gt;135.98,Q1315&lt;137),13,IF(AND(Q1315&gt;81.31,Q1315&lt;83),14,IF(AND(Q1315&gt;446.27,Q1315&lt;448),15,IF(AND(Q1315&gt;167.32,Q1315&lt;169),16,IF(AND(Q1315&gt;98.86,Q1315&lt;100),17,IF(AND(Q1315&gt;594.08,Q1315&lt;596),18,IF(AND(Q1315&gt;213.01,Q1315&lt;215),19,IF(AND(Q1315&gt;138.21,Q1315&lt;140),20))))))))))))))))))</f>
        <v>4</v>
      </c>
      <c r="AI1315" s="52" t="b">
        <f>IF(AND(S1315&gt;195.17,S1315&lt;197),3,IF(AND(S1315&gt;88.93,S1315&lt;90),4,IF(AND(S1315&gt;47.88,S1315&lt;49),5,IF(AND(S1315&gt;245.08,S1315&lt;247),6,IF(AND(S1315&gt;111.07,S1315&lt;113),7,IF(AND(S1315&gt;60.92,S1315&lt;62),8,IF(AND(S1315&gt;296.11,S1315&lt;298),9,IF(AND(S1315&gt;139.41,S1315&lt;141),10,IF(AND(S1315&gt;78.67,S1315&lt;80),11,IF(AND(S1315&gt;204.39,S1315&lt;206),12,IF(AND(S1315&gt;93.16,S1315&lt;95),13,IF(AND(S1315&gt;50.17,S1315&lt;52),14,IF(AND(S1315&gt;256.64,S1315&lt;258),15,IF(AND(S1315&gt;116.33,S1315&lt;118),16,IF(AND(S1315&gt;63.83,S1315&lt;65),17,IF(AND(S1315&gt;310.07,S1315&lt;312),18,IF(AND(S1315&gt;146.01,S1315&lt;148),19,IF(AND(S1315&gt;82.42,S1315&lt;84),20))))))))))))))))))</f>
        <v>0</v>
      </c>
      <c r="AJ1315" s="52" t="b">
        <f>IF(AND(U1315&gt;107.35,U1315&lt;109),3,IF(AND(U1315&gt;63.65,U1315&lt;65),4,IF(AND(U1315&gt;44.75,U1315&lt;46),5,IF(AND(U1315&gt;143.27,U1315&lt;145),6,IF(AND(U1315&gt;85.58,U1315&lt;87),7,IF(AND(U1315&gt;60.46,U1315&lt;62),8,IF(AND(U1315&gt;194.16,U1315&lt;196),9,IF(AND(U1315&gt;117.24,U1315&lt;119),10,IF(AND(U1315&gt;82.88,U1315&lt;84),11,IF(AND(U1315&gt;112.44,U1315&lt;114),12,IF(AND(U1315&gt;66.69,U1315&lt;68),13,IF(AND(U1315&gt;46.9,U1315&lt;48),14,IF(AND(U1315&gt;150.05,U1315&lt;152),15,IF(AND(U1315&gt;90.65,U1315&lt;91),16,IF(AND(U1315&gt;63.34,U1315&lt;65),17,IF(AND(U1315&gt;203.34,U1315&lt;205),18,IF(AND(U1315&gt;122.8,U1315&lt;124),19,IF(AND(U1315&gt;86.83,U1315&lt;88),20))))))))))))))))))</f>
        <v>0</v>
      </c>
      <c r="AK1315" s="52" t="b">
        <f>IF(AND(V1315&gt;139.85,V1315&lt;141),3,IF(AND(V1315&gt;103.84,V1315&lt;105),4,IF(AND(V1315&gt;52.32,V1315&lt;54),5,IF(AND(V1315&gt;285.46,V1315&lt;287),6,IF(AND(V1315&gt;118.42,V1315&lt;120),7,IF(AND(V1315&gt;62.42,V1315&lt;64),8,IF(AND(V1315&gt;412.27,V1315&lt;414),9,IF(AND(V1315&gt;140.33,V1315&lt;142),10,IF(AND(V1315&gt;145,V1315&lt;147),11,IF(AND(V1315&gt;146.47,V1315&lt;148),12,IF(AND(V1315&gt;108.77,V1315&lt;110),13,IF(AND(V1315&gt;54.82,V1315&lt;56),14,IF(AND(V1315&gt;298.92,V1315&lt;300),15,IF(AND(V1315&gt;124.03,V1315&lt;126),16,IF(AND(V1315&gt;65.4,V1315&lt;67),17,IF(AND(V1315&gt;431.69,V1315&lt;433),18,IF(AND(V1315&gt;146.97,V1315&lt;148),19,IF(AND(V1315&gt;151.86,V1315&lt;153),20))))))))))))))))))</f>
        <v>0</v>
      </c>
      <c r="AL1315" s="52" t="b">
        <f>IF(AND(W1315&gt;350.42,W1315&lt;352),3,IF(AND(W1315&gt;546.22,W1315&lt;548),4,IF(AND(W1315&gt;155.33,W1315&lt;157),5,IF(AND(W1315&gt;721.99,W1315&lt;723),6,IF(AND(W1315&gt;638.96,W1315&lt;639),7,IF(AND(W1315&gt;187.79,W1315&lt;189),8,IF(AND(W1315&gt;945.4,W1315&lt;947),9,IF(AND(W1315&gt;698.46,W1315&lt;670),10,IF(AND(W1315&gt;360.7,W1315&lt;362),11,IF(AND(W1315&gt;366.94,W1315&lt;368),12,IF(AND(W1315&gt;571.94,W1315&lt;573),13,IF(AND(W1315&gt;162.68,W1315&lt;164),14,IF(AND(W1315&gt;755.97,W1315&lt;757),15,IF(AND(W1315&gt;667.99,W1315&lt;669),16,IF(AND(W1315&gt;196.66,W1315&lt;198),17,IF(AND(W1315&gt;989.88,W1315&lt;991),18,IF(AND(W1315&gt;731.33,W1315&lt;733),19,IF(AND(W1315&gt;377.7,W1315&lt;379),20))))))))))))))))))</f>
        <v>0</v>
      </c>
      <c r="AM1315" s="52" t="b">
        <f>IF(AND(Y1315&gt;46.2,Y1315&lt;46.5),3,IF(AND(Y1315&gt;18.8,Y1315&lt;19.1),4,IF(AND(Y1315&gt;15.8,Y1315&lt;16),5,IF(AND(Y1315&gt;78.7,Y1315&lt;79),6,IF(AND(Y1315&gt;32.1,Y1315&lt;32.4),7,IF(AND(Y1315&gt;26.9,Y1315&lt;27.3),8,IF(AND(Y1315&gt;125,Y1315&lt;125.5),9,IF(AND(Y1315&gt;48.2,Y1315&lt;48.52),10,IF(AND(Y1315&gt;43.1,Y1315&lt;43.6),11,IF(AND(Y1315&gt;48.53,Y1315&lt;48.7),12,IF(AND(Y1315&gt;19.6,Y1315&lt;20.1),13,IF(AND(Y1315&gt;16.5,Y1315&lt;16.9),14,IF(AND(Y1315&gt;82.4,Y1315&lt;82.8),15,IF(AND(Y1315&gt;33.6,Y1315&lt;34),16,IF(AND(Y1315&gt;28,Y1315&lt;28.6),17,IF(AND(Y1315&gt;130.8,Y1315&lt;131.4),18,IF(AND(Y1315&gt;50.5,Y1315&lt;50.9),19,IF(AND(Y1315&gt;45.2,Y1315&lt;45.8),20))))))))))))))))))</f>
        <v>0</v>
      </c>
      <c r="AO1315" s="4">
        <f t="shared" si="3348"/>
        <v>0</v>
      </c>
      <c r="AP1315" s="4">
        <f t="shared" si="3349"/>
        <v>0</v>
      </c>
      <c r="AQ1315" s="4">
        <f t="shared" si="3283"/>
        <v>0</v>
      </c>
      <c r="AU1315" s="310"/>
      <c r="AV1315" s="316"/>
      <c r="AW1315" s="317"/>
      <c r="AX1315" s="321" t="s">
        <v>337</v>
      </c>
      <c r="AY1315" s="321"/>
      <c r="AZ1315" s="11">
        <f>ROUND(AZ1314/AW1308,2)</f>
        <v>984.24</v>
      </c>
      <c r="BA1315" s="11">
        <f>ROUND(BA1314/AW1308,2)</f>
        <v>0</v>
      </c>
      <c r="BB1315" s="11">
        <f>ROUND(BB1314/AW1308,2)</f>
        <v>0</v>
      </c>
      <c r="BC1315" s="11">
        <f>ROUND(BC1314/AW1308,2)</f>
        <v>0</v>
      </c>
      <c r="BD1315" s="11">
        <f>ROUND(BD1314/AW1308,2)</f>
        <v>0</v>
      </c>
      <c r="BE1315" s="11">
        <f>ROUND(BE1314/AW1308,2)</f>
        <v>0</v>
      </c>
      <c r="BF1315" s="11">
        <f>ROUND(BF1314/AW1308,2)</f>
        <v>722.58</v>
      </c>
      <c r="BG1315" s="11">
        <f>ROUND(BG1314/AW1308,2)</f>
        <v>722.58</v>
      </c>
      <c r="BH1315" s="11">
        <f>ROUND(BH1314/AW1308,2)</f>
        <v>0</v>
      </c>
      <c r="BI1315" s="11">
        <f>ROUND(BI1314/AW1308,2)</f>
        <v>0</v>
      </c>
      <c r="BJ1315" s="11">
        <f>ROUND(BJ1314/AW1308,2)</f>
        <v>0</v>
      </c>
      <c r="BK1315" s="11">
        <f>ROUND(BK1314/AW1308,2)</f>
        <v>261.66000000000003</v>
      </c>
      <c r="BL1315" s="11">
        <f>ROUND(BL1314/AW1308,2)</f>
        <v>0</v>
      </c>
      <c r="BM1315" s="11">
        <f>ROUND(BM1314/AW1308,2)</f>
        <v>0</v>
      </c>
      <c r="BN1315" s="11">
        <f>ROUND(BN1314/AW1308,2)</f>
        <v>0</v>
      </c>
      <c r="BO1315" s="11">
        <f>ROUND(BO1314/AW1308,2)</f>
        <v>0</v>
      </c>
      <c r="BP1315" s="11">
        <f>ROUND(BP1314/AW1308,2)</f>
        <v>0</v>
      </c>
      <c r="BQ1315" s="11">
        <f>ROUND(BQ1314/AW1308,2)</f>
        <v>0</v>
      </c>
      <c r="BR1315" s="11">
        <f>ROUND(BR1314/AW1308,2)</f>
        <v>0</v>
      </c>
      <c r="BS1315" s="11">
        <f>ROUND(BS1314/AW1308,2)</f>
        <v>0</v>
      </c>
      <c r="BT1315" s="11">
        <f>ROUND(BT1314/AW1308,2)</f>
        <v>0</v>
      </c>
      <c r="BU1315" s="17">
        <v>8</v>
      </c>
      <c r="BX1315" s="52" t="b">
        <f>IF(AND(BA1315&gt;947.15,BA1315&lt;949),3,IF(AND(BA1315&gt;623.59,BA1315&lt;625),4,IF(AND(BA1315&gt;237.38,BA1315&lt;239),5,IF(AND(BA1315&gt;1986,BA1315&lt;1988),6,IF(AND(BA1315&gt;739.75,BA1315&lt;741),7,IF(AND(BA1315&gt;282.91,BA1315&lt;284),8,IF(AND(BA1315&gt;2681.35,BA1315&lt;2683),9,IF(AND(BA1315&gt;828.59,BA1315&lt;830),10,IF(AND(BA1315&gt;585.15,BA1315&lt;587),11,IF(AND(BA1315&gt;991.71,BA1315&lt;993),12,IF(AND(BA1315&gt;652.95,BA1315&lt;654),13,IF(AND(BA1315&gt;248.59,BA1315&lt;250),14,IF(AND(BA1315&gt;2079.39,BA1315&lt;2081),15,IF(AND(BA1315&gt;774.57,BA1315&lt;776),16,IF(AND(BA1315&gt;296.25,BA1315&lt;298),17,IF(AND(BA1315&gt;2807.42,BA1315&lt;2809),18,IF(AND(BA1315&gt;867.59,BA1315&lt;869),19,IF(AND(BA1315&gt;612.7,BA1315&lt;614),20))))))))))))))))))</f>
        <v>0</v>
      </c>
      <c r="BY1315" s="52" t="b">
        <f>IF(AND(BC1315&gt;1204.78,BC1315&lt;1206),5,IF(AND(BC1315&gt;1407.63,BC1315&lt;1409),8,IF(AND(BC1315&gt;1427.91,BC1315&lt;1429),11,IF(AND(BC1315&gt;1261.45,BC1315&lt;1263),14,IF(AND(BC1315&gt;1473.83,BC1315&lt;1475),17,IF(AND(BC1315&gt;1495.07,BC1315&lt;1497),20))))))</f>
        <v>0</v>
      </c>
      <c r="BZ1315" s="52" t="b">
        <f>IF(AND(BD1315&gt;486.32,BD1315&lt;488),3,IF(AND(BD1315&gt;324.64,BD1315&lt;326),4,IF(AND(BD1315&gt;286.99,BD1315&lt;288.5),5,IF(AND(BD1315&gt;617.7,BD1315&lt;618),6,IF(AND(BD1315&gt;411.3,BD1315&lt;413),7,IF(AND(BD1315&gt;365.04,BD1315&lt;367),8,IF(AND(BD1315&gt;797.54,BD1315&lt;799),9,IF(AND(BD1315&gt;533.49,BD1315&lt;535),10,IF(AND(BD1315&gt;475.86,BD1315&lt;477),11,IF(AND(BD1315&gt;509.22,BD1315&lt;511),12,IF(AND(BD1315&gt;339.94,BD1315&lt;341.2),13,IF(AND(BD1315&gt;300.53,BD1315&lt;302),14,IF(AND(BD1315&gt;646.78,BD1315&lt;648),15,IF(AND(BD1315&gt;430.68,BD1315&lt;432),16,IF(AND(BD1315&gt;382.24,BD1315&lt;384),17,IF(AND(BD1315&gt;835.07,BD1315&lt;837),18,IF(AND(BD1315&gt;558.61,BD1315&lt;560),19,IF(AND(BD1315&gt;498.27,BD1315&lt;500),20))))))))))))))))))</f>
        <v>0</v>
      </c>
      <c r="CA1315" s="52" t="b">
        <f>IF(AND(BF1315&gt;497.89,BF1315&lt;499),3,IF(AND(BF1315&gt;360.29,BF1315&lt;362),4,IF(AND(BF1315&gt;249.38,BF1315&lt;251),5,IF(AND(BF1315&gt;628.22,BF1315&lt;630),6,IF(AND(BF1315&gt;455.21,BF1315&lt;457),7,IF(AND(BF1315&gt;315.16,BF1315&lt;317),8,IF(AND(BF1315&gt;814.35,BF1315&lt;816),9,IF(AND(BF1315&gt;571.19,BF1315&lt;573),10,IF(AND(BF1315&gt;401.59,BF1315&lt;403),11,IF(AND(BF1315&gt;521.33,BF1315&lt;523),12,IF(AND(BF1315&gt;377.28,BF1315&lt;379),13,IF(AND(BF1315&gt;261.15,BF1315&lt;263),14,IF(AND(BF1315&gt;657.8,BF1315&lt;659),15,IF(AND(BF1315&gt;476.66,BF1315&lt;478),16,IF(AND(BF1315&gt;330.01,BF1315&lt;332),17,IF(AND(BF1315&gt;852.67,BF1315&lt;854),18,IF(AND(BF1315&gt;598.08,BF1315&lt;600),19,IF(AND(BF1315&gt;420.51,BF1315&lt;422),20))))))))))))))))))</f>
        <v>0</v>
      </c>
      <c r="CB1315" s="52" t="b">
        <f>IF(AND(BK1315&gt;358.85,BK1315&lt;360),3,IF(AND(BK1315&gt;129.83,BK1315&lt;131),4,IF(AND(BK1315&gt;77.61,BK1315&lt;79),5,IF(AND(BK1315&gt;426.19,BK1315&lt;428),6,IF(AND(BK1315&gt;159.77,BK1315&lt;161),7,IF(AND(BK1315&gt;94.38,BK1315&lt;96),8,IF(AND(BK1315&gt;567.37,BK1315&lt;569),9,IF(AND(BK1315&gt;203.4,BK1315&lt;205),10,IF(AND(BK1315&gt;131.96,BK1315&lt;133),11,IF(AND(BK1315&gt;375.76,BK1315&lt;377),12,IF(AND(BK1315&gt;135.98,BK1315&lt;137),13,IF(AND(BK1315&gt;81.31,BK1315&lt;83),14,IF(AND(BK1315&gt;446.27,BK1315&lt;448),15,IF(AND(BK1315&gt;167.32,BK1315&lt;169),16,IF(AND(BK1315&gt;98.86,BK1315&lt;100),17,IF(AND(BK1315&gt;594.08,BK1315&lt;596),18,IF(AND(BK1315&gt;213.01,BK1315&lt;215),19,IF(AND(BK1315&gt;138.21,BK1315&lt;140),20))))))))))))))))))</f>
        <v>0</v>
      </c>
      <c r="CC1315" s="52" t="b">
        <f>IF(AND(BM1315&gt;195.17,BM1315&lt;197),3,IF(AND(BM1315&gt;88.93,BM1315&lt;90),4,IF(AND(BM1315&gt;47.88,BM1315&lt;49),5,IF(AND(BM1315&gt;245.08,BM1315&lt;247),6,IF(AND(BM1315&gt;111.07,BM1315&lt;113),7,IF(AND(BM1315&gt;60.92,BM1315&lt;62),8,IF(AND(BM1315&gt;296.11,BM1315&lt;298),9,IF(AND(BM1315&gt;139.41,BM1315&lt;141),10,IF(AND(BM1315&gt;78.67,BM1315&lt;80),11,IF(AND(BM1315&gt;204.39,BM1315&lt;206),12,IF(AND(BM1315&gt;93.16,BM1315&lt;95),13,IF(AND(BM1315&gt;50.17,BM1315&lt;52),14,IF(AND(BM1315&gt;256.64,BM1315&lt;258),15,IF(AND(BM1315&gt;116.33,BM1315&lt;118),16,IF(AND(BM1315&gt;63.83,BM1315&lt;65),17,IF(AND(BM1315&gt;310.07,BM1315&lt;312),18,IF(AND(BM1315&gt;146.01,BM1315&lt;148),19,IF(AND(BM1315&gt;82.42,BM1315&lt;84),20))))))))))))))))))</f>
        <v>0</v>
      </c>
      <c r="CD1315" s="52" t="b">
        <f>IF(AND(BO1315&gt;107.35,BO1315&lt;109),3,IF(AND(BO1315&gt;63.65,BO1315&lt;65),4,IF(AND(BO1315&gt;44.75,BO1315&lt;46),5,IF(AND(BO1315&gt;143.27,BO1315&lt;145),6,IF(AND(BO1315&gt;85.58,BO1315&lt;87),7,IF(AND(BO1315&gt;60.46,BO1315&lt;62),8,IF(AND(BO1315&gt;194.16,BO1315&lt;196),9,IF(AND(BO1315&gt;117.24,BO1315&lt;119),10,IF(AND(BO1315&gt;82.88,BO1315&lt;84),11,IF(AND(BO1315&gt;112.44,BO1315&lt;114),12,IF(AND(BO1315&gt;66.69,BO1315&lt;68),13,IF(AND(BO1315&gt;46.9,BO1315&lt;48),14,IF(AND(BO1315&gt;150.05,BO1315&lt;152),15,IF(AND(BO1315&gt;90.65,BO1315&lt;91),16,IF(AND(BO1315&gt;63.34,BO1315&lt;65),17,IF(AND(BO1315&gt;203.34,BO1315&lt;205),18,IF(AND(BO1315&gt;122.8,BO1315&lt;124),19,IF(AND(BO1315&gt;86.83,BO1315&lt;88),20))))))))))))))))))</f>
        <v>0</v>
      </c>
      <c r="CE1315" s="52" t="b">
        <f>IF(AND(BP1315&gt;139.85,BP1315&lt;141),3,IF(AND(BP1315&gt;103.84,BP1315&lt;105),4,IF(AND(BP1315&gt;52.32,BP1315&lt;54),5,IF(AND(BP1315&gt;285.46,BP1315&lt;287),6,IF(AND(BP1315&gt;118.42,BP1315&lt;120),7,IF(AND(BP1315&gt;62.42,BP1315&lt;64),8,IF(AND(BP1315&gt;412.27,BP1315&lt;414),9,IF(AND(BP1315&gt;140.33,BP1315&lt;142),10,IF(AND(BP1315&gt;145,BP1315&lt;147),11,IF(AND(BP1315&gt;146.47,BP1315&lt;148),12,IF(AND(BP1315&gt;108.77,BP1315&lt;110),13,IF(AND(BP1315&gt;54.82,BP1315&lt;56),14,IF(AND(BP1315&gt;298.92,BP1315&lt;300),15,IF(AND(BP1315&gt;124.03,BP1315&lt;126),16,IF(AND(BP1315&gt;65.4,BP1315&lt;67),17,IF(AND(BP1315&gt;431.69,BP1315&lt;433),18,IF(AND(BP1315&gt;146.97,BP1315&lt;148),19,IF(AND(BP1315&gt;151.86,BP1315&lt;153),20))))))))))))))))))</f>
        <v>0</v>
      </c>
      <c r="CF1315" s="52" t="b">
        <f>IF(AND(BQ1315&gt;350.42,BQ1315&lt;352),3,IF(AND(BQ1315&gt;546.22,BQ1315&lt;548),4,IF(AND(BQ1315&gt;155.33,BQ1315&lt;157),5,IF(AND(BQ1315&gt;721.99,BQ1315&lt;723),6,IF(AND(BQ1315&gt;638.96,BQ1315&lt;639),7,IF(AND(BQ1315&gt;187.79,BQ1315&lt;189),8,IF(AND(BQ1315&gt;945.4,BQ1315&lt;947),9,IF(AND(BQ1315&gt;698.46,BQ1315&lt;670),10,IF(AND(BQ1315&gt;360.7,BQ1315&lt;362),11,IF(AND(BQ1315&gt;366.94,BQ1315&lt;368),12,IF(AND(BQ1315&gt;571.94,BQ1315&lt;573),13,IF(AND(BQ1315&gt;162.68,BQ1315&lt;164),14,IF(AND(BQ1315&gt;755.97,BQ1315&lt;757),15,IF(AND(BQ1315&gt;667.99,BQ1315&lt;669),16,IF(AND(BQ1315&gt;196.66,BQ1315&lt;198),17,IF(AND(BQ1315&gt;989.88,BQ1315&lt;991),18,IF(AND(BQ1315&gt;731.33,BQ1315&lt;733),19,IF(AND(BQ1315&gt;377.7,BQ1315&lt;379),20))))))))))))))))))</f>
        <v>0</v>
      </c>
      <c r="CG1315" s="52" t="b">
        <f>IF(AND(BS1315&gt;46.2,BS1315&lt;46.5),3,IF(AND(BS1315&gt;18.8,BS1315&lt;19.1),4,IF(AND(BS1315&gt;15.8,BS1315&lt;16),5,IF(AND(BS1315&gt;78.7,BS1315&lt;79),6,IF(AND(BS1315&gt;32.1,BS1315&lt;32.4),7,IF(AND(BS1315&gt;26.9,BS1315&lt;27.3),8,IF(AND(BS1315&gt;125,BS1315&lt;125.5),9,IF(AND(BS1315&gt;48.2,BS1315&lt;48.52),10,IF(AND(BS1315&gt;43.1,BS1315&lt;43.6),11,IF(AND(BS1315&gt;48.53,BS1315&lt;48.7),12,IF(AND(BS1315&gt;19.6,BS1315&lt;20.1),13,IF(AND(BS1315&gt;16.5,BS1315&lt;16.9),14,IF(AND(BS1315&gt;82.4,BS1315&lt;82.8),15,IF(AND(BS1315&gt;33.6,BS1315&lt;34),16,IF(AND(BS1315&gt;28,BS1315&lt;28.6),17,IF(AND(BS1315&gt;130.8,BS1315&lt;131.4),18,IF(AND(BS1315&gt;50.5,BS1315&lt;50.9),19,IF(AND(BS1315&gt;45.2,BS1315&lt;45.8),20))))))))))))))))))</f>
        <v>0</v>
      </c>
    </row>
    <row r="1316" spans="1:88" ht="90" customHeight="1">
      <c r="A1316" s="297"/>
      <c r="B1316" s="300"/>
      <c r="C1316" s="309"/>
      <c r="D1316" s="311" t="s">
        <v>338</v>
      </c>
      <c r="E1316" s="312"/>
      <c r="F1316" s="10" t="s">
        <v>36</v>
      </c>
      <c r="G1316" s="12">
        <f>IF(AD1316=FALSE,0,AD1316)</f>
        <v>0</v>
      </c>
      <c r="H1316" s="12" t="s">
        <v>36</v>
      </c>
      <c r="I1316" s="12">
        <f>IF(AE1316=FALSE,0,AE1316)</f>
        <v>0</v>
      </c>
      <c r="J1316" s="12">
        <f>IF(AF1316=FALSE,0,AF1316)</f>
        <v>0</v>
      </c>
      <c r="K1316" s="12" t="s">
        <v>36</v>
      </c>
      <c r="L1316" s="12">
        <f>IF(AG1316=FALSE,0,AG1316)</f>
        <v>361.29</v>
      </c>
      <c r="M1316" s="12" t="s">
        <v>36</v>
      </c>
      <c r="N1316" s="12" t="s">
        <v>36</v>
      </c>
      <c r="O1316" s="12" t="s">
        <v>36</v>
      </c>
      <c r="P1316" s="12" t="s">
        <v>36</v>
      </c>
      <c r="Q1316" s="12">
        <f>IF(AH1316=FALSE,0,AH1316)</f>
        <v>130.83000000000001</v>
      </c>
      <c r="R1316" s="12" t="s">
        <v>36</v>
      </c>
      <c r="S1316" s="12">
        <f>IF(AI1316=FALSE,0,AI1316)</f>
        <v>0</v>
      </c>
      <c r="T1316" s="12" t="s">
        <v>36</v>
      </c>
      <c r="U1316" s="12">
        <f>IF(AJ1316=FALSE,0,AJ1316)</f>
        <v>0</v>
      </c>
      <c r="V1316" s="12">
        <f>IF(AK1316=FALSE,0,AK1316)</f>
        <v>0</v>
      </c>
      <c r="W1316" s="12">
        <f>IF(AL1316=FALSE,0,AL1316)</f>
        <v>0</v>
      </c>
      <c r="X1316" s="12" t="s">
        <v>36</v>
      </c>
      <c r="Y1316" s="12">
        <f>IF(AM1316=FALSE,0,AM1316)</f>
        <v>0</v>
      </c>
      <c r="Z1316" s="12" t="s">
        <v>36</v>
      </c>
      <c r="AA1316" s="18">
        <v>9</v>
      </c>
      <c r="AD1316" s="52" t="b">
        <f>IF(AD1315=3,948.15,IF(AD1315=4,624.59,IF(AD1315=5,238.38,IF(AD1315=6,1987,IF(AD1315=7,740.75,IF(AD1315=8,283.91,IF(AD1315=9,2682.35,IF(AD1315=10,829.59,IF(AD1315=11,586.15,IF(AD1315=12,992.71,IF(AD1315=13,653.95,IF(AD1315=14,249.59,IF(AD1315=15,2080.39,IF(AD1315=16,775.57,IF(AD1315=17,297.25,IF(AD1315=18,2808.42,IF(AD1315=19,868.59,IF(AD1315=20,613.7))))))))))))))))))</f>
        <v>0</v>
      </c>
      <c r="AE1316" s="52" t="b">
        <f>IF(AE1315=5,1205.78,IF(AE1315=8,1408.63,IF(AE1315=11,1428.91,IF(AE1315=14,1262.45,IF(AE1315=17,1474.83,IF(AE1315=20,1496.07))))))</f>
        <v>0</v>
      </c>
      <c r="AF1316" s="52" t="b">
        <f>IF(AF1315=3,487.32,IF(AF1315=4,325.64,IF(AF1315=5,287.99,IF(AF1315=6,618.7,IF(AF1315=7,412.3,IF(AF1315=8,366.04,IF(AF1315=9,798.54,IF(AF1315=10,534.49,IF(AF1315=11,476.86,IF(AF1315=12,510.22,IF(AF1315=13,340.94,IF(AF1315=14,301.53,IF(AF1315=15,647.78,IF(AF1315=16,431.68,IF(AF1315=17,383.24,IF(AF1315=18,836.07,IF(AF1315=19,559.61,IF(AF1315=20,499.27))))))))))))))))))</f>
        <v>0</v>
      </c>
      <c r="AG1316" s="52">
        <f>IF(AG1315=3,498.89,IF(AG1315=4,361.29,IF(AG1315=5,250.38,IF(AG1315=6,629.22,IF(AG1315=7,456.21,IF(AG1315=8,316.16,IF(AG1315=9,815.35,IF(AG1315=10,572.19,IF(AG1315=11,402.59,IF(AG1315=12,522.33,IF(AG1315=13,378.28,IF(AG1315=14,262.15,IF(AG1315=15,658.8,IF(AG1315=16,477.66,IF(AG1315=17,331.01,IF(AG1315=18,853.67,IF(AG1315=19,599.08,IF(AG1315=20,421.51))))))))))))))))))</f>
        <v>361.29</v>
      </c>
      <c r="AH1316" s="52">
        <f>IF(AH1315=3,359.85,IF(AH1315=4,130.83,IF(AH1315=5,78.61,IF(AH1315=6,427.19,IF(AH1315=7,160.77,IF(AH1315=8,95.38,IF(AH1315=9,568.37,IF(AH1315=10,204.4,IF(AH1315=11,132.96,IF(AH1315=12,376.76,IF(AH1315=13,136.98,IF(AH1315=14,82.31,IF(AH1315=15,447.27,IF(AH1315=16,168.32,IF(AH1315=17,99.86,IF(AH1315=18,595.08,IF(AH1315=19,214.01,IF(AH1315=20,139.21))))))))))))))))))</f>
        <v>130.83000000000001</v>
      </c>
      <c r="AI1316" s="52" t="b">
        <f>IF(AI1315=3,196.17,IF(AI1315=4,89.93,IF(AI1315=5,48.88,IF(AI1315=6,246.08,IF(AI1315=7,112.07,IF(AI1315=8,61.92,IF(AI1315=9,297.11,IF(AI1315=10,140.41,IF(AI1315=11,79.67,IF(AI1315=12,205.39,IF(AI1315=13,94.16,IF(AI1315=14,51.17,IF(AI1315=15,257.64,IF(AI1315=16,117.33,IF(AI1315=17,64.83,IF(AI1315=18,311.07,IF(AI1315=19,147.01,IF(AI1315=20,83.42))))))))))))))))))</f>
        <v>0</v>
      </c>
      <c r="AJ1316" s="52" t="b">
        <f>IF(AJ1315=3,108.35,IF(AJ1315=4,64.65,IF(AJ1315=5,45.75,IF(AJ1315=6,144.27,IF(AJ1315=7,86.58,IF(AJ1315=8,61.46,IF(AJ1315=9,195.16,IF(AJ1315=10,118.24,IF(AJ1315=11,83.88,IF(AJ1315=12,113.44,IF(AJ1315=13,67.69,IF(AJ1315=14,47.9,IF(AJ1315=15,151.05,IF(AJ1315=16,90.65,IF(AJ1315=17,64.34,IF(AJ1315=18,204.34,IF(AJ1315=19,123.8,IF(AJ1315=20,87.83))))))))))))))))))</f>
        <v>0</v>
      </c>
      <c r="AK1316" s="52" t="b">
        <f>IF(AK1315=3,140.85,IF(AK1315=4,104.84,IF(AK1315=5,53.32,IF(AK1315=6,286.46,IF(AK1315=7,119.42,IF(AK1315=8,63.42,IF(AK1315=9,413.27,IF(AK1315=10,141.33,IF(AK1315=11,146,IF(AK1315=12,147.47,IF(AK1315=13,109.77,IF(AK1315=14,55.82,IF(AK1315=15,299.92,IF(AK1315=16,125.03,IF(AK1315=17,66.4,IF(AK1315=18,432.69,IF(AK1315=19,147.97,IF(AK1315=20,152.86))))))))))))))))))</f>
        <v>0</v>
      </c>
      <c r="AL1316" s="52" t="b">
        <f>IF(AL1315=3,351.42,IF(AL1315=4,547.22,IF(AL1315=5,156.33,IF(AL1315=6,722.99,IF(AL1315=7,638.96,IF(AL1315=8,188.79,IF(AL1315=9,946.4,IF(AL1315=10,699.46,IF(AL1315=11,361.7,IF(AL1315=12,367.94,IF(AL1315=13,572.94,IF(AL1315=14,163.68,IF(AL1315=15,756.97,IF(AL1315=16,668.99,IF(AL1315=17,197.66,IF(AL1315=18,990.88,IF(AL1315=19,732.33,IF(AL1315=20,378.7))))))))))))))))))</f>
        <v>0</v>
      </c>
      <c r="AM1316" s="52" t="b">
        <f>IF(AM1315=3,46.41,IF(AM1315=4,19.01,IF(AM1315=5,15.96,IF(AM1315=6,78.9,IF(AM1315=7,32.34,IF(AM1315=8,27.09,IF(AM1315=9,125.27,IF(AM1315=10,48.48,IF(AM1315=11,43.47,IF(AM1315=12,48.59,IF(AM1315=13,19.9,IF(AM1315=14,16.71,IF(AM1315=15,82.61,IF(AM1315=16,33.86,IF(AM1315=17,28.36,IF(AM1315=18,131.15,IF(AM1315=19,50.76,IF(AM1315=20,45.51))))))))))))))))))</f>
        <v>0</v>
      </c>
      <c r="AO1316" s="4">
        <f t="shared" si="3348"/>
        <v>0</v>
      </c>
      <c r="AP1316" s="4">
        <f t="shared" si="3349"/>
        <v>0</v>
      </c>
      <c r="AQ1316" s="4">
        <f t="shared" si="3283"/>
        <v>0</v>
      </c>
      <c r="AU1316" s="310"/>
      <c r="AV1316" s="316"/>
      <c r="AW1316" s="317"/>
      <c r="AX1316" s="321" t="s">
        <v>338</v>
      </c>
      <c r="AY1316" s="321"/>
      <c r="AZ1316" s="10" t="s">
        <v>36</v>
      </c>
      <c r="BA1316" s="12">
        <f>IF(BX1316=FALSE,0,BX1316)</f>
        <v>0</v>
      </c>
      <c r="BB1316" s="12" t="s">
        <v>36</v>
      </c>
      <c r="BC1316" s="12">
        <f>IF(BY1316=FALSE,0,BY1316)</f>
        <v>0</v>
      </c>
      <c r="BD1316" s="12">
        <f>IF(BZ1316=FALSE,0,BZ1316)</f>
        <v>0</v>
      </c>
      <c r="BE1316" s="12" t="s">
        <v>36</v>
      </c>
      <c r="BF1316" s="12">
        <f>IF(CA1316=FALSE,0,CA1316)</f>
        <v>722.58</v>
      </c>
      <c r="BG1316" s="12" t="s">
        <v>36</v>
      </c>
      <c r="BH1316" s="12" t="s">
        <v>36</v>
      </c>
      <c r="BI1316" s="12" t="s">
        <v>36</v>
      </c>
      <c r="BJ1316" s="12" t="s">
        <v>36</v>
      </c>
      <c r="BK1316" s="12">
        <f>IF(CB1316=FALSE,0,CB1316)</f>
        <v>261.66000000000003</v>
      </c>
      <c r="BL1316" s="12" t="s">
        <v>36</v>
      </c>
      <c r="BM1316" s="12">
        <f>IF(CC1316=FALSE,0,CC1316)</f>
        <v>0</v>
      </c>
      <c r="BN1316" s="12" t="s">
        <v>36</v>
      </c>
      <c r="BO1316" s="12">
        <f>IF(CD1316=FALSE,0,CD1316)</f>
        <v>0</v>
      </c>
      <c r="BP1316" s="12">
        <f>IF(CE1316=FALSE,0,CE1316)</f>
        <v>0</v>
      </c>
      <c r="BQ1316" s="12">
        <f>IF(CF1316=FALSE,0,CF1316)</f>
        <v>0</v>
      </c>
      <c r="BR1316" s="12" t="s">
        <v>36</v>
      </c>
      <c r="BS1316" s="12">
        <f>IF(CG1316=FALSE,0,CG1316)</f>
        <v>0</v>
      </c>
      <c r="BT1316" s="12" t="s">
        <v>36</v>
      </c>
      <c r="BU1316" s="18">
        <v>9</v>
      </c>
      <c r="BX1316" s="52" t="b">
        <f>IF(AD1315=3,1896.3,IF(AD1315=4,1249.18,IF(AD1315=5,476.76,IF(AD1315=6,3974,IF(AD1315=7,1481.5,IF(AD1315=8,567.82,IF(AD1315=9,5364.7,IF(AD1315=10,1659.18,IF(AD1315=11,1172.3)))))))))</f>
        <v>0</v>
      </c>
      <c r="BY1316" s="52" t="b">
        <f>IF(AE1315=5,2411.56,IF(AE1315=8,2817.26,IF(AE1315=11,2857.82)))</f>
        <v>0</v>
      </c>
      <c r="BZ1316" s="52" t="b">
        <f>IF(AF1315=3,974.64,IF(AF1315=4,651.28,IF(AF1315=5,575.98,IF(AF1315=6,1237.4,IF(AF1315=7,824.6,IF(AF1315=8,732.08,IF(AF1315=9,1597.08,IF(AF1315=10,1068.98,IF(AF1315=11,953.72)))))))))</f>
        <v>0</v>
      </c>
      <c r="CA1316" s="52">
        <f>IF(AG1315=3,997.78,IF(AG1315=4,722.58,IF(AG1315=5,500.76,IF(AG1315=6,1258.44,IF(AG1315=7,912.42,IF(AG1315=8,632.32,IF(AG1315=9,1630.7,IF(AG1315=10,1144.38,IF(AG1315=11,805.18)))))))))</f>
        <v>722.58</v>
      </c>
      <c r="CB1316" s="52">
        <f>IF(AH1315=3,719.7,IF(AH1315=4,261.66,IF(AH1315=5,157.22,IF(AH1315=6,854.38,IF(AH1315=7,321.54,IF(AH1315=8,190.76,IF(AH1315=9,1136.74,IF(AH1315=10,408.8,IF(AH1315=11,265.92)))))))))</f>
        <v>261.66000000000003</v>
      </c>
      <c r="CC1316" s="52" t="b">
        <f>IF(AI1315=3,392.34,IF(AI1315=4,179.86,IF(AI1315=5,97.76,IF(AI1315=6,492.16,IF(AI1315=7,224.14,IF(AI1315=8,123.84,IF(AI1315=9,594.22,IF(AI1315=10,280.82,IF(AI1315=11,159.34)))))))))</f>
        <v>0</v>
      </c>
      <c r="CD1316" s="52" t="b">
        <f>IF(AJ1315=3,216.7,IF(AJ1315=4,129.3,IF(AJ1315=5,91.5,IF(AJ1315=6,288.54,IF(AJ1315=7,173.16,IF(AJ1315=8,122.92,IF(AJ1315=9,390.32,IF(AJ1315=10,236.48,IF(AJ1315=11,167.76)))))))))</f>
        <v>0</v>
      </c>
      <c r="CE1316" s="52" t="b">
        <f>IF(AK1315=3,281.7,IF(AK1315=4,209.68,IF(AK1315=5,106.64,IF(AK1315=6,572.92,IF(AK1315=7,238.84,IF(AK1315=8,126.84,IF(AK1315=9,826.54,IF(AK1315=10,282.66,IF(AK1315=11,292)))))))))</f>
        <v>0</v>
      </c>
      <c r="CF1316" s="52" t="b">
        <f>IF(AL1315=3,702.84,IF(AL1315=4,1094.44,IF(AL1315=5,312.66,IF(AL1315=6,1445.98,IF(AL1315=7,1277.92,IF(AL1315=8,377.58,IF(AL1315=9,1892.8,IF(AL1315=10,1398.92,IF(AL1315=11,723.4)))))))))</f>
        <v>0</v>
      </c>
      <c r="CG1316" s="52" t="b">
        <f>IF(AM1315=3,92.82,IF(AM1315=4,38.02,IF(AM1315=5,31.92,IF(AM1315=6,157.8,IF(AM1315=7,64.68,IF(AM1315=8,54.18,IF(AM1315=9,250.54,IF(AM1315=10,96.96,IF(AM1315=11,86.94)))))))))</f>
        <v>0</v>
      </c>
    </row>
    <row r="1317" spans="1:88" ht="30" customHeight="1">
      <c r="A1317" s="295" t="s">
        <v>129</v>
      </c>
      <c r="B1317" s="298" t="s">
        <v>232</v>
      </c>
      <c r="C1317" s="307">
        <v>3206.2</v>
      </c>
      <c r="D1317" s="298" t="s">
        <v>27</v>
      </c>
      <c r="E1317" s="36" t="s">
        <v>28</v>
      </c>
      <c r="F1317" s="40">
        <f>G1317+I1317+J1317+L1317+Q1317+S1317+U1317+V1317+W1317+Y1317+Z1317</f>
        <v>1044066.9679999999</v>
      </c>
      <c r="G1317" s="44">
        <v>0</v>
      </c>
      <c r="H1317" s="13">
        <v>0</v>
      </c>
      <c r="I1317" s="13">
        <v>0</v>
      </c>
      <c r="J1317" s="60">
        <v>1044066.9679999999</v>
      </c>
      <c r="K1317" s="13">
        <v>0</v>
      </c>
      <c r="L1317" s="13">
        <v>0</v>
      </c>
      <c r="M1317" s="60">
        <v>0</v>
      </c>
      <c r="N1317" s="13">
        <v>0</v>
      </c>
      <c r="O1317" s="13">
        <v>0</v>
      </c>
      <c r="P1317" s="13">
        <v>0</v>
      </c>
      <c r="Q1317" s="13">
        <v>0</v>
      </c>
      <c r="R1317" s="13">
        <v>0</v>
      </c>
      <c r="S1317" s="13">
        <v>0</v>
      </c>
      <c r="T1317" s="13">
        <v>0</v>
      </c>
      <c r="U1317" s="13">
        <v>0</v>
      </c>
      <c r="V1317" s="13">
        <v>0</v>
      </c>
      <c r="W1317" s="13">
        <v>0</v>
      </c>
      <c r="X1317" s="13">
        <v>0</v>
      </c>
      <c r="Y1317" s="13">
        <v>0</v>
      </c>
      <c r="Z1317" s="13">
        <v>0</v>
      </c>
      <c r="AA1317" s="25">
        <v>1</v>
      </c>
      <c r="AO1317" s="4">
        <f t="shared" si="3348"/>
        <v>0</v>
      </c>
      <c r="AP1317" s="4">
        <f t="shared" si="3349"/>
        <v>0</v>
      </c>
      <c r="AQ1317" s="4">
        <f t="shared" si="3283"/>
        <v>0</v>
      </c>
      <c r="AU1317" s="310" t="s">
        <v>129</v>
      </c>
      <c r="AV1317" s="316" t="s">
        <v>232</v>
      </c>
      <c r="AW1317" s="317">
        <v>3206.2</v>
      </c>
      <c r="AX1317" s="316" t="s">
        <v>27</v>
      </c>
      <c r="AY1317" s="36" t="s">
        <v>28</v>
      </c>
      <c r="AZ1317" s="10">
        <f>BA1317+BC1317+BD1317+BF1317+BK1317+BM1317+BO1317+BP1317+BQ1317+BS1317+BT1317</f>
        <v>2088133.94</v>
      </c>
      <c r="BA1317" s="44">
        <f>ROUND($C1317*BA1325,2)</f>
        <v>0</v>
      </c>
      <c r="BB1317" s="10">
        <f>ROUND(H1317*2,2)</f>
        <v>0</v>
      </c>
      <c r="BC1317" s="44">
        <f>ROUND($C1317*BC1325,2)</f>
        <v>0</v>
      </c>
      <c r="BD1317" s="44">
        <f>ROUND($C1317*BD1325,2)</f>
        <v>2088133.94</v>
      </c>
      <c r="BE1317" s="10">
        <f>ROUND(K1317*2,2)</f>
        <v>0</v>
      </c>
      <c r="BF1317" s="44">
        <f>ROUND($C1317*BF1325,2)</f>
        <v>0</v>
      </c>
      <c r="BG1317" s="10">
        <f>ROUND(M1317*2,2)</f>
        <v>0</v>
      </c>
      <c r="BH1317" s="10">
        <f>ROUND(N1317*2,2)</f>
        <v>0</v>
      </c>
      <c r="BI1317" s="10">
        <f>ROUND(O1317*2,2)</f>
        <v>0</v>
      </c>
      <c r="BJ1317" s="10">
        <f>ROUND(P1317*2,2)</f>
        <v>0</v>
      </c>
      <c r="BK1317" s="44">
        <f>ROUND($C1317*BK1325,2)</f>
        <v>0</v>
      </c>
      <c r="BL1317" s="10">
        <f>ROUND(R1317*2,2)</f>
        <v>0</v>
      </c>
      <c r="BM1317" s="44">
        <f>ROUND($C1317*BM1325,2)</f>
        <v>0</v>
      </c>
      <c r="BN1317" s="10">
        <f>ROUND(T1317*2,2)</f>
        <v>0</v>
      </c>
      <c r="BO1317" s="44">
        <f>ROUND($C1317*BO1325,2)</f>
        <v>0</v>
      </c>
      <c r="BP1317" s="44">
        <f>ROUND(V1317*2,2)</f>
        <v>0</v>
      </c>
      <c r="BQ1317" s="44">
        <f>ROUND($C1317*BQ1325,2)</f>
        <v>0</v>
      </c>
      <c r="BR1317" s="10">
        <f>ROUND(X1317*2,2)</f>
        <v>0</v>
      </c>
      <c r="BS1317" s="44">
        <f>ROUND(Y1317*2,2)</f>
        <v>0</v>
      </c>
      <c r="BT1317" s="10">
        <f>ROUND(Z1317*2,2)</f>
        <v>0</v>
      </c>
      <c r="BU1317" s="25">
        <v>1</v>
      </c>
      <c r="CI1317" s="32">
        <f>BF1317-BG1317</f>
        <v>0</v>
      </c>
    </row>
    <row r="1318" spans="1:88" ht="60" customHeight="1">
      <c r="A1318" s="296"/>
      <c r="B1318" s="299"/>
      <c r="C1318" s="308"/>
      <c r="D1318" s="300"/>
      <c r="E1318" s="36" t="s">
        <v>29</v>
      </c>
      <c r="F1318" s="13">
        <v>0</v>
      </c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5">
        <v>2</v>
      </c>
      <c r="AO1318" s="4">
        <f t="shared" si="3348"/>
        <v>0</v>
      </c>
      <c r="AP1318" s="4">
        <f t="shared" si="3349"/>
        <v>0</v>
      </c>
      <c r="AQ1318" s="4">
        <f t="shared" si="3283"/>
        <v>0</v>
      </c>
      <c r="AU1318" s="310"/>
      <c r="AV1318" s="316"/>
      <c r="AW1318" s="317"/>
      <c r="AX1318" s="316"/>
      <c r="AY1318" s="36" t="s">
        <v>29</v>
      </c>
      <c r="AZ1318" s="13">
        <v>0</v>
      </c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5">
        <v>2</v>
      </c>
    </row>
    <row r="1319" spans="1:88" ht="120" customHeight="1">
      <c r="A1319" s="296"/>
      <c r="B1319" s="299"/>
      <c r="C1319" s="308"/>
      <c r="D1319" s="298" t="s">
        <v>30</v>
      </c>
      <c r="E1319" s="36" t="s">
        <v>31</v>
      </c>
      <c r="F1319" s="13">
        <v>0</v>
      </c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5">
        <v>3</v>
      </c>
      <c r="AO1319" s="4">
        <f t="shared" si="3348"/>
        <v>0</v>
      </c>
      <c r="AP1319" s="4">
        <f t="shared" si="3349"/>
        <v>0</v>
      </c>
      <c r="AQ1319" s="4">
        <f t="shared" si="3283"/>
        <v>0</v>
      </c>
      <c r="AT1319" s="32">
        <f>AZ1319-BC1319</f>
        <v>0</v>
      </c>
      <c r="AU1319" s="310"/>
      <c r="AV1319" s="316"/>
      <c r="AW1319" s="317"/>
      <c r="AX1319" s="316" t="s">
        <v>30</v>
      </c>
      <c r="AY1319" s="36" t="s">
        <v>31</v>
      </c>
      <c r="AZ1319" s="13">
        <v>0</v>
      </c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13"/>
      <c r="BU1319" s="15">
        <v>3</v>
      </c>
    </row>
    <row r="1320" spans="1:88" ht="30" customHeight="1">
      <c r="A1320" s="296"/>
      <c r="B1320" s="299"/>
      <c r="C1320" s="308"/>
      <c r="D1320" s="299"/>
      <c r="E1320" s="36" t="s">
        <v>32</v>
      </c>
      <c r="F1320" s="13">
        <v>0</v>
      </c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5">
        <v>4</v>
      </c>
      <c r="AO1320" s="4">
        <f t="shared" si="3348"/>
        <v>0</v>
      </c>
      <c r="AP1320" s="4">
        <f t="shared" si="3349"/>
        <v>0</v>
      </c>
      <c r="AQ1320" s="4">
        <f t="shared" si="3283"/>
        <v>0</v>
      </c>
      <c r="AU1320" s="310"/>
      <c r="AV1320" s="316"/>
      <c r="AW1320" s="317"/>
      <c r="AX1320" s="316"/>
      <c r="AY1320" s="36" t="s">
        <v>32</v>
      </c>
      <c r="AZ1320" s="13">
        <v>0</v>
      </c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5">
        <v>4</v>
      </c>
    </row>
    <row r="1321" spans="1:88" ht="30" customHeight="1">
      <c r="A1321" s="296"/>
      <c r="B1321" s="299"/>
      <c r="C1321" s="308"/>
      <c r="D1321" s="299"/>
      <c r="E1321" s="36" t="s">
        <v>33</v>
      </c>
      <c r="F1321" s="13">
        <v>0</v>
      </c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5">
        <v>5</v>
      </c>
      <c r="AO1321" s="4">
        <f t="shared" si="3348"/>
        <v>0</v>
      </c>
      <c r="AP1321" s="4">
        <f t="shared" si="3349"/>
        <v>0</v>
      </c>
      <c r="AQ1321" s="4">
        <f t="shared" si="3283"/>
        <v>0</v>
      </c>
      <c r="AU1321" s="310"/>
      <c r="AV1321" s="316"/>
      <c r="AW1321" s="317"/>
      <c r="AX1321" s="316"/>
      <c r="AY1321" s="36" t="s">
        <v>33</v>
      </c>
      <c r="AZ1321" s="13">
        <v>0</v>
      </c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5">
        <v>5</v>
      </c>
    </row>
    <row r="1322" spans="1:88" ht="30" customHeight="1">
      <c r="A1322" s="296"/>
      <c r="B1322" s="299"/>
      <c r="C1322" s="308"/>
      <c r="D1322" s="300"/>
      <c r="E1322" s="36" t="s">
        <v>34</v>
      </c>
      <c r="F1322" s="13">
        <v>0</v>
      </c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5">
        <v>6</v>
      </c>
      <c r="AO1322" s="4">
        <f t="shared" si="3348"/>
        <v>0</v>
      </c>
      <c r="AP1322" s="4">
        <f t="shared" si="3349"/>
        <v>0</v>
      </c>
      <c r="AQ1322" s="4">
        <f t="shared" si="3283"/>
        <v>0</v>
      </c>
      <c r="AU1322" s="310"/>
      <c r="AV1322" s="316"/>
      <c r="AW1322" s="317"/>
      <c r="AX1322" s="316"/>
      <c r="AY1322" s="36" t="s">
        <v>34</v>
      </c>
      <c r="AZ1322" s="13">
        <v>0</v>
      </c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5">
        <v>6</v>
      </c>
    </row>
    <row r="1323" spans="1:88" s="5" customFormat="1" ht="30" customHeight="1">
      <c r="A1323" s="296"/>
      <c r="B1323" s="299"/>
      <c r="C1323" s="308"/>
      <c r="D1323" s="311" t="s">
        <v>35</v>
      </c>
      <c r="E1323" s="312"/>
      <c r="F1323" s="10">
        <f>F1317+F1318+F1319+F1320+F1321+F1322</f>
        <v>1044066.9679999999</v>
      </c>
      <c r="G1323" s="10">
        <f t="shared" ref="G1323" si="3392">G1317+G1318+G1319+G1320+G1321+G1322</f>
        <v>0</v>
      </c>
      <c r="H1323" s="10">
        <f t="shared" ref="H1323" si="3393">H1317+H1318+H1319+H1320+H1321+H1322</f>
        <v>0</v>
      </c>
      <c r="I1323" s="10">
        <f t="shared" ref="I1323" si="3394">I1317+I1318+I1319+I1320+I1321+I1322</f>
        <v>0</v>
      </c>
      <c r="J1323" s="10">
        <f t="shared" ref="J1323" si="3395">J1317+J1318+J1319+J1320+J1321+J1322</f>
        <v>1044066.9679999999</v>
      </c>
      <c r="K1323" s="10">
        <f t="shared" ref="K1323" si="3396">K1317+K1318+K1319+K1320+K1321+K1322</f>
        <v>0</v>
      </c>
      <c r="L1323" s="10">
        <f t="shared" ref="L1323" si="3397">L1317+L1318+L1319+L1320+L1321+L1322</f>
        <v>0</v>
      </c>
      <c r="M1323" s="10">
        <f t="shared" ref="M1323" si="3398">M1317+M1318+M1319+M1320+M1321+M1322</f>
        <v>0</v>
      </c>
      <c r="N1323" s="10">
        <f t="shared" ref="N1323" si="3399">N1317+N1318+N1319+N1320+N1321+N1322</f>
        <v>0</v>
      </c>
      <c r="O1323" s="10">
        <f t="shared" ref="O1323" si="3400">O1317+O1318+O1319+O1320+O1321+O1322</f>
        <v>0</v>
      </c>
      <c r="P1323" s="10">
        <f t="shared" ref="P1323" si="3401">P1317+P1318+P1319+P1320+P1321+P1322</f>
        <v>0</v>
      </c>
      <c r="Q1323" s="10">
        <f t="shared" ref="Q1323" si="3402">Q1317+Q1318+Q1319+Q1320+Q1321+Q1322</f>
        <v>0</v>
      </c>
      <c r="R1323" s="10">
        <f t="shared" ref="R1323" si="3403">R1317+R1318+R1319+R1320+R1321+R1322</f>
        <v>0</v>
      </c>
      <c r="S1323" s="10">
        <f t="shared" ref="S1323" si="3404">S1317+S1318+S1319+S1320+S1321+S1322</f>
        <v>0</v>
      </c>
      <c r="T1323" s="10">
        <f t="shared" ref="T1323" si="3405">T1317+T1318+T1319+T1320+T1321+T1322</f>
        <v>0</v>
      </c>
      <c r="U1323" s="10">
        <f t="shared" ref="U1323" si="3406">U1317+U1318+U1319+U1320+U1321+U1322</f>
        <v>0</v>
      </c>
      <c r="V1323" s="10">
        <f t="shared" ref="V1323" si="3407">V1317+V1318+V1319+V1320+V1321+V1322</f>
        <v>0</v>
      </c>
      <c r="W1323" s="10">
        <f t="shared" ref="W1323" si="3408">W1317+W1318+W1319+W1320+W1321+W1322</f>
        <v>0</v>
      </c>
      <c r="X1323" s="10">
        <f t="shared" ref="X1323" si="3409">X1317+X1318+X1319+X1320+X1321+X1322</f>
        <v>0</v>
      </c>
      <c r="Y1323" s="10">
        <f t="shared" ref="Y1323" si="3410">Y1317+Y1318+Y1319+Y1320+Y1321+Y1322</f>
        <v>0</v>
      </c>
      <c r="Z1323" s="10">
        <f t="shared" ref="Z1323" si="3411">Z1317+Z1318+Z1319+Z1320+Z1321+Z1322</f>
        <v>0</v>
      </c>
      <c r="AA1323" s="16">
        <v>7</v>
      </c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>
        <f t="shared" si="3348"/>
        <v>0</v>
      </c>
      <c r="AP1323" s="4">
        <f t="shared" si="3349"/>
        <v>0</v>
      </c>
      <c r="AQ1323" s="4">
        <f t="shared" si="3283"/>
        <v>0</v>
      </c>
      <c r="AR1323" s="4"/>
      <c r="AU1323" s="310"/>
      <c r="AV1323" s="316"/>
      <c r="AW1323" s="317"/>
      <c r="AX1323" s="321" t="s">
        <v>35</v>
      </c>
      <c r="AY1323" s="321"/>
      <c r="AZ1323" s="10">
        <f>AZ1317+AZ1318+AZ1319+AZ1320+AZ1321+AZ1322</f>
        <v>2088133.94</v>
      </c>
      <c r="BA1323" s="10">
        <f t="shared" ref="BA1323:BT1323" si="3412">BA1317+BA1318+BA1319+BA1320+BA1321+BA1322</f>
        <v>0</v>
      </c>
      <c r="BB1323" s="10">
        <f t="shared" si="3412"/>
        <v>0</v>
      </c>
      <c r="BC1323" s="10">
        <f t="shared" si="3412"/>
        <v>0</v>
      </c>
      <c r="BD1323" s="10">
        <f t="shared" si="3412"/>
        <v>2088133.94</v>
      </c>
      <c r="BE1323" s="10">
        <f t="shared" si="3412"/>
        <v>0</v>
      </c>
      <c r="BF1323" s="10">
        <f t="shared" si="3412"/>
        <v>0</v>
      </c>
      <c r="BG1323" s="10">
        <f t="shared" si="3412"/>
        <v>0</v>
      </c>
      <c r="BH1323" s="10">
        <f t="shared" si="3412"/>
        <v>0</v>
      </c>
      <c r="BI1323" s="10">
        <f t="shared" si="3412"/>
        <v>0</v>
      </c>
      <c r="BJ1323" s="10">
        <f t="shared" si="3412"/>
        <v>0</v>
      </c>
      <c r="BK1323" s="10">
        <f t="shared" si="3412"/>
        <v>0</v>
      </c>
      <c r="BL1323" s="10">
        <f t="shared" si="3412"/>
        <v>0</v>
      </c>
      <c r="BM1323" s="10">
        <f t="shared" si="3412"/>
        <v>0</v>
      </c>
      <c r="BN1323" s="10">
        <f t="shared" si="3412"/>
        <v>0</v>
      </c>
      <c r="BO1323" s="10">
        <f t="shared" si="3412"/>
        <v>0</v>
      </c>
      <c r="BP1323" s="10">
        <f t="shared" si="3412"/>
        <v>0</v>
      </c>
      <c r="BQ1323" s="10">
        <f t="shared" si="3412"/>
        <v>0</v>
      </c>
      <c r="BR1323" s="10">
        <f t="shared" si="3412"/>
        <v>0</v>
      </c>
      <c r="BS1323" s="10">
        <f t="shared" si="3412"/>
        <v>0</v>
      </c>
      <c r="BT1323" s="10">
        <f t="shared" si="3412"/>
        <v>0</v>
      </c>
      <c r="BU1323" s="16">
        <v>7</v>
      </c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I1323" s="32">
        <f>BF1323-BG1323</f>
        <v>0</v>
      </c>
      <c r="CJ1323" s="123"/>
    </row>
    <row r="1324" spans="1:88" s="7" customFormat="1" ht="75" customHeight="1">
      <c r="A1324" s="296"/>
      <c r="B1324" s="299"/>
      <c r="C1324" s="308"/>
      <c r="D1324" s="311" t="s">
        <v>337</v>
      </c>
      <c r="E1324" s="312"/>
      <c r="F1324" s="11">
        <f>ROUND(F1323/C1317,2)</f>
        <v>325.64</v>
      </c>
      <c r="G1324" s="11">
        <f>ROUND(G1323/C1317,2)</f>
        <v>0</v>
      </c>
      <c r="H1324" s="11">
        <f>ROUND(H1323/C1317,2)</f>
        <v>0</v>
      </c>
      <c r="I1324" s="11">
        <f>ROUND(I1323/C1317,2)</f>
        <v>0</v>
      </c>
      <c r="J1324" s="11">
        <f>ROUND(J1323/C1317,2)</f>
        <v>325.64</v>
      </c>
      <c r="K1324" s="11">
        <f>ROUND(K1323/C1317,2)</f>
        <v>0</v>
      </c>
      <c r="L1324" s="11">
        <f>ROUND(L1323/C1317,2)</f>
        <v>0</v>
      </c>
      <c r="M1324" s="11">
        <f>ROUND(M1323/C1317,2)</f>
        <v>0</v>
      </c>
      <c r="N1324" s="11">
        <f>ROUND(N1323/C1317,2)</f>
        <v>0</v>
      </c>
      <c r="O1324" s="11">
        <f>ROUND(O1323/C1317,2)</f>
        <v>0</v>
      </c>
      <c r="P1324" s="11">
        <f>ROUND(P1323/C1317,2)</f>
        <v>0</v>
      </c>
      <c r="Q1324" s="11">
        <f>ROUND(Q1323/C1317,2)</f>
        <v>0</v>
      </c>
      <c r="R1324" s="11">
        <f>ROUND(R1323/C1317,2)</f>
        <v>0</v>
      </c>
      <c r="S1324" s="11">
        <f>ROUND(S1323/C1317,2)</f>
        <v>0</v>
      </c>
      <c r="T1324" s="11">
        <f>ROUND(T1323/C1317,2)</f>
        <v>0</v>
      </c>
      <c r="U1324" s="11">
        <f>ROUND(U1323/C1317,2)</f>
        <v>0</v>
      </c>
      <c r="V1324" s="11">
        <f>ROUND(V1323/C1317,2)</f>
        <v>0</v>
      </c>
      <c r="W1324" s="11">
        <f>ROUND(W1323/C1317,2)</f>
        <v>0</v>
      </c>
      <c r="X1324" s="11">
        <f>ROUND(X1323/C1317,2)</f>
        <v>0</v>
      </c>
      <c r="Y1324" s="11">
        <f>ROUND(Y1323/C1317,2)</f>
        <v>0</v>
      </c>
      <c r="Z1324" s="11">
        <f>ROUND(Z1323/C1317,2)</f>
        <v>0</v>
      </c>
      <c r="AA1324" s="17">
        <v>8</v>
      </c>
      <c r="AB1324" s="4"/>
      <c r="AC1324" s="4"/>
      <c r="AD1324" s="52" t="b">
        <f>IF(AND(G1324&gt;947.15,G1324&lt;949),3,IF(AND(G1324&gt;623.59,G1324&lt;625),4,IF(AND(G1324&gt;237.38,G1324&lt;239),5,IF(AND(G1324&gt;1986,G1324&lt;1988),6,IF(AND(G1324&gt;739.75,G1324&lt;741),7,IF(AND(G1324&gt;282.91,G1324&lt;284),8,IF(AND(G1324&gt;2681.35,G1324&lt;2683),9,IF(AND(G1324&gt;828.59,G1324&lt;830),10,IF(AND(G1324&gt;585.15,G1324&lt;587),11,IF(AND(G1324&gt;991.71,G1324&lt;993),12,IF(AND(G1324&gt;652.95,G1324&lt;654),13,IF(AND(G1324&gt;248.59,G1324&lt;250),14,IF(AND(G1324&gt;2079.39,G1324&lt;2081),15,IF(AND(G1324&gt;774.57,G1324&lt;776),16,IF(AND(G1324&gt;296.25,G1324&lt;298),17,IF(AND(G1324&gt;2807.42,G1324&lt;2809),18,IF(AND(G1324&gt;867.59,G1324&lt;869),19,IF(AND(G1324&gt;612.7,G1324&lt;614),20))))))))))))))))))</f>
        <v>0</v>
      </c>
      <c r="AE1324" s="52" t="b">
        <f>IF(AND(I1324&gt;1204.78,I1324&lt;1206),5,IF(AND(I1324&gt;1407.63,I1324&lt;1409),8,IF(AND(I1324&gt;1427.91,I1324&lt;1429),11,IF(AND(I1324&gt;1261.45,I1324&lt;1263),14,IF(AND(I1324&gt;1473.83,I1324&lt;1475),17,IF(AND(I1324&gt;1495.07,I1324&lt;1497),20))))))</f>
        <v>0</v>
      </c>
      <c r="AF1324" s="52">
        <f>IF(AND(J1324&gt;486.32,J1324&lt;488),3,IF(AND(J1324&gt;324.64,J1324&lt;326),4,IF(AND(J1324&gt;286.99,J1324&lt;288.5),5,IF(AND(J1324&gt;617.7,J1324&lt;618),6,IF(AND(J1324&gt;411.3,J1324&lt;413),7,IF(AND(J1324&gt;365.04,J1324&lt;367),8,IF(AND(J1324&gt;797.54,J1324&lt;799),9,IF(AND(J1324&gt;533.49,J1324&lt;535),10,IF(AND(J1324&gt;475.86,J1324&lt;477),11,IF(AND(J1324&gt;509.22,J1324&lt;511),12,IF(AND(J1324&gt;339.94,J1324&lt;341.2),13,IF(AND(J1324&gt;300.53,J1324&lt;302),14,IF(AND(J1324&gt;646.78,J1324&lt;648),15,IF(AND(J1324&gt;430.68,J1324&lt;432),16,IF(AND(J1324&gt;382.24,J1324&lt;384),17,IF(AND(J1324&gt;835.07,J1324&lt;837),18,IF(AND(J1324&gt;558.61,J1324&lt;560),19,IF(AND(J1324&gt;498.27,J1324&lt;500),20))))))))))))))))))</f>
        <v>4</v>
      </c>
      <c r="AG1324" s="52" t="b">
        <f>IF(AND(L1324&gt;497.89,L1324&lt;499),3,IF(AND(L1324&gt;360.29,L1324&lt;362),4,IF(AND(L1324&gt;249.38,L1324&lt;251),5,IF(AND(L1324&gt;628.22,L1324&lt;630),6,IF(AND(L1324&gt;455.21,L1324&lt;457),7,IF(AND(L1324&gt;315.16,L1324&lt;317),8,IF(AND(L1324&gt;814.35,L1324&lt;816),9,IF(AND(L1324&gt;571.19,L1324&lt;573),10,IF(AND(L1324&gt;401.59,L1324&lt;403),11,IF(AND(L1324&gt;521.33,L1324&lt;523),12,IF(AND(L1324&gt;377.28,L1324&lt;379),13,IF(AND(L1324&gt;261.15,L1324&lt;263),14,IF(AND(L1324&gt;657.8,L1324&lt;659),15,IF(AND(L1324&gt;476.66,L1324&lt;478),16,IF(AND(L1324&gt;330.01,L1324&lt;332),17,IF(AND(L1324&gt;852.67,L1324&lt;854),18,IF(AND(L1324&gt;598.08,L1324&lt;600),19,IF(AND(L1324&gt;420.51,L1324&lt;422),20))))))))))))))))))</f>
        <v>0</v>
      </c>
      <c r="AH1324" s="52" t="b">
        <f>IF(AND(Q1324&gt;358.85,Q1324&lt;360),3,IF(AND(Q1324&gt;129.83,Q1324&lt;131),4,IF(AND(Q1324&gt;77.61,Q1324&lt;79),5,IF(AND(Q1324&gt;426.19,Q1324&lt;428),6,IF(AND(Q1324&gt;159.77,Q1324&lt;161),7,IF(AND(Q1324&gt;94.38,Q1324&lt;96),8,IF(AND(Q1324&gt;567.37,Q1324&lt;569),9,IF(AND(Q1324&gt;203.4,Q1324&lt;205),10,IF(AND(Q1324&gt;131.96,Q1324&lt;133),11,IF(AND(Q1324&gt;375.76,Q1324&lt;377),12,IF(AND(Q1324&gt;135.98,Q1324&lt;137),13,IF(AND(Q1324&gt;81.31,Q1324&lt;83),14,IF(AND(Q1324&gt;446.27,Q1324&lt;448),15,IF(AND(Q1324&gt;167.32,Q1324&lt;169),16,IF(AND(Q1324&gt;98.86,Q1324&lt;100),17,IF(AND(Q1324&gt;594.08,Q1324&lt;596),18,IF(AND(Q1324&gt;213.01,Q1324&lt;215),19,IF(AND(Q1324&gt;138.21,Q1324&lt;140),20))))))))))))))))))</f>
        <v>0</v>
      </c>
      <c r="AI1324" s="52" t="b">
        <f>IF(AND(S1324&gt;195.17,S1324&lt;197),3,IF(AND(S1324&gt;88.93,S1324&lt;90),4,IF(AND(S1324&gt;47.88,S1324&lt;49),5,IF(AND(S1324&gt;245.08,S1324&lt;247),6,IF(AND(S1324&gt;111.07,S1324&lt;113),7,IF(AND(S1324&gt;60.92,S1324&lt;62),8,IF(AND(S1324&gt;296.11,S1324&lt;298),9,IF(AND(S1324&gt;139.41,S1324&lt;141),10,IF(AND(S1324&gt;78.67,S1324&lt;80),11,IF(AND(S1324&gt;204.39,S1324&lt;206),12,IF(AND(S1324&gt;93.16,S1324&lt;95),13,IF(AND(S1324&gt;50.17,S1324&lt;52),14,IF(AND(S1324&gt;256.64,S1324&lt;258),15,IF(AND(S1324&gt;116.33,S1324&lt;118),16,IF(AND(S1324&gt;63.83,S1324&lt;65),17,IF(AND(S1324&gt;310.07,S1324&lt;312),18,IF(AND(S1324&gt;146.01,S1324&lt;148),19,IF(AND(S1324&gt;82.42,S1324&lt;84),20))))))))))))))))))</f>
        <v>0</v>
      </c>
      <c r="AJ1324" s="52" t="b">
        <f>IF(AND(U1324&gt;107.35,U1324&lt;109),3,IF(AND(U1324&gt;63.65,U1324&lt;65),4,IF(AND(U1324&gt;44.75,U1324&lt;46),5,IF(AND(U1324&gt;143.27,U1324&lt;145),6,IF(AND(U1324&gt;85.58,U1324&lt;87),7,IF(AND(U1324&gt;60.46,U1324&lt;62),8,IF(AND(U1324&gt;194.16,U1324&lt;196),9,IF(AND(U1324&gt;117.24,U1324&lt;119),10,IF(AND(U1324&gt;82.88,U1324&lt;84),11,IF(AND(U1324&gt;112.44,U1324&lt;114),12,IF(AND(U1324&gt;66.69,U1324&lt;68),13,IF(AND(U1324&gt;46.9,U1324&lt;48),14,IF(AND(U1324&gt;150.05,U1324&lt;152),15,IF(AND(U1324&gt;90.65,U1324&lt;91),16,IF(AND(U1324&gt;63.34,U1324&lt;65),17,IF(AND(U1324&gt;203.34,U1324&lt;205),18,IF(AND(U1324&gt;122.8,U1324&lt;124),19,IF(AND(U1324&gt;86.83,U1324&lt;88),20))))))))))))))))))</f>
        <v>0</v>
      </c>
      <c r="AK1324" s="52" t="b">
        <f>IF(AND(V1324&gt;139.85,V1324&lt;141),3,IF(AND(V1324&gt;103.84,V1324&lt;105),4,IF(AND(V1324&gt;52.32,V1324&lt;54),5,IF(AND(V1324&gt;285.46,V1324&lt;287),6,IF(AND(V1324&gt;118.42,V1324&lt;120),7,IF(AND(V1324&gt;62.42,V1324&lt;64),8,IF(AND(V1324&gt;412.27,V1324&lt;414),9,IF(AND(V1324&gt;140.33,V1324&lt;142),10,IF(AND(V1324&gt;145,V1324&lt;147),11,IF(AND(V1324&gt;146.47,V1324&lt;148),12,IF(AND(V1324&gt;108.77,V1324&lt;110),13,IF(AND(V1324&gt;54.82,V1324&lt;56),14,IF(AND(V1324&gt;298.92,V1324&lt;300),15,IF(AND(V1324&gt;124.03,V1324&lt;126),16,IF(AND(V1324&gt;65.4,V1324&lt;67),17,IF(AND(V1324&gt;431.69,V1324&lt;433),18,IF(AND(V1324&gt;146.97,V1324&lt;148),19,IF(AND(V1324&gt;151.86,V1324&lt;153),20))))))))))))))))))</f>
        <v>0</v>
      </c>
      <c r="AL1324" s="52" t="b">
        <f>IF(AND(W1324&gt;350.42,W1324&lt;352),3,IF(AND(W1324&gt;546.22,W1324&lt;548),4,IF(AND(W1324&gt;155.33,W1324&lt;157),5,IF(AND(W1324&gt;721.99,W1324&lt;723),6,IF(AND(W1324&gt;638.96,W1324&lt;639),7,IF(AND(W1324&gt;187.79,W1324&lt;189),8,IF(AND(W1324&gt;945.4,W1324&lt;947),9,IF(AND(W1324&gt;698.46,W1324&lt;670),10,IF(AND(W1324&gt;360.7,W1324&lt;362),11,IF(AND(W1324&gt;366.94,W1324&lt;368),12,IF(AND(W1324&gt;571.94,W1324&lt;573),13,IF(AND(W1324&gt;162.68,W1324&lt;164),14,IF(AND(W1324&gt;755.97,W1324&lt;757),15,IF(AND(W1324&gt;667.99,W1324&lt;669),16,IF(AND(W1324&gt;196.66,W1324&lt;198),17,IF(AND(W1324&gt;989.88,W1324&lt;991),18,IF(AND(W1324&gt;731.33,W1324&lt;733),19,IF(AND(W1324&gt;377.7,W1324&lt;379),20))))))))))))))))))</f>
        <v>0</v>
      </c>
      <c r="AM1324" s="52" t="b">
        <f>IF(AND(Y1324&gt;46.2,Y1324&lt;46.5),3,IF(AND(Y1324&gt;18.8,Y1324&lt;19.1),4,IF(AND(Y1324&gt;15.8,Y1324&lt;16),5,IF(AND(Y1324&gt;78.7,Y1324&lt;79),6,IF(AND(Y1324&gt;32.1,Y1324&lt;32.4),7,IF(AND(Y1324&gt;26.9,Y1324&lt;27.3),8,IF(AND(Y1324&gt;125,Y1324&lt;125.5),9,IF(AND(Y1324&gt;48.2,Y1324&lt;48.52),10,IF(AND(Y1324&gt;43.1,Y1324&lt;43.6),11,IF(AND(Y1324&gt;48.53,Y1324&lt;48.7),12,IF(AND(Y1324&gt;19.6,Y1324&lt;20.1),13,IF(AND(Y1324&gt;16.5,Y1324&lt;16.9),14,IF(AND(Y1324&gt;82.4,Y1324&lt;82.8),15,IF(AND(Y1324&gt;33.6,Y1324&lt;34),16,IF(AND(Y1324&gt;28,Y1324&lt;28.6),17,IF(AND(Y1324&gt;130.8,Y1324&lt;131.4),18,IF(AND(Y1324&gt;50.5,Y1324&lt;50.9),19,IF(AND(Y1324&gt;45.2,Y1324&lt;45.8),20))))))))))))))))))</f>
        <v>0</v>
      </c>
      <c r="AN1324" s="4"/>
      <c r="AO1324" s="4">
        <f t="shared" si="3348"/>
        <v>0</v>
      </c>
      <c r="AP1324" s="4">
        <f t="shared" si="3349"/>
        <v>0</v>
      </c>
      <c r="AQ1324" s="4">
        <f t="shared" si="3283"/>
        <v>0</v>
      </c>
      <c r="AR1324" s="4"/>
      <c r="AU1324" s="310"/>
      <c r="AV1324" s="316"/>
      <c r="AW1324" s="317"/>
      <c r="AX1324" s="321" t="s">
        <v>337</v>
      </c>
      <c r="AY1324" s="321"/>
      <c r="AZ1324" s="11">
        <f>ROUND(AZ1323/AW1317,2)</f>
        <v>651.28</v>
      </c>
      <c r="BA1324" s="11">
        <f>ROUND(BA1323/AW1317,2)</f>
        <v>0</v>
      </c>
      <c r="BB1324" s="11">
        <f>ROUND(BB1323/AW1317,2)</f>
        <v>0</v>
      </c>
      <c r="BC1324" s="11">
        <f>ROUND(BC1323/AW1317,2)</f>
        <v>0</v>
      </c>
      <c r="BD1324" s="11">
        <f>ROUND(BD1323/AW1317,2)</f>
        <v>651.28</v>
      </c>
      <c r="BE1324" s="11">
        <f>ROUND(BE1323/AW1317,2)</f>
        <v>0</v>
      </c>
      <c r="BF1324" s="11">
        <f>ROUND(BF1323/AW1317,2)</f>
        <v>0</v>
      </c>
      <c r="BG1324" s="11">
        <f>ROUND(BG1323/AW1317,2)</f>
        <v>0</v>
      </c>
      <c r="BH1324" s="11">
        <f>ROUND(BH1323/AW1317,2)</f>
        <v>0</v>
      </c>
      <c r="BI1324" s="11">
        <f>ROUND(BI1323/AW1317,2)</f>
        <v>0</v>
      </c>
      <c r="BJ1324" s="11">
        <f>ROUND(BJ1323/AW1317,2)</f>
        <v>0</v>
      </c>
      <c r="BK1324" s="11">
        <f>ROUND(BK1323/AW1317,2)</f>
        <v>0</v>
      </c>
      <c r="BL1324" s="11">
        <f>ROUND(BL1323/AW1317,2)</f>
        <v>0</v>
      </c>
      <c r="BM1324" s="11">
        <f>ROUND(BM1323/AW1317,2)</f>
        <v>0</v>
      </c>
      <c r="BN1324" s="11">
        <f>ROUND(BN1323/AW1317,2)</f>
        <v>0</v>
      </c>
      <c r="BO1324" s="11">
        <f>ROUND(BO1323/AW1317,2)</f>
        <v>0</v>
      </c>
      <c r="BP1324" s="11">
        <f>ROUND(BP1323/AW1317,2)</f>
        <v>0</v>
      </c>
      <c r="BQ1324" s="11">
        <f>ROUND(BQ1323/AW1317,2)</f>
        <v>0</v>
      </c>
      <c r="BR1324" s="11">
        <f>ROUND(BR1323/AW1317,2)</f>
        <v>0</v>
      </c>
      <c r="BS1324" s="11">
        <f>ROUND(BS1323/AW1317,2)</f>
        <v>0</v>
      </c>
      <c r="BT1324" s="11">
        <f>ROUND(BT1323/AW1317,2)</f>
        <v>0</v>
      </c>
      <c r="BU1324" s="17">
        <v>8</v>
      </c>
      <c r="BV1324" s="4"/>
      <c r="BW1324" s="4"/>
      <c r="BX1324" s="52" t="b">
        <f>IF(AND(BA1324&gt;947.15,BA1324&lt;949),3,IF(AND(BA1324&gt;623.59,BA1324&lt;625),4,IF(AND(BA1324&gt;237.38,BA1324&lt;239),5,IF(AND(BA1324&gt;1986,BA1324&lt;1988),6,IF(AND(BA1324&gt;739.75,BA1324&lt;741),7,IF(AND(BA1324&gt;282.91,BA1324&lt;284),8,IF(AND(BA1324&gt;2681.35,BA1324&lt;2683),9,IF(AND(BA1324&gt;828.59,BA1324&lt;830),10,IF(AND(BA1324&gt;585.15,BA1324&lt;587),11,IF(AND(BA1324&gt;991.71,BA1324&lt;993),12,IF(AND(BA1324&gt;652.95,BA1324&lt;654),13,IF(AND(BA1324&gt;248.59,BA1324&lt;250),14,IF(AND(BA1324&gt;2079.39,BA1324&lt;2081),15,IF(AND(BA1324&gt;774.57,BA1324&lt;776),16,IF(AND(BA1324&gt;296.25,BA1324&lt;298),17,IF(AND(BA1324&gt;2807.42,BA1324&lt;2809),18,IF(AND(BA1324&gt;867.59,BA1324&lt;869),19,IF(AND(BA1324&gt;612.7,BA1324&lt;614),20))))))))))))))))))</f>
        <v>0</v>
      </c>
      <c r="BY1324" s="52" t="b">
        <f>IF(AND(BC1324&gt;1204.78,BC1324&lt;1206),5,IF(AND(BC1324&gt;1407.63,BC1324&lt;1409),8,IF(AND(BC1324&gt;1427.91,BC1324&lt;1429),11,IF(AND(BC1324&gt;1261.45,BC1324&lt;1263),14,IF(AND(BC1324&gt;1473.83,BC1324&lt;1475),17,IF(AND(BC1324&gt;1495.07,BC1324&lt;1497),20))))))</f>
        <v>0</v>
      </c>
      <c r="BZ1324" s="52" t="b">
        <f>IF(AND(BD1324&gt;486.32,BD1324&lt;488),3,IF(AND(BD1324&gt;324.64,BD1324&lt;326),4,IF(AND(BD1324&gt;286.99,BD1324&lt;288.5),5,IF(AND(BD1324&gt;617.7,BD1324&lt;618),6,IF(AND(BD1324&gt;411.3,BD1324&lt;413),7,IF(AND(BD1324&gt;365.04,BD1324&lt;367),8,IF(AND(BD1324&gt;797.54,BD1324&lt;799),9,IF(AND(BD1324&gt;533.49,BD1324&lt;535),10,IF(AND(BD1324&gt;475.86,BD1324&lt;477),11,IF(AND(BD1324&gt;509.22,BD1324&lt;511),12,IF(AND(BD1324&gt;339.94,BD1324&lt;341.2),13,IF(AND(BD1324&gt;300.53,BD1324&lt;302),14,IF(AND(BD1324&gt;646.78,BD1324&lt;648),15,IF(AND(BD1324&gt;430.68,BD1324&lt;432),16,IF(AND(BD1324&gt;382.24,BD1324&lt;384),17,IF(AND(BD1324&gt;835.07,BD1324&lt;837),18,IF(AND(BD1324&gt;558.61,BD1324&lt;560),19,IF(AND(BD1324&gt;498.27,BD1324&lt;500),20))))))))))))))))))</f>
        <v>0</v>
      </c>
      <c r="CA1324" s="52" t="b">
        <f>IF(AND(BF1324&gt;497.89,BF1324&lt;499),3,IF(AND(BF1324&gt;360.29,BF1324&lt;362),4,IF(AND(BF1324&gt;249.38,BF1324&lt;251),5,IF(AND(BF1324&gt;628.22,BF1324&lt;630),6,IF(AND(BF1324&gt;455.21,BF1324&lt;457),7,IF(AND(BF1324&gt;315.16,BF1324&lt;317),8,IF(AND(BF1324&gt;814.35,BF1324&lt;816),9,IF(AND(BF1324&gt;571.19,BF1324&lt;573),10,IF(AND(BF1324&gt;401.59,BF1324&lt;403),11,IF(AND(BF1324&gt;521.33,BF1324&lt;523),12,IF(AND(BF1324&gt;377.28,BF1324&lt;379),13,IF(AND(BF1324&gt;261.15,BF1324&lt;263),14,IF(AND(BF1324&gt;657.8,BF1324&lt;659),15,IF(AND(BF1324&gt;476.66,BF1324&lt;478),16,IF(AND(BF1324&gt;330.01,BF1324&lt;332),17,IF(AND(BF1324&gt;852.67,BF1324&lt;854),18,IF(AND(BF1324&gt;598.08,BF1324&lt;600),19,IF(AND(BF1324&gt;420.51,BF1324&lt;422),20))))))))))))))))))</f>
        <v>0</v>
      </c>
      <c r="CB1324" s="52" t="b">
        <f>IF(AND(BK1324&gt;358.85,BK1324&lt;360),3,IF(AND(BK1324&gt;129.83,BK1324&lt;131),4,IF(AND(BK1324&gt;77.61,BK1324&lt;79),5,IF(AND(BK1324&gt;426.19,BK1324&lt;428),6,IF(AND(BK1324&gt;159.77,BK1324&lt;161),7,IF(AND(BK1324&gt;94.38,BK1324&lt;96),8,IF(AND(BK1324&gt;567.37,BK1324&lt;569),9,IF(AND(BK1324&gt;203.4,BK1324&lt;205),10,IF(AND(BK1324&gt;131.96,BK1324&lt;133),11,IF(AND(BK1324&gt;375.76,BK1324&lt;377),12,IF(AND(BK1324&gt;135.98,BK1324&lt;137),13,IF(AND(BK1324&gt;81.31,BK1324&lt;83),14,IF(AND(BK1324&gt;446.27,BK1324&lt;448),15,IF(AND(BK1324&gt;167.32,BK1324&lt;169),16,IF(AND(BK1324&gt;98.86,BK1324&lt;100),17,IF(AND(BK1324&gt;594.08,BK1324&lt;596),18,IF(AND(BK1324&gt;213.01,BK1324&lt;215),19,IF(AND(BK1324&gt;138.21,BK1324&lt;140),20))))))))))))))))))</f>
        <v>0</v>
      </c>
      <c r="CC1324" s="52" t="b">
        <f>IF(AND(BM1324&gt;195.17,BM1324&lt;197),3,IF(AND(BM1324&gt;88.93,BM1324&lt;90),4,IF(AND(BM1324&gt;47.88,BM1324&lt;49),5,IF(AND(BM1324&gt;245.08,BM1324&lt;247),6,IF(AND(BM1324&gt;111.07,BM1324&lt;113),7,IF(AND(BM1324&gt;60.92,BM1324&lt;62),8,IF(AND(BM1324&gt;296.11,BM1324&lt;298),9,IF(AND(BM1324&gt;139.41,BM1324&lt;141),10,IF(AND(BM1324&gt;78.67,BM1324&lt;80),11,IF(AND(BM1324&gt;204.39,BM1324&lt;206),12,IF(AND(BM1324&gt;93.16,BM1324&lt;95),13,IF(AND(BM1324&gt;50.17,BM1324&lt;52),14,IF(AND(BM1324&gt;256.64,BM1324&lt;258),15,IF(AND(BM1324&gt;116.33,BM1324&lt;118),16,IF(AND(BM1324&gt;63.83,BM1324&lt;65),17,IF(AND(BM1324&gt;310.07,BM1324&lt;312),18,IF(AND(BM1324&gt;146.01,BM1324&lt;148),19,IF(AND(BM1324&gt;82.42,BM1324&lt;84),20))))))))))))))))))</f>
        <v>0</v>
      </c>
      <c r="CD1324" s="52" t="b">
        <f>IF(AND(BO1324&gt;107.35,BO1324&lt;109),3,IF(AND(BO1324&gt;63.65,BO1324&lt;65),4,IF(AND(BO1324&gt;44.75,BO1324&lt;46),5,IF(AND(BO1324&gt;143.27,BO1324&lt;145),6,IF(AND(BO1324&gt;85.58,BO1324&lt;87),7,IF(AND(BO1324&gt;60.46,BO1324&lt;62),8,IF(AND(BO1324&gt;194.16,BO1324&lt;196),9,IF(AND(BO1324&gt;117.24,BO1324&lt;119),10,IF(AND(BO1324&gt;82.88,BO1324&lt;84),11,IF(AND(BO1324&gt;112.44,BO1324&lt;114),12,IF(AND(BO1324&gt;66.69,BO1324&lt;68),13,IF(AND(BO1324&gt;46.9,BO1324&lt;48),14,IF(AND(BO1324&gt;150.05,BO1324&lt;152),15,IF(AND(BO1324&gt;90.65,BO1324&lt;91),16,IF(AND(BO1324&gt;63.34,BO1324&lt;65),17,IF(AND(BO1324&gt;203.34,BO1324&lt;205),18,IF(AND(BO1324&gt;122.8,BO1324&lt;124),19,IF(AND(BO1324&gt;86.83,BO1324&lt;88),20))))))))))))))))))</f>
        <v>0</v>
      </c>
      <c r="CE1324" s="52" t="b">
        <f>IF(AND(BP1324&gt;139.85,BP1324&lt;141),3,IF(AND(BP1324&gt;103.84,BP1324&lt;105),4,IF(AND(BP1324&gt;52.32,BP1324&lt;54),5,IF(AND(BP1324&gt;285.46,BP1324&lt;287),6,IF(AND(BP1324&gt;118.42,BP1324&lt;120),7,IF(AND(BP1324&gt;62.42,BP1324&lt;64),8,IF(AND(BP1324&gt;412.27,BP1324&lt;414),9,IF(AND(BP1324&gt;140.33,BP1324&lt;142),10,IF(AND(BP1324&gt;145,BP1324&lt;147),11,IF(AND(BP1324&gt;146.47,BP1324&lt;148),12,IF(AND(BP1324&gt;108.77,BP1324&lt;110),13,IF(AND(BP1324&gt;54.82,BP1324&lt;56),14,IF(AND(BP1324&gt;298.92,BP1324&lt;300),15,IF(AND(BP1324&gt;124.03,BP1324&lt;126),16,IF(AND(BP1324&gt;65.4,BP1324&lt;67),17,IF(AND(BP1324&gt;431.69,BP1324&lt;433),18,IF(AND(BP1324&gt;146.97,BP1324&lt;148),19,IF(AND(BP1324&gt;151.86,BP1324&lt;153),20))))))))))))))))))</f>
        <v>0</v>
      </c>
      <c r="CF1324" s="52" t="b">
        <f>IF(AND(BQ1324&gt;350.42,BQ1324&lt;352),3,IF(AND(BQ1324&gt;546.22,BQ1324&lt;548),4,IF(AND(BQ1324&gt;155.33,BQ1324&lt;157),5,IF(AND(BQ1324&gt;721.99,BQ1324&lt;723),6,IF(AND(BQ1324&gt;638.96,BQ1324&lt;639),7,IF(AND(BQ1324&gt;187.79,BQ1324&lt;189),8,IF(AND(BQ1324&gt;945.4,BQ1324&lt;947),9,IF(AND(BQ1324&gt;698.46,BQ1324&lt;670),10,IF(AND(BQ1324&gt;360.7,BQ1324&lt;362),11,IF(AND(BQ1324&gt;366.94,BQ1324&lt;368),12,IF(AND(BQ1324&gt;571.94,BQ1324&lt;573),13,IF(AND(BQ1324&gt;162.68,BQ1324&lt;164),14,IF(AND(BQ1324&gt;755.97,BQ1324&lt;757),15,IF(AND(BQ1324&gt;667.99,BQ1324&lt;669),16,IF(AND(BQ1324&gt;196.66,BQ1324&lt;198),17,IF(AND(BQ1324&gt;989.88,BQ1324&lt;991),18,IF(AND(BQ1324&gt;731.33,BQ1324&lt;733),19,IF(AND(BQ1324&gt;377.7,BQ1324&lt;379),20))))))))))))))))))</f>
        <v>0</v>
      </c>
      <c r="CG1324" s="52" t="b">
        <f>IF(AND(BS1324&gt;46.2,BS1324&lt;46.5),3,IF(AND(BS1324&gt;18.8,BS1324&lt;19.1),4,IF(AND(BS1324&gt;15.8,BS1324&lt;16),5,IF(AND(BS1324&gt;78.7,BS1324&lt;79),6,IF(AND(BS1324&gt;32.1,BS1324&lt;32.4),7,IF(AND(BS1324&gt;26.9,BS1324&lt;27.3),8,IF(AND(BS1324&gt;125,BS1324&lt;125.5),9,IF(AND(BS1324&gt;48.2,BS1324&lt;48.52),10,IF(AND(BS1324&gt;43.1,BS1324&lt;43.6),11,IF(AND(BS1324&gt;48.53,BS1324&lt;48.7),12,IF(AND(BS1324&gt;19.6,BS1324&lt;20.1),13,IF(AND(BS1324&gt;16.5,BS1324&lt;16.9),14,IF(AND(BS1324&gt;82.4,BS1324&lt;82.8),15,IF(AND(BS1324&gt;33.6,BS1324&lt;34),16,IF(AND(BS1324&gt;28,BS1324&lt;28.6),17,IF(AND(BS1324&gt;130.8,BS1324&lt;131.4),18,IF(AND(BS1324&gt;50.5,BS1324&lt;50.9),19,IF(AND(BS1324&gt;45.2,BS1324&lt;45.8),20))))))))))))))))))</f>
        <v>0</v>
      </c>
    </row>
    <row r="1325" spans="1:88" s="7" customFormat="1" ht="90" customHeight="1">
      <c r="A1325" s="297"/>
      <c r="B1325" s="300"/>
      <c r="C1325" s="309"/>
      <c r="D1325" s="311" t="s">
        <v>338</v>
      </c>
      <c r="E1325" s="312"/>
      <c r="F1325" s="10" t="s">
        <v>36</v>
      </c>
      <c r="G1325" s="12">
        <f>IF(AD1325=FALSE,0,AD1325)</f>
        <v>0</v>
      </c>
      <c r="H1325" s="12" t="s">
        <v>36</v>
      </c>
      <c r="I1325" s="12">
        <f>IF(AE1325=FALSE,0,AE1325)</f>
        <v>0</v>
      </c>
      <c r="J1325" s="12">
        <f>IF(AF1325=FALSE,0,AF1325)</f>
        <v>325.64</v>
      </c>
      <c r="K1325" s="12" t="s">
        <v>36</v>
      </c>
      <c r="L1325" s="12">
        <f>IF(AG1325=FALSE,0,AG1325)</f>
        <v>0</v>
      </c>
      <c r="M1325" s="12" t="s">
        <v>36</v>
      </c>
      <c r="N1325" s="12" t="s">
        <v>36</v>
      </c>
      <c r="O1325" s="12" t="s">
        <v>36</v>
      </c>
      <c r="P1325" s="12" t="s">
        <v>36</v>
      </c>
      <c r="Q1325" s="12">
        <f>IF(AH1325=FALSE,0,AH1325)</f>
        <v>0</v>
      </c>
      <c r="R1325" s="12" t="s">
        <v>36</v>
      </c>
      <c r="S1325" s="12">
        <f>IF(AI1325=FALSE,0,AI1325)</f>
        <v>0</v>
      </c>
      <c r="T1325" s="12" t="s">
        <v>36</v>
      </c>
      <c r="U1325" s="12">
        <f>IF(AJ1325=FALSE,0,AJ1325)</f>
        <v>0</v>
      </c>
      <c r="V1325" s="12">
        <f>IF(AK1325=FALSE,0,AK1325)</f>
        <v>0</v>
      </c>
      <c r="W1325" s="12">
        <f>IF(AL1325=FALSE,0,AL1325)</f>
        <v>0</v>
      </c>
      <c r="X1325" s="12" t="s">
        <v>36</v>
      </c>
      <c r="Y1325" s="12">
        <f>IF(AM1325=FALSE,0,AM1325)</f>
        <v>0</v>
      </c>
      <c r="Z1325" s="12" t="s">
        <v>36</v>
      </c>
      <c r="AA1325" s="18">
        <v>9</v>
      </c>
      <c r="AB1325" s="4"/>
      <c r="AC1325" s="4"/>
      <c r="AD1325" s="52" t="b">
        <f>IF(AD1324=3,948.15,IF(AD1324=4,624.59,IF(AD1324=5,238.38,IF(AD1324=6,1987,IF(AD1324=7,740.75,IF(AD1324=8,283.91,IF(AD1324=9,2682.35,IF(AD1324=10,829.59,IF(AD1324=11,586.15,IF(AD1324=12,992.71,IF(AD1324=13,653.95,IF(AD1324=14,249.59,IF(AD1324=15,2080.39,IF(AD1324=16,775.57,IF(AD1324=17,297.25,IF(AD1324=18,2808.42,IF(AD1324=19,868.59,IF(AD1324=20,613.7))))))))))))))))))</f>
        <v>0</v>
      </c>
      <c r="AE1325" s="52" t="b">
        <f>IF(AE1324=5,1205.78,IF(AE1324=8,1408.63,IF(AE1324=11,1428.91,IF(AE1324=14,1262.45,IF(AE1324=17,1474.83,IF(AE1324=20,1496.07))))))</f>
        <v>0</v>
      </c>
      <c r="AF1325" s="52">
        <f>IF(AF1324=3,487.32,IF(AF1324=4,325.64,IF(AF1324=5,287.99,IF(AF1324=6,618.7,IF(AF1324=7,412.3,IF(AF1324=8,366.04,IF(AF1324=9,798.54,IF(AF1324=10,534.49,IF(AF1324=11,476.86,IF(AF1324=12,510.22,IF(AF1324=13,340.94,IF(AF1324=14,301.53,IF(AF1324=15,647.78,IF(AF1324=16,431.68,IF(AF1324=17,383.24,IF(AF1324=18,836.07,IF(AF1324=19,559.61,IF(AF1324=20,499.27))))))))))))))))))</f>
        <v>325.64</v>
      </c>
      <c r="AG1325" s="52" t="b">
        <f>IF(AG1324=3,498.89,IF(AG1324=4,361.29,IF(AG1324=5,250.38,IF(AG1324=6,629.22,IF(AG1324=7,456.21,IF(AG1324=8,316.16,IF(AG1324=9,815.35,IF(AG1324=10,572.19,IF(AG1324=11,402.59,IF(AG1324=12,522.33,IF(AG1324=13,378.28,IF(AG1324=14,262.15,IF(AG1324=15,658.8,IF(AG1324=16,477.66,IF(AG1324=17,331.01,IF(AG1324=18,853.67,IF(AG1324=19,599.08,IF(AG1324=20,421.51))))))))))))))))))</f>
        <v>0</v>
      </c>
      <c r="AH1325" s="52" t="b">
        <f>IF(AH1324=3,359.85,IF(AH1324=4,130.83,IF(AH1324=5,78.61,IF(AH1324=6,427.19,IF(AH1324=7,160.77,IF(AH1324=8,95.38,IF(AH1324=9,568.37,IF(AH1324=10,204.4,IF(AH1324=11,132.96,IF(AH1324=12,376.76,IF(AH1324=13,136.98,IF(AH1324=14,82.31,IF(AH1324=15,447.27,IF(AH1324=16,168.32,IF(AH1324=17,99.86,IF(AH1324=18,595.08,IF(AH1324=19,214.01,IF(AH1324=20,139.21))))))))))))))))))</f>
        <v>0</v>
      </c>
      <c r="AI1325" s="52" t="b">
        <f>IF(AI1324=3,196.17,IF(AI1324=4,89.93,IF(AI1324=5,48.88,IF(AI1324=6,246.08,IF(AI1324=7,112.07,IF(AI1324=8,61.92,IF(AI1324=9,297.11,IF(AI1324=10,140.41,IF(AI1324=11,79.67,IF(AI1324=12,205.39,IF(AI1324=13,94.16,IF(AI1324=14,51.17,IF(AI1324=15,257.64,IF(AI1324=16,117.33,IF(AI1324=17,64.83,IF(AI1324=18,311.07,IF(AI1324=19,147.01,IF(AI1324=20,83.42))))))))))))))))))</f>
        <v>0</v>
      </c>
      <c r="AJ1325" s="52" t="b">
        <f>IF(AJ1324=3,108.35,IF(AJ1324=4,64.65,IF(AJ1324=5,45.75,IF(AJ1324=6,144.27,IF(AJ1324=7,86.58,IF(AJ1324=8,61.46,IF(AJ1324=9,195.16,IF(AJ1324=10,118.24,IF(AJ1324=11,83.88,IF(AJ1324=12,113.44,IF(AJ1324=13,67.69,IF(AJ1324=14,47.9,IF(AJ1324=15,151.05,IF(AJ1324=16,90.65,IF(AJ1324=17,64.34,IF(AJ1324=18,204.34,IF(AJ1324=19,123.8,IF(AJ1324=20,87.83))))))))))))))))))</f>
        <v>0</v>
      </c>
      <c r="AK1325" s="52" t="b">
        <f>IF(AK1324=3,140.85,IF(AK1324=4,104.84,IF(AK1324=5,53.32,IF(AK1324=6,286.46,IF(AK1324=7,119.42,IF(AK1324=8,63.42,IF(AK1324=9,413.27,IF(AK1324=10,141.33,IF(AK1324=11,146,IF(AK1324=12,147.47,IF(AK1324=13,109.77,IF(AK1324=14,55.82,IF(AK1324=15,299.92,IF(AK1324=16,125.03,IF(AK1324=17,66.4,IF(AK1324=18,432.69,IF(AK1324=19,147.97,IF(AK1324=20,152.86))))))))))))))))))</f>
        <v>0</v>
      </c>
      <c r="AL1325" s="52" t="b">
        <f>IF(AL1324=3,351.42,IF(AL1324=4,547.22,IF(AL1324=5,156.33,IF(AL1324=6,722.99,IF(AL1324=7,638.96,IF(AL1324=8,188.79,IF(AL1324=9,946.4,IF(AL1324=10,699.46,IF(AL1324=11,361.7,IF(AL1324=12,367.94,IF(AL1324=13,572.94,IF(AL1324=14,163.68,IF(AL1324=15,756.97,IF(AL1324=16,668.99,IF(AL1324=17,197.66,IF(AL1324=18,990.88,IF(AL1324=19,732.33,IF(AL1324=20,378.7))))))))))))))))))</f>
        <v>0</v>
      </c>
      <c r="AM1325" s="52" t="b">
        <f>IF(AM1324=3,46.41,IF(AM1324=4,19.01,IF(AM1324=5,15.96,IF(AM1324=6,78.9,IF(AM1324=7,32.34,IF(AM1324=8,27.09,IF(AM1324=9,125.27,IF(AM1324=10,48.48,IF(AM1324=11,43.47,IF(AM1324=12,48.59,IF(AM1324=13,19.9,IF(AM1324=14,16.71,IF(AM1324=15,82.61,IF(AM1324=16,33.86,IF(AM1324=17,28.36,IF(AM1324=18,131.15,IF(AM1324=19,50.76,IF(AM1324=20,45.51))))))))))))))))))</f>
        <v>0</v>
      </c>
      <c r="AN1325" s="4"/>
      <c r="AO1325" s="4">
        <f t="shared" si="3348"/>
        <v>0</v>
      </c>
      <c r="AP1325" s="4">
        <f t="shared" si="3349"/>
        <v>0</v>
      </c>
      <c r="AQ1325" s="4">
        <f t="shared" si="3283"/>
        <v>0</v>
      </c>
      <c r="AR1325" s="4"/>
      <c r="AU1325" s="310"/>
      <c r="AV1325" s="316"/>
      <c r="AW1325" s="317"/>
      <c r="AX1325" s="321" t="s">
        <v>338</v>
      </c>
      <c r="AY1325" s="321"/>
      <c r="AZ1325" s="10" t="s">
        <v>36</v>
      </c>
      <c r="BA1325" s="12">
        <f>IF(BX1325=FALSE,0,BX1325)</f>
        <v>0</v>
      </c>
      <c r="BB1325" s="12" t="s">
        <v>36</v>
      </c>
      <c r="BC1325" s="12">
        <f>IF(BY1325=FALSE,0,BY1325)</f>
        <v>0</v>
      </c>
      <c r="BD1325" s="12">
        <f>IF(BZ1325=FALSE,0,BZ1325)</f>
        <v>651.28</v>
      </c>
      <c r="BE1325" s="12" t="s">
        <v>36</v>
      </c>
      <c r="BF1325" s="12">
        <f>IF(CA1325=FALSE,0,CA1325)</f>
        <v>0</v>
      </c>
      <c r="BG1325" s="12" t="s">
        <v>36</v>
      </c>
      <c r="BH1325" s="12" t="s">
        <v>36</v>
      </c>
      <c r="BI1325" s="12" t="s">
        <v>36</v>
      </c>
      <c r="BJ1325" s="12" t="s">
        <v>36</v>
      </c>
      <c r="BK1325" s="12">
        <f>IF(CB1325=FALSE,0,CB1325)</f>
        <v>0</v>
      </c>
      <c r="BL1325" s="12" t="s">
        <v>36</v>
      </c>
      <c r="BM1325" s="12">
        <f>IF(CC1325=FALSE,0,CC1325)</f>
        <v>0</v>
      </c>
      <c r="BN1325" s="12" t="s">
        <v>36</v>
      </c>
      <c r="BO1325" s="12">
        <f>IF(CD1325=FALSE,0,CD1325)</f>
        <v>0</v>
      </c>
      <c r="BP1325" s="12">
        <f>IF(CE1325=FALSE,0,CE1325)</f>
        <v>0</v>
      </c>
      <c r="BQ1325" s="12">
        <f>IF(CF1325=FALSE,0,CF1325)</f>
        <v>0</v>
      </c>
      <c r="BR1325" s="12" t="s">
        <v>36</v>
      </c>
      <c r="BS1325" s="12">
        <f>IF(CG1325=FALSE,0,CG1325)</f>
        <v>0</v>
      </c>
      <c r="BT1325" s="12" t="s">
        <v>36</v>
      </c>
      <c r="BU1325" s="18">
        <v>9</v>
      </c>
      <c r="BV1325" s="4"/>
      <c r="BW1325" s="4"/>
      <c r="BX1325" s="52" t="b">
        <f>IF(AD1324=3,1896.3,IF(AD1324=4,1249.18,IF(AD1324=5,476.76,IF(AD1324=6,3974,IF(AD1324=7,1481.5,IF(AD1324=8,567.82,IF(AD1324=9,5364.7,IF(AD1324=10,1659.18,IF(AD1324=11,1172.3)))))))))</f>
        <v>0</v>
      </c>
      <c r="BY1325" s="52" t="b">
        <f>IF(AE1324=5,2411.56,IF(AE1324=8,2817.26,IF(AE1324=11,2857.82)))</f>
        <v>0</v>
      </c>
      <c r="BZ1325" s="52">
        <f>IF(AF1324=3,974.64,IF(AF1324=4,651.28,IF(AF1324=5,575.98,IF(AF1324=6,1237.4,IF(AF1324=7,824.6,IF(AF1324=8,732.08,IF(AF1324=9,1597.08,IF(AF1324=10,1068.98,IF(AF1324=11,953.72)))))))))</f>
        <v>651.28</v>
      </c>
      <c r="CA1325" s="52" t="b">
        <f>IF(AG1324=3,997.78,IF(AG1324=4,722.58,IF(AG1324=5,500.76,IF(AG1324=6,1258.44,IF(AG1324=7,912.42,IF(AG1324=8,632.32,IF(AG1324=9,1630.7,IF(AG1324=10,1144.38,IF(AG1324=11,805.18)))))))))</f>
        <v>0</v>
      </c>
      <c r="CB1325" s="52" t="b">
        <f>IF(AH1324=3,719.7,IF(AH1324=4,261.66,IF(AH1324=5,157.22,IF(AH1324=6,854.38,IF(AH1324=7,321.54,IF(AH1324=8,190.76,IF(AH1324=9,1136.74,IF(AH1324=10,408.8,IF(AH1324=11,265.92)))))))))</f>
        <v>0</v>
      </c>
      <c r="CC1325" s="52" t="b">
        <f>IF(AI1324=3,392.34,IF(AI1324=4,179.86,IF(AI1324=5,97.76,IF(AI1324=6,492.16,IF(AI1324=7,224.14,IF(AI1324=8,123.84,IF(AI1324=9,594.22,IF(AI1324=10,280.82,IF(AI1324=11,159.34)))))))))</f>
        <v>0</v>
      </c>
      <c r="CD1325" s="52" t="b">
        <f>IF(AJ1324=3,216.7,IF(AJ1324=4,129.3,IF(AJ1324=5,91.5,IF(AJ1324=6,288.54,IF(AJ1324=7,173.16,IF(AJ1324=8,122.92,IF(AJ1324=9,390.32,IF(AJ1324=10,236.48,IF(AJ1324=11,167.76)))))))))</f>
        <v>0</v>
      </c>
      <c r="CE1325" s="52" t="b">
        <f>IF(AK1324=3,281.7,IF(AK1324=4,209.68,IF(AK1324=5,106.64,IF(AK1324=6,572.92,IF(AK1324=7,238.84,IF(AK1324=8,126.84,IF(AK1324=9,826.54,IF(AK1324=10,282.66,IF(AK1324=11,292)))))))))</f>
        <v>0</v>
      </c>
      <c r="CF1325" s="52" t="b">
        <f>IF(AL1324=3,702.84,IF(AL1324=4,1094.44,IF(AL1324=5,312.66,IF(AL1324=6,1445.98,IF(AL1324=7,1277.92,IF(AL1324=8,377.58,IF(AL1324=9,1892.8,IF(AL1324=10,1398.92,IF(AL1324=11,723.4)))))))))</f>
        <v>0</v>
      </c>
      <c r="CG1325" s="52" t="b">
        <f>IF(AM1324=3,92.82,IF(AM1324=4,38.02,IF(AM1324=5,31.92,IF(AM1324=6,157.8,IF(AM1324=7,64.68,IF(AM1324=8,54.18,IF(AM1324=9,250.54,IF(AM1324=10,96.96,IF(AM1324=11,86.94)))))))))</f>
        <v>0</v>
      </c>
    </row>
    <row r="1326" spans="1:88" ht="30" customHeight="1">
      <c r="A1326" s="295" t="s">
        <v>150</v>
      </c>
      <c r="B1326" s="298" t="s">
        <v>233</v>
      </c>
      <c r="C1326" s="307">
        <v>12807</v>
      </c>
      <c r="D1326" s="298" t="s">
        <v>27</v>
      </c>
      <c r="E1326" s="36" t="s">
        <v>28</v>
      </c>
      <c r="F1326" s="40">
        <f>G1326+I1326+J1326+L1326+Q1326+S1326+U1326+V1326+W1326+Y1326+Z1326</f>
        <v>6302580.8399999999</v>
      </c>
      <c r="G1326" s="44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f>M1326+O1326</f>
        <v>4627041.03</v>
      </c>
      <c r="M1326" s="40">
        <v>4627041.03</v>
      </c>
      <c r="N1326" s="13">
        <v>0</v>
      </c>
      <c r="O1326" s="13">
        <v>0</v>
      </c>
      <c r="P1326" s="13">
        <v>0</v>
      </c>
      <c r="Q1326" s="13">
        <v>1675539.81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8">
        <v>1</v>
      </c>
      <c r="AO1326" s="4">
        <f t="shared" si="3348"/>
        <v>0</v>
      </c>
      <c r="AP1326" s="4">
        <f t="shared" si="3349"/>
        <v>0</v>
      </c>
      <c r="AQ1326" s="4">
        <f t="shared" si="3283"/>
        <v>0</v>
      </c>
      <c r="AU1326" s="310" t="s">
        <v>150</v>
      </c>
      <c r="AV1326" s="316" t="s">
        <v>233</v>
      </c>
      <c r="AW1326" s="317">
        <v>12807</v>
      </c>
      <c r="AX1326" s="316" t="s">
        <v>27</v>
      </c>
      <c r="AY1326" s="36" t="s">
        <v>28</v>
      </c>
      <c r="AZ1326" s="10">
        <f>BA1326+BC1326+BD1326+BF1326+BK1326+BM1326+BO1326+BP1326+BQ1326+BS1326+BT1326</f>
        <v>12605161.68</v>
      </c>
      <c r="BA1326" s="44">
        <f>ROUND($C1326*BA1334,2)</f>
        <v>0</v>
      </c>
      <c r="BB1326" s="10">
        <f>ROUND(H1326*2,2)</f>
        <v>0</v>
      </c>
      <c r="BC1326" s="44">
        <f>ROUND($C1326*BC1334,2)</f>
        <v>0</v>
      </c>
      <c r="BD1326" s="44">
        <f>ROUND($C1326*BD1334,2)</f>
        <v>0</v>
      </c>
      <c r="BE1326" s="10">
        <f>ROUND(K1326*2,2)</f>
        <v>0</v>
      </c>
      <c r="BF1326" s="44">
        <f>ROUND($C1326*BF1334,2)</f>
        <v>9254082.0600000005</v>
      </c>
      <c r="BG1326" s="10">
        <f>ROUND(M1326*2,2)</f>
        <v>9254082.0600000005</v>
      </c>
      <c r="BH1326" s="10">
        <f>ROUND(N1326*2,2)</f>
        <v>0</v>
      </c>
      <c r="BI1326" s="10">
        <f>ROUND(O1326*2,2)</f>
        <v>0</v>
      </c>
      <c r="BJ1326" s="10">
        <f>ROUND(P1326*2,2)</f>
        <v>0</v>
      </c>
      <c r="BK1326" s="44">
        <f>ROUND($C1326*BK1334,2)</f>
        <v>3351079.62</v>
      </c>
      <c r="BL1326" s="10">
        <f>ROUND(R1326*2,2)</f>
        <v>0</v>
      </c>
      <c r="BM1326" s="44">
        <f>ROUND($C1326*BM1334,2)</f>
        <v>0</v>
      </c>
      <c r="BN1326" s="10">
        <f>ROUND(T1326*2,2)</f>
        <v>0</v>
      </c>
      <c r="BO1326" s="44">
        <f>ROUND($C1326*BO1334,2)</f>
        <v>0</v>
      </c>
      <c r="BP1326" s="44">
        <f>ROUND(V1326*2,2)</f>
        <v>0</v>
      </c>
      <c r="BQ1326" s="44">
        <f>ROUND($C1326*BQ1334,2)</f>
        <v>0</v>
      </c>
      <c r="BR1326" s="10">
        <f>ROUND(X1326*2,2)</f>
        <v>0</v>
      </c>
      <c r="BS1326" s="44">
        <f>ROUND(Y1326*2,2)</f>
        <v>0</v>
      </c>
      <c r="BT1326" s="10">
        <f>ROUND(Z1326*2,2)</f>
        <v>0</v>
      </c>
      <c r="BU1326" s="18">
        <v>1</v>
      </c>
      <c r="CI1326" s="32">
        <f>BF1326-BG1326</f>
        <v>0</v>
      </c>
    </row>
    <row r="1327" spans="1:88" ht="60" customHeight="1">
      <c r="A1327" s="296"/>
      <c r="B1327" s="299"/>
      <c r="C1327" s="308"/>
      <c r="D1327" s="300"/>
      <c r="E1327" s="36" t="s">
        <v>29</v>
      </c>
      <c r="F1327" s="13">
        <v>0</v>
      </c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8">
        <v>2</v>
      </c>
      <c r="AO1327" s="4">
        <f t="shared" si="3348"/>
        <v>0</v>
      </c>
      <c r="AP1327" s="4">
        <f t="shared" si="3349"/>
        <v>0</v>
      </c>
      <c r="AQ1327" s="4">
        <f t="shared" si="3283"/>
        <v>0</v>
      </c>
      <c r="AU1327" s="310"/>
      <c r="AV1327" s="316"/>
      <c r="AW1327" s="317"/>
      <c r="AX1327" s="316"/>
      <c r="AY1327" s="36" t="s">
        <v>29</v>
      </c>
      <c r="AZ1327" s="13">
        <v>0</v>
      </c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8">
        <v>2</v>
      </c>
    </row>
    <row r="1328" spans="1:88" ht="120" customHeight="1">
      <c r="A1328" s="296"/>
      <c r="B1328" s="299"/>
      <c r="C1328" s="308"/>
      <c r="D1328" s="298" t="s">
        <v>30</v>
      </c>
      <c r="E1328" s="36" t="s">
        <v>31</v>
      </c>
      <c r="F1328" s="13">
        <v>0</v>
      </c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8">
        <v>3</v>
      </c>
      <c r="AO1328" s="4">
        <f t="shared" si="3348"/>
        <v>0</v>
      </c>
      <c r="AP1328" s="4">
        <f t="shared" si="3349"/>
        <v>0</v>
      </c>
      <c r="AQ1328" s="4">
        <f t="shared" si="3283"/>
        <v>0</v>
      </c>
      <c r="AT1328" s="32">
        <f>AZ1328-BC1328</f>
        <v>0</v>
      </c>
      <c r="AU1328" s="310"/>
      <c r="AV1328" s="316"/>
      <c r="AW1328" s="317"/>
      <c r="AX1328" s="316" t="s">
        <v>30</v>
      </c>
      <c r="AY1328" s="36" t="s">
        <v>31</v>
      </c>
      <c r="AZ1328" s="13">
        <v>0</v>
      </c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8">
        <v>3</v>
      </c>
    </row>
    <row r="1329" spans="1:88" ht="30" customHeight="1">
      <c r="A1329" s="296"/>
      <c r="B1329" s="299"/>
      <c r="C1329" s="308"/>
      <c r="D1329" s="299"/>
      <c r="E1329" s="36" t="s">
        <v>32</v>
      </c>
      <c r="F1329" s="13">
        <v>0</v>
      </c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8">
        <v>4</v>
      </c>
      <c r="AO1329" s="4">
        <f t="shared" si="3348"/>
        <v>0</v>
      </c>
      <c r="AP1329" s="4">
        <f t="shared" si="3349"/>
        <v>0</v>
      </c>
      <c r="AQ1329" s="4">
        <f t="shared" si="3283"/>
        <v>0</v>
      </c>
      <c r="AU1329" s="310"/>
      <c r="AV1329" s="316"/>
      <c r="AW1329" s="317"/>
      <c r="AX1329" s="316"/>
      <c r="AY1329" s="36" t="s">
        <v>32</v>
      </c>
      <c r="AZ1329" s="13">
        <v>0</v>
      </c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8">
        <v>4</v>
      </c>
    </row>
    <row r="1330" spans="1:88" ht="30" customHeight="1">
      <c r="A1330" s="296"/>
      <c r="B1330" s="299"/>
      <c r="C1330" s="308"/>
      <c r="D1330" s="299"/>
      <c r="E1330" s="36" t="s">
        <v>33</v>
      </c>
      <c r="F1330" s="13">
        <v>0</v>
      </c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8">
        <v>5</v>
      </c>
      <c r="AO1330" s="4">
        <f t="shared" si="3348"/>
        <v>0</v>
      </c>
      <c r="AP1330" s="4">
        <f t="shared" si="3349"/>
        <v>0</v>
      </c>
      <c r="AQ1330" s="4">
        <f t="shared" si="3283"/>
        <v>0</v>
      </c>
      <c r="AU1330" s="310"/>
      <c r="AV1330" s="316"/>
      <c r="AW1330" s="317"/>
      <c r="AX1330" s="316"/>
      <c r="AY1330" s="36" t="s">
        <v>33</v>
      </c>
      <c r="AZ1330" s="13">
        <v>0</v>
      </c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8">
        <v>5</v>
      </c>
    </row>
    <row r="1331" spans="1:88" ht="30" customHeight="1">
      <c r="A1331" s="296"/>
      <c r="B1331" s="299"/>
      <c r="C1331" s="308"/>
      <c r="D1331" s="300"/>
      <c r="E1331" s="36" t="s">
        <v>34</v>
      </c>
      <c r="F1331" s="13">
        <v>0</v>
      </c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8">
        <v>6</v>
      </c>
      <c r="AO1331" s="4">
        <f t="shared" si="3348"/>
        <v>0</v>
      </c>
      <c r="AP1331" s="4">
        <f t="shared" si="3349"/>
        <v>0</v>
      </c>
      <c r="AQ1331" s="4">
        <f t="shared" si="3283"/>
        <v>0</v>
      </c>
      <c r="AU1331" s="310"/>
      <c r="AV1331" s="316"/>
      <c r="AW1331" s="317"/>
      <c r="AX1331" s="316"/>
      <c r="AY1331" s="36" t="s">
        <v>34</v>
      </c>
      <c r="AZ1331" s="13">
        <v>0</v>
      </c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8">
        <v>6</v>
      </c>
    </row>
    <row r="1332" spans="1:88" ht="30" customHeight="1">
      <c r="A1332" s="296"/>
      <c r="B1332" s="299"/>
      <c r="C1332" s="308"/>
      <c r="D1332" s="311" t="s">
        <v>35</v>
      </c>
      <c r="E1332" s="312"/>
      <c r="F1332" s="10">
        <f>F1326+F1327+F1328+F1329+F1330+F1331</f>
        <v>6302580.8399999999</v>
      </c>
      <c r="G1332" s="10">
        <f t="shared" ref="G1332" si="3413">G1326+G1327+G1328+G1329+G1330+G1331</f>
        <v>0</v>
      </c>
      <c r="H1332" s="10">
        <f t="shared" ref="H1332" si="3414">H1326+H1327+H1328+H1329+H1330+H1331</f>
        <v>0</v>
      </c>
      <c r="I1332" s="10">
        <f t="shared" ref="I1332" si="3415">I1326+I1327+I1328+I1329+I1330+I1331</f>
        <v>0</v>
      </c>
      <c r="J1332" s="10">
        <f t="shared" ref="J1332" si="3416">J1326+J1327+J1328+J1329+J1330+J1331</f>
        <v>0</v>
      </c>
      <c r="K1332" s="10">
        <f t="shared" ref="K1332" si="3417">K1326+K1327+K1328+K1329+K1330+K1331</f>
        <v>0</v>
      </c>
      <c r="L1332" s="10">
        <f t="shared" ref="L1332" si="3418">L1326+L1327+L1328+L1329+L1330+L1331</f>
        <v>4627041.03</v>
      </c>
      <c r="M1332" s="10">
        <f t="shared" ref="M1332" si="3419">M1326+M1327+M1328+M1329+M1330+M1331</f>
        <v>4627041.03</v>
      </c>
      <c r="N1332" s="10">
        <f t="shared" ref="N1332" si="3420">N1326+N1327+N1328+N1329+N1330+N1331</f>
        <v>0</v>
      </c>
      <c r="O1332" s="10">
        <f t="shared" ref="O1332" si="3421">O1326+O1327+O1328+O1329+O1330+O1331</f>
        <v>0</v>
      </c>
      <c r="P1332" s="10">
        <f t="shared" ref="P1332" si="3422">P1326+P1327+P1328+P1329+P1330+P1331</f>
        <v>0</v>
      </c>
      <c r="Q1332" s="10">
        <f t="shared" ref="Q1332" si="3423">Q1326+Q1327+Q1328+Q1329+Q1330+Q1331</f>
        <v>1675539.81</v>
      </c>
      <c r="R1332" s="10">
        <f t="shared" ref="R1332" si="3424">R1326+R1327+R1328+R1329+R1330+R1331</f>
        <v>0</v>
      </c>
      <c r="S1332" s="10">
        <f t="shared" ref="S1332" si="3425">S1326+S1327+S1328+S1329+S1330+S1331</f>
        <v>0</v>
      </c>
      <c r="T1332" s="10">
        <f t="shared" ref="T1332" si="3426">T1326+T1327+T1328+T1329+T1330+T1331</f>
        <v>0</v>
      </c>
      <c r="U1332" s="10">
        <f t="shared" ref="U1332" si="3427">U1326+U1327+U1328+U1329+U1330+U1331</f>
        <v>0</v>
      </c>
      <c r="V1332" s="10">
        <f t="shared" ref="V1332" si="3428">V1326+V1327+V1328+V1329+V1330+V1331</f>
        <v>0</v>
      </c>
      <c r="W1332" s="10">
        <f t="shared" ref="W1332" si="3429">W1326+W1327+W1328+W1329+W1330+W1331</f>
        <v>0</v>
      </c>
      <c r="X1332" s="10">
        <f t="shared" ref="X1332" si="3430">X1326+X1327+X1328+X1329+X1330+X1331</f>
        <v>0</v>
      </c>
      <c r="Y1332" s="10">
        <f t="shared" ref="Y1332" si="3431">Y1326+Y1327+Y1328+Y1329+Y1330+Y1331</f>
        <v>0</v>
      </c>
      <c r="Z1332" s="10">
        <f t="shared" ref="Z1332" si="3432">Z1326+Z1327+Z1328+Z1329+Z1330+Z1331</f>
        <v>0</v>
      </c>
      <c r="AA1332" s="18">
        <v>7</v>
      </c>
      <c r="AO1332" s="4">
        <f t="shared" si="3348"/>
        <v>0</v>
      </c>
      <c r="AP1332" s="4">
        <f t="shared" si="3349"/>
        <v>0</v>
      </c>
      <c r="AQ1332" s="4">
        <f t="shared" si="3283"/>
        <v>0</v>
      </c>
      <c r="AU1332" s="310"/>
      <c r="AV1332" s="316"/>
      <c r="AW1332" s="317"/>
      <c r="AX1332" s="321" t="s">
        <v>35</v>
      </c>
      <c r="AY1332" s="321"/>
      <c r="AZ1332" s="10">
        <f>AZ1326+AZ1327+AZ1328+AZ1329+AZ1330+AZ1331</f>
        <v>12605161.68</v>
      </c>
      <c r="BA1332" s="10">
        <f t="shared" ref="BA1332:BT1332" si="3433">BA1326+BA1327+BA1328+BA1329+BA1330+BA1331</f>
        <v>0</v>
      </c>
      <c r="BB1332" s="10">
        <f t="shared" si="3433"/>
        <v>0</v>
      </c>
      <c r="BC1332" s="10">
        <f t="shared" si="3433"/>
        <v>0</v>
      </c>
      <c r="BD1332" s="10">
        <f t="shared" si="3433"/>
        <v>0</v>
      </c>
      <c r="BE1332" s="10">
        <f t="shared" si="3433"/>
        <v>0</v>
      </c>
      <c r="BF1332" s="10">
        <f t="shared" si="3433"/>
        <v>9254082.0600000005</v>
      </c>
      <c r="BG1332" s="10">
        <f t="shared" si="3433"/>
        <v>9254082.0600000005</v>
      </c>
      <c r="BH1332" s="10">
        <f t="shared" si="3433"/>
        <v>0</v>
      </c>
      <c r="BI1332" s="10">
        <f t="shared" si="3433"/>
        <v>0</v>
      </c>
      <c r="BJ1332" s="10">
        <f t="shared" si="3433"/>
        <v>0</v>
      </c>
      <c r="BK1332" s="10">
        <f t="shared" si="3433"/>
        <v>3351079.62</v>
      </c>
      <c r="BL1332" s="10">
        <f t="shared" si="3433"/>
        <v>0</v>
      </c>
      <c r="BM1332" s="10">
        <f t="shared" si="3433"/>
        <v>0</v>
      </c>
      <c r="BN1332" s="10">
        <f t="shared" si="3433"/>
        <v>0</v>
      </c>
      <c r="BO1332" s="10">
        <f t="shared" si="3433"/>
        <v>0</v>
      </c>
      <c r="BP1332" s="10">
        <f t="shared" si="3433"/>
        <v>0</v>
      </c>
      <c r="BQ1332" s="10">
        <f t="shared" si="3433"/>
        <v>0</v>
      </c>
      <c r="BR1332" s="10">
        <f t="shared" si="3433"/>
        <v>0</v>
      </c>
      <c r="BS1332" s="10">
        <f t="shared" si="3433"/>
        <v>0</v>
      </c>
      <c r="BT1332" s="10">
        <f t="shared" si="3433"/>
        <v>0</v>
      </c>
      <c r="BU1332" s="18">
        <v>7</v>
      </c>
      <c r="BV1332" s="4">
        <v>1</v>
      </c>
      <c r="CI1332" s="32">
        <f>BF1332-BG1332</f>
        <v>0</v>
      </c>
      <c r="CJ1332" s="123"/>
    </row>
    <row r="1333" spans="1:88" ht="75" customHeight="1">
      <c r="A1333" s="296"/>
      <c r="B1333" s="299"/>
      <c r="C1333" s="308"/>
      <c r="D1333" s="311" t="s">
        <v>337</v>
      </c>
      <c r="E1333" s="312"/>
      <c r="F1333" s="11">
        <f>ROUND(F1332/C1326,2)</f>
        <v>492.12</v>
      </c>
      <c r="G1333" s="11">
        <f>ROUND(G1332/C1326,2)</f>
        <v>0</v>
      </c>
      <c r="H1333" s="11">
        <f>ROUND(H1332/C1326,2)</f>
        <v>0</v>
      </c>
      <c r="I1333" s="11">
        <f>ROUND(I1332/C1326,2)</f>
        <v>0</v>
      </c>
      <c r="J1333" s="11">
        <f>ROUND(J1332/C1326,2)</f>
        <v>0</v>
      </c>
      <c r="K1333" s="11">
        <f>ROUND(K1332/C1326,2)</f>
        <v>0</v>
      </c>
      <c r="L1333" s="11">
        <f>ROUND(L1332/C1326,2)</f>
        <v>361.29</v>
      </c>
      <c r="M1333" s="11">
        <f>ROUND(M1332/C1326,2)</f>
        <v>361.29</v>
      </c>
      <c r="N1333" s="11">
        <f>ROUND(N1332/C1326,2)</f>
        <v>0</v>
      </c>
      <c r="O1333" s="11">
        <f>ROUND(O1332/C1326,2)</f>
        <v>0</v>
      </c>
      <c r="P1333" s="11">
        <f>ROUND(P1332/C1326,2)</f>
        <v>0</v>
      </c>
      <c r="Q1333" s="11">
        <f>ROUND(Q1332/C1326,2)</f>
        <v>130.83000000000001</v>
      </c>
      <c r="R1333" s="11">
        <f>ROUND(R1332/C1326,2)</f>
        <v>0</v>
      </c>
      <c r="S1333" s="11">
        <f>ROUND(S1332/C1326,2)</f>
        <v>0</v>
      </c>
      <c r="T1333" s="11">
        <f>ROUND(T1332/C1326,2)</f>
        <v>0</v>
      </c>
      <c r="U1333" s="11">
        <f>ROUND(U1332/C1326,2)</f>
        <v>0</v>
      </c>
      <c r="V1333" s="11">
        <f>ROUND(V1332/C1326,2)</f>
        <v>0</v>
      </c>
      <c r="W1333" s="11">
        <f>ROUND(W1332/C1326,2)</f>
        <v>0</v>
      </c>
      <c r="X1333" s="11">
        <f>ROUND(X1332/C1326,2)</f>
        <v>0</v>
      </c>
      <c r="Y1333" s="11">
        <f>ROUND(Y1332/C1326,2)</f>
        <v>0</v>
      </c>
      <c r="Z1333" s="11">
        <f>ROUND(Z1332/C1326,2)</f>
        <v>0</v>
      </c>
      <c r="AA1333" s="18">
        <v>8</v>
      </c>
      <c r="AD1333" s="52" t="b">
        <f>IF(AND(G1333&gt;947.15,G1333&lt;949),3,IF(AND(G1333&gt;623.59,G1333&lt;625),4,IF(AND(G1333&gt;237.38,G1333&lt;239),5,IF(AND(G1333&gt;1986,G1333&lt;1988),6,IF(AND(G1333&gt;739.75,G1333&lt;741),7,IF(AND(G1333&gt;282.91,G1333&lt;284),8,IF(AND(G1333&gt;2681.35,G1333&lt;2683),9,IF(AND(G1333&gt;828.59,G1333&lt;830),10,IF(AND(G1333&gt;585.15,G1333&lt;587),11,IF(AND(G1333&gt;991.71,G1333&lt;993),12,IF(AND(G1333&gt;652.95,G1333&lt;654),13,IF(AND(G1333&gt;248.59,G1333&lt;250),14,IF(AND(G1333&gt;2079.39,G1333&lt;2081),15,IF(AND(G1333&gt;774.57,G1333&lt;776),16,IF(AND(G1333&gt;296.25,G1333&lt;298),17,IF(AND(G1333&gt;2807.42,G1333&lt;2809),18,IF(AND(G1333&gt;867.59,G1333&lt;869),19,IF(AND(G1333&gt;612.7,G1333&lt;614),20))))))))))))))))))</f>
        <v>0</v>
      </c>
      <c r="AE1333" s="52" t="b">
        <f>IF(AND(I1333&gt;1204.78,I1333&lt;1206),5,IF(AND(I1333&gt;1407.63,I1333&lt;1409),8,IF(AND(I1333&gt;1427.91,I1333&lt;1429),11,IF(AND(I1333&gt;1261.45,I1333&lt;1263),14,IF(AND(I1333&gt;1473.83,I1333&lt;1475),17,IF(AND(I1333&gt;1495.07,I1333&lt;1497),20))))))</f>
        <v>0</v>
      </c>
      <c r="AF1333" s="52" t="b">
        <f>IF(AND(J1333&gt;486.32,J1333&lt;488),3,IF(AND(J1333&gt;324.64,J1333&lt;326),4,IF(AND(J1333&gt;286.99,J1333&lt;288.5),5,IF(AND(J1333&gt;617.7,J1333&lt;618),6,IF(AND(J1333&gt;411.3,J1333&lt;413),7,IF(AND(J1333&gt;365.04,J1333&lt;367),8,IF(AND(J1333&gt;797.54,J1333&lt;799),9,IF(AND(J1333&gt;533.49,J1333&lt;535),10,IF(AND(J1333&gt;475.86,J1333&lt;477),11,IF(AND(J1333&gt;509.22,J1333&lt;511),12,IF(AND(J1333&gt;339.94,J1333&lt;341.2),13,IF(AND(J1333&gt;300.53,J1333&lt;302),14,IF(AND(J1333&gt;646.78,J1333&lt;648),15,IF(AND(J1333&gt;430.68,J1333&lt;432),16,IF(AND(J1333&gt;382.24,J1333&lt;384),17,IF(AND(J1333&gt;835.07,J1333&lt;837),18,IF(AND(J1333&gt;558.61,J1333&lt;560),19,IF(AND(J1333&gt;498.27,J1333&lt;500),20))))))))))))))))))</f>
        <v>0</v>
      </c>
      <c r="AG1333" s="52">
        <f>IF(AND(L1333&gt;497.89,L1333&lt;499),3,IF(AND(L1333&gt;360.29,L1333&lt;362),4,IF(AND(L1333&gt;249.38,L1333&lt;251),5,IF(AND(L1333&gt;628.22,L1333&lt;630),6,IF(AND(L1333&gt;455.21,L1333&lt;457),7,IF(AND(L1333&gt;315.16,L1333&lt;317),8,IF(AND(L1333&gt;814.35,L1333&lt;816),9,IF(AND(L1333&gt;571.19,L1333&lt;573),10,IF(AND(L1333&gt;401.59,L1333&lt;403),11,IF(AND(L1333&gt;521.33,L1333&lt;523),12,IF(AND(L1333&gt;377.28,L1333&lt;379),13,IF(AND(L1333&gt;261.15,L1333&lt;263),14,IF(AND(L1333&gt;657.8,L1333&lt;659),15,IF(AND(L1333&gt;476.66,L1333&lt;478),16,IF(AND(L1333&gt;330.01,L1333&lt;332),17,IF(AND(L1333&gt;852.67,L1333&lt;854),18,IF(AND(L1333&gt;598.08,L1333&lt;600),19,IF(AND(L1333&gt;420.51,L1333&lt;422),20))))))))))))))))))</f>
        <v>4</v>
      </c>
      <c r="AH1333" s="52">
        <f>IF(AND(Q1333&gt;358.85,Q1333&lt;360),3,IF(AND(Q1333&gt;129.83,Q1333&lt;131),4,IF(AND(Q1333&gt;77.61,Q1333&lt;79),5,IF(AND(Q1333&gt;426.19,Q1333&lt;428),6,IF(AND(Q1333&gt;159.77,Q1333&lt;161),7,IF(AND(Q1333&gt;94.38,Q1333&lt;96),8,IF(AND(Q1333&gt;567.37,Q1333&lt;569),9,IF(AND(Q1333&gt;203.4,Q1333&lt;205),10,IF(AND(Q1333&gt;131.96,Q1333&lt;133),11,IF(AND(Q1333&gt;375.76,Q1333&lt;377),12,IF(AND(Q1333&gt;135.98,Q1333&lt;137),13,IF(AND(Q1333&gt;81.31,Q1333&lt;83),14,IF(AND(Q1333&gt;446.27,Q1333&lt;448),15,IF(AND(Q1333&gt;167.32,Q1333&lt;169),16,IF(AND(Q1333&gt;98.86,Q1333&lt;100),17,IF(AND(Q1333&gt;594.08,Q1333&lt;596),18,IF(AND(Q1333&gt;213.01,Q1333&lt;215),19,IF(AND(Q1333&gt;138.21,Q1333&lt;140),20))))))))))))))))))</f>
        <v>4</v>
      </c>
      <c r="AI1333" s="52" t="b">
        <f>IF(AND(S1333&gt;195.17,S1333&lt;197),3,IF(AND(S1333&gt;88.93,S1333&lt;90),4,IF(AND(S1333&gt;47.88,S1333&lt;49),5,IF(AND(S1333&gt;245.08,S1333&lt;247),6,IF(AND(S1333&gt;111.07,S1333&lt;113),7,IF(AND(S1333&gt;60.92,S1333&lt;62),8,IF(AND(S1333&gt;296.11,S1333&lt;298),9,IF(AND(S1333&gt;139.41,S1333&lt;141),10,IF(AND(S1333&gt;78.67,S1333&lt;80),11,IF(AND(S1333&gt;204.39,S1333&lt;206),12,IF(AND(S1333&gt;93.16,S1333&lt;95),13,IF(AND(S1333&gt;50.17,S1333&lt;52),14,IF(AND(S1333&gt;256.64,S1333&lt;258),15,IF(AND(S1333&gt;116.33,S1333&lt;118),16,IF(AND(S1333&gt;63.83,S1333&lt;65),17,IF(AND(S1333&gt;310.07,S1333&lt;312),18,IF(AND(S1333&gt;146.01,S1333&lt;148),19,IF(AND(S1333&gt;82.42,S1333&lt;84),20))))))))))))))))))</f>
        <v>0</v>
      </c>
      <c r="AJ1333" s="52" t="b">
        <f>IF(AND(U1333&gt;107.35,U1333&lt;109),3,IF(AND(U1333&gt;63.65,U1333&lt;65),4,IF(AND(U1333&gt;44.75,U1333&lt;46),5,IF(AND(U1333&gt;143.27,U1333&lt;145),6,IF(AND(U1333&gt;85.58,U1333&lt;87),7,IF(AND(U1333&gt;60.46,U1333&lt;62),8,IF(AND(U1333&gt;194.16,U1333&lt;196),9,IF(AND(U1333&gt;117.24,U1333&lt;119),10,IF(AND(U1333&gt;82.88,U1333&lt;84),11,IF(AND(U1333&gt;112.44,U1333&lt;114),12,IF(AND(U1333&gt;66.69,U1333&lt;68),13,IF(AND(U1333&gt;46.9,U1333&lt;48),14,IF(AND(U1333&gt;150.05,U1333&lt;152),15,IF(AND(U1333&gt;90.65,U1333&lt;91),16,IF(AND(U1333&gt;63.34,U1333&lt;65),17,IF(AND(U1333&gt;203.34,U1333&lt;205),18,IF(AND(U1333&gt;122.8,U1333&lt;124),19,IF(AND(U1333&gt;86.83,U1333&lt;88),20))))))))))))))))))</f>
        <v>0</v>
      </c>
      <c r="AK1333" s="52" t="b">
        <f>IF(AND(V1333&gt;139.85,V1333&lt;141),3,IF(AND(V1333&gt;103.84,V1333&lt;105),4,IF(AND(V1333&gt;52.32,V1333&lt;54),5,IF(AND(V1333&gt;285.46,V1333&lt;287),6,IF(AND(V1333&gt;118.42,V1333&lt;120),7,IF(AND(V1333&gt;62.42,V1333&lt;64),8,IF(AND(V1333&gt;412.27,V1333&lt;414),9,IF(AND(V1333&gt;140.33,V1333&lt;142),10,IF(AND(V1333&gt;145,V1333&lt;147),11,IF(AND(V1333&gt;146.47,V1333&lt;148),12,IF(AND(V1333&gt;108.77,V1333&lt;110),13,IF(AND(V1333&gt;54.82,V1333&lt;56),14,IF(AND(V1333&gt;298.92,V1333&lt;300),15,IF(AND(V1333&gt;124.03,V1333&lt;126),16,IF(AND(V1333&gt;65.4,V1333&lt;67),17,IF(AND(V1333&gt;431.69,V1333&lt;433),18,IF(AND(V1333&gt;146.97,V1333&lt;148),19,IF(AND(V1333&gt;151.86,V1333&lt;153),20))))))))))))))))))</f>
        <v>0</v>
      </c>
      <c r="AL1333" s="52" t="b">
        <f>IF(AND(W1333&gt;350.42,W1333&lt;352),3,IF(AND(W1333&gt;546.22,W1333&lt;548),4,IF(AND(W1333&gt;155.33,W1333&lt;157),5,IF(AND(W1333&gt;721.99,W1333&lt;723),6,IF(AND(W1333&gt;638.96,W1333&lt;639),7,IF(AND(W1333&gt;187.79,W1333&lt;189),8,IF(AND(W1333&gt;945.4,W1333&lt;947),9,IF(AND(W1333&gt;698.46,W1333&lt;670),10,IF(AND(W1333&gt;360.7,W1333&lt;362),11,IF(AND(W1333&gt;366.94,W1333&lt;368),12,IF(AND(W1333&gt;571.94,W1333&lt;573),13,IF(AND(W1333&gt;162.68,W1333&lt;164),14,IF(AND(W1333&gt;755.97,W1333&lt;757),15,IF(AND(W1333&gt;667.99,W1333&lt;669),16,IF(AND(W1333&gt;196.66,W1333&lt;198),17,IF(AND(W1333&gt;989.88,W1333&lt;991),18,IF(AND(W1333&gt;731.33,W1333&lt;733),19,IF(AND(W1333&gt;377.7,W1333&lt;379),20))))))))))))))))))</f>
        <v>0</v>
      </c>
      <c r="AM1333" s="52" t="b">
        <f>IF(AND(Y1333&gt;46.2,Y1333&lt;46.5),3,IF(AND(Y1333&gt;18.8,Y1333&lt;19.1),4,IF(AND(Y1333&gt;15.8,Y1333&lt;16),5,IF(AND(Y1333&gt;78.7,Y1333&lt;79),6,IF(AND(Y1333&gt;32.1,Y1333&lt;32.4),7,IF(AND(Y1333&gt;26.9,Y1333&lt;27.3),8,IF(AND(Y1333&gt;125,Y1333&lt;125.5),9,IF(AND(Y1333&gt;48.2,Y1333&lt;48.52),10,IF(AND(Y1333&gt;43.1,Y1333&lt;43.6),11,IF(AND(Y1333&gt;48.53,Y1333&lt;48.7),12,IF(AND(Y1333&gt;19.6,Y1333&lt;20.1),13,IF(AND(Y1333&gt;16.5,Y1333&lt;16.9),14,IF(AND(Y1333&gt;82.4,Y1333&lt;82.8),15,IF(AND(Y1333&gt;33.6,Y1333&lt;34),16,IF(AND(Y1333&gt;28,Y1333&lt;28.6),17,IF(AND(Y1333&gt;130.8,Y1333&lt;131.4),18,IF(AND(Y1333&gt;50.5,Y1333&lt;50.9),19,IF(AND(Y1333&gt;45.2,Y1333&lt;45.8),20))))))))))))))))))</f>
        <v>0</v>
      </c>
      <c r="AO1333" s="4">
        <f t="shared" si="3348"/>
        <v>0</v>
      </c>
      <c r="AP1333" s="4">
        <f t="shared" si="3349"/>
        <v>0</v>
      </c>
      <c r="AQ1333" s="4">
        <f t="shared" ref="AQ1333:AQ1595" si="3434">MAX(AO1333:AP1333)</f>
        <v>0</v>
      </c>
      <c r="AU1333" s="310"/>
      <c r="AV1333" s="316"/>
      <c r="AW1333" s="317"/>
      <c r="AX1333" s="321" t="s">
        <v>337</v>
      </c>
      <c r="AY1333" s="321"/>
      <c r="AZ1333" s="11">
        <f>ROUND(AZ1332/AW1326,2)</f>
        <v>984.24</v>
      </c>
      <c r="BA1333" s="11">
        <f>ROUND(BA1332/AW1326,2)</f>
        <v>0</v>
      </c>
      <c r="BB1333" s="11">
        <f>ROUND(BB1332/AW1326,2)</f>
        <v>0</v>
      </c>
      <c r="BC1333" s="11">
        <f>ROUND(BC1332/AW1326,2)</f>
        <v>0</v>
      </c>
      <c r="BD1333" s="11">
        <f>ROUND(BD1332/AW1326,2)</f>
        <v>0</v>
      </c>
      <c r="BE1333" s="11">
        <f>ROUND(BE1332/AW1326,2)</f>
        <v>0</v>
      </c>
      <c r="BF1333" s="11">
        <f>ROUND(BF1332/AW1326,2)</f>
        <v>722.58</v>
      </c>
      <c r="BG1333" s="11">
        <f>ROUND(BG1332/AW1326,2)</f>
        <v>722.58</v>
      </c>
      <c r="BH1333" s="11">
        <f>ROUND(BH1332/AW1326,2)</f>
        <v>0</v>
      </c>
      <c r="BI1333" s="11">
        <f>ROUND(BI1332/AW1326,2)</f>
        <v>0</v>
      </c>
      <c r="BJ1333" s="11">
        <f>ROUND(BJ1332/AW1326,2)</f>
        <v>0</v>
      </c>
      <c r="BK1333" s="11">
        <f>ROUND(BK1332/AW1326,2)</f>
        <v>261.66000000000003</v>
      </c>
      <c r="BL1333" s="11">
        <f>ROUND(BL1332/AW1326,2)</f>
        <v>0</v>
      </c>
      <c r="BM1333" s="11">
        <f>ROUND(BM1332/AW1326,2)</f>
        <v>0</v>
      </c>
      <c r="BN1333" s="11">
        <f>ROUND(BN1332/AW1326,2)</f>
        <v>0</v>
      </c>
      <c r="BO1333" s="11">
        <f>ROUND(BO1332/AW1326,2)</f>
        <v>0</v>
      </c>
      <c r="BP1333" s="11">
        <f>ROUND(BP1332/AW1326,2)</f>
        <v>0</v>
      </c>
      <c r="BQ1333" s="11">
        <f>ROUND(BQ1332/AW1326,2)</f>
        <v>0</v>
      </c>
      <c r="BR1333" s="11">
        <f>ROUND(BR1332/AW1326,2)</f>
        <v>0</v>
      </c>
      <c r="BS1333" s="11">
        <f>ROUND(BS1332/AW1326,2)</f>
        <v>0</v>
      </c>
      <c r="BT1333" s="11">
        <f>ROUND(BT1332/AW1326,2)</f>
        <v>0</v>
      </c>
      <c r="BU1333" s="18">
        <v>8</v>
      </c>
      <c r="BX1333" s="52" t="b">
        <f>IF(AND(BA1333&gt;947.15,BA1333&lt;949),3,IF(AND(BA1333&gt;623.59,BA1333&lt;625),4,IF(AND(BA1333&gt;237.38,BA1333&lt;239),5,IF(AND(BA1333&gt;1986,BA1333&lt;1988),6,IF(AND(BA1333&gt;739.75,BA1333&lt;741),7,IF(AND(BA1333&gt;282.91,BA1333&lt;284),8,IF(AND(BA1333&gt;2681.35,BA1333&lt;2683),9,IF(AND(BA1333&gt;828.59,BA1333&lt;830),10,IF(AND(BA1333&gt;585.15,BA1333&lt;587),11,IF(AND(BA1333&gt;991.71,BA1333&lt;993),12,IF(AND(BA1333&gt;652.95,BA1333&lt;654),13,IF(AND(BA1333&gt;248.59,BA1333&lt;250),14,IF(AND(BA1333&gt;2079.39,BA1333&lt;2081),15,IF(AND(BA1333&gt;774.57,BA1333&lt;776),16,IF(AND(BA1333&gt;296.25,BA1333&lt;298),17,IF(AND(BA1333&gt;2807.42,BA1333&lt;2809),18,IF(AND(BA1333&gt;867.59,BA1333&lt;869),19,IF(AND(BA1333&gt;612.7,BA1333&lt;614),20))))))))))))))))))</f>
        <v>0</v>
      </c>
      <c r="BY1333" s="52" t="b">
        <f>IF(AND(BC1333&gt;1204.78,BC1333&lt;1206),5,IF(AND(BC1333&gt;1407.63,BC1333&lt;1409),8,IF(AND(BC1333&gt;1427.91,BC1333&lt;1429),11,IF(AND(BC1333&gt;1261.45,BC1333&lt;1263),14,IF(AND(BC1333&gt;1473.83,BC1333&lt;1475),17,IF(AND(BC1333&gt;1495.07,BC1333&lt;1497),20))))))</f>
        <v>0</v>
      </c>
      <c r="BZ1333" s="52" t="b">
        <f>IF(AND(BD1333&gt;486.32,BD1333&lt;488),3,IF(AND(BD1333&gt;324.64,BD1333&lt;326),4,IF(AND(BD1333&gt;286.99,BD1333&lt;288.5),5,IF(AND(BD1333&gt;617.7,BD1333&lt;618),6,IF(AND(BD1333&gt;411.3,BD1333&lt;413),7,IF(AND(BD1333&gt;365.04,BD1333&lt;367),8,IF(AND(BD1333&gt;797.54,BD1333&lt;799),9,IF(AND(BD1333&gt;533.49,BD1333&lt;535),10,IF(AND(BD1333&gt;475.86,BD1333&lt;477),11,IF(AND(BD1333&gt;509.22,BD1333&lt;511),12,IF(AND(BD1333&gt;339.94,BD1333&lt;341.2),13,IF(AND(BD1333&gt;300.53,BD1333&lt;302),14,IF(AND(BD1333&gt;646.78,BD1333&lt;648),15,IF(AND(BD1333&gt;430.68,BD1333&lt;432),16,IF(AND(BD1333&gt;382.24,BD1333&lt;384),17,IF(AND(BD1333&gt;835.07,BD1333&lt;837),18,IF(AND(BD1333&gt;558.61,BD1333&lt;560),19,IF(AND(BD1333&gt;498.27,BD1333&lt;500),20))))))))))))))))))</f>
        <v>0</v>
      </c>
      <c r="CA1333" s="52" t="b">
        <f>IF(AND(BF1333&gt;497.89,BF1333&lt;499),3,IF(AND(BF1333&gt;360.29,BF1333&lt;362),4,IF(AND(BF1333&gt;249.38,BF1333&lt;251),5,IF(AND(BF1333&gt;628.22,BF1333&lt;630),6,IF(AND(BF1333&gt;455.21,BF1333&lt;457),7,IF(AND(BF1333&gt;315.16,BF1333&lt;317),8,IF(AND(BF1333&gt;814.35,BF1333&lt;816),9,IF(AND(BF1333&gt;571.19,BF1333&lt;573),10,IF(AND(BF1333&gt;401.59,BF1333&lt;403),11,IF(AND(BF1333&gt;521.33,BF1333&lt;523),12,IF(AND(BF1333&gt;377.28,BF1333&lt;379),13,IF(AND(BF1333&gt;261.15,BF1333&lt;263),14,IF(AND(BF1333&gt;657.8,BF1333&lt;659),15,IF(AND(BF1333&gt;476.66,BF1333&lt;478),16,IF(AND(BF1333&gt;330.01,BF1333&lt;332),17,IF(AND(BF1333&gt;852.67,BF1333&lt;854),18,IF(AND(BF1333&gt;598.08,BF1333&lt;600),19,IF(AND(BF1333&gt;420.51,BF1333&lt;422),20))))))))))))))))))</f>
        <v>0</v>
      </c>
      <c r="CB1333" s="52" t="b">
        <f>IF(AND(BK1333&gt;358.85,BK1333&lt;360),3,IF(AND(BK1333&gt;129.83,BK1333&lt;131),4,IF(AND(BK1333&gt;77.61,BK1333&lt;79),5,IF(AND(BK1333&gt;426.19,BK1333&lt;428),6,IF(AND(BK1333&gt;159.77,BK1333&lt;161),7,IF(AND(BK1333&gt;94.38,BK1333&lt;96),8,IF(AND(BK1333&gt;567.37,BK1333&lt;569),9,IF(AND(BK1333&gt;203.4,BK1333&lt;205),10,IF(AND(BK1333&gt;131.96,BK1333&lt;133),11,IF(AND(BK1333&gt;375.76,BK1333&lt;377),12,IF(AND(BK1333&gt;135.98,BK1333&lt;137),13,IF(AND(BK1333&gt;81.31,BK1333&lt;83),14,IF(AND(BK1333&gt;446.27,BK1333&lt;448),15,IF(AND(BK1333&gt;167.32,BK1333&lt;169),16,IF(AND(BK1333&gt;98.86,BK1333&lt;100),17,IF(AND(BK1333&gt;594.08,BK1333&lt;596),18,IF(AND(BK1333&gt;213.01,BK1333&lt;215),19,IF(AND(BK1333&gt;138.21,BK1333&lt;140),20))))))))))))))))))</f>
        <v>0</v>
      </c>
      <c r="CC1333" s="52" t="b">
        <f>IF(AND(BM1333&gt;195.17,BM1333&lt;197),3,IF(AND(BM1333&gt;88.93,BM1333&lt;90),4,IF(AND(BM1333&gt;47.88,BM1333&lt;49),5,IF(AND(BM1333&gt;245.08,BM1333&lt;247),6,IF(AND(BM1333&gt;111.07,BM1333&lt;113),7,IF(AND(BM1333&gt;60.92,BM1333&lt;62),8,IF(AND(BM1333&gt;296.11,BM1333&lt;298),9,IF(AND(BM1333&gt;139.41,BM1333&lt;141),10,IF(AND(BM1333&gt;78.67,BM1333&lt;80),11,IF(AND(BM1333&gt;204.39,BM1333&lt;206),12,IF(AND(BM1333&gt;93.16,BM1333&lt;95),13,IF(AND(BM1333&gt;50.17,BM1333&lt;52),14,IF(AND(BM1333&gt;256.64,BM1333&lt;258),15,IF(AND(BM1333&gt;116.33,BM1333&lt;118),16,IF(AND(BM1333&gt;63.83,BM1333&lt;65),17,IF(AND(BM1333&gt;310.07,BM1333&lt;312),18,IF(AND(BM1333&gt;146.01,BM1333&lt;148),19,IF(AND(BM1333&gt;82.42,BM1333&lt;84),20))))))))))))))))))</f>
        <v>0</v>
      </c>
      <c r="CD1333" s="52" t="b">
        <f>IF(AND(BO1333&gt;107.35,BO1333&lt;109),3,IF(AND(BO1333&gt;63.65,BO1333&lt;65),4,IF(AND(BO1333&gt;44.75,BO1333&lt;46),5,IF(AND(BO1333&gt;143.27,BO1333&lt;145),6,IF(AND(BO1333&gt;85.58,BO1333&lt;87),7,IF(AND(BO1333&gt;60.46,BO1333&lt;62),8,IF(AND(BO1333&gt;194.16,BO1333&lt;196),9,IF(AND(BO1333&gt;117.24,BO1333&lt;119),10,IF(AND(BO1333&gt;82.88,BO1333&lt;84),11,IF(AND(BO1333&gt;112.44,BO1333&lt;114),12,IF(AND(BO1333&gt;66.69,BO1333&lt;68),13,IF(AND(BO1333&gt;46.9,BO1333&lt;48),14,IF(AND(BO1333&gt;150.05,BO1333&lt;152),15,IF(AND(BO1333&gt;90.65,BO1333&lt;91),16,IF(AND(BO1333&gt;63.34,BO1333&lt;65),17,IF(AND(BO1333&gt;203.34,BO1333&lt;205),18,IF(AND(BO1333&gt;122.8,BO1333&lt;124),19,IF(AND(BO1333&gt;86.83,BO1333&lt;88),20))))))))))))))))))</f>
        <v>0</v>
      </c>
      <c r="CE1333" s="52" t="b">
        <f>IF(AND(BP1333&gt;139.85,BP1333&lt;141),3,IF(AND(BP1333&gt;103.84,BP1333&lt;105),4,IF(AND(BP1333&gt;52.32,BP1333&lt;54),5,IF(AND(BP1333&gt;285.46,BP1333&lt;287),6,IF(AND(BP1333&gt;118.42,BP1333&lt;120),7,IF(AND(BP1333&gt;62.42,BP1333&lt;64),8,IF(AND(BP1333&gt;412.27,BP1333&lt;414),9,IF(AND(BP1333&gt;140.33,BP1333&lt;142),10,IF(AND(BP1333&gt;145,BP1333&lt;147),11,IF(AND(BP1333&gt;146.47,BP1333&lt;148),12,IF(AND(BP1333&gt;108.77,BP1333&lt;110),13,IF(AND(BP1333&gt;54.82,BP1333&lt;56),14,IF(AND(BP1333&gt;298.92,BP1333&lt;300),15,IF(AND(BP1333&gt;124.03,BP1333&lt;126),16,IF(AND(BP1333&gt;65.4,BP1333&lt;67),17,IF(AND(BP1333&gt;431.69,BP1333&lt;433),18,IF(AND(BP1333&gt;146.97,BP1333&lt;148),19,IF(AND(BP1333&gt;151.86,BP1333&lt;153),20))))))))))))))))))</f>
        <v>0</v>
      </c>
      <c r="CF1333" s="52" t="b">
        <f>IF(AND(BQ1333&gt;350.42,BQ1333&lt;352),3,IF(AND(BQ1333&gt;546.22,BQ1333&lt;548),4,IF(AND(BQ1333&gt;155.33,BQ1333&lt;157),5,IF(AND(BQ1333&gt;721.99,BQ1333&lt;723),6,IF(AND(BQ1333&gt;638.96,BQ1333&lt;639),7,IF(AND(BQ1333&gt;187.79,BQ1333&lt;189),8,IF(AND(BQ1333&gt;945.4,BQ1333&lt;947),9,IF(AND(BQ1333&gt;698.46,BQ1333&lt;670),10,IF(AND(BQ1333&gt;360.7,BQ1333&lt;362),11,IF(AND(BQ1333&gt;366.94,BQ1333&lt;368),12,IF(AND(BQ1333&gt;571.94,BQ1333&lt;573),13,IF(AND(BQ1333&gt;162.68,BQ1333&lt;164),14,IF(AND(BQ1333&gt;755.97,BQ1333&lt;757),15,IF(AND(BQ1333&gt;667.99,BQ1333&lt;669),16,IF(AND(BQ1333&gt;196.66,BQ1333&lt;198),17,IF(AND(BQ1333&gt;989.88,BQ1333&lt;991),18,IF(AND(BQ1333&gt;731.33,BQ1333&lt;733),19,IF(AND(BQ1333&gt;377.7,BQ1333&lt;379),20))))))))))))))))))</f>
        <v>0</v>
      </c>
      <c r="CG1333" s="52" t="b">
        <f>IF(AND(BS1333&gt;46.2,BS1333&lt;46.5),3,IF(AND(BS1333&gt;18.8,BS1333&lt;19.1),4,IF(AND(BS1333&gt;15.8,BS1333&lt;16),5,IF(AND(BS1333&gt;78.7,BS1333&lt;79),6,IF(AND(BS1333&gt;32.1,BS1333&lt;32.4),7,IF(AND(BS1333&gt;26.9,BS1333&lt;27.3),8,IF(AND(BS1333&gt;125,BS1333&lt;125.5),9,IF(AND(BS1333&gt;48.2,BS1333&lt;48.52),10,IF(AND(BS1333&gt;43.1,BS1333&lt;43.6),11,IF(AND(BS1333&gt;48.53,BS1333&lt;48.7),12,IF(AND(BS1333&gt;19.6,BS1333&lt;20.1),13,IF(AND(BS1333&gt;16.5,BS1333&lt;16.9),14,IF(AND(BS1333&gt;82.4,BS1333&lt;82.8),15,IF(AND(BS1333&gt;33.6,BS1333&lt;34),16,IF(AND(BS1333&gt;28,BS1333&lt;28.6),17,IF(AND(BS1333&gt;130.8,BS1333&lt;131.4),18,IF(AND(BS1333&gt;50.5,BS1333&lt;50.9),19,IF(AND(BS1333&gt;45.2,BS1333&lt;45.8),20))))))))))))))))))</f>
        <v>0</v>
      </c>
    </row>
    <row r="1334" spans="1:88" ht="90" customHeight="1">
      <c r="A1334" s="297"/>
      <c r="B1334" s="300"/>
      <c r="C1334" s="309"/>
      <c r="D1334" s="311" t="s">
        <v>338</v>
      </c>
      <c r="E1334" s="312"/>
      <c r="F1334" s="10" t="s">
        <v>36</v>
      </c>
      <c r="G1334" s="12">
        <f>IF(AD1334=FALSE,0,AD1334)</f>
        <v>0</v>
      </c>
      <c r="H1334" s="12" t="s">
        <v>36</v>
      </c>
      <c r="I1334" s="12">
        <f>IF(AE1334=FALSE,0,AE1334)</f>
        <v>0</v>
      </c>
      <c r="J1334" s="12">
        <f>IF(AF1334=FALSE,0,AF1334)</f>
        <v>0</v>
      </c>
      <c r="K1334" s="12" t="s">
        <v>36</v>
      </c>
      <c r="L1334" s="12">
        <f>IF(AG1334=FALSE,0,AG1334)</f>
        <v>361.29</v>
      </c>
      <c r="M1334" s="12" t="s">
        <v>36</v>
      </c>
      <c r="N1334" s="12" t="s">
        <v>36</v>
      </c>
      <c r="O1334" s="12" t="s">
        <v>36</v>
      </c>
      <c r="P1334" s="12" t="s">
        <v>36</v>
      </c>
      <c r="Q1334" s="12">
        <f>IF(AH1334=FALSE,0,AH1334)</f>
        <v>130.83000000000001</v>
      </c>
      <c r="R1334" s="12" t="s">
        <v>36</v>
      </c>
      <c r="S1334" s="12">
        <f>IF(AI1334=FALSE,0,AI1334)</f>
        <v>0</v>
      </c>
      <c r="T1334" s="12" t="s">
        <v>36</v>
      </c>
      <c r="U1334" s="12">
        <f>IF(AJ1334=FALSE,0,AJ1334)</f>
        <v>0</v>
      </c>
      <c r="V1334" s="12">
        <f>IF(AK1334=FALSE,0,AK1334)</f>
        <v>0</v>
      </c>
      <c r="W1334" s="12">
        <f>IF(AL1334=FALSE,0,AL1334)</f>
        <v>0</v>
      </c>
      <c r="X1334" s="12" t="s">
        <v>36</v>
      </c>
      <c r="Y1334" s="12">
        <f>IF(AM1334=FALSE,0,AM1334)</f>
        <v>0</v>
      </c>
      <c r="Z1334" s="12" t="s">
        <v>36</v>
      </c>
      <c r="AA1334" s="18">
        <v>9</v>
      </c>
      <c r="AD1334" s="52" t="b">
        <f>IF(AD1333=3,948.15,IF(AD1333=4,624.59,IF(AD1333=5,238.38,IF(AD1333=6,1987,IF(AD1333=7,740.75,IF(AD1333=8,283.91,IF(AD1333=9,2682.35,IF(AD1333=10,829.59,IF(AD1333=11,586.15,IF(AD1333=12,992.71,IF(AD1333=13,653.95,IF(AD1333=14,249.59,IF(AD1333=15,2080.39,IF(AD1333=16,775.57,IF(AD1333=17,297.25,IF(AD1333=18,2808.42,IF(AD1333=19,868.59,IF(AD1333=20,613.7))))))))))))))))))</f>
        <v>0</v>
      </c>
      <c r="AE1334" s="52" t="b">
        <f>IF(AE1333=5,1205.78,IF(AE1333=8,1408.63,IF(AE1333=11,1428.91,IF(AE1333=14,1262.45,IF(AE1333=17,1474.83,IF(AE1333=20,1496.07))))))</f>
        <v>0</v>
      </c>
      <c r="AF1334" s="52" t="b">
        <f>IF(AF1333=3,487.32,IF(AF1333=4,325.64,IF(AF1333=5,287.99,IF(AF1333=6,618.7,IF(AF1333=7,412.3,IF(AF1333=8,366.04,IF(AF1333=9,798.54,IF(AF1333=10,534.49,IF(AF1333=11,476.86,IF(AF1333=12,510.22,IF(AF1333=13,340.94,IF(AF1333=14,301.53,IF(AF1333=15,647.78,IF(AF1333=16,431.68,IF(AF1333=17,383.24,IF(AF1333=18,836.07,IF(AF1333=19,559.61,IF(AF1333=20,499.27))))))))))))))))))</f>
        <v>0</v>
      </c>
      <c r="AG1334" s="52">
        <f>IF(AG1333=3,498.89,IF(AG1333=4,361.29,IF(AG1333=5,250.38,IF(AG1333=6,629.22,IF(AG1333=7,456.21,IF(AG1333=8,316.16,IF(AG1333=9,815.35,IF(AG1333=10,572.19,IF(AG1333=11,402.59,IF(AG1333=12,522.33,IF(AG1333=13,378.28,IF(AG1333=14,262.15,IF(AG1333=15,658.8,IF(AG1333=16,477.66,IF(AG1333=17,331.01,IF(AG1333=18,853.67,IF(AG1333=19,599.08,IF(AG1333=20,421.51))))))))))))))))))</f>
        <v>361.29</v>
      </c>
      <c r="AH1334" s="52">
        <f>IF(AH1333=3,359.85,IF(AH1333=4,130.83,IF(AH1333=5,78.61,IF(AH1333=6,427.19,IF(AH1333=7,160.77,IF(AH1333=8,95.38,IF(AH1333=9,568.37,IF(AH1333=10,204.4,IF(AH1333=11,132.96,IF(AH1333=12,376.76,IF(AH1333=13,136.98,IF(AH1333=14,82.31,IF(AH1333=15,447.27,IF(AH1333=16,168.32,IF(AH1333=17,99.86,IF(AH1333=18,595.08,IF(AH1333=19,214.01,IF(AH1333=20,139.21))))))))))))))))))</f>
        <v>130.83000000000001</v>
      </c>
      <c r="AI1334" s="52" t="b">
        <f>IF(AI1333=3,196.17,IF(AI1333=4,89.93,IF(AI1333=5,48.88,IF(AI1333=6,246.08,IF(AI1333=7,112.07,IF(AI1333=8,61.92,IF(AI1333=9,297.11,IF(AI1333=10,140.41,IF(AI1333=11,79.67,IF(AI1333=12,205.39,IF(AI1333=13,94.16,IF(AI1333=14,51.17,IF(AI1333=15,257.64,IF(AI1333=16,117.33,IF(AI1333=17,64.83,IF(AI1333=18,311.07,IF(AI1333=19,147.01,IF(AI1333=20,83.42))))))))))))))))))</f>
        <v>0</v>
      </c>
      <c r="AJ1334" s="52" t="b">
        <f>IF(AJ1333=3,108.35,IF(AJ1333=4,64.65,IF(AJ1333=5,45.75,IF(AJ1333=6,144.27,IF(AJ1333=7,86.58,IF(AJ1333=8,61.46,IF(AJ1333=9,195.16,IF(AJ1333=10,118.24,IF(AJ1333=11,83.88,IF(AJ1333=12,113.44,IF(AJ1333=13,67.69,IF(AJ1333=14,47.9,IF(AJ1333=15,151.05,IF(AJ1333=16,90.65,IF(AJ1333=17,64.34,IF(AJ1333=18,204.34,IF(AJ1333=19,123.8,IF(AJ1333=20,87.83))))))))))))))))))</f>
        <v>0</v>
      </c>
      <c r="AK1334" s="52" t="b">
        <f>IF(AK1333=3,140.85,IF(AK1333=4,104.84,IF(AK1333=5,53.32,IF(AK1333=6,286.46,IF(AK1333=7,119.42,IF(AK1333=8,63.42,IF(AK1333=9,413.27,IF(AK1333=10,141.33,IF(AK1333=11,146,IF(AK1333=12,147.47,IF(AK1333=13,109.77,IF(AK1333=14,55.82,IF(AK1333=15,299.92,IF(AK1333=16,125.03,IF(AK1333=17,66.4,IF(AK1333=18,432.69,IF(AK1333=19,147.97,IF(AK1333=20,152.86))))))))))))))))))</f>
        <v>0</v>
      </c>
      <c r="AL1334" s="52" t="b">
        <f>IF(AL1333=3,351.42,IF(AL1333=4,547.22,IF(AL1333=5,156.33,IF(AL1333=6,722.99,IF(AL1333=7,638.96,IF(AL1333=8,188.79,IF(AL1333=9,946.4,IF(AL1333=10,699.46,IF(AL1333=11,361.7,IF(AL1333=12,367.94,IF(AL1333=13,572.94,IF(AL1333=14,163.68,IF(AL1333=15,756.97,IF(AL1333=16,668.99,IF(AL1333=17,197.66,IF(AL1333=18,990.88,IF(AL1333=19,732.33,IF(AL1333=20,378.7))))))))))))))))))</f>
        <v>0</v>
      </c>
      <c r="AM1334" s="52" t="b">
        <f>IF(AM1333=3,46.41,IF(AM1333=4,19.01,IF(AM1333=5,15.96,IF(AM1333=6,78.9,IF(AM1333=7,32.34,IF(AM1333=8,27.09,IF(AM1333=9,125.27,IF(AM1333=10,48.48,IF(AM1333=11,43.47,IF(AM1333=12,48.59,IF(AM1333=13,19.9,IF(AM1333=14,16.71,IF(AM1333=15,82.61,IF(AM1333=16,33.86,IF(AM1333=17,28.36,IF(AM1333=18,131.15,IF(AM1333=19,50.76,IF(AM1333=20,45.51))))))))))))))))))</f>
        <v>0</v>
      </c>
      <c r="AO1334" s="4">
        <f t="shared" si="3348"/>
        <v>0</v>
      </c>
      <c r="AP1334" s="4">
        <f t="shared" si="3349"/>
        <v>0</v>
      </c>
      <c r="AQ1334" s="4">
        <f t="shared" si="3434"/>
        <v>0</v>
      </c>
      <c r="AU1334" s="310"/>
      <c r="AV1334" s="316"/>
      <c r="AW1334" s="317"/>
      <c r="AX1334" s="321" t="s">
        <v>338</v>
      </c>
      <c r="AY1334" s="321"/>
      <c r="AZ1334" s="10" t="s">
        <v>36</v>
      </c>
      <c r="BA1334" s="12">
        <f>IF(BX1334=FALSE,0,BX1334)</f>
        <v>0</v>
      </c>
      <c r="BB1334" s="12" t="s">
        <v>36</v>
      </c>
      <c r="BC1334" s="12">
        <f>IF(BY1334=FALSE,0,BY1334)</f>
        <v>0</v>
      </c>
      <c r="BD1334" s="12">
        <f>IF(BZ1334=FALSE,0,BZ1334)</f>
        <v>0</v>
      </c>
      <c r="BE1334" s="12" t="s">
        <v>36</v>
      </c>
      <c r="BF1334" s="12">
        <f>IF(CA1334=FALSE,0,CA1334)</f>
        <v>722.58</v>
      </c>
      <c r="BG1334" s="12" t="s">
        <v>36</v>
      </c>
      <c r="BH1334" s="12" t="s">
        <v>36</v>
      </c>
      <c r="BI1334" s="12" t="s">
        <v>36</v>
      </c>
      <c r="BJ1334" s="12" t="s">
        <v>36</v>
      </c>
      <c r="BK1334" s="12">
        <f>IF(CB1334=FALSE,0,CB1334)</f>
        <v>261.66000000000003</v>
      </c>
      <c r="BL1334" s="12" t="s">
        <v>36</v>
      </c>
      <c r="BM1334" s="12">
        <f>IF(CC1334=FALSE,0,CC1334)</f>
        <v>0</v>
      </c>
      <c r="BN1334" s="12" t="s">
        <v>36</v>
      </c>
      <c r="BO1334" s="12">
        <f>IF(CD1334=FALSE,0,CD1334)</f>
        <v>0</v>
      </c>
      <c r="BP1334" s="12">
        <f>IF(CE1334=FALSE,0,CE1334)</f>
        <v>0</v>
      </c>
      <c r="BQ1334" s="12">
        <f>IF(CF1334=FALSE,0,CF1334)</f>
        <v>0</v>
      </c>
      <c r="BR1334" s="12" t="s">
        <v>36</v>
      </c>
      <c r="BS1334" s="12">
        <f>IF(CG1334=FALSE,0,CG1334)</f>
        <v>0</v>
      </c>
      <c r="BT1334" s="12" t="s">
        <v>36</v>
      </c>
      <c r="BU1334" s="18">
        <v>9</v>
      </c>
      <c r="BX1334" s="52" t="b">
        <f>IF(AD1333=3,1896.3,IF(AD1333=4,1249.18,IF(AD1333=5,476.76,IF(AD1333=6,3974,IF(AD1333=7,1481.5,IF(AD1333=8,567.82,IF(AD1333=9,5364.7,IF(AD1333=10,1659.18,IF(AD1333=11,1172.3)))))))))</f>
        <v>0</v>
      </c>
      <c r="BY1334" s="52" t="b">
        <f>IF(AE1333=5,2411.56,IF(AE1333=8,2817.26,IF(AE1333=11,2857.82)))</f>
        <v>0</v>
      </c>
      <c r="BZ1334" s="52" t="b">
        <f>IF(AF1333=3,974.64,IF(AF1333=4,651.28,IF(AF1333=5,575.98,IF(AF1333=6,1237.4,IF(AF1333=7,824.6,IF(AF1333=8,732.08,IF(AF1333=9,1597.08,IF(AF1333=10,1068.98,IF(AF1333=11,953.72)))))))))</f>
        <v>0</v>
      </c>
      <c r="CA1334" s="52">
        <f>IF(AG1333=3,997.78,IF(AG1333=4,722.58,IF(AG1333=5,500.76,IF(AG1333=6,1258.44,IF(AG1333=7,912.42,IF(AG1333=8,632.32,IF(AG1333=9,1630.7,IF(AG1333=10,1144.38,IF(AG1333=11,805.18)))))))))</f>
        <v>722.58</v>
      </c>
      <c r="CB1334" s="52">
        <f>IF(AH1333=3,719.7,IF(AH1333=4,261.66,IF(AH1333=5,157.22,IF(AH1333=6,854.38,IF(AH1333=7,321.54,IF(AH1333=8,190.76,IF(AH1333=9,1136.74,IF(AH1333=10,408.8,IF(AH1333=11,265.92)))))))))</f>
        <v>261.66000000000003</v>
      </c>
      <c r="CC1334" s="52" t="b">
        <f>IF(AI1333=3,392.34,IF(AI1333=4,179.86,IF(AI1333=5,97.76,IF(AI1333=6,492.16,IF(AI1333=7,224.14,IF(AI1333=8,123.84,IF(AI1333=9,594.22,IF(AI1333=10,280.82,IF(AI1333=11,159.34)))))))))</f>
        <v>0</v>
      </c>
      <c r="CD1334" s="52" t="b">
        <f>IF(AJ1333=3,216.7,IF(AJ1333=4,129.3,IF(AJ1333=5,91.5,IF(AJ1333=6,288.54,IF(AJ1333=7,173.16,IF(AJ1333=8,122.92,IF(AJ1333=9,390.32,IF(AJ1333=10,236.48,IF(AJ1333=11,167.76)))))))))</f>
        <v>0</v>
      </c>
      <c r="CE1334" s="52" t="b">
        <f>IF(AK1333=3,281.7,IF(AK1333=4,209.68,IF(AK1333=5,106.64,IF(AK1333=6,572.92,IF(AK1333=7,238.84,IF(AK1333=8,126.84,IF(AK1333=9,826.54,IF(AK1333=10,282.66,IF(AK1333=11,292)))))))))</f>
        <v>0</v>
      </c>
      <c r="CF1334" s="52" t="b">
        <f>IF(AL1333=3,702.84,IF(AL1333=4,1094.44,IF(AL1333=5,312.66,IF(AL1333=6,1445.98,IF(AL1333=7,1277.92,IF(AL1333=8,377.58,IF(AL1333=9,1892.8,IF(AL1333=10,1398.92,IF(AL1333=11,723.4)))))))))</f>
        <v>0</v>
      </c>
      <c r="CG1334" s="52" t="b">
        <f>IF(AM1333=3,92.82,IF(AM1333=4,38.02,IF(AM1333=5,31.92,IF(AM1333=6,157.8,IF(AM1333=7,64.68,IF(AM1333=8,54.18,IF(AM1333=9,250.54,IF(AM1333=10,96.96,IF(AM1333=11,86.94)))))))))</f>
        <v>0</v>
      </c>
    </row>
    <row r="1335" spans="1:88" ht="30" customHeight="1">
      <c r="A1335" s="295" t="s">
        <v>151</v>
      </c>
      <c r="B1335" s="298" t="s">
        <v>234</v>
      </c>
      <c r="C1335" s="307">
        <v>796.16</v>
      </c>
      <c r="D1335" s="298" t="s">
        <v>27</v>
      </c>
      <c r="E1335" s="36" t="s">
        <v>28</v>
      </c>
      <c r="F1335" s="40">
        <f>G1335+I1335+J1335+L1335+Q1335+S1335+U1335+V1335+W1335+Y1335+Z1335</f>
        <v>391806.26640000002</v>
      </c>
      <c r="G1335" s="44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f>M1335+O1335</f>
        <v>287644.64640000003</v>
      </c>
      <c r="M1335" s="60">
        <v>287644.64640000003</v>
      </c>
      <c r="N1335" s="13">
        <v>0</v>
      </c>
      <c r="O1335" s="13">
        <v>0</v>
      </c>
      <c r="P1335" s="13">
        <v>0</v>
      </c>
      <c r="Q1335" s="13">
        <v>104161.62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8">
        <v>1</v>
      </c>
      <c r="AO1335" s="4">
        <f t="shared" si="3348"/>
        <v>0</v>
      </c>
      <c r="AP1335" s="4">
        <f t="shared" si="3349"/>
        <v>0</v>
      </c>
      <c r="AQ1335" s="4">
        <f t="shared" si="3434"/>
        <v>0</v>
      </c>
      <c r="AU1335" s="310" t="s">
        <v>151</v>
      </c>
      <c r="AV1335" s="316" t="s">
        <v>234</v>
      </c>
      <c r="AW1335" s="317">
        <v>796.16</v>
      </c>
      <c r="AX1335" s="316" t="s">
        <v>27</v>
      </c>
      <c r="AY1335" s="36" t="s">
        <v>28</v>
      </c>
      <c r="AZ1335" s="10">
        <f>BA1335+BC1335+BD1335+BF1335+BK1335+BM1335+BO1335+BP1335+BQ1335+BS1335+BT1335</f>
        <v>783612.52</v>
      </c>
      <c r="BA1335" s="44">
        <f>ROUND($C1335*BA1343,2)</f>
        <v>0</v>
      </c>
      <c r="BB1335" s="10">
        <f>ROUND(H1335*2,2)</f>
        <v>0</v>
      </c>
      <c r="BC1335" s="44">
        <f>ROUND($C1335*BC1343,2)</f>
        <v>0</v>
      </c>
      <c r="BD1335" s="44">
        <f>ROUND($C1335*BD1343,2)</f>
        <v>0</v>
      </c>
      <c r="BE1335" s="10">
        <f>ROUND(K1335*2,2)</f>
        <v>0</v>
      </c>
      <c r="BF1335" s="44">
        <f>ROUND($C1335*BF1343,2)</f>
        <v>575289.29</v>
      </c>
      <c r="BG1335" s="10">
        <f>ROUND(M1335*2,2)</f>
        <v>575289.29</v>
      </c>
      <c r="BH1335" s="10">
        <f>ROUND(N1335*2,2)</f>
        <v>0</v>
      </c>
      <c r="BI1335" s="10">
        <f>ROUND(O1335*2,2)</f>
        <v>0</v>
      </c>
      <c r="BJ1335" s="10">
        <f>ROUND(P1335*2,2)</f>
        <v>0</v>
      </c>
      <c r="BK1335" s="44">
        <f>ROUND($C1335*BK1343,2)</f>
        <v>208323.23</v>
      </c>
      <c r="BL1335" s="10">
        <f>ROUND(R1335*2,2)</f>
        <v>0</v>
      </c>
      <c r="BM1335" s="44">
        <f>ROUND($C1335*BM1343,2)</f>
        <v>0</v>
      </c>
      <c r="BN1335" s="10">
        <f>ROUND(T1335*2,2)</f>
        <v>0</v>
      </c>
      <c r="BO1335" s="44">
        <f>ROUND($C1335*BO1343,2)</f>
        <v>0</v>
      </c>
      <c r="BP1335" s="44">
        <f>ROUND(V1335*2,2)</f>
        <v>0</v>
      </c>
      <c r="BQ1335" s="44">
        <f>ROUND($C1335*BQ1343,2)</f>
        <v>0</v>
      </c>
      <c r="BR1335" s="10">
        <f>ROUND(X1335*2,2)</f>
        <v>0</v>
      </c>
      <c r="BS1335" s="44">
        <f>ROUND(Y1335*2,2)</f>
        <v>0</v>
      </c>
      <c r="BT1335" s="10">
        <f>ROUND(Z1335*2,2)</f>
        <v>0</v>
      </c>
      <c r="BU1335" s="18">
        <v>1</v>
      </c>
      <c r="CI1335" s="32">
        <f>BF1335-BG1335</f>
        <v>0</v>
      </c>
    </row>
    <row r="1336" spans="1:88" ht="60" customHeight="1">
      <c r="A1336" s="296"/>
      <c r="B1336" s="299"/>
      <c r="C1336" s="308"/>
      <c r="D1336" s="300"/>
      <c r="E1336" s="36" t="s">
        <v>29</v>
      </c>
      <c r="F1336" s="13">
        <v>0</v>
      </c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8">
        <v>2</v>
      </c>
      <c r="AO1336" s="4">
        <f t="shared" si="3348"/>
        <v>0</v>
      </c>
      <c r="AP1336" s="4">
        <f t="shared" si="3349"/>
        <v>0</v>
      </c>
      <c r="AQ1336" s="4">
        <f t="shared" si="3434"/>
        <v>0</v>
      </c>
      <c r="AU1336" s="310"/>
      <c r="AV1336" s="316"/>
      <c r="AW1336" s="317"/>
      <c r="AX1336" s="316"/>
      <c r="AY1336" s="36" t="s">
        <v>29</v>
      </c>
      <c r="AZ1336" s="13">
        <v>0</v>
      </c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8">
        <v>2</v>
      </c>
    </row>
    <row r="1337" spans="1:88" ht="120" customHeight="1">
      <c r="A1337" s="296"/>
      <c r="B1337" s="299"/>
      <c r="C1337" s="308"/>
      <c r="D1337" s="298" t="s">
        <v>30</v>
      </c>
      <c r="E1337" s="36" t="s">
        <v>31</v>
      </c>
      <c r="F1337" s="13">
        <v>0</v>
      </c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8">
        <v>3</v>
      </c>
      <c r="AO1337" s="4">
        <f t="shared" si="3348"/>
        <v>0</v>
      </c>
      <c r="AP1337" s="4">
        <f t="shared" si="3349"/>
        <v>0</v>
      </c>
      <c r="AQ1337" s="4">
        <f t="shared" si="3434"/>
        <v>0</v>
      </c>
      <c r="AT1337" s="32">
        <f>AZ1337-BC1337</f>
        <v>0</v>
      </c>
      <c r="AU1337" s="310"/>
      <c r="AV1337" s="316"/>
      <c r="AW1337" s="317"/>
      <c r="AX1337" s="316" t="s">
        <v>30</v>
      </c>
      <c r="AY1337" s="36" t="s">
        <v>31</v>
      </c>
      <c r="AZ1337" s="13">
        <v>0</v>
      </c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8">
        <v>3</v>
      </c>
    </row>
    <row r="1338" spans="1:88" ht="30" customHeight="1">
      <c r="A1338" s="296"/>
      <c r="B1338" s="299"/>
      <c r="C1338" s="308"/>
      <c r="D1338" s="299"/>
      <c r="E1338" s="36" t="s">
        <v>32</v>
      </c>
      <c r="F1338" s="13">
        <v>0</v>
      </c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8">
        <v>4</v>
      </c>
      <c r="AO1338" s="4">
        <f t="shared" si="3348"/>
        <v>0</v>
      </c>
      <c r="AP1338" s="4">
        <f t="shared" si="3349"/>
        <v>0</v>
      </c>
      <c r="AQ1338" s="4">
        <f t="shared" si="3434"/>
        <v>0</v>
      </c>
      <c r="AU1338" s="310"/>
      <c r="AV1338" s="316"/>
      <c r="AW1338" s="317"/>
      <c r="AX1338" s="316"/>
      <c r="AY1338" s="36" t="s">
        <v>32</v>
      </c>
      <c r="AZ1338" s="13">
        <v>0</v>
      </c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8">
        <v>4</v>
      </c>
    </row>
    <row r="1339" spans="1:88" ht="30" customHeight="1">
      <c r="A1339" s="296"/>
      <c r="B1339" s="299"/>
      <c r="C1339" s="308"/>
      <c r="D1339" s="299"/>
      <c r="E1339" s="36" t="s">
        <v>33</v>
      </c>
      <c r="F1339" s="13">
        <v>0</v>
      </c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8">
        <v>5</v>
      </c>
      <c r="AO1339" s="4">
        <f t="shared" si="3348"/>
        <v>0</v>
      </c>
      <c r="AP1339" s="4">
        <f t="shared" si="3349"/>
        <v>0</v>
      </c>
      <c r="AQ1339" s="4">
        <f t="shared" si="3434"/>
        <v>0</v>
      </c>
      <c r="AU1339" s="310"/>
      <c r="AV1339" s="316"/>
      <c r="AW1339" s="317"/>
      <c r="AX1339" s="316"/>
      <c r="AY1339" s="36" t="s">
        <v>33</v>
      </c>
      <c r="AZ1339" s="13">
        <v>0</v>
      </c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8">
        <v>5</v>
      </c>
    </row>
    <row r="1340" spans="1:88" ht="30" customHeight="1">
      <c r="A1340" s="296"/>
      <c r="B1340" s="299"/>
      <c r="C1340" s="308"/>
      <c r="D1340" s="300"/>
      <c r="E1340" s="36" t="s">
        <v>34</v>
      </c>
      <c r="F1340" s="13">
        <v>0</v>
      </c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8">
        <v>6</v>
      </c>
      <c r="AO1340" s="4">
        <f t="shared" si="3348"/>
        <v>0</v>
      </c>
      <c r="AP1340" s="4">
        <f t="shared" si="3349"/>
        <v>0</v>
      </c>
      <c r="AQ1340" s="4">
        <f t="shared" si="3434"/>
        <v>0</v>
      </c>
      <c r="AU1340" s="310"/>
      <c r="AV1340" s="316"/>
      <c r="AW1340" s="317"/>
      <c r="AX1340" s="316"/>
      <c r="AY1340" s="36" t="s">
        <v>34</v>
      </c>
      <c r="AZ1340" s="13">
        <v>0</v>
      </c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8">
        <v>6</v>
      </c>
    </row>
    <row r="1341" spans="1:88" ht="30" customHeight="1">
      <c r="A1341" s="296"/>
      <c r="B1341" s="299"/>
      <c r="C1341" s="308"/>
      <c r="D1341" s="311" t="s">
        <v>35</v>
      </c>
      <c r="E1341" s="312"/>
      <c r="F1341" s="10">
        <f>F1335+F1336+F1337+F1338+F1339+F1340</f>
        <v>391806.26640000002</v>
      </c>
      <c r="G1341" s="10">
        <f t="shared" ref="G1341" si="3435">G1335+G1336+G1337+G1338+G1339+G1340</f>
        <v>0</v>
      </c>
      <c r="H1341" s="10">
        <f t="shared" ref="H1341" si="3436">H1335+H1336+H1337+H1338+H1339+H1340</f>
        <v>0</v>
      </c>
      <c r="I1341" s="10">
        <f t="shared" ref="I1341" si="3437">I1335+I1336+I1337+I1338+I1339+I1340</f>
        <v>0</v>
      </c>
      <c r="J1341" s="10">
        <f t="shared" ref="J1341" si="3438">J1335+J1336+J1337+J1338+J1339+J1340</f>
        <v>0</v>
      </c>
      <c r="K1341" s="10">
        <f t="shared" ref="K1341" si="3439">K1335+K1336+K1337+K1338+K1339+K1340</f>
        <v>0</v>
      </c>
      <c r="L1341" s="10">
        <f t="shared" ref="L1341" si="3440">L1335+L1336+L1337+L1338+L1339+L1340</f>
        <v>287644.64640000003</v>
      </c>
      <c r="M1341" s="10">
        <f t="shared" ref="M1341" si="3441">M1335+M1336+M1337+M1338+M1339+M1340</f>
        <v>287644.64640000003</v>
      </c>
      <c r="N1341" s="10">
        <f t="shared" ref="N1341" si="3442">N1335+N1336+N1337+N1338+N1339+N1340</f>
        <v>0</v>
      </c>
      <c r="O1341" s="10">
        <f t="shared" ref="O1341" si="3443">O1335+O1336+O1337+O1338+O1339+O1340</f>
        <v>0</v>
      </c>
      <c r="P1341" s="10">
        <f t="shared" ref="P1341" si="3444">P1335+P1336+P1337+P1338+P1339+P1340</f>
        <v>0</v>
      </c>
      <c r="Q1341" s="10">
        <f t="shared" ref="Q1341" si="3445">Q1335+Q1336+Q1337+Q1338+Q1339+Q1340</f>
        <v>104161.62</v>
      </c>
      <c r="R1341" s="10">
        <f t="shared" ref="R1341" si="3446">R1335+R1336+R1337+R1338+R1339+R1340</f>
        <v>0</v>
      </c>
      <c r="S1341" s="10">
        <f t="shared" ref="S1341" si="3447">S1335+S1336+S1337+S1338+S1339+S1340</f>
        <v>0</v>
      </c>
      <c r="T1341" s="10">
        <f t="shared" ref="T1341" si="3448">T1335+T1336+T1337+T1338+T1339+T1340</f>
        <v>0</v>
      </c>
      <c r="U1341" s="10">
        <f t="shared" ref="U1341" si="3449">U1335+U1336+U1337+U1338+U1339+U1340</f>
        <v>0</v>
      </c>
      <c r="V1341" s="10">
        <f t="shared" ref="V1341" si="3450">V1335+V1336+V1337+V1338+V1339+V1340</f>
        <v>0</v>
      </c>
      <c r="W1341" s="10">
        <f t="shared" ref="W1341" si="3451">W1335+W1336+W1337+W1338+W1339+W1340</f>
        <v>0</v>
      </c>
      <c r="X1341" s="10">
        <f t="shared" ref="X1341" si="3452">X1335+X1336+X1337+X1338+X1339+X1340</f>
        <v>0</v>
      </c>
      <c r="Y1341" s="10">
        <f t="shared" ref="Y1341" si="3453">Y1335+Y1336+Y1337+Y1338+Y1339+Y1340</f>
        <v>0</v>
      </c>
      <c r="Z1341" s="10">
        <f t="shared" ref="Z1341" si="3454">Z1335+Z1336+Z1337+Z1338+Z1339+Z1340</f>
        <v>0</v>
      </c>
      <c r="AA1341" s="18">
        <v>7</v>
      </c>
      <c r="AO1341" s="4">
        <f t="shared" si="3348"/>
        <v>0</v>
      </c>
      <c r="AP1341" s="4">
        <f t="shared" si="3349"/>
        <v>0</v>
      </c>
      <c r="AQ1341" s="4">
        <f t="shared" si="3434"/>
        <v>0</v>
      </c>
      <c r="AU1341" s="310"/>
      <c r="AV1341" s="316"/>
      <c r="AW1341" s="317"/>
      <c r="AX1341" s="321" t="s">
        <v>35</v>
      </c>
      <c r="AY1341" s="321"/>
      <c r="AZ1341" s="10">
        <f>AZ1335+AZ1336+AZ1337+AZ1338+AZ1339+AZ1340</f>
        <v>783612.52</v>
      </c>
      <c r="BA1341" s="10">
        <f t="shared" ref="BA1341:BT1341" si="3455">BA1335+BA1336+BA1337+BA1338+BA1339+BA1340</f>
        <v>0</v>
      </c>
      <c r="BB1341" s="10">
        <f t="shared" si="3455"/>
        <v>0</v>
      </c>
      <c r="BC1341" s="10">
        <f t="shared" si="3455"/>
        <v>0</v>
      </c>
      <c r="BD1341" s="10">
        <f t="shared" si="3455"/>
        <v>0</v>
      </c>
      <c r="BE1341" s="10">
        <f t="shared" si="3455"/>
        <v>0</v>
      </c>
      <c r="BF1341" s="10">
        <f t="shared" si="3455"/>
        <v>575289.29</v>
      </c>
      <c r="BG1341" s="10">
        <f t="shared" si="3455"/>
        <v>575289.29</v>
      </c>
      <c r="BH1341" s="10">
        <f t="shared" si="3455"/>
        <v>0</v>
      </c>
      <c r="BI1341" s="10">
        <f t="shared" si="3455"/>
        <v>0</v>
      </c>
      <c r="BJ1341" s="10">
        <f t="shared" si="3455"/>
        <v>0</v>
      </c>
      <c r="BK1341" s="10">
        <f t="shared" si="3455"/>
        <v>208323.23</v>
      </c>
      <c r="BL1341" s="10">
        <f t="shared" si="3455"/>
        <v>0</v>
      </c>
      <c r="BM1341" s="10">
        <f t="shared" si="3455"/>
        <v>0</v>
      </c>
      <c r="BN1341" s="10">
        <f t="shared" si="3455"/>
        <v>0</v>
      </c>
      <c r="BO1341" s="10">
        <f t="shared" si="3455"/>
        <v>0</v>
      </c>
      <c r="BP1341" s="10">
        <f t="shared" si="3455"/>
        <v>0</v>
      </c>
      <c r="BQ1341" s="10">
        <f t="shared" si="3455"/>
        <v>0</v>
      </c>
      <c r="BR1341" s="10">
        <f t="shared" si="3455"/>
        <v>0</v>
      </c>
      <c r="BS1341" s="10">
        <f t="shared" si="3455"/>
        <v>0</v>
      </c>
      <c r="BT1341" s="10">
        <f t="shared" si="3455"/>
        <v>0</v>
      </c>
      <c r="BU1341" s="18">
        <v>7</v>
      </c>
      <c r="BV1341" s="4">
        <v>1</v>
      </c>
      <c r="CI1341" s="32">
        <f>BF1341-BG1341</f>
        <v>0</v>
      </c>
      <c r="CJ1341" s="123"/>
    </row>
    <row r="1342" spans="1:88" ht="75" customHeight="1">
      <c r="A1342" s="296"/>
      <c r="B1342" s="299"/>
      <c r="C1342" s="308"/>
      <c r="D1342" s="311" t="s">
        <v>337</v>
      </c>
      <c r="E1342" s="312"/>
      <c r="F1342" s="11">
        <f>ROUND(F1341/C1335,2)</f>
        <v>492.12</v>
      </c>
      <c r="G1342" s="11">
        <f>ROUND(G1341/C1335,2)</f>
        <v>0</v>
      </c>
      <c r="H1342" s="11">
        <f>ROUND(H1341/C1335,2)</f>
        <v>0</v>
      </c>
      <c r="I1342" s="11">
        <f>ROUND(I1341/C1335,2)</f>
        <v>0</v>
      </c>
      <c r="J1342" s="11">
        <f>ROUND(J1341/C1335,2)</f>
        <v>0</v>
      </c>
      <c r="K1342" s="11">
        <f>ROUND(K1341/C1335,2)</f>
        <v>0</v>
      </c>
      <c r="L1342" s="11">
        <f>ROUND(L1341/C1335,2)</f>
        <v>361.29</v>
      </c>
      <c r="M1342" s="11">
        <f>ROUND(M1341/C1335,2)</f>
        <v>361.29</v>
      </c>
      <c r="N1342" s="11">
        <f>ROUND(N1341/C1335,2)</f>
        <v>0</v>
      </c>
      <c r="O1342" s="11">
        <f>ROUND(O1341/C1335,2)</f>
        <v>0</v>
      </c>
      <c r="P1342" s="11">
        <f>ROUND(P1341/C1335,2)</f>
        <v>0</v>
      </c>
      <c r="Q1342" s="11">
        <f>ROUND(Q1341/C1335,2)</f>
        <v>130.83000000000001</v>
      </c>
      <c r="R1342" s="11">
        <f>ROUND(R1341/C1335,2)</f>
        <v>0</v>
      </c>
      <c r="S1342" s="11">
        <f>ROUND(S1341/C1335,2)</f>
        <v>0</v>
      </c>
      <c r="T1342" s="11">
        <f>ROUND(T1341/C1335,2)</f>
        <v>0</v>
      </c>
      <c r="U1342" s="11">
        <f>ROUND(U1341/C1335,2)</f>
        <v>0</v>
      </c>
      <c r="V1342" s="11">
        <f>ROUND(V1341/C1335,2)</f>
        <v>0</v>
      </c>
      <c r="W1342" s="11">
        <f>ROUND(W1341/C1335,2)</f>
        <v>0</v>
      </c>
      <c r="X1342" s="11">
        <f>ROUND(X1341/C1335,2)</f>
        <v>0</v>
      </c>
      <c r="Y1342" s="11">
        <f>ROUND(Y1341/C1335,2)</f>
        <v>0</v>
      </c>
      <c r="Z1342" s="11">
        <f>ROUND(Z1341/C1335,2)</f>
        <v>0</v>
      </c>
      <c r="AA1342" s="18">
        <v>8</v>
      </c>
      <c r="AD1342" s="52" t="b">
        <f>IF(AND(G1342&gt;947.15,G1342&lt;949),3,IF(AND(G1342&gt;623.59,G1342&lt;625),4,IF(AND(G1342&gt;237.38,G1342&lt;239),5,IF(AND(G1342&gt;1986,G1342&lt;1988),6,IF(AND(G1342&gt;739.75,G1342&lt;741),7,IF(AND(G1342&gt;282.91,G1342&lt;284),8,IF(AND(G1342&gt;2681.35,G1342&lt;2683),9,IF(AND(G1342&gt;828.59,G1342&lt;830),10,IF(AND(G1342&gt;585.15,G1342&lt;587),11,IF(AND(G1342&gt;991.71,G1342&lt;993),12,IF(AND(G1342&gt;652.95,G1342&lt;654),13,IF(AND(G1342&gt;248.59,G1342&lt;250),14,IF(AND(G1342&gt;2079.39,G1342&lt;2081),15,IF(AND(G1342&gt;774.57,G1342&lt;776),16,IF(AND(G1342&gt;296.25,G1342&lt;298),17,IF(AND(G1342&gt;2807.42,G1342&lt;2809),18,IF(AND(G1342&gt;867.59,G1342&lt;869),19,IF(AND(G1342&gt;612.7,G1342&lt;614),20))))))))))))))))))</f>
        <v>0</v>
      </c>
      <c r="AE1342" s="52" t="b">
        <f>IF(AND(I1342&gt;1204.78,I1342&lt;1206),5,IF(AND(I1342&gt;1407.63,I1342&lt;1409),8,IF(AND(I1342&gt;1427.91,I1342&lt;1429),11,IF(AND(I1342&gt;1261.45,I1342&lt;1263),14,IF(AND(I1342&gt;1473.83,I1342&lt;1475),17,IF(AND(I1342&gt;1495.07,I1342&lt;1497),20))))))</f>
        <v>0</v>
      </c>
      <c r="AF1342" s="52" t="b">
        <f>IF(AND(J1342&gt;486.32,J1342&lt;488),3,IF(AND(J1342&gt;324.64,J1342&lt;326),4,IF(AND(J1342&gt;286.99,J1342&lt;288.5),5,IF(AND(J1342&gt;617.7,J1342&lt;618),6,IF(AND(J1342&gt;411.3,J1342&lt;413),7,IF(AND(J1342&gt;365.04,J1342&lt;367),8,IF(AND(J1342&gt;797.54,J1342&lt;799),9,IF(AND(J1342&gt;533.49,J1342&lt;535),10,IF(AND(J1342&gt;475.86,J1342&lt;477),11,IF(AND(J1342&gt;509.22,J1342&lt;511),12,IF(AND(J1342&gt;339.94,J1342&lt;341.2),13,IF(AND(J1342&gt;300.53,J1342&lt;302),14,IF(AND(J1342&gt;646.78,J1342&lt;648),15,IF(AND(J1342&gt;430.68,J1342&lt;432),16,IF(AND(J1342&gt;382.24,J1342&lt;384),17,IF(AND(J1342&gt;835.07,J1342&lt;837),18,IF(AND(J1342&gt;558.61,J1342&lt;560),19,IF(AND(J1342&gt;498.27,J1342&lt;500),20))))))))))))))))))</f>
        <v>0</v>
      </c>
      <c r="AG1342" s="52">
        <f>IF(AND(L1342&gt;497.89,L1342&lt;499),3,IF(AND(L1342&gt;360.29,L1342&lt;362),4,IF(AND(L1342&gt;249.38,L1342&lt;251),5,IF(AND(L1342&gt;628.22,L1342&lt;630),6,IF(AND(L1342&gt;455.21,L1342&lt;457),7,IF(AND(L1342&gt;315.16,L1342&lt;317),8,IF(AND(L1342&gt;814.35,L1342&lt;816),9,IF(AND(L1342&gt;571.19,L1342&lt;573),10,IF(AND(L1342&gt;401.59,L1342&lt;403),11,IF(AND(L1342&gt;521.33,L1342&lt;523),12,IF(AND(L1342&gt;377.28,L1342&lt;379),13,IF(AND(L1342&gt;261.15,L1342&lt;263),14,IF(AND(L1342&gt;657.8,L1342&lt;659),15,IF(AND(L1342&gt;476.66,L1342&lt;478),16,IF(AND(L1342&gt;330.01,L1342&lt;332),17,IF(AND(L1342&gt;852.67,L1342&lt;854),18,IF(AND(L1342&gt;598.08,L1342&lt;600),19,IF(AND(L1342&gt;420.51,L1342&lt;422),20))))))))))))))))))</f>
        <v>4</v>
      </c>
      <c r="AH1342" s="52">
        <f>IF(AND(Q1342&gt;358.85,Q1342&lt;360),3,IF(AND(Q1342&gt;129.83,Q1342&lt;131),4,IF(AND(Q1342&gt;77.61,Q1342&lt;79),5,IF(AND(Q1342&gt;426.19,Q1342&lt;428),6,IF(AND(Q1342&gt;159.77,Q1342&lt;161),7,IF(AND(Q1342&gt;94.38,Q1342&lt;96),8,IF(AND(Q1342&gt;567.37,Q1342&lt;569),9,IF(AND(Q1342&gt;203.4,Q1342&lt;205),10,IF(AND(Q1342&gt;131.96,Q1342&lt;133),11,IF(AND(Q1342&gt;375.76,Q1342&lt;377),12,IF(AND(Q1342&gt;135.98,Q1342&lt;137),13,IF(AND(Q1342&gt;81.31,Q1342&lt;83),14,IF(AND(Q1342&gt;446.27,Q1342&lt;448),15,IF(AND(Q1342&gt;167.32,Q1342&lt;169),16,IF(AND(Q1342&gt;98.86,Q1342&lt;100),17,IF(AND(Q1342&gt;594.08,Q1342&lt;596),18,IF(AND(Q1342&gt;213.01,Q1342&lt;215),19,IF(AND(Q1342&gt;138.21,Q1342&lt;140),20))))))))))))))))))</f>
        <v>4</v>
      </c>
      <c r="AI1342" s="52" t="b">
        <f>IF(AND(S1342&gt;195.17,S1342&lt;197),3,IF(AND(S1342&gt;88.93,S1342&lt;90),4,IF(AND(S1342&gt;47.88,S1342&lt;49),5,IF(AND(S1342&gt;245.08,S1342&lt;247),6,IF(AND(S1342&gt;111.07,S1342&lt;113),7,IF(AND(S1342&gt;60.92,S1342&lt;62),8,IF(AND(S1342&gt;296.11,S1342&lt;298),9,IF(AND(S1342&gt;139.41,S1342&lt;141),10,IF(AND(S1342&gt;78.67,S1342&lt;80),11,IF(AND(S1342&gt;204.39,S1342&lt;206),12,IF(AND(S1342&gt;93.16,S1342&lt;95),13,IF(AND(S1342&gt;50.17,S1342&lt;52),14,IF(AND(S1342&gt;256.64,S1342&lt;258),15,IF(AND(S1342&gt;116.33,S1342&lt;118),16,IF(AND(S1342&gt;63.83,S1342&lt;65),17,IF(AND(S1342&gt;310.07,S1342&lt;312),18,IF(AND(S1342&gt;146.01,S1342&lt;148),19,IF(AND(S1342&gt;82.42,S1342&lt;84),20))))))))))))))))))</f>
        <v>0</v>
      </c>
      <c r="AJ1342" s="52" t="b">
        <f>IF(AND(U1342&gt;107.35,U1342&lt;109),3,IF(AND(U1342&gt;63.65,U1342&lt;65),4,IF(AND(U1342&gt;44.75,U1342&lt;46),5,IF(AND(U1342&gt;143.27,U1342&lt;145),6,IF(AND(U1342&gt;85.58,U1342&lt;87),7,IF(AND(U1342&gt;60.46,U1342&lt;62),8,IF(AND(U1342&gt;194.16,U1342&lt;196),9,IF(AND(U1342&gt;117.24,U1342&lt;119),10,IF(AND(U1342&gt;82.88,U1342&lt;84),11,IF(AND(U1342&gt;112.44,U1342&lt;114),12,IF(AND(U1342&gt;66.69,U1342&lt;68),13,IF(AND(U1342&gt;46.9,U1342&lt;48),14,IF(AND(U1342&gt;150.05,U1342&lt;152),15,IF(AND(U1342&gt;90.65,U1342&lt;91),16,IF(AND(U1342&gt;63.34,U1342&lt;65),17,IF(AND(U1342&gt;203.34,U1342&lt;205),18,IF(AND(U1342&gt;122.8,U1342&lt;124),19,IF(AND(U1342&gt;86.83,U1342&lt;88),20))))))))))))))))))</f>
        <v>0</v>
      </c>
      <c r="AK1342" s="52" t="b">
        <f>IF(AND(V1342&gt;139.85,V1342&lt;141),3,IF(AND(V1342&gt;103.84,V1342&lt;105),4,IF(AND(V1342&gt;52.32,V1342&lt;54),5,IF(AND(V1342&gt;285.46,V1342&lt;287),6,IF(AND(V1342&gt;118.42,V1342&lt;120),7,IF(AND(V1342&gt;62.42,V1342&lt;64),8,IF(AND(V1342&gt;412.27,V1342&lt;414),9,IF(AND(V1342&gt;140.33,V1342&lt;142),10,IF(AND(V1342&gt;145,V1342&lt;147),11,IF(AND(V1342&gt;146.47,V1342&lt;148),12,IF(AND(V1342&gt;108.77,V1342&lt;110),13,IF(AND(V1342&gt;54.82,V1342&lt;56),14,IF(AND(V1342&gt;298.92,V1342&lt;300),15,IF(AND(V1342&gt;124.03,V1342&lt;126),16,IF(AND(V1342&gt;65.4,V1342&lt;67),17,IF(AND(V1342&gt;431.69,V1342&lt;433),18,IF(AND(V1342&gt;146.97,V1342&lt;148),19,IF(AND(V1342&gt;151.86,V1342&lt;153),20))))))))))))))))))</f>
        <v>0</v>
      </c>
      <c r="AL1342" s="52" t="b">
        <f>IF(AND(W1342&gt;350.42,W1342&lt;352),3,IF(AND(W1342&gt;546.22,W1342&lt;548),4,IF(AND(W1342&gt;155.33,W1342&lt;157),5,IF(AND(W1342&gt;721.99,W1342&lt;723),6,IF(AND(W1342&gt;638.96,W1342&lt;639),7,IF(AND(W1342&gt;187.79,W1342&lt;189),8,IF(AND(W1342&gt;945.4,W1342&lt;947),9,IF(AND(W1342&gt;698.46,W1342&lt;670),10,IF(AND(W1342&gt;360.7,W1342&lt;362),11,IF(AND(W1342&gt;366.94,W1342&lt;368),12,IF(AND(W1342&gt;571.94,W1342&lt;573),13,IF(AND(W1342&gt;162.68,W1342&lt;164),14,IF(AND(W1342&gt;755.97,W1342&lt;757),15,IF(AND(W1342&gt;667.99,W1342&lt;669),16,IF(AND(W1342&gt;196.66,W1342&lt;198),17,IF(AND(W1342&gt;989.88,W1342&lt;991),18,IF(AND(W1342&gt;731.33,W1342&lt;733),19,IF(AND(W1342&gt;377.7,W1342&lt;379),20))))))))))))))))))</f>
        <v>0</v>
      </c>
      <c r="AM1342" s="52" t="b">
        <f>IF(AND(Y1342&gt;46.2,Y1342&lt;46.5),3,IF(AND(Y1342&gt;18.8,Y1342&lt;19.1),4,IF(AND(Y1342&gt;15.8,Y1342&lt;16),5,IF(AND(Y1342&gt;78.7,Y1342&lt;79),6,IF(AND(Y1342&gt;32.1,Y1342&lt;32.4),7,IF(AND(Y1342&gt;26.9,Y1342&lt;27.3),8,IF(AND(Y1342&gt;125,Y1342&lt;125.5),9,IF(AND(Y1342&gt;48.2,Y1342&lt;48.52),10,IF(AND(Y1342&gt;43.1,Y1342&lt;43.6),11,IF(AND(Y1342&gt;48.53,Y1342&lt;48.7),12,IF(AND(Y1342&gt;19.6,Y1342&lt;20.1),13,IF(AND(Y1342&gt;16.5,Y1342&lt;16.9),14,IF(AND(Y1342&gt;82.4,Y1342&lt;82.8),15,IF(AND(Y1342&gt;33.6,Y1342&lt;34),16,IF(AND(Y1342&gt;28,Y1342&lt;28.6),17,IF(AND(Y1342&gt;130.8,Y1342&lt;131.4),18,IF(AND(Y1342&gt;50.5,Y1342&lt;50.9),19,IF(AND(Y1342&gt;45.2,Y1342&lt;45.8),20))))))))))))))))))</f>
        <v>0</v>
      </c>
      <c r="AO1342" s="4">
        <f t="shared" si="3348"/>
        <v>0</v>
      </c>
      <c r="AP1342" s="4">
        <f t="shared" si="3349"/>
        <v>0</v>
      </c>
      <c r="AQ1342" s="4">
        <f t="shared" si="3434"/>
        <v>0</v>
      </c>
      <c r="AU1342" s="310"/>
      <c r="AV1342" s="316"/>
      <c r="AW1342" s="317"/>
      <c r="AX1342" s="321" t="s">
        <v>337</v>
      </c>
      <c r="AY1342" s="321"/>
      <c r="AZ1342" s="11">
        <f>ROUND(AZ1341/AW1335,2)</f>
        <v>984.24</v>
      </c>
      <c r="BA1342" s="11">
        <f>ROUND(BA1341/AW1335,2)</f>
        <v>0</v>
      </c>
      <c r="BB1342" s="11">
        <f>ROUND(BB1341/AW1335,2)</f>
        <v>0</v>
      </c>
      <c r="BC1342" s="11">
        <f>ROUND(BC1341/AW1335,2)</f>
        <v>0</v>
      </c>
      <c r="BD1342" s="11">
        <f>ROUND(BD1341/AW1335,2)</f>
        <v>0</v>
      </c>
      <c r="BE1342" s="11">
        <f>ROUND(BE1341/AW1335,2)</f>
        <v>0</v>
      </c>
      <c r="BF1342" s="11">
        <f>ROUND(BF1341/AW1335,2)</f>
        <v>722.58</v>
      </c>
      <c r="BG1342" s="11">
        <f>ROUND(BG1341/AW1335,2)</f>
        <v>722.58</v>
      </c>
      <c r="BH1342" s="11">
        <f>ROUND(BH1341/AW1335,2)</f>
        <v>0</v>
      </c>
      <c r="BI1342" s="11">
        <f>ROUND(BI1341/AW1335,2)</f>
        <v>0</v>
      </c>
      <c r="BJ1342" s="11">
        <f>ROUND(BJ1341/AW1335,2)</f>
        <v>0</v>
      </c>
      <c r="BK1342" s="11">
        <f>ROUND(BK1341/AW1335,2)</f>
        <v>261.66000000000003</v>
      </c>
      <c r="BL1342" s="11">
        <f>ROUND(BL1341/AW1335,2)</f>
        <v>0</v>
      </c>
      <c r="BM1342" s="11">
        <f>ROUND(BM1341/AW1335,2)</f>
        <v>0</v>
      </c>
      <c r="BN1342" s="11">
        <f>ROUND(BN1341/AW1335,2)</f>
        <v>0</v>
      </c>
      <c r="BO1342" s="11">
        <f>ROUND(BO1341/AW1335,2)</f>
        <v>0</v>
      </c>
      <c r="BP1342" s="11">
        <f>ROUND(BP1341/AW1335,2)</f>
        <v>0</v>
      </c>
      <c r="BQ1342" s="11">
        <f>ROUND(BQ1341/AW1335,2)</f>
        <v>0</v>
      </c>
      <c r="BR1342" s="11">
        <f>ROUND(BR1341/AW1335,2)</f>
        <v>0</v>
      </c>
      <c r="BS1342" s="11">
        <f>ROUND(BS1341/AW1335,2)</f>
        <v>0</v>
      </c>
      <c r="BT1342" s="11">
        <f>ROUND(BT1341/AW1335,2)</f>
        <v>0</v>
      </c>
      <c r="BU1342" s="18">
        <v>8</v>
      </c>
      <c r="BX1342" s="52" t="b">
        <f>IF(AND(BA1342&gt;947.15,BA1342&lt;949),3,IF(AND(BA1342&gt;623.59,BA1342&lt;625),4,IF(AND(BA1342&gt;237.38,BA1342&lt;239),5,IF(AND(BA1342&gt;1986,BA1342&lt;1988),6,IF(AND(BA1342&gt;739.75,BA1342&lt;741),7,IF(AND(BA1342&gt;282.91,BA1342&lt;284),8,IF(AND(BA1342&gt;2681.35,BA1342&lt;2683),9,IF(AND(BA1342&gt;828.59,BA1342&lt;830),10,IF(AND(BA1342&gt;585.15,BA1342&lt;587),11,IF(AND(BA1342&gt;991.71,BA1342&lt;993),12,IF(AND(BA1342&gt;652.95,BA1342&lt;654),13,IF(AND(BA1342&gt;248.59,BA1342&lt;250),14,IF(AND(BA1342&gt;2079.39,BA1342&lt;2081),15,IF(AND(BA1342&gt;774.57,BA1342&lt;776),16,IF(AND(BA1342&gt;296.25,BA1342&lt;298),17,IF(AND(BA1342&gt;2807.42,BA1342&lt;2809),18,IF(AND(BA1342&gt;867.59,BA1342&lt;869),19,IF(AND(BA1342&gt;612.7,BA1342&lt;614),20))))))))))))))))))</f>
        <v>0</v>
      </c>
      <c r="BY1342" s="52" t="b">
        <f>IF(AND(BC1342&gt;1204.78,BC1342&lt;1206),5,IF(AND(BC1342&gt;1407.63,BC1342&lt;1409),8,IF(AND(BC1342&gt;1427.91,BC1342&lt;1429),11,IF(AND(BC1342&gt;1261.45,BC1342&lt;1263),14,IF(AND(BC1342&gt;1473.83,BC1342&lt;1475),17,IF(AND(BC1342&gt;1495.07,BC1342&lt;1497),20))))))</f>
        <v>0</v>
      </c>
      <c r="BZ1342" s="52" t="b">
        <f>IF(AND(BD1342&gt;486.32,BD1342&lt;488),3,IF(AND(BD1342&gt;324.64,BD1342&lt;326),4,IF(AND(BD1342&gt;286.99,BD1342&lt;288.5),5,IF(AND(BD1342&gt;617.7,BD1342&lt;618),6,IF(AND(BD1342&gt;411.3,BD1342&lt;413),7,IF(AND(BD1342&gt;365.04,BD1342&lt;367),8,IF(AND(BD1342&gt;797.54,BD1342&lt;799),9,IF(AND(BD1342&gt;533.49,BD1342&lt;535),10,IF(AND(BD1342&gt;475.86,BD1342&lt;477),11,IF(AND(BD1342&gt;509.22,BD1342&lt;511),12,IF(AND(BD1342&gt;339.94,BD1342&lt;341.2),13,IF(AND(BD1342&gt;300.53,BD1342&lt;302),14,IF(AND(BD1342&gt;646.78,BD1342&lt;648),15,IF(AND(BD1342&gt;430.68,BD1342&lt;432),16,IF(AND(BD1342&gt;382.24,BD1342&lt;384),17,IF(AND(BD1342&gt;835.07,BD1342&lt;837),18,IF(AND(BD1342&gt;558.61,BD1342&lt;560),19,IF(AND(BD1342&gt;498.27,BD1342&lt;500),20))))))))))))))))))</f>
        <v>0</v>
      </c>
      <c r="CA1342" s="52" t="b">
        <f>IF(AND(BF1342&gt;497.89,BF1342&lt;499),3,IF(AND(BF1342&gt;360.29,BF1342&lt;362),4,IF(AND(BF1342&gt;249.38,BF1342&lt;251),5,IF(AND(BF1342&gt;628.22,BF1342&lt;630),6,IF(AND(BF1342&gt;455.21,BF1342&lt;457),7,IF(AND(BF1342&gt;315.16,BF1342&lt;317),8,IF(AND(BF1342&gt;814.35,BF1342&lt;816),9,IF(AND(BF1342&gt;571.19,BF1342&lt;573),10,IF(AND(BF1342&gt;401.59,BF1342&lt;403),11,IF(AND(BF1342&gt;521.33,BF1342&lt;523),12,IF(AND(BF1342&gt;377.28,BF1342&lt;379),13,IF(AND(BF1342&gt;261.15,BF1342&lt;263),14,IF(AND(BF1342&gt;657.8,BF1342&lt;659),15,IF(AND(BF1342&gt;476.66,BF1342&lt;478),16,IF(AND(BF1342&gt;330.01,BF1342&lt;332),17,IF(AND(BF1342&gt;852.67,BF1342&lt;854),18,IF(AND(BF1342&gt;598.08,BF1342&lt;600),19,IF(AND(BF1342&gt;420.51,BF1342&lt;422),20))))))))))))))))))</f>
        <v>0</v>
      </c>
      <c r="CB1342" s="52" t="b">
        <f>IF(AND(BK1342&gt;358.85,BK1342&lt;360),3,IF(AND(BK1342&gt;129.83,BK1342&lt;131),4,IF(AND(BK1342&gt;77.61,BK1342&lt;79),5,IF(AND(BK1342&gt;426.19,BK1342&lt;428),6,IF(AND(BK1342&gt;159.77,BK1342&lt;161),7,IF(AND(BK1342&gt;94.38,BK1342&lt;96),8,IF(AND(BK1342&gt;567.37,BK1342&lt;569),9,IF(AND(BK1342&gt;203.4,BK1342&lt;205),10,IF(AND(BK1342&gt;131.96,BK1342&lt;133),11,IF(AND(BK1342&gt;375.76,BK1342&lt;377),12,IF(AND(BK1342&gt;135.98,BK1342&lt;137),13,IF(AND(BK1342&gt;81.31,BK1342&lt;83),14,IF(AND(BK1342&gt;446.27,BK1342&lt;448),15,IF(AND(BK1342&gt;167.32,BK1342&lt;169),16,IF(AND(BK1342&gt;98.86,BK1342&lt;100),17,IF(AND(BK1342&gt;594.08,BK1342&lt;596),18,IF(AND(BK1342&gt;213.01,BK1342&lt;215),19,IF(AND(BK1342&gt;138.21,BK1342&lt;140),20))))))))))))))))))</f>
        <v>0</v>
      </c>
      <c r="CC1342" s="52" t="b">
        <f>IF(AND(BM1342&gt;195.17,BM1342&lt;197),3,IF(AND(BM1342&gt;88.93,BM1342&lt;90),4,IF(AND(BM1342&gt;47.88,BM1342&lt;49),5,IF(AND(BM1342&gt;245.08,BM1342&lt;247),6,IF(AND(BM1342&gt;111.07,BM1342&lt;113),7,IF(AND(BM1342&gt;60.92,BM1342&lt;62),8,IF(AND(BM1342&gt;296.11,BM1342&lt;298),9,IF(AND(BM1342&gt;139.41,BM1342&lt;141),10,IF(AND(BM1342&gt;78.67,BM1342&lt;80),11,IF(AND(BM1342&gt;204.39,BM1342&lt;206),12,IF(AND(BM1342&gt;93.16,BM1342&lt;95),13,IF(AND(BM1342&gt;50.17,BM1342&lt;52),14,IF(AND(BM1342&gt;256.64,BM1342&lt;258),15,IF(AND(BM1342&gt;116.33,BM1342&lt;118),16,IF(AND(BM1342&gt;63.83,BM1342&lt;65),17,IF(AND(BM1342&gt;310.07,BM1342&lt;312),18,IF(AND(BM1342&gt;146.01,BM1342&lt;148),19,IF(AND(BM1342&gt;82.42,BM1342&lt;84),20))))))))))))))))))</f>
        <v>0</v>
      </c>
      <c r="CD1342" s="52" t="b">
        <f>IF(AND(BO1342&gt;107.35,BO1342&lt;109),3,IF(AND(BO1342&gt;63.65,BO1342&lt;65),4,IF(AND(BO1342&gt;44.75,BO1342&lt;46),5,IF(AND(BO1342&gt;143.27,BO1342&lt;145),6,IF(AND(BO1342&gt;85.58,BO1342&lt;87),7,IF(AND(BO1342&gt;60.46,BO1342&lt;62),8,IF(AND(BO1342&gt;194.16,BO1342&lt;196),9,IF(AND(BO1342&gt;117.24,BO1342&lt;119),10,IF(AND(BO1342&gt;82.88,BO1342&lt;84),11,IF(AND(BO1342&gt;112.44,BO1342&lt;114),12,IF(AND(BO1342&gt;66.69,BO1342&lt;68),13,IF(AND(BO1342&gt;46.9,BO1342&lt;48),14,IF(AND(BO1342&gt;150.05,BO1342&lt;152),15,IF(AND(BO1342&gt;90.65,BO1342&lt;91),16,IF(AND(BO1342&gt;63.34,BO1342&lt;65),17,IF(AND(BO1342&gt;203.34,BO1342&lt;205),18,IF(AND(BO1342&gt;122.8,BO1342&lt;124),19,IF(AND(BO1342&gt;86.83,BO1342&lt;88),20))))))))))))))))))</f>
        <v>0</v>
      </c>
      <c r="CE1342" s="52" t="b">
        <f>IF(AND(BP1342&gt;139.85,BP1342&lt;141),3,IF(AND(BP1342&gt;103.84,BP1342&lt;105),4,IF(AND(BP1342&gt;52.32,BP1342&lt;54),5,IF(AND(BP1342&gt;285.46,BP1342&lt;287),6,IF(AND(BP1342&gt;118.42,BP1342&lt;120),7,IF(AND(BP1342&gt;62.42,BP1342&lt;64),8,IF(AND(BP1342&gt;412.27,BP1342&lt;414),9,IF(AND(BP1342&gt;140.33,BP1342&lt;142),10,IF(AND(BP1342&gt;145,BP1342&lt;147),11,IF(AND(BP1342&gt;146.47,BP1342&lt;148),12,IF(AND(BP1342&gt;108.77,BP1342&lt;110),13,IF(AND(BP1342&gt;54.82,BP1342&lt;56),14,IF(AND(BP1342&gt;298.92,BP1342&lt;300),15,IF(AND(BP1342&gt;124.03,BP1342&lt;126),16,IF(AND(BP1342&gt;65.4,BP1342&lt;67),17,IF(AND(BP1342&gt;431.69,BP1342&lt;433),18,IF(AND(BP1342&gt;146.97,BP1342&lt;148),19,IF(AND(BP1342&gt;151.86,BP1342&lt;153),20))))))))))))))))))</f>
        <v>0</v>
      </c>
      <c r="CF1342" s="52" t="b">
        <f>IF(AND(BQ1342&gt;350.42,BQ1342&lt;352),3,IF(AND(BQ1342&gt;546.22,BQ1342&lt;548),4,IF(AND(BQ1342&gt;155.33,BQ1342&lt;157),5,IF(AND(BQ1342&gt;721.99,BQ1342&lt;723),6,IF(AND(BQ1342&gt;638.96,BQ1342&lt;639),7,IF(AND(BQ1342&gt;187.79,BQ1342&lt;189),8,IF(AND(BQ1342&gt;945.4,BQ1342&lt;947),9,IF(AND(BQ1342&gt;698.46,BQ1342&lt;670),10,IF(AND(BQ1342&gt;360.7,BQ1342&lt;362),11,IF(AND(BQ1342&gt;366.94,BQ1342&lt;368),12,IF(AND(BQ1342&gt;571.94,BQ1342&lt;573),13,IF(AND(BQ1342&gt;162.68,BQ1342&lt;164),14,IF(AND(BQ1342&gt;755.97,BQ1342&lt;757),15,IF(AND(BQ1342&gt;667.99,BQ1342&lt;669),16,IF(AND(BQ1342&gt;196.66,BQ1342&lt;198),17,IF(AND(BQ1342&gt;989.88,BQ1342&lt;991),18,IF(AND(BQ1342&gt;731.33,BQ1342&lt;733),19,IF(AND(BQ1342&gt;377.7,BQ1342&lt;379),20))))))))))))))))))</f>
        <v>0</v>
      </c>
      <c r="CG1342" s="52" t="b">
        <f>IF(AND(BS1342&gt;46.2,BS1342&lt;46.5),3,IF(AND(BS1342&gt;18.8,BS1342&lt;19.1),4,IF(AND(BS1342&gt;15.8,BS1342&lt;16),5,IF(AND(BS1342&gt;78.7,BS1342&lt;79),6,IF(AND(BS1342&gt;32.1,BS1342&lt;32.4),7,IF(AND(BS1342&gt;26.9,BS1342&lt;27.3),8,IF(AND(BS1342&gt;125,BS1342&lt;125.5),9,IF(AND(BS1342&gt;48.2,BS1342&lt;48.52),10,IF(AND(BS1342&gt;43.1,BS1342&lt;43.6),11,IF(AND(BS1342&gt;48.53,BS1342&lt;48.7),12,IF(AND(BS1342&gt;19.6,BS1342&lt;20.1),13,IF(AND(BS1342&gt;16.5,BS1342&lt;16.9),14,IF(AND(BS1342&gt;82.4,BS1342&lt;82.8),15,IF(AND(BS1342&gt;33.6,BS1342&lt;34),16,IF(AND(BS1342&gt;28,BS1342&lt;28.6),17,IF(AND(BS1342&gt;130.8,BS1342&lt;131.4),18,IF(AND(BS1342&gt;50.5,BS1342&lt;50.9),19,IF(AND(BS1342&gt;45.2,BS1342&lt;45.8),20))))))))))))))))))</f>
        <v>0</v>
      </c>
    </row>
    <row r="1343" spans="1:88" ht="90" customHeight="1">
      <c r="A1343" s="297"/>
      <c r="B1343" s="300"/>
      <c r="C1343" s="309"/>
      <c r="D1343" s="311" t="s">
        <v>338</v>
      </c>
      <c r="E1343" s="312"/>
      <c r="F1343" s="10" t="s">
        <v>36</v>
      </c>
      <c r="G1343" s="12">
        <f>IF(AD1343=FALSE,0,AD1343)</f>
        <v>0</v>
      </c>
      <c r="H1343" s="12" t="s">
        <v>36</v>
      </c>
      <c r="I1343" s="12">
        <f>IF(AE1343=FALSE,0,AE1343)</f>
        <v>0</v>
      </c>
      <c r="J1343" s="12">
        <f>IF(AF1343=FALSE,0,AF1343)</f>
        <v>0</v>
      </c>
      <c r="K1343" s="12" t="s">
        <v>36</v>
      </c>
      <c r="L1343" s="12">
        <f>IF(AG1343=FALSE,0,AG1343)</f>
        <v>361.29</v>
      </c>
      <c r="M1343" s="12" t="s">
        <v>36</v>
      </c>
      <c r="N1343" s="12" t="s">
        <v>36</v>
      </c>
      <c r="O1343" s="12" t="s">
        <v>36</v>
      </c>
      <c r="P1343" s="12" t="s">
        <v>36</v>
      </c>
      <c r="Q1343" s="12">
        <f>IF(AH1343=FALSE,0,AH1343)</f>
        <v>130.83000000000001</v>
      </c>
      <c r="R1343" s="12" t="s">
        <v>36</v>
      </c>
      <c r="S1343" s="12">
        <f>IF(AI1343=FALSE,0,AI1343)</f>
        <v>0</v>
      </c>
      <c r="T1343" s="12" t="s">
        <v>36</v>
      </c>
      <c r="U1343" s="12">
        <f>IF(AJ1343=FALSE,0,AJ1343)</f>
        <v>0</v>
      </c>
      <c r="V1343" s="12">
        <f>IF(AK1343=FALSE,0,AK1343)</f>
        <v>0</v>
      </c>
      <c r="W1343" s="12">
        <f>IF(AL1343=FALSE,0,AL1343)</f>
        <v>0</v>
      </c>
      <c r="X1343" s="12" t="s">
        <v>36</v>
      </c>
      <c r="Y1343" s="12">
        <f>IF(AM1343=FALSE,0,AM1343)</f>
        <v>0</v>
      </c>
      <c r="Z1343" s="12" t="s">
        <v>36</v>
      </c>
      <c r="AA1343" s="18">
        <v>9</v>
      </c>
      <c r="AD1343" s="52" t="b">
        <f>IF(AD1342=3,948.15,IF(AD1342=4,624.59,IF(AD1342=5,238.38,IF(AD1342=6,1987,IF(AD1342=7,740.75,IF(AD1342=8,283.91,IF(AD1342=9,2682.35,IF(AD1342=10,829.59,IF(AD1342=11,586.15,IF(AD1342=12,992.71,IF(AD1342=13,653.95,IF(AD1342=14,249.59,IF(AD1342=15,2080.39,IF(AD1342=16,775.57,IF(AD1342=17,297.25,IF(AD1342=18,2808.42,IF(AD1342=19,868.59,IF(AD1342=20,613.7))))))))))))))))))</f>
        <v>0</v>
      </c>
      <c r="AE1343" s="52" t="b">
        <f>IF(AE1342=5,1205.78,IF(AE1342=8,1408.63,IF(AE1342=11,1428.91,IF(AE1342=14,1262.45,IF(AE1342=17,1474.83,IF(AE1342=20,1496.07))))))</f>
        <v>0</v>
      </c>
      <c r="AF1343" s="52" t="b">
        <f>IF(AF1342=3,487.32,IF(AF1342=4,325.64,IF(AF1342=5,287.99,IF(AF1342=6,618.7,IF(AF1342=7,412.3,IF(AF1342=8,366.04,IF(AF1342=9,798.54,IF(AF1342=10,534.49,IF(AF1342=11,476.86,IF(AF1342=12,510.22,IF(AF1342=13,340.94,IF(AF1342=14,301.53,IF(AF1342=15,647.78,IF(AF1342=16,431.68,IF(AF1342=17,383.24,IF(AF1342=18,836.07,IF(AF1342=19,559.61,IF(AF1342=20,499.27))))))))))))))))))</f>
        <v>0</v>
      </c>
      <c r="AG1343" s="52">
        <f>IF(AG1342=3,498.89,IF(AG1342=4,361.29,IF(AG1342=5,250.38,IF(AG1342=6,629.22,IF(AG1342=7,456.21,IF(AG1342=8,316.16,IF(AG1342=9,815.35,IF(AG1342=10,572.19,IF(AG1342=11,402.59,IF(AG1342=12,522.33,IF(AG1342=13,378.28,IF(AG1342=14,262.15,IF(AG1342=15,658.8,IF(AG1342=16,477.66,IF(AG1342=17,331.01,IF(AG1342=18,853.67,IF(AG1342=19,599.08,IF(AG1342=20,421.51))))))))))))))))))</f>
        <v>361.29</v>
      </c>
      <c r="AH1343" s="52">
        <f>IF(AH1342=3,359.85,IF(AH1342=4,130.83,IF(AH1342=5,78.61,IF(AH1342=6,427.19,IF(AH1342=7,160.77,IF(AH1342=8,95.38,IF(AH1342=9,568.37,IF(AH1342=10,204.4,IF(AH1342=11,132.96,IF(AH1342=12,376.76,IF(AH1342=13,136.98,IF(AH1342=14,82.31,IF(AH1342=15,447.27,IF(AH1342=16,168.32,IF(AH1342=17,99.86,IF(AH1342=18,595.08,IF(AH1342=19,214.01,IF(AH1342=20,139.21))))))))))))))))))</f>
        <v>130.83000000000001</v>
      </c>
      <c r="AI1343" s="52" t="b">
        <f>IF(AI1342=3,196.17,IF(AI1342=4,89.93,IF(AI1342=5,48.88,IF(AI1342=6,246.08,IF(AI1342=7,112.07,IF(AI1342=8,61.92,IF(AI1342=9,297.11,IF(AI1342=10,140.41,IF(AI1342=11,79.67,IF(AI1342=12,205.39,IF(AI1342=13,94.16,IF(AI1342=14,51.17,IF(AI1342=15,257.64,IF(AI1342=16,117.33,IF(AI1342=17,64.83,IF(AI1342=18,311.07,IF(AI1342=19,147.01,IF(AI1342=20,83.42))))))))))))))))))</f>
        <v>0</v>
      </c>
      <c r="AJ1343" s="52" t="b">
        <f>IF(AJ1342=3,108.35,IF(AJ1342=4,64.65,IF(AJ1342=5,45.75,IF(AJ1342=6,144.27,IF(AJ1342=7,86.58,IF(AJ1342=8,61.46,IF(AJ1342=9,195.16,IF(AJ1342=10,118.24,IF(AJ1342=11,83.88,IF(AJ1342=12,113.44,IF(AJ1342=13,67.69,IF(AJ1342=14,47.9,IF(AJ1342=15,151.05,IF(AJ1342=16,90.65,IF(AJ1342=17,64.34,IF(AJ1342=18,204.34,IF(AJ1342=19,123.8,IF(AJ1342=20,87.83))))))))))))))))))</f>
        <v>0</v>
      </c>
      <c r="AK1343" s="52" t="b">
        <f>IF(AK1342=3,140.85,IF(AK1342=4,104.84,IF(AK1342=5,53.32,IF(AK1342=6,286.46,IF(AK1342=7,119.42,IF(AK1342=8,63.42,IF(AK1342=9,413.27,IF(AK1342=10,141.33,IF(AK1342=11,146,IF(AK1342=12,147.47,IF(AK1342=13,109.77,IF(AK1342=14,55.82,IF(AK1342=15,299.92,IF(AK1342=16,125.03,IF(AK1342=17,66.4,IF(AK1342=18,432.69,IF(AK1342=19,147.97,IF(AK1342=20,152.86))))))))))))))))))</f>
        <v>0</v>
      </c>
      <c r="AL1343" s="52" t="b">
        <f>IF(AL1342=3,351.42,IF(AL1342=4,547.22,IF(AL1342=5,156.33,IF(AL1342=6,722.99,IF(AL1342=7,638.96,IF(AL1342=8,188.79,IF(AL1342=9,946.4,IF(AL1342=10,699.46,IF(AL1342=11,361.7,IF(AL1342=12,367.94,IF(AL1342=13,572.94,IF(AL1342=14,163.68,IF(AL1342=15,756.97,IF(AL1342=16,668.99,IF(AL1342=17,197.66,IF(AL1342=18,990.88,IF(AL1342=19,732.33,IF(AL1342=20,378.7))))))))))))))))))</f>
        <v>0</v>
      </c>
      <c r="AM1343" s="52" t="b">
        <f>IF(AM1342=3,46.41,IF(AM1342=4,19.01,IF(AM1342=5,15.96,IF(AM1342=6,78.9,IF(AM1342=7,32.34,IF(AM1342=8,27.09,IF(AM1342=9,125.27,IF(AM1342=10,48.48,IF(AM1342=11,43.47,IF(AM1342=12,48.59,IF(AM1342=13,19.9,IF(AM1342=14,16.71,IF(AM1342=15,82.61,IF(AM1342=16,33.86,IF(AM1342=17,28.36,IF(AM1342=18,131.15,IF(AM1342=19,50.76,IF(AM1342=20,45.51))))))))))))))))))</f>
        <v>0</v>
      </c>
      <c r="AO1343" s="4">
        <f t="shared" si="3348"/>
        <v>0</v>
      </c>
      <c r="AP1343" s="4">
        <f t="shared" si="3349"/>
        <v>0</v>
      </c>
      <c r="AQ1343" s="4">
        <f t="shared" si="3434"/>
        <v>0</v>
      </c>
      <c r="AU1343" s="310"/>
      <c r="AV1343" s="316"/>
      <c r="AW1343" s="317"/>
      <c r="AX1343" s="321" t="s">
        <v>338</v>
      </c>
      <c r="AY1343" s="321"/>
      <c r="AZ1343" s="10" t="s">
        <v>36</v>
      </c>
      <c r="BA1343" s="12">
        <f>IF(BX1343=FALSE,0,BX1343)</f>
        <v>0</v>
      </c>
      <c r="BB1343" s="12" t="s">
        <v>36</v>
      </c>
      <c r="BC1343" s="12">
        <f>IF(BY1343=FALSE,0,BY1343)</f>
        <v>0</v>
      </c>
      <c r="BD1343" s="12">
        <f>IF(BZ1343=FALSE,0,BZ1343)</f>
        <v>0</v>
      </c>
      <c r="BE1343" s="12" t="s">
        <v>36</v>
      </c>
      <c r="BF1343" s="12">
        <f>IF(CA1343=FALSE,0,CA1343)</f>
        <v>722.58</v>
      </c>
      <c r="BG1343" s="12" t="s">
        <v>36</v>
      </c>
      <c r="BH1343" s="12" t="s">
        <v>36</v>
      </c>
      <c r="BI1343" s="12" t="s">
        <v>36</v>
      </c>
      <c r="BJ1343" s="12" t="s">
        <v>36</v>
      </c>
      <c r="BK1343" s="12">
        <f>IF(CB1343=FALSE,0,CB1343)</f>
        <v>261.66000000000003</v>
      </c>
      <c r="BL1343" s="12" t="s">
        <v>36</v>
      </c>
      <c r="BM1343" s="12">
        <f>IF(CC1343=FALSE,0,CC1343)</f>
        <v>0</v>
      </c>
      <c r="BN1343" s="12" t="s">
        <v>36</v>
      </c>
      <c r="BO1343" s="12">
        <f>IF(CD1343=FALSE,0,CD1343)</f>
        <v>0</v>
      </c>
      <c r="BP1343" s="12">
        <f>IF(CE1343=FALSE,0,CE1343)</f>
        <v>0</v>
      </c>
      <c r="BQ1343" s="12">
        <f>IF(CF1343=FALSE,0,CF1343)</f>
        <v>0</v>
      </c>
      <c r="BR1343" s="12" t="s">
        <v>36</v>
      </c>
      <c r="BS1343" s="12">
        <f>IF(CG1343=FALSE,0,CG1343)</f>
        <v>0</v>
      </c>
      <c r="BT1343" s="12" t="s">
        <v>36</v>
      </c>
      <c r="BU1343" s="18">
        <v>9</v>
      </c>
      <c r="BX1343" s="52" t="b">
        <f>IF(AD1342=3,1896.3,IF(AD1342=4,1249.18,IF(AD1342=5,476.76,IF(AD1342=6,3974,IF(AD1342=7,1481.5,IF(AD1342=8,567.82,IF(AD1342=9,5364.7,IF(AD1342=10,1659.18,IF(AD1342=11,1172.3)))))))))</f>
        <v>0</v>
      </c>
      <c r="BY1343" s="52" t="b">
        <f>IF(AE1342=5,2411.56,IF(AE1342=8,2817.26,IF(AE1342=11,2857.82)))</f>
        <v>0</v>
      </c>
      <c r="BZ1343" s="52" t="b">
        <f>IF(AF1342=3,974.64,IF(AF1342=4,651.28,IF(AF1342=5,575.98,IF(AF1342=6,1237.4,IF(AF1342=7,824.6,IF(AF1342=8,732.08,IF(AF1342=9,1597.08,IF(AF1342=10,1068.98,IF(AF1342=11,953.72)))))))))</f>
        <v>0</v>
      </c>
      <c r="CA1343" s="52">
        <f>IF(AG1342=3,997.78,IF(AG1342=4,722.58,IF(AG1342=5,500.76,IF(AG1342=6,1258.44,IF(AG1342=7,912.42,IF(AG1342=8,632.32,IF(AG1342=9,1630.7,IF(AG1342=10,1144.38,IF(AG1342=11,805.18)))))))))</f>
        <v>722.58</v>
      </c>
      <c r="CB1343" s="52">
        <f>IF(AH1342=3,719.7,IF(AH1342=4,261.66,IF(AH1342=5,157.22,IF(AH1342=6,854.38,IF(AH1342=7,321.54,IF(AH1342=8,190.76,IF(AH1342=9,1136.74,IF(AH1342=10,408.8,IF(AH1342=11,265.92)))))))))</f>
        <v>261.66000000000003</v>
      </c>
      <c r="CC1343" s="52" t="b">
        <f>IF(AI1342=3,392.34,IF(AI1342=4,179.86,IF(AI1342=5,97.76,IF(AI1342=6,492.16,IF(AI1342=7,224.14,IF(AI1342=8,123.84,IF(AI1342=9,594.22,IF(AI1342=10,280.82,IF(AI1342=11,159.34)))))))))</f>
        <v>0</v>
      </c>
      <c r="CD1343" s="52" t="b">
        <f>IF(AJ1342=3,216.7,IF(AJ1342=4,129.3,IF(AJ1342=5,91.5,IF(AJ1342=6,288.54,IF(AJ1342=7,173.16,IF(AJ1342=8,122.92,IF(AJ1342=9,390.32,IF(AJ1342=10,236.48,IF(AJ1342=11,167.76)))))))))</f>
        <v>0</v>
      </c>
      <c r="CE1343" s="52" t="b">
        <f>IF(AK1342=3,281.7,IF(AK1342=4,209.68,IF(AK1342=5,106.64,IF(AK1342=6,572.92,IF(AK1342=7,238.84,IF(AK1342=8,126.84,IF(AK1342=9,826.54,IF(AK1342=10,282.66,IF(AK1342=11,292)))))))))</f>
        <v>0</v>
      </c>
      <c r="CF1343" s="52" t="b">
        <f>IF(AL1342=3,702.84,IF(AL1342=4,1094.44,IF(AL1342=5,312.66,IF(AL1342=6,1445.98,IF(AL1342=7,1277.92,IF(AL1342=8,377.58,IF(AL1342=9,1892.8,IF(AL1342=10,1398.92,IF(AL1342=11,723.4)))))))))</f>
        <v>0</v>
      </c>
      <c r="CG1343" s="52" t="b">
        <f>IF(AM1342=3,92.82,IF(AM1342=4,38.02,IF(AM1342=5,31.92,IF(AM1342=6,157.8,IF(AM1342=7,64.68,IF(AM1342=8,54.18,IF(AM1342=9,250.54,IF(AM1342=10,96.96,IF(AM1342=11,86.94)))))))))</f>
        <v>0</v>
      </c>
    </row>
    <row r="1344" spans="1:88" ht="30" customHeight="1">
      <c r="A1344" s="295" t="s">
        <v>152</v>
      </c>
      <c r="B1344" s="298" t="s">
        <v>235</v>
      </c>
      <c r="C1344" s="307">
        <v>3142.9</v>
      </c>
      <c r="D1344" s="298" t="s">
        <v>27</v>
      </c>
      <c r="E1344" s="36" t="s">
        <v>28</v>
      </c>
      <c r="F1344" s="40">
        <f>G1344+I1344+J1344+L1344+Q1344+S1344+U1344+V1344+W1344+Y1344+Z1344</f>
        <v>1963023.9110000001</v>
      </c>
      <c r="G1344" s="61">
        <v>1963023.9110000001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60">
        <v>0</v>
      </c>
      <c r="N1344" s="13">
        <v>0</v>
      </c>
      <c r="O1344" s="13">
        <v>0</v>
      </c>
      <c r="P1344" s="13">
        <v>0</v>
      </c>
      <c r="Q1344" s="13">
        <v>0</v>
      </c>
      <c r="R1344" s="13">
        <v>0</v>
      </c>
      <c r="S1344" s="13">
        <v>0</v>
      </c>
      <c r="T1344" s="13">
        <v>0</v>
      </c>
      <c r="U1344" s="13">
        <v>0</v>
      </c>
      <c r="V1344" s="13">
        <v>0</v>
      </c>
      <c r="W1344" s="13">
        <v>0</v>
      </c>
      <c r="X1344" s="13">
        <v>0</v>
      </c>
      <c r="Y1344" s="13">
        <v>0</v>
      </c>
      <c r="Z1344" s="13">
        <v>0</v>
      </c>
      <c r="AA1344" s="18">
        <v>1</v>
      </c>
      <c r="AO1344" s="4">
        <f t="shared" si="3348"/>
        <v>0</v>
      </c>
      <c r="AP1344" s="4">
        <f t="shared" si="3349"/>
        <v>0</v>
      </c>
      <c r="AQ1344" s="4">
        <f t="shared" si="3434"/>
        <v>0</v>
      </c>
      <c r="AU1344" s="310" t="s">
        <v>152</v>
      </c>
      <c r="AV1344" s="298" t="s">
        <v>235</v>
      </c>
      <c r="AW1344" s="317">
        <v>3142.9</v>
      </c>
      <c r="AX1344" s="316" t="s">
        <v>27</v>
      </c>
      <c r="AY1344" s="36" t="s">
        <v>28</v>
      </c>
      <c r="AZ1344" s="10">
        <f>BA1344+BC1344+BD1344+BF1344+BK1344+BM1344+BO1344+BP1344+BQ1344+BS1344+BT1344</f>
        <v>3926047.82</v>
      </c>
      <c r="BA1344" s="44">
        <f>ROUND($C1344*BA1352,2)</f>
        <v>3926047.82</v>
      </c>
      <c r="BB1344" s="10">
        <f>ROUND(H1344*2,2)</f>
        <v>0</v>
      </c>
      <c r="BC1344" s="44">
        <f>ROUND($C1344*BC1352,2)</f>
        <v>0</v>
      </c>
      <c r="BD1344" s="44">
        <f>ROUND($C1344*BD1352,2)</f>
        <v>0</v>
      </c>
      <c r="BE1344" s="10">
        <f>ROUND(K1344*2,2)</f>
        <v>0</v>
      </c>
      <c r="BF1344" s="44">
        <f>ROUND($C1344*BF1352,2)</f>
        <v>0</v>
      </c>
      <c r="BG1344" s="10">
        <f>ROUND(M1344*2,2)</f>
        <v>0</v>
      </c>
      <c r="BH1344" s="10">
        <f>ROUND(N1344*2,2)</f>
        <v>0</v>
      </c>
      <c r="BI1344" s="10">
        <f>ROUND(O1344*2,2)</f>
        <v>0</v>
      </c>
      <c r="BJ1344" s="10">
        <f>ROUND(P1344*2,2)</f>
        <v>0</v>
      </c>
      <c r="BK1344" s="44">
        <f>ROUND($C1344*BK1352,2)</f>
        <v>0</v>
      </c>
      <c r="BL1344" s="10">
        <f>ROUND(R1344*2,2)</f>
        <v>0</v>
      </c>
      <c r="BM1344" s="44">
        <f>ROUND($C1344*BM1352,2)</f>
        <v>0</v>
      </c>
      <c r="BN1344" s="10">
        <f>ROUND(T1344*2,2)</f>
        <v>0</v>
      </c>
      <c r="BO1344" s="44">
        <f>ROUND($C1344*BO1352,2)</f>
        <v>0</v>
      </c>
      <c r="BP1344" s="44">
        <f>ROUND(V1344*2,2)</f>
        <v>0</v>
      </c>
      <c r="BQ1344" s="44">
        <f>ROUND($C1344*BQ1352,2)</f>
        <v>0</v>
      </c>
      <c r="BR1344" s="10">
        <f>ROUND(X1344*2,2)</f>
        <v>0</v>
      </c>
      <c r="BS1344" s="44">
        <f>ROUND(Y1344*2,2)</f>
        <v>0</v>
      </c>
      <c r="BT1344" s="10">
        <f>ROUND(Z1344*2,2)</f>
        <v>0</v>
      </c>
      <c r="BU1344" s="18">
        <v>1</v>
      </c>
      <c r="CI1344" s="32">
        <f>BF1344-BG1344</f>
        <v>0</v>
      </c>
    </row>
    <row r="1345" spans="1:88" ht="60" customHeight="1">
      <c r="A1345" s="296"/>
      <c r="B1345" s="299"/>
      <c r="C1345" s="308"/>
      <c r="D1345" s="300"/>
      <c r="E1345" s="36" t="s">
        <v>29</v>
      </c>
      <c r="F1345" s="13">
        <v>0</v>
      </c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8">
        <v>2</v>
      </c>
      <c r="AO1345" s="4">
        <f t="shared" si="3348"/>
        <v>0</v>
      </c>
      <c r="AP1345" s="4">
        <f t="shared" si="3349"/>
        <v>0</v>
      </c>
      <c r="AQ1345" s="4">
        <f t="shared" si="3434"/>
        <v>0</v>
      </c>
      <c r="AU1345" s="310"/>
      <c r="AV1345" s="299"/>
      <c r="AW1345" s="317"/>
      <c r="AX1345" s="316"/>
      <c r="AY1345" s="36" t="s">
        <v>29</v>
      </c>
      <c r="AZ1345" s="10">
        <f t="shared" ref="AZ1345:AZ1349" si="3456">BA1345+BC1345+BD1345+BF1345+BK1345+BM1345+BO1345+BP1345+BQ1345+BS1345+BT1345</f>
        <v>0</v>
      </c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8">
        <v>2</v>
      </c>
    </row>
    <row r="1346" spans="1:88" ht="120" customHeight="1">
      <c r="A1346" s="296"/>
      <c r="B1346" s="299"/>
      <c r="C1346" s="308"/>
      <c r="D1346" s="298" t="s">
        <v>30</v>
      </c>
      <c r="E1346" s="36" t="s">
        <v>31</v>
      </c>
      <c r="F1346" s="13">
        <v>0</v>
      </c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8">
        <v>3</v>
      </c>
      <c r="AO1346" s="4">
        <f t="shared" si="3348"/>
        <v>0</v>
      </c>
      <c r="AP1346" s="4">
        <f t="shared" si="3349"/>
        <v>0</v>
      </c>
      <c r="AQ1346" s="4">
        <f t="shared" si="3434"/>
        <v>0</v>
      </c>
      <c r="AT1346" s="32">
        <f>AZ1346-BC1346</f>
        <v>0</v>
      </c>
      <c r="AU1346" s="310"/>
      <c r="AV1346" s="299"/>
      <c r="AW1346" s="317"/>
      <c r="AX1346" s="316" t="s">
        <v>30</v>
      </c>
      <c r="AY1346" s="36" t="s">
        <v>31</v>
      </c>
      <c r="AZ1346" s="10">
        <f t="shared" si="3456"/>
        <v>0</v>
      </c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8">
        <v>3</v>
      </c>
    </row>
    <row r="1347" spans="1:88" ht="30" customHeight="1">
      <c r="A1347" s="296"/>
      <c r="B1347" s="299"/>
      <c r="C1347" s="308"/>
      <c r="D1347" s="299"/>
      <c r="E1347" s="36" t="s">
        <v>32</v>
      </c>
      <c r="F1347" s="13">
        <v>0</v>
      </c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8">
        <v>4</v>
      </c>
      <c r="AO1347" s="4">
        <f t="shared" si="3348"/>
        <v>0</v>
      </c>
      <c r="AP1347" s="4">
        <f t="shared" si="3349"/>
        <v>0</v>
      </c>
      <c r="AQ1347" s="4">
        <f t="shared" si="3434"/>
        <v>0</v>
      </c>
      <c r="AU1347" s="310"/>
      <c r="AV1347" s="299"/>
      <c r="AW1347" s="317"/>
      <c r="AX1347" s="316"/>
      <c r="AY1347" s="36" t="s">
        <v>32</v>
      </c>
      <c r="AZ1347" s="10">
        <f t="shared" si="3456"/>
        <v>0</v>
      </c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8">
        <v>4</v>
      </c>
    </row>
    <row r="1348" spans="1:88" ht="30" customHeight="1">
      <c r="A1348" s="296"/>
      <c r="B1348" s="299"/>
      <c r="C1348" s="308"/>
      <c r="D1348" s="299"/>
      <c r="E1348" s="36" t="s">
        <v>33</v>
      </c>
      <c r="F1348" s="13">
        <v>0</v>
      </c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8">
        <v>5</v>
      </c>
      <c r="AO1348" s="4">
        <f t="shared" si="3348"/>
        <v>0</v>
      </c>
      <c r="AP1348" s="4">
        <f t="shared" si="3349"/>
        <v>0</v>
      </c>
      <c r="AQ1348" s="4">
        <f t="shared" si="3434"/>
        <v>0</v>
      </c>
      <c r="AU1348" s="310"/>
      <c r="AV1348" s="299"/>
      <c r="AW1348" s="317"/>
      <c r="AX1348" s="316"/>
      <c r="AY1348" s="36" t="s">
        <v>33</v>
      </c>
      <c r="AZ1348" s="10">
        <f t="shared" si="3456"/>
        <v>0</v>
      </c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8">
        <v>5</v>
      </c>
    </row>
    <row r="1349" spans="1:88" ht="30" customHeight="1">
      <c r="A1349" s="296"/>
      <c r="B1349" s="299"/>
      <c r="C1349" s="308"/>
      <c r="D1349" s="300"/>
      <c r="E1349" s="36" t="s">
        <v>34</v>
      </c>
      <c r="F1349" s="13">
        <v>0</v>
      </c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8">
        <v>6</v>
      </c>
      <c r="AO1349" s="4">
        <f t="shared" si="3348"/>
        <v>0</v>
      </c>
      <c r="AP1349" s="4">
        <f t="shared" si="3349"/>
        <v>0</v>
      </c>
      <c r="AQ1349" s="4">
        <f t="shared" si="3434"/>
        <v>0</v>
      </c>
      <c r="AU1349" s="310"/>
      <c r="AV1349" s="299"/>
      <c r="AW1349" s="317"/>
      <c r="AX1349" s="316"/>
      <c r="AY1349" s="36" t="s">
        <v>34</v>
      </c>
      <c r="AZ1349" s="10">
        <f t="shared" si="3456"/>
        <v>0</v>
      </c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8">
        <v>6</v>
      </c>
    </row>
    <row r="1350" spans="1:88" ht="30" customHeight="1">
      <c r="A1350" s="296"/>
      <c r="B1350" s="299"/>
      <c r="C1350" s="308"/>
      <c r="D1350" s="311" t="s">
        <v>35</v>
      </c>
      <c r="E1350" s="312"/>
      <c r="F1350" s="10">
        <f>F1344+F1345+F1346+F1347+F1348+F1349</f>
        <v>1963023.9110000001</v>
      </c>
      <c r="G1350" s="10">
        <f t="shared" ref="G1350" si="3457">G1344+G1345+G1346+G1347+G1348+G1349</f>
        <v>1963023.9110000001</v>
      </c>
      <c r="H1350" s="10">
        <f t="shared" ref="H1350" si="3458">H1344+H1345+H1346+H1347+H1348+H1349</f>
        <v>0</v>
      </c>
      <c r="I1350" s="10">
        <f t="shared" ref="I1350" si="3459">I1344+I1345+I1346+I1347+I1348+I1349</f>
        <v>0</v>
      </c>
      <c r="J1350" s="10">
        <f t="shared" ref="J1350" si="3460">J1344+J1345+J1346+J1347+J1348+J1349</f>
        <v>0</v>
      </c>
      <c r="K1350" s="10">
        <f t="shared" ref="K1350" si="3461">K1344+K1345+K1346+K1347+K1348+K1349</f>
        <v>0</v>
      </c>
      <c r="L1350" s="10">
        <f t="shared" ref="L1350" si="3462">L1344+L1345+L1346+L1347+L1348+L1349</f>
        <v>0</v>
      </c>
      <c r="M1350" s="10">
        <f t="shared" ref="M1350" si="3463">M1344+M1345+M1346+M1347+M1348+M1349</f>
        <v>0</v>
      </c>
      <c r="N1350" s="10">
        <f t="shared" ref="N1350" si="3464">N1344+N1345+N1346+N1347+N1348+N1349</f>
        <v>0</v>
      </c>
      <c r="O1350" s="10">
        <f t="shared" ref="O1350" si="3465">O1344+O1345+O1346+O1347+O1348+O1349</f>
        <v>0</v>
      </c>
      <c r="P1350" s="10">
        <f t="shared" ref="P1350" si="3466">P1344+P1345+P1346+P1347+P1348+P1349</f>
        <v>0</v>
      </c>
      <c r="Q1350" s="10">
        <f t="shared" ref="Q1350" si="3467">Q1344+Q1345+Q1346+Q1347+Q1348+Q1349</f>
        <v>0</v>
      </c>
      <c r="R1350" s="10">
        <f t="shared" ref="R1350" si="3468">R1344+R1345+R1346+R1347+R1348+R1349</f>
        <v>0</v>
      </c>
      <c r="S1350" s="10">
        <f t="shared" ref="S1350" si="3469">S1344+S1345+S1346+S1347+S1348+S1349</f>
        <v>0</v>
      </c>
      <c r="T1350" s="10">
        <f t="shared" ref="T1350" si="3470">T1344+T1345+T1346+T1347+T1348+T1349</f>
        <v>0</v>
      </c>
      <c r="U1350" s="10">
        <f t="shared" ref="U1350" si="3471">U1344+U1345+U1346+U1347+U1348+U1349</f>
        <v>0</v>
      </c>
      <c r="V1350" s="10">
        <f t="shared" ref="V1350" si="3472">V1344+V1345+V1346+V1347+V1348+V1349</f>
        <v>0</v>
      </c>
      <c r="W1350" s="10">
        <f t="shared" ref="W1350" si="3473">W1344+W1345+W1346+W1347+W1348+W1349</f>
        <v>0</v>
      </c>
      <c r="X1350" s="10">
        <f t="shared" ref="X1350" si="3474">X1344+X1345+X1346+X1347+X1348+X1349</f>
        <v>0</v>
      </c>
      <c r="Y1350" s="10">
        <f t="shared" ref="Y1350" si="3475">Y1344+Y1345+Y1346+Y1347+Y1348+Y1349</f>
        <v>0</v>
      </c>
      <c r="Z1350" s="10">
        <f t="shared" ref="Z1350" si="3476">Z1344+Z1345+Z1346+Z1347+Z1348+Z1349</f>
        <v>0</v>
      </c>
      <c r="AA1350" s="18">
        <v>7</v>
      </c>
      <c r="AO1350" s="4">
        <f t="shared" si="3348"/>
        <v>0</v>
      </c>
      <c r="AP1350" s="4">
        <f t="shared" si="3349"/>
        <v>0</v>
      </c>
      <c r="AQ1350" s="4">
        <f t="shared" si="3434"/>
        <v>0</v>
      </c>
      <c r="AU1350" s="310"/>
      <c r="AV1350" s="299"/>
      <c r="AW1350" s="317"/>
      <c r="AX1350" s="321" t="s">
        <v>35</v>
      </c>
      <c r="AY1350" s="321"/>
      <c r="AZ1350" s="10">
        <f>AZ1344+AZ1345+AZ1346+AZ1347+AZ1348+AZ1349</f>
        <v>3926047.82</v>
      </c>
      <c r="BA1350" s="10">
        <f t="shared" ref="BA1350:BT1350" si="3477">BA1344+BA1345+BA1346+BA1347+BA1348+BA1349</f>
        <v>3926047.82</v>
      </c>
      <c r="BB1350" s="10">
        <f t="shared" si="3477"/>
        <v>0</v>
      </c>
      <c r="BC1350" s="10">
        <f t="shared" si="3477"/>
        <v>0</v>
      </c>
      <c r="BD1350" s="10">
        <f t="shared" si="3477"/>
        <v>0</v>
      </c>
      <c r="BE1350" s="10">
        <f t="shared" si="3477"/>
        <v>0</v>
      </c>
      <c r="BF1350" s="10">
        <f t="shared" si="3477"/>
        <v>0</v>
      </c>
      <c r="BG1350" s="10">
        <f t="shared" si="3477"/>
        <v>0</v>
      </c>
      <c r="BH1350" s="10">
        <f t="shared" si="3477"/>
        <v>0</v>
      </c>
      <c r="BI1350" s="10">
        <f t="shared" si="3477"/>
        <v>0</v>
      </c>
      <c r="BJ1350" s="10">
        <f t="shared" si="3477"/>
        <v>0</v>
      </c>
      <c r="BK1350" s="10">
        <f t="shared" si="3477"/>
        <v>0</v>
      </c>
      <c r="BL1350" s="10">
        <f t="shared" si="3477"/>
        <v>0</v>
      </c>
      <c r="BM1350" s="10">
        <f t="shared" si="3477"/>
        <v>0</v>
      </c>
      <c r="BN1350" s="10">
        <f t="shared" si="3477"/>
        <v>0</v>
      </c>
      <c r="BO1350" s="10">
        <f t="shared" si="3477"/>
        <v>0</v>
      </c>
      <c r="BP1350" s="10">
        <f t="shared" si="3477"/>
        <v>0</v>
      </c>
      <c r="BQ1350" s="10">
        <f t="shared" si="3477"/>
        <v>0</v>
      </c>
      <c r="BR1350" s="10">
        <f t="shared" si="3477"/>
        <v>0</v>
      </c>
      <c r="BS1350" s="10">
        <f t="shared" si="3477"/>
        <v>0</v>
      </c>
      <c r="BT1350" s="10">
        <f t="shared" si="3477"/>
        <v>0</v>
      </c>
      <c r="BU1350" s="18">
        <v>7</v>
      </c>
      <c r="CI1350" s="32">
        <f>BF1350-BG1350</f>
        <v>0</v>
      </c>
      <c r="CJ1350" s="123"/>
    </row>
    <row r="1351" spans="1:88" ht="75" customHeight="1">
      <c r="A1351" s="296"/>
      <c r="B1351" s="299"/>
      <c r="C1351" s="308"/>
      <c r="D1351" s="311" t="s">
        <v>337</v>
      </c>
      <c r="E1351" s="312"/>
      <c r="F1351" s="11">
        <f>ROUND(F1350/C1344,2)</f>
        <v>624.59</v>
      </c>
      <c r="G1351" s="11">
        <f>ROUND(G1350/C1344,2)</f>
        <v>624.59</v>
      </c>
      <c r="H1351" s="11">
        <f>ROUND(H1350/C1344,2)</f>
        <v>0</v>
      </c>
      <c r="I1351" s="11">
        <f>ROUND(I1350/C1344,2)</f>
        <v>0</v>
      </c>
      <c r="J1351" s="11">
        <f>ROUND(J1350/C1344,2)</f>
        <v>0</v>
      </c>
      <c r="K1351" s="11">
        <f>ROUND(K1350/C1344,2)</f>
        <v>0</v>
      </c>
      <c r="L1351" s="11">
        <f>ROUND(L1350/C1344,2)</f>
        <v>0</v>
      </c>
      <c r="M1351" s="11">
        <f>ROUND(M1350/C1344,2)</f>
        <v>0</v>
      </c>
      <c r="N1351" s="11">
        <f>ROUND(N1350/C1344,2)</f>
        <v>0</v>
      </c>
      <c r="O1351" s="11">
        <f>ROUND(O1350/C1344,2)</f>
        <v>0</v>
      </c>
      <c r="P1351" s="11">
        <f>ROUND(P1350/C1344,2)</f>
        <v>0</v>
      </c>
      <c r="Q1351" s="11">
        <f>ROUND(Q1350/C1344,2)</f>
        <v>0</v>
      </c>
      <c r="R1351" s="11">
        <f>ROUND(R1350/C1344,2)</f>
        <v>0</v>
      </c>
      <c r="S1351" s="11">
        <f>ROUND(S1350/C1344,2)</f>
        <v>0</v>
      </c>
      <c r="T1351" s="11">
        <f>ROUND(T1350/C1344,2)</f>
        <v>0</v>
      </c>
      <c r="U1351" s="11">
        <f>ROUND(U1350/C1344,2)</f>
        <v>0</v>
      </c>
      <c r="V1351" s="11">
        <f>ROUND(V1350/C1344,2)</f>
        <v>0</v>
      </c>
      <c r="W1351" s="11">
        <f>ROUND(W1350/C1344,2)</f>
        <v>0</v>
      </c>
      <c r="X1351" s="11">
        <f>ROUND(X1350/C1344,2)</f>
        <v>0</v>
      </c>
      <c r="Y1351" s="11">
        <f>ROUND(Y1350/C1344,2)</f>
        <v>0</v>
      </c>
      <c r="Z1351" s="11">
        <f>ROUND(Z1350/C1344,2)</f>
        <v>0</v>
      </c>
      <c r="AA1351" s="18">
        <v>8</v>
      </c>
      <c r="AD1351" s="52">
        <f>IF(AND(G1351&gt;947.15,G1351&lt;949),3,IF(AND(G1351&gt;623.59,G1351&lt;625),4,IF(AND(G1351&gt;237.38,G1351&lt;239),5,IF(AND(G1351&gt;1986,G1351&lt;1988),6,IF(AND(G1351&gt;739.75,G1351&lt;741),7,IF(AND(G1351&gt;282.91,G1351&lt;284),8,IF(AND(G1351&gt;2681.35,G1351&lt;2683),9,IF(AND(G1351&gt;828.59,G1351&lt;830),10,IF(AND(G1351&gt;585.15,G1351&lt;587),11,IF(AND(G1351&gt;991.71,G1351&lt;993),12,IF(AND(G1351&gt;652.95,G1351&lt;654),13,IF(AND(G1351&gt;248.59,G1351&lt;250),14,IF(AND(G1351&gt;2079.39,G1351&lt;2081),15,IF(AND(G1351&gt;774.57,G1351&lt;776),16,IF(AND(G1351&gt;296.25,G1351&lt;298),17,IF(AND(G1351&gt;2807.42,G1351&lt;2809),18,IF(AND(G1351&gt;867.59,G1351&lt;869),19,IF(AND(G1351&gt;612.7,G1351&lt;614),20))))))))))))))))))</f>
        <v>4</v>
      </c>
      <c r="AE1351" s="52" t="b">
        <f>IF(AND(I1351&gt;1204.78,I1351&lt;1206),5,IF(AND(I1351&gt;1407.63,I1351&lt;1409),8,IF(AND(I1351&gt;1427.91,I1351&lt;1429),11,IF(AND(I1351&gt;1261.45,I1351&lt;1263),14,IF(AND(I1351&gt;1473.83,I1351&lt;1475),17,IF(AND(I1351&gt;1495.07,I1351&lt;1497),20))))))</f>
        <v>0</v>
      </c>
      <c r="AF1351" s="52" t="b">
        <f>IF(AND(J1351&gt;486.32,J1351&lt;488),3,IF(AND(J1351&gt;324.64,J1351&lt;326),4,IF(AND(J1351&gt;286.99,J1351&lt;288.5),5,IF(AND(J1351&gt;617.7,J1351&lt;618),6,IF(AND(J1351&gt;411.3,J1351&lt;413),7,IF(AND(J1351&gt;365.04,J1351&lt;367),8,IF(AND(J1351&gt;797.54,J1351&lt;799),9,IF(AND(J1351&gt;533.49,J1351&lt;535),10,IF(AND(J1351&gt;475.86,J1351&lt;477),11,IF(AND(J1351&gt;509.22,J1351&lt;511),12,IF(AND(J1351&gt;339.94,J1351&lt;341.2),13,IF(AND(J1351&gt;300.53,J1351&lt;302),14,IF(AND(J1351&gt;646.78,J1351&lt;648),15,IF(AND(J1351&gt;430.68,J1351&lt;432),16,IF(AND(J1351&gt;382.24,J1351&lt;384),17,IF(AND(J1351&gt;835.07,J1351&lt;837),18,IF(AND(J1351&gt;558.61,J1351&lt;560),19,IF(AND(J1351&gt;498.27,J1351&lt;500),20))))))))))))))))))</f>
        <v>0</v>
      </c>
      <c r="AG1351" s="52" t="b">
        <f>IF(AND(L1351&gt;497.89,L1351&lt;499),3,IF(AND(L1351&gt;360.29,L1351&lt;362),4,IF(AND(L1351&gt;249.38,L1351&lt;251),5,IF(AND(L1351&gt;628.22,L1351&lt;630),6,IF(AND(L1351&gt;455.21,L1351&lt;457),7,IF(AND(L1351&gt;315.16,L1351&lt;317),8,IF(AND(L1351&gt;814.35,L1351&lt;816),9,IF(AND(L1351&gt;571.19,L1351&lt;573),10,IF(AND(L1351&gt;401.59,L1351&lt;403),11,IF(AND(L1351&gt;521.33,L1351&lt;523),12,IF(AND(L1351&gt;377.28,L1351&lt;379),13,IF(AND(L1351&gt;261.15,L1351&lt;263),14,IF(AND(L1351&gt;657.8,L1351&lt;659),15,IF(AND(L1351&gt;476.66,L1351&lt;478),16,IF(AND(L1351&gt;330.01,L1351&lt;332),17,IF(AND(L1351&gt;852.67,L1351&lt;854),18,IF(AND(L1351&gt;598.08,L1351&lt;600),19,IF(AND(L1351&gt;420.51,L1351&lt;422),20))))))))))))))))))</f>
        <v>0</v>
      </c>
      <c r="AH1351" s="52" t="b">
        <f>IF(AND(Q1351&gt;358.85,Q1351&lt;360),3,IF(AND(Q1351&gt;129.83,Q1351&lt;131),4,IF(AND(Q1351&gt;77.61,Q1351&lt;79),5,IF(AND(Q1351&gt;426.19,Q1351&lt;428),6,IF(AND(Q1351&gt;159.77,Q1351&lt;161),7,IF(AND(Q1351&gt;94.38,Q1351&lt;96),8,IF(AND(Q1351&gt;567.37,Q1351&lt;569),9,IF(AND(Q1351&gt;203.4,Q1351&lt;205),10,IF(AND(Q1351&gt;131.96,Q1351&lt;133),11,IF(AND(Q1351&gt;375.76,Q1351&lt;377),12,IF(AND(Q1351&gt;135.98,Q1351&lt;137),13,IF(AND(Q1351&gt;81.31,Q1351&lt;83),14,IF(AND(Q1351&gt;446.27,Q1351&lt;448),15,IF(AND(Q1351&gt;167.32,Q1351&lt;169),16,IF(AND(Q1351&gt;98.86,Q1351&lt;100),17,IF(AND(Q1351&gt;594.08,Q1351&lt;596),18,IF(AND(Q1351&gt;213.01,Q1351&lt;215),19,IF(AND(Q1351&gt;138.21,Q1351&lt;140),20))))))))))))))))))</f>
        <v>0</v>
      </c>
      <c r="AI1351" s="52" t="b">
        <f>IF(AND(S1351&gt;195.17,S1351&lt;197),3,IF(AND(S1351&gt;88.93,S1351&lt;90),4,IF(AND(S1351&gt;47.88,S1351&lt;49),5,IF(AND(S1351&gt;245.08,S1351&lt;247),6,IF(AND(S1351&gt;111.07,S1351&lt;113),7,IF(AND(S1351&gt;60.92,S1351&lt;62),8,IF(AND(S1351&gt;296.11,S1351&lt;298),9,IF(AND(S1351&gt;139.41,S1351&lt;141),10,IF(AND(S1351&gt;78.67,S1351&lt;80),11,IF(AND(S1351&gt;204.39,S1351&lt;206),12,IF(AND(S1351&gt;93.16,S1351&lt;95),13,IF(AND(S1351&gt;50.17,S1351&lt;52),14,IF(AND(S1351&gt;256.64,S1351&lt;258),15,IF(AND(S1351&gt;116.33,S1351&lt;118),16,IF(AND(S1351&gt;63.83,S1351&lt;65),17,IF(AND(S1351&gt;310.07,S1351&lt;312),18,IF(AND(S1351&gt;146.01,S1351&lt;148),19,IF(AND(S1351&gt;82.42,S1351&lt;84),20))))))))))))))))))</f>
        <v>0</v>
      </c>
      <c r="AJ1351" s="52" t="b">
        <f>IF(AND(U1351&gt;107.35,U1351&lt;109),3,IF(AND(U1351&gt;63.65,U1351&lt;65),4,IF(AND(U1351&gt;44.75,U1351&lt;46),5,IF(AND(U1351&gt;143.27,U1351&lt;145),6,IF(AND(U1351&gt;85.58,U1351&lt;87),7,IF(AND(U1351&gt;60.46,U1351&lt;62),8,IF(AND(U1351&gt;194.16,U1351&lt;196),9,IF(AND(U1351&gt;117.24,U1351&lt;119),10,IF(AND(U1351&gt;82.88,U1351&lt;84),11,IF(AND(U1351&gt;112.44,U1351&lt;114),12,IF(AND(U1351&gt;66.69,U1351&lt;68),13,IF(AND(U1351&gt;46.9,U1351&lt;48),14,IF(AND(U1351&gt;150.05,U1351&lt;152),15,IF(AND(U1351&gt;90.65,U1351&lt;91),16,IF(AND(U1351&gt;63.34,U1351&lt;65),17,IF(AND(U1351&gt;203.34,U1351&lt;205),18,IF(AND(U1351&gt;122.8,U1351&lt;124),19,IF(AND(U1351&gt;86.83,U1351&lt;88),20))))))))))))))))))</f>
        <v>0</v>
      </c>
      <c r="AK1351" s="52" t="b">
        <f>IF(AND(V1351&gt;139.85,V1351&lt;141),3,IF(AND(V1351&gt;103.84,V1351&lt;105),4,IF(AND(V1351&gt;52.32,V1351&lt;54),5,IF(AND(V1351&gt;285.46,V1351&lt;287),6,IF(AND(V1351&gt;118.42,V1351&lt;120),7,IF(AND(V1351&gt;62.42,V1351&lt;64),8,IF(AND(V1351&gt;412.27,V1351&lt;414),9,IF(AND(V1351&gt;140.33,V1351&lt;142),10,IF(AND(V1351&gt;145,V1351&lt;147),11,IF(AND(V1351&gt;146.47,V1351&lt;148),12,IF(AND(V1351&gt;108.77,V1351&lt;110),13,IF(AND(V1351&gt;54.82,V1351&lt;56),14,IF(AND(V1351&gt;298.92,V1351&lt;300),15,IF(AND(V1351&gt;124.03,V1351&lt;126),16,IF(AND(V1351&gt;65.4,V1351&lt;67),17,IF(AND(V1351&gt;431.69,V1351&lt;433),18,IF(AND(V1351&gt;146.97,V1351&lt;148),19,IF(AND(V1351&gt;151.86,V1351&lt;153),20))))))))))))))))))</f>
        <v>0</v>
      </c>
      <c r="AL1351" s="52" t="b">
        <f>IF(AND(W1351&gt;350.42,W1351&lt;352),3,IF(AND(W1351&gt;546.22,W1351&lt;548),4,IF(AND(W1351&gt;155.33,W1351&lt;157),5,IF(AND(W1351&gt;721.99,W1351&lt;723),6,IF(AND(W1351&gt;638.96,W1351&lt;639),7,IF(AND(W1351&gt;187.79,W1351&lt;189),8,IF(AND(W1351&gt;945.4,W1351&lt;947),9,IF(AND(W1351&gt;698.46,W1351&lt;670),10,IF(AND(W1351&gt;360.7,W1351&lt;362),11,IF(AND(W1351&gt;366.94,W1351&lt;368),12,IF(AND(W1351&gt;571.94,W1351&lt;573),13,IF(AND(W1351&gt;162.68,W1351&lt;164),14,IF(AND(W1351&gt;755.97,W1351&lt;757),15,IF(AND(W1351&gt;667.99,W1351&lt;669),16,IF(AND(W1351&gt;196.66,W1351&lt;198),17,IF(AND(W1351&gt;989.88,W1351&lt;991),18,IF(AND(W1351&gt;731.33,W1351&lt;733),19,IF(AND(W1351&gt;377.7,W1351&lt;379),20))))))))))))))))))</f>
        <v>0</v>
      </c>
      <c r="AM1351" s="52" t="b">
        <f>IF(AND(Y1351&gt;46.2,Y1351&lt;46.5),3,IF(AND(Y1351&gt;18.8,Y1351&lt;19.1),4,IF(AND(Y1351&gt;15.8,Y1351&lt;16),5,IF(AND(Y1351&gt;78.7,Y1351&lt;79),6,IF(AND(Y1351&gt;32.1,Y1351&lt;32.4),7,IF(AND(Y1351&gt;26.9,Y1351&lt;27.3),8,IF(AND(Y1351&gt;125,Y1351&lt;125.5),9,IF(AND(Y1351&gt;48.2,Y1351&lt;48.52),10,IF(AND(Y1351&gt;43.1,Y1351&lt;43.6),11,IF(AND(Y1351&gt;48.53,Y1351&lt;48.7),12,IF(AND(Y1351&gt;19.6,Y1351&lt;20.1),13,IF(AND(Y1351&gt;16.5,Y1351&lt;16.9),14,IF(AND(Y1351&gt;82.4,Y1351&lt;82.8),15,IF(AND(Y1351&gt;33.6,Y1351&lt;34),16,IF(AND(Y1351&gt;28,Y1351&lt;28.6),17,IF(AND(Y1351&gt;130.8,Y1351&lt;131.4),18,IF(AND(Y1351&gt;50.5,Y1351&lt;50.9),19,IF(AND(Y1351&gt;45.2,Y1351&lt;45.8),20))))))))))))))))))</f>
        <v>0</v>
      </c>
      <c r="AO1351" s="4">
        <f t="shared" si="3348"/>
        <v>0</v>
      </c>
      <c r="AP1351" s="4">
        <f t="shared" si="3349"/>
        <v>0</v>
      </c>
      <c r="AQ1351" s="4">
        <f t="shared" si="3434"/>
        <v>0</v>
      </c>
      <c r="AU1351" s="310"/>
      <c r="AV1351" s="299"/>
      <c r="AW1351" s="317"/>
      <c r="AX1351" s="321" t="s">
        <v>337</v>
      </c>
      <c r="AY1351" s="321"/>
      <c r="AZ1351" s="11">
        <f>ROUND(AZ1350/AW1344,2)</f>
        <v>1249.18</v>
      </c>
      <c r="BA1351" s="11">
        <f>ROUND(BA1350/AW1344,2)</f>
        <v>1249.18</v>
      </c>
      <c r="BB1351" s="11">
        <f>ROUND(BB1350/AW1344,2)</f>
        <v>0</v>
      </c>
      <c r="BC1351" s="11">
        <f>ROUND(BC1350/AW1344,2)</f>
        <v>0</v>
      </c>
      <c r="BD1351" s="11">
        <f>ROUND(BD1350/AW1344,2)</f>
        <v>0</v>
      </c>
      <c r="BE1351" s="11">
        <f>ROUND(BE1350/AW1344,2)</f>
        <v>0</v>
      </c>
      <c r="BF1351" s="11">
        <f>ROUND(BF1350/AW1344,2)</f>
        <v>0</v>
      </c>
      <c r="BG1351" s="11">
        <f>ROUND(BG1350/AW1344,2)</f>
        <v>0</v>
      </c>
      <c r="BH1351" s="11">
        <f>ROUND(BH1350/AW1344,2)</f>
        <v>0</v>
      </c>
      <c r="BI1351" s="11">
        <f>ROUND(BI1350/AW1344,2)</f>
        <v>0</v>
      </c>
      <c r="BJ1351" s="11">
        <f>ROUND(BJ1350/AW1344,2)</f>
        <v>0</v>
      </c>
      <c r="BK1351" s="11">
        <f>ROUND(BK1350/AW1344,2)</f>
        <v>0</v>
      </c>
      <c r="BL1351" s="11">
        <f>ROUND(BL1350/AW1344,2)</f>
        <v>0</v>
      </c>
      <c r="BM1351" s="11">
        <f>ROUND(BM1350/AW1344,2)</f>
        <v>0</v>
      </c>
      <c r="BN1351" s="11">
        <f>ROUND(BN1350/AW1344,2)</f>
        <v>0</v>
      </c>
      <c r="BO1351" s="11">
        <f>ROUND(BO1350/AW1344,2)</f>
        <v>0</v>
      </c>
      <c r="BP1351" s="11">
        <f>ROUND(BP1350/AW1344,2)</f>
        <v>0</v>
      </c>
      <c r="BQ1351" s="11">
        <f>ROUND(BQ1350/AW1344,2)</f>
        <v>0</v>
      </c>
      <c r="BR1351" s="11">
        <f>ROUND(BR1350/AW1344,2)</f>
        <v>0</v>
      </c>
      <c r="BS1351" s="11">
        <f>ROUND(BS1350/AW1344,2)</f>
        <v>0</v>
      </c>
      <c r="BT1351" s="11">
        <f>ROUND(BT1350/AW1344,2)</f>
        <v>0</v>
      </c>
      <c r="BU1351" s="18">
        <v>8</v>
      </c>
      <c r="BX1351" s="52" t="b">
        <f>IF(AND(BA1351&gt;947.15,BA1351&lt;949),3,IF(AND(BA1351&gt;623.59,BA1351&lt;625),4,IF(AND(BA1351&gt;237.38,BA1351&lt;239),5,IF(AND(BA1351&gt;1986,BA1351&lt;1988),6,IF(AND(BA1351&gt;739.75,BA1351&lt;741),7,IF(AND(BA1351&gt;282.91,BA1351&lt;284),8,IF(AND(BA1351&gt;2681.35,BA1351&lt;2683),9,IF(AND(BA1351&gt;828.59,BA1351&lt;830),10,IF(AND(BA1351&gt;585.15,BA1351&lt;587),11,IF(AND(BA1351&gt;991.71,BA1351&lt;993),12,IF(AND(BA1351&gt;652.95,BA1351&lt;654),13,IF(AND(BA1351&gt;248.59,BA1351&lt;250),14,IF(AND(BA1351&gt;2079.39,BA1351&lt;2081),15,IF(AND(BA1351&gt;774.57,BA1351&lt;776),16,IF(AND(BA1351&gt;296.25,BA1351&lt;298),17,IF(AND(BA1351&gt;2807.42,BA1351&lt;2809),18,IF(AND(BA1351&gt;867.59,BA1351&lt;869),19,IF(AND(BA1351&gt;612.7,BA1351&lt;614),20))))))))))))))))))</f>
        <v>0</v>
      </c>
      <c r="BY1351" s="52" t="b">
        <f>IF(AND(BC1351&gt;1204.78,BC1351&lt;1206),5,IF(AND(BC1351&gt;1407.63,BC1351&lt;1409),8,IF(AND(BC1351&gt;1427.91,BC1351&lt;1429),11,IF(AND(BC1351&gt;1261.45,BC1351&lt;1263),14,IF(AND(BC1351&gt;1473.83,BC1351&lt;1475),17,IF(AND(BC1351&gt;1495.07,BC1351&lt;1497),20))))))</f>
        <v>0</v>
      </c>
      <c r="BZ1351" s="52" t="b">
        <f>IF(AND(BD1351&gt;486.32,BD1351&lt;488),3,IF(AND(BD1351&gt;324.64,BD1351&lt;326),4,IF(AND(BD1351&gt;286.99,BD1351&lt;288.5),5,IF(AND(BD1351&gt;617.7,BD1351&lt;618),6,IF(AND(BD1351&gt;411.3,BD1351&lt;413),7,IF(AND(BD1351&gt;365.04,BD1351&lt;367),8,IF(AND(BD1351&gt;797.54,BD1351&lt;799),9,IF(AND(BD1351&gt;533.49,BD1351&lt;535),10,IF(AND(BD1351&gt;475.86,BD1351&lt;477),11,IF(AND(BD1351&gt;509.22,BD1351&lt;511),12,IF(AND(BD1351&gt;339.94,BD1351&lt;341.2),13,IF(AND(BD1351&gt;300.53,BD1351&lt;302),14,IF(AND(BD1351&gt;646.78,BD1351&lt;648),15,IF(AND(BD1351&gt;430.68,BD1351&lt;432),16,IF(AND(BD1351&gt;382.24,BD1351&lt;384),17,IF(AND(BD1351&gt;835.07,BD1351&lt;837),18,IF(AND(BD1351&gt;558.61,BD1351&lt;560),19,IF(AND(BD1351&gt;498.27,BD1351&lt;500),20))))))))))))))))))</f>
        <v>0</v>
      </c>
      <c r="CA1351" s="52" t="b">
        <f>IF(AND(BF1351&gt;497.89,BF1351&lt;499),3,IF(AND(BF1351&gt;360.29,BF1351&lt;362),4,IF(AND(BF1351&gt;249.38,BF1351&lt;251),5,IF(AND(BF1351&gt;628.22,BF1351&lt;630),6,IF(AND(BF1351&gt;455.21,BF1351&lt;457),7,IF(AND(BF1351&gt;315.16,BF1351&lt;317),8,IF(AND(BF1351&gt;814.35,BF1351&lt;816),9,IF(AND(BF1351&gt;571.19,BF1351&lt;573),10,IF(AND(BF1351&gt;401.59,BF1351&lt;403),11,IF(AND(BF1351&gt;521.33,BF1351&lt;523),12,IF(AND(BF1351&gt;377.28,BF1351&lt;379),13,IF(AND(BF1351&gt;261.15,BF1351&lt;263),14,IF(AND(BF1351&gt;657.8,BF1351&lt;659),15,IF(AND(BF1351&gt;476.66,BF1351&lt;478),16,IF(AND(BF1351&gt;330.01,BF1351&lt;332),17,IF(AND(BF1351&gt;852.67,BF1351&lt;854),18,IF(AND(BF1351&gt;598.08,BF1351&lt;600),19,IF(AND(BF1351&gt;420.51,BF1351&lt;422),20))))))))))))))))))</f>
        <v>0</v>
      </c>
      <c r="CB1351" s="52" t="b">
        <f>IF(AND(BK1351&gt;358.85,BK1351&lt;360),3,IF(AND(BK1351&gt;129.83,BK1351&lt;131),4,IF(AND(BK1351&gt;77.61,BK1351&lt;79),5,IF(AND(BK1351&gt;426.19,BK1351&lt;428),6,IF(AND(BK1351&gt;159.77,BK1351&lt;161),7,IF(AND(BK1351&gt;94.38,BK1351&lt;96),8,IF(AND(BK1351&gt;567.37,BK1351&lt;569),9,IF(AND(BK1351&gt;203.4,BK1351&lt;205),10,IF(AND(BK1351&gt;131.96,BK1351&lt;133),11,IF(AND(BK1351&gt;375.76,BK1351&lt;377),12,IF(AND(BK1351&gt;135.98,BK1351&lt;137),13,IF(AND(BK1351&gt;81.31,BK1351&lt;83),14,IF(AND(BK1351&gt;446.27,BK1351&lt;448),15,IF(AND(BK1351&gt;167.32,BK1351&lt;169),16,IF(AND(BK1351&gt;98.86,BK1351&lt;100),17,IF(AND(BK1351&gt;594.08,BK1351&lt;596),18,IF(AND(BK1351&gt;213.01,BK1351&lt;215),19,IF(AND(BK1351&gt;138.21,BK1351&lt;140),20))))))))))))))))))</f>
        <v>0</v>
      </c>
      <c r="CC1351" s="52" t="b">
        <f>IF(AND(BM1351&gt;195.17,BM1351&lt;197),3,IF(AND(BM1351&gt;88.93,BM1351&lt;90),4,IF(AND(BM1351&gt;47.88,BM1351&lt;49),5,IF(AND(BM1351&gt;245.08,BM1351&lt;247),6,IF(AND(BM1351&gt;111.07,BM1351&lt;113),7,IF(AND(BM1351&gt;60.92,BM1351&lt;62),8,IF(AND(BM1351&gt;296.11,BM1351&lt;298),9,IF(AND(BM1351&gt;139.41,BM1351&lt;141),10,IF(AND(BM1351&gt;78.67,BM1351&lt;80),11,IF(AND(BM1351&gt;204.39,BM1351&lt;206),12,IF(AND(BM1351&gt;93.16,BM1351&lt;95),13,IF(AND(BM1351&gt;50.17,BM1351&lt;52),14,IF(AND(BM1351&gt;256.64,BM1351&lt;258),15,IF(AND(BM1351&gt;116.33,BM1351&lt;118),16,IF(AND(BM1351&gt;63.83,BM1351&lt;65),17,IF(AND(BM1351&gt;310.07,BM1351&lt;312),18,IF(AND(BM1351&gt;146.01,BM1351&lt;148),19,IF(AND(BM1351&gt;82.42,BM1351&lt;84),20))))))))))))))))))</f>
        <v>0</v>
      </c>
      <c r="CD1351" s="52" t="b">
        <f>IF(AND(BO1351&gt;107.35,BO1351&lt;109),3,IF(AND(BO1351&gt;63.65,BO1351&lt;65),4,IF(AND(BO1351&gt;44.75,BO1351&lt;46),5,IF(AND(BO1351&gt;143.27,BO1351&lt;145),6,IF(AND(BO1351&gt;85.58,BO1351&lt;87),7,IF(AND(BO1351&gt;60.46,BO1351&lt;62),8,IF(AND(BO1351&gt;194.16,BO1351&lt;196),9,IF(AND(BO1351&gt;117.24,BO1351&lt;119),10,IF(AND(BO1351&gt;82.88,BO1351&lt;84),11,IF(AND(BO1351&gt;112.44,BO1351&lt;114),12,IF(AND(BO1351&gt;66.69,BO1351&lt;68),13,IF(AND(BO1351&gt;46.9,BO1351&lt;48),14,IF(AND(BO1351&gt;150.05,BO1351&lt;152),15,IF(AND(BO1351&gt;90.65,BO1351&lt;91),16,IF(AND(BO1351&gt;63.34,BO1351&lt;65),17,IF(AND(BO1351&gt;203.34,BO1351&lt;205),18,IF(AND(BO1351&gt;122.8,BO1351&lt;124),19,IF(AND(BO1351&gt;86.83,BO1351&lt;88),20))))))))))))))))))</f>
        <v>0</v>
      </c>
      <c r="CE1351" s="52" t="b">
        <f>IF(AND(BP1351&gt;139.85,BP1351&lt;141),3,IF(AND(BP1351&gt;103.84,BP1351&lt;105),4,IF(AND(BP1351&gt;52.32,BP1351&lt;54),5,IF(AND(BP1351&gt;285.46,BP1351&lt;287),6,IF(AND(BP1351&gt;118.42,BP1351&lt;120),7,IF(AND(BP1351&gt;62.42,BP1351&lt;64),8,IF(AND(BP1351&gt;412.27,BP1351&lt;414),9,IF(AND(BP1351&gt;140.33,BP1351&lt;142),10,IF(AND(BP1351&gt;145,BP1351&lt;147),11,IF(AND(BP1351&gt;146.47,BP1351&lt;148),12,IF(AND(BP1351&gt;108.77,BP1351&lt;110),13,IF(AND(BP1351&gt;54.82,BP1351&lt;56),14,IF(AND(BP1351&gt;298.92,BP1351&lt;300),15,IF(AND(BP1351&gt;124.03,BP1351&lt;126),16,IF(AND(BP1351&gt;65.4,BP1351&lt;67),17,IF(AND(BP1351&gt;431.69,BP1351&lt;433),18,IF(AND(BP1351&gt;146.97,BP1351&lt;148),19,IF(AND(BP1351&gt;151.86,BP1351&lt;153),20))))))))))))))))))</f>
        <v>0</v>
      </c>
      <c r="CF1351" s="52" t="b">
        <f>IF(AND(BQ1351&gt;350.42,BQ1351&lt;352),3,IF(AND(BQ1351&gt;546.22,BQ1351&lt;548),4,IF(AND(BQ1351&gt;155.33,BQ1351&lt;157),5,IF(AND(BQ1351&gt;721.99,BQ1351&lt;723),6,IF(AND(BQ1351&gt;638.96,BQ1351&lt;639),7,IF(AND(BQ1351&gt;187.79,BQ1351&lt;189),8,IF(AND(BQ1351&gt;945.4,BQ1351&lt;947),9,IF(AND(BQ1351&gt;698.46,BQ1351&lt;670),10,IF(AND(BQ1351&gt;360.7,BQ1351&lt;362),11,IF(AND(BQ1351&gt;366.94,BQ1351&lt;368),12,IF(AND(BQ1351&gt;571.94,BQ1351&lt;573),13,IF(AND(BQ1351&gt;162.68,BQ1351&lt;164),14,IF(AND(BQ1351&gt;755.97,BQ1351&lt;757),15,IF(AND(BQ1351&gt;667.99,BQ1351&lt;669),16,IF(AND(BQ1351&gt;196.66,BQ1351&lt;198),17,IF(AND(BQ1351&gt;989.88,BQ1351&lt;991),18,IF(AND(BQ1351&gt;731.33,BQ1351&lt;733),19,IF(AND(BQ1351&gt;377.7,BQ1351&lt;379),20))))))))))))))))))</f>
        <v>0</v>
      </c>
      <c r="CG1351" s="52" t="b">
        <f>IF(AND(BS1351&gt;46.2,BS1351&lt;46.5),3,IF(AND(BS1351&gt;18.8,BS1351&lt;19.1),4,IF(AND(BS1351&gt;15.8,BS1351&lt;16),5,IF(AND(BS1351&gt;78.7,BS1351&lt;79),6,IF(AND(BS1351&gt;32.1,BS1351&lt;32.4),7,IF(AND(BS1351&gt;26.9,BS1351&lt;27.3),8,IF(AND(BS1351&gt;125,BS1351&lt;125.5),9,IF(AND(BS1351&gt;48.2,BS1351&lt;48.52),10,IF(AND(BS1351&gt;43.1,BS1351&lt;43.6),11,IF(AND(BS1351&gt;48.53,BS1351&lt;48.7),12,IF(AND(BS1351&gt;19.6,BS1351&lt;20.1),13,IF(AND(BS1351&gt;16.5,BS1351&lt;16.9),14,IF(AND(BS1351&gt;82.4,BS1351&lt;82.8),15,IF(AND(BS1351&gt;33.6,BS1351&lt;34),16,IF(AND(BS1351&gt;28,BS1351&lt;28.6),17,IF(AND(BS1351&gt;130.8,BS1351&lt;131.4),18,IF(AND(BS1351&gt;50.5,BS1351&lt;50.9),19,IF(AND(BS1351&gt;45.2,BS1351&lt;45.8),20))))))))))))))))))</f>
        <v>0</v>
      </c>
    </row>
    <row r="1352" spans="1:88" ht="90" customHeight="1">
      <c r="A1352" s="297"/>
      <c r="B1352" s="300"/>
      <c r="C1352" s="309"/>
      <c r="D1352" s="311" t="s">
        <v>338</v>
      </c>
      <c r="E1352" s="312"/>
      <c r="F1352" s="10" t="s">
        <v>36</v>
      </c>
      <c r="G1352" s="12">
        <f>IF(AD1352=FALSE,0,AD1352)</f>
        <v>624.59</v>
      </c>
      <c r="H1352" s="12" t="s">
        <v>36</v>
      </c>
      <c r="I1352" s="12">
        <f>IF(AE1352=FALSE,0,AE1352)</f>
        <v>0</v>
      </c>
      <c r="J1352" s="12">
        <f>IF(AF1352=FALSE,0,AF1352)</f>
        <v>0</v>
      </c>
      <c r="K1352" s="12" t="s">
        <v>36</v>
      </c>
      <c r="L1352" s="12">
        <f>IF(AG1352=FALSE,0,AG1352)</f>
        <v>0</v>
      </c>
      <c r="M1352" s="12" t="s">
        <v>36</v>
      </c>
      <c r="N1352" s="12" t="s">
        <v>36</v>
      </c>
      <c r="O1352" s="12" t="s">
        <v>36</v>
      </c>
      <c r="P1352" s="12" t="s">
        <v>36</v>
      </c>
      <c r="Q1352" s="12">
        <f>IF(AH1352=FALSE,0,AH1352)</f>
        <v>0</v>
      </c>
      <c r="R1352" s="12" t="s">
        <v>36</v>
      </c>
      <c r="S1352" s="12">
        <f>IF(AI1352=FALSE,0,AI1352)</f>
        <v>0</v>
      </c>
      <c r="T1352" s="12" t="s">
        <v>36</v>
      </c>
      <c r="U1352" s="12">
        <f>IF(AJ1352=FALSE,0,AJ1352)</f>
        <v>0</v>
      </c>
      <c r="V1352" s="12">
        <f>IF(AK1352=FALSE,0,AK1352)</f>
        <v>0</v>
      </c>
      <c r="W1352" s="12">
        <f>IF(AL1352=FALSE,0,AL1352)</f>
        <v>0</v>
      </c>
      <c r="X1352" s="12" t="s">
        <v>36</v>
      </c>
      <c r="Y1352" s="12">
        <f>IF(AM1352=FALSE,0,AM1352)</f>
        <v>0</v>
      </c>
      <c r="Z1352" s="12" t="s">
        <v>36</v>
      </c>
      <c r="AA1352" s="18">
        <v>9</v>
      </c>
      <c r="AD1352" s="52">
        <f>IF(AD1351=3,948.15,IF(AD1351=4,624.59,IF(AD1351=5,238.38,IF(AD1351=6,1987,IF(AD1351=7,740.75,IF(AD1351=8,283.91,IF(AD1351=9,2682.35,IF(AD1351=10,829.59,IF(AD1351=11,586.15,IF(AD1351=12,992.71,IF(AD1351=13,653.95,IF(AD1351=14,249.59,IF(AD1351=15,2080.39,IF(AD1351=16,775.57,IF(AD1351=17,297.25,IF(AD1351=18,2808.42,IF(AD1351=19,868.59,IF(AD1351=20,613.7))))))))))))))))))</f>
        <v>624.59</v>
      </c>
      <c r="AE1352" s="52" t="b">
        <f>IF(AE1351=5,1205.78,IF(AE1351=8,1408.63,IF(AE1351=11,1428.91,IF(AE1351=14,1262.45,IF(AE1351=17,1474.83,IF(AE1351=20,1496.07))))))</f>
        <v>0</v>
      </c>
      <c r="AF1352" s="52" t="b">
        <f>IF(AF1351=3,487.32,IF(AF1351=4,325.64,IF(AF1351=5,287.99,IF(AF1351=6,618.7,IF(AF1351=7,412.3,IF(AF1351=8,366.04,IF(AF1351=9,798.54,IF(AF1351=10,534.49,IF(AF1351=11,476.86,IF(AF1351=12,510.22,IF(AF1351=13,340.94,IF(AF1351=14,301.53,IF(AF1351=15,647.78,IF(AF1351=16,431.68,IF(AF1351=17,383.24,IF(AF1351=18,836.07,IF(AF1351=19,559.61,IF(AF1351=20,499.27))))))))))))))))))</f>
        <v>0</v>
      </c>
      <c r="AG1352" s="52" t="b">
        <f>IF(AG1351=3,498.89,IF(AG1351=4,361.29,IF(AG1351=5,250.38,IF(AG1351=6,629.22,IF(AG1351=7,456.21,IF(AG1351=8,316.16,IF(AG1351=9,815.35,IF(AG1351=10,572.19,IF(AG1351=11,402.59,IF(AG1351=12,522.33,IF(AG1351=13,378.28,IF(AG1351=14,262.15,IF(AG1351=15,658.8,IF(AG1351=16,477.66,IF(AG1351=17,331.01,IF(AG1351=18,853.67,IF(AG1351=19,599.08,IF(AG1351=20,421.51))))))))))))))))))</f>
        <v>0</v>
      </c>
      <c r="AH1352" s="52" t="b">
        <f>IF(AH1351=3,359.85,IF(AH1351=4,130.83,IF(AH1351=5,78.61,IF(AH1351=6,427.19,IF(AH1351=7,160.77,IF(AH1351=8,95.38,IF(AH1351=9,568.37,IF(AH1351=10,204.4,IF(AH1351=11,132.96,IF(AH1351=12,376.76,IF(AH1351=13,136.98,IF(AH1351=14,82.31,IF(AH1351=15,447.27,IF(AH1351=16,168.32,IF(AH1351=17,99.86,IF(AH1351=18,595.08,IF(AH1351=19,214.01,IF(AH1351=20,139.21))))))))))))))))))</f>
        <v>0</v>
      </c>
      <c r="AI1352" s="52" t="b">
        <f>IF(AI1351=3,196.17,IF(AI1351=4,89.93,IF(AI1351=5,48.88,IF(AI1351=6,246.08,IF(AI1351=7,112.07,IF(AI1351=8,61.92,IF(AI1351=9,297.11,IF(AI1351=10,140.41,IF(AI1351=11,79.67,IF(AI1351=12,205.39,IF(AI1351=13,94.16,IF(AI1351=14,51.17,IF(AI1351=15,257.64,IF(AI1351=16,117.33,IF(AI1351=17,64.83,IF(AI1351=18,311.07,IF(AI1351=19,147.01,IF(AI1351=20,83.42))))))))))))))))))</f>
        <v>0</v>
      </c>
      <c r="AJ1352" s="52" t="b">
        <f>IF(AJ1351=3,108.35,IF(AJ1351=4,64.65,IF(AJ1351=5,45.75,IF(AJ1351=6,144.27,IF(AJ1351=7,86.58,IF(AJ1351=8,61.46,IF(AJ1351=9,195.16,IF(AJ1351=10,118.24,IF(AJ1351=11,83.88,IF(AJ1351=12,113.44,IF(AJ1351=13,67.69,IF(AJ1351=14,47.9,IF(AJ1351=15,151.05,IF(AJ1351=16,90.65,IF(AJ1351=17,64.34,IF(AJ1351=18,204.34,IF(AJ1351=19,123.8,IF(AJ1351=20,87.83))))))))))))))))))</f>
        <v>0</v>
      </c>
      <c r="AK1352" s="52" t="b">
        <f>IF(AK1351=3,140.85,IF(AK1351=4,104.84,IF(AK1351=5,53.32,IF(AK1351=6,286.46,IF(AK1351=7,119.42,IF(AK1351=8,63.42,IF(AK1351=9,413.27,IF(AK1351=10,141.33,IF(AK1351=11,146,IF(AK1351=12,147.47,IF(AK1351=13,109.77,IF(AK1351=14,55.82,IF(AK1351=15,299.92,IF(AK1351=16,125.03,IF(AK1351=17,66.4,IF(AK1351=18,432.69,IF(AK1351=19,147.97,IF(AK1351=20,152.86))))))))))))))))))</f>
        <v>0</v>
      </c>
      <c r="AL1352" s="52" t="b">
        <f>IF(AL1351=3,351.42,IF(AL1351=4,547.22,IF(AL1351=5,156.33,IF(AL1351=6,722.99,IF(AL1351=7,638.96,IF(AL1351=8,188.79,IF(AL1351=9,946.4,IF(AL1351=10,699.46,IF(AL1351=11,361.7,IF(AL1351=12,367.94,IF(AL1351=13,572.94,IF(AL1351=14,163.68,IF(AL1351=15,756.97,IF(AL1351=16,668.99,IF(AL1351=17,197.66,IF(AL1351=18,990.88,IF(AL1351=19,732.33,IF(AL1351=20,378.7))))))))))))))))))</f>
        <v>0</v>
      </c>
      <c r="AM1352" s="52" t="b">
        <f>IF(AM1351=3,46.41,IF(AM1351=4,19.01,IF(AM1351=5,15.96,IF(AM1351=6,78.9,IF(AM1351=7,32.34,IF(AM1351=8,27.09,IF(AM1351=9,125.27,IF(AM1351=10,48.48,IF(AM1351=11,43.47,IF(AM1351=12,48.59,IF(AM1351=13,19.9,IF(AM1351=14,16.71,IF(AM1351=15,82.61,IF(AM1351=16,33.86,IF(AM1351=17,28.36,IF(AM1351=18,131.15,IF(AM1351=19,50.76,IF(AM1351=20,45.51))))))))))))))))))</f>
        <v>0</v>
      </c>
      <c r="AO1352" s="4">
        <f t="shared" si="3348"/>
        <v>0</v>
      </c>
      <c r="AP1352" s="4">
        <f t="shared" si="3349"/>
        <v>0</v>
      </c>
      <c r="AQ1352" s="4">
        <f t="shared" si="3434"/>
        <v>0</v>
      </c>
      <c r="AU1352" s="310"/>
      <c r="AV1352" s="300"/>
      <c r="AW1352" s="317"/>
      <c r="AX1352" s="321" t="s">
        <v>338</v>
      </c>
      <c r="AY1352" s="321"/>
      <c r="AZ1352" s="10" t="s">
        <v>36</v>
      </c>
      <c r="BA1352" s="12">
        <f>IF(BX1352=FALSE,0,BX1352)</f>
        <v>1249.18</v>
      </c>
      <c r="BB1352" s="12" t="s">
        <v>36</v>
      </c>
      <c r="BC1352" s="12">
        <f>IF(BY1352=FALSE,0,BY1352)</f>
        <v>0</v>
      </c>
      <c r="BD1352" s="12">
        <f>IF(BZ1352=FALSE,0,BZ1352)</f>
        <v>0</v>
      </c>
      <c r="BE1352" s="12" t="s">
        <v>36</v>
      </c>
      <c r="BF1352" s="12">
        <f>IF(CA1352=FALSE,0,CA1352)</f>
        <v>0</v>
      </c>
      <c r="BG1352" s="12" t="s">
        <v>36</v>
      </c>
      <c r="BH1352" s="12" t="s">
        <v>36</v>
      </c>
      <c r="BI1352" s="12" t="s">
        <v>36</v>
      </c>
      <c r="BJ1352" s="12" t="s">
        <v>36</v>
      </c>
      <c r="BK1352" s="12">
        <f>IF(CB1352=FALSE,0,CB1352)</f>
        <v>0</v>
      </c>
      <c r="BL1352" s="12" t="s">
        <v>36</v>
      </c>
      <c r="BM1352" s="12">
        <f>IF(CC1352=FALSE,0,CC1352)</f>
        <v>0</v>
      </c>
      <c r="BN1352" s="12" t="s">
        <v>36</v>
      </c>
      <c r="BO1352" s="12">
        <f>IF(CD1352=FALSE,0,CD1352)</f>
        <v>0</v>
      </c>
      <c r="BP1352" s="12">
        <f>IF(CE1352=FALSE,0,CE1352)</f>
        <v>0</v>
      </c>
      <c r="BQ1352" s="12">
        <f>IF(CF1352=FALSE,0,CF1352)</f>
        <v>0</v>
      </c>
      <c r="BR1352" s="12" t="s">
        <v>36</v>
      </c>
      <c r="BS1352" s="12">
        <f>IF(CG1352=FALSE,0,CG1352)</f>
        <v>0</v>
      </c>
      <c r="BT1352" s="12" t="s">
        <v>36</v>
      </c>
      <c r="BU1352" s="18">
        <v>9</v>
      </c>
      <c r="BX1352" s="52">
        <f>IF(AD1351=3,1896.3,IF(AD1351=4,1249.18,IF(AD1351=5,476.76,IF(AD1351=6,3974,IF(AD1351=7,1481.5,IF(AD1351=8,567.82,IF(AD1351=9,5364.7,IF(AD1351=10,1659.18,IF(AD1351=11,1172.3)))))))))</f>
        <v>1249.18</v>
      </c>
      <c r="BY1352" s="52" t="b">
        <f>IF(AE1351=5,2411.56,IF(AE1351=8,2817.26,IF(AE1351=11,2857.82)))</f>
        <v>0</v>
      </c>
      <c r="BZ1352" s="52" t="b">
        <f>IF(AF1351=3,974.64,IF(AF1351=4,651.28,IF(AF1351=5,575.98,IF(AF1351=6,1237.4,IF(AF1351=7,824.6,IF(AF1351=8,732.08,IF(AF1351=9,1597.08,IF(AF1351=10,1068.98,IF(AF1351=11,953.72)))))))))</f>
        <v>0</v>
      </c>
      <c r="CA1352" s="52" t="b">
        <f>IF(AG1351=3,997.78,IF(AG1351=4,722.58,IF(AG1351=5,500.76,IF(AG1351=6,1258.44,IF(AG1351=7,912.42,IF(AG1351=8,632.32,IF(AG1351=9,1630.7,IF(AG1351=10,1144.38,IF(AG1351=11,805.18)))))))))</f>
        <v>0</v>
      </c>
      <c r="CB1352" s="52" t="b">
        <f>IF(AH1351=3,719.7,IF(AH1351=4,261.66,IF(AH1351=5,157.22,IF(AH1351=6,854.38,IF(AH1351=7,321.54,IF(AH1351=8,190.76,IF(AH1351=9,1136.74,IF(AH1351=10,408.8,IF(AH1351=11,265.92)))))))))</f>
        <v>0</v>
      </c>
      <c r="CC1352" s="52" t="b">
        <f>IF(AI1351=3,392.34,IF(AI1351=4,179.86,IF(AI1351=5,97.76,IF(AI1351=6,492.16,IF(AI1351=7,224.14,IF(AI1351=8,123.84,IF(AI1351=9,594.22,IF(AI1351=10,280.82,IF(AI1351=11,159.34)))))))))</f>
        <v>0</v>
      </c>
      <c r="CD1352" s="52" t="b">
        <f>IF(AJ1351=3,216.7,IF(AJ1351=4,129.3,IF(AJ1351=5,91.5,IF(AJ1351=6,288.54,IF(AJ1351=7,173.16,IF(AJ1351=8,122.92,IF(AJ1351=9,390.32,IF(AJ1351=10,236.48,IF(AJ1351=11,167.76)))))))))</f>
        <v>0</v>
      </c>
      <c r="CE1352" s="52" t="b">
        <f>IF(AK1351=3,281.7,IF(AK1351=4,209.68,IF(AK1351=5,106.64,IF(AK1351=6,572.92,IF(AK1351=7,238.84,IF(AK1351=8,126.84,IF(AK1351=9,826.54,IF(AK1351=10,282.66,IF(AK1351=11,292)))))))))</f>
        <v>0</v>
      </c>
      <c r="CF1352" s="52" t="b">
        <f>IF(AL1351=3,702.84,IF(AL1351=4,1094.44,IF(AL1351=5,312.66,IF(AL1351=6,1445.98,IF(AL1351=7,1277.92,IF(AL1351=8,377.58,IF(AL1351=9,1892.8,IF(AL1351=10,1398.92,IF(AL1351=11,723.4)))))))))</f>
        <v>0</v>
      </c>
      <c r="CG1352" s="52" t="b">
        <f>IF(AM1351=3,92.82,IF(AM1351=4,38.02,IF(AM1351=5,31.92,IF(AM1351=6,157.8,IF(AM1351=7,64.68,IF(AM1351=8,54.18,IF(AM1351=9,250.54,IF(AM1351=10,96.96,IF(AM1351=11,86.94)))))))))</f>
        <v>0</v>
      </c>
    </row>
    <row r="1353" spans="1:88" ht="30" customHeight="1">
      <c r="A1353" s="295" t="s">
        <v>153</v>
      </c>
      <c r="B1353" s="298" t="s">
        <v>236</v>
      </c>
      <c r="C1353" s="307">
        <v>2564</v>
      </c>
      <c r="D1353" s="298" t="s">
        <v>27</v>
      </c>
      <c r="E1353" s="36" t="s">
        <v>28</v>
      </c>
      <c r="F1353" s="40">
        <f>G1353+I1353+J1353+L1353+Q1353+S1353+U1353+V1353+W1353+Y1353+Z1353</f>
        <v>834940.96</v>
      </c>
      <c r="G1353" s="44">
        <v>0</v>
      </c>
      <c r="H1353" s="13">
        <v>0</v>
      </c>
      <c r="I1353" s="13">
        <v>0</v>
      </c>
      <c r="J1353" s="40">
        <v>834940.96</v>
      </c>
      <c r="K1353" s="13">
        <v>0</v>
      </c>
      <c r="L1353" s="13">
        <v>0</v>
      </c>
      <c r="M1353" s="60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0</v>
      </c>
      <c r="Y1353" s="13">
        <v>0</v>
      </c>
      <c r="Z1353" s="13">
        <v>0</v>
      </c>
      <c r="AA1353" s="18">
        <v>1</v>
      </c>
      <c r="AO1353" s="4">
        <f t="shared" si="3348"/>
        <v>0</v>
      </c>
      <c r="AP1353" s="4">
        <f t="shared" si="3349"/>
        <v>0</v>
      </c>
      <c r="AQ1353" s="4">
        <f t="shared" si="3434"/>
        <v>0</v>
      </c>
      <c r="AU1353" s="310" t="s">
        <v>153</v>
      </c>
      <c r="AV1353" s="316" t="s">
        <v>236</v>
      </c>
      <c r="AW1353" s="317">
        <v>2564</v>
      </c>
      <c r="AX1353" s="316" t="s">
        <v>27</v>
      </c>
      <c r="AY1353" s="36" t="s">
        <v>28</v>
      </c>
      <c r="AZ1353" s="10">
        <f>BA1353+BC1353+BD1353+BF1353+BK1353+BM1353+BO1353+BP1353+BQ1353+BS1353+BT1353</f>
        <v>1669881.92</v>
      </c>
      <c r="BA1353" s="44">
        <f>ROUND($C1353*BA1361,2)</f>
        <v>0</v>
      </c>
      <c r="BB1353" s="10">
        <f>ROUND(H1353*2,2)</f>
        <v>0</v>
      </c>
      <c r="BC1353" s="44">
        <f>ROUND($C1353*BC1361,2)</f>
        <v>0</v>
      </c>
      <c r="BD1353" s="44">
        <f>ROUND($C1353*BD1361,2)</f>
        <v>1669881.92</v>
      </c>
      <c r="BE1353" s="10">
        <f>ROUND(K1353*2,2)</f>
        <v>0</v>
      </c>
      <c r="BF1353" s="44">
        <f>ROUND($C1353*BF1361,2)</f>
        <v>0</v>
      </c>
      <c r="BG1353" s="10">
        <f>ROUND(M1353*2,2)</f>
        <v>0</v>
      </c>
      <c r="BH1353" s="10">
        <f>ROUND(N1353*2,2)</f>
        <v>0</v>
      </c>
      <c r="BI1353" s="10">
        <f>ROUND(O1353*2,2)</f>
        <v>0</v>
      </c>
      <c r="BJ1353" s="10">
        <f>ROUND(P1353*2,2)</f>
        <v>0</v>
      </c>
      <c r="BK1353" s="44">
        <f>ROUND($C1353*BK1361,2)</f>
        <v>0</v>
      </c>
      <c r="BL1353" s="10">
        <f>ROUND(R1353*2,2)</f>
        <v>0</v>
      </c>
      <c r="BM1353" s="44">
        <f>ROUND($C1353*BM1361,2)</f>
        <v>0</v>
      </c>
      <c r="BN1353" s="10">
        <f>ROUND(T1353*2,2)</f>
        <v>0</v>
      </c>
      <c r="BO1353" s="44">
        <f>ROUND($C1353*BO1361,2)</f>
        <v>0</v>
      </c>
      <c r="BP1353" s="44">
        <f>ROUND(V1353*2,2)</f>
        <v>0</v>
      </c>
      <c r="BQ1353" s="44">
        <f>ROUND($C1353*BQ1361,2)</f>
        <v>0</v>
      </c>
      <c r="BR1353" s="10">
        <f>ROUND(X1353*2,2)</f>
        <v>0</v>
      </c>
      <c r="BS1353" s="44">
        <f>ROUND(Y1353*2,2)</f>
        <v>0</v>
      </c>
      <c r="BT1353" s="10">
        <f>ROUND(Z1353*2,2)</f>
        <v>0</v>
      </c>
      <c r="BU1353" s="18">
        <v>1</v>
      </c>
      <c r="CI1353" s="32">
        <f>BF1353-BG1353</f>
        <v>0</v>
      </c>
    </row>
    <row r="1354" spans="1:88" ht="60" customHeight="1">
      <c r="A1354" s="296"/>
      <c r="B1354" s="299"/>
      <c r="C1354" s="308"/>
      <c r="D1354" s="300"/>
      <c r="E1354" s="36" t="s">
        <v>29</v>
      </c>
      <c r="F1354" s="13">
        <v>0</v>
      </c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8">
        <v>2</v>
      </c>
      <c r="AO1354" s="4">
        <f t="shared" si="3348"/>
        <v>0</v>
      </c>
      <c r="AP1354" s="4">
        <f t="shared" si="3349"/>
        <v>0</v>
      </c>
      <c r="AQ1354" s="4">
        <f t="shared" si="3434"/>
        <v>0</v>
      </c>
      <c r="AU1354" s="310"/>
      <c r="AV1354" s="316"/>
      <c r="AW1354" s="317"/>
      <c r="AX1354" s="316"/>
      <c r="AY1354" s="36" t="s">
        <v>29</v>
      </c>
      <c r="AZ1354" s="13">
        <v>0</v>
      </c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8">
        <v>2</v>
      </c>
    </row>
    <row r="1355" spans="1:88" ht="120" customHeight="1">
      <c r="A1355" s="296"/>
      <c r="B1355" s="299"/>
      <c r="C1355" s="308"/>
      <c r="D1355" s="298" t="s">
        <v>30</v>
      </c>
      <c r="E1355" s="36" t="s">
        <v>31</v>
      </c>
      <c r="F1355" s="13">
        <v>0</v>
      </c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8">
        <v>3</v>
      </c>
      <c r="AO1355" s="4">
        <f t="shared" si="3348"/>
        <v>0</v>
      </c>
      <c r="AP1355" s="4">
        <f t="shared" si="3349"/>
        <v>0</v>
      </c>
      <c r="AQ1355" s="4">
        <f t="shared" si="3434"/>
        <v>0</v>
      </c>
      <c r="AT1355" s="32">
        <f>AZ1355-BC1355</f>
        <v>0</v>
      </c>
      <c r="AU1355" s="310"/>
      <c r="AV1355" s="316"/>
      <c r="AW1355" s="317"/>
      <c r="AX1355" s="316" t="s">
        <v>30</v>
      </c>
      <c r="AY1355" s="36" t="s">
        <v>31</v>
      </c>
      <c r="AZ1355" s="13">
        <v>0</v>
      </c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8">
        <v>3</v>
      </c>
    </row>
    <row r="1356" spans="1:88" ht="30" customHeight="1">
      <c r="A1356" s="296"/>
      <c r="B1356" s="299"/>
      <c r="C1356" s="308"/>
      <c r="D1356" s="299"/>
      <c r="E1356" s="36" t="s">
        <v>32</v>
      </c>
      <c r="F1356" s="13">
        <v>0</v>
      </c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8">
        <v>4</v>
      </c>
      <c r="AO1356" s="4">
        <f t="shared" si="3348"/>
        <v>0</v>
      </c>
      <c r="AP1356" s="4">
        <f t="shared" si="3349"/>
        <v>0</v>
      </c>
      <c r="AQ1356" s="4">
        <f t="shared" si="3434"/>
        <v>0</v>
      </c>
      <c r="AU1356" s="310"/>
      <c r="AV1356" s="316"/>
      <c r="AW1356" s="317"/>
      <c r="AX1356" s="316"/>
      <c r="AY1356" s="36" t="s">
        <v>32</v>
      </c>
      <c r="AZ1356" s="13">
        <v>0</v>
      </c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8">
        <v>4</v>
      </c>
    </row>
    <row r="1357" spans="1:88" ht="30" customHeight="1">
      <c r="A1357" s="296"/>
      <c r="B1357" s="299"/>
      <c r="C1357" s="308"/>
      <c r="D1357" s="299"/>
      <c r="E1357" s="36" t="s">
        <v>33</v>
      </c>
      <c r="F1357" s="13">
        <v>0</v>
      </c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8">
        <v>5</v>
      </c>
      <c r="AO1357" s="4">
        <f t="shared" si="3348"/>
        <v>0</v>
      </c>
      <c r="AP1357" s="4">
        <f t="shared" si="3349"/>
        <v>0</v>
      </c>
      <c r="AQ1357" s="4">
        <f t="shared" si="3434"/>
        <v>0</v>
      </c>
      <c r="AU1357" s="310"/>
      <c r="AV1357" s="316"/>
      <c r="AW1357" s="317"/>
      <c r="AX1357" s="316"/>
      <c r="AY1357" s="36" t="s">
        <v>33</v>
      </c>
      <c r="AZ1357" s="13">
        <v>0</v>
      </c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8">
        <v>5</v>
      </c>
    </row>
    <row r="1358" spans="1:88" ht="30" customHeight="1">
      <c r="A1358" s="296"/>
      <c r="B1358" s="299"/>
      <c r="C1358" s="308"/>
      <c r="D1358" s="300"/>
      <c r="E1358" s="36" t="s">
        <v>34</v>
      </c>
      <c r="F1358" s="13">
        <v>0</v>
      </c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8">
        <v>6</v>
      </c>
      <c r="AO1358" s="4">
        <f t="shared" si="3348"/>
        <v>0</v>
      </c>
      <c r="AP1358" s="4">
        <f t="shared" si="3349"/>
        <v>0</v>
      </c>
      <c r="AQ1358" s="4">
        <f t="shared" si="3434"/>
        <v>0</v>
      </c>
      <c r="AU1358" s="310"/>
      <c r="AV1358" s="316"/>
      <c r="AW1358" s="317"/>
      <c r="AX1358" s="316"/>
      <c r="AY1358" s="36" t="s">
        <v>34</v>
      </c>
      <c r="AZ1358" s="13">
        <v>0</v>
      </c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8">
        <v>6</v>
      </c>
    </row>
    <row r="1359" spans="1:88" ht="30" customHeight="1">
      <c r="A1359" s="296"/>
      <c r="B1359" s="299"/>
      <c r="C1359" s="308"/>
      <c r="D1359" s="311" t="s">
        <v>35</v>
      </c>
      <c r="E1359" s="312"/>
      <c r="F1359" s="10">
        <f>F1353+F1354+F1355+F1356+F1357+F1358</f>
        <v>834940.96</v>
      </c>
      <c r="G1359" s="10">
        <f t="shared" ref="G1359" si="3478">G1353+G1354+G1355+G1356+G1357+G1358</f>
        <v>0</v>
      </c>
      <c r="H1359" s="10">
        <f t="shared" ref="H1359" si="3479">H1353+H1354+H1355+H1356+H1357+H1358</f>
        <v>0</v>
      </c>
      <c r="I1359" s="10">
        <f t="shared" ref="I1359" si="3480">I1353+I1354+I1355+I1356+I1357+I1358</f>
        <v>0</v>
      </c>
      <c r="J1359" s="10">
        <f t="shared" ref="J1359" si="3481">J1353+J1354+J1355+J1356+J1357+J1358</f>
        <v>834940.96</v>
      </c>
      <c r="K1359" s="10">
        <f t="shared" ref="K1359" si="3482">K1353+K1354+K1355+K1356+K1357+K1358</f>
        <v>0</v>
      </c>
      <c r="L1359" s="10">
        <f t="shared" ref="L1359" si="3483">L1353+L1354+L1355+L1356+L1357+L1358</f>
        <v>0</v>
      </c>
      <c r="M1359" s="10">
        <f t="shared" ref="M1359" si="3484">M1353+M1354+M1355+M1356+M1357+M1358</f>
        <v>0</v>
      </c>
      <c r="N1359" s="10">
        <f t="shared" ref="N1359" si="3485">N1353+N1354+N1355+N1356+N1357+N1358</f>
        <v>0</v>
      </c>
      <c r="O1359" s="10">
        <f t="shared" ref="O1359" si="3486">O1353+O1354+O1355+O1356+O1357+O1358</f>
        <v>0</v>
      </c>
      <c r="P1359" s="10">
        <f t="shared" ref="P1359" si="3487">P1353+P1354+P1355+P1356+P1357+P1358</f>
        <v>0</v>
      </c>
      <c r="Q1359" s="10">
        <f t="shared" ref="Q1359" si="3488">Q1353+Q1354+Q1355+Q1356+Q1357+Q1358</f>
        <v>0</v>
      </c>
      <c r="R1359" s="10">
        <f t="shared" ref="R1359" si="3489">R1353+R1354+R1355+R1356+R1357+R1358</f>
        <v>0</v>
      </c>
      <c r="S1359" s="10">
        <f t="shared" ref="S1359" si="3490">S1353+S1354+S1355+S1356+S1357+S1358</f>
        <v>0</v>
      </c>
      <c r="T1359" s="10">
        <f t="shared" ref="T1359" si="3491">T1353+T1354+T1355+T1356+T1357+T1358</f>
        <v>0</v>
      </c>
      <c r="U1359" s="10">
        <f t="shared" ref="U1359" si="3492">U1353+U1354+U1355+U1356+U1357+U1358</f>
        <v>0</v>
      </c>
      <c r="V1359" s="10">
        <f t="shared" ref="V1359" si="3493">V1353+V1354+V1355+V1356+V1357+V1358</f>
        <v>0</v>
      </c>
      <c r="W1359" s="10">
        <f t="shared" ref="W1359" si="3494">W1353+W1354+W1355+W1356+W1357+W1358</f>
        <v>0</v>
      </c>
      <c r="X1359" s="10">
        <f t="shared" ref="X1359" si="3495">X1353+X1354+X1355+X1356+X1357+X1358</f>
        <v>0</v>
      </c>
      <c r="Y1359" s="10">
        <f t="shared" ref="Y1359" si="3496">Y1353+Y1354+Y1355+Y1356+Y1357+Y1358</f>
        <v>0</v>
      </c>
      <c r="Z1359" s="10">
        <f t="shared" ref="Z1359" si="3497">Z1353+Z1354+Z1355+Z1356+Z1357+Z1358</f>
        <v>0</v>
      </c>
      <c r="AA1359" s="18">
        <v>7</v>
      </c>
      <c r="AO1359" s="4">
        <f t="shared" si="3348"/>
        <v>0</v>
      </c>
      <c r="AP1359" s="4">
        <f t="shared" si="3349"/>
        <v>0</v>
      </c>
      <c r="AQ1359" s="4">
        <f t="shared" si="3434"/>
        <v>0</v>
      </c>
      <c r="AU1359" s="310"/>
      <c r="AV1359" s="316"/>
      <c r="AW1359" s="317"/>
      <c r="AX1359" s="321" t="s">
        <v>35</v>
      </c>
      <c r="AY1359" s="321"/>
      <c r="AZ1359" s="10">
        <f>AZ1353+AZ1354+AZ1355+AZ1356+AZ1357+AZ1358</f>
        <v>1669881.92</v>
      </c>
      <c r="BA1359" s="10">
        <f t="shared" ref="BA1359:BT1359" si="3498">BA1353+BA1354+BA1355+BA1356+BA1357+BA1358</f>
        <v>0</v>
      </c>
      <c r="BB1359" s="10">
        <f t="shared" si="3498"/>
        <v>0</v>
      </c>
      <c r="BC1359" s="10">
        <f t="shared" si="3498"/>
        <v>0</v>
      </c>
      <c r="BD1359" s="10">
        <f t="shared" si="3498"/>
        <v>1669881.92</v>
      </c>
      <c r="BE1359" s="10">
        <f t="shared" si="3498"/>
        <v>0</v>
      </c>
      <c r="BF1359" s="10">
        <f t="shared" si="3498"/>
        <v>0</v>
      </c>
      <c r="BG1359" s="10">
        <f t="shared" si="3498"/>
        <v>0</v>
      </c>
      <c r="BH1359" s="10">
        <f t="shared" si="3498"/>
        <v>0</v>
      </c>
      <c r="BI1359" s="10">
        <f t="shared" si="3498"/>
        <v>0</v>
      </c>
      <c r="BJ1359" s="10">
        <f t="shared" si="3498"/>
        <v>0</v>
      </c>
      <c r="BK1359" s="10">
        <f t="shared" si="3498"/>
        <v>0</v>
      </c>
      <c r="BL1359" s="10">
        <f t="shared" si="3498"/>
        <v>0</v>
      </c>
      <c r="BM1359" s="10">
        <f t="shared" si="3498"/>
        <v>0</v>
      </c>
      <c r="BN1359" s="10">
        <f t="shared" si="3498"/>
        <v>0</v>
      </c>
      <c r="BO1359" s="10">
        <f t="shared" si="3498"/>
        <v>0</v>
      </c>
      <c r="BP1359" s="10">
        <f t="shared" si="3498"/>
        <v>0</v>
      </c>
      <c r="BQ1359" s="10">
        <f t="shared" si="3498"/>
        <v>0</v>
      </c>
      <c r="BR1359" s="10">
        <f t="shared" si="3498"/>
        <v>0</v>
      </c>
      <c r="BS1359" s="10">
        <f t="shared" si="3498"/>
        <v>0</v>
      </c>
      <c r="BT1359" s="10">
        <f t="shared" si="3498"/>
        <v>0</v>
      </c>
      <c r="BU1359" s="18">
        <v>7</v>
      </c>
      <c r="CI1359" s="32">
        <f>BF1359-BG1359</f>
        <v>0</v>
      </c>
      <c r="CJ1359" s="123"/>
    </row>
    <row r="1360" spans="1:88" s="4" customFormat="1" ht="75" customHeight="1">
      <c r="A1360" s="296"/>
      <c r="B1360" s="299"/>
      <c r="C1360" s="308"/>
      <c r="D1360" s="311" t="s">
        <v>337</v>
      </c>
      <c r="E1360" s="312"/>
      <c r="F1360" s="11">
        <f>ROUND(F1359/C1353,2)</f>
        <v>325.64</v>
      </c>
      <c r="G1360" s="11">
        <f>ROUND(G1359/C1353,2)</f>
        <v>0</v>
      </c>
      <c r="H1360" s="11">
        <f>ROUND(H1359/C1353,2)</f>
        <v>0</v>
      </c>
      <c r="I1360" s="11">
        <f>ROUND(I1359/C1353,2)</f>
        <v>0</v>
      </c>
      <c r="J1360" s="11">
        <f>ROUND(J1359/C1353,2)</f>
        <v>325.64</v>
      </c>
      <c r="K1360" s="11">
        <f>ROUND(K1359/C1353,2)</f>
        <v>0</v>
      </c>
      <c r="L1360" s="11">
        <f>ROUND(L1359/C1353,2)</f>
        <v>0</v>
      </c>
      <c r="M1360" s="11">
        <f>ROUND(M1359/C1353,2)</f>
        <v>0</v>
      </c>
      <c r="N1360" s="11">
        <f>ROUND(N1359/C1353,2)</f>
        <v>0</v>
      </c>
      <c r="O1360" s="11">
        <f>ROUND(O1359/C1353,2)</f>
        <v>0</v>
      </c>
      <c r="P1360" s="11">
        <f>ROUND(P1359/C1353,2)</f>
        <v>0</v>
      </c>
      <c r="Q1360" s="11">
        <f>ROUND(Q1359/C1353,2)</f>
        <v>0</v>
      </c>
      <c r="R1360" s="11">
        <f>ROUND(R1359/C1353,2)</f>
        <v>0</v>
      </c>
      <c r="S1360" s="11">
        <f>ROUND(S1359/C1353,2)</f>
        <v>0</v>
      </c>
      <c r="T1360" s="11">
        <f>ROUND(T1359/C1353,2)</f>
        <v>0</v>
      </c>
      <c r="U1360" s="11">
        <f>ROUND(U1359/C1353,2)</f>
        <v>0</v>
      </c>
      <c r="V1360" s="11">
        <f>ROUND(V1359/C1353,2)</f>
        <v>0</v>
      </c>
      <c r="W1360" s="11">
        <f>ROUND(W1359/C1353,2)</f>
        <v>0</v>
      </c>
      <c r="X1360" s="11">
        <f>ROUND(X1359/C1353,2)</f>
        <v>0</v>
      </c>
      <c r="Y1360" s="11">
        <f>ROUND(Y1359/C1353,2)</f>
        <v>0</v>
      </c>
      <c r="Z1360" s="11">
        <f>ROUND(Z1359/C1353,2)</f>
        <v>0</v>
      </c>
      <c r="AA1360" s="18">
        <v>8</v>
      </c>
      <c r="AD1360" s="52" t="b">
        <f>IF(AND(G1360&gt;947.15,G1360&lt;949),3,IF(AND(G1360&gt;623.59,G1360&lt;625),4,IF(AND(G1360&gt;237.38,G1360&lt;239),5,IF(AND(G1360&gt;1986,G1360&lt;1988),6,IF(AND(G1360&gt;739.75,G1360&lt;741),7,IF(AND(G1360&gt;282.91,G1360&lt;284),8,IF(AND(G1360&gt;2681.35,G1360&lt;2683),9,IF(AND(G1360&gt;828.59,G1360&lt;830),10,IF(AND(G1360&gt;585.15,G1360&lt;587),11,IF(AND(G1360&gt;991.71,G1360&lt;993),12,IF(AND(G1360&gt;652.95,G1360&lt;654),13,IF(AND(G1360&gt;248.59,G1360&lt;250),14,IF(AND(G1360&gt;2079.39,G1360&lt;2081),15,IF(AND(G1360&gt;774.57,G1360&lt;776),16,IF(AND(G1360&gt;296.25,G1360&lt;298),17,IF(AND(G1360&gt;2807.42,G1360&lt;2809),18,IF(AND(G1360&gt;867.59,G1360&lt;869),19,IF(AND(G1360&gt;612.7,G1360&lt;614),20))))))))))))))))))</f>
        <v>0</v>
      </c>
      <c r="AE1360" s="52" t="b">
        <f>IF(AND(I1360&gt;1204.78,I1360&lt;1206),5,IF(AND(I1360&gt;1407.63,I1360&lt;1409),8,IF(AND(I1360&gt;1427.91,I1360&lt;1429),11,IF(AND(I1360&gt;1261.45,I1360&lt;1263),14,IF(AND(I1360&gt;1473.83,I1360&lt;1475),17,IF(AND(I1360&gt;1495.07,I1360&lt;1497),20))))))</f>
        <v>0</v>
      </c>
      <c r="AF1360" s="52">
        <f>IF(AND(J1360&gt;486.32,J1360&lt;488),3,IF(AND(J1360&gt;324.64,J1360&lt;326),4,IF(AND(J1360&gt;286.99,J1360&lt;288.5),5,IF(AND(J1360&gt;617.7,J1360&lt;618),6,IF(AND(J1360&gt;411.3,J1360&lt;413),7,IF(AND(J1360&gt;365.04,J1360&lt;367),8,IF(AND(J1360&gt;797.54,J1360&lt;799),9,IF(AND(J1360&gt;533.49,J1360&lt;535),10,IF(AND(J1360&gt;475.86,J1360&lt;477),11,IF(AND(J1360&gt;509.22,J1360&lt;511),12,IF(AND(J1360&gt;339.94,J1360&lt;341.2),13,IF(AND(J1360&gt;300.53,J1360&lt;302),14,IF(AND(J1360&gt;646.78,J1360&lt;648),15,IF(AND(J1360&gt;430.68,J1360&lt;432),16,IF(AND(J1360&gt;382.24,J1360&lt;384),17,IF(AND(J1360&gt;835.07,J1360&lt;837),18,IF(AND(J1360&gt;558.61,J1360&lt;560),19,IF(AND(J1360&gt;498.27,J1360&lt;500),20))))))))))))))))))</f>
        <v>4</v>
      </c>
      <c r="AG1360" s="52" t="b">
        <f>IF(AND(L1360&gt;497.89,L1360&lt;499),3,IF(AND(L1360&gt;360.29,L1360&lt;362),4,IF(AND(L1360&gt;249.38,L1360&lt;251),5,IF(AND(L1360&gt;628.22,L1360&lt;630),6,IF(AND(L1360&gt;455.21,L1360&lt;457),7,IF(AND(L1360&gt;315.16,L1360&lt;317),8,IF(AND(L1360&gt;814.35,L1360&lt;816),9,IF(AND(L1360&gt;571.19,L1360&lt;573),10,IF(AND(L1360&gt;401.59,L1360&lt;403),11,IF(AND(L1360&gt;521.33,L1360&lt;523),12,IF(AND(L1360&gt;377.28,L1360&lt;379),13,IF(AND(L1360&gt;261.15,L1360&lt;263),14,IF(AND(L1360&gt;657.8,L1360&lt;659),15,IF(AND(L1360&gt;476.66,L1360&lt;478),16,IF(AND(L1360&gt;330.01,L1360&lt;332),17,IF(AND(L1360&gt;852.67,L1360&lt;854),18,IF(AND(L1360&gt;598.08,L1360&lt;600),19,IF(AND(L1360&gt;420.51,L1360&lt;422),20))))))))))))))))))</f>
        <v>0</v>
      </c>
      <c r="AH1360" s="52" t="b">
        <f>IF(AND(Q1360&gt;358.85,Q1360&lt;360),3,IF(AND(Q1360&gt;129.83,Q1360&lt;131),4,IF(AND(Q1360&gt;77.61,Q1360&lt;79),5,IF(AND(Q1360&gt;426.19,Q1360&lt;428),6,IF(AND(Q1360&gt;159.77,Q1360&lt;161),7,IF(AND(Q1360&gt;94.38,Q1360&lt;96),8,IF(AND(Q1360&gt;567.37,Q1360&lt;569),9,IF(AND(Q1360&gt;203.4,Q1360&lt;205),10,IF(AND(Q1360&gt;131.96,Q1360&lt;133),11,IF(AND(Q1360&gt;375.76,Q1360&lt;377),12,IF(AND(Q1360&gt;135.98,Q1360&lt;137),13,IF(AND(Q1360&gt;81.31,Q1360&lt;83),14,IF(AND(Q1360&gt;446.27,Q1360&lt;448),15,IF(AND(Q1360&gt;167.32,Q1360&lt;169),16,IF(AND(Q1360&gt;98.86,Q1360&lt;100),17,IF(AND(Q1360&gt;594.08,Q1360&lt;596),18,IF(AND(Q1360&gt;213.01,Q1360&lt;215),19,IF(AND(Q1360&gt;138.21,Q1360&lt;140),20))))))))))))))))))</f>
        <v>0</v>
      </c>
      <c r="AI1360" s="52" t="b">
        <f>IF(AND(S1360&gt;195.17,S1360&lt;197),3,IF(AND(S1360&gt;88.93,S1360&lt;90),4,IF(AND(S1360&gt;47.88,S1360&lt;49),5,IF(AND(S1360&gt;245.08,S1360&lt;247),6,IF(AND(S1360&gt;111.07,S1360&lt;113),7,IF(AND(S1360&gt;60.92,S1360&lt;62),8,IF(AND(S1360&gt;296.11,S1360&lt;298),9,IF(AND(S1360&gt;139.41,S1360&lt;141),10,IF(AND(S1360&gt;78.67,S1360&lt;80),11,IF(AND(S1360&gt;204.39,S1360&lt;206),12,IF(AND(S1360&gt;93.16,S1360&lt;95),13,IF(AND(S1360&gt;50.17,S1360&lt;52),14,IF(AND(S1360&gt;256.64,S1360&lt;258),15,IF(AND(S1360&gt;116.33,S1360&lt;118),16,IF(AND(S1360&gt;63.83,S1360&lt;65),17,IF(AND(S1360&gt;310.07,S1360&lt;312),18,IF(AND(S1360&gt;146.01,S1360&lt;148),19,IF(AND(S1360&gt;82.42,S1360&lt;84),20))))))))))))))))))</f>
        <v>0</v>
      </c>
      <c r="AJ1360" s="52" t="b">
        <f>IF(AND(U1360&gt;107.35,U1360&lt;109),3,IF(AND(U1360&gt;63.65,U1360&lt;65),4,IF(AND(U1360&gt;44.75,U1360&lt;46),5,IF(AND(U1360&gt;143.27,U1360&lt;145),6,IF(AND(U1360&gt;85.58,U1360&lt;87),7,IF(AND(U1360&gt;60.46,U1360&lt;62),8,IF(AND(U1360&gt;194.16,U1360&lt;196),9,IF(AND(U1360&gt;117.24,U1360&lt;119),10,IF(AND(U1360&gt;82.88,U1360&lt;84),11,IF(AND(U1360&gt;112.44,U1360&lt;114),12,IF(AND(U1360&gt;66.69,U1360&lt;68),13,IF(AND(U1360&gt;46.9,U1360&lt;48),14,IF(AND(U1360&gt;150.05,U1360&lt;152),15,IF(AND(U1360&gt;90.65,U1360&lt;91),16,IF(AND(U1360&gt;63.34,U1360&lt;65),17,IF(AND(U1360&gt;203.34,U1360&lt;205),18,IF(AND(U1360&gt;122.8,U1360&lt;124),19,IF(AND(U1360&gt;86.83,U1360&lt;88),20))))))))))))))))))</f>
        <v>0</v>
      </c>
      <c r="AK1360" s="52" t="b">
        <f>IF(AND(V1360&gt;139.85,V1360&lt;141),3,IF(AND(V1360&gt;103.84,V1360&lt;105),4,IF(AND(V1360&gt;52.32,V1360&lt;54),5,IF(AND(V1360&gt;285.46,V1360&lt;287),6,IF(AND(V1360&gt;118.42,V1360&lt;120),7,IF(AND(V1360&gt;62.42,V1360&lt;64),8,IF(AND(V1360&gt;412.27,V1360&lt;414),9,IF(AND(V1360&gt;140.33,V1360&lt;142),10,IF(AND(V1360&gt;145,V1360&lt;147),11,IF(AND(V1360&gt;146.47,V1360&lt;148),12,IF(AND(V1360&gt;108.77,V1360&lt;110),13,IF(AND(V1360&gt;54.82,V1360&lt;56),14,IF(AND(V1360&gt;298.92,V1360&lt;300),15,IF(AND(V1360&gt;124.03,V1360&lt;126),16,IF(AND(V1360&gt;65.4,V1360&lt;67),17,IF(AND(V1360&gt;431.69,V1360&lt;433),18,IF(AND(V1360&gt;146.97,V1360&lt;148),19,IF(AND(V1360&gt;151.86,V1360&lt;153),20))))))))))))))))))</f>
        <v>0</v>
      </c>
      <c r="AL1360" s="52" t="b">
        <f>IF(AND(W1360&gt;350.42,W1360&lt;352),3,IF(AND(W1360&gt;546.22,W1360&lt;548),4,IF(AND(W1360&gt;155.33,W1360&lt;157),5,IF(AND(W1360&gt;721.99,W1360&lt;723),6,IF(AND(W1360&gt;638.96,W1360&lt;639),7,IF(AND(W1360&gt;187.79,W1360&lt;189),8,IF(AND(W1360&gt;945.4,W1360&lt;947),9,IF(AND(W1360&gt;698.46,W1360&lt;670),10,IF(AND(W1360&gt;360.7,W1360&lt;362),11,IF(AND(W1360&gt;366.94,W1360&lt;368),12,IF(AND(W1360&gt;571.94,W1360&lt;573),13,IF(AND(W1360&gt;162.68,W1360&lt;164),14,IF(AND(W1360&gt;755.97,W1360&lt;757),15,IF(AND(W1360&gt;667.99,W1360&lt;669),16,IF(AND(W1360&gt;196.66,W1360&lt;198),17,IF(AND(W1360&gt;989.88,W1360&lt;991),18,IF(AND(W1360&gt;731.33,W1360&lt;733),19,IF(AND(W1360&gt;377.7,W1360&lt;379),20))))))))))))))))))</f>
        <v>0</v>
      </c>
      <c r="AM1360" s="52" t="b">
        <f>IF(AND(Y1360&gt;46.2,Y1360&lt;46.5),3,IF(AND(Y1360&gt;18.8,Y1360&lt;19.1),4,IF(AND(Y1360&gt;15.8,Y1360&lt;16),5,IF(AND(Y1360&gt;78.7,Y1360&lt;79),6,IF(AND(Y1360&gt;32.1,Y1360&lt;32.4),7,IF(AND(Y1360&gt;26.9,Y1360&lt;27.3),8,IF(AND(Y1360&gt;125,Y1360&lt;125.5),9,IF(AND(Y1360&gt;48.2,Y1360&lt;48.52),10,IF(AND(Y1360&gt;43.1,Y1360&lt;43.6),11,IF(AND(Y1360&gt;48.53,Y1360&lt;48.7),12,IF(AND(Y1360&gt;19.6,Y1360&lt;20.1),13,IF(AND(Y1360&gt;16.5,Y1360&lt;16.9),14,IF(AND(Y1360&gt;82.4,Y1360&lt;82.8),15,IF(AND(Y1360&gt;33.6,Y1360&lt;34),16,IF(AND(Y1360&gt;28,Y1360&lt;28.6),17,IF(AND(Y1360&gt;130.8,Y1360&lt;131.4),18,IF(AND(Y1360&gt;50.5,Y1360&lt;50.9),19,IF(AND(Y1360&gt;45.2,Y1360&lt;45.8),20))))))))))))))))))</f>
        <v>0</v>
      </c>
      <c r="AO1360" s="4">
        <f t="shared" si="3348"/>
        <v>0</v>
      </c>
      <c r="AP1360" s="4">
        <f t="shared" si="3349"/>
        <v>0</v>
      </c>
      <c r="AQ1360" s="4">
        <f t="shared" si="3434"/>
        <v>0</v>
      </c>
      <c r="AU1360" s="310"/>
      <c r="AV1360" s="316"/>
      <c r="AW1360" s="317"/>
      <c r="AX1360" s="321" t="s">
        <v>337</v>
      </c>
      <c r="AY1360" s="321"/>
      <c r="AZ1360" s="11">
        <f>ROUND(AZ1359/AW1353,2)</f>
        <v>651.28</v>
      </c>
      <c r="BA1360" s="11">
        <f>ROUND(BA1359/AW1353,2)</f>
        <v>0</v>
      </c>
      <c r="BB1360" s="11">
        <f>ROUND(BB1359/AW1353,2)</f>
        <v>0</v>
      </c>
      <c r="BC1360" s="11">
        <f>ROUND(BC1359/AW1353,2)</f>
        <v>0</v>
      </c>
      <c r="BD1360" s="11">
        <f>ROUND(BD1359/AW1353,2)</f>
        <v>651.28</v>
      </c>
      <c r="BE1360" s="11">
        <f>ROUND(BE1359/AW1353,2)</f>
        <v>0</v>
      </c>
      <c r="BF1360" s="11">
        <f>ROUND(BF1359/AW1353,2)</f>
        <v>0</v>
      </c>
      <c r="BG1360" s="11">
        <f>ROUND(BG1359/AW1353,2)</f>
        <v>0</v>
      </c>
      <c r="BH1360" s="11">
        <f>ROUND(BH1359/AW1353,2)</f>
        <v>0</v>
      </c>
      <c r="BI1360" s="11">
        <f>ROUND(BI1359/AW1353,2)</f>
        <v>0</v>
      </c>
      <c r="BJ1360" s="11">
        <f>ROUND(BJ1359/AW1353,2)</f>
        <v>0</v>
      </c>
      <c r="BK1360" s="11">
        <f>ROUND(BK1359/AW1353,2)</f>
        <v>0</v>
      </c>
      <c r="BL1360" s="11">
        <f>ROUND(BL1359/AW1353,2)</f>
        <v>0</v>
      </c>
      <c r="BM1360" s="11">
        <f>ROUND(BM1359/AW1353,2)</f>
        <v>0</v>
      </c>
      <c r="BN1360" s="11">
        <f>ROUND(BN1359/AW1353,2)</f>
        <v>0</v>
      </c>
      <c r="BO1360" s="11">
        <f>ROUND(BO1359/AW1353,2)</f>
        <v>0</v>
      </c>
      <c r="BP1360" s="11">
        <f>ROUND(BP1359/AW1353,2)</f>
        <v>0</v>
      </c>
      <c r="BQ1360" s="11">
        <f>ROUND(BQ1359/AW1353,2)</f>
        <v>0</v>
      </c>
      <c r="BR1360" s="11">
        <f>ROUND(BR1359/AW1353,2)</f>
        <v>0</v>
      </c>
      <c r="BS1360" s="11">
        <f>ROUND(BS1359/AW1353,2)</f>
        <v>0</v>
      </c>
      <c r="BT1360" s="11">
        <f>ROUND(BT1359/AW1353,2)</f>
        <v>0</v>
      </c>
      <c r="BU1360" s="18">
        <v>8</v>
      </c>
      <c r="BX1360" s="52" t="b">
        <f>IF(AND(BA1360&gt;947.15,BA1360&lt;949),3,IF(AND(BA1360&gt;623.59,BA1360&lt;625),4,IF(AND(BA1360&gt;237.38,BA1360&lt;239),5,IF(AND(BA1360&gt;1986,BA1360&lt;1988),6,IF(AND(BA1360&gt;739.75,BA1360&lt;741),7,IF(AND(BA1360&gt;282.91,BA1360&lt;284),8,IF(AND(BA1360&gt;2681.35,BA1360&lt;2683),9,IF(AND(BA1360&gt;828.59,BA1360&lt;830),10,IF(AND(BA1360&gt;585.15,BA1360&lt;587),11,IF(AND(BA1360&gt;991.71,BA1360&lt;993),12,IF(AND(BA1360&gt;652.95,BA1360&lt;654),13,IF(AND(BA1360&gt;248.59,BA1360&lt;250),14,IF(AND(BA1360&gt;2079.39,BA1360&lt;2081),15,IF(AND(BA1360&gt;774.57,BA1360&lt;776),16,IF(AND(BA1360&gt;296.25,BA1360&lt;298),17,IF(AND(BA1360&gt;2807.42,BA1360&lt;2809),18,IF(AND(BA1360&gt;867.59,BA1360&lt;869),19,IF(AND(BA1360&gt;612.7,BA1360&lt;614),20))))))))))))))))))</f>
        <v>0</v>
      </c>
      <c r="BY1360" s="52" t="b">
        <f>IF(AND(BC1360&gt;1204.78,BC1360&lt;1206),5,IF(AND(BC1360&gt;1407.63,BC1360&lt;1409),8,IF(AND(BC1360&gt;1427.91,BC1360&lt;1429),11,IF(AND(BC1360&gt;1261.45,BC1360&lt;1263),14,IF(AND(BC1360&gt;1473.83,BC1360&lt;1475),17,IF(AND(BC1360&gt;1495.07,BC1360&lt;1497),20))))))</f>
        <v>0</v>
      </c>
      <c r="BZ1360" s="52" t="b">
        <f>IF(AND(BD1360&gt;486.32,BD1360&lt;488),3,IF(AND(BD1360&gt;324.64,BD1360&lt;326),4,IF(AND(BD1360&gt;286.99,BD1360&lt;288.5),5,IF(AND(BD1360&gt;617.7,BD1360&lt;618),6,IF(AND(BD1360&gt;411.3,BD1360&lt;413),7,IF(AND(BD1360&gt;365.04,BD1360&lt;367),8,IF(AND(BD1360&gt;797.54,BD1360&lt;799),9,IF(AND(BD1360&gt;533.49,BD1360&lt;535),10,IF(AND(BD1360&gt;475.86,BD1360&lt;477),11,IF(AND(BD1360&gt;509.22,BD1360&lt;511),12,IF(AND(BD1360&gt;339.94,BD1360&lt;341.2),13,IF(AND(BD1360&gt;300.53,BD1360&lt;302),14,IF(AND(BD1360&gt;646.78,BD1360&lt;648),15,IF(AND(BD1360&gt;430.68,BD1360&lt;432),16,IF(AND(BD1360&gt;382.24,BD1360&lt;384),17,IF(AND(BD1360&gt;835.07,BD1360&lt;837),18,IF(AND(BD1360&gt;558.61,BD1360&lt;560),19,IF(AND(BD1360&gt;498.27,BD1360&lt;500),20))))))))))))))))))</f>
        <v>0</v>
      </c>
      <c r="CA1360" s="52" t="b">
        <f>IF(AND(BF1360&gt;497.89,BF1360&lt;499),3,IF(AND(BF1360&gt;360.29,BF1360&lt;362),4,IF(AND(BF1360&gt;249.38,BF1360&lt;251),5,IF(AND(BF1360&gt;628.22,BF1360&lt;630),6,IF(AND(BF1360&gt;455.21,BF1360&lt;457),7,IF(AND(BF1360&gt;315.16,BF1360&lt;317),8,IF(AND(BF1360&gt;814.35,BF1360&lt;816),9,IF(AND(BF1360&gt;571.19,BF1360&lt;573),10,IF(AND(BF1360&gt;401.59,BF1360&lt;403),11,IF(AND(BF1360&gt;521.33,BF1360&lt;523),12,IF(AND(BF1360&gt;377.28,BF1360&lt;379),13,IF(AND(BF1360&gt;261.15,BF1360&lt;263),14,IF(AND(BF1360&gt;657.8,BF1360&lt;659),15,IF(AND(BF1360&gt;476.66,BF1360&lt;478),16,IF(AND(BF1360&gt;330.01,BF1360&lt;332),17,IF(AND(BF1360&gt;852.67,BF1360&lt;854),18,IF(AND(BF1360&gt;598.08,BF1360&lt;600),19,IF(AND(BF1360&gt;420.51,BF1360&lt;422),20))))))))))))))))))</f>
        <v>0</v>
      </c>
      <c r="CB1360" s="52" t="b">
        <f>IF(AND(BK1360&gt;358.85,BK1360&lt;360),3,IF(AND(BK1360&gt;129.83,BK1360&lt;131),4,IF(AND(BK1360&gt;77.61,BK1360&lt;79),5,IF(AND(BK1360&gt;426.19,BK1360&lt;428),6,IF(AND(BK1360&gt;159.77,BK1360&lt;161),7,IF(AND(BK1360&gt;94.38,BK1360&lt;96),8,IF(AND(BK1360&gt;567.37,BK1360&lt;569),9,IF(AND(BK1360&gt;203.4,BK1360&lt;205),10,IF(AND(BK1360&gt;131.96,BK1360&lt;133),11,IF(AND(BK1360&gt;375.76,BK1360&lt;377),12,IF(AND(BK1360&gt;135.98,BK1360&lt;137),13,IF(AND(BK1360&gt;81.31,BK1360&lt;83),14,IF(AND(BK1360&gt;446.27,BK1360&lt;448),15,IF(AND(BK1360&gt;167.32,BK1360&lt;169),16,IF(AND(BK1360&gt;98.86,BK1360&lt;100),17,IF(AND(BK1360&gt;594.08,BK1360&lt;596),18,IF(AND(BK1360&gt;213.01,BK1360&lt;215),19,IF(AND(BK1360&gt;138.21,BK1360&lt;140),20))))))))))))))))))</f>
        <v>0</v>
      </c>
      <c r="CC1360" s="52" t="b">
        <f>IF(AND(BM1360&gt;195.17,BM1360&lt;197),3,IF(AND(BM1360&gt;88.93,BM1360&lt;90),4,IF(AND(BM1360&gt;47.88,BM1360&lt;49),5,IF(AND(BM1360&gt;245.08,BM1360&lt;247),6,IF(AND(BM1360&gt;111.07,BM1360&lt;113),7,IF(AND(BM1360&gt;60.92,BM1360&lt;62),8,IF(AND(BM1360&gt;296.11,BM1360&lt;298),9,IF(AND(BM1360&gt;139.41,BM1360&lt;141),10,IF(AND(BM1360&gt;78.67,BM1360&lt;80),11,IF(AND(BM1360&gt;204.39,BM1360&lt;206),12,IF(AND(BM1360&gt;93.16,BM1360&lt;95),13,IF(AND(BM1360&gt;50.17,BM1360&lt;52),14,IF(AND(BM1360&gt;256.64,BM1360&lt;258),15,IF(AND(BM1360&gt;116.33,BM1360&lt;118),16,IF(AND(BM1360&gt;63.83,BM1360&lt;65),17,IF(AND(BM1360&gt;310.07,BM1360&lt;312),18,IF(AND(BM1360&gt;146.01,BM1360&lt;148),19,IF(AND(BM1360&gt;82.42,BM1360&lt;84),20))))))))))))))))))</f>
        <v>0</v>
      </c>
      <c r="CD1360" s="52" t="b">
        <f>IF(AND(BO1360&gt;107.35,BO1360&lt;109),3,IF(AND(BO1360&gt;63.65,BO1360&lt;65),4,IF(AND(BO1360&gt;44.75,BO1360&lt;46),5,IF(AND(BO1360&gt;143.27,BO1360&lt;145),6,IF(AND(BO1360&gt;85.58,BO1360&lt;87),7,IF(AND(BO1360&gt;60.46,BO1360&lt;62),8,IF(AND(BO1360&gt;194.16,BO1360&lt;196),9,IF(AND(BO1360&gt;117.24,BO1360&lt;119),10,IF(AND(BO1360&gt;82.88,BO1360&lt;84),11,IF(AND(BO1360&gt;112.44,BO1360&lt;114),12,IF(AND(BO1360&gt;66.69,BO1360&lt;68),13,IF(AND(BO1360&gt;46.9,BO1360&lt;48),14,IF(AND(BO1360&gt;150.05,BO1360&lt;152),15,IF(AND(BO1360&gt;90.65,BO1360&lt;91),16,IF(AND(BO1360&gt;63.34,BO1360&lt;65),17,IF(AND(BO1360&gt;203.34,BO1360&lt;205),18,IF(AND(BO1360&gt;122.8,BO1360&lt;124),19,IF(AND(BO1360&gt;86.83,BO1360&lt;88),20))))))))))))))))))</f>
        <v>0</v>
      </c>
      <c r="CE1360" s="52" t="b">
        <f>IF(AND(BP1360&gt;139.85,BP1360&lt;141),3,IF(AND(BP1360&gt;103.84,BP1360&lt;105),4,IF(AND(BP1360&gt;52.32,BP1360&lt;54),5,IF(AND(BP1360&gt;285.46,BP1360&lt;287),6,IF(AND(BP1360&gt;118.42,BP1360&lt;120),7,IF(AND(BP1360&gt;62.42,BP1360&lt;64),8,IF(AND(BP1360&gt;412.27,BP1360&lt;414),9,IF(AND(BP1360&gt;140.33,BP1360&lt;142),10,IF(AND(BP1360&gt;145,BP1360&lt;147),11,IF(AND(BP1360&gt;146.47,BP1360&lt;148),12,IF(AND(BP1360&gt;108.77,BP1360&lt;110),13,IF(AND(BP1360&gt;54.82,BP1360&lt;56),14,IF(AND(BP1360&gt;298.92,BP1360&lt;300),15,IF(AND(BP1360&gt;124.03,BP1360&lt;126),16,IF(AND(BP1360&gt;65.4,BP1360&lt;67),17,IF(AND(BP1360&gt;431.69,BP1360&lt;433),18,IF(AND(BP1360&gt;146.97,BP1360&lt;148),19,IF(AND(BP1360&gt;151.86,BP1360&lt;153),20))))))))))))))))))</f>
        <v>0</v>
      </c>
      <c r="CF1360" s="52" t="b">
        <f>IF(AND(BQ1360&gt;350.42,BQ1360&lt;352),3,IF(AND(BQ1360&gt;546.22,BQ1360&lt;548),4,IF(AND(BQ1360&gt;155.33,BQ1360&lt;157),5,IF(AND(BQ1360&gt;721.99,BQ1360&lt;723),6,IF(AND(BQ1360&gt;638.96,BQ1360&lt;639),7,IF(AND(BQ1360&gt;187.79,BQ1360&lt;189),8,IF(AND(BQ1360&gt;945.4,BQ1360&lt;947),9,IF(AND(BQ1360&gt;698.46,BQ1360&lt;670),10,IF(AND(BQ1360&gt;360.7,BQ1360&lt;362),11,IF(AND(BQ1360&gt;366.94,BQ1360&lt;368),12,IF(AND(BQ1360&gt;571.94,BQ1360&lt;573),13,IF(AND(BQ1360&gt;162.68,BQ1360&lt;164),14,IF(AND(BQ1360&gt;755.97,BQ1360&lt;757),15,IF(AND(BQ1360&gt;667.99,BQ1360&lt;669),16,IF(AND(BQ1360&gt;196.66,BQ1360&lt;198),17,IF(AND(BQ1360&gt;989.88,BQ1360&lt;991),18,IF(AND(BQ1360&gt;731.33,BQ1360&lt;733),19,IF(AND(BQ1360&gt;377.7,BQ1360&lt;379),20))))))))))))))))))</f>
        <v>0</v>
      </c>
      <c r="CG1360" s="52" t="b">
        <f>IF(AND(BS1360&gt;46.2,BS1360&lt;46.5),3,IF(AND(BS1360&gt;18.8,BS1360&lt;19.1),4,IF(AND(BS1360&gt;15.8,BS1360&lt;16),5,IF(AND(BS1360&gt;78.7,BS1360&lt;79),6,IF(AND(BS1360&gt;32.1,BS1360&lt;32.4),7,IF(AND(BS1360&gt;26.9,BS1360&lt;27.3),8,IF(AND(BS1360&gt;125,BS1360&lt;125.5),9,IF(AND(BS1360&gt;48.2,BS1360&lt;48.52),10,IF(AND(BS1360&gt;43.1,BS1360&lt;43.6),11,IF(AND(BS1360&gt;48.53,BS1360&lt;48.7),12,IF(AND(BS1360&gt;19.6,BS1360&lt;20.1),13,IF(AND(BS1360&gt;16.5,BS1360&lt;16.9),14,IF(AND(BS1360&gt;82.4,BS1360&lt;82.8),15,IF(AND(BS1360&gt;33.6,BS1360&lt;34),16,IF(AND(BS1360&gt;28,BS1360&lt;28.6),17,IF(AND(BS1360&gt;130.8,BS1360&lt;131.4),18,IF(AND(BS1360&gt;50.5,BS1360&lt;50.9),19,IF(AND(BS1360&gt;45.2,BS1360&lt;45.8),20))))))))))))))))))</f>
        <v>0</v>
      </c>
    </row>
    <row r="1361" spans="1:88" s="4" customFormat="1" ht="90" customHeight="1">
      <c r="A1361" s="297"/>
      <c r="B1361" s="300"/>
      <c r="C1361" s="309"/>
      <c r="D1361" s="311" t="s">
        <v>338</v>
      </c>
      <c r="E1361" s="312"/>
      <c r="F1361" s="10" t="s">
        <v>36</v>
      </c>
      <c r="G1361" s="12">
        <f>IF(AD1361=FALSE,0,AD1361)</f>
        <v>0</v>
      </c>
      <c r="H1361" s="12" t="s">
        <v>36</v>
      </c>
      <c r="I1361" s="12">
        <f>IF(AE1361=FALSE,0,AE1361)</f>
        <v>0</v>
      </c>
      <c r="J1361" s="12">
        <f>IF(AF1361=FALSE,0,AF1361)</f>
        <v>325.64</v>
      </c>
      <c r="K1361" s="12" t="s">
        <v>36</v>
      </c>
      <c r="L1361" s="12">
        <f>IF(AG1361=FALSE,0,AG1361)</f>
        <v>0</v>
      </c>
      <c r="M1361" s="12" t="s">
        <v>36</v>
      </c>
      <c r="N1361" s="12" t="s">
        <v>36</v>
      </c>
      <c r="O1361" s="12" t="s">
        <v>36</v>
      </c>
      <c r="P1361" s="12" t="s">
        <v>36</v>
      </c>
      <c r="Q1361" s="12">
        <f>IF(AH1361=FALSE,0,AH1361)</f>
        <v>0</v>
      </c>
      <c r="R1361" s="12" t="s">
        <v>36</v>
      </c>
      <c r="S1361" s="12">
        <f>IF(AI1361=FALSE,0,AI1361)</f>
        <v>0</v>
      </c>
      <c r="T1361" s="12" t="s">
        <v>36</v>
      </c>
      <c r="U1361" s="12">
        <f>IF(AJ1361=FALSE,0,AJ1361)</f>
        <v>0</v>
      </c>
      <c r="V1361" s="12">
        <f>IF(AK1361=FALSE,0,AK1361)</f>
        <v>0</v>
      </c>
      <c r="W1361" s="12">
        <f>IF(AL1361=FALSE,0,AL1361)</f>
        <v>0</v>
      </c>
      <c r="X1361" s="12" t="s">
        <v>36</v>
      </c>
      <c r="Y1361" s="12">
        <f>IF(AM1361=FALSE,0,AM1361)</f>
        <v>0</v>
      </c>
      <c r="Z1361" s="12" t="s">
        <v>36</v>
      </c>
      <c r="AA1361" s="18">
        <v>9</v>
      </c>
      <c r="AD1361" s="52" t="b">
        <f>IF(AD1360=3,948.15,IF(AD1360=4,624.59,IF(AD1360=5,238.38,IF(AD1360=6,1987,IF(AD1360=7,740.75,IF(AD1360=8,283.91,IF(AD1360=9,2682.35,IF(AD1360=10,829.59,IF(AD1360=11,586.15,IF(AD1360=12,992.71,IF(AD1360=13,653.95,IF(AD1360=14,249.59,IF(AD1360=15,2080.39,IF(AD1360=16,775.57,IF(AD1360=17,297.25,IF(AD1360=18,2808.42,IF(AD1360=19,868.59,IF(AD1360=20,613.7))))))))))))))))))</f>
        <v>0</v>
      </c>
      <c r="AE1361" s="52" t="b">
        <f>IF(AE1360=5,1205.78,IF(AE1360=8,1408.63,IF(AE1360=11,1428.91,IF(AE1360=14,1262.45,IF(AE1360=17,1474.83,IF(AE1360=20,1496.07))))))</f>
        <v>0</v>
      </c>
      <c r="AF1361" s="52">
        <f>IF(AF1360=3,487.32,IF(AF1360=4,325.64,IF(AF1360=5,287.99,IF(AF1360=6,618.7,IF(AF1360=7,412.3,IF(AF1360=8,366.04,IF(AF1360=9,798.54,IF(AF1360=10,534.49,IF(AF1360=11,476.86,IF(AF1360=12,510.22,IF(AF1360=13,340.94,IF(AF1360=14,301.53,IF(AF1360=15,647.78,IF(AF1360=16,431.68,IF(AF1360=17,383.24,IF(AF1360=18,836.07,IF(AF1360=19,559.61,IF(AF1360=20,499.27))))))))))))))))))</f>
        <v>325.64</v>
      </c>
      <c r="AG1361" s="52" t="b">
        <f>IF(AG1360=3,498.89,IF(AG1360=4,361.29,IF(AG1360=5,250.38,IF(AG1360=6,629.22,IF(AG1360=7,456.21,IF(AG1360=8,316.16,IF(AG1360=9,815.35,IF(AG1360=10,572.19,IF(AG1360=11,402.59,IF(AG1360=12,522.33,IF(AG1360=13,378.28,IF(AG1360=14,262.15,IF(AG1360=15,658.8,IF(AG1360=16,477.66,IF(AG1360=17,331.01,IF(AG1360=18,853.67,IF(AG1360=19,599.08,IF(AG1360=20,421.51))))))))))))))))))</f>
        <v>0</v>
      </c>
      <c r="AH1361" s="52" t="b">
        <f>IF(AH1360=3,359.85,IF(AH1360=4,130.83,IF(AH1360=5,78.61,IF(AH1360=6,427.19,IF(AH1360=7,160.77,IF(AH1360=8,95.38,IF(AH1360=9,568.37,IF(AH1360=10,204.4,IF(AH1360=11,132.96,IF(AH1360=12,376.76,IF(AH1360=13,136.98,IF(AH1360=14,82.31,IF(AH1360=15,447.27,IF(AH1360=16,168.32,IF(AH1360=17,99.86,IF(AH1360=18,595.08,IF(AH1360=19,214.01,IF(AH1360=20,139.21))))))))))))))))))</f>
        <v>0</v>
      </c>
      <c r="AI1361" s="52" t="b">
        <f>IF(AI1360=3,196.17,IF(AI1360=4,89.93,IF(AI1360=5,48.88,IF(AI1360=6,246.08,IF(AI1360=7,112.07,IF(AI1360=8,61.92,IF(AI1360=9,297.11,IF(AI1360=10,140.41,IF(AI1360=11,79.67,IF(AI1360=12,205.39,IF(AI1360=13,94.16,IF(AI1360=14,51.17,IF(AI1360=15,257.64,IF(AI1360=16,117.33,IF(AI1360=17,64.83,IF(AI1360=18,311.07,IF(AI1360=19,147.01,IF(AI1360=20,83.42))))))))))))))))))</f>
        <v>0</v>
      </c>
      <c r="AJ1361" s="52" t="b">
        <f>IF(AJ1360=3,108.35,IF(AJ1360=4,64.65,IF(AJ1360=5,45.75,IF(AJ1360=6,144.27,IF(AJ1360=7,86.58,IF(AJ1360=8,61.46,IF(AJ1360=9,195.16,IF(AJ1360=10,118.24,IF(AJ1360=11,83.88,IF(AJ1360=12,113.44,IF(AJ1360=13,67.69,IF(AJ1360=14,47.9,IF(AJ1360=15,151.05,IF(AJ1360=16,90.65,IF(AJ1360=17,64.34,IF(AJ1360=18,204.34,IF(AJ1360=19,123.8,IF(AJ1360=20,87.83))))))))))))))))))</f>
        <v>0</v>
      </c>
      <c r="AK1361" s="52" t="b">
        <f>IF(AK1360=3,140.85,IF(AK1360=4,104.84,IF(AK1360=5,53.32,IF(AK1360=6,286.46,IF(AK1360=7,119.42,IF(AK1360=8,63.42,IF(AK1360=9,413.27,IF(AK1360=10,141.33,IF(AK1360=11,146,IF(AK1360=12,147.47,IF(AK1360=13,109.77,IF(AK1360=14,55.82,IF(AK1360=15,299.92,IF(AK1360=16,125.03,IF(AK1360=17,66.4,IF(AK1360=18,432.69,IF(AK1360=19,147.97,IF(AK1360=20,152.86))))))))))))))))))</f>
        <v>0</v>
      </c>
      <c r="AL1361" s="52" t="b">
        <f>IF(AL1360=3,351.42,IF(AL1360=4,547.22,IF(AL1360=5,156.33,IF(AL1360=6,722.99,IF(AL1360=7,638.96,IF(AL1360=8,188.79,IF(AL1360=9,946.4,IF(AL1360=10,699.46,IF(AL1360=11,361.7,IF(AL1360=12,367.94,IF(AL1360=13,572.94,IF(AL1360=14,163.68,IF(AL1360=15,756.97,IF(AL1360=16,668.99,IF(AL1360=17,197.66,IF(AL1360=18,990.88,IF(AL1360=19,732.33,IF(AL1360=20,378.7))))))))))))))))))</f>
        <v>0</v>
      </c>
      <c r="AM1361" s="52" t="b">
        <f>IF(AM1360=3,46.41,IF(AM1360=4,19.01,IF(AM1360=5,15.96,IF(AM1360=6,78.9,IF(AM1360=7,32.34,IF(AM1360=8,27.09,IF(AM1360=9,125.27,IF(AM1360=10,48.48,IF(AM1360=11,43.47,IF(AM1360=12,48.59,IF(AM1360=13,19.9,IF(AM1360=14,16.71,IF(AM1360=15,82.61,IF(AM1360=16,33.86,IF(AM1360=17,28.36,IF(AM1360=18,131.15,IF(AM1360=19,50.76,IF(AM1360=20,45.51))))))))))))))))))</f>
        <v>0</v>
      </c>
      <c r="AO1361" s="4">
        <f t="shared" si="3348"/>
        <v>0</v>
      </c>
      <c r="AP1361" s="4">
        <f t="shared" si="3349"/>
        <v>0</v>
      </c>
      <c r="AQ1361" s="4">
        <f t="shared" si="3434"/>
        <v>0</v>
      </c>
      <c r="AU1361" s="310"/>
      <c r="AV1361" s="316"/>
      <c r="AW1361" s="317"/>
      <c r="AX1361" s="321" t="s">
        <v>338</v>
      </c>
      <c r="AY1361" s="321"/>
      <c r="AZ1361" s="10" t="s">
        <v>36</v>
      </c>
      <c r="BA1361" s="12">
        <f>IF(BX1361=FALSE,0,BX1361)</f>
        <v>0</v>
      </c>
      <c r="BB1361" s="12" t="s">
        <v>36</v>
      </c>
      <c r="BC1361" s="12">
        <f>IF(BY1361=FALSE,0,BY1361)</f>
        <v>0</v>
      </c>
      <c r="BD1361" s="12">
        <f>IF(BZ1361=FALSE,0,BZ1361)</f>
        <v>651.28</v>
      </c>
      <c r="BE1361" s="12" t="s">
        <v>36</v>
      </c>
      <c r="BF1361" s="12">
        <f>IF(CA1361=FALSE,0,CA1361)</f>
        <v>0</v>
      </c>
      <c r="BG1361" s="12" t="s">
        <v>36</v>
      </c>
      <c r="BH1361" s="12" t="s">
        <v>36</v>
      </c>
      <c r="BI1361" s="12" t="s">
        <v>36</v>
      </c>
      <c r="BJ1361" s="12" t="s">
        <v>36</v>
      </c>
      <c r="BK1361" s="12">
        <f>IF(CB1361=FALSE,0,CB1361)</f>
        <v>0</v>
      </c>
      <c r="BL1361" s="12" t="s">
        <v>36</v>
      </c>
      <c r="BM1361" s="12">
        <f>IF(CC1361=FALSE,0,CC1361)</f>
        <v>0</v>
      </c>
      <c r="BN1361" s="12" t="s">
        <v>36</v>
      </c>
      <c r="BO1361" s="12">
        <f>IF(CD1361=FALSE,0,CD1361)</f>
        <v>0</v>
      </c>
      <c r="BP1361" s="12">
        <f>IF(CE1361=FALSE,0,CE1361)</f>
        <v>0</v>
      </c>
      <c r="BQ1361" s="12">
        <f>IF(CF1361=FALSE,0,CF1361)</f>
        <v>0</v>
      </c>
      <c r="BR1361" s="12" t="s">
        <v>36</v>
      </c>
      <c r="BS1361" s="12">
        <f>IF(CG1361=FALSE,0,CG1361)</f>
        <v>0</v>
      </c>
      <c r="BT1361" s="12" t="s">
        <v>36</v>
      </c>
      <c r="BU1361" s="18">
        <v>9</v>
      </c>
      <c r="BX1361" s="52" t="b">
        <f>IF(AD1360=3,1896.3,IF(AD1360=4,1249.18,IF(AD1360=5,476.76,IF(AD1360=6,3974,IF(AD1360=7,1481.5,IF(AD1360=8,567.82,IF(AD1360=9,5364.7,IF(AD1360=10,1659.18,IF(AD1360=11,1172.3)))))))))</f>
        <v>0</v>
      </c>
      <c r="BY1361" s="52" t="b">
        <f>IF(AE1360=5,2411.56,IF(AE1360=8,2817.26,IF(AE1360=11,2857.82)))</f>
        <v>0</v>
      </c>
      <c r="BZ1361" s="52">
        <f>IF(AF1360=3,974.64,IF(AF1360=4,651.28,IF(AF1360=5,575.98,IF(AF1360=6,1237.4,IF(AF1360=7,824.6,IF(AF1360=8,732.08,IF(AF1360=9,1597.08,IF(AF1360=10,1068.98,IF(AF1360=11,953.72)))))))))</f>
        <v>651.28</v>
      </c>
      <c r="CA1361" s="52" t="b">
        <f>IF(AG1360=3,997.78,IF(AG1360=4,722.58,IF(AG1360=5,500.76,IF(AG1360=6,1258.44,IF(AG1360=7,912.42,IF(AG1360=8,632.32,IF(AG1360=9,1630.7,IF(AG1360=10,1144.38,IF(AG1360=11,805.18)))))))))</f>
        <v>0</v>
      </c>
      <c r="CB1361" s="52" t="b">
        <f>IF(AH1360=3,719.7,IF(AH1360=4,261.66,IF(AH1360=5,157.22,IF(AH1360=6,854.38,IF(AH1360=7,321.54,IF(AH1360=8,190.76,IF(AH1360=9,1136.74,IF(AH1360=10,408.8,IF(AH1360=11,265.92)))))))))</f>
        <v>0</v>
      </c>
      <c r="CC1361" s="52" t="b">
        <f>IF(AI1360=3,392.34,IF(AI1360=4,179.86,IF(AI1360=5,97.76,IF(AI1360=6,492.16,IF(AI1360=7,224.14,IF(AI1360=8,123.84,IF(AI1360=9,594.22,IF(AI1360=10,280.82,IF(AI1360=11,159.34)))))))))</f>
        <v>0</v>
      </c>
      <c r="CD1361" s="52" t="b">
        <f>IF(AJ1360=3,216.7,IF(AJ1360=4,129.3,IF(AJ1360=5,91.5,IF(AJ1360=6,288.54,IF(AJ1360=7,173.16,IF(AJ1360=8,122.92,IF(AJ1360=9,390.32,IF(AJ1360=10,236.48,IF(AJ1360=11,167.76)))))))))</f>
        <v>0</v>
      </c>
      <c r="CE1361" s="52" t="b">
        <f>IF(AK1360=3,281.7,IF(AK1360=4,209.68,IF(AK1360=5,106.64,IF(AK1360=6,572.92,IF(AK1360=7,238.84,IF(AK1360=8,126.84,IF(AK1360=9,826.54,IF(AK1360=10,282.66,IF(AK1360=11,292)))))))))</f>
        <v>0</v>
      </c>
      <c r="CF1361" s="52" t="b">
        <f>IF(AL1360=3,702.84,IF(AL1360=4,1094.44,IF(AL1360=5,312.66,IF(AL1360=6,1445.98,IF(AL1360=7,1277.92,IF(AL1360=8,377.58,IF(AL1360=9,1892.8,IF(AL1360=10,1398.92,IF(AL1360=11,723.4)))))))))</f>
        <v>0</v>
      </c>
      <c r="CG1361" s="52" t="b">
        <f>IF(AM1360=3,92.82,IF(AM1360=4,38.02,IF(AM1360=5,31.92,IF(AM1360=6,157.8,IF(AM1360=7,64.68,IF(AM1360=8,54.18,IF(AM1360=9,250.54,IF(AM1360=10,96.96,IF(AM1360=11,86.94)))))))))</f>
        <v>0</v>
      </c>
    </row>
    <row r="1362" spans="1:88" ht="30" customHeight="1">
      <c r="A1362" s="295" t="s">
        <v>154</v>
      </c>
      <c r="B1362" s="298" t="s">
        <v>237</v>
      </c>
      <c r="C1362" s="307">
        <v>3533</v>
      </c>
      <c r="D1362" s="298" t="s">
        <v>27</v>
      </c>
      <c r="E1362" s="36" t="s">
        <v>28</v>
      </c>
      <c r="F1362" s="40">
        <f>G1362+I1362+J1362+L1362+Q1362+S1362+U1362+V1362+W1362+Y1362+Z1362</f>
        <v>2206676.4700000002</v>
      </c>
      <c r="G1362" s="61">
        <v>2206676.4700000002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60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8">
        <v>1</v>
      </c>
      <c r="AO1362" s="4">
        <f t="shared" si="3348"/>
        <v>0</v>
      </c>
      <c r="AP1362" s="4">
        <f t="shared" si="3349"/>
        <v>0</v>
      </c>
      <c r="AQ1362" s="4">
        <f t="shared" si="3434"/>
        <v>0</v>
      </c>
      <c r="AU1362" s="310" t="s">
        <v>154</v>
      </c>
      <c r="AV1362" s="316" t="s">
        <v>237</v>
      </c>
      <c r="AW1362" s="317">
        <v>3533</v>
      </c>
      <c r="AX1362" s="316" t="s">
        <v>27</v>
      </c>
      <c r="AY1362" s="36" t="s">
        <v>28</v>
      </c>
      <c r="AZ1362" s="10">
        <f>BA1362+BC1362+BD1362+BF1362+BK1362+BM1362+BO1362+BP1362+BQ1362+BS1362+BT1362</f>
        <v>4413352.9400000004</v>
      </c>
      <c r="BA1362" s="44">
        <f>ROUND($C1362*BA1370,2)</f>
        <v>4413352.9400000004</v>
      </c>
      <c r="BB1362" s="10">
        <f>ROUND(H1362*2,2)</f>
        <v>0</v>
      </c>
      <c r="BC1362" s="44">
        <f>ROUND($C1362*BC1370,2)</f>
        <v>0</v>
      </c>
      <c r="BD1362" s="44">
        <f>ROUND($C1362*BD1370,2)</f>
        <v>0</v>
      </c>
      <c r="BE1362" s="10">
        <f>ROUND(K1362*2,2)</f>
        <v>0</v>
      </c>
      <c r="BF1362" s="44">
        <f>ROUND($C1362*BF1370,2)</f>
        <v>0</v>
      </c>
      <c r="BG1362" s="10">
        <f>ROUND(M1362*2,2)</f>
        <v>0</v>
      </c>
      <c r="BH1362" s="10">
        <f>ROUND(N1362*2,2)</f>
        <v>0</v>
      </c>
      <c r="BI1362" s="10">
        <f>ROUND(O1362*2,2)</f>
        <v>0</v>
      </c>
      <c r="BJ1362" s="10">
        <f>ROUND(P1362*2,2)</f>
        <v>0</v>
      </c>
      <c r="BK1362" s="44">
        <f>ROUND($C1362*BK1370,2)</f>
        <v>0</v>
      </c>
      <c r="BL1362" s="10">
        <f>ROUND(R1362*2,2)</f>
        <v>0</v>
      </c>
      <c r="BM1362" s="44">
        <f>ROUND($C1362*BM1370,2)</f>
        <v>0</v>
      </c>
      <c r="BN1362" s="10">
        <f>ROUND(T1362*2,2)</f>
        <v>0</v>
      </c>
      <c r="BO1362" s="44">
        <f>ROUND($C1362*BO1370,2)</f>
        <v>0</v>
      </c>
      <c r="BP1362" s="44">
        <f>ROUND(V1362*2,2)</f>
        <v>0</v>
      </c>
      <c r="BQ1362" s="44">
        <f>ROUND($C1362*BQ1370,2)</f>
        <v>0</v>
      </c>
      <c r="BR1362" s="10">
        <f>ROUND(X1362*2,2)</f>
        <v>0</v>
      </c>
      <c r="BS1362" s="44">
        <f>ROUND(Y1362*2,2)</f>
        <v>0</v>
      </c>
      <c r="BT1362" s="10">
        <f>ROUND(Z1362*2,2)</f>
        <v>0</v>
      </c>
      <c r="BU1362" s="18">
        <v>1</v>
      </c>
      <c r="CI1362" s="32">
        <f>BF1362-BG1362</f>
        <v>0</v>
      </c>
    </row>
    <row r="1363" spans="1:88" ht="60" customHeight="1">
      <c r="A1363" s="296"/>
      <c r="B1363" s="299"/>
      <c r="C1363" s="308"/>
      <c r="D1363" s="300"/>
      <c r="E1363" s="36" t="s">
        <v>29</v>
      </c>
      <c r="F1363" s="13">
        <v>0</v>
      </c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8">
        <v>2</v>
      </c>
      <c r="AO1363" s="4">
        <f t="shared" si="3348"/>
        <v>0</v>
      </c>
      <c r="AP1363" s="4">
        <f t="shared" si="3349"/>
        <v>0</v>
      </c>
      <c r="AQ1363" s="4">
        <f t="shared" si="3434"/>
        <v>0</v>
      </c>
      <c r="AU1363" s="310"/>
      <c r="AV1363" s="316"/>
      <c r="AW1363" s="317"/>
      <c r="AX1363" s="316"/>
      <c r="AY1363" s="36" t="s">
        <v>29</v>
      </c>
      <c r="AZ1363" s="13">
        <v>0</v>
      </c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8">
        <v>2</v>
      </c>
    </row>
    <row r="1364" spans="1:88" ht="120" customHeight="1">
      <c r="A1364" s="296"/>
      <c r="B1364" s="299"/>
      <c r="C1364" s="308"/>
      <c r="D1364" s="298" t="s">
        <v>30</v>
      </c>
      <c r="E1364" s="36" t="s">
        <v>31</v>
      </c>
      <c r="F1364" s="13">
        <v>0</v>
      </c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8">
        <v>3</v>
      </c>
      <c r="AO1364" s="4">
        <f t="shared" si="3348"/>
        <v>0</v>
      </c>
      <c r="AP1364" s="4">
        <f t="shared" si="3349"/>
        <v>0</v>
      </c>
      <c r="AQ1364" s="4">
        <f t="shared" si="3434"/>
        <v>0</v>
      </c>
      <c r="AT1364" s="32">
        <f>AZ1364-BC1364</f>
        <v>0</v>
      </c>
      <c r="AU1364" s="310"/>
      <c r="AV1364" s="316"/>
      <c r="AW1364" s="317"/>
      <c r="AX1364" s="316" t="s">
        <v>30</v>
      </c>
      <c r="AY1364" s="36" t="s">
        <v>31</v>
      </c>
      <c r="AZ1364" s="13">
        <v>0</v>
      </c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8">
        <v>3</v>
      </c>
    </row>
    <row r="1365" spans="1:88" ht="30" customHeight="1">
      <c r="A1365" s="296"/>
      <c r="B1365" s="299"/>
      <c r="C1365" s="308"/>
      <c r="D1365" s="299"/>
      <c r="E1365" s="36" t="s">
        <v>32</v>
      </c>
      <c r="F1365" s="13">
        <v>0</v>
      </c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8">
        <v>4</v>
      </c>
      <c r="AO1365" s="4">
        <f t="shared" ref="AO1365:AO1370" si="3499">IF(ISERROR(FIND(2015,A1365,1)),0,2015)</f>
        <v>0</v>
      </c>
      <c r="AP1365" s="4">
        <f t="shared" ref="AP1365:AP1370" si="3500">IF(ISERROR(FIND(2016,A1365,1)),0,2016)</f>
        <v>0</v>
      </c>
      <c r="AQ1365" s="4">
        <f t="shared" si="3434"/>
        <v>0</v>
      </c>
      <c r="AU1365" s="310"/>
      <c r="AV1365" s="316"/>
      <c r="AW1365" s="317"/>
      <c r="AX1365" s="316"/>
      <c r="AY1365" s="36" t="s">
        <v>32</v>
      </c>
      <c r="AZ1365" s="13">
        <v>0</v>
      </c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8">
        <v>4</v>
      </c>
    </row>
    <row r="1366" spans="1:88" ht="30" customHeight="1">
      <c r="A1366" s="296"/>
      <c r="B1366" s="299"/>
      <c r="C1366" s="308"/>
      <c r="D1366" s="299"/>
      <c r="E1366" s="36" t="s">
        <v>33</v>
      </c>
      <c r="F1366" s="13">
        <v>0</v>
      </c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8">
        <v>5</v>
      </c>
      <c r="AO1366" s="4">
        <f t="shared" si="3499"/>
        <v>0</v>
      </c>
      <c r="AP1366" s="4">
        <f t="shared" si="3500"/>
        <v>0</v>
      </c>
      <c r="AQ1366" s="4">
        <f t="shared" si="3434"/>
        <v>0</v>
      </c>
      <c r="AU1366" s="310"/>
      <c r="AV1366" s="316"/>
      <c r="AW1366" s="317"/>
      <c r="AX1366" s="316"/>
      <c r="AY1366" s="36" t="s">
        <v>33</v>
      </c>
      <c r="AZ1366" s="13">
        <v>0</v>
      </c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8">
        <v>5</v>
      </c>
    </row>
    <row r="1367" spans="1:88" ht="30" customHeight="1">
      <c r="A1367" s="296"/>
      <c r="B1367" s="299"/>
      <c r="C1367" s="308"/>
      <c r="D1367" s="300"/>
      <c r="E1367" s="36" t="s">
        <v>34</v>
      </c>
      <c r="F1367" s="13">
        <v>0</v>
      </c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8">
        <v>6</v>
      </c>
      <c r="AO1367" s="4">
        <f t="shared" si="3499"/>
        <v>0</v>
      </c>
      <c r="AP1367" s="4">
        <f t="shared" si="3500"/>
        <v>0</v>
      </c>
      <c r="AQ1367" s="4">
        <f t="shared" si="3434"/>
        <v>0</v>
      </c>
      <c r="AU1367" s="310"/>
      <c r="AV1367" s="316"/>
      <c r="AW1367" s="317"/>
      <c r="AX1367" s="316"/>
      <c r="AY1367" s="36" t="s">
        <v>34</v>
      </c>
      <c r="AZ1367" s="13">
        <v>0</v>
      </c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8">
        <v>6</v>
      </c>
    </row>
    <row r="1368" spans="1:88" ht="30" customHeight="1">
      <c r="A1368" s="296"/>
      <c r="B1368" s="299"/>
      <c r="C1368" s="308"/>
      <c r="D1368" s="311" t="s">
        <v>35</v>
      </c>
      <c r="E1368" s="312"/>
      <c r="F1368" s="10">
        <f>F1362+F1363+F1364+F1365+F1366+F1367</f>
        <v>2206676.4700000002</v>
      </c>
      <c r="G1368" s="10">
        <f t="shared" ref="G1368" si="3501">G1362+G1363+G1364+G1365+G1366+G1367</f>
        <v>2206676.4700000002</v>
      </c>
      <c r="H1368" s="10">
        <f t="shared" ref="H1368" si="3502">H1362+H1363+H1364+H1365+H1366+H1367</f>
        <v>0</v>
      </c>
      <c r="I1368" s="10">
        <f t="shared" ref="I1368" si="3503">I1362+I1363+I1364+I1365+I1366+I1367</f>
        <v>0</v>
      </c>
      <c r="J1368" s="10">
        <f t="shared" ref="J1368" si="3504">J1362+J1363+J1364+J1365+J1366+J1367</f>
        <v>0</v>
      </c>
      <c r="K1368" s="10">
        <f t="shared" ref="K1368" si="3505">K1362+K1363+K1364+K1365+K1366+K1367</f>
        <v>0</v>
      </c>
      <c r="L1368" s="10">
        <f t="shared" ref="L1368" si="3506">L1362+L1363+L1364+L1365+L1366+L1367</f>
        <v>0</v>
      </c>
      <c r="M1368" s="10">
        <f t="shared" ref="M1368" si="3507">M1362+M1363+M1364+M1365+M1366+M1367</f>
        <v>0</v>
      </c>
      <c r="N1368" s="10">
        <f t="shared" ref="N1368" si="3508">N1362+N1363+N1364+N1365+N1366+N1367</f>
        <v>0</v>
      </c>
      <c r="O1368" s="10">
        <f t="shared" ref="O1368" si="3509">O1362+O1363+O1364+O1365+O1366+O1367</f>
        <v>0</v>
      </c>
      <c r="P1368" s="10">
        <f t="shared" ref="P1368" si="3510">P1362+P1363+P1364+P1365+P1366+P1367</f>
        <v>0</v>
      </c>
      <c r="Q1368" s="10">
        <f t="shared" ref="Q1368" si="3511">Q1362+Q1363+Q1364+Q1365+Q1366+Q1367</f>
        <v>0</v>
      </c>
      <c r="R1368" s="10">
        <f t="shared" ref="R1368" si="3512">R1362+R1363+R1364+R1365+R1366+R1367</f>
        <v>0</v>
      </c>
      <c r="S1368" s="10">
        <f t="shared" ref="S1368" si="3513">S1362+S1363+S1364+S1365+S1366+S1367</f>
        <v>0</v>
      </c>
      <c r="T1368" s="10">
        <f t="shared" ref="T1368" si="3514">T1362+T1363+T1364+T1365+T1366+T1367</f>
        <v>0</v>
      </c>
      <c r="U1368" s="10">
        <f t="shared" ref="U1368" si="3515">U1362+U1363+U1364+U1365+U1366+U1367</f>
        <v>0</v>
      </c>
      <c r="V1368" s="10">
        <f t="shared" ref="V1368" si="3516">V1362+V1363+V1364+V1365+V1366+V1367</f>
        <v>0</v>
      </c>
      <c r="W1368" s="10">
        <f t="shared" ref="W1368" si="3517">W1362+W1363+W1364+W1365+W1366+W1367</f>
        <v>0</v>
      </c>
      <c r="X1368" s="10">
        <f t="shared" ref="X1368" si="3518">X1362+X1363+X1364+X1365+X1366+X1367</f>
        <v>0</v>
      </c>
      <c r="Y1368" s="10">
        <f t="shared" ref="Y1368" si="3519">Y1362+Y1363+Y1364+Y1365+Y1366+Y1367</f>
        <v>0</v>
      </c>
      <c r="Z1368" s="10">
        <f t="shared" ref="Z1368" si="3520">Z1362+Z1363+Z1364+Z1365+Z1366+Z1367</f>
        <v>0</v>
      </c>
      <c r="AA1368" s="18">
        <v>7</v>
      </c>
      <c r="AO1368" s="4">
        <f t="shared" si="3499"/>
        <v>0</v>
      </c>
      <c r="AP1368" s="4">
        <f t="shared" si="3500"/>
        <v>0</v>
      </c>
      <c r="AQ1368" s="4">
        <f t="shared" si="3434"/>
        <v>0</v>
      </c>
      <c r="AU1368" s="310"/>
      <c r="AV1368" s="316"/>
      <c r="AW1368" s="317"/>
      <c r="AX1368" s="321" t="s">
        <v>35</v>
      </c>
      <c r="AY1368" s="321"/>
      <c r="AZ1368" s="10">
        <f>AZ1362+AZ1363+AZ1364+AZ1365+AZ1366+AZ1367</f>
        <v>4413352.9400000004</v>
      </c>
      <c r="BA1368" s="10">
        <f t="shared" ref="BA1368:BT1368" si="3521">BA1362+BA1363+BA1364+BA1365+BA1366+BA1367</f>
        <v>4413352.9400000004</v>
      </c>
      <c r="BB1368" s="10">
        <f t="shared" si="3521"/>
        <v>0</v>
      </c>
      <c r="BC1368" s="10">
        <f t="shared" si="3521"/>
        <v>0</v>
      </c>
      <c r="BD1368" s="10">
        <f t="shared" si="3521"/>
        <v>0</v>
      </c>
      <c r="BE1368" s="10">
        <f t="shared" si="3521"/>
        <v>0</v>
      </c>
      <c r="BF1368" s="10">
        <f t="shared" si="3521"/>
        <v>0</v>
      </c>
      <c r="BG1368" s="10">
        <f t="shared" si="3521"/>
        <v>0</v>
      </c>
      <c r="BH1368" s="10">
        <f t="shared" si="3521"/>
        <v>0</v>
      </c>
      <c r="BI1368" s="10">
        <f t="shared" si="3521"/>
        <v>0</v>
      </c>
      <c r="BJ1368" s="10">
        <f t="shared" si="3521"/>
        <v>0</v>
      </c>
      <c r="BK1368" s="10">
        <f t="shared" si="3521"/>
        <v>0</v>
      </c>
      <c r="BL1368" s="10">
        <f t="shared" si="3521"/>
        <v>0</v>
      </c>
      <c r="BM1368" s="10">
        <f t="shared" si="3521"/>
        <v>0</v>
      </c>
      <c r="BN1368" s="10">
        <f t="shared" si="3521"/>
        <v>0</v>
      </c>
      <c r="BO1368" s="10">
        <f t="shared" si="3521"/>
        <v>0</v>
      </c>
      <c r="BP1368" s="10">
        <f t="shared" si="3521"/>
        <v>0</v>
      </c>
      <c r="BQ1368" s="10">
        <f t="shared" si="3521"/>
        <v>0</v>
      </c>
      <c r="BR1368" s="10">
        <f t="shared" si="3521"/>
        <v>0</v>
      </c>
      <c r="BS1368" s="10">
        <f t="shared" si="3521"/>
        <v>0</v>
      </c>
      <c r="BT1368" s="10">
        <f t="shared" si="3521"/>
        <v>0</v>
      </c>
      <c r="BU1368" s="18">
        <v>7</v>
      </c>
      <c r="CI1368" s="32">
        <f>BF1368-BG1368</f>
        <v>0</v>
      </c>
      <c r="CJ1368" s="123"/>
    </row>
    <row r="1369" spans="1:88" ht="75" customHeight="1">
      <c r="A1369" s="296"/>
      <c r="B1369" s="299"/>
      <c r="C1369" s="308"/>
      <c r="D1369" s="311" t="s">
        <v>337</v>
      </c>
      <c r="E1369" s="312"/>
      <c r="F1369" s="11">
        <f>ROUND(F1368/C1362,2)</f>
        <v>624.59</v>
      </c>
      <c r="G1369" s="11">
        <f>ROUND(G1368/C1362,2)</f>
        <v>624.59</v>
      </c>
      <c r="H1369" s="11">
        <f>ROUND(H1368/C1362,2)</f>
        <v>0</v>
      </c>
      <c r="I1369" s="11">
        <f>ROUND(I1368/C1362,2)</f>
        <v>0</v>
      </c>
      <c r="J1369" s="11">
        <f>ROUND(J1368/C1362,2)</f>
        <v>0</v>
      </c>
      <c r="K1369" s="11">
        <f>ROUND(K1368/C1362,2)</f>
        <v>0</v>
      </c>
      <c r="L1369" s="11">
        <f>ROUND(L1368/C1362,2)</f>
        <v>0</v>
      </c>
      <c r="M1369" s="11">
        <f>ROUND(M1368/C1362,2)</f>
        <v>0</v>
      </c>
      <c r="N1369" s="11">
        <f>ROUND(N1368/C1362,2)</f>
        <v>0</v>
      </c>
      <c r="O1369" s="11">
        <f>ROUND(O1368/C1362,2)</f>
        <v>0</v>
      </c>
      <c r="P1369" s="11">
        <f>ROUND(P1368/C1362,2)</f>
        <v>0</v>
      </c>
      <c r="Q1369" s="11">
        <f>ROUND(Q1368/C1362,2)</f>
        <v>0</v>
      </c>
      <c r="R1369" s="11">
        <f>ROUND(R1368/C1362,2)</f>
        <v>0</v>
      </c>
      <c r="S1369" s="11">
        <f>ROUND(S1368/C1362,2)</f>
        <v>0</v>
      </c>
      <c r="T1369" s="11">
        <f>ROUND(T1368/C1362,2)</f>
        <v>0</v>
      </c>
      <c r="U1369" s="11">
        <f>ROUND(U1368/C1362,2)</f>
        <v>0</v>
      </c>
      <c r="V1369" s="11">
        <f>ROUND(V1368/C1362,2)</f>
        <v>0</v>
      </c>
      <c r="W1369" s="11">
        <f>ROUND(W1368/C1362,2)</f>
        <v>0</v>
      </c>
      <c r="X1369" s="11">
        <f>ROUND(X1368/C1362,2)</f>
        <v>0</v>
      </c>
      <c r="Y1369" s="11">
        <f>ROUND(Y1368/C1362,2)</f>
        <v>0</v>
      </c>
      <c r="Z1369" s="11">
        <f>ROUND(Z1368/C1362,2)</f>
        <v>0</v>
      </c>
      <c r="AA1369" s="18">
        <v>8</v>
      </c>
      <c r="AD1369" s="52">
        <f>IF(AND(G1369&gt;947.15,G1369&lt;949),3,IF(AND(G1369&gt;623.59,G1369&lt;625),4,IF(AND(G1369&gt;237.38,G1369&lt;239),5,IF(AND(G1369&gt;1986,G1369&lt;1988),6,IF(AND(G1369&gt;739.75,G1369&lt;741),7,IF(AND(G1369&gt;282.91,G1369&lt;284),8,IF(AND(G1369&gt;2681.35,G1369&lt;2683),9,IF(AND(G1369&gt;828.59,G1369&lt;830),10,IF(AND(G1369&gt;585.15,G1369&lt;587),11,IF(AND(G1369&gt;991.71,G1369&lt;993),12,IF(AND(G1369&gt;652.95,G1369&lt;654),13,IF(AND(G1369&gt;248.59,G1369&lt;250),14,IF(AND(G1369&gt;2079.39,G1369&lt;2081),15,IF(AND(G1369&gt;774.57,G1369&lt;776),16,IF(AND(G1369&gt;296.25,G1369&lt;298),17,IF(AND(G1369&gt;2807.42,G1369&lt;2809),18,IF(AND(G1369&gt;867.59,G1369&lt;869),19,IF(AND(G1369&gt;612.7,G1369&lt;614),20))))))))))))))))))</f>
        <v>4</v>
      </c>
      <c r="AE1369" s="52" t="b">
        <f>IF(AND(I1369&gt;1204.78,I1369&lt;1206),5,IF(AND(I1369&gt;1407.63,I1369&lt;1409),8,IF(AND(I1369&gt;1427.91,I1369&lt;1429),11,IF(AND(I1369&gt;1261.45,I1369&lt;1263),14,IF(AND(I1369&gt;1473.83,I1369&lt;1475),17,IF(AND(I1369&gt;1495.07,I1369&lt;1497),20))))))</f>
        <v>0</v>
      </c>
      <c r="AF1369" s="52" t="b">
        <f>IF(AND(J1369&gt;486.32,J1369&lt;488),3,IF(AND(J1369&gt;324.64,J1369&lt;326),4,IF(AND(J1369&gt;286.99,J1369&lt;288.5),5,IF(AND(J1369&gt;617.7,J1369&lt;618),6,IF(AND(J1369&gt;411.3,J1369&lt;413),7,IF(AND(J1369&gt;365.04,J1369&lt;367),8,IF(AND(J1369&gt;797.54,J1369&lt;799),9,IF(AND(J1369&gt;533.49,J1369&lt;535),10,IF(AND(J1369&gt;475.86,J1369&lt;477),11,IF(AND(J1369&gt;509.22,J1369&lt;511),12,IF(AND(J1369&gt;339.94,J1369&lt;341.2),13,IF(AND(J1369&gt;300.53,J1369&lt;302),14,IF(AND(J1369&gt;646.78,J1369&lt;648),15,IF(AND(J1369&gt;430.68,J1369&lt;432),16,IF(AND(J1369&gt;382.24,J1369&lt;384),17,IF(AND(J1369&gt;835.07,J1369&lt;837),18,IF(AND(J1369&gt;558.61,J1369&lt;560),19,IF(AND(J1369&gt;498.27,J1369&lt;500),20))))))))))))))))))</f>
        <v>0</v>
      </c>
      <c r="AG1369" s="52" t="b">
        <f>IF(AND(L1369&gt;497.89,L1369&lt;499),3,IF(AND(L1369&gt;360.29,L1369&lt;362),4,IF(AND(L1369&gt;249.38,L1369&lt;251),5,IF(AND(L1369&gt;628.22,L1369&lt;630),6,IF(AND(L1369&gt;455.21,L1369&lt;457),7,IF(AND(L1369&gt;315.16,L1369&lt;317),8,IF(AND(L1369&gt;814.35,L1369&lt;816),9,IF(AND(L1369&gt;571.19,L1369&lt;573),10,IF(AND(L1369&gt;401.59,L1369&lt;403),11,IF(AND(L1369&gt;521.33,L1369&lt;523),12,IF(AND(L1369&gt;377.28,L1369&lt;379),13,IF(AND(L1369&gt;261.15,L1369&lt;263),14,IF(AND(L1369&gt;657.8,L1369&lt;659),15,IF(AND(L1369&gt;476.66,L1369&lt;478),16,IF(AND(L1369&gt;330.01,L1369&lt;332),17,IF(AND(L1369&gt;852.67,L1369&lt;854),18,IF(AND(L1369&gt;598.08,L1369&lt;600),19,IF(AND(L1369&gt;420.51,L1369&lt;422),20))))))))))))))))))</f>
        <v>0</v>
      </c>
      <c r="AH1369" s="52" t="b">
        <f>IF(AND(Q1369&gt;358.85,Q1369&lt;360),3,IF(AND(Q1369&gt;129.83,Q1369&lt;131),4,IF(AND(Q1369&gt;77.61,Q1369&lt;79),5,IF(AND(Q1369&gt;426.19,Q1369&lt;428),6,IF(AND(Q1369&gt;159.77,Q1369&lt;161),7,IF(AND(Q1369&gt;94.38,Q1369&lt;96),8,IF(AND(Q1369&gt;567.37,Q1369&lt;569),9,IF(AND(Q1369&gt;203.4,Q1369&lt;205),10,IF(AND(Q1369&gt;131.96,Q1369&lt;133),11,IF(AND(Q1369&gt;375.76,Q1369&lt;377),12,IF(AND(Q1369&gt;135.98,Q1369&lt;137),13,IF(AND(Q1369&gt;81.31,Q1369&lt;83),14,IF(AND(Q1369&gt;446.27,Q1369&lt;448),15,IF(AND(Q1369&gt;167.32,Q1369&lt;169),16,IF(AND(Q1369&gt;98.86,Q1369&lt;100),17,IF(AND(Q1369&gt;594.08,Q1369&lt;596),18,IF(AND(Q1369&gt;213.01,Q1369&lt;215),19,IF(AND(Q1369&gt;138.21,Q1369&lt;140),20))))))))))))))))))</f>
        <v>0</v>
      </c>
      <c r="AI1369" s="52" t="b">
        <f>IF(AND(S1369&gt;195.17,S1369&lt;197),3,IF(AND(S1369&gt;88.93,S1369&lt;90),4,IF(AND(S1369&gt;47.88,S1369&lt;49),5,IF(AND(S1369&gt;245.08,S1369&lt;247),6,IF(AND(S1369&gt;111.07,S1369&lt;113),7,IF(AND(S1369&gt;60.92,S1369&lt;62),8,IF(AND(S1369&gt;296.11,S1369&lt;298),9,IF(AND(S1369&gt;139.41,S1369&lt;141),10,IF(AND(S1369&gt;78.67,S1369&lt;80),11,IF(AND(S1369&gt;204.39,S1369&lt;206),12,IF(AND(S1369&gt;93.16,S1369&lt;95),13,IF(AND(S1369&gt;50.17,S1369&lt;52),14,IF(AND(S1369&gt;256.64,S1369&lt;258),15,IF(AND(S1369&gt;116.33,S1369&lt;118),16,IF(AND(S1369&gt;63.83,S1369&lt;65),17,IF(AND(S1369&gt;310.07,S1369&lt;312),18,IF(AND(S1369&gt;146.01,S1369&lt;148),19,IF(AND(S1369&gt;82.42,S1369&lt;84),20))))))))))))))))))</f>
        <v>0</v>
      </c>
      <c r="AJ1369" s="52" t="b">
        <f>IF(AND(U1369&gt;107.35,U1369&lt;109),3,IF(AND(U1369&gt;63.65,U1369&lt;65),4,IF(AND(U1369&gt;44.75,U1369&lt;46),5,IF(AND(U1369&gt;143.27,U1369&lt;145),6,IF(AND(U1369&gt;85.58,U1369&lt;87),7,IF(AND(U1369&gt;60.46,U1369&lt;62),8,IF(AND(U1369&gt;194.16,U1369&lt;196),9,IF(AND(U1369&gt;117.24,U1369&lt;119),10,IF(AND(U1369&gt;82.88,U1369&lt;84),11,IF(AND(U1369&gt;112.44,U1369&lt;114),12,IF(AND(U1369&gt;66.69,U1369&lt;68),13,IF(AND(U1369&gt;46.9,U1369&lt;48),14,IF(AND(U1369&gt;150.05,U1369&lt;152),15,IF(AND(U1369&gt;90.65,U1369&lt;91),16,IF(AND(U1369&gt;63.34,U1369&lt;65),17,IF(AND(U1369&gt;203.34,U1369&lt;205),18,IF(AND(U1369&gt;122.8,U1369&lt;124),19,IF(AND(U1369&gt;86.83,U1369&lt;88),20))))))))))))))))))</f>
        <v>0</v>
      </c>
      <c r="AK1369" s="52" t="b">
        <f>IF(AND(V1369&gt;139.85,V1369&lt;141),3,IF(AND(V1369&gt;103.84,V1369&lt;105),4,IF(AND(V1369&gt;52.32,V1369&lt;54),5,IF(AND(V1369&gt;285.46,V1369&lt;287),6,IF(AND(V1369&gt;118.42,V1369&lt;120),7,IF(AND(V1369&gt;62.42,V1369&lt;64),8,IF(AND(V1369&gt;412.27,V1369&lt;414),9,IF(AND(V1369&gt;140.33,V1369&lt;142),10,IF(AND(V1369&gt;145,V1369&lt;147),11,IF(AND(V1369&gt;146.47,V1369&lt;148),12,IF(AND(V1369&gt;108.77,V1369&lt;110),13,IF(AND(V1369&gt;54.82,V1369&lt;56),14,IF(AND(V1369&gt;298.92,V1369&lt;300),15,IF(AND(V1369&gt;124.03,V1369&lt;126),16,IF(AND(V1369&gt;65.4,V1369&lt;67),17,IF(AND(V1369&gt;431.69,V1369&lt;433),18,IF(AND(V1369&gt;146.97,V1369&lt;148),19,IF(AND(V1369&gt;151.86,V1369&lt;153),20))))))))))))))))))</f>
        <v>0</v>
      </c>
      <c r="AL1369" s="52" t="b">
        <f>IF(AND(W1369&gt;350.42,W1369&lt;352),3,IF(AND(W1369&gt;546.22,W1369&lt;548),4,IF(AND(W1369&gt;155.33,W1369&lt;157),5,IF(AND(W1369&gt;721.99,W1369&lt;723),6,IF(AND(W1369&gt;638.96,W1369&lt;639),7,IF(AND(W1369&gt;187.79,W1369&lt;189),8,IF(AND(W1369&gt;945.4,W1369&lt;947),9,IF(AND(W1369&gt;698.46,W1369&lt;670),10,IF(AND(W1369&gt;360.7,W1369&lt;362),11,IF(AND(W1369&gt;366.94,W1369&lt;368),12,IF(AND(W1369&gt;571.94,W1369&lt;573),13,IF(AND(W1369&gt;162.68,W1369&lt;164),14,IF(AND(W1369&gt;755.97,W1369&lt;757),15,IF(AND(W1369&gt;667.99,W1369&lt;669),16,IF(AND(W1369&gt;196.66,W1369&lt;198),17,IF(AND(W1369&gt;989.88,W1369&lt;991),18,IF(AND(W1369&gt;731.33,W1369&lt;733),19,IF(AND(W1369&gt;377.7,W1369&lt;379),20))))))))))))))))))</f>
        <v>0</v>
      </c>
      <c r="AM1369" s="52" t="b">
        <f>IF(AND(Y1369&gt;46.2,Y1369&lt;46.5),3,IF(AND(Y1369&gt;18.8,Y1369&lt;19.1),4,IF(AND(Y1369&gt;15.8,Y1369&lt;16),5,IF(AND(Y1369&gt;78.7,Y1369&lt;79),6,IF(AND(Y1369&gt;32.1,Y1369&lt;32.4),7,IF(AND(Y1369&gt;26.9,Y1369&lt;27.3),8,IF(AND(Y1369&gt;125,Y1369&lt;125.5),9,IF(AND(Y1369&gt;48.2,Y1369&lt;48.52),10,IF(AND(Y1369&gt;43.1,Y1369&lt;43.6),11,IF(AND(Y1369&gt;48.53,Y1369&lt;48.7),12,IF(AND(Y1369&gt;19.6,Y1369&lt;20.1),13,IF(AND(Y1369&gt;16.5,Y1369&lt;16.9),14,IF(AND(Y1369&gt;82.4,Y1369&lt;82.8),15,IF(AND(Y1369&gt;33.6,Y1369&lt;34),16,IF(AND(Y1369&gt;28,Y1369&lt;28.6),17,IF(AND(Y1369&gt;130.8,Y1369&lt;131.4),18,IF(AND(Y1369&gt;50.5,Y1369&lt;50.9),19,IF(AND(Y1369&gt;45.2,Y1369&lt;45.8),20))))))))))))))))))</f>
        <v>0</v>
      </c>
      <c r="AO1369" s="4">
        <f t="shared" si="3499"/>
        <v>0</v>
      </c>
      <c r="AP1369" s="4">
        <f t="shared" si="3500"/>
        <v>0</v>
      </c>
      <c r="AQ1369" s="4">
        <f t="shared" si="3434"/>
        <v>0</v>
      </c>
      <c r="AU1369" s="310"/>
      <c r="AV1369" s="316"/>
      <c r="AW1369" s="317"/>
      <c r="AX1369" s="321" t="s">
        <v>337</v>
      </c>
      <c r="AY1369" s="321"/>
      <c r="AZ1369" s="11">
        <f>ROUND(AZ1368/AW1362,2)</f>
        <v>1249.18</v>
      </c>
      <c r="BA1369" s="11">
        <f>ROUND(BA1368/AW1362,2)</f>
        <v>1249.18</v>
      </c>
      <c r="BB1369" s="11">
        <f>ROUND(BB1368/AW1362,2)</f>
        <v>0</v>
      </c>
      <c r="BC1369" s="11">
        <f>ROUND(BC1368/AW1362,2)</f>
        <v>0</v>
      </c>
      <c r="BD1369" s="11">
        <f>ROUND(BD1368/AW1362,2)</f>
        <v>0</v>
      </c>
      <c r="BE1369" s="11">
        <f>ROUND(BE1368/AW1362,2)</f>
        <v>0</v>
      </c>
      <c r="BF1369" s="11">
        <f>ROUND(BF1368/AW1362,2)</f>
        <v>0</v>
      </c>
      <c r="BG1369" s="11">
        <f>ROUND(BG1368/AW1362,2)</f>
        <v>0</v>
      </c>
      <c r="BH1369" s="11">
        <f>ROUND(BH1368/AW1362,2)</f>
        <v>0</v>
      </c>
      <c r="BI1369" s="11">
        <f>ROUND(BI1368/AW1362,2)</f>
        <v>0</v>
      </c>
      <c r="BJ1369" s="11">
        <f>ROUND(BJ1368/AW1362,2)</f>
        <v>0</v>
      </c>
      <c r="BK1369" s="11">
        <f>ROUND(BK1368/AW1362,2)</f>
        <v>0</v>
      </c>
      <c r="BL1369" s="11">
        <f>ROUND(BL1368/AW1362,2)</f>
        <v>0</v>
      </c>
      <c r="BM1369" s="11">
        <f>ROUND(BM1368/AW1362,2)</f>
        <v>0</v>
      </c>
      <c r="BN1369" s="11">
        <f>ROUND(BN1368/AW1362,2)</f>
        <v>0</v>
      </c>
      <c r="BO1369" s="11">
        <f>ROUND(BO1368/AW1362,2)</f>
        <v>0</v>
      </c>
      <c r="BP1369" s="11">
        <f>ROUND(BP1368/AW1362,2)</f>
        <v>0</v>
      </c>
      <c r="BQ1369" s="11">
        <f>ROUND(BQ1368/AW1362,2)</f>
        <v>0</v>
      </c>
      <c r="BR1369" s="11">
        <f>ROUND(BR1368/AW1362,2)</f>
        <v>0</v>
      </c>
      <c r="BS1369" s="11">
        <f>ROUND(BS1368/AW1362,2)</f>
        <v>0</v>
      </c>
      <c r="BT1369" s="11">
        <f>ROUND(BT1368/AW1362,2)</f>
        <v>0</v>
      </c>
      <c r="BU1369" s="18">
        <v>8</v>
      </c>
      <c r="BX1369" s="52" t="b">
        <f>IF(AND(BA1369&gt;947.15,BA1369&lt;949),3,IF(AND(BA1369&gt;623.59,BA1369&lt;625),4,IF(AND(BA1369&gt;237.38,BA1369&lt;239),5,IF(AND(BA1369&gt;1986,BA1369&lt;1988),6,IF(AND(BA1369&gt;739.75,BA1369&lt;741),7,IF(AND(BA1369&gt;282.91,BA1369&lt;284),8,IF(AND(BA1369&gt;2681.35,BA1369&lt;2683),9,IF(AND(BA1369&gt;828.59,BA1369&lt;830),10,IF(AND(BA1369&gt;585.15,BA1369&lt;587),11,IF(AND(BA1369&gt;991.71,BA1369&lt;993),12,IF(AND(BA1369&gt;652.95,BA1369&lt;654),13,IF(AND(BA1369&gt;248.59,BA1369&lt;250),14,IF(AND(BA1369&gt;2079.39,BA1369&lt;2081),15,IF(AND(BA1369&gt;774.57,BA1369&lt;776),16,IF(AND(BA1369&gt;296.25,BA1369&lt;298),17,IF(AND(BA1369&gt;2807.42,BA1369&lt;2809),18,IF(AND(BA1369&gt;867.59,BA1369&lt;869),19,IF(AND(BA1369&gt;612.7,BA1369&lt;614),20))))))))))))))))))</f>
        <v>0</v>
      </c>
      <c r="BY1369" s="52" t="b">
        <f>IF(AND(BC1369&gt;1204.78,BC1369&lt;1206),5,IF(AND(BC1369&gt;1407.63,BC1369&lt;1409),8,IF(AND(BC1369&gt;1427.91,BC1369&lt;1429),11,IF(AND(BC1369&gt;1261.45,BC1369&lt;1263),14,IF(AND(BC1369&gt;1473.83,BC1369&lt;1475),17,IF(AND(BC1369&gt;1495.07,BC1369&lt;1497),20))))))</f>
        <v>0</v>
      </c>
      <c r="BZ1369" s="52" t="b">
        <f>IF(AND(BD1369&gt;486.32,BD1369&lt;488),3,IF(AND(BD1369&gt;324.64,BD1369&lt;326),4,IF(AND(BD1369&gt;286.99,BD1369&lt;288.5),5,IF(AND(BD1369&gt;617.7,BD1369&lt;618),6,IF(AND(BD1369&gt;411.3,BD1369&lt;413),7,IF(AND(BD1369&gt;365.04,BD1369&lt;367),8,IF(AND(BD1369&gt;797.54,BD1369&lt;799),9,IF(AND(BD1369&gt;533.49,BD1369&lt;535),10,IF(AND(BD1369&gt;475.86,BD1369&lt;477),11,IF(AND(BD1369&gt;509.22,BD1369&lt;511),12,IF(AND(BD1369&gt;339.94,BD1369&lt;341.2),13,IF(AND(BD1369&gt;300.53,BD1369&lt;302),14,IF(AND(BD1369&gt;646.78,BD1369&lt;648),15,IF(AND(BD1369&gt;430.68,BD1369&lt;432),16,IF(AND(BD1369&gt;382.24,BD1369&lt;384),17,IF(AND(BD1369&gt;835.07,BD1369&lt;837),18,IF(AND(BD1369&gt;558.61,BD1369&lt;560),19,IF(AND(BD1369&gt;498.27,BD1369&lt;500),20))))))))))))))))))</f>
        <v>0</v>
      </c>
      <c r="CA1369" s="52" t="b">
        <f>IF(AND(BF1369&gt;497.89,BF1369&lt;499),3,IF(AND(BF1369&gt;360.29,BF1369&lt;362),4,IF(AND(BF1369&gt;249.38,BF1369&lt;251),5,IF(AND(BF1369&gt;628.22,BF1369&lt;630),6,IF(AND(BF1369&gt;455.21,BF1369&lt;457),7,IF(AND(BF1369&gt;315.16,BF1369&lt;317),8,IF(AND(BF1369&gt;814.35,BF1369&lt;816),9,IF(AND(BF1369&gt;571.19,BF1369&lt;573),10,IF(AND(BF1369&gt;401.59,BF1369&lt;403),11,IF(AND(BF1369&gt;521.33,BF1369&lt;523),12,IF(AND(BF1369&gt;377.28,BF1369&lt;379),13,IF(AND(BF1369&gt;261.15,BF1369&lt;263),14,IF(AND(BF1369&gt;657.8,BF1369&lt;659),15,IF(AND(BF1369&gt;476.66,BF1369&lt;478),16,IF(AND(BF1369&gt;330.01,BF1369&lt;332),17,IF(AND(BF1369&gt;852.67,BF1369&lt;854),18,IF(AND(BF1369&gt;598.08,BF1369&lt;600),19,IF(AND(BF1369&gt;420.51,BF1369&lt;422),20))))))))))))))))))</f>
        <v>0</v>
      </c>
      <c r="CB1369" s="52" t="b">
        <f>IF(AND(BK1369&gt;358.85,BK1369&lt;360),3,IF(AND(BK1369&gt;129.83,BK1369&lt;131),4,IF(AND(BK1369&gt;77.61,BK1369&lt;79),5,IF(AND(BK1369&gt;426.19,BK1369&lt;428),6,IF(AND(BK1369&gt;159.77,BK1369&lt;161),7,IF(AND(BK1369&gt;94.38,BK1369&lt;96),8,IF(AND(BK1369&gt;567.37,BK1369&lt;569),9,IF(AND(BK1369&gt;203.4,BK1369&lt;205),10,IF(AND(BK1369&gt;131.96,BK1369&lt;133),11,IF(AND(BK1369&gt;375.76,BK1369&lt;377),12,IF(AND(BK1369&gt;135.98,BK1369&lt;137),13,IF(AND(BK1369&gt;81.31,BK1369&lt;83),14,IF(AND(BK1369&gt;446.27,BK1369&lt;448),15,IF(AND(BK1369&gt;167.32,BK1369&lt;169),16,IF(AND(BK1369&gt;98.86,BK1369&lt;100),17,IF(AND(BK1369&gt;594.08,BK1369&lt;596),18,IF(AND(BK1369&gt;213.01,BK1369&lt;215),19,IF(AND(BK1369&gt;138.21,BK1369&lt;140),20))))))))))))))))))</f>
        <v>0</v>
      </c>
      <c r="CC1369" s="52" t="b">
        <f>IF(AND(BM1369&gt;195.17,BM1369&lt;197),3,IF(AND(BM1369&gt;88.93,BM1369&lt;90),4,IF(AND(BM1369&gt;47.88,BM1369&lt;49),5,IF(AND(BM1369&gt;245.08,BM1369&lt;247),6,IF(AND(BM1369&gt;111.07,BM1369&lt;113),7,IF(AND(BM1369&gt;60.92,BM1369&lt;62),8,IF(AND(BM1369&gt;296.11,BM1369&lt;298),9,IF(AND(BM1369&gt;139.41,BM1369&lt;141),10,IF(AND(BM1369&gt;78.67,BM1369&lt;80),11,IF(AND(BM1369&gt;204.39,BM1369&lt;206),12,IF(AND(BM1369&gt;93.16,BM1369&lt;95),13,IF(AND(BM1369&gt;50.17,BM1369&lt;52),14,IF(AND(BM1369&gt;256.64,BM1369&lt;258),15,IF(AND(BM1369&gt;116.33,BM1369&lt;118),16,IF(AND(BM1369&gt;63.83,BM1369&lt;65),17,IF(AND(BM1369&gt;310.07,BM1369&lt;312),18,IF(AND(BM1369&gt;146.01,BM1369&lt;148),19,IF(AND(BM1369&gt;82.42,BM1369&lt;84),20))))))))))))))))))</f>
        <v>0</v>
      </c>
      <c r="CD1369" s="52" t="b">
        <f>IF(AND(BO1369&gt;107.35,BO1369&lt;109),3,IF(AND(BO1369&gt;63.65,BO1369&lt;65),4,IF(AND(BO1369&gt;44.75,BO1369&lt;46),5,IF(AND(BO1369&gt;143.27,BO1369&lt;145),6,IF(AND(BO1369&gt;85.58,BO1369&lt;87),7,IF(AND(BO1369&gt;60.46,BO1369&lt;62),8,IF(AND(BO1369&gt;194.16,BO1369&lt;196),9,IF(AND(BO1369&gt;117.24,BO1369&lt;119),10,IF(AND(BO1369&gt;82.88,BO1369&lt;84),11,IF(AND(BO1369&gt;112.44,BO1369&lt;114),12,IF(AND(BO1369&gt;66.69,BO1369&lt;68),13,IF(AND(BO1369&gt;46.9,BO1369&lt;48),14,IF(AND(BO1369&gt;150.05,BO1369&lt;152),15,IF(AND(BO1369&gt;90.65,BO1369&lt;91),16,IF(AND(BO1369&gt;63.34,BO1369&lt;65),17,IF(AND(BO1369&gt;203.34,BO1369&lt;205),18,IF(AND(BO1369&gt;122.8,BO1369&lt;124),19,IF(AND(BO1369&gt;86.83,BO1369&lt;88),20))))))))))))))))))</f>
        <v>0</v>
      </c>
      <c r="CE1369" s="52" t="b">
        <f>IF(AND(BP1369&gt;139.85,BP1369&lt;141),3,IF(AND(BP1369&gt;103.84,BP1369&lt;105),4,IF(AND(BP1369&gt;52.32,BP1369&lt;54),5,IF(AND(BP1369&gt;285.46,BP1369&lt;287),6,IF(AND(BP1369&gt;118.42,BP1369&lt;120),7,IF(AND(BP1369&gt;62.42,BP1369&lt;64),8,IF(AND(BP1369&gt;412.27,BP1369&lt;414),9,IF(AND(BP1369&gt;140.33,BP1369&lt;142),10,IF(AND(BP1369&gt;145,BP1369&lt;147),11,IF(AND(BP1369&gt;146.47,BP1369&lt;148),12,IF(AND(BP1369&gt;108.77,BP1369&lt;110),13,IF(AND(BP1369&gt;54.82,BP1369&lt;56),14,IF(AND(BP1369&gt;298.92,BP1369&lt;300),15,IF(AND(BP1369&gt;124.03,BP1369&lt;126),16,IF(AND(BP1369&gt;65.4,BP1369&lt;67),17,IF(AND(BP1369&gt;431.69,BP1369&lt;433),18,IF(AND(BP1369&gt;146.97,BP1369&lt;148),19,IF(AND(BP1369&gt;151.86,BP1369&lt;153),20))))))))))))))))))</f>
        <v>0</v>
      </c>
      <c r="CF1369" s="52" t="b">
        <f>IF(AND(BQ1369&gt;350.42,BQ1369&lt;352),3,IF(AND(BQ1369&gt;546.22,BQ1369&lt;548),4,IF(AND(BQ1369&gt;155.33,BQ1369&lt;157),5,IF(AND(BQ1369&gt;721.99,BQ1369&lt;723),6,IF(AND(BQ1369&gt;638.96,BQ1369&lt;639),7,IF(AND(BQ1369&gt;187.79,BQ1369&lt;189),8,IF(AND(BQ1369&gt;945.4,BQ1369&lt;947),9,IF(AND(BQ1369&gt;698.46,BQ1369&lt;670),10,IF(AND(BQ1369&gt;360.7,BQ1369&lt;362),11,IF(AND(BQ1369&gt;366.94,BQ1369&lt;368),12,IF(AND(BQ1369&gt;571.94,BQ1369&lt;573),13,IF(AND(BQ1369&gt;162.68,BQ1369&lt;164),14,IF(AND(BQ1369&gt;755.97,BQ1369&lt;757),15,IF(AND(BQ1369&gt;667.99,BQ1369&lt;669),16,IF(AND(BQ1369&gt;196.66,BQ1369&lt;198),17,IF(AND(BQ1369&gt;989.88,BQ1369&lt;991),18,IF(AND(BQ1369&gt;731.33,BQ1369&lt;733),19,IF(AND(BQ1369&gt;377.7,BQ1369&lt;379),20))))))))))))))))))</f>
        <v>0</v>
      </c>
      <c r="CG1369" s="52" t="b">
        <f>IF(AND(BS1369&gt;46.2,BS1369&lt;46.5),3,IF(AND(BS1369&gt;18.8,BS1369&lt;19.1),4,IF(AND(BS1369&gt;15.8,BS1369&lt;16),5,IF(AND(BS1369&gt;78.7,BS1369&lt;79),6,IF(AND(BS1369&gt;32.1,BS1369&lt;32.4),7,IF(AND(BS1369&gt;26.9,BS1369&lt;27.3),8,IF(AND(BS1369&gt;125,BS1369&lt;125.5),9,IF(AND(BS1369&gt;48.2,BS1369&lt;48.52),10,IF(AND(BS1369&gt;43.1,BS1369&lt;43.6),11,IF(AND(BS1369&gt;48.53,BS1369&lt;48.7),12,IF(AND(BS1369&gt;19.6,BS1369&lt;20.1),13,IF(AND(BS1369&gt;16.5,BS1369&lt;16.9),14,IF(AND(BS1369&gt;82.4,BS1369&lt;82.8),15,IF(AND(BS1369&gt;33.6,BS1369&lt;34),16,IF(AND(BS1369&gt;28,BS1369&lt;28.6),17,IF(AND(BS1369&gt;130.8,BS1369&lt;131.4),18,IF(AND(BS1369&gt;50.5,BS1369&lt;50.9),19,IF(AND(BS1369&gt;45.2,BS1369&lt;45.8),20))))))))))))))))))</f>
        <v>0</v>
      </c>
    </row>
    <row r="1370" spans="1:88" ht="90" customHeight="1">
      <c r="A1370" s="297"/>
      <c r="B1370" s="300"/>
      <c r="C1370" s="309"/>
      <c r="D1370" s="311" t="s">
        <v>338</v>
      </c>
      <c r="E1370" s="312"/>
      <c r="F1370" s="10" t="s">
        <v>36</v>
      </c>
      <c r="G1370" s="12">
        <f>IF(AD1370=FALSE,0,AD1370)</f>
        <v>624.59</v>
      </c>
      <c r="H1370" s="12" t="s">
        <v>36</v>
      </c>
      <c r="I1370" s="12">
        <f>IF(AE1370=FALSE,0,AE1370)</f>
        <v>0</v>
      </c>
      <c r="J1370" s="12">
        <f>IF(AF1370=FALSE,0,AF1370)</f>
        <v>0</v>
      </c>
      <c r="K1370" s="12" t="s">
        <v>36</v>
      </c>
      <c r="L1370" s="12">
        <f>IF(AG1370=FALSE,0,AG1370)</f>
        <v>0</v>
      </c>
      <c r="M1370" s="12" t="s">
        <v>36</v>
      </c>
      <c r="N1370" s="12" t="s">
        <v>36</v>
      </c>
      <c r="O1370" s="12" t="s">
        <v>36</v>
      </c>
      <c r="P1370" s="12" t="s">
        <v>36</v>
      </c>
      <c r="Q1370" s="12">
        <f>IF(AH1370=FALSE,0,AH1370)</f>
        <v>0</v>
      </c>
      <c r="R1370" s="12" t="s">
        <v>36</v>
      </c>
      <c r="S1370" s="12">
        <f>IF(AI1370=FALSE,0,AI1370)</f>
        <v>0</v>
      </c>
      <c r="T1370" s="12" t="s">
        <v>36</v>
      </c>
      <c r="U1370" s="12">
        <f>IF(AJ1370=FALSE,0,AJ1370)</f>
        <v>0</v>
      </c>
      <c r="V1370" s="12">
        <f>IF(AK1370=FALSE,0,AK1370)</f>
        <v>0</v>
      </c>
      <c r="W1370" s="12">
        <f>IF(AL1370=FALSE,0,AL1370)</f>
        <v>0</v>
      </c>
      <c r="X1370" s="12" t="s">
        <v>36</v>
      </c>
      <c r="Y1370" s="12">
        <f>IF(AM1370=FALSE,0,AM1370)</f>
        <v>0</v>
      </c>
      <c r="Z1370" s="12" t="s">
        <v>36</v>
      </c>
      <c r="AA1370" s="18">
        <v>9</v>
      </c>
      <c r="AD1370" s="52">
        <f>IF(AD1369=3,948.15,IF(AD1369=4,624.59,IF(AD1369=5,238.38,IF(AD1369=6,1987,IF(AD1369=7,740.75,IF(AD1369=8,283.91,IF(AD1369=9,2682.35,IF(AD1369=10,829.59,IF(AD1369=11,586.15,IF(AD1369=12,992.71,IF(AD1369=13,653.95,IF(AD1369=14,249.59,IF(AD1369=15,2080.39,IF(AD1369=16,775.57,IF(AD1369=17,297.25,IF(AD1369=18,2808.42,IF(AD1369=19,868.59,IF(AD1369=20,613.7))))))))))))))))))</f>
        <v>624.59</v>
      </c>
      <c r="AE1370" s="52" t="b">
        <f>IF(AE1369=5,1205.78,IF(AE1369=8,1408.63,IF(AE1369=11,1428.91,IF(AE1369=14,1262.45,IF(AE1369=17,1474.83,IF(AE1369=20,1496.07))))))</f>
        <v>0</v>
      </c>
      <c r="AF1370" s="52" t="b">
        <f>IF(AF1369=3,487.32,IF(AF1369=4,325.64,IF(AF1369=5,287.99,IF(AF1369=6,618.7,IF(AF1369=7,412.3,IF(AF1369=8,366.04,IF(AF1369=9,798.54,IF(AF1369=10,534.49,IF(AF1369=11,476.86,IF(AF1369=12,510.22,IF(AF1369=13,340.94,IF(AF1369=14,301.53,IF(AF1369=15,647.78,IF(AF1369=16,431.68,IF(AF1369=17,383.24,IF(AF1369=18,836.07,IF(AF1369=19,559.61,IF(AF1369=20,499.27))))))))))))))))))</f>
        <v>0</v>
      </c>
      <c r="AG1370" s="52" t="b">
        <f>IF(AG1369=3,498.89,IF(AG1369=4,361.29,IF(AG1369=5,250.38,IF(AG1369=6,629.22,IF(AG1369=7,456.21,IF(AG1369=8,316.16,IF(AG1369=9,815.35,IF(AG1369=10,572.19,IF(AG1369=11,402.59,IF(AG1369=12,522.33,IF(AG1369=13,378.28,IF(AG1369=14,262.15,IF(AG1369=15,658.8,IF(AG1369=16,477.66,IF(AG1369=17,331.01,IF(AG1369=18,853.67,IF(AG1369=19,599.08,IF(AG1369=20,421.51))))))))))))))))))</f>
        <v>0</v>
      </c>
      <c r="AH1370" s="52" t="b">
        <f>IF(AH1369=3,359.85,IF(AH1369=4,130.83,IF(AH1369=5,78.61,IF(AH1369=6,427.19,IF(AH1369=7,160.77,IF(AH1369=8,95.38,IF(AH1369=9,568.37,IF(AH1369=10,204.4,IF(AH1369=11,132.96,IF(AH1369=12,376.76,IF(AH1369=13,136.98,IF(AH1369=14,82.31,IF(AH1369=15,447.27,IF(AH1369=16,168.32,IF(AH1369=17,99.86,IF(AH1369=18,595.08,IF(AH1369=19,214.01,IF(AH1369=20,139.21))))))))))))))))))</f>
        <v>0</v>
      </c>
      <c r="AI1370" s="52" t="b">
        <f>IF(AI1369=3,196.17,IF(AI1369=4,89.93,IF(AI1369=5,48.88,IF(AI1369=6,246.08,IF(AI1369=7,112.07,IF(AI1369=8,61.92,IF(AI1369=9,297.11,IF(AI1369=10,140.41,IF(AI1369=11,79.67,IF(AI1369=12,205.39,IF(AI1369=13,94.16,IF(AI1369=14,51.17,IF(AI1369=15,257.64,IF(AI1369=16,117.33,IF(AI1369=17,64.83,IF(AI1369=18,311.07,IF(AI1369=19,147.01,IF(AI1369=20,83.42))))))))))))))))))</f>
        <v>0</v>
      </c>
      <c r="AJ1370" s="52" t="b">
        <f>IF(AJ1369=3,108.35,IF(AJ1369=4,64.65,IF(AJ1369=5,45.75,IF(AJ1369=6,144.27,IF(AJ1369=7,86.58,IF(AJ1369=8,61.46,IF(AJ1369=9,195.16,IF(AJ1369=10,118.24,IF(AJ1369=11,83.88,IF(AJ1369=12,113.44,IF(AJ1369=13,67.69,IF(AJ1369=14,47.9,IF(AJ1369=15,151.05,IF(AJ1369=16,90.65,IF(AJ1369=17,64.34,IF(AJ1369=18,204.34,IF(AJ1369=19,123.8,IF(AJ1369=20,87.83))))))))))))))))))</f>
        <v>0</v>
      </c>
      <c r="AK1370" s="52" t="b">
        <f>IF(AK1369=3,140.85,IF(AK1369=4,104.84,IF(AK1369=5,53.32,IF(AK1369=6,286.46,IF(AK1369=7,119.42,IF(AK1369=8,63.42,IF(AK1369=9,413.27,IF(AK1369=10,141.33,IF(AK1369=11,146,IF(AK1369=12,147.47,IF(AK1369=13,109.77,IF(AK1369=14,55.82,IF(AK1369=15,299.92,IF(AK1369=16,125.03,IF(AK1369=17,66.4,IF(AK1369=18,432.69,IF(AK1369=19,147.97,IF(AK1369=20,152.86))))))))))))))))))</f>
        <v>0</v>
      </c>
      <c r="AL1370" s="52" t="b">
        <f>IF(AL1369=3,351.42,IF(AL1369=4,547.22,IF(AL1369=5,156.33,IF(AL1369=6,722.99,IF(AL1369=7,638.96,IF(AL1369=8,188.79,IF(AL1369=9,946.4,IF(AL1369=10,699.46,IF(AL1369=11,361.7,IF(AL1369=12,367.94,IF(AL1369=13,572.94,IF(AL1369=14,163.68,IF(AL1369=15,756.97,IF(AL1369=16,668.99,IF(AL1369=17,197.66,IF(AL1369=18,990.88,IF(AL1369=19,732.33,IF(AL1369=20,378.7))))))))))))))))))</f>
        <v>0</v>
      </c>
      <c r="AM1370" s="52" t="b">
        <f>IF(AM1369=3,46.41,IF(AM1369=4,19.01,IF(AM1369=5,15.96,IF(AM1369=6,78.9,IF(AM1369=7,32.34,IF(AM1369=8,27.09,IF(AM1369=9,125.27,IF(AM1369=10,48.48,IF(AM1369=11,43.47,IF(AM1369=12,48.59,IF(AM1369=13,19.9,IF(AM1369=14,16.71,IF(AM1369=15,82.61,IF(AM1369=16,33.86,IF(AM1369=17,28.36,IF(AM1369=18,131.15,IF(AM1369=19,50.76,IF(AM1369=20,45.51))))))))))))))))))</f>
        <v>0</v>
      </c>
      <c r="AO1370" s="4">
        <f t="shared" si="3499"/>
        <v>0</v>
      </c>
      <c r="AP1370" s="4">
        <f t="shared" si="3500"/>
        <v>0</v>
      </c>
      <c r="AQ1370" s="4">
        <f t="shared" si="3434"/>
        <v>0</v>
      </c>
      <c r="AU1370" s="310"/>
      <c r="AV1370" s="316"/>
      <c r="AW1370" s="317"/>
      <c r="AX1370" s="321" t="s">
        <v>338</v>
      </c>
      <c r="AY1370" s="321"/>
      <c r="AZ1370" s="10" t="s">
        <v>36</v>
      </c>
      <c r="BA1370" s="12">
        <f>IF(BX1370=FALSE,0,BX1370)</f>
        <v>1249.18</v>
      </c>
      <c r="BB1370" s="12" t="s">
        <v>36</v>
      </c>
      <c r="BC1370" s="12">
        <f>IF(BY1370=FALSE,0,BY1370)</f>
        <v>0</v>
      </c>
      <c r="BD1370" s="12">
        <f>IF(BZ1370=FALSE,0,BZ1370)</f>
        <v>0</v>
      </c>
      <c r="BE1370" s="12" t="s">
        <v>36</v>
      </c>
      <c r="BF1370" s="12">
        <f>IF(CA1370=FALSE,0,CA1370)</f>
        <v>0</v>
      </c>
      <c r="BG1370" s="12" t="s">
        <v>36</v>
      </c>
      <c r="BH1370" s="12" t="s">
        <v>36</v>
      </c>
      <c r="BI1370" s="12" t="s">
        <v>36</v>
      </c>
      <c r="BJ1370" s="12" t="s">
        <v>36</v>
      </c>
      <c r="BK1370" s="12">
        <f>IF(CB1370=FALSE,0,CB1370)</f>
        <v>0</v>
      </c>
      <c r="BL1370" s="12" t="s">
        <v>36</v>
      </c>
      <c r="BM1370" s="12">
        <f>IF(CC1370=FALSE,0,CC1370)</f>
        <v>0</v>
      </c>
      <c r="BN1370" s="12" t="s">
        <v>36</v>
      </c>
      <c r="BO1370" s="12">
        <f>IF(CD1370=FALSE,0,CD1370)</f>
        <v>0</v>
      </c>
      <c r="BP1370" s="12">
        <f>IF(CE1370=FALSE,0,CE1370)</f>
        <v>0</v>
      </c>
      <c r="BQ1370" s="12">
        <f>IF(CF1370=FALSE,0,CF1370)</f>
        <v>0</v>
      </c>
      <c r="BR1370" s="12" t="s">
        <v>36</v>
      </c>
      <c r="BS1370" s="12">
        <f>IF(CG1370=FALSE,0,CG1370)</f>
        <v>0</v>
      </c>
      <c r="BT1370" s="12" t="s">
        <v>36</v>
      </c>
      <c r="BU1370" s="18">
        <v>9</v>
      </c>
      <c r="BX1370" s="52">
        <f>IF(AD1369=3,1896.3,IF(AD1369=4,1249.18,IF(AD1369=5,476.76,IF(AD1369=6,3974,IF(AD1369=7,1481.5,IF(AD1369=8,567.82,IF(AD1369=9,5364.7,IF(AD1369=10,1659.18,IF(AD1369=11,1172.3)))))))))</f>
        <v>1249.18</v>
      </c>
      <c r="BY1370" s="52" t="b">
        <f>IF(AE1369=5,2411.56,IF(AE1369=8,2817.26,IF(AE1369=11,2857.82)))</f>
        <v>0</v>
      </c>
      <c r="BZ1370" s="52" t="b">
        <f>IF(AF1369=3,974.64,IF(AF1369=4,651.28,IF(AF1369=5,575.98,IF(AF1369=6,1237.4,IF(AF1369=7,824.6,IF(AF1369=8,732.08,IF(AF1369=9,1597.08,IF(AF1369=10,1068.98,IF(AF1369=11,953.72)))))))))</f>
        <v>0</v>
      </c>
      <c r="CA1370" s="52" t="b">
        <f>IF(AG1369=3,997.78,IF(AG1369=4,722.58,IF(AG1369=5,500.76,IF(AG1369=6,1258.44,IF(AG1369=7,912.42,IF(AG1369=8,632.32,IF(AG1369=9,1630.7,IF(AG1369=10,1144.38,IF(AG1369=11,805.18)))))))))</f>
        <v>0</v>
      </c>
      <c r="CB1370" s="52" t="b">
        <f>IF(AH1369=3,719.7,IF(AH1369=4,261.66,IF(AH1369=5,157.22,IF(AH1369=6,854.38,IF(AH1369=7,321.54,IF(AH1369=8,190.76,IF(AH1369=9,1136.74,IF(AH1369=10,408.8,IF(AH1369=11,265.92)))))))))</f>
        <v>0</v>
      </c>
      <c r="CC1370" s="52" t="b">
        <f>IF(AI1369=3,392.34,IF(AI1369=4,179.86,IF(AI1369=5,97.76,IF(AI1369=6,492.16,IF(AI1369=7,224.14,IF(AI1369=8,123.84,IF(AI1369=9,594.22,IF(AI1369=10,280.82,IF(AI1369=11,159.34)))))))))</f>
        <v>0</v>
      </c>
      <c r="CD1370" s="52" t="b">
        <f>IF(AJ1369=3,216.7,IF(AJ1369=4,129.3,IF(AJ1369=5,91.5,IF(AJ1369=6,288.54,IF(AJ1369=7,173.16,IF(AJ1369=8,122.92,IF(AJ1369=9,390.32,IF(AJ1369=10,236.48,IF(AJ1369=11,167.76)))))))))</f>
        <v>0</v>
      </c>
      <c r="CE1370" s="52" t="b">
        <f>IF(AK1369=3,281.7,IF(AK1369=4,209.68,IF(AK1369=5,106.64,IF(AK1369=6,572.92,IF(AK1369=7,238.84,IF(AK1369=8,126.84,IF(AK1369=9,826.54,IF(AK1369=10,282.66,IF(AK1369=11,292)))))))))</f>
        <v>0</v>
      </c>
      <c r="CF1370" s="52" t="b">
        <f>IF(AL1369=3,702.84,IF(AL1369=4,1094.44,IF(AL1369=5,312.66,IF(AL1369=6,1445.98,IF(AL1369=7,1277.92,IF(AL1369=8,377.58,IF(AL1369=9,1892.8,IF(AL1369=10,1398.92,IF(AL1369=11,723.4)))))))))</f>
        <v>0</v>
      </c>
      <c r="CG1370" s="52" t="b">
        <f>IF(AM1369=3,92.82,IF(AM1369=4,38.02,IF(AM1369=5,31.92,IF(AM1369=6,157.8,IF(AM1369=7,64.68,IF(AM1369=8,54.18,IF(AM1369=9,250.54,IF(AM1369=10,96.96,IF(AM1369=11,86.94)))))))))</f>
        <v>0</v>
      </c>
    </row>
    <row r="1371" spans="1:88" ht="30">
      <c r="A1371" s="110"/>
      <c r="B1371" s="104"/>
      <c r="C1371" s="105"/>
      <c r="D1371" s="106"/>
      <c r="E1371" s="106"/>
      <c r="F1371" s="10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8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U1371" s="295" t="s">
        <v>155</v>
      </c>
      <c r="AV1371" s="298" t="s">
        <v>238</v>
      </c>
      <c r="AW1371" s="307">
        <v>5660.6</v>
      </c>
      <c r="AX1371" s="298" t="s">
        <v>27</v>
      </c>
      <c r="AY1371" s="36" t="s">
        <v>28</v>
      </c>
      <c r="AZ1371" s="10">
        <f>BA1371+BC1371+BD1371+BF1371+BK1371+BM1371+BO1371+BP1371+BQ1371+BS1371+BT1371</f>
        <v>0</v>
      </c>
      <c r="BA1371" s="12">
        <f>ROUND($C1371*BA1379,2)</f>
        <v>0</v>
      </c>
      <c r="BB1371" s="12">
        <f>ROUND(H1371*2,2)</f>
        <v>0</v>
      </c>
      <c r="BC1371" s="12">
        <v>0</v>
      </c>
      <c r="BD1371" s="12">
        <f>ROUND($C1371*BD1379,2)</f>
        <v>0</v>
      </c>
      <c r="BE1371" s="12">
        <f>ROUND(K1371*2,2)</f>
        <v>0</v>
      </c>
      <c r="BF1371" s="12">
        <f>ROUND($C1371*BF1379,2)</f>
        <v>0</v>
      </c>
      <c r="BG1371" s="12">
        <f>ROUND(M1371*2,2)</f>
        <v>0</v>
      </c>
      <c r="BH1371" s="12">
        <f>ROUND(N1371*2,2)</f>
        <v>0</v>
      </c>
      <c r="BI1371" s="12">
        <f>ROUND(O1371*2,2)</f>
        <v>0</v>
      </c>
      <c r="BJ1371" s="12">
        <f>ROUND(P1371*2,2)</f>
        <v>0</v>
      </c>
      <c r="BK1371" s="12">
        <f>ROUND($C1371*BK1379,2)</f>
        <v>0</v>
      </c>
      <c r="BL1371" s="12">
        <f>ROUND(R1371*2,2)</f>
        <v>0</v>
      </c>
      <c r="BM1371" s="12">
        <f>ROUND($C1371*BM1379,2)</f>
        <v>0</v>
      </c>
      <c r="BN1371" s="12">
        <f>ROUND(T1371*2,2)</f>
        <v>0</v>
      </c>
      <c r="BO1371" s="12">
        <f>ROUND($C1371*BO1379,2)</f>
        <v>0</v>
      </c>
      <c r="BP1371" s="12">
        <f>ROUND(V1371*2,2)</f>
        <v>0</v>
      </c>
      <c r="BQ1371" s="12">
        <f>ROUND($C1371*BQ1379,2)</f>
        <v>0</v>
      </c>
      <c r="BR1371" s="12">
        <f>ROUND(X1371*2,2)</f>
        <v>0</v>
      </c>
      <c r="BS1371" s="12">
        <f>ROUND(Y1371*2,2)</f>
        <v>0</v>
      </c>
      <c r="BT1371" s="12">
        <f>ROUND(Z1371*2,2)</f>
        <v>0</v>
      </c>
      <c r="BU1371" s="18" t="s">
        <v>328</v>
      </c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</row>
    <row r="1372" spans="1:88" ht="60">
      <c r="A1372" s="110"/>
      <c r="B1372" s="104"/>
      <c r="C1372" s="105"/>
      <c r="D1372" s="106"/>
      <c r="E1372" s="106"/>
      <c r="F1372" s="10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8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U1372" s="296"/>
      <c r="AV1372" s="299"/>
      <c r="AW1372" s="308"/>
      <c r="AX1372" s="300"/>
      <c r="AY1372" s="36" t="s">
        <v>29</v>
      </c>
      <c r="AZ1372" s="10">
        <f t="shared" ref="AZ1372:AZ1376" si="3522">BA1372+BC1372+BD1372+BF1372+BK1372+BM1372+BO1372+BP1372+BQ1372+BS1372+BT1372</f>
        <v>23592.31</v>
      </c>
      <c r="BA1372" s="12"/>
      <c r="BB1372" s="12"/>
      <c r="BC1372" s="12">
        <v>23592.31</v>
      </c>
      <c r="BD1372" s="12"/>
      <c r="BE1372" s="12"/>
      <c r="BF1372" s="12"/>
      <c r="BG1372" s="12"/>
      <c r="BH1372" s="12"/>
      <c r="BI1372" s="12"/>
      <c r="BJ1372" s="12"/>
      <c r="BK1372" s="12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8" t="s">
        <v>329</v>
      </c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</row>
    <row r="1373" spans="1:88" ht="105">
      <c r="A1373" s="110"/>
      <c r="B1373" s="104"/>
      <c r="C1373" s="105"/>
      <c r="D1373" s="106"/>
      <c r="E1373" s="106"/>
      <c r="F1373" s="10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8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T1373" s="32">
        <f>AZ1373-BC1373</f>
        <v>0</v>
      </c>
      <c r="AU1373" s="296"/>
      <c r="AV1373" s="299"/>
      <c r="AW1373" s="308"/>
      <c r="AX1373" s="298" t="s">
        <v>30</v>
      </c>
      <c r="AY1373" s="36" t="s">
        <v>31</v>
      </c>
      <c r="AZ1373" s="10">
        <f t="shared" si="3522"/>
        <v>915803.81</v>
      </c>
      <c r="BA1373" s="12"/>
      <c r="BB1373" s="12"/>
      <c r="BC1373" s="12">
        <v>915803.81</v>
      </c>
      <c r="BD1373" s="12"/>
      <c r="BE1373" s="12"/>
      <c r="BF1373" s="12"/>
      <c r="BG1373" s="12"/>
      <c r="BH1373" s="12"/>
      <c r="BI1373" s="12"/>
      <c r="BJ1373" s="12"/>
      <c r="BK1373" s="12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8" t="s">
        <v>330</v>
      </c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</row>
    <row r="1374" spans="1:88" ht="15">
      <c r="A1374" s="110"/>
      <c r="B1374" s="104"/>
      <c r="C1374" s="105"/>
      <c r="D1374" s="106"/>
      <c r="E1374" s="106"/>
      <c r="F1374" s="10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8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U1374" s="296"/>
      <c r="AV1374" s="299"/>
      <c r="AW1374" s="308"/>
      <c r="AX1374" s="299"/>
      <c r="AY1374" s="36" t="s">
        <v>32</v>
      </c>
      <c r="AZ1374" s="10">
        <f t="shared" si="3522"/>
        <v>1419834.59</v>
      </c>
      <c r="BA1374" s="12"/>
      <c r="BB1374" s="12"/>
      <c r="BC1374" s="12">
        <v>1419834.59</v>
      </c>
      <c r="BD1374" s="12"/>
      <c r="BE1374" s="12"/>
      <c r="BF1374" s="12"/>
      <c r="BG1374" s="12"/>
      <c r="BH1374" s="12"/>
      <c r="BI1374" s="12"/>
      <c r="BJ1374" s="12"/>
      <c r="BK1374" s="12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8" t="s">
        <v>331</v>
      </c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</row>
    <row r="1375" spans="1:88" ht="15">
      <c r="A1375" s="110"/>
      <c r="B1375" s="104"/>
      <c r="C1375" s="105"/>
      <c r="D1375" s="106"/>
      <c r="E1375" s="106"/>
      <c r="F1375" s="10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8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U1375" s="296"/>
      <c r="AV1375" s="299"/>
      <c r="AW1375" s="308"/>
      <c r="AX1375" s="299"/>
      <c r="AY1375" s="36" t="s">
        <v>33</v>
      </c>
      <c r="AZ1375" s="10">
        <f t="shared" si="3522"/>
        <v>0</v>
      </c>
      <c r="BA1375" s="12"/>
      <c r="BB1375" s="12"/>
      <c r="BC1375" s="12"/>
      <c r="BD1375" s="12"/>
      <c r="BE1375" s="12"/>
      <c r="BF1375" s="12"/>
      <c r="BG1375" s="12"/>
      <c r="BH1375" s="12"/>
      <c r="BI1375" s="12"/>
      <c r="BJ1375" s="12"/>
      <c r="BK1375" s="12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8" t="s">
        <v>332</v>
      </c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</row>
    <row r="1376" spans="1:88" ht="15">
      <c r="A1376" s="110"/>
      <c r="B1376" s="104"/>
      <c r="C1376" s="105"/>
      <c r="D1376" s="106"/>
      <c r="E1376" s="106"/>
      <c r="F1376" s="10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8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U1376" s="296"/>
      <c r="AV1376" s="299"/>
      <c r="AW1376" s="308"/>
      <c r="AX1376" s="300"/>
      <c r="AY1376" s="36" t="s">
        <v>34</v>
      </c>
      <c r="AZ1376" s="10">
        <f t="shared" si="3522"/>
        <v>0</v>
      </c>
      <c r="BA1376" s="12"/>
      <c r="BB1376" s="12"/>
      <c r="BC1376" s="12"/>
      <c r="BD1376" s="12"/>
      <c r="BE1376" s="12"/>
      <c r="BF1376" s="12"/>
      <c r="BG1376" s="12"/>
      <c r="BH1376" s="12"/>
      <c r="BI1376" s="12"/>
      <c r="BJ1376" s="12"/>
      <c r="BK1376" s="12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8" t="s">
        <v>333</v>
      </c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</row>
    <row r="1377" spans="1:88" ht="15">
      <c r="A1377" s="110"/>
      <c r="B1377" s="104"/>
      <c r="C1377" s="105"/>
      <c r="D1377" s="106"/>
      <c r="E1377" s="106"/>
      <c r="F1377" s="10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8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U1377" s="296"/>
      <c r="AV1377" s="299"/>
      <c r="AW1377" s="308"/>
      <c r="AX1377" s="311" t="s">
        <v>35</v>
      </c>
      <c r="AY1377" s="312"/>
      <c r="AZ1377" s="10">
        <f>AZ1371+AZ1372+AZ1373+AZ1374+AZ1375+AZ1376</f>
        <v>2359230.71</v>
      </c>
      <c r="BA1377" s="10">
        <f t="shared" ref="BA1377:BT1377" si="3523">BA1371+BA1372+BA1373+BA1374+BA1375+BA1376</f>
        <v>0</v>
      </c>
      <c r="BB1377" s="10">
        <f t="shared" si="3523"/>
        <v>0</v>
      </c>
      <c r="BC1377" s="10">
        <f t="shared" si="3523"/>
        <v>2359230.71</v>
      </c>
      <c r="BD1377" s="10">
        <f t="shared" si="3523"/>
        <v>0</v>
      </c>
      <c r="BE1377" s="10">
        <f t="shared" si="3523"/>
        <v>0</v>
      </c>
      <c r="BF1377" s="10">
        <f t="shared" si="3523"/>
        <v>0</v>
      </c>
      <c r="BG1377" s="10">
        <f t="shared" si="3523"/>
        <v>0</v>
      </c>
      <c r="BH1377" s="10">
        <f t="shared" si="3523"/>
        <v>0</v>
      </c>
      <c r="BI1377" s="10">
        <f t="shared" si="3523"/>
        <v>0</v>
      </c>
      <c r="BJ1377" s="10">
        <f t="shared" si="3523"/>
        <v>0</v>
      </c>
      <c r="BK1377" s="10">
        <f t="shared" si="3523"/>
        <v>0</v>
      </c>
      <c r="BL1377" s="10">
        <f t="shared" si="3523"/>
        <v>0</v>
      </c>
      <c r="BM1377" s="10">
        <f t="shared" si="3523"/>
        <v>0</v>
      </c>
      <c r="BN1377" s="10">
        <f t="shared" si="3523"/>
        <v>0</v>
      </c>
      <c r="BO1377" s="10">
        <f t="shared" si="3523"/>
        <v>0</v>
      </c>
      <c r="BP1377" s="10">
        <f t="shared" si="3523"/>
        <v>0</v>
      </c>
      <c r="BQ1377" s="10">
        <f t="shared" si="3523"/>
        <v>0</v>
      </c>
      <c r="BR1377" s="10">
        <f t="shared" si="3523"/>
        <v>0</v>
      </c>
      <c r="BS1377" s="10">
        <f t="shared" si="3523"/>
        <v>0</v>
      </c>
      <c r="BT1377" s="10">
        <f t="shared" si="3523"/>
        <v>0</v>
      </c>
      <c r="BU1377" s="18" t="s">
        <v>334</v>
      </c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J1377" s="123"/>
    </row>
    <row r="1378" spans="1:88" ht="15">
      <c r="A1378" s="110"/>
      <c r="B1378" s="104"/>
      <c r="C1378" s="105"/>
      <c r="D1378" s="106"/>
      <c r="E1378" s="106"/>
      <c r="F1378" s="10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8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U1378" s="296"/>
      <c r="AV1378" s="299"/>
      <c r="AW1378" s="308"/>
      <c r="AX1378" s="311" t="s">
        <v>337</v>
      </c>
      <c r="AY1378" s="312"/>
      <c r="AZ1378" s="11">
        <f>ROUND(AZ1377/AW1371,2)</f>
        <v>416.78</v>
      </c>
      <c r="BA1378" s="11">
        <f>ROUND(BA1377/AW1371,2)</f>
        <v>0</v>
      </c>
      <c r="BB1378" s="11">
        <f>ROUND(BB1377/AW1371,2)</f>
        <v>0</v>
      </c>
      <c r="BC1378" s="11">
        <f>ROUND(BC1377/AW1371,2)</f>
        <v>416.78</v>
      </c>
      <c r="BD1378" s="11">
        <f>ROUND(BD1377/AW1371,2)</f>
        <v>0</v>
      </c>
      <c r="BE1378" s="11">
        <f>ROUND(BE1377/AW1371,2)</f>
        <v>0</v>
      </c>
      <c r="BF1378" s="11">
        <f>ROUND(BF1377/AW1371,2)</f>
        <v>0</v>
      </c>
      <c r="BG1378" s="11">
        <f>ROUND(BG1377/AW1371,2)</f>
        <v>0</v>
      </c>
      <c r="BH1378" s="11">
        <f>ROUND(BH1377/AW1371,2)</f>
        <v>0</v>
      </c>
      <c r="BI1378" s="11">
        <f>ROUND(BI1377/AW1371,2)</f>
        <v>0</v>
      </c>
      <c r="BJ1378" s="11">
        <f>ROUND(BJ1377/AW1371,2)</f>
        <v>0</v>
      </c>
      <c r="BK1378" s="11">
        <f>ROUND(BK1377/AW1371,2)</f>
        <v>0</v>
      </c>
      <c r="BL1378" s="11">
        <f>ROUND(BL1377/AW1371,2)</f>
        <v>0</v>
      </c>
      <c r="BM1378" s="11">
        <f>ROUND(BM1377/AW1371,2)</f>
        <v>0</v>
      </c>
      <c r="BN1378" s="11">
        <f>ROUND(BN1377/AW1371,2)</f>
        <v>0</v>
      </c>
      <c r="BO1378" s="11">
        <f>ROUND(BO1377/AW1371,2)</f>
        <v>0</v>
      </c>
      <c r="BP1378" s="11">
        <f>ROUND(BP1377/AW1371,2)</f>
        <v>0</v>
      </c>
      <c r="BQ1378" s="11">
        <f>ROUND(BQ1377/AW1371,2)</f>
        <v>0</v>
      </c>
      <c r="BR1378" s="11">
        <f>ROUND(BR1377/AW1371,2)</f>
        <v>0</v>
      </c>
      <c r="BS1378" s="11">
        <f>ROUND(BS1377/AW1371,2)</f>
        <v>0</v>
      </c>
      <c r="BT1378" s="11">
        <f>ROUND(BT1377/AW1371,2)</f>
        <v>0</v>
      </c>
      <c r="BU1378" s="18" t="s">
        <v>335</v>
      </c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</row>
    <row r="1379" spans="1:88" ht="15">
      <c r="A1379" s="110"/>
      <c r="B1379" s="104"/>
      <c r="C1379" s="105"/>
      <c r="D1379" s="106"/>
      <c r="E1379" s="106"/>
      <c r="F1379" s="10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8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U1379" s="297"/>
      <c r="AV1379" s="300"/>
      <c r="AW1379" s="309"/>
      <c r="AX1379" s="311" t="s">
        <v>338</v>
      </c>
      <c r="AY1379" s="312"/>
      <c r="AZ1379" s="10" t="s">
        <v>36</v>
      </c>
      <c r="BA1379" s="12">
        <f>IF(BX1379=FALSE,0,BX1379)</f>
        <v>0</v>
      </c>
      <c r="BB1379" s="12" t="s">
        <v>36</v>
      </c>
      <c r="BC1379" s="12">
        <f>BC1378</f>
        <v>416.78</v>
      </c>
      <c r="BD1379" s="12">
        <f>IF(BZ1379=FALSE,0,BZ1379)</f>
        <v>0</v>
      </c>
      <c r="BE1379" s="12" t="s">
        <v>36</v>
      </c>
      <c r="BF1379" s="12">
        <f>IF(CA1379=FALSE,0,CA1379)</f>
        <v>0</v>
      </c>
      <c r="BG1379" s="12" t="s">
        <v>36</v>
      </c>
      <c r="BH1379" s="12" t="s">
        <v>36</v>
      </c>
      <c r="BI1379" s="12" t="s">
        <v>36</v>
      </c>
      <c r="BJ1379" s="12" t="s">
        <v>36</v>
      </c>
      <c r="BK1379" s="12">
        <f>IF(CB1379=FALSE,0,CB1379)</f>
        <v>0</v>
      </c>
      <c r="BL1379" s="12" t="s">
        <v>36</v>
      </c>
      <c r="BM1379" s="12">
        <f>IF(CC1379=FALSE,0,CC1379)</f>
        <v>0</v>
      </c>
      <c r="BN1379" s="12" t="s">
        <v>36</v>
      </c>
      <c r="BO1379" s="12">
        <f>IF(CD1379=FALSE,0,CD1379)</f>
        <v>0</v>
      </c>
      <c r="BP1379" s="12">
        <f>IF(CE1379=FALSE,0,CE1379)</f>
        <v>0</v>
      </c>
      <c r="BQ1379" s="12">
        <f>IF(CF1379=FALSE,0,CF1379)</f>
        <v>0</v>
      </c>
      <c r="BR1379" s="12" t="s">
        <v>36</v>
      </c>
      <c r="BS1379" s="12">
        <f>IF(CG1379=FALSE,0,CG1379)</f>
        <v>0</v>
      </c>
      <c r="BT1379" s="12" t="s">
        <v>36</v>
      </c>
      <c r="BU1379" s="18" t="s">
        <v>336</v>
      </c>
      <c r="BX1379" s="52" t="b">
        <f>IF(AD1378=3,1896.3,IF(AD1378=4,1249.18,IF(AD1378=5,476.76,IF(AD1378=6,3974,IF(AD1378=7,1481.5,IF(AD1378=8,567.82,IF(AD1378=9,5364.7,IF(AD1378=10,1659.18,IF(AD1378=11,1172.3)))))))))</f>
        <v>0</v>
      </c>
      <c r="BY1379" s="52" t="b">
        <f>IF(AE1378=5,2411.56,IF(AE1378=8,2817.26,IF(AE1378=11,2857.82)))</f>
        <v>0</v>
      </c>
      <c r="BZ1379" s="52" t="b">
        <f>IF(AF1378=3,974.64,IF(AF1378=4,651.28,IF(AF1378=5,575.98,IF(AF1378=6,1237.4,IF(AF1378=7,824.6,IF(AF1378=8,732.08,IF(AF1378=9,1597.08,IF(AF1378=10,1068.98,IF(AF1378=11,953.72)))))))))</f>
        <v>0</v>
      </c>
      <c r="CA1379" s="52" t="b">
        <f>IF(AG1378=3,997.78,IF(AG1378=4,722.58,IF(AG1378=5,500.76,IF(AG1378=6,1258.44,IF(AG1378=7,912.42,IF(AG1378=8,632.32,IF(AG1378=9,1630.7,IF(AG1378=10,1144.38,IF(AG1378=11,805.18)))))))))</f>
        <v>0</v>
      </c>
      <c r="CB1379" s="52" t="b">
        <f>IF(AH1378=3,719.7,IF(AH1378=4,261.66,IF(AH1378=5,157.22,IF(AH1378=6,854.38,IF(AH1378=7,321.54,IF(AH1378=8,190.76,IF(AH1378=9,1136.74,IF(AH1378=10,408.8,IF(AH1378=11,265.92)))))))))</f>
        <v>0</v>
      </c>
      <c r="CC1379" s="52" t="b">
        <f>IF(AI1378=3,392.34,IF(AI1378=4,179.86,IF(AI1378=5,97.76,IF(AI1378=6,492.16,IF(AI1378=7,224.14,IF(AI1378=8,123.84,IF(AI1378=9,594.22,IF(AI1378=10,280.82,IF(AI1378=11,159.34)))))))))</f>
        <v>0</v>
      </c>
      <c r="CD1379" s="52" t="b">
        <f>IF(AJ1378=3,216.7,IF(AJ1378=4,129.3,IF(AJ1378=5,91.5,IF(AJ1378=6,288.54,IF(AJ1378=7,173.16,IF(AJ1378=8,122.92,IF(AJ1378=9,390.32,IF(AJ1378=10,236.48,IF(AJ1378=11,167.76)))))))))</f>
        <v>0</v>
      </c>
      <c r="CE1379" s="52" t="b">
        <f>IF(AK1378=3,281.7,IF(AK1378=4,209.68,IF(AK1378=5,106.64,IF(AK1378=6,572.92,IF(AK1378=7,238.84,IF(AK1378=8,126.84,IF(AK1378=9,826.54,IF(AK1378=10,282.66,IF(AK1378=11,292)))))))))</f>
        <v>0</v>
      </c>
      <c r="CF1379" s="52" t="b">
        <f>IF(AL1378=3,702.84,IF(AL1378=4,1094.44,IF(AL1378=5,312.66,IF(AL1378=6,1445.98,IF(AL1378=7,1277.92,IF(AL1378=8,377.58,IF(AL1378=9,1892.8,IF(AL1378=10,1398.92,IF(AL1378=11,723.4)))))))))</f>
        <v>0</v>
      </c>
      <c r="CG1379" s="52" t="b">
        <f>IF(AM1378=3,92.82,IF(AM1378=4,38.02,IF(AM1378=5,31.92,IF(AM1378=6,157.8,IF(AM1378=7,64.68,IF(AM1378=8,54.18,IF(AM1378=9,250.54,IF(AM1378=10,96.96,IF(AM1378=11,86.94)))))))))</f>
        <v>0</v>
      </c>
    </row>
    <row r="1380" spans="1:88" ht="30">
      <c r="A1380" s="110"/>
      <c r="B1380" s="104"/>
      <c r="C1380" s="105"/>
      <c r="D1380" s="106"/>
      <c r="E1380" s="106"/>
      <c r="F1380" s="10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8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U1380" s="310" t="s">
        <v>156</v>
      </c>
      <c r="AV1380" s="298" t="s">
        <v>387</v>
      </c>
      <c r="AW1380" s="307">
        <v>9269.1</v>
      </c>
      <c r="AX1380" s="298" t="s">
        <v>27</v>
      </c>
      <c r="AY1380" s="36" t="s">
        <v>28</v>
      </c>
      <c r="AZ1380" s="10">
        <f>BA1380+BC1380+BD1380+BF1380+BK1380+BM1380+BO1380+BP1380+BQ1380+BS1380+BT1380</f>
        <v>0</v>
      </c>
      <c r="BA1380" s="12">
        <f>ROUND($C1380*BA1388,2)</f>
        <v>0</v>
      </c>
      <c r="BB1380" s="12">
        <f>ROUND(H1380*2,2)</f>
        <v>0</v>
      </c>
      <c r="BC1380" s="12">
        <v>0</v>
      </c>
      <c r="BD1380" s="12">
        <f>ROUND($C1380*BD1388,2)</f>
        <v>0</v>
      </c>
      <c r="BE1380" s="12">
        <f>ROUND(K1380*2,2)</f>
        <v>0</v>
      </c>
      <c r="BF1380" s="12">
        <f>ROUND($C1380*BF1388,2)</f>
        <v>0</v>
      </c>
      <c r="BG1380" s="12">
        <f>ROUND(M1380*2,2)</f>
        <v>0</v>
      </c>
      <c r="BH1380" s="12">
        <f>ROUND(N1380*2,2)</f>
        <v>0</v>
      </c>
      <c r="BI1380" s="12">
        <f>ROUND(O1380*2,2)</f>
        <v>0</v>
      </c>
      <c r="BJ1380" s="12">
        <f>ROUND(P1380*2,2)</f>
        <v>0</v>
      </c>
      <c r="BK1380" s="12">
        <f>ROUND($C1380*BK1388,2)</f>
        <v>0</v>
      </c>
      <c r="BL1380" s="12">
        <f>ROUND(R1380*2,2)</f>
        <v>0</v>
      </c>
      <c r="BM1380" s="12">
        <f>ROUND($C1380*BM1388,2)</f>
        <v>0</v>
      </c>
      <c r="BN1380" s="12">
        <f>ROUND(T1380*2,2)</f>
        <v>0</v>
      </c>
      <c r="BO1380" s="12">
        <f>ROUND($C1380*BO1388,2)</f>
        <v>0</v>
      </c>
      <c r="BP1380" s="12">
        <f>ROUND(V1380*2,2)</f>
        <v>0</v>
      </c>
      <c r="BQ1380" s="12">
        <f>ROUND($C1380*BQ1388,2)</f>
        <v>0</v>
      </c>
      <c r="BR1380" s="12">
        <f>ROUND(X1380*2,2)</f>
        <v>0</v>
      </c>
      <c r="BS1380" s="12">
        <f>ROUND(Y1380*2,2)</f>
        <v>0</v>
      </c>
      <c r="BT1380" s="12">
        <f>ROUND(Z1380*2,2)</f>
        <v>0</v>
      </c>
      <c r="BU1380" s="18" t="s">
        <v>328</v>
      </c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</row>
    <row r="1381" spans="1:88" ht="60">
      <c r="A1381" s="110"/>
      <c r="B1381" s="104"/>
      <c r="C1381" s="105"/>
      <c r="D1381" s="106"/>
      <c r="E1381" s="106"/>
      <c r="F1381" s="10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8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U1381" s="310"/>
      <c r="AV1381" s="299"/>
      <c r="AW1381" s="308"/>
      <c r="AX1381" s="300"/>
      <c r="AY1381" s="36" t="s">
        <v>29</v>
      </c>
      <c r="AZ1381" s="10">
        <f t="shared" ref="AZ1381:AZ1385" si="3524">BA1381+BC1381+BD1381+BF1381+BK1381+BM1381+BO1381+BP1381+BQ1381+BS1381+BT1381</f>
        <v>117961.54</v>
      </c>
      <c r="BA1381" s="12"/>
      <c r="BB1381" s="12"/>
      <c r="BC1381" s="12">
        <v>117961.54</v>
      </c>
      <c r="BD1381" s="12"/>
      <c r="BE1381" s="12"/>
      <c r="BF1381" s="12"/>
      <c r="BG1381" s="12"/>
      <c r="BH1381" s="12"/>
      <c r="BI1381" s="12"/>
      <c r="BJ1381" s="12"/>
      <c r="BK1381" s="12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8" t="s">
        <v>329</v>
      </c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</row>
    <row r="1382" spans="1:88" ht="105">
      <c r="A1382" s="110"/>
      <c r="B1382" s="104"/>
      <c r="C1382" s="105"/>
      <c r="D1382" s="106"/>
      <c r="E1382" s="106"/>
      <c r="F1382" s="10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8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T1382" s="32">
        <f>AZ1382-BC1382</f>
        <v>0</v>
      </c>
      <c r="AU1382" s="310"/>
      <c r="AV1382" s="299"/>
      <c r="AW1382" s="308"/>
      <c r="AX1382" s="298" t="s">
        <v>30</v>
      </c>
      <c r="AY1382" s="36" t="s">
        <v>31</v>
      </c>
      <c r="AZ1382" s="10">
        <f t="shared" si="3524"/>
        <v>4579019.08</v>
      </c>
      <c r="BA1382" s="12"/>
      <c r="BB1382" s="12"/>
      <c r="BC1382" s="12">
        <v>4579019.08</v>
      </c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8" t="s">
        <v>330</v>
      </c>
      <c r="BX1382" s="56"/>
      <c r="BY1382" s="56"/>
      <c r="BZ1382" s="56"/>
      <c r="CA1382" s="56"/>
      <c r="CB1382" s="56"/>
      <c r="CC1382" s="56"/>
      <c r="CD1382" s="56"/>
      <c r="CE1382" s="56"/>
      <c r="CF1382" s="56"/>
      <c r="CG1382" s="56"/>
    </row>
    <row r="1383" spans="1:88" ht="15">
      <c r="A1383" s="110"/>
      <c r="B1383" s="104"/>
      <c r="C1383" s="105"/>
      <c r="D1383" s="106"/>
      <c r="E1383" s="106"/>
      <c r="F1383" s="10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8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U1383" s="310"/>
      <c r="AV1383" s="299"/>
      <c r="AW1383" s="308"/>
      <c r="AX1383" s="299"/>
      <c r="AY1383" s="36" t="s">
        <v>32</v>
      </c>
      <c r="AZ1383" s="10">
        <f t="shared" si="3524"/>
        <v>7099172.9299999997</v>
      </c>
      <c r="BA1383" s="12"/>
      <c r="BB1383" s="12"/>
      <c r="BC1383" s="12">
        <v>7099172.9299999997</v>
      </c>
      <c r="BD1383" s="12"/>
      <c r="BE1383" s="12"/>
      <c r="BF1383" s="12"/>
      <c r="BG1383" s="12"/>
      <c r="BH1383" s="12"/>
      <c r="BI1383" s="12"/>
      <c r="BJ1383" s="12"/>
      <c r="BK1383" s="12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8" t="s">
        <v>331</v>
      </c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</row>
    <row r="1384" spans="1:88" ht="15">
      <c r="A1384" s="110"/>
      <c r="B1384" s="104"/>
      <c r="C1384" s="105"/>
      <c r="D1384" s="106"/>
      <c r="E1384" s="106"/>
      <c r="F1384" s="10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8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U1384" s="310"/>
      <c r="AV1384" s="299"/>
      <c r="AW1384" s="308"/>
      <c r="AX1384" s="299"/>
      <c r="AY1384" s="36" t="s">
        <v>33</v>
      </c>
      <c r="AZ1384" s="10">
        <f t="shared" si="3524"/>
        <v>0</v>
      </c>
      <c r="BA1384" s="12"/>
      <c r="BB1384" s="12"/>
      <c r="BC1384" s="12"/>
      <c r="BD1384" s="12"/>
      <c r="BE1384" s="12"/>
      <c r="BF1384" s="12"/>
      <c r="BG1384" s="12"/>
      <c r="BH1384" s="12"/>
      <c r="BI1384" s="12"/>
      <c r="BJ1384" s="12"/>
      <c r="BK1384" s="12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8" t="s">
        <v>332</v>
      </c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</row>
    <row r="1385" spans="1:88" ht="15">
      <c r="A1385" s="110"/>
      <c r="B1385" s="104"/>
      <c r="C1385" s="105"/>
      <c r="D1385" s="106"/>
      <c r="E1385" s="106"/>
      <c r="F1385" s="10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8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U1385" s="310"/>
      <c r="AV1385" s="299"/>
      <c r="AW1385" s="308"/>
      <c r="AX1385" s="300"/>
      <c r="AY1385" s="36" t="s">
        <v>34</v>
      </c>
      <c r="AZ1385" s="10">
        <f t="shared" si="3524"/>
        <v>0</v>
      </c>
      <c r="BA1385" s="12"/>
      <c r="BB1385" s="12"/>
      <c r="BC1385" s="12"/>
      <c r="BD1385" s="12"/>
      <c r="BE1385" s="12"/>
      <c r="BF1385" s="12"/>
      <c r="BG1385" s="12"/>
      <c r="BH1385" s="12"/>
      <c r="BI1385" s="12"/>
      <c r="BJ1385" s="12"/>
      <c r="BK1385" s="12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8" t="s">
        <v>333</v>
      </c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</row>
    <row r="1386" spans="1:88" ht="15">
      <c r="A1386" s="110"/>
      <c r="B1386" s="104"/>
      <c r="C1386" s="105"/>
      <c r="D1386" s="106"/>
      <c r="E1386" s="106"/>
      <c r="F1386" s="10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8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U1386" s="310"/>
      <c r="AV1386" s="299"/>
      <c r="AW1386" s="308"/>
      <c r="AX1386" s="311" t="s">
        <v>35</v>
      </c>
      <c r="AY1386" s="312"/>
      <c r="AZ1386" s="10">
        <f>AZ1380+AZ1381+AZ1382+AZ1383+AZ1384+AZ1385</f>
        <v>11796153.550000001</v>
      </c>
      <c r="BA1386" s="10">
        <f t="shared" ref="BA1386:BT1386" si="3525">BA1380+BA1381+BA1382+BA1383+BA1384+BA1385</f>
        <v>0</v>
      </c>
      <c r="BB1386" s="10">
        <f t="shared" si="3525"/>
        <v>0</v>
      </c>
      <c r="BC1386" s="10">
        <f t="shared" si="3525"/>
        <v>11796153.550000001</v>
      </c>
      <c r="BD1386" s="10">
        <f t="shared" si="3525"/>
        <v>0</v>
      </c>
      <c r="BE1386" s="10">
        <f t="shared" si="3525"/>
        <v>0</v>
      </c>
      <c r="BF1386" s="10">
        <f t="shared" si="3525"/>
        <v>0</v>
      </c>
      <c r="BG1386" s="10">
        <f t="shared" si="3525"/>
        <v>0</v>
      </c>
      <c r="BH1386" s="10">
        <f t="shared" si="3525"/>
        <v>0</v>
      </c>
      <c r="BI1386" s="10">
        <f t="shared" si="3525"/>
        <v>0</v>
      </c>
      <c r="BJ1386" s="10">
        <f t="shared" si="3525"/>
        <v>0</v>
      </c>
      <c r="BK1386" s="10">
        <f t="shared" si="3525"/>
        <v>0</v>
      </c>
      <c r="BL1386" s="10">
        <f t="shared" si="3525"/>
        <v>0</v>
      </c>
      <c r="BM1386" s="10">
        <f t="shared" si="3525"/>
        <v>0</v>
      </c>
      <c r="BN1386" s="10">
        <f t="shared" si="3525"/>
        <v>0</v>
      </c>
      <c r="BO1386" s="10">
        <f t="shared" si="3525"/>
        <v>0</v>
      </c>
      <c r="BP1386" s="10">
        <f t="shared" si="3525"/>
        <v>0</v>
      </c>
      <c r="BQ1386" s="10">
        <f t="shared" si="3525"/>
        <v>0</v>
      </c>
      <c r="BR1386" s="10">
        <f t="shared" si="3525"/>
        <v>0</v>
      </c>
      <c r="BS1386" s="10">
        <f t="shared" si="3525"/>
        <v>0</v>
      </c>
      <c r="BT1386" s="10">
        <f t="shared" si="3525"/>
        <v>0</v>
      </c>
      <c r="BU1386" s="18" t="s">
        <v>334</v>
      </c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J1386" s="123"/>
    </row>
    <row r="1387" spans="1:88" ht="15">
      <c r="A1387" s="110"/>
      <c r="B1387" s="104"/>
      <c r="C1387" s="105"/>
      <c r="D1387" s="106"/>
      <c r="E1387" s="106"/>
      <c r="F1387" s="10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8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U1387" s="310"/>
      <c r="AV1387" s="299"/>
      <c r="AW1387" s="308"/>
      <c r="AX1387" s="311" t="s">
        <v>337</v>
      </c>
      <c r="AY1387" s="312"/>
      <c r="AZ1387" s="11">
        <f>ROUND(AZ1386/AW1380,2)</f>
        <v>1272.6300000000001</v>
      </c>
      <c r="BA1387" s="11">
        <f>ROUND(BA1386/AW1380,2)</f>
        <v>0</v>
      </c>
      <c r="BB1387" s="11">
        <f>ROUND(BB1386/AW1380,2)</f>
        <v>0</v>
      </c>
      <c r="BC1387" s="11">
        <f>ROUND(BC1386/AW1380,2)</f>
        <v>1272.6300000000001</v>
      </c>
      <c r="BD1387" s="11">
        <f>ROUND(BD1386/AW1380,2)</f>
        <v>0</v>
      </c>
      <c r="BE1387" s="11">
        <f>ROUND(BE1386/AW1380,2)</f>
        <v>0</v>
      </c>
      <c r="BF1387" s="11">
        <f>ROUND(BF1386/AW1380,2)</f>
        <v>0</v>
      </c>
      <c r="BG1387" s="11">
        <f>ROUND(BG1386/AW1380,2)</f>
        <v>0</v>
      </c>
      <c r="BH1387" s="11">
        <f>ROUND(BH1386/AW1380,2)</f>
        <v>0</v>
      </c>
      <c r="BI1387" s="11">
        <f>ROUND(BI1386/AW1380,2)</f>
        <v>0</v>
      </c>
      <c r="BJ1387" s="11">
        <f>ROUND(BJ1386/AW1380,2)</f>
        <v>0</v>
      </c>
      <c r="BK1387" s="11">
        <f>ROUND(BK1386/AW1380,2)</f>
        <v>0</v>
      </c>
      <c r="BL1387" s="11">
        <f>ROUND(BL1386/AW1380,2)</f>
        <v>0</v>
      </c>
      <c r="BM1387" s="11">
        <f>ROUND(BM1386/AW1380,2)</f>
        <v>0</v>
      </c>
      <c r="BN1387" s="11">
        <f>ROUND(BN1386/AW1380,2)</f>
        <v>0</v>
      </c>
      <c r="BO1387" s="11">
        <f>ROUND(BO1386/AW1380,2)</f>
        <v>0</v>
      </c>
      <c r="BP1387" s="11">
        <f>ROUND(BP1386/AW1380,2)</f>
        <v>0</v>
      </c>
      <c r="BQ1387" s="11">
        <f>ROUND(BQ1386/AW1380,2)</f>
        <v>0</v>
      </c>
      <c r="BR1387" s="11">
        <f>ROUND(BR1386/AW1380,2)</f>
        <v>0</v>
      </c>
      <c r="BS1387" s="11">
        <f>ROUND(BS1386/AW1380,2)</f>
        <v>0</v>
      </c>
      <c r="BT1387" s="11">
        <f>ROUND(BT1386/AW1380,2)</f>
        <v>0</v>
      </c>
      <c r="BU1387" s="18" t="s">
        <v>335</v>
      </c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</row>
    <row r="1388" spans="1:88" ht="15">
      <c r="A1388" s="110"/>
      <c r="B1388" s="104"/>
      <c r="C1388" s="105"/>
      <c r="D1388" s="106"/>
      <c r="E1388" s="106"/>
      <c r="F1388" s="10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8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U1388" s="310"/>
      <c r="AV1388" s="300"/>
      <c r="AW1388" s="309"/>
      <c r="AX1388" s="311" t="s">
        <v>338</v>
      </c>
      <c r="AY1388" s="312"/>
      <c r="AZ1388" s="10" t="s">
        <v>36</v>
      </c>
      <c r="BA1388" s="12">
        <f>IF(BX1388=FALSE,0,BX1388)</f>
        <v>0</v>
      </c>
      <c r="BB1388" s="12" t="s">
        <v>36</v>
      </c>
      <c r="BC1388" s="12">
        <f>BC1387</f>
        <v>1272.6300000000001</v>
      </c>
      <c r="BD1388" s="12">
        <f>IF(BZ1388=FALSE,0,BZ1388)</f>
        <v>0</v>
      </c>
      <c r="BE1388" s="12" t="s">
        <v>36</v>
      </c>
      <c r="BF1388" s="12">
        <f>IF(CA1388=FALSE,0,CA1388)</f>
        <v>0</v>
      </c>
      <c r="BG1388" s="12" t="s">
        <v>36</v>
      </c>
      <c r="BH1388" s="12" t="s">
        <v>36</v>
      </c>
      <c r="BI1388" s="12" t="s">
        <v>36</v>
      </c>
      <c r="BJ1388" s="12" t="s">
        <v>36</v>
      </c>
      <c r="BK1388" s="12">
        <f>IF(CB1388=FALSE,0,CB1388)</f>
        <v>0</v>
      </c>
      <c r="BL1388" s="12" t="s">
        <v>36</v>
      </c>
      <c r="BM1388" s="12">
        <f>IF(CC1388=FALSE,0,CC1388)</f>
        <v>0</v>
      </c>
      <c r="BN1388" s="12" t="s">
        <v>36</v>
      </c>
      <c r="BO1388" s="12">
        <f>IF(CD1388=FALSE,0,CD1388)</f>
        <v>0</v>
      </c>
      <c r="BP1388" s="12">
        <f>IF(CE1388=FALSE,0,CE1388)</f>
        <v>0</v>
      </c>
      <c r="BQ1388" s="12">
        <f>IF(CF1388=FALSE,0,CF1388)</f>
        <v>0</v>
      </c>
      <c r="BR1388" s="12" t="s">
        <v>36</v>
      </c>
      <c r="BS1388" s="12">
        <f>IF(CG1388=FALSE,0,CG1388)</f>
        <v>0</v>
      </c>
      <c r="BT1388" s="12" t="s">
        <v>36</v>
      </c>
      <c r="BU1388" s="18" t="s">
        <v>336</v>
      </c>
      <c r="BX1388" s="52" t="b">
        <f>IF(AD1387=3,1896.3,IF(AD1387=4,1249.18,IF(AD1387=5,476.76,IF(AD1387=6,3974,IF(AD1387=7,1481.5,IF(AD1387=8,567.82,IF(AD1387=9,5364.7,IF(AD1387=10,1659.18,IF(AD1387=11,1172.3)))))))))</f>
        <v>0</v>
      </c>
      <c r="BY1388" s="52" t="b">
        <f>IF(AE1387=5,2411.56,IF(AE1387=8,2817.26,IF(AE1387=11,2857.82)))</f>
        <v>0</v>
      </c>
      <c r="BZ1388" s="52" t="b">
        <f>IF(AF1387=3,974.64,IF(AF1387=4,651.28,IF(AF1387=5,575.98,IF(AF1387=6,1237.4,IF(AF1387=7,824.6,IF(AF1387=8,732.08,IF(AF1387=9,1597.08,IF(AF1387=10,1068.98,IF(AF1387=11,953.72)))))))))</f>
        <v>0</v>
      </c>
      <c r="CA1388" s="52" t="b">
        <f>IF(AG1387=3,997.78,IF(AG1387=4,722.58,IF(AG1387=5,500.76,IF(AG1387=6,1258.44,IF(AG1387=7,912.42,IF(AG1387=8,632.32,IF(AG1387=9,1630.7,IF(AG1387=10,1144.38,IF(AG1387=11,805.18)))))))))</f>
        <v>0</v>
      </c>
      <c r="CB1388" s="52" t="b">
        <f>IF(AH1387=3,719.7,IF(AH1387=4,261.66,IF(AH1387=5,157.22,IF(AH1387=6,854.38,IF(AH1387=7,321.54,IF(AH1387=8,190.76,IF(AH1387=9,1136.74,IF(AH1387=10,408.8,IF(AH1387=11,265.92)))))))))</f>
        <v>0</v>
      </c>
      <c r="CC1388" s="52" t="b">
        <f>IF(AI1387=3,392.34,IF(AI1387=4,179.86,IF(AI1387=5,97.76,IF(AI1387=6,492.16,IF(AI1387=7,224.14,IF(AI1387=8,123.84,IF(AI1387=9,594.22,IF(AI1387=10,280.82,IF(AI1387=11,159.34)))))))))</f>
        <v>0</v>
      </c>
      <c r="CD1388" s="52" t="b">
        <f>IF(AJ1387=3,216.7,IF(AJ1387=4,129.3,IF(AJ1387=5,91.5,IF(AJ1387=6,288.54,IF(AJ1387=7,173.16,IF(AJ1387=8,122.92,IF(AJ1387=9,390.32,IF(AJ1387=10,236.48,IF(AJ1387=11,167.76)))))))))</f>
        <v>0</v>
      </c>
      <c r="CE1388" s="52" t="b">
        <f>IF(AK1387=3,281.7,IF(AK1387=4,209.68,IF(AK1387=5,106.64,IF(AK1387=6,572.92,IF(AK1387=7,238.84,IF(AK1387=8,126.84,IF(AK1387=9,826.54,IF(AK1387=10,282.66,IF(AK1387=11,292)))))))))</f>
        <v>0</v>
      </c>
      <c r="CF1388" s="52" t="b">
        <f>IF(AL1387=3,702.84,IF(AL1387=4,1094.44,IF(AL1387=5,312.66,IF(AL1387=6,1445.98,IF(AL1387=7,1277.92,IF(AL1387=8,377.58,IF(AL1387=9,1892.8,IF(AL1387=10,1398.92,IF(AL1387=11,723.4)))))))))</f>
        <v>0</v>
      </c>
      <c r="CG1388" s="52" t="b">
        <f>IF(AM1387=3,92.82,IF(AM1387=4,38.02,IF(AM1387=5,31.92,IF(AM1387=6,157.8,IF(AM1387=7,64.68,IF(AM1387=8,54.18,IF(AM1387=9,250.54,IF(AM1387=10,96.96,IF(AM1387=11,86.94)))))))))</f>
        <v>0</v>
      </c>
    </row>
    <row r="1389" spans="1:88" ht="30">
      <c r="A1389" s="110"/>
      <c r="B1389" s="104"/>
      <c r="C1389" s="105"/>
      <c r="D1389" s="106"/>
      <c r="E1389" s="106"/>
      <c r="F1389" s="10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8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U1389" s="295" t="s">
        <v>157</v>
      </c>
      <c r="AV1389" s="298" t="s">
        <v>388</v>
      </c>
      <c r="AW1389" s="307">
        <v>18420.3</v>
      </c>
      <c r="AX1389" s="298" t="s">
        <v>27</v>
      </c>
      <c r="AY1389" s="36" t="s">
        <v>28</v>
      </c>
      <c r="AZ1389" s="10">
        <f>BA1389+BC1389+BD1389+BF1389+BK1389+BM1389+BO1389+BP1389+BQ1389+BS1389+BT1389</f>
        <v>0</v>
      </c>
      <c r="BA1389" s="12">
        <f>ROUND($C1389*BA1397,2)</f>
        <v>0</v>
      </c>
      <c r="BB1389" s="12">
        <f>ROUND(H1389*2,2)</f>
        <v>0</v>
      </c>
      <c r="BC1389" s="12">
        <v>0</v>
      </c>
      <c r="BD1389" s="12">
        <f>ROUND($C1389*BD1397,2)</f>
        <v>0</v>
      </c>
      <c r="BE1389" s="12">
        <f>ROUND(K1389*2,2)</f>
        <v>0</v>
      </c>
      <c r="BF1389" s="12">
        <f>ROUND($C1389*BF1397,2)</f>
        <v>0</v>
      </c>
      <c r="BG1389" s="12">
        <f>ROUND(M1389*2,2)</f>
        <v>0</v>
      </c>
      <c r="BH1389" s="12">
        <f>ROUND(N1389*2,2)</f>
        <v>0</v>
      </c>
      <c r="BI1389" s="12">
        <f>ROUND(O1389*2,2)</f>
        <v>0</v>
      </c>
      <c r="BJ1389" s="12">
        <f>ROUND(P1389*2,2)</f>
        <v>0</v>
      </c>
      <c r="BK1389" s="12">
        <f>ROUND($C1389*BK1397,2)</f>
        <v>0</v>
      </c>
      <c r="BL1389" s="12">
        <f>ROUND(R1389*2,2)</f>
        <v>0</v>
      </c>
      <c r="BM1389" s="12">
        <f>ROUND($C1389*BM1397,2)</f>
        <v>0</v>
      </c>
      <c r="BN1389" s="12">
        <f>ROUND(T1389*2,2)</f>
        <v>0</v>
      </c>
      <c r="BO1389" s="12">
        <f>ROUND($C1389*BO1397,2)</f>
        <v>0</v>
      </c>
      <c r="BP1389" s="12">
        <f>ROUND(V1389*2,2)</f>
        <v>0</v>
      </c>
      <c r="BQ1389" s="12">
        <f>ROUND($C1389*BQ1397,2)</f>
        <v>0</v>
      </c>
      <c r="BR1389" s="12">
        <f>ROUND(X1389*2,2)</f>
        <v>0</v>
      </c>
      <c r="BS1389" s="12">
        <f>ROUND(Y1389*2,2)</f>
        <v>0</v>
      </c>
      <c r="BT1389" s="12">
        <f>ROUND(Z1389*2,2)</f>
        <v>0</v>
      </c>
      <c r="BU1389" s="18" t="s">
        <v>328</v>
      </c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</row>
    <row r="1390" spans="1:88" ht="60">
      <c r="A1390" s="110"/>
      <c r="B1390" s="104"/>
      <c r="C1390" s="105"/>
      <c r="D1390" s="106"/>
      <c r="E1390" s="106"/>
      <c r="F1390" s="10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8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U1390" s="296"/>
      <c r="AV1390" s="299"/>
      <c r="AW1390" s="308"/>
      <c r="AX1390" s="300"/>
      <c r="AY1390" s="36" t="s">
        <v>29</v>
      </c>
      <c r="AZ1390" s="10">
        <f t="shared" ref="AZ1390:AZ1394" si="3526">BA1390+BC1390+BD1390+BF1390+BK1390+BM1390+BO1390+BP1390+BQ1390+BS1390+BT1390</f>
        <v>235923.08</v>
      </c>
      <c r="BA1390" s="12"/>
      <c r="BB1390" s="12"/>
      <c r="BC1390" s="12">
        <v>235923.08</v>
      </c>
      <c r="BD1390" s="12"/>
      <c r="BE1390" s="12"/>
      <c r="BF1390" s="12"/>
      <c r="BG1390" s="12"/>
      <c r="BH1390" s="12"/>
      <c r="BI1390" s="12"/>
      <c r="BJ1390" s="12"/>
      <c r="BK1390" s="12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8" t="s">
        <v>329</v>
      </c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</row>
    <row r="1391" spans="1:88" ht="105">
      <c r="A1391" s="110"/>
      <c r="B1391" s="104"/>
      <c r="C1391" s="105"/>
      <c r="D1391" s="106"/>
      <c r="E1391" s="106"/>
      <c r="F1391" s="10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8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T1391" s="32">
        <f>AZ1391-BC1391</f>
        <v>0</v>
      </c>
      <c r="AU1391" s="296"/>
      <c r="AV1391" s="299"/>
      <c r="AW1391" s="308"/>
      <c r="AX1391" s="298" t="s">
        <v>30</v>
      </c>
      <c r="AY1391" s="36" t="s">
        <v>31</v>
      </c>
      <c r="AZ1391" s="10">
        <f t="shared" si="3526"/>
        <v>9158038.1799999997</v>
      </c>
      <c r="BA1391" s="12"/>
      <c r="BB1391" s="12"/>
      <c r="BC1391" s="12">
        <v>9158038.1799999997</v>
      </c>
      <c r="BD1391" s="12"/>
      <c r="BE1391" s="12"/>
      <c r="BF1391" s="12"/>
      <c r="BG1391" s="12"/>
      <c r="BH1391" s="12"/>
      <c r="BI1391" s="12"/>
      <c r="BJ1391" s="12"/>
      <c r="BK1391" s="12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8" t="s">
        <v>330</v>
      </c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</row>
    <row r="1392" spans="1:88" ht="15">
      <c r="A1392" s="110"/>
      <c r="B1392" s="104"/>
      <c r="C1392" s="105"/>
      <c r="D1392" s="106"/>
      <c r="E1392" s="106"/>
      <c r="F1392" s="10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8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U1392" s="296"/>
      <c r="AV1392" s="299"/>
      <c r="AW1392" s="308"/>
      <c r="AX1392" s="299"/>
      <c r="AY1392" s="36" t="s">
        <v>32</v>
      </c>
      <c r="AZ1392" s="10">
        <f t="shared" si="3526"/>
        <v>14198345.84</v>
      </c>
      <c r="BA1392" s="12"/>
      <c r="BB1392" s="12"/>
      <c r="BC1392" s="12">
        <v>14198345.84</v>
      </c>
      <c r="BD1392" s="12"/>
      <c r="BE1392" s="12"/>
      <c r="BF1392" s="12"/>
      <c r="BG1392" s="12"/>
      <c r="BH1392" s="12"/>
      <c r="BI1392" s="12"/>
      <c r="BJ1392" s="12"/>
      <c r="BK1392" s="12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8" t="s">
        <v>331</v>
      </c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</row>
    <row r="1393" spans="1:88" ht="15">
      <c r="A1393" s="110"/>
      <c r="B1393" s="104"/>
      <c r="C1393" s="105"/>
      <c r="D1393" s="106"/>
      <c r="E1393" s="106"/>
      <c r="F1393" s="10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8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U1393" s="296"/>
      <c r="AV1393" s="299"/>
      <c r="AW1393" s="308"/>
      <c r="AX1393" s="299"/>
      <c r="AY1393" s="36" t="s">
        <v>33</v>
      </c>
      <c r="AZ1393" s="10">
        <f t="shared" si="3526"/>
        <v>0</v>
      </c>
      <c r="BA1393" s="12"/>
      <c r="BB1393" s="12"/>
      <c r="BC1393" s="12"/>
      <c r="BD1393" s="12"/>
      <c r="BE1393" s="12"/>
      <c r="BF1393" s="12"/>
      <c r="BG1393" s="12"/>
      <c r="BH1393" s="12"/>
      <c r="BI1393" s="12"/>
      <c r="BJ1393" s="12"/>
      <c r="BK1393" s="12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8" t="s">
        <v>332</v>
      </c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</row>
    <row r="1394" spans="1:88" ht="15">
      <c r="A1394" s="110"/>
      <c r="B1394" s="104"/>
      <c r="C1394" s="105"/>
      <c r="D1394" s="106"/>
      <c r="E1394" s="106"/>
      <c r="F1394" s="10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8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U1394" s="296"/>
      <c r="AV1394" s="299"/>
      <c r="AW1394" s="308"/>
      <c r="AX1394" s="300"/>
      <c r="AY1394" s="36" t="s">
        <v>34</v>
      </c>
      <c r="AZ1394" s="10">
        <f t="shared" si="3526"/>
        <v>0</v>
      </c>
      <c r="BA1394" s="12"/>
      <c r="BB1394" s="12"/>
      <c r="BC1394" s="12"/>
      <c r="BD1394" s="12"/>
      <c r="BE1394" s="12"/>
      <c r="BF1394" s="12"/>
      <c r="BG1394" s="12"/>
      <c r="BH1394" s="12"/>
      <c r="BI1394" s="12"/>
      <c r="BJ1394" s="12"/>
      <c r="BK1394" s="12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8" t="s">
        <v>333</v>
      </c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</row>
    <row r="1395" spans="1:88" ht="15">
      <c r="A1395" s="110"/>
      <c r="B1395" s="104"/>
      <c r="C1395" s="105"/>
      <c r="D1395" s="106"/>
      <c r="E1395" s="106"/>
      <c r="F1395" s="10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8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U1395" s="296"/>
      <c r="AV1395" s="299"/>
      <c r="AW1395" s="308"/>
      <c r="AX1395" s="311" t="s">
        <v>35</v>
      </c>
      <c r="AY1395" s="312"/>
      <c r="AZ1395" s="10">
        <f>AZ1389+AZ1390+AZ1391+AZ1392+AZ1393+AZ1394</f>
        <v>23592307.100000001</v>
      </c>
      <c r="BA1395" s="10">
        <f t="shared" ref="BA1395:BT1395" si="3527">BA1389+BA1390+BA1391+BA1392+BA1393+BA1394</f>
        <v>0</v>
      </c>
      <c r="BB1395" s="10">
        <f t="shared" si="3527"/>
        <v>0</v>
      </c>
      <c r="BC1395" s="10">
        <f t="shared" si="3527"/>
        <v>23592307.100000001</v>
      </c>
      <c r="BD1395" s="10">
        <f t="shared" si="3527"/>
        <v>0</v>
      </c>
      <c r="BE1395" s="10">
        <f t="shared" si="3527"/>
        <v>0</v>
      </c>
      <c r="BF1395" s="10">
        <f t="shared" si="3527"/>
        <v>0</v>
      </c>
      <c r="BG1395" s="10">
        <f t="shared" si="3527"/>
        <v>0</v>
      </c>
      <c r="BH1395" s="10">
        <f t="shared" si="3527"/>
        <v>0</v>
      </c>
      <c r="BI1395" s="10">
        <f t="shared" si="3527"/>
        <v>0</v>
      </c>
      <c r="BJ1395" s="10">
        <f t="shared" si="3527"/>
        <v>0</v>
      </c>
      <c r="BK1395" s="10">
        <f t="shared" si="3527"/>
        <v>0</v>
      </c>
      <c r="BL1395" s="10">
        <f t="shared" si="3527"/>
        <v>0</v>
      </c>
      <c r="BM1395" s="10">
        <f t="shared" si="3527"/>
        <v>0</v>
      </c>
      <c r="BN1395" s="10">
        <f t="shared" si="3527"/>
        <v>0</v>
      </c>
      <c r="BO1395" s="10">
        <f t="shared" si="3527"/>
        <v>0</v>
      </c>
      <c r="BP1395" s="10">
        <f t="shared" si="3527"/>
        <v>0</v>
      </c>
      <c r="BQ1395" s="10">
        <f t="shared" si="3527"/>
        <v>0</v>
      </c>
      <c r="BR1395" s="10">
        <f t="shared" si="3527"/>
        <v>0</v>
      </c>
      <c r="BS1395" s="10">
        <f t="shared" si="3527"/>
        <v>0</v>
      </c>
      <c r="BT1395" s="10">
        <f t="shared" si="3527"/>
        <v>0</v>
      </c>
      <c r="BU1395" s="18" t="s">
        <v>334</v>
      </c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J1395" s="123"/>
    </row>
    <row r="1396" spans="1:88" ht="15">
      <c r="A1396" s="110"/>
      <c r="B1396" s="104"/>
      <c r="C1396" s="105"/>
      <c r="D1396" s="106"/>
      <c r="E1396" s="106"/>
      <c r="F1396" s="10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8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U1396" s="296"/>
      <c r="AV1396" s="299"/>
      <c r="AW1396" s="308"/>
      <c r="AX1396" s="311" t="s">
        <v>337</v>
      </c>
      <c r="AY1396" s="312"/>
      <c r="AZ1396" s="11">
        <f>ROUND(AZ1395/AW1389,2)</f>
        <v>1280.78</v>
      </c>
      <c r="BA1396" s="11">
        <f>ROUND(BA1395/AW1389,2)</f>
        <v>0</v>
      </c>
      <c r="BB1396" s="11">
        <f>ROUND(BB1395/AW1389,2)</f>
        <v>0</v>
      </c>
      <c r="BC1396" s="11">
        <f>ROUND(BC1395/AW1389,2)</f>
        <v>1280.78</v>
      </c>
      <c r="BD1396" s="11">
        <f>ROUND(BD1395/AW1389,2)</f>
        <v>0</v>
      </c>
      <c r="BE1396" s="11">
        <f>ROUND(BE1395/AW1389,2)</f>
        <v>0</v>
      </c>
      <c r="BF1396" s="11">
        <f>ROUND(BF1395/AW1389,2)</f>
        <v>0</v>
      </c>
      <c r="BG1396" s="11">
        <f>ROUND(BG1395/AW1389,2)</f>
        <v>0</v>
      </c>
      <c r="BH1396" s="11">
        <f>ROUND(BH1395/AW1389,2)</f>
        <v>0</v>
      </c>
      <c r="BI1396" s="11">
        <f>ROUND(BI1395/AW1389,2)</f>
        <v>0</v>
      </c>
      <c r="BJ1396" s="11">
        <f>ROUND(BJ1395/AW1389,2)</f>
        <v>0</v>
      </c>
      <c r="BK1396" s="11">
        <f>ROUND(BK1395/AW1389,2)</f>
        <v>0</v>
      </c>
      <c r="BL1396" s="11">
        <f>ROUND(BL1395/AW1389,2)</f>
        <v>0</v>
      </c>
      <c r="BM1396" s="11">
        <f>ROUND(BM1395/AW1389,2)</f>
        <v>0</v>
      </c>
      <c r="BN1396" s="11">
        <f>ROUND(BN1395/AW1389,2)</f>
        <v>0</v>
      </c>
      <c r="BO1396" s="11">
        <f>ROUND(BO1395/AW1389,2)</f>
        <v>0</v>
      </c>
      <c r="BP1396" s="11">
        <f>ROUND(BP1395/AW1389,2)</f>
        <v>0</v>
      </c>
      <c r="BQ1396" s="11">
        <f>ROUND(BQ1395/AW1389,2)</f>
        <v>0</v>
      </c>
      <c r="BR1396" s="11">
        <f>ROUND(BR1395/AW1389,2)</f>
        <v>0</v>
      </c>
      <c r="BS1396" s="11">
        <f>ROUND(BS1395/AW1389,2)</f>
        <v>0</v>
      </c>
      <c r="BT1396" s="11">
        <f>ROUND(BT1395/AW1389,2)</f>
        <v>0</v>
      </c>
      <c r="BU1396" s="18" t="s">
        <v>335</v>
      </c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</row>
    <row r="1397" spans="1:88" ht="15">
      <c r="A1397" s="110"/>
      <c r="B1397" s="104"/>
      <c r="C1397" s="105"/>
      <c r="D1397" s="106"/>
      <c r="E1397" s="106"/>
      <c r="F1397" s="10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8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U1397" s="297"/>
      <c r="AV1397" s="300"/>
      <c r="AW1397" s="309"/>
      <c r="AX1397" s="311" t="s">
        <v>338</v>
      </c>
      <c r="AY1397" s="312"/>
      <c r="AZ1397" s="10" t="s">
        <v>36</v>
      </c>
      <c r="BA1397" s="12">
        <f>IF(BX1397=FALSE,0,BX1397)</f>
        <v>0</v>
      </c>
      <c r="BB1397" s="12" t="s">
        <v>36</v>
      </c>
      <c r="BC1397" s="12">
        <f>BC1396</f>
        <v>1280.78</v>
      </c>
      <c r="BD1397" s="12">
        <f>IF(BZ1397=FALSE,0,BZ1397)</f>
        <v>0</v>
      </c>
      <c r="BE1397" s="12" t="s">
        <v>36</v>
      </c>
      <c r="BF1397" s="12">
        <f>IF(CA1397=FALSE,0,CA1397)</f>
        <v>0</v>
      </c>
      <c r="BG1397" s="12" t="s">
        <v>36</v>
      </c>
      <c r="BH1397" s="12" t="s">
        <v>36</v>
      </c>
      <c r="BI1397" s="12" t="s">
        <v>36</v>
      </c>
      <c r="BJ1397" s="12" t="s">
        <v>36</v>
      </c>
      <c r="BK1397" s="12">
        <f>IF(CB1397=FALSE,0,CB1397)</f>
        <v>0</v>
      </c>
      <c r="BL1397" s="12" t="s">
        <v>36</v>
      </c>
      <c r="BM1397" s="12">
        <f>IF(CC1397=FALSE,0,CC1397)</f>
        <v>0</v>
      </c>
      <c r="BN1397" s="12" t="s">
        <v>36</v>
      </c>
      <c r="BO1397" s="12">
        <f>IF(CD1397=FALSE,0,CD1397)</f>
        <v>0</v>
      </c>
      <c r="BP1397" s="12">
        <f>IF(CE1397=FALSE,0,CE1397)</f>
        <v>0</v>
      </c>
      <c r="BQ1397" s="12">
        <f>IF(CF1397=FALSE,0,CF1397)</f>
        <v>0</v>
      </c>
      <c r="BR1397" s="12" t="s">
        <v>36</v>
      </c>
      <c r="BS1397" s="12">
        <f>IF(CG1397=FALSE,0,CG1397)</f>
        <v>0</v>
      </c>
      <c r="BT1397" s="12" t="s">
        <v>36</v>
      </c>
      <c r="BU1397" s="18" t="s">
        <v>336</v>
      </c>
      <c r="BX1397" s="52" t="b">
        <f>IF(AD1396=3,1896.3,IF(AD1396=4,1249.18,IF(AD1396=5,476.76,IF(AD1396=6,3974,IF(AD1396=7,1481.5,IF(AD1396=8,567.82,IF(AD1396=9,5364.7,IF(AD1396=10,1659.18,IF(AD1396=11,1172.3)))))))))</f>
        <v>0</v>
      </c>
      <c r="BY1397" s="52" t="b">
        <f>IF(AE1396=5,2411.56,IF(AE1396=8,2817.26,IF(AE1396=11,2857.82)))</f>
        <v>0</v>
      </c>
      <c r="BZ1397" s="52" t="b">
        <f>IF(AF1396=3,974.64,IF(AF1396=4,651.28,IF(AF1396=5,575.98,IF(AF1396=6,1237.4,IF(AF1396=7,824.6,IF(AF1396=8,732.08,IF(AF1396=9,1597.08,IF(AF1396=10,1068.98,IF(AF1396=11,953.72)))))))))</f>
        <v>0</v>
      </c>
      <c r="CA1397" s="52" t="b">
        <f>IF(AG1396=3,997.78,IF(AG1396=4,722.58,IF(AG1396=5,500.76,IF(AG1396=6,1258.44,IF(AG1396=7,912.42,IF(AG1396=8,632.32,IF(AG1396=9,1630.7,IF(AG1396=10,1144.38,IF(AG1396=11,805.18)))))))))</f>
        <v>0</v>
      </c>
      <c r="CB1397" s="52" t="b">
        <f>IF(AH1396=3,719.7,IF(AH1396=4,261.66,IF(AH1396=5,157.22,IF(AH1396=6,854.38,IF(AH1396=7,321.54,IF(AH1396=8,190.76,IF(AH1396=9,1136.74,IF(AH1396=10,408.8,IF(AH1396=11,265.92)))))))))</f>
        <v>0</v>
      </c>
      <c r="CC1397" s="52" t="b">
        <f>IF(AI1396=3,392.34,IF(AI1396=4,179.86,IF(AI1396=5,97.76,IF(AI1396=6,492.16,IF(AI1396=7,224.14,IF(AI1396=8,123.84,IF(AI1396=9,594.22,IF(AI1396=10,280.82,IF(AI1396=11,159.34)))))))))</f>
        <v>0</v>
      </c>
      <c r="CD1397" s="52" t="b">
        <f>IF(AJ1396=3,216.7,IF(AJ1396=4,129.3,IF(AJ1396=5,91.5,IF(AJ1396=6,288.54,IF(AJ1396=7,173.16,IF(AJ1396=8,122.92,IF(AJ1396=9,390.32,IF(AJ1396=10,236.48,IF(AJ1396=11,167.76)))))))))</f>
        <v>0</v>
      </c>
      <c r="CE1397" s="52" t="b">
        <f>IF(AK1396=3,281.7,IF(AK1396=4,209.68,IF(AK1396=5,106.64,IF(AK1396=6,572.92,IF(AK1396=7,238.84,IF(AK1396=8,126.84,IF(AK1396=9,826.54,IF(AK1396=10,282.66,IF(AK1396=11,292)))))))))</f>
        <v>0</v>
      </c>
      <c r="CF1397" s="52" t="b">
        <f>IF(AL1396=3,702.84,IF(AL1396=4,1094.44,IF(AL1396=5,312.66,IF(AL1396=6,1445.98,IF(AL1396=7,1277.92,IF(AL1396=8,377.58,IF(AL1396=9,1892.8,IF(AL1396=10,1398.92,IF(AL1396=11,723.4)))))))))</f>
        <v>0</v>
      </c>
      <c r="CG1397" s="52" t="b">
        <f>IF(AM1396=3,92.82,IF(AM1396=4,38.02,IF(AM1396=5,31.92,IF(AM1396=6,157.8,IF(AM1396=7,64.68,IF(AM1396=8,54.18,IF(AM1396=9,250.54,IF(AM1396=10,96.96,IF(AM1396=11,86.94)))))))))</f>
        <v>0</v>
      </c>
    </row>
    <row r="1398" spans="1:88" ht="30">
      <c r="A1398" s="110"/>
      <c r="B1398" s="104"/>
      <c r="C1398" s="105"/>
      <c r="D1398" s="106"/>
      <c r="E1398" s="106"/>
      <c r="F1398" s="10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8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U1398" s="310" t="s">
        <v>158</v>
      </c>
      <c r="AV1398" s="298" t="s">
        <v>389</v>
      </c>
      <c r="AW1398" s="307">
        <v>7854.2</v>
      </c>
      <c r="AX1398" s="298" t="s">
        <v>27</v>
      </c>
      <c r="AY1398" s="36" t="s">
        <v>28</v>
      </c>
      <c r="AZ1398" s="10">
        <f>BA1398+BC1398+BD1398+BF1398+BK1398+BM1398+BO1398+BP1398+BQ1398+BS1398+BT1398</f>
        <v>0</v>
      </c>
      <c r="BA1398" s="12">
        <f>ROUND($C1398*BA1406,2)</f>
        <v>0</v>
      </c>
      <c r="BB1398" s="12">
        <f>ROUND(H1398*2,2)</f>
        <v>0</v>
      </c>
      <c r="BC1398" s="12">
        <v>0</v>
      </c>
      <c r="BD1398" s="12">
        <f>ROUND($C1398*BD1406,2)</f>
        <v>0</v>
      </c>
      <c r="BE1398" s="12">
        <f>ROUND(K1398*2,2)</f>
        <v>0</v>
      </c>
      <c r="BF1398" s="12">
        <f>ROUND($C1398*BF1406,2)</f>
        <v>0</v>
      </c>
      <c r="BG1398" s="12">
        <f>ROUND(M1398*2,2)</f>
        <v>0</v>
      </c>
      <c r="BH1398" s="12">
        <f>ROUND(N1398*2,2)</f>
        <v>0</v>
      </c>
      <c r="BI1398" s="12">
        <f>ROUND(O1398*2,2)</f>
        <v>0</v>
      </c>
      <c r="BJ1398" s="12">
        <f>ROUND(P1398*2,2)</f>
        <v>0</v>
      </c>
      <c r="BK1398" s="12">
        <f>ROUND($C1398*BK1406,2)</f>
        <v>0</v>
      </c>
      <c r="BL1398" s="12">
        <f>ROUND(R1398*2,2)</f>
        <v>0</v>
      </c>
      <c r="BM1398" s="12">
        <f>ROUND($C1398*BM1406,2)</f>
        <v>0</v>
      </c>
      <c r="BN1398" s="12">
        <f>ROUND(T1398*2,2)</f>
        <v>0</v>
      </c>
      <c r="BO1398" s="12">
        <f>ROUND($C1398*BO1406,2)</f>
        <v>0</v>
      </c>
      <c r="BP1398" s="12">
        <f>ROUND(V1398*2,2)</f>
        <v>0</v>
      </c>
      <c r="BQ1398" s="12">
        <f>ROUND($C1398*BQ1406,2)</f>
        <v>0</v>
      </c>
      <c r="BR1398" s="12">
        <f>ROUND(X1398*2,2)</f>
        <v>0</v>
      </c>
      <c r="BS1398" s="12">
        <f>ROUND(Y1398*2,2)</f>
        <v>0</v>
      </c>
      <c r="BT1398" s="12">
        <f>ROUND(Z1398*2,2)</f>
        <v>0</v>
      </c>
      <c r="BU1398" s="18" t="s">
        <v>328</v>
      </c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</row>
    <row r="1399" spans="1:88" ht="60">
      <c r="A1399" s="110"/>
      <c r="B1399" s="104"/>
      <c r="C1399" s="105"/>
      <c r="D1399" s="106"/>
      <c r="E1399" s="106"/>
      <c r="F1399" s="10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8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U1399" s="310"/>
      <c r="AV1399" s="299"/>
      <c r="AW1399" s="308"/>
      <c r="AX1399" s="300"/>
      <c r="AY1399" s="36" t="s">
        <v>29</v>
      </c>
      <c r="AZ1399" s="10">
        <f t="shared" ref="AZ1399:AZ1403" si="3528">BA1399+BC1399+BD1399+BF1399+BK1399+BM1399+BO1399+BP1399+BQ1399+BS1399+BT1399</f>
        <v>94369.23</v>
      </c>
      <c r="BA1399" s="12"/>
      <c r="BB1399" s="12"/>
      <c r="BC1399" s="12">
        <v>94369.23</v>
      </c>
      <c r="BD1399" s="12"/>
      <c r="BE1399" s="12"/>
      <c r="BF1399" s="12"/>
      <c r="BG1399" s="12"/>
      <c r="BH1399" s="12"/>
      <c r="BI1399" s="12"/>
      <c r="BJ1399" s="12"/>
      <c r="BK1399" s="12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8" t="s">
        <v>329</v>
      </c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</row>
    <row r="1400" spans="1:88" ht="105">
      <c r="A1400" s="110"/>
      <c r="B1400" s="104"/>
      <c r="C1400" s="105"/>
      <c r="D1400" s="106"/>
      <c r="E1400" s="106"/>
      <c r="F1400" s="10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8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T1400" s="32">
        <f>AZ1400-BC1400</f>
        <v>0</v>
      </c>
      <c r="AU1400" s="310"/>
      <c r="AV1400" s="299"/>
      <c r="AW1400" s="308"/>
      <c r="AX1400" s="298" t="s">
        <v>30</v>
      </c>
      <c r="AY1400" s="36" t="s">
        <v>31</v>
      </c>
      <c r="AZ1400" s="10">
        <f t="shared" si="3528"/>
        <v>3663215.27</v>
      </c>
      <c r="BA1400" s="12"/>
      <c r="BB1400" s="12"/>
      <c r="BC1400" s="12">
        <v>3663215.27</v>
      </c>
      <c r="BD1400" s="12"/>
      <c r="BE1400" s="12"/>
      <c r="BF1400" s="12"/>
      <c r="BG1400" s="12"/>
      <c r="BH1400" s="12"/>
      <c r="BI1400" s="12"/>
      <c r="BJ1400" s="12"/>
      <c r="BK1400" s="12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8" t="s">
        <v>330</v>
      </c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</row>
    <row r="1401" spans="1:88" ht="15">
      <c r="A1401" s="110"/>
      <c r="B1401" s="104"/>
      <c r="C1401" s="105"/>
      <c r="D1401" s="106"/>
      <c r="E1401" s="106"/>
      <c r="F1401" s="10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8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U1401" s="310"/>
      <c r="AV1401" s="299"/>
      <c r="AW1401" s="308"/>
      <c r="AX1401" s="299"/>
      <c r="AY1401" s="36" t="s">
        <v>32</v>
      </c>
      <c r="AZ1401" s="10">
        <f t="shared" si="3528"/>
        <v>5679338.3399999999</v>
      </c>
      <c r="BA1401" s="12"/>
      <c r="BB1401" s="12"/>
      <c r="BC1401" s="12">
        <v>5679338.3399999999</v>
      </c>
      <c r="BD1401" s="12"/>
      <c r="BE1401" s="12"/>
      <c r="BF1401" s="12"/>
      <c r="BG1401" s="12"/>
      <c r="BH1401" s="12"/>
      <c r="BI1401" s="12"/>
      <c r="BJ1401" s="12"/>
      <c r="BK1401" s="12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8" t="s">
        <v>331</v>
      </c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</row>
    <row r="1402" spans="1:88" ht="15">
      <c r="A1402" s="110"/>
      <c r="B1402" s="104"/>
      <c r="C1402" s="105"/>
      <c r="D1402" s="106"/>
      <c r="E1402" s="106"/>
      <c r="F1402" s="10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8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U1402" s="310"/>
      <c r="AV1402" s="299"/>
      <c r="AW1402" s="308"/>
      <c r="AX1402" s="299"/>
      <c r="AY1402" s="36" t="s">
        <v>33</v>
      </c>
      <c r="AZ1402" s="10">
        <f t="shared" si="3528"/>
        <v>0</v>
      </c>
      <c r="BA1402" s="12"/>
      <c r="BB1402" s="12"/>
      <c r="BC1402" s="12"/>
      <c r="BD1402" s="12"/>
      <c r="BE1402" s="12"/>
      <c r="BF1402" s="12"/>
      <c r="BG1402" s="12"/>
      <c r="BH1402" s="12"/>
      <c r="BI1402" s="12"/>
      <c r="BJ1402" s="12"/>
      <c r="BK1402" s="12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8" t="s">
        <v>332</v>
      </c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</row>
    <row r="1403" spans="1:88" ht="15">
      <c r="A1403" s="110"/>
      <c r="B1403" s="104"/>
      <c r="C1403" s="105"/>
      <c r="D1403" s="106"/>
      <c r="E1403" s="106"/>
      <c r="F1403" s="10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8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U1403" s="310"/>
      <c r="AV1403" s="299"/>
      <c r="AW1403" s="308"/>
      <c r="AX1403" s="300"/>
      <c r="AY1403" s="36" t="s">
        <v>34</v>
      </c>
      <c r="AZ1403" s="10">
        <f t="shared" si="3528"/>
        <v>0</v>
      </c>
      <c r="BA1403" s="12"/>
      <c r="BB1403" s="12"/>
      <c r="BC1403" s="12"/>
      <c r="BD1403" s="12"/>
      <c r="BE1403" s="12"/>
      <c r="BF1403" s="12"/>
      <c r="BG1403" s="12"/>
      <c r="BH1403" s="12"/>
      <c r="BI1403" s="12"/>
      <c r="BJ1403" s="12"/>
      <c r="BK1403" s="12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8" t="s">
        <v>333</v>
      </c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</row>
    <row r="1404" spans="1:88" ht="15">
      <c r="A1404" s="110"/>
      <c r="B1404" s="104"/>
      <c r="C1404" s="105"/>
      <c r="D1404" s="106"/>
      <c r="E1404" s="106"/>
      <c r="F1404" s="10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8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U1404" s="310"/>
      <c r="AV1404" s="299"/>
      <c r="AW1404" s="308"/>
      <c r="AX1404" s="311" t="s">
        <v>35</v>
      </c>
      <c r="AY1404" s="312"/>
      <c r="AZ1404" s="10">
        <f>AZ1398+AZ1399+AZ1400+AZ1401+AZ1402+AZ1403</f>
        <v>9436922.8399999999</v>
      </c>
      <c r="BA1404" s="10">
        <f t="shared" ref="BA1404:BT1404" si="3529">BA1398+BA1399+BA1400+BA1401+BA1402+BA1403</f>
        <v>0</v>
      </c>
      <c r="BB1404" s="10">
        <f t="shared" si="3529"/>
        <v>0</v>
      </c>
      <c r="BC1404" s="10">
        <f t="shared" si="3529"/>
        <v>9436922.8399999999</v>
      </c>
      <c r="BD1404" s="10">
        <f t="shared" si="3529"/>
        <v>0</v>
      </c>
      <c r="BE1404" s="10">
        <f t="shared" si="3529"/>
        <v>0</v>
      </c>
      <c r="BF1404" s="10">
        <f t="shared" si="3529"/>
        <v>0</v>
      </c>
      <c r="BG1404" s="10">
        <f t="shared" si="3529"/>
        <v>0</v>
      </c>
      <c r="BH1404" s="10">
        <f t="shared" si="3529"/>
        <v>0</v>
      </c>
      <c r="BI1404" s="10">
        <f t="shared" si="3529"/>
        <v>0</v>
      </c>
      <c r="BJ1404" s="10">
        <f t="shared" si="3529"/>
        <v>0</v>
      </c>
      <c r="BK1404" s="10">
        <f t="shared" si="3529"/>
        <v>0</v>
      </c>
      <c r="BL1404" s="10">
        <f t="shared" si="3529"/>
        <v>0</v>
      </c>
      <c r="BM1404" s="10">
        <f t="shared" si="3529"/>
        <v>0</v>
      </c>
      <c r="BN1404" s="10">
        <f t="shared" si="3529"/>
        <v>0</v>
      </c>
      <c r="BO1404" s="10">
        <f t="shared" si="3529"/>
        <v>0</v>
      </c>
      <c r="BP1404" s="10">
        <f t="shared" si="3529"/>
        <v>0</v>
      </c>
      <c r="BQ1404" s="10">
        <f t="shared" si="3529"/>
        <v>0</v>
      </c>
      <c r="BR1404" s="10">
        <f t="shared" si="3529"/>
        <v>0</v>
      </c>
      <c r="BS1404" s="10">
        <f t="shared" si="3529"/>
        <v>0</v>
      </c>
      <c r="BT1404" s="10">
        <f t="shared" si="3529"/>
        <v>0</v>
      </c>
      <c r="BU1404" s="18" t="s">
        <v>334</v>
      </c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J1404" s="123"/>
    </row>
    <row r="1405" spans="1:88" ht="15">
      <c r="A1405" s="110"/>
      <c r="B1405" s="104"/>
      <c r="C1405" s="105"/>
      <c r="D1405" s="106"/>
      <c r="E1405" s="106"/>
      <c r="F1405" s="10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8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U1405" s="310"/>
      <c r="AV1405" s="299"/>
      <c r="AW1405" s="308"/>
      <c r="AX1405" s="311" t="s">
        <v>337</v>
      </c>
      <c r="AY1405" s="312"/>
      <c r="AZ1405" s="11">
        <f>ROUND(AZ1404/AW1398,2)</f>
        <v>1201.51</v>
      </c>
      <c r="BA1405" s="11">
        <f>ROUND(BA1404/AW1398,2)</f>
        <v>0</v>
      </c>
      <c r="BB1405" s="11">
        <f>ROUND(BB1404/AW1398,2)</f>
        <v>0</v>
      </c>
      <c r="BC1405" s="11">
        <f>ROUND(BC1404/AW1398,2)</f>
        <v>1201.51</v>
      </c>
      <c r="BD1405" s="11">
        <f>ROUND(BD1404/AW1398,2)</f>
        <v>0</v>
      </c>
      <c r="BE1405" s="11">
        <f>ROUND(BE1404/AW1398,2)</f>
        <v>0</v>
      </c>
      <c r="BF1405" s="11">
        <f>ROUND(BF1404/AW1398,2)</f>
        <v>0</v>
      </c>
      <c r="BG1405" s="11">
        <f>ROUND(BG1404/AW1398,2)</f>
        <v>0</v>
      </c>
      <c r="BH1405" s="11">
        <f>ROUND(BH1404/AW1398,2)</f>
        <v>0</v>
      </c>
      <c r="BI1405" s="11">
        <f>ROUND(BI1404/AW1398,2)</f>
        <v>0</v>
      </c>
      <c r="BJ1405" s="11">
        <f>ROUND(BJ1404/AW1398,2)</f>
        <v>0</v>
      </c>
      <c r="BK1405" s="11">
        <f>ROUND(BK1404/AW1398,2)</f>
        <v>0</v>
      </c>
      <c r="BL1405" s="11">
        <f>ROUND(BL1404/AW1398,2)</f>
        <v>0</v>
      </c>
      <c r="BM1405" s="11">
        <f>ROUND(BM1404/AW1398,2)</f>
        <v>0</v>
      </c>
      <c r="BN1405" s="11">
        <f>ROUND(BN1404/AW1398,2)</f>
        <v>0</v>
      </c>
      <c r="BO1405" s="11">
        <f>ROUND(BO1404/AW1398,2)</f>
        <v>0</v>
      </c>
      <c r="BP1405" s="11">
        <f>ROUND(BP1404/AW1398,2)</f>
        <v>0</v>
      </c>
      <c r="BQ1405" s="11">
        <f>ROUND(BQ1404/AW1398,2)</f>
        <v>0</v>
      </c>
      <c r="BR1405" s="11">
        <f>ROUND(BR1404/AW1398,2)</f>
        <v>0</v>
      </c>
      <c r="BS1405" s="11">
        <f>ROUND(BS1404/AW1398,2)</f>
        <v>0</v>
      </c>
      <c r="BT1405" s="11">
        <f>ROUND(BT1404/AW1398,2)</f>
        <v>0</v>
      </c>
      <c r="BU1405" s="18" t="s">
        <v>335</v>
      </c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</row>
    <row r="1406" spans="1:88" ht="15">
      <c r="A1406" s="110"/>
      <c r="B1406" s="104"/>
      <c r="C1406" s="105"/>
      <c r="D1406" s="106"/>
      <c r="E1406" s="106"/>
      <c r="F1406" s="10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8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U1406" s="310"/>
      <c r="AV1406" s="300"/>
      <c r="AW1406" s="309"/>
      <c r="AX1406" s="311" t="s">
        <v>338</v>
      </c>
      <c r="AY1406" s="312"/>
      <c r="AZ1406" s="10" t="s">
        <v>36</v>
      </c>
      <c r="BA1406" s="12">
        <f>IF(BX1406=FALSE,0,BX1406)</f>
        <v>0</v>
      </c>
      <c r="BB1406" s="12" t="s">
        <v>36</v>
      </c>
      <c r="BC1406" s="12">
        <f>BC1405</f>
        <v>1201.51</v>
      </c>
      <c r="BD1406" s="12">
        <f>IF(BZ1406=FALSE,0,BZ1406)</f>
        <v>0</v>
      </c>
      <c r="BE1406" s="12" t="s">
        <v>36</v>
      </c>
      <c r="BF1406" s="12">
        <f>IF(CA1406=FALSE,0,CA1406)</f>
        <v>0</v>
      </c>
      <c r="BG1406" s="12" t="s">
        <v>36</v>
      </c>
      <c r="BH1406" s="12" t="s">
        <v>36</v>
      </c>
      <c r="BI1406" s="12" t="s">
        <v>36</v>
      </c>
      <c r="BJ1406" s="12" t="s">
        <v>36</v>
      </c>
      <c r="BK1406" s="12">
        <f>IF(CB1406=FALSE,0,CB1406)</f>
        <v>0</v>
      </c>
      <c r="BL1406" s="12" t="s">
        <v>36</v>
      </c>
      <c r="BM1406" s="12">
        <f>IF(CC1406=FALSE,0,CC1406)</f>
        <v>0</v>
      </c>
      <c r="BN1406" s="12" t="s">
        <v>36</v>
      </c>
      <c r="BO1406" s="12">
        <f>IF(CD1406=FALSE,0,CD1406)</f>
        <v>0</v>
      </c>
      <c r="BP1406" s="12">
        <f>IF(CE1406=FALSE,0,CE1406)</f>
        <v>0</v>
      </c>
      <c r="BQ1406" s="12">
        <f>IF(CF1406=FALSE,0,CF1406)</f>
        <v>0</v>
      </c>
      <c r="BR1406" s="12" t="s">
        <v>36</v>
      </c>
      <c r="BS1406" s="12">
        <f>IF(CG1406=FALSE,0,CG1406)</f>
        <v>0</v>
      </c>
      <c r="BT1406" s="12" t="s">
        <v>36</v>
      </c>
      <c r="BU1406" s="18" t="s">
        <v>336</v>
      </c>
      <c r="BX1406" s="52" t="b">
        <f>IF(AD1405=3,1896.3,IF(AD1405=4,1249.18,IF(AD1405=5,476.76,IF(AD1405=6,3974,IF(AD1405=7,1481.5,IF(AD1405=8,567.82,IF(AD1405=9,5364.7,IF(AD1405=10,1659.18,IF(AD1405=11,1172.3)))))))))</f>
        <v>0</v>
      </c>
      <c r="BY1406" s="52" t="b">
        <f>IF(AE1405=5,2411.56,IF(AE1405=8,2817.26,IF(AE1405=11,2857.82)))</f>
        <v>0</v>
      </c>
      <c r="BZ1406" s="52" t="b">
        <f>IF(AF1405=3,974.64,IF(AF1405=4,651.28,IF(AF1405=5,575.98,IF(AF1405=6,1237.4,IF(AF1405=7,824.6,IF(AF1405=8,732.08,IF(AF1405=9,1597.08,IF(AF1405=10,1068.98,IF(AF1405=11,953.72)))))))))</f>
        <v>0</v>
      </c>
      <c r="CA1406" s="52" t="b">
        <f>IF(AG1405=3,997.78,IF(AG1405=4,722.58,IF(AG1405=5,500.76,IF(AG1405=6,1258.44,IF(AG1405=7,912.42,IF(AG1405=8,632.32,IF(AG1405=9,1630.7,IF(AG1405=10,1144.38,IF(AG1405=11,805.18)))))))))</f>
        <v>0</v>
      </c>
      <c r="CB1406" s="52" t="b">
        <f>IF(AH1405=3,719.7,IF(AH1405=4,261.66,IF(AH1405=5,157.22,IF(AH1405=6,854.38,IF(AH1405=7,321.54,IF(AH1405=8,190.76,IF(AH1405=9,1136.74,IF(AH1405=10,408.8,IF(AH1405=11,265.92)))))))))</f>
        <v>0</v>
      </c>
      <c r="CC1406" s="52" t="b">
        <f>IF(AI1405=3,392.34,IF(AI1405=4,179.86,IF(AI1405=5,97.76,IF(AI1405=6,492.16,IF(AI1405=7,224.14,IF(AI1405=8,123.84,IF(AI1405=9,594.22,IF(AI1405=10,280.82,IF(AI1405=11,159.34)))))))))</f>
        <v>0</v>
      </c>
      <c r="CD1406" s="52" t="b">
        <f>IF(AJ1405=3,216.7,IF(AJ1405=4,129.3,IF(AJ1405=5,91.5,IF(AJ1405=6,288.54,IF(AJ1405=7,173.16,IF(AJ1405=8,122.92,IF(AJ1405=9,390.32,IF(AJ1405=10,236.48,IF(AJ1405=11,167.76)))))))))</f>
        <v>0</v>
      </c>
      <c r="CE1406" s="52" t="b">
        <f>IF(AK1405=3,281.7,IF(AK1405=4,209.68,IF(AK1405=5,106.64,IF(AK1405=6,572.92,IF(AK1405=7,238.84,IF(AK1405=8,126.84,IF(AK1405=9,826.54,IF(AK1405=10,282.66,IF(AK1405=11,292)))))))))</f>
        <v>0</v>
      </c>
      <c r="CF1406" s="52" t="b">
        <f>IF(AL1405=3,702.84,IF(AL1405=4,1094.44,IF(AL1405=5,312.66,IF(AL1405=6,1445.98,IF(AL1405=7,1277.92,IF(AL1405=8,377.58,IF(AL1405=9,1892.8,IF(AL1405=10,1398.92,IF(AL1405=11,723.4)))))))))</f>
        <v>0</v>
      </c>
      <c r="CG1406" s="52" t="b">
        <f>IF(AM1405=3,92.82,IF(AM1405=4,38.02,IF(AM1405=5,31.92,IF(AM1405=6,157.8,IF(AM1405=7,64.68,IF(AM1405=8,54.18,IF(AM1405=9,250.54,IF(AM1405=10,96.96,IF(AM1405=11,86.94)))))))))</f>
        <v>0</v>
      </c>
    </row>
    <row r="1407" spans="1:88" ht="30">
      <c r="A1407" s="110"/>
      <c r="B1407" s="104"/>
      <c r="C1407" s="105"/>
      <c r="D1407" s="106"/>
      <c r="E1407" s="106"/>
      <c r="F1407" s="10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8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U1407" s="295" t="s">
        <v>159</v>
      </c>
      <c r="AV1407" s="298" t="s">
        <v>390</v>
      </c>
      <c r="AW1407" s="307">
        <v>6232.9</v>
      </c>
      <c r="AX1407" s="298" t="s">
        <v>27</v>
      </c>
      <c r="AY1407" s="36" t="s">
        <v>28</v>
      </c>
      <c r="AZ1407" s="10">
        <f>BA1407+BC1407+BD1407+BF1407+BK1407+BM1407+BO1407+BP1407+BQ1407+BS1407+BT1407</f>
        <v>0</v>
      </c>
      <c r="BA1407" s="12">
        <f>ROUND($C1407*BA1415,2)</f>
        <v>0</v>
      </c>
      <c r="BB1407" s="12">
        <f>ROUND(H1407*2,2)</f>
        <v>0</v>
      </c>
      <c r="BC1407" s="12">
        <v>0</v>
      </c>
      <c r="BD1407" s="12">
        <f>ROUND($C1407*BD1415,2)</f>
        <v>0</v>
      </c>
      <c r="BE1407" s="12">
        <f>ROUND(K1407*2,2)</f>
        <v>0</v>
      </c>
      <c r="BF1407" s="12">
        <f>ROUND($C1407*BF1415,2)</f>
        <v>0</v>
      </c>
      <c r="BG1407" s="12">
        <f>ROUND(M1407*2,2)</f>
        <v>0</v>
      </c>
      <c r="BH1407" s="12">
        <f>ROUND(N1407*2,2)</f>
        <v>0</v>
      </c>
      <c r="BI1407" s="12">
        <f>ROUND(O1407*2,2)</f>
        <v>0</v>
      </c>
      <c r="BJ1407" s="12">
        <f>ROUND(P1407*2,2)</f>
        <v>0</v>
      </c>
      <c r="BK1407" s="12">
        <f>ROUND($C1407*BK1415,2)</f>
        <v>0</v>
      </c>
      <c r="BL1407" s="12">
        <f>ROUND(R1407*2,2)</f>
        <v>0</v>
      </c>
      <c r="BM1407" s="12">
        <f>ROUND($C1407*BM1415,2)</f>
        <v>0</v>
      </c>
      <c r="BN1407" s="12">
        <f>ROUND(T1407*2,2)</f>
        <v>0</v>
      </c>
      <c r="BO1407" s="12">
        <f>ROUND($C1407*BO1415,2)</f>
        <v>0</v>
      </c>
      <c r="BP1407" s="12">
        <f>ROUND(V1407*2,2)</f>
        <v>0</v>
      </c>
      <c r="BQ1407" s="12">
        <f>ROUND($C1407*BQ1415,2)</f>
        <v>0</v>
      </c>
      <c r="BR1407" s="12">
        <f>ROUND(X1407*2,2)</f>
        <v>0</v>
      </c>
      <c r="BS1407" s="12">
        <f>ROUND(Y1407*2,2)</f>
        <v>0</v>
      </c>
      <c r="BT1407" s="12">
        <f>ROUND(Z1407*2,2)</f>
        <v>0</v>
      </c>
      <c r="BU1407" s="18" t="s">
        <v>328</v>
      </c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</row>
    <row r="1408" spans="1:88" ht="60">
      <c r="A1408" s="110"/>
      <c r="B1408" s="104"/>
      <c r="C1408" s="105"/>
      <c r="D1408" s="106"/>
      <c r="E1408" s="106"/>
      <c r="F1408" s="10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8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U1408" s="296"/>
      <c r="AV1408" s="299"/>
      <c r="AW1408" s="308"/>
      <c r="AX1408" s="300"/>
      <c r="AY1408" s="36" t="s">
        <v>29</v>
      </c>
      <c r="AZ1408" s="10">
        <f t="shared" ref="AZ1408:AZ1412" si="3530">BA1408+BC1408+BD1408+BF1408+BK1408+BM1408+BO1408+BP1408+BQ1408+BS1408+BT1408</f>
        <v>94369.23</v>
      </c>
      <c r="BA1408" s="12"/>
      <c r="BB1408" s="12"/>
      <c r="BC1408" s="12">
        <v>94369.23</v>
      </c>
      <c r="BD1408" s="12"/>
      <c r="BE1408" s="12"/>
      <c r="BF1408" s="12"/>
      <c r="BG1408" s="12"/>
      <c r="BH1408" s="12"/>
      <c r="BI1408" s="12"/>
      <c r="BJ1408" s="12"/>
      <c r="BK1408" s="12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8" t="s">
        <v>329</v>
      </c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</row>
    <row r="1409" spans="1:88" ht="105">
      <c r="A1409" s="110"/>
      <c r="B1409" s="104"/>
      <c r="C1409" s="105"/>
      <c r="D1409" s="106"/>
      <c r="E1409" s="106"/>
      <c r="F1409" s="10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8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T1409" s="32">
        <f>AZ1409-BC1409</f>
        <v>0</v>
      </c>
      <c r="AU1409" s="296"/>
      <c r="AV1409" s="299"/>
      <c r="AW1409" s="308"/>
      <c r="AX1409" s="298" t="s">
        <v>30</v>
      </c>
      <c r="AY1409" s="36" t="s">
        <v>31</v>
      </c>
      <c r="AZ1409" s="10">
        <f t="shared" si="3530"/>
        <v>3663215.27</v>
      </c>
      <c r="BA1409" s="12"/>
      <c r="BB1409" s="12"/>
      <c r="BC1409" s="12">
        <v>3663215.27</v>
      </c>
      <c r="BD1409" s="12"/>
      <c r="BE1409" s="12"/>
      <c r="BF1409" s="12"/>
      <c r="BG1409" s="12"/>
      <c r="BH1409" s="12"/>
      <c r="BI1409" s="12"/>
      <c r="BJ1409" s="12"/>
      <c r="BK1409" s="12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8" t="s">
        <v>330</v>
      </c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</row>
    <row r="1410" spans="1:88" ht="15">
      <c r="A1410" s="110"/>
      <c r="B1410" s="104"/>
      <c r="C1410" s="105"/>
      <c r="D1410" s="106"/>
      <c r="E1410" s="106"/>
      <c r="F1410" s="10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8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U1410" s="296"/>
      <c r="AV1410" s="299"/>
      <c r="AW1410" s="308"/>
      <c r="AX1410" s="299"/>
      <c r="AY1410" s="36" t="s">
        <v>32</v>
      </c>
      <c r="AZ1410" s="10">
        <f t="shared" si="3530"/>
        <v>5679338.3399999999</v>
      </c>
      <c r="BA1410" s="12"/>
      <c r="BB1410" s="12"/>
      <c r="BC1410" s="12">
        <v>5679338.3399999999</v>
      </c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8" t="s">
        <v>331</v>
      </c>
      <c r="BX1410" s="56"/>
      <c r="BY1410" s="56"/>
      <c r="BZ1410" s="56"/>
      <c r="CA1410" s="56"/>
      <c r="CB1410" s="56"/>
      <c r="CC1410" s="56"/>
      <c r="CD1410" s="56"/>
      <c r="CE1410" s="56"/>
      <c r="CF1410" s="56"/>
      <c r="CG1410" s="56"/>
    </row>
    <row r="1411" spans="1:88" ht="15">
      <c r="A1411" s="110"/>
      <c r="B1411" s="104"/>
      <c r="C1411" s="105"/>
      <c r="D1411" s="106"/>
      <c r="E1411" s="106"/>
      <c r="F1411" s="10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8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U1411" s="296"/>
      <c r="AV1411" s="299"/>
      <c r="AW1411" s="308"/>
      <c r="AX1411" s="299"/>
      <c r="AY1411" s="36" t="s">
        <v>33</v>
      </c>
      <c r="AZ1411" s="10">
        <f t="shared" si="3530"/>
        <v>0</v>
      </c>
      <c r="BA1411" s="12"/>
      <c r="BB1411" s="12"/>
      <c r="BC1411" s="12"/>
      <c r="BD1411" s="12"/>
      <c r="BE1411" s="12"/>
      <c r="BF1411" s="12"/>
      <c r="BG1411" s="12"/>
      <c r="BH1411" s="12"/>
      <c r="BI1411" s="12"/>
      <c r="BJ1411" s="12"/>
      <c r="BK1411" s="12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8" t="s">
        <v>332</v>
      </c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</row>
    <row r="1412" spans="1:88" ht="15">
      <c r="A1412" s="110"/>
      <c r="B1412" s="104"/>
      <c r="C1412" s="105"/>
      <c r="D1412" s="106"/>
      <c r="E1412" s="106"/>
      <c r="F1412" s="10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8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U1412" s="296"/>
      <c r="AV1412" s="299"/>
      <c r="AW1412" s="308"/>
      <c r="AX1412" s="300"/>
      <c r="AY1412" s="36" t="s">
        <v>34</v>
      </c>
      <c r="AZ1412" s="10">
        <f t="shared" si="3530"/>
        <v>0</v>
      </c>
      <c r="BA1412" s="12"/>
      <c r="BB1412" s="12"/>
      <c r="BC1412" s="12"/>
      <c r="BD1412" s="12"/>
      <c r="BE1412" s="12"/>
      <c r="BF1412" s="12"/>
      <c r="BG1412" s="12"/>
      <c r="BH1412" s="12"/>
      <c r="BI1412" s="12"/>
      <c r="BJ1412" s="12"/>
      <c r="BK1412" s="12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8" t="s">
        <v>333</v>
      </c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</row>
    <row r="1413" spans="1:88" ht="15">
      <c r="A1413" s="110"/>
      <c r="B1413" s="104"/>
      <c r="C1413" s="105"/>
      <c r="D1413" s="106"/>
      <c r="E1413" s="106"/>
      <c r="F1413" s="10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8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U1413" s="296"/>
      <c r="AV1413" s="299"/>
      <c r="AW1413" s="308"/>
      <c r="AX1413" s="311" t="s">
        <v>35</v>
      </c>
      <c r="AY1413" s="312"/>
      <c r="AZ1413" s="10">
        <f>AZ1407+AZ1408+AZ1409+AZ1410+AZ1411+AZ1412</f>
        <v>9436922.8399999999</v>
      </c>
      <c r="BA1413" s="10">
        <f t="shared" ref="BA1413:BT1413" si="3531">BA1407+BA1408+BA1409+BA1410+BA1411+BA1412</f>
        <v>0</v>
      </c>
      <c r="BB1413" s="10">
        <f t="shared" si="3531"/>
        <v>0</v>
      </c>
      <c r="BC1413" s="10">
        <f t="shared" si="3531"/>
        <v>9436922.8399999999</v>
      </c>
      <c r="BD1413" s="10">
        <f t="shared" si="3531"/>
        <v>0</v>
      </c>
      <c r="BE1413" s="10">
        <f t="shared" si="3531"/>
        <v>0</v>
      </c>
      <c r="BF1413" s="10">
        <f t="shared" si="3531"/>
        <v>0</v>
      </c>
      <c r="BG1413" s="10">
        <f t="shared" si="3531"/>
        <v>0</v>
      </c>
      <c r="BH1413" s="10">
        <f t="shared" si="3531"/>
        <v>0</v>
      </c>
      <c r="BI1413" s="10">
        <f t="shared" si="3531"/>
        <v>0</v>
      </c>
      <c r="BJ1413" s="10">
        <f t="shared" si="3531"/>
        <v>0</v>
      </c>
      <c r="BK1413" s="10">
        <f t="shared" si="3531"/>
        <v>0</v>
      </c>
      <c r="BL1413" s="10">
        <f t="shared" si="3531"/>
        <v>0</v>
      </c>
      <c r="BM1413" s="10">
        <f t="shared" si="3531"/>
        <v>0</v>
      </c>
      <c r="BN1413" s="10">
        <f t="shared" si="3531"/>
        <v>0</v>
      </c>
      <c r="BO1413" s="10">
        <f t="shared" si="3531"/>
        <v>0</v>
      </c>
      <c r="BP1413" s="10">
        <f t="shared" si="3531"/>
        <v>0</v>
      </c>
      <c r="BQ1413" s="10">
        <f t="shared" si="3531"/>
        <v>0</v>
      </c>
      <c r="BR1413" s="10">
        <f t="shared" si="3531"/>
        <v>0</v>
      </c>
      <c r="BS1413" s="10">
        <f t="shared" si="3531"/>
        <v>0</v>
      </c>
      <c r="BT1413" s="10">
        <f t="shared" si="3531"/>
        <v>0</v>
      </c>
      <c r="BU1413" s="18" t="s">
        <v>334</v>
      </c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J1413" s="123"/>
    </row>
    <row r="1414" spans="1:88" ht="15">
      <c r="A1414" s="110"/>
      <c r="B1414" s="104"/>
      <c r="C1414" s="105"/>
      <c r="D1414" s="106"/>
      <c r="E1414" s="106"/>
      <c r="F1414" s="10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8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U1414" s="296"/>
      <c r="AV1414" s="299"/>
      <c r="AW1414" s="308"/>
      <c r="AX1414" s="311" t="s">
        <v>337</v>
      </c>
      <c r="AY1414" s="312"/>
      <c r="AZ1414" s="11">
        <f>ROUND(AZ1413/AW1407,2)</f>
        <v>1514.05</v>
      </c>
      <c r="BA1414" s="11">
        <f>ROUND(BA1413/AW1407,2)</f>
        <v>0</v>
      </c>
      <c r="BB1414" s="11">
        <f>ROUND(BB1413/AW1407,2)</f>
        <v>0</v>
      </c>
      <c r="BC1414" s="11">
        <f>ROUND(BC1413/AW1407,2)</f>
        <v>1514.05</v>
      </c>
      <c r="BD1414" s="11">
        <f>ROUND(BD1413/AW1407,2)</f>
        <v>0</v>
      </c>
      <c r="BE1414" s="11">
        <f>ROUND(BE1413/AW1407,2)</f>
        <v>0</v>
      </c>
      <c r="BF1414" s="11">
        <f>ROUND(BF1413/AW1407,2)</f>
        <v>0</v>
      </c>
      <c r="BG1414" s="11">
        <f>ROUND(BG1413/AW1407,2)</f>
        <v>0</v>
      </c>
      <c r="BH1414" s="11">
        <f>ROUND(BH1413/AW1407,2)</f>
        <v>0</v>
      </c>
      <c r="BI1414" s="11">
        <f>ROUND(BI1413/AW1407,2)</f>
        <v>0</v>
      </c>
      <c r="BJ1414" s="11">
        <f>ROUND(BJ1413/AW1407,2)</f>
        <v>0</v>
      </c>
      <c r="BK1414" s="11">
        <f>ROUND(BK1413/AW1407,2)</f>
        <v>0</v>
      </c>
      <c r="BL1414" s="11">
        <f>ROUND(BL1413/AW1407,2)</f>
        <v>0</v>
      </c>
      <c r="BM1414" s="11">
        <f>ROUND(BM1413/AW1407,2)</f>
        <v>0</v>
      </c>
      <c r="BN1414" s="11">
        <f>ROUND(BN1413/AW1407,2)</f>
        <v>0</v>
      </c>
      <c r="BO1414" s="11">
        <f>ROUND(BO1413/AW1407,2)</f>
        <v>0</v>
      </c>
      <c r="BP1414" s="11">
        <f>ROUND(BP1413/AW1407,2)</f>
        <v>0</v>
      </c>
      <c r="BQ1414" s="11">
        <f>ROUND(BQ1413/AW1407,2)</f>
        <v>0</v>
      </c>
      <c r="BR1414" s="11">
        <f>ROUND(BR1413/AW1407,2)</f>
        <v>0</v>
      </c>
      <c r="BS1414" s="11">
        <f>ROUND(BS1413/AW1407,2)</f>
        <v>0</v>
      </c>
      <c r="BT1414" s="11">
        <f>ROUND(BT1413/AW1407,2)</f>
        <v>0</v>
      </c>
      <c r="BU1414" s="18" t="s">
        <v>335</v>
      </c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</row>
    <row r="1415" spans="1:88" ht="15">
      <c r="A1415" s="110"/>
      <c r="B1415" s="104"/>
      <c r="C1415" s="105"/>
      <c r="D1415" s="106"/>
      <c r="E1415" s="106"/>
      <c r="F1415" s="10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8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U1415" s="297"/>
      <c r="AV1415" s="300"/>
      <c r="AW1415" s="309"/>
      <c r="AX1415" s="311" t="s">
        <v>338</v>
      </c>
      <c r="AY1415" s="312"/>
      <c r="AZ1415" s="10" t="s">
        <v>36</v>
      </c>
      <c r="BA1415" s="12">
        <f>IF(BX1415=FALSE,0,BX1415)</f>
        <v>0</v>
      </c>
      <c r="BB1415" s="12" t="s">
        <v>36</v>
      </c>
      <c r="BC1415" s="12">
        <f>BC1414</f>
        <v>1514.05</v>
      </c>
      <c r="BD1415" s="12">
        <f>IF(BZ1415=FALSE,0,BZ1415)</f>
        <v>0</v>
      </c>
      <c r="BE1415" s="12" t="s">
        <v>36</v>
      </c>
      <c r="BF1415" s="12">
        <f>IF(CA1415=FALSE,0,CA1415)</f>
        <v>0</v>
      </c>
      <c r="BG1415" s="12" t="s">
        <v>36</v>
      </c>
      <c r="BH1415" s="12" t="s">
        <v>36</v>
      </c>
      <c r="BI1415" s="12" t="s">
        <v>36</v>
      </c>
      <c r="BJ1415" s="12" t="s">
        <v>36</v>
      </c>
      <c r="BK1415" s="12">
        <f>IF(CB1415=FALSE,0,CB1415)</f>
        <v>0</v>
      </c>
      <c r="BL1415" s="12" t="s">
        <v>36</v>
      </c>
      <c r="BM1415" s="12">
        <f>IF(CC1415=FALSE,0,CC1415)</f>
        <v>0</v>
      </c>
      <c r="BN1415" s="12" t="s">
        <v>36</v>
      </c>
      <c r="BO1415" s="12">
        <f>IF(CD1415=FALSE,0,CD1415)</f>
        <v>0</v>
      </c>
      <c r="BP1415" s="12">
        <f>IF(CE1415=FALSE,0,CE1415)</f>
        <v>0</v>
      </c>
      <c r="BQ1415" s="12">
        <f>IF(CF1415=FALSE,0,CF1415)</f>
        <v>0</v>
      </c>
      <c r="BR1415" s="12" t="s">
        <v>36</v>
      </c>
      <c r="BS1415" s="12">
        <f>IF(CG1415=FALSE,0,CG1415)</f>
        <v>0</v>
      </c>
      <c r="BT1415" s="12" t="s">
        <v>36</v>
      </c>
      <c r="BU1415" s="18" t="s">
        <v>336</v>
      </c>
      <c r="BX1415" s="52" t="b">
        <f>IF(AD1414=3,1896.3,IF(AD1414=4,1249.18,IF(AD1414=5,476.76,IF(AD1414=6,3974,IF(AD1414=7,1481.5,IF(AD1414=8,567.82,IF(AD1414=9,5364.7,IF(AD1414=10,1659.18,IF(AD1414=11,1172.3)))))))))</f>
        <v>0</v>
      </c>
      <c r="BY1415" s="52" t="b">
        <f>IF(AE1414=5,2411.56,IF(AE1414=8,2817.26,IF(AE1414=11,2857.82)))</f>
        <v>0</v>
      </c>
      <c r="BZ1415" s="52" t="b">
        <f>IF(AF1414=3,974.64,IF(AF1414=4,651.28,IF(AF1414=5,575.98,IF(AF1414=6,1237.4,IF(AF1414=7,824.6,IF(AF1414=8,732.08,IF(AF1414=9,1597.08,IF(AF1414=10,1068.98,IF(AF1414=11,953.72)))))))))</f>
        <v>0</v>
      </c>
      <c r="CA1415" s="52" t="b">
        <f>IF(AG1414=3,997.78,IF(AG1414=4,722.58,IF(AG1414=5,500.76,IF(AG1414=6,1258.44,IF(AG1414=7,912.42,IF(AG1414=8,632.32,IF(AG1414=9,1630.7,IF(AG1414=10,1144.38,IF(AG1414=11,805.18)))))))))</f>
        <v>0</v>
      </c>
      <c r="CB1415" s="52" t="b">
        <f>IF(AH1414=3,719.7,IF(AH1414=4,261.66,IF(AH1414=5,157.22,IF(AH1414=6,854.38,IF(AH1414=7,321.54,IF(AH1414=8,190.76,IF(AH1414=9,1136.74,IF(AH1414=10,408.8,IF(AH1414=11,265.92)))))))))</f>
        <v>0</v>
      </c>
      <c r="CC1415" s="52" t="b">
        <f>IF(AI1414=3,392.34,IF(AI1414=4,179.86,IF(AI1414=5,97.76,IF(AI1414=6,492.16,IF(AI1414=7,224.14,IF(AI1414=8,123.84,IF(AI1414=9,594.22,IF(AI1414=10,280.82,IF(AI1414=11,159.34)))))))))</f>
        <v>0</v>
      </c>
      <c r="CD1415" s="52" t="b">
        <f>IF(AJ1414=3,216.7,IF(AJ1414=4,129.3,IF(AJ1414=5,91.5,IF(AJ1414=6,288.54,IF(AJ1414=7,173.16,IF(AJ1414=8,122.92,IF(AJ1414=9,390.32,IF(AJ1414=10,236.48,IF(AJ1414=11,167.76)))))))))</f>
        <v>0</v>
      </c>
      <c r="CE1415" s="52" t="b">
        <f>IF(AK1414=3,281.7,IF(AK1414=4,209.68,IF(AK1414=5,106.64,IF(AK1414=6,572.92,IF(AK1414=7,238.84,IF(AK1414=8,126.84,IF(AK1414=9,826.54,IF(AK1414=10,282.66,IF(AK1414=11,292)))))))))</f>
        <v>0</v>
      </c>
      <c r="CF1415" s="52" t="b">
        <f>IF(AL1414=3,702.84,IF(AL1414=4,1094.44,IF(AL1414=5,312.66,IF(AL1414=6,1445.98,IF(AL1414=7,1277.92,IF(AL1414=8,377.58,IF(AL1414=9,1892.8,IF(AL1414=10,1398.92,IF(AL1414=11,723.4)))))))))</f>
        <v>0</v>
      </c>
      <c r="CG1415" s="52" t="b">
        <f>IF(AM1414=3,92.82,IF(AM1414=4,38.02,IF(AM1414=5,31.92,IF(AM1414=6,157.8,IF(AM1414=7,64.68,IF(AM1414=8,54.18,IF(AM1414=9,250.54,IF(AM1414=10,96.96,IF(AM1414=11,86.94)))))))))</f>
        <v>0</v>
      </c>
    </row>
    <row r="1416" spans="1:88" ht="30">
      <c r="A1416" s="110"/>
      <c r="B1416" s="104"/>
      <c r="C1416" s="105"/>
      <c r="D1416" s="106"/>
      <c r="E1416" s="106"/>
      <c r="F1416" s="10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8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U1416" s="310" t="s">
        <v>160</v>
      </c>
      <c r="AV1416" s="298" t="s">
        <v>391</v>
      </c>
      <c r="AW1416" s="307">
        <v>10197.799999999999</v>
      </c>
      <c r="AX1416" s="298" t="s">
        <v>27</v>
      </c>
      <c r="AY1416" s="36" t="s">
        <v>28</v>
      </c>
      <c r="AZ1416" s="10">
        <f>BA1416+BC1416+BD1416+BF1416+BK1416+BM1416+BO1416+BP1416+BQ1416+BS1416+BT1416</f>
        <v>0</v>
      </c>
      <c r="BA1416" s="12">
        <f>ROUND($C1416*BA1424,2)</f>
        <v>0</v>
      </c>
      <c r="BB1416" s="12">
        <f>ROUND(H1416*2,2)</f>
        <v>0</v>
      </c>
      <c r="BC1416" s="12">
        <v>0</v>
      </c>
      <c r="BD1416" s="12">
        <f>ROUND($C1416*BD1424,2)</f>
        <v>0</v>
      </c>
      <c r="BE1416" s="12">
        <f>ROUND(K1416*2,2)</f>
        <v>0</v>
      </c>
      <c r="BF1416" s="12">
        <f>ROUND($C1416*BF1424,2)</f>
        <v>0</v>
      </c>
      <c r="BG1416" s="12">
        <f>ROUND(M1416*2,2)</f>
        <v>0</v>
      </c>
      <c r="BH1416" s="12">
        <f>ROUND(N1416*2,2)</f>
        <v>0</v>
      </c>
      <c r="BI1416" s="12">
        <f>ROUND(O1416*2,2)</f>
        <v>0</v>
      </c>
      <c r="BJ1416" s="12">
        <f>ROUND(P1416*2,2)</f>
        <v>0</v>
      </c>
      <c r="BK1416" s="12">
        <f>ROUND($C1416*BK1424,2)</f>
        <v>0</v>
      </c>
      <c r="BL1416" s="12">
        <f>ROUND(R1416*2,2)</f>
        <v>0</v>
      </c>
      <c r="BM1416" s="12">
        <f>ROUND($C1416*BM1424,2)</f>
        <v>0</v>
      </c>
      <c r="BN1416" s="12">
        <f>ROUND(T1416*2,2)</f>
        <v>0</v>
      </c>
      <c r="BO1416" s="12">
        <f>ROUND($C1416*BO1424,2)</f>
        <v>0</v>
      </c>
      <c r="BP1416" s="12">
        <f>ROUND(V1416*2,2)</f>
        <v>0</v>
      </c>
      <c r="BQ1416" s="12">
        <f>ROUND($C1416*BQ1424,2)</f>
        <v>0</v>
      </c>
      <c r="BR1416" s="12">
        <f>ROUND(X1416*2,2)</f>
        <v>0</v>
      </c>
      <c r="BS1416" s="12">
        <f>ROUND(Y1416*2,2)</f>
        <v>0</v>
      </c>
      <c r="BT1416" s="12">
        <f>ROUND(Z1416*2,2)</f>
        <v>0</v>
      </c>
      <c r="BU1416" s="18" t="s">
        <v>328</v>
      </c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</row>
    <row r="1417" spans="1:88" ht="60">
      <c r="A1417" s="110"/>
      <c r="B1417" s="104"/>
      <c r="C1417" s="105"/>
      <c r="D1417" s="106"/>
      <c r="E1417" s="106"/>
      <c r="F1417" s="10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8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U1417" s="310"/>
      <c r="AV1417" s="299"/>
      <c r="AW1417" s="308"/>
      <c r="AX1417" s="300"/>
      <c r="AY1417" s="36" t="s">
        <v>29</v>
      </c>
      <c r="AZ1417" s="10">
        <f t="shared" ref="AZ1417:AZ1421" si="3532">BA1417+BC1417+BD1417+BF1417+BK1417+BM1417+BO1417+BP1417+BQ1417+BS1417+BT1417</f>
        <v>47184.62</v>
      </c>
      <c r="BA1417" s="12"/>
      <c r="BB1417" s="12"/>
      <c r="BC1417" s="12">
        <v>47184.62</v>
      </c>
      <c r="BD1417" s="12"/>
      <c r="BE1417" s="12"/>
      <c r="BF1417" s="12"/>
      <c r="BG1417" s="12"/>
      <c r="BH1417" s="12"/>
      <c r="BI1417" s="12"/>
      <c r="BJ1417" s="12"/>
      <c r="BK1417" s="12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8" t="s">
        <v>329</v>
      </c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</row>
    <row r="1418" spans="1:88" ht="105">
      <c r="A1418" s="110"/>
      <c r="B1418" s="104"/>
      <c r="C1418" s="105"/>
      <c r="D1418" s="106"/>
      <c r="E1418" s="106"/>
      <c r="F1418" s="10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8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T1418" s="32">
        <f>AZ1418-BC1418</f>
        <v>0</v>
      </c>
      <c r="AU1418" s="310"/>
      <c r="AV1418" s="299"/>
      <c r="AW1418" s="308"/>
      <c r="AX1418" s="298" t="s">
        <v>30</v>
      </c>
      <c r="AY1418" s="36" t="s">
        <v>31</v>
      </c>
      <c r="AZ1418" s="10">
        <f t="shared" si="3532"/>
        <v>1831607.64</v>
      </c>
      <c r="BA1418" s="12"/>
      <c r="BB1418" s="12"/>
      <c r="BC1418" s="12">
        <v>1831607.64</v>
      </c>
      <c r="BD1418" s="12"/>
      <c r="BE1418" s="12"/>
      <c r="BF1418" s="12"/>
      <c r="BG1418" s="12"/>
      <c r="BH1418" s="12"/>
      <c r="BI1418" s="12"/>
      <c r="BJ1418" s="12"/>
      <c r="BK1418" s="12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8" t="s">
        <v>330</v>
      </c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</row>
    <row r="1419" spans="1:88" ht="15">
      <c r="A1419" s="110"/>
      <c r="B1419" s="104"/>
      <c r="C1419" s="105"/>
      <c r="D1419" s="106"/>
      <c r="E1419" s="106"/>
      <c r="F1419" s="10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8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U1419" s="310"/>
      <c r="AV1419" s="299"/>
      <c r="AW1419" s="308"/>
      <c r="AX1419" s="299"/>
      <c r="AY1419" s="36" t="s">
        <v>32</v>
      </c>
      <c r="AZ1419" s="10">
        <f t="shared" si="3532"/>
        <v>2839669.16</v>
      </c>
      <c r="BA1419" s="12"/>
      <c r="BB1419" s="12"/>
      <c r="BC1419" s="12">
        <v>2839669.16</v>
      </c>
      <c r="BD1419" s="12"/>
      <c r="BE1419" s="12"/>
      <c r="BF1419" s="12"/>
      <c r="BG1419" s="12"/>
      <c r="BH1419" s="12"/>
      <c r="BI1419" s="12"/>
      <c r="BJ1419" s="12"/>
      <c r="BK1419" s="12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8" t="s">
        <v>331</v>
      </c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</row>
    <row r="1420" spans="1:88" ht="15">
      <c r="A1420" s="110"/>
      <c r="B1420" s="104"/>
      <c r="C1420" s="105"/>
      <c r="D1420" s="106"/>
      <c r="E1420" s="106"/>
      <c r="F1420" s="10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8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U1420" s="310"/>
      <c r="AV1420" s="299"/>
      <c r="AW1420" s="308"/>
      <c r="AX1420" s="299"/>
      <c r="AY1420" s="36" t="s">
        <v>33</v>
      </c>
      <c r="AZ1420" s="10">
        <f t="shared" si="3532"/>
        <v>0</v>
      </c>
      <c r="BA1420" s="12"/>
      <c r="BB1420" s="12"/>
      <c r="BC1420" s="12"/>
      <c r="BD1420" s="12"/>
      <c r="BE1420" s="12"/>
      <c r="BF1420" s="12"/>
      <c r="BG1420" s="12"/>
      <c r="BH1420" s="12"/>
      <c r="BI1420" s="12"/>
      <c r="BJ1420" s="12"/>
      <c r="BK1420" s="12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8" t="s">
        <v>332</v>
      </c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</row>
    <row r="1421" spans="1:88" ht="15">
      <c r="A1421" s="110"/>
      <c r="B1421" s="104"/>
      <c r="C1421" s="105"/>
      <c r="D1421" s="106"/>
      <c r="E1421" s="106"/>
      <c r="F1421" s="10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8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U1421" s="310"/>
      <c r="AV1421" s="299"/>
      <c r="AW1421" s="308"/>
      <c r="AX1421" s="300"/>
      <c r="AY1421" s="36" t="s">
        <v>34</v>
      </c>
      <c r="AZ1421" s="10">
        <f t="shared" si="3532"/>
        <v>0</v>
      </c>
      <c r="BA1421" s="12"/>
      <c r="BB1421" s="12"/>
      <c r="BC1421" s="12"/>
      <c r="BD1421" s="12"/>
      <c r="BE1421" s="12"/>
      <c r="BF1421" s="12"/>
      <c r="BG1421" s="12"/>
      <c r="BH1421" s="12"/>
      <c r="BI1421" s="12"/>
      <c r="BJ1421" s="12"/>
      <c r="BK1421" s="12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8" t="s">
        <v>333</v>
      </c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</row>
    <row r="1422" spans="1:88" ht="15">
      <c r="A1422" s="110"/>
      <c r="B1422" s="104"/>
      <c r="C1422" s="105"/>
      <c r="D1422" s="106"/>
      <c r="E1422" s="106"/>
      <c r="F1422" s="10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8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U1422" s="310"/>
      <c r="AV1422" s="299"/>
      <c r="AW1422" s="308"/>
      <c r="AX1422" s="311" t="s">
        <v>35</v>
      </c>
      <c r="AY1422" s="312"/>
      <c r="AZ1422" s="10">
        <f>AZ1416+AZ1417+AZ1418+AZ1419+AZ1420+AZ1421</f>
        <v>4718461.42</v>
      </c>
      <c r="BA1422" s="10">
        <f t="shared" ref="BA1422:BT1422" si="3533">BA1416+BA1417+BA1418+BA1419+BA1420+BA1421</f>
        <v>0</v>
      </c>
      <c r="BB1422" s="10">
        <f t="shared" si="3533"/>
        <v>0</v>
      </c>
      <c r="BC1422" s="10">
        <f t="shared" si="3533"/>
        <v>4718461.42</v>
      </c>
      <c r="BD1422" s="10">
        <f t="shared" si="3533"/>
        <v>0</v>
      </c>
      <c r="BE1422" s="10">
        <f t="shared" si="3533"/>
        <v>0</v>
      </c>
      <c r="BF1422" s="10">
        <f t="shared" si="3533"/>
        <v>0</v>
      </c>
      <c r="BG1422" s="10">
        <f t="shared" si="3533"/>
        <v>0</v>
      </c>
      <c r="BH1422" s="10">
        <f t="shared" si="3533"/>
        <v>0</v>
      </c>
      <c r="BI1422" s="10">
        <f t="shared" si="3533"/>
        <v>0</v>
      </c>
      <c r="BJ1422" s="10">
        <f t="shared" si="3533"/>
        <v>0</v>
      </c>
      <c r="BK1422" s="10">
        <f t="shared" si="3533"/>
        <v>0</v>
      </c>
      <c r="BL1422" s="10">
        <f t="shared" si="3533"/>
        <v>0</v>
      </c>
      <c r="BM1422" s="10">
        <f t="shared" si="3533"/>
        <v>0</v>
      </c>
      <c r="BN1422" s="10">
        <f t="shared" si="3533"/>
        <v>0</v>
      </c>
      <c r="BO1422" s="10">
        <f t="shared" si="3533"/>
        <v>0</v>
      </c>
      <c r="BP1422" s="10">
        <f t="shared" si="3533"/>
        <v>0</v>
      </c>
      <c r="BQ1422" s="10">
        <f t="shared" si="3533"/>
        <v>0</v>
      </c>
      <c r="BR1422" s="10">
        <f t="shared" si="3533"/>
        <v>0</v>
      </c>
      <c r="BS1422" s="10">
        <f t="shared" si="3533"/>
        <v>0</v>
      </c>
      <c r="BT1422" s="10">
        <f t="shared" si="3533"/>
        <v>0</v>
      </c>
      <c r="BU1422" s="18" t="s">
        <v>334</v>
      </c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J1422" s="123"/>
    </row>
    <row r="1423" spans="1:88" ht="15">
      <c r="A1423" s="110"/>
      <c r="B1423" s="104"/>
      <c r="C1423" s="105"/>
      <c r="D1423" s="106"/>
      <c r="E1423" s="106"/>
      <c r="F1423" s="10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8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U1423" s="310"/>
      <c r="AV1423" s="299"/>
      <c r="AW1423" s="308"/>
      <c r="AX1423" s="311" t="s">
        <v>337</v>
      </c>
      <c r="AY1423" s="312"/>
      <c r="AZ1423" s="11">
        <f>ROUND(AZ1422/AW1416,2)</f>
        <v>462.69</v>
      </c>
      <c r="BA1423" s="11">
        <f>ROUND(BA1422/AW1416,2)</f>
        <v>0</v>
      </c>
      <c r="BB1423" s="11">
        <f>ROUND(BB1422/AW1416,2)</f>
        <v>0</v>
      </c>
      <c r="BC1423" s="11">
        <f>ROUND(BC1422/AW1416,2)</f>
        <v>462.69</v>
      </c>
      <c r="BD1423" s="11">
        <f>ROUND(BD1422/AW1416,2)</f>
        <v>0</v>
      </c>
      <c r="BE1423" s="11">
        <f>ROUND(BE1422/AW1416,2)</f>
        <v>0</v>
      </c>
      <c r="BF1423" s="11">
        <f>ROUND(BF1422/AW1416,2)</f>
        <v>0</v>
      </c>
      <c r="BG1423" s="11">
        <f>ROUND(BG1422/AW1416,2)</f>
        <v>0</v>
      </c>
      <c r="BH1423" s="11">
        <f>ROUND(BH1422/AW1416,2)</f>
        <v>0</v>
      </c>
      <c r="BI1423" s="11">
        <f>ROUND(BI1422/AW1416,2)</f>
        <v>0</v>
      </c>
      <c r="BJ1423" s="11">
        <f>ROUND(BJ1422/AW1416,2)</f>
        <v>0</v>
      </c>
      <c r="BK1423" s="11">
        <f>ROUND(BK1422/AW1416,2)</f>
        <v>0</v>
      </c>
      <c r="BL1423" s="11">
        <f>ROUND(BL1422/AW1416,2)</f>
        <v>0</v>
      </c>
      <c r="BM1423" s="11">
        <f>ROUND(BM1422/AW1416,2)</f>
        <v>0</v>
      </c>
      <c r="BN1423" s="11">
        <f>ROUND(BN1422/AW1416,2)</f>
        <v>0</v>
      </c>
      <c r="BO1423" s="11">
        <f>ROUND(BO1422/AW1416,2)</f>
        <v>0</v>
      </c>
      <c r="BP1423" s="11">
        <f>ROUND(BP1422/AW1416,2)</f>
        <v>0</v>
      </c>
      <c r="BQ1423" s="11">
        <f>ROUND(BQ1422/AW1416,2)</f>
        <v>0</v>
      </c>
      <c r="BR1423" s="11">
        <f>ROUND(BR1422/AW1416,2)</f>
        <v>0</v>
      </c>
      <c r="BS1423" s="11">
        <f>ROUND(BS1422/AW1416,2)</f>
        <v>0</v>
      </c>
      <c r="BT1423" s="11">
        <f>ROUND(BT1422/AW1416,2)</f>
        <v>0</v>
      </c>
      <c r="BU1423" s="18" t="s">
        <v>335</v>
      </c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</row>
    <row r="1424" spans="1:88" ht="15">
      <c r="A1424" s="110"/>
      <c r="B1424" s="104"/>
      <c r="C1424" s="105"/>
      <c r="D1424" s="106"/>
      <c r="E1424" s="106"/>
      <c r="F1424" s="10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8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U1424" s="310"/>
      <c r="AV1424" s="300"/>
      <c r="AW1424" s="309"/>
      <c r="AX1424" s="311" t="s">
        <v>338</v>
      </c>
      <c r="AY1424" s="312"/>
      <c r="AZ1424" s="10" t="s">
        <v>36</v>
      </c>
      <c r="BA1424" s="12">
        <f>IF(BX1424=FALSE,0,BX1424)</f>
        <v>0</v>
      </c>
      <c r="BB1424" s="12" t="s">
        <v>36</v>
      </c>
      <c r="BC1424" s="12">
        <f>BC1423</f>
        <v>462.69</v>
      </c>
      <c r="BD1424" s="12">
        <f>IF(BZ1424=FALSE,0,BZ1424)</f>
        <v>0</v>
      </c>
      <c r="BE1424" s="12" t="s">
        <v>36</v>
      </c>
      <c r="BF1424" s="12">
        <f>IF(CA1424=FALSE,0,CA1424)</f>
        <v>0</v>
      </c>
      <c r="BG1424" s="12" t="s">
        <v>36</v>
      </c>
      <c r="BH1424" s="12" t="s">
        <v>36</v>
      </c>
      <c r="BI1424" s="12" t="s">
        <v>36</v>
      </c>
      <c r="BJ1424" s="12" t="s">
        <v>36</v>
      </c>
      <c r="BK1424" s="12">
        <f>IF(CB1424=FALSE,0,CB1424)</f>
        <v>0</v>
      </c>
      <c r="BL1424" s="12" t="s">
        <v>36</v>
      </c>
      <c r="BM1424" s="12">
        <f>IF(CC1424=FALSE,0,CC1424)</f>
        <v>0</v>
      </c>
      <c r="BN1424" s="12" t="s">
        <v>36</v>
      </c>
      <c r="BO1424" s="12">
        <f>IF(CD1424=FALSE,0,CD1424)</f>
        <v>0</v>
      </c>
      <c r="BP1424" s="12">
        <f>IF(CE1424=FALSE,0,CE1424)</f>
        <v>0</v>
      </c>
      <c r="BQ1424" s="12">
        <f>IF(CF1424=FALSE,0,CF1424)</f>
        <v>0</v>
      </c>
      <c r="BR1424" s="12" t="s">
        <v>36</v>
      </c>
      <c r="BS1424" s="12">
        <f>IF(CG1424=FALSE,0,CG1424)</f>
        <v>0</v>
      </c>
      <c r="BT1424" s="12" t="s">
        <v>36</v>
      </c>
      <c r="BU1424" s="18" t="s">
        <v>336</v>
      </c>
      <c r="BX1424" s="52" t="b">
        <f>IF(AD1423=3,1896.3,IF(AD1423=4,1249.18,IF(AD1423=5,476.76,IF(AD1423=6,3974,IF(AD1423=7,1481.5,IF(AD1423=8,567.82,IF(AD1423=9,5364.7,IF(AD1423=10,1659.18,IF(AD1423=11,1172.3)))))))))</f>
        <v>0</v>
      </c>
      <c r="BY1424" s="52" t="b">
        <f>IF(AE1423=5,2411.56,IF(AE1423=8,2817.26,IF(AE1423=11,2857.82)))</f>
        <v>0</v>
      </c>
      <c r="BZ1424" s="52" t="b">
        <f>IF(AF1423=3,974.64,IF(AF1423=4,651.28,IF(AF1423=5,575.98,IF(AF1423=6,1237.4,IF(AF1423=7,824.6,IF(AF1423=8,732.08,IF(AF1423=9,1597.08,IF(AF1423=10,1068.98,IF(AF1423=11,953.72)))))))))</f>
        <v>0</v>
      </c>
      <c r="CA1424" s="52" t="b">
        <f>IF(AG1423=3,997.78,IF(AG1423=4,722.58,IF(AG1423=5,500.76,IF(AG1423=6,1258.44,IF(AG1423=7,912.42,IF(AG1423=8,632.32,IF(AG1423=9,1630.7,IF(AG1423=10,1144.38,IF(AG1423=11,805.18)))))))))</f>
        <v>0</v>
      </c>
      <c r="CB1424" s="52" t="b">
        <f>IF(AH1423=3,719.7,IF(AH1423=4,261.66,IF(AH1423=5,157.22,IF(AH1423=6,854.38,IF(AH1423=7,321.54,IF(AH1423=8,190.76,IF(AH1423=9,1136.74,IF(AH1423=10,408.8,IF(AH1423=11,265.92)))))))))</f>
        <v>0</v>
      </c>
      <c r="CC1424" s="52" t="b">
        <f>IF(AI1423=3,392.34,IF(AI1423=4,179.86,IF(AI1423=5,97.76,IF(AI1423=6,492.16,IF(AI1423=7,224.14,IF(AI1423=8,123.84,IF(AI1423=9,594.22,IF(AI1423=10,280.82,IF(AI1423=11,159.34)))))))))</f>
        <v>0</v>
      </c>
      <c r="CD1424" s="52" t="b">
        <f>IF(AJ1423=3,216.7,IF(AJ1423=4,129.3,IF(AJ1423=5,91.5,IF(AJ1423=6,288.54,IF(AJ1423=7,173.16,IF(AJ1423=8,122.92,IF(AJ1423=9,390.32,IF(AJ1423=10,236.48,IF(AJ1423=11,167.76)))))))))</f>
        <v>0</v>
      </c>
      <c r="CE1424" s="52" t="b">
        <f>IF(AK1423=3,281.7,IF(AK1423=4,209.68,IF(AK1423=5,106.64,IF(AK1423=6,572.92,IF(AK1423=7,238.84,IF(AK1423=8,126.84,IF(AK1423=9,826.54,IF(AK1423=10,282.66,IF(AK1423=11,292)))))))))</f>
        <v>0</v>
      </c>
      <c r="CF1424" s="52" t="b">
        <f>IF(AL1423=3,702.84,IF(AL1423=4,1094.44,IF(AL1423=5,312.66,IF(AL1423=6,1445.98,IF(AL1423=7,1277.92,IF(AL1423=8,377.58,IF(AL1423=9,1892.8,IF(AL1423=10,1398.92,IF(AL1423=11,723.4)))))))))</f>
        <v>0</v>
      </c>
      <c r="CG1424" s="52" t="b">
        <f>IF(AM1423=3,92.82,IF(AM1423=4,38.02,IF(AM1423=5,31.92,IF(AM1423=6,157.8,IF(AM1423=7,64.68,IF(AM1423=8,54.18,IF(AM1423=9,250.54,IF(AM1423=10,96.96,IF(AM1423=11,86.94)))))))))</f>
        <v>0</v>
      </c>
    </row>
    <row r="1425" spans="1:88" ht="30">
      <c r="A1425" s="110"/>
      <c r="B1425" s="104"/>
      <c r="C1425" s="105"/>
      <c r="D1425" s="106"/>
      <c r="E1425" s="106"/>
      <c r="F1425" s="10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8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U1425" s="295" t="s">
        <v>161</v>
      </c>
      <c r="AV1425" s="298" t="s">
        <v>392</v>
      </c>
      <c r="AW1425" s="307">
        <v>16205.3</v>
      </c>
      <c r="AX1425" s="298" t="s">
        <v>27</v>
      </c>
      <c r="AY1425" s="36" t="s">
        <v>28</v>
      </c>
      <c r="AZ1425" s="10">
        <f>BA1425+BC1425+BD1425+BF1425+BK1425+BM1425+BO1425+BP1425+BQ1425+BS1425+BT1425</f>
        <v>0</v>
      </c>
      <c r="BA1425" s="12">
        <f>ROUND($C1425*BA1433,2)</f>
        <v>0</v>
      </c>
      <c r="BB1425" s="12">
        <f>ROUND(H1425*2,2)</f>
        <v>0</v>
      </c>
      <c r="BC1425" s="12">
        <v>0</v>
      </c>
      <c r="BD1425" s="12">
        <f>ROUND($C1425*BD1433,2)</f>
        <v>0</v>
      </c>
      <c r="BE1425" s="12">
        <f>ROUND(K1425*2,2)</f>
        <v>0</v>
      </c>
      <c r="BF1425" s="12">
        <f>ROUND($C1425*BF1433,2)</f>
        <v>0</v>
      </c>
      <c r="BG1425" s="12">
        <f>ROUND(M1425*2,2)</f>
        <v>0</v>
      </c>
      <c r="BH1425" s="12">
        <f>ROUND(N1425*2,2)</f>
        <v>0</v>
      </c>
      <c r="BI1425" s="12">
        <f>ROUND(O1425*2,2)</f>
        <v>0</v>
      </c>
      <c r="BJ1425" s="12">
        <f>ROUND(P1425*2,2)</f>
        <v>0</v>
      </c>
      <c r="BK1425" s="12">
        <f>ROUND($C1425*BK1433,2)</f>
        <v>0</v>
      </c>
      <c r="BL1425" s="12">
        <f>ROUND(R1425*2,2)</f>
        <v>0</v>
      </c>
      <c r="BM1425" s="12">
        <f>ROUND($C1425*BM1433,2)</f>
        <v>0</v>
      </c>
      <c r="BN1425" s="12">
        <f>ROUND(T1425*2,2)</f>
        <v>0</v>
      </c>
      <c r="BO1425" s="12">
        <f>ROUND($C1425*BO1433,2)</f>
        <v>0</v>
      </c>
      <c r="BP1425" s="12">
        <f>ROUND(V1425*2,2)</f>
        <v>0</v>
      </c>
      <c r="BQ1425" s="12">
        <f>ROUND($C1425*BQ1433,2)</f>
        <v>0</v>
      </c>
      <c r="BR1425" s="12">
        <f>ROUND(X1425*2,2)</f>
        <v>0</v>
      </c>
      <c r="BS1425" s="12">
        <f>ROUND(Y1425*2,2)</f>
        <v>0</v>
      </c>
      <c r="BT1425" s="12">
        <f>ROUND(Z1425*2,2)</f>
        <v>0</v>
      </c>
      <c r="BU1425" s="18" t="s">
        <v>328</v>
      </c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</row>
    <row r="1426" spans="1:88" ht="60">
      <c r="A1426" s="110"/>
      <c r="B1426" s="104"/>
      <c r="C1426" s="105"/>
      <c r="D1426" s="106"/>
      <c r="E1426" s="106"/>
      <c r="F1426" s="10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8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U1426" s="296"/>
      <c r="AV1426" s="299"/>
      <c r="AW1426" s="308"/>
      <c r="AX1426" s="300"/>
      <c r="AY1426" s="36" t="s">
        <v>29</v>
      </c>
      <c r="AZ1426" s="10">
        <f t="shared" ref="AZ1426:AZ1430" si="3534">BA1426+BC1426+BD1426+BF1426+BK1426+BM1426+BO1426+BP1426+BQ1426+BS1426+BT1426</f>
        <v>212330.77</v>
      </c>
      <c r="BA1426" s="12"/>
      <c r="BB1426" s="12"/>
      <c r="BC1426" s="12">
        <v>212330.77</v>
      </c>
      <c r="BD1426" s="12"/>
      <c r="BE1426" s="12"/>
      <c r="BF1426" s="12"/>
      <c r="BG1426" s="12"/>
      <c r="BH1426" s="12"/>
      <c r="BI1426" s="12"/>
      <c r="BJ1426" s="12"/>
      <c r="BK1426" s="12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8" t="s">
        <v>329</v>
      </c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</row>
    <row r="1427" spans="1:88" ht="105">
      <c r="A1427" s="110"/>
      <c r="B1427" s="104"/>
      <c r="C1427" s="105"/>
      <c r="D1427" s="106"/>
      <c r="E1427" s="106"/>
      <c r="F1427" s="10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8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T1427" s="32">
        <f>AZ1427-BC1427</f>
        <v>0</v>
      </c>
      <c r="AU1427" s="296"/>
      <c r="AV1427" s="299"/>
      <c r="AW1427" s="308"/>
      <c r="AX1427" s="298" t="s">
        <v>30</v>
      </c>
      <c r="AY1427" s="36" t="s">
        <v>31</v>
      </c>
      <c r="AZ1427" s="10">
        <f t="shared" si="3534"/>
        <v>8242234.3600000003</v>
      </c>
      <c r="BA1427" s="12"/>
      <c r="BB1427" s="12"/>
      <c r="BC1427" s="12">
        <v>8242234.3600000003</v>
      </c>
      <c r="BD1427" s="12"/>
      <c r="BE1427" s="12"/>
      <c r="BF1427" s="12"/>
      <c r="BG1427" s="12"/>
      <c r="BH1427" s="12"/>
      <c r="BI1427" s="12"/>
      <c r="BJ1427" s="12"/>
      <c r="BK1427" s="12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8" t="s">
        <v>330</v>
      </c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</row>
    <row r="1428" spans="1:88" ht="15">
      <c r="A1428" s="110"/>
      <c r="B1428" s="104"/>
      <c r="C1428" s="105"/>
      <c r="D1428" s="106"/>
      <c r="E1428" s="106"/>
      <c r="F1428" s="10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8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U1428" s="296"/>
      <c r="AV1428" s="299"/>
      <c r="AW1428" s="308"/>
      <c r="AX1428" s="299"/>
      <c r="AY1428" s="36" t="s">
        <v>32</v>
      </c>
      <c r="AZ1428" s="10">
        <f t="shared" si="3534"/>
        <v>12778511.26</v>
      </c>
      <c r="BA1428" s="12"/>
      <c r="BB1428" s="12"/>
      <c r="BC1428" s="12">
        <v>12778511.26</v>
      </c>
      <c r="BD1428" s="12"/>
      <c r="BE1428" s="12"/>
      <c r="BF1428" s="12"/>
      <c r="BG1428" s="12"/>
      <c r="BH1428" s="12"/>
      <c r="BI1428" s="12"/>
      <c r="BJ1428" s="12"/>
      <c r="BK1428" s="12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8" t="s">
        <v>331</v>
      </c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</row>
    <row r="1429" spans="1:88" ht="15">
      <c r="A1429" s="110"/>
      <c r="B1429" s="104"/>
      <c r="C1429" s="105"/>
      <c r="D1429" s="106"/>
      <c r="E1429" s="106"/>
      <c r="F1429" s="10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8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U1429" s="296"/>
      <c r="AV1429" s="299"/>
      <c r="AW1429" s="308"/>
      <c r="AX1429" s="299"/>
      <c r="AY1429" s="36" t="s">
        <v>33</v>
      </c>
      <c r="AZ1429" s="10">
        <f t="shared" si="3534"/>
        <v>0</v>
      </c>
      <c r="BA1429" s="12"/>
      <c r="BB1429" s="12"/>
      <c r="BC1429" s="12"/>
      <c r="BD1429" s="12"/>
      <c r="BE1429" s="12"/>
      <c r="BF1429" s="12"/>
      <c r="BG1429" s="12"/>
      <c r="BH1429" s="12"/>
      <c r="BI1429" s="12"/>
      <c r="BJ1429" s="12"/>
      <c r="BK1429" s="12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8" t="s">
        <v>332</v>
      </c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</row>
    <row r="1430" spans="1:88" ht="15">
      <c r="A1430" s="110"/>
      <c r="B1430" s="104"/>
      <c r="C1430" s="105"/>
      <c r="D1430" s="106"/>
      <c r="E1430" s="106"/>
      <c r="F1430" s="10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8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U1430" s="296"/>
      <c r="AV1430" s="299"/>
      <c r="AW1430" s="308"/>
      <c r="AX1430" s="300"/>
      <c r="AY1430" s="36" t="s">
        <v>34</v>
      </c>
      <c r="AZ1430" s="10">
        <f t="shared" si="3534"/>
        <v>0</v>
      </c>
      <c r="BA1430" s="12"/>
      <c r="BB1430" s="12"/>
      <c r="BC1430" s="12"/>
      <c r="BD1430" s="12"/>
      <c r="BE1430" s="12"/>
      <c r="BF1430" s="12"/>
      <c r="BG1430" s="12"/>
      <c r="BH1430" s="12"/>
      <c r="BI1430" s="12"/>
      <c r="BJ1430" s="12"/>
      <c r="BK1430" s="12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8" t="s">
        <v>333</v>
      </c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</row>
    <row r="1431" spans="1:88" ht="15">
      <c r="A1431" s="110"/>
      <c r="B1431" s="104"/>
      <c r="C1431" s="105"/>
      <c r="D1431" s="106"/>
      <c r="E1431" s="106"/>
      <c r="F1431" s="10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8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U1431" s="296"/>
      <c r="AV1431" s="299"/>
      <c r="AW1431" s="308"/>
      <c r="AX1431" s="311" t="s">
        <v>35</v>
      </c>
      <c r="AY1431" s="312"/>
      <c r="AZ1431" s="10">
        <f>AZ1425+AZ1426+AZ1427+AZ1428+AZ1429+AZ1430</f>
        <v>21233076.390000001</v>
      </c>
      <c r="BA1431" s="10">
        <f t="shared" ref="BA1431:BT1431" si="3535">BA1425+BA1426+BA1427+BA1428+BA1429+BA1430</f>
        <v>0</v>
      </c>
      <c r="BB1431" s="10">
        <f t="shared" si="3535"/>
        <v>0</v>
      </c>
      <c r="BC1431" s="10">
        <f t="shared" si="3535"/>
        <v>21233076.390000001</v>
      </c>
      <c r="BD1431" s="10">
        <f t="shared" si="3535"/>
        <v>0</v>
      </c>
      <c r="BE1431" s="10">
        <f t="shared" si="3535"/>
        <v>0</v>
      </c>
      <c r="BF1431" s="10">
        <f t="shared" si="3535"/>
        <v>0</v>
      </c>
      <c r="BG1431" s="10">
        <f t="shared" si="3535"/>
        <v>0</v>
      </c>
      <c r="BH1431" s="10">
        <f t="shared" si="3535"/>
        <v>0</v>
      </c>
      <c r="BI1431" s="10">
        <f t="shared" si="3535"/>
        <v>0</v>
      </c>
      <c r="BJ1431" s="10">
        <f t="shared" si="3535"/>
        <v>0</v>
      </c>
      <c r="BK1431" s="10">
        <f t="shared" si="3535"/>
        <v>0</v>
      </c>
      <c r="BL1431" s="10">
        <f t="shared" si="3535"/>
        <v>0</v>
      </c>
      <c r="BM1431" s="10">
        <f t="shared" si="3535"/>
        <v>0</v>
      </c>
      <c r="BN1431" s="10">
        <f t="shared" si="3535"/>
        <v>0</v>
      </c>
      <c r="BO1431" s="10">
        <f t="shared" si="3535"/>
        <v>0</v>
      </c>
      <c r="BP1431" s="10">
        <f t="shared" si="3535"/>
        <v>0</v>
      </c>
      <c r="BQ1431" s="10">
        <f t="shared" si="3535"/>
        <v>0</v>
      </c>
      <c r="BR1431" s="10">
        <f t="shared" si="3535"/>
        <v>0</v>
      </c>
      <c r="BS1431" s="10">
        <f t="shared" si="3535"/>
        <v>0</v>
      </c>
      <c r="BT1431" s="10">
        <f t="shared" si="3535"/>
        <v>0</v>
      </c>
      <c r="BU1431" s="18" t="s">
        <v>334</v>
      </c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J1431" s="123"/>
    </row>
    <row r="1432" spans="1:88" ht="15">
      <c r="A1432" s="110"/>
      <c r="B1432" s="104"/>
      <c r="C1432" s="105"/>
      <c r="D1432" s="106"/>
      <c r="E1432" s="106"/>
      <c r="F1432" s="10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8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U1432" s="296"/>
      <c r="AV1432" s="299"/>
      <c r="AW1432" s="308"/>
      <c r="AX1432" s="311" t="s">
        <v>337</v>
      </c>
      <c r="AY1432" s="312"/>
      <c r="AZ1432" s="11">
        <f>ROUND(AZ1431/AW1425,2)</f>
        <v>1310.26</v>
      </c>
      <c r="BA1432" s="11">
        <f>ROUND(BA1431/AW1425,2)</f>
        <v>0</v>
      </c>
      <c r="BB1432" s="11">
        <f>ROUND(BB1431/AW1425,2)</f>
        <v>0</v>
      </c>
      <c r="BC1432" s="11">
        <f>ROUND(BC1431/AW1425,2)</f>
        <v>1310.26</v>
      </c>
      <c r="BD1432" s="11">
        <f>ROUND(BD1431/AW1425,2)</f>
        <v>0</v>
      </c>
      <c r="BE1432" s="11">
        <f>ROUND(BE1431/AW1425,2)</f>
        <v>0</v>
      </c>
      <c r="BF1432" s="11">
        <f>ROUND(BF1431/AW1425,2)</f>
        <v>0</v>
      </c>
      <c r="BG1432" s="11">
        <f>ROUND(BG1431/AW1425,2)</f>
        <v>0</v>
      </c>
      <c r="BH1432" s="11">
        <f>ROUND(BH1431/AW1425,2)</f>
        <v>0</v>
      </c>
      <c r="BI1432" s="11">
        <f>ROUND(BI1431/AW1425,2)</f>
        <v>0</v>
      </c>
      <c r="BJ1432" s="11">
        <f>ROUND(BJ1431/AW1425,2)</f>
        <v>0</v>
      </c>
      <c r="BK1432" s="11">
        <f>ROUND(BK1431/AW1425,2)</f>
        <v>0</v>
      </c>
      <c r="BL1432" s="11">
        <f>ROUND(BL1431/AW1425,2)</f>
        <v>0</v>
      </c>
      <c r="BM1432" s="11">
        <f>ROUND(BM1431/AW1425,2)</f>
        <v>0</v>
      </c>
      <c r="BN1432" s="11">
        <f>ROUND(BN1431/AW1425,2)</f>
        <v>0</v>
      </c>
      <c r="BO1432" s="11">
        <f>ROUND(BO1431/AW1425,2)</f>
        <v>0</v>
      </c>
      <c r="BP1432" s="11">
        <f>ROUND(BP1431/AW1425,2)</f>
        <v>0</v>
      </c>
      <c r="BQ1432" s="11">
        <f>ROUND(BQ1431/AW1425,2)</f>
        <v>0</v>
      </c>
      <c r="BR1432" s="11">
        <f>ROUND(BR1431/AW1425,2)</f>
        <v>0</v>
      </c>
      <c r="BS1432" s="11">
        <f>ROUND(BS1431/AW1425,2)</f>
        <v>0</v>
      </c>
      <c r="BT1432" s="11">
        <f>ROUND(BT1431/AW1425,2)</f>
        <v>0</v>
      </c>
      <c r="BU1432" s="18" t="s">
        <v>335</v>
      </c>
      <c r="BX1432" s="56"/>
      <c r="BY1432" s="56"/>
      <c r="BZ1432" s="56"/>
      <c r="CA1432" s="56"/>
      <c r="CB1432" s="56"/>
      <c r="CC1432" s="56"/>
      <c r="CD1432" s="56"/>
      <c r="CE1432" s="56"/>
      <c r="CF1432" s="56"/>
      <c r="CG1432" s="56"/>
    </row>
    <row r="1433" spans="1:88" ht="15">
      <c r="A1433" s="110"/>
      <c r="B1433" s="104"/>
      <c r="C1433" s="105"/>
      <c r="D1433" s="106"/>
      <c r="E1433" s="106"/>
      <c r="F1433" s="10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8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U1433" s="297"/>
      <c r="AV1433" s="300"/>
      <c r="AW1433" s="309"/>
      <c r="AX1433" s="311" t="s">
        <v>338</v>
      </c>
      <c r="AY1433" s="312"/>
      <c r="AZ1433" s="10" t="s">
        <v>36</v>
      </c>
      <c r="BA1433" s="12">
        <f>IF(BX1433=FALSE,0,BX1433)</f>
        <v>0</v>
      </c>
      <c r="BB1433" s="12" t="s">
        <v>36</v>
      </c>
      <c r="BC1433" s="12">
        <f>BC1432</f>
        <v>1310.26</v>
      </c>
      <c r="BD1433" s="12">
        <f>IF(BZ1433=FALSE,0,BZ1433)</f>
        <v>0</v>
      </c>
      <c r="BE1433" s="12" t="s">
        <v>36</v>
      </c>
      <c r="BF1433" s="12">
        <f>IF(CA1433=FALSE,0,CA1433)</f>
        <v>0</v>
      </c>
      <c r="BG1433" s="12" t="s">
        <v>36</v>
      </c>
      <c r="BH1433" s="12" t="s">
        <v>36</v>
      </c>
      <c r="BI1433" s="12" t="s">
        <v>36</v>
      </c>
      <c r="BJ1433" s="12" t="s">
        <v>36</v>
      </c>
      <c r="BK1433" s="12">
        <f>IF(CB1433=FALSE,0,CB1433)</f>
        <v>0</v>
      </c>
      <c r="BL1433" s="12" t="s">
        <v>36</v>
      </c>
      <c r="BM1433" s="12">
        <f>IF(CC1433=FALSE,0,CC1433)</f>
        <v>0</v>
      </c>
      <c r="BN1433" s="12" t="s">
        <v>36</v>
      </c>
      <c r="BO1433" s="12">
        <f>IF(CD1433=FALSE,0,CD1433)</f>
        <v>0</v>
      </c>
      <c r="BP1433" s="12">
        <f>IF(CE1433=FALSE,0,CE1433)</f>
        <v>0</v>
      </c>
      <c r="BQ1433" s="12">
        <f>IF(CF1433=FALSE,0,CF1433)</f>
        <v>0</v>
      </c>
      <c r="BR1433" s="12" t="s">
        <v>36</v>
      </c>
      <c r="BS1433" s="12">
        <f>IF(CG1433=FALSE,0,CG1433)</f>
        <v>0</v>
      </c>
      <c r="BT1433" s="12" t="s">
        <v>36</v>
      </c>
      <c r="BU1433" s="18" t="s">
        <v>336</v>
      </c>
      <c r="BX1433" s="52" t="b">
        <f>IF(AD1432=3,1896.3,IF(AD1432=4,1249.18,IF(AD1432=5,476.76,IF(AD1432=6,3974,IF(AD1432=7,1481.5,IF(AD1432=8,567.82,IF(AD1432=9,5364.7,IF(AD1432=10,1659.18,IF(AD1432=11,1172.3)))))))))</f>
        <v>0</v>
      </c>
      <c r="BY1433" s="52" t="b">
        <f>IF(AE1432=5,2411.56,IF(AE1432=8,2817.26,IF(AE1432=11,2857.82)))</f>
        <v>0</v>
      </c>
      <c r="BZ1433" s="52" t="b">
        <f>IF(AF1432=3,974.64,IF(AF1432=4,651.28,IF(AF1432=5,575.98,IF(AF1432=6,1237.4,IF(AF1432=7,824.6,IF(AF1432=8,732.08,IF(AF1432=9,1597.08,IF(AF1432=10,1068.98,IF(AF1432=11,953.72)))))))))</f>
        <v>0</v>
      </c>
      <c r="CA1433" s="52" t="b">
        <f>IF(AG1432=3,997.78,IF(AG1432=4,722.58,IF(AG1432=5,500.76,IF(AG1432=6,1258.44,IF(AG1432=7,912.42,IF(AG1432=8,632.32,IF(AG1432=9,1630.7,IF(AG1432=10,1144.38,IF(AG1432=11,805.18)))))))))</f>
        <v>0</v>
      </c>
      <c r="CB1433" s="52" t="b">
        <f>IF(AH1432=3,719.7,IF(AH1432=4,261.66,IF(AH1432=5,157.22,IF(AH1432=6,854.38,IF(AH1432=7,321.54,IF(AH1432=8,190.76,IF(AH1432=9,1136.74,IF(AH1432=10,408.8,IF(AH1432=11,265.92)))))))))</f>
        <v>0</v>
      </c>
      <c r="CC1433" s="52" t="b">
        <f>IF(AI1432=3,392.34,IF(AI1432=4,179.86,IF(AI1432=5,97.76,IF(AI1432=6,492.16,IF(AI1432=7,224.14,IF(AI1432=8,123.84,IF(AI1432=9,594.22,IF(AI1432=10,280.82,IF(AI1432=11,159.34)))))))))</f>
        <v>0</v>
      </c>
      <c r="CD1433" s="52" t="b">
        <f>IF(AJ1432=3,216.7,IF(AJ1432=4,129.3,IF(AJ1432=5,91.5,IF(AJ1432=6,288.54,IF(AJ1432=7,173.16,IF(AJ1432=8,122.92,IF(AJ1432=9,390.32,IF(AJ1432=10,236.48,IF(AJ1432=11,167.76)))))))))</f>
        <v>0</v>
      </c>
      <c r="CE1433" s="52" t="b">
        <f>IF(AK1432=3,281.7,IF(AK1432=4,209.68,IF(AK1432=5,106.64,IF(AK1432=6,572.92,IF(AK1432=7,238.84,IF(AK1432=8,126.84,IF(AK1432=9,826.54,IF(AK1432=10,282.66,IF(AK1432=11,292)))))))))</f>
        <v>0</v>
      </c>
      <c r="CF1433" s="52" t="b">
        <f>IF(AL1432=3,702.84,IF(AL1432=4,1094.44,IF(AL1432=5,312.66,IF(AL1432=6,1445.98,IF(AL1432=7,1277.92,IF(AL1432=8,377.58,IF(AL1432=9,1892.8,IF(AL1432=10,1398.92,IF(AL1432=11,723.4)))))))))</f>
        <v>0</v>
      </c>
      <c r="CG1433" s="52" t="b">
        <f>IF(AM1432=3,92.82,IF(AM1432=4,38.02,IF(AM1432=5,31.92,IF(AM1432=6,157.8,IF(AM1432=7,64.68,IF(AM1432=8,54.18,IF(AM1432=9,250.54,IF(AM1432=10,96.96,IF(AM1432=11,86.94)))))))))</f>
        <v>0</v>
      </c>
    </row>
    <row r="1434" spans="1:88" ht="30">
      <c r="A1434" s="110"/>
      <c r="B1434" s="104"/>
      <c r="C1434" s="105"/>
      <c r="D1434" s="106"/>
      <c r="E1434" s="106"/>
      <c r="F1434" s="10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8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U1434" s="310" t="s">
        <v>162</v>
      </c>
      <c r="AV1434" s="298" t="s">
        <v>393</v>
      </c>
      <c r="AW1434" s="307">
        <v>14887.29</v>
      </c>
      <c r="AX1434" s="298" t="s">
        <v>27</v>
      </c>
      <c r="AY1434" s="36" t="s">
        <v>28</v>
      </c>
      <c r="AZ1434" s="10">
        <f>BA1434+BC1434+BD1434+BF1434+BK1434+BM1434+BO1434+BP1434+BQ1434+BS1434+BT1434</f>
        <v>0</v>
      </c>
      <c r="BA1434" s="12">
        <f>ROUND($C1434*BA1442,2)</f>
        <v>0</v>
      </c>
      <c r="BB1434" s="12">
        <f>ROUND(H1434*2,2)</f>
        <v>0</v>
      </c>
      <c r="BC1434" s="12">
        <v>0</v>
      </c>
      <c r="BD1434" s="12">
        <f>ROUND($C1434*BD1442,2)</f>
        <v>0</v>
      </c>
      <c r="BE1434" s="12">
        <f>ROUND(K1434*2,2)</f>
        <v>0</v>
      </c>
      <c r="BF1434" s="12">
        <f>ROUND($C1434*BF1442,2)</f>
        <v>0</v>
      </c>
      <c r="BG1434" s="12">
        <f>ROUND(M1434*2,2)</f>
        <v>0</v>
      </c>
      <c r="BH1434" s="12">
        <f>ROUND(N1434*2,2)</f>
        <v>0</v>
      </c>
      <c r="BI1434" s="12">
        <f>ROUND(O1434*2,2)</f>
        <v>0</v>
      </c>
      <c r="BJ1434" s="12">
        <f>ROUND(P1434*2,2)</f>
        <v>0</v>
      </c>
      <c r="BK1434" s="12">
        <f>ROUND($C1434*BK1442,2)</f>
        <v>0</v>
      </c>
      <c r="BL1434" s="12">
        <f>ROUND(R1434*2,2)</f>
        <v>0</v>
      </c>
      <c r="BM1434" s="12">
        <f>ROUND($C1434*BM1442,2)</f>
        <v>0</v>
      </c>
      <c r="BN1434" s="12">
        <f>ROUND(T1434*2,2)</f>
        <v>0</v>
      </c>
      <c r="BO1434" s="12">
        <f>ROUND($C1434*BO1442,2)</f>
        <v>0</v>
      </c>
      <c r="BP1434" s="12">
        <f>ROUND(V1434*2,2)</f>
        <v>0</v>
      </c>
      <c r="BQ1434" s="12">
        <f>ROUND($C1434*BQ1442,2)</f>
        <v>0</v>
      </c>
      <c r="BR1434" s="12">
        <f>ROUND(X1434*2,2)</f>
        <v>0</v>
      </c>
      <c r="BS1434" s="12">
        <f>ROUND(Y1434*2,2)</f>
        <v>0</v>
      </c>
      <c r="BT1434" s="12">
        <f>ROUND(Z1434*2,2)</f>
        <v>0</v>
      </c>
      <c r="BU1434" s="18" t="s">
        <v>328</v>
      </c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</row>
    <row r="1435" spans="1:88" ht="60">
      <c r="A1435" s="110"/>
      <c r="B1435" s="104"/>
      <c r="C1435" s="105"/>
      <c r="D1435" s="106"/>
      <c r="E1435" s="106"/>
      <c r="F1435" s="10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8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U1435" s="310"/>
      <c r="AV1435" s="299"/>
      <c r="AW1435" s="308"/>
      <c r="AX1435" s="300"/>
      <c r="AY1435" s="36" t="s">
        <v>29</v>
      </c>
      <c r="AZ1435" s="10">
        <f t="shared" ref="AZ1435:AZ1439" si="3536">BA1435+BC1435+BD1435+BF1435+BK1435+BM1435+BO1435+BP1435+BQ1435+BS1435+BT1435</f>
        <v>117961.54</v>
      </c>
      <c r="BA1435" s="12"/>
      <c r="BB1435" s="12"/>
      <c r="BC1435" s="12">
        <v>117961.54</v>
      </c>
      <c r="BD1435" s="12"/>
      <c r="BE1435" s="12"/>
      <c r="BF1435" s="12"/>
      <c r="BG1435" s="12"/>
      <c r="BH1435" s="12"/>
      <c r="BI1435" s="12"/>
      <c r="BJ1435" s="12"/>
      <c r="BK1435" s="12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8" t="s">
        <v>329</v>
      </c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</row>
    <row r="1436" spans="1:88" ht="105">
      <c r="A1436" s="110"/>
      <c r="B1436" s="104"/>
      <c r="C1436" s="105"/>
      <c r="D1436" s="106"/>
      <c r="E1436" s="106"/>
      <c r="F1436" s="10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8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T1436" s="32">
        <f>AZ1436-BC1436</f>
        <v>0</v>
      </c>
      <c r="AU1436" s="310"/>
      <c r="AV1436" s="299"/>
      <c r="AW1436" s="308"/>
      <c r="AX1436" s="298" t="s">
        <v>30</v>
      </c>
      <c r="AY1436" s="36" t="s">
        <v>31</v>
      </c>
      <c r="AZ1436" s="10">
        <f t="shared" si="3536"/>
        <v>4579019.09</v>
      </c>
      <c r="BA1436" s="12"/>
      <c r="BB1436" s="12"/>
      <c r="BC1436" s="12">
        <v>4579019.09</v>
      </c>
      <c r="BD1436" s="12"/>
      <c r="BE1436" s="12"/>
      <c r="BF1436" s="12"/>
      <c r="BG1436" s="12"/>
      <c r="BH1436" s="12"/>
      <c r="BI1436" s="12"/>
      <c r="BJ1436" s="12"/>
      <c r="BK1436" s="12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8" t="s">
        <v>330</v>
      </c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</row>
    <row r="1437" spans="1:88" ht="15">
      <c r="A1437" s="110"/>
      <c r="B1437" s="104"/>
      <c r="C1437" s="105"/>
      <c r="D1437" s="106"/>
      <c r="E1437" s="106"/>
      <c r="F1437" s="10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8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U1437" s="310"/>
      <c r="AV1437" s="299"/>
      <c r="AW1437" s="308"/>
      <c r="AX1437" s="299"/>
      <c r="AY1437" s="36" t="s">
        <v>32</v>
      </c>
      <c r="AZ1437" s="10">
        <f t="shared" si="3536"/>
        <v>7099172.9199999999</v>
      </c>
      <c r="BA1437" s="12"/>
      <c r="BB1437" s="12"/>
      <c r="BC1437" s="12">
        <v>7099172.9199999999</v>
      </c>
      <c r="BD1437" s="12"/>
      <c r="BE1437" s="12"/>
      <c r="BF1437" s="12"/>
      <c r="BG1437" s="12"/>
      <c r="BH1437" s="12"/>
      <c r="BI1437" s="12"/>
      <c r="BJ1437" s="12"/>
      <c r="BK1437" s="12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8" t="s">
        <v>331</v>
      </c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</row>
    <row r="1438" spans="1:88" ht="15">
      <c r="A1438" s="110"/>
      <c r="B1438" s="104"/>
      <c r="C1438" s="105"/>
      <c r="D1438" s="106"/>
      <c r="E1438" s="106"/>
      <c r="F1438" s="10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8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U1438" s="310"/>
      <c r="AV1438" s="299"/>
      <c r="AW1438" s="308"/>
      <c r="AX1438" s="299"/>
      <c r="AY1438" s="36" t="s">
        <v>33</v>
      </c>
      <c r="AZ1438" s="10">
        <f t="shared" si="3536"/>
        <v>0</v>
      </c>
      <c r="BA1438" s="12"/>
      <c r="BB1438" s="12"/>
      <c r="BC1438" s="12"/>
      <c r="BD1438" s="12"/>
      <c r="BE1438" s="12"/>
      <c r="BF1438" s="12"/>
      <c r="BG1438" s="12"/>
      <c r="BH1438" s="12"/>
      <c r="BI1438" s="12"/>
      <c r="BJ1438" s="12"/>
      <c r="BK1438" s="12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8" t="s">
        <v>332</v>
      </c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</row>
    <row r="1439" spans="1:88" ht="15">
      <c r="A1439" s="110"/>
      <c r="B1439" s="104"/>
      <c r="C1439" s="105"/>
      <c r="D1439" s="106"/>
      <c r="E1439" s="106"/>
      <c r="F1439" s="10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8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U1439" s="310"/>
      <c r="AV1439" s="299"/>
      <c r="AW1439" s="308"/>
      <c r="AX1439" s="300"/>
      <c r="AY1439" s="36" t="s">
        <v>34</v>
      </c>
      <c r="AZ1439" s="10">
        <f t="shared" si="3536"/>
        <v>0</v>
      </c>
      <c r="BA1439" s="12"/>
      <c r="BB1439" s="12"/>
      <c r="BC1439" s="12"/>
      <c r="BD1439" s="12"/>
      <c r="BE1439" s="12"/>
      <c r="BF1439" s="12"/>
      <c r="BG1439" s="12"/>
      <c r="BH1439" s="12"/>
      <c r="BI1439" s="12"/>
      <c r="BJ1439" s="12"/>
      <c r="BK1439" s="12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8" t="s">
        <v>333</v>
      </c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</row>
    <row r="1440" spans="1:88" ht="15">
      <c r="A1440" s="110"/>
      <c r="B1440" s="104"/>
      <c r="C1440" s="105"/>
      <c r="D1440" s="106"/>
      <c r="E1440" s="106"/>
      <c r="F1440" s="10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8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U1440" s="310"/>
      <c r="AV1440" s="299"/>
      <c r="AW1440" s="308"/>
      <c r="AX1440" s="311" t="s">
        <v>35</v>
      </c>
      <c r="AY1440" s="312"/>
      <c r="AZ1440" s="10">
        <f>AZ1434+AZ1435+AZ1436+AZ1437+AZ1438+AZ1439</f>
        <v>11796153.550000001</v>
      </c>
      <c r="BA1440" s="10">
        <f t="shared" ref="BA1440:BT1440" si="3537">BA1434+BA1435+BA1436+BA1437+BA1438+BA1439</f>
        <v>0</v>
      </c>
      <c r="BB1440" s="10">
        <f t="shared" si="3537"/>
        <v>0</v>
      </c>
      <c r="BC1440" s="10">
        <f t="shared" si="3537"/>
        <v>11796153.550000001</v>
      </c>
      <c r="BD1440" s="10">
        <f t="shared" si="3537"/>
        <v>0</v>
      </c>
      <c r="BE1440" s="10">
        <f t="shared" si="3537"/>
        <v>0</v>
      </c>
      <c r="BF1440" s="10">
        <f t="shared" si="3537"/>
        <v>0</v>
      </c>
      <c r="BG1440" s="10">
        <f t="shared" si="3537"/>
        <v>0</v>
      </c>
      <c r="BH1440" s="10">
        <f t="shared" si="3537"/>
        <v>0</v>
      </c>
      <c r="BI1440" s="10">
        <f t="shared" si="3537"/>
        <v>0</v>
      </c>
      <c r="BJ1440" s="10">
        <f t="shared" si="3537"/>
        <v>0</v>
      </c>
      <c r="BK1440" s="10">
        <f t="shared" si="3537"/>
        <v>0</v>
      </c>
      <c r="BL1440" s="10">
        <f t="shared" si="3537"/>
        <v>0</v>
      </c>
      <c r="BM1440" s="10">
        <f t="shared" si="3537"/>
        <v>0</v>
      </c>
      <c r="BN1440" s="10">
        <f t="shared" si="3537"/>
        <v>0</v>
      </c>
      <c r="BO1440" s="10">
        <f t="shared" si="3537"/>
        <v>0</v>
      </c>
      <c r="BP1440" s="10">
        <f t="shared" si="3537"/>
        <v>0</v>
      </c>
      <c r="BQ1440" s="10">
        <f t="shared" si="3537"/>
        <v>0</v>
      </c>
      <c r="BR1440" s="10">
        <f t="shared" si="3537"/>
        <v>0</v>
      </c>
      <c r="BS1440" s="10">
        <f t="shared" si="3537"/>
        <v>0</v>
      </c>
      <c r="BT1440" s="10">
        <f t="shared" si="3537"/>
        <v>0</v>
      </c>
      <c r="BU1440" s="18" t="s">
        <v>334</v>
      </c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J1440" s="123"/>
    </row>
    <row r="1441" spans="1:88" ht="15">
      <c r="A1441" s="110"/>
      <c r="B1441" s="104"/>
      <c r="C1441" s="105"/>
      <c r="D1441" s="106"/>
      <c r="E1441" s="106"/>
      <c r="F1441" s="10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8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U1441" s="310"/>
      <c r="AV1441" s="299"/>
      <c r="AW1441" s="308"/>
      <c r="AX1441" s="311" t="s">
        <v>337</v>
      </c>
      <c r="AY1441" s="312"/>
      <c r="AZ1441" s="11">
        <f>ROUND(AZ1440/AW1434,2)</f>
        <v>792.36</v>
      </c>
      <c r="BA1441" s="11">
        <f>ROUND(BA1440/AW1434,2)</f>
        <v>0</v>
      </c>
      <c r="BB1441" s="11">
        <f>ROUND(BB1440/AW1434,2)</f>
        <v>0</v>
      </c>
      <c r="BC1441" s="11">
        <f>ROUND(BC1440/AW1434,2)</f>
        <v>792.36</v>
      </c>
      <c r="BD1441" s="11">
        <f>ROUND(BD1440/AW1434,2)</f>
        <v>0</v>
      </c>
      <c r="BE1441" s="11">
        <f>ROUND(BE1440/AW1434,2)</f>
        <v>0</v>
      </c>
      <c r="BF1441" s="11">
        <f>ROUND(BF1440/AW1434,2)</f>
        <v>0</v>
      </c>
      <c r="BG1441" s="11">
        <f>ROUND(BG1440/AW1434,2)</f>
        <v>0</v>
      </c>
      <c r="BH1441" s="11">
        <f>ROUND(BH1440/AW1434,2)</f>
        <v>0</v>
      </c>
      <c r="BI1441" s="11">
        <f>ROUND(BI1440/AW1434,2)</f>
        <v>0</v>
      </c>
      <c r="BJ1441" s="11">
        <f>ROUND(BJ1440/AW1434,2)</f>
        <v>0</v>
      </c>
      <c r="BK1441" s="11">
        <f>ROUND(BK1440/AW1434,2)</f>
        <v>0</v>
      </c>
      <c r="BL1441" s="11">
        <f>ROUND(BL1440/AW1434,2)</f>
        <v>0</v>
      </c>
      <c r="BM1441" s="11">
        <f>ROUND(BM1440/AW1434,2)</f>
        <v>0</v>
      </c>
      <c r="BN1441" s="11">
        <f>ROUND(BN1440/AW1434,2)</f>
        <v>0</v>
      </c>
      <c r="BO1441" s="11">
        <f>ROUND(BO1440/AW1434,2)</f>
        <v>0</v>
      </c>
      <c r="BP1441" s="11">
        <f>ROUND(BP1440/AW1434,2)</f>
        <v>0</v>
      </c>
      <c r="BQ1441" s="11">
        <f>ROUND(BQ1440/AW1434,2)</f>
        <v>0</v>
      </c>
      <c r="BR1441" s="11">
        <f>ROUND(BR1440/AW1434,2)</f>
        <v>0</v>
      </c>
      <c r="BS1441" s="11">
        <f>ROUND(BS1440/AW1434,2)</f>
        <v>0</v>
      </c>
      <c r="BT1441" s="11">
        <f>ROUND(BT1440/AW1434,2)</f>
        <v>0</v>
      </c>
      <c r="BU1441" s="18" t="s">
        <v>335</v>
      </c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</row>
    <row r="1442" spans="1:88" ht="15">
      <c r="A1442" s="110"/>
      <c r="B1442" s="104"/>
      <c r="C1442" s="105"/>
      <c r="D1442" s="106"/>
      <c r="E1442" s="106"/>
      <c r="F1442" s="10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8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U1442" s="310"/>
      <c r="AV1442" s="300"/>
      <c r="AW1442" s="309"/>
      <c r="AX1442" s="311" t="s">
        <v>338</v>
      </c>
      <c r="AY1442" s="312"/>
      <c r="AZ1442" s="10" t="s">
        <v>36</v>
      </c>
      <c r="BA1442" s="12">
        <f>IF(BX1442=FALSE,0,BX1442)</f>
        <v>0</v>
      </c>
      <c r="BB1442" s="12" t="s">
        <v>36</v>
      </c>
      <c r="BC1442" s="12">
        <f>BC1441</f>
        <v>792.36</v>
      </c>
      <c r="BD1442" s="12">
        <f>IF(BZ1442=FALSE,0,BZ1442)</f>
        <v>0</v>
      </c>
      <c r="BE1442" s="12" t="s">
        <v>36</v>
      </c>
      <c r="BF1442" s="12">
        <f>IF(CA1442=FALSE,0,CA1442)</f>
        <v>0</v>
      </c>
      <c r="BG1442" s="12" t="s">
        <v>36</v>
      </c>
      <c r="BH1442" s="12" t="s">
        <v>36</v>
      </c>
      <c r="BI1442" s="12" t="s">
        <v>36</v>
      </c>
      <c r="BJ1442" s="12" t="s">
        <v>36</v>
      </c>
      <c r="BK1442" s="12">
        <f>IF(CB1442=FALSE,0,CB1442)</f>
        <v>0</v>
      </c>
      <c r="BL1442" s="12" t="s">
        <v>36</v>
      </c>
      <c r="BM1442" s="12">
        <f>IF(CC1442=FALSE,0,CC1442)</f>
        <v>0</v>
      </c>
      <c r="BN1442" s="12" t="s">
        <v>36</v>
      </c>
      <c r="BO1442" s="12">
        <f>IF(CD1442=FALSE,0,CD1442)</f>
        <v>0</v>
      </c>
      <c r="BP1442" s="12">
        <f>IF(CE1442=FALSE,0,CE1442)</f>
        <v>0</v>
      </c>
      <c r="BQ1442" s="12">
        <f>IF(CF1442=FALSE,0,CF1442)</f>
        <v>0</v>
      </c>
      <c r="BR1442" s="12" t="s">
        <v>36</v>
      </c>
      <c r="BS1442" s="12">
        <f>IF(CG1442=FALSE,0,CG1442)</f>
        <v>0</v>
      </c>
      <c r="BT1442" s="12" t="s">
        <v>36</v>
      </c>
      <c r="BU1442" s="18" t="s">
        <v>336</v>
      </c>
      <c r="BX1442" s="52" t="b">
        <f>IF(AD1441=3,1896.3,IF(AD1441=4,1249.18,IF(AD1441=5,476.76,IF(AD1441=6,3974,IF(AD1441=7,1481.5,IF(AD1441=8,567.82,IF(AD1441=9,5364.7,IF(AD1441=10,1659.18,IF(AD1441=11,1172.3)))))))))</f>
        <v>0</v>
      </c>
      <c r="BY1442" s="52" t="b">
        <f>IF(AE1441=5,2411.56,IF(AE1441=8,2817.26,IF(AE1441=11,2857.82)))</f>
        <v>0</v>
      </c>
      <c r="BZ1442" s="52" t="b">
        <f>IF(AF1441=3,974.64,IF(AF1441=4,651.28,IF(AF1441=5,575.98,IF(AF1441=6,1237.4,IF(AF1441=7,824.6,IF(AF1441=8,732.08,IF(AF1441=9,1597.08,IF(AF1441=10,1068.98,IF(AF1441=11,953.72)))))))))</f>
        <v>0</v>
      </c>
      <c r="CA1442" s="52" t="b">
        <f>IF(AG1441=3,997.78,IF(AG1441=4,722.58,IF(AG1441=5,500.76,IF(AG1441=6,1258.44,IF(AG1441=7,912.42,IF(AG1441=8,632.32,IF(AG1441=9,1630.7,IF(AG1441=10,1144.38,IF(AG1441=11,805.18)))))))))</f>
        <v>0</v>
      </c>
      <c r="CB1442" s="52" t="b">
        <f>IF(AH1441=3,719.7,IF(AH1441=4,261.66,IF(AH1441=5,157.22,IF(AH1441=6,854.38,IF(AH1441=7,321.54,IF(AH1441=8,190.76,IF(AH1441=9,1136.74,IF(AH1441=10,408.8,IF(AH1441=11,265.92)))))))))</f>
        <v>0</v>
      </c>
      <c r="CC1442" s="52" t="b">
        <f>IF(AI1441=3,392.34,IF(AI1441=4,179.86,IF(AI1441=5,97.76,IF(AI1441=6,492.16,IF(AI1441=7,224.14,IF(AI1441=8,123.84,IF(AI1441=9,594.22,IF(AI1441=10,280.82,IF(AI1441=11,159.34)))))))))</f>
        <v>0</v>
      </c>
      <c r="CD1442" s="52" t="b">
        <f>IF(AJ1441=3,216.7,IF(AJ1441=4,129.3,IF(AJ1441=5,91.5,IF(AJ1441=6,288.54,IF(AJ1441=7,173.16,IF(AJ1441=8,122.92,IF(AJ1441=9,390.32,IF(AJ1441=10,236.48,IF(AJ1441=11,167.76)))))))))</f>
        <v>0</v>
      </c>
      <c r="CE1442" s="52" t="b">
        <f>IF(AK1441=3,281.7,IF(AK1441=4,209.68,IF(AK1441=5,106.64,IF(AK1441=6,572.92,IF(AK1441=7,238.84,IF(AK1441=8,126.84,IF(AK1441=9,826.54,IF(AK1441=10,282.66,IF(AK1441=11,292)))))))))</f>
        <v>0</v>
      </c>
      <c r="CF1442" s="52" t="b">
        <f>IF(AL1441=3,702.84,IF(AL1441=4,1094.44,IF(AL1441=5,312.66,IF(AL1441=6,1445.98,IF(AL1441=7,1277.92,IF(AL1441=8,377.58,IF(AL1441=9,1892.8,IF(AL1441=10,1398.92,IF(AL1441=11,723.4)))))))))</f>
        <v>0</v>
      </c>
      <c r="CG1442" s="52" t="b">
        <f>IF(AM1441=3,92.82,IF(AM1441=4,38.02,IF(AM1441=5,31.92,IF(AM1441=6,157.8,IF(AM1441=7,64.68,IF(AM1441=8,54.18,IF(AM1441=9,250.54,IF(AM1441=10,96.96,IF(AM1441=11,86.94)))))))))</f>
        <v>0</v>
      </c>
    </row>
    <row r="1443" spans="1:88" ht="30">
      <c r="A1443" s="110"/>
      <c r="B1443" s="104"/>
      <c r="C1443" s="105"/>
      <c r="D1443" s="106"/>
      <c r="E1443" s="106"/>
      <c r="F1443" s="10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8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U1443" s="295" t="s">
        <v>163</v>
      </c>
      <c r="AV1443" s="298" t="s">
        <v>394</v>
      </c>
      <c r="AW1443" s="307">
        <v>8358.1</v>
      </c>
      <c r="AX1443" s="298" t="s">
        <v>27</v>
      </c>
      <c r="AY1443" s="36" t="s">
        <v>28</v>
      </c>
      <c r="AZ1443" s="10">
        <f>BA1443+BC1443+BD1443+BF1443+BK1443+BM1443+BO1443+BP1443+BQ1443+BS1443+BT1443</f>
        <v>0</v>
      </c>
      <c r="BA1443" s="12">
        <f>ROUND($C1443*BA1451,2)</f>
        <v>0</v>
      </c>
      <c r="BB1443" s="12">
        <f>ROUND(H1443*2,2)</f>
        <v>0</v>
      </c>
      <c r="BC1443" s="12">
        <v>0</v>
      </c>
      <c r="BD1443" s="12">
        <f>ROUND($C1443*BD1451,2)</f>
        <v>0</v>
      </c>
      <c r="BE1443" s="12">
        <f>ROUND(K1443*2,2)</f>
        <v>0</v>
      </c>
      <c r="BF1443" s="12">
        <f>ROUND($C1443*BF1451,2)</f>
        <v>0</v>
      </c>
      <c r="BG1443" s="12">
        <f>ROUND(M1443*2,2)</f>
        <v>0</v>
      </c>
      <c r="BH1443" s="12">
        <f>ROUND(N1443*2,2)</f>
        <v>0</v>
      </c>
      <c r="BI1443" s="12">
        <f>ROUND(O1443*2,2)</f>
        <v>0</v>
      </c>
      <c r="BJ1443" s="12">
        <f>ROUND(P1443*2,2)</f>
        <v>0</v>
      </c>
      <c r="BK1443" s="12">
        <f>ROUND($C1443*BK1451,2)</f>
        <v>0</v>
      </c>
      <c r="BL1443" s="12">
        <f>ROUND(R1443*2,2)</f>
        <v>0</v>
      </c>
      <c r="BM1443" s="12">
        <f>ROUND($C1443*BM1451,2)</f>
        <v>0</v>
      </c>
      <c r="BN1443" s="12">
        <f>ROUND(T1443*2,2)</f>
        <v>0</v>
      </c>
      <c r="BO1443" s="12">
        <f>ROUND($C1443*BO1451,2)</f>
        <v>0</v>
      </c>
      <c r="BP1443" s="12">
        <f>ROUND(V1443*2,2)</f>
        <v>0</v>
      </c>
      <c r="BQ1443" s="12">
        <f>ROUND($C1443*BQ1451,2)</f>
        <v>0</v>
      </c>
      <c r="BR1443" s="12">
        <f>ROUND(X1443*2,2)</f>
        <v>0</v>
      </c>
      <c r="BS1443" s="12">
        <f>ROUND(Y1443*2,2)</f>
        <v>0</v>
      </c>
      <c r="BT1443" s="12">
        <f>ROUND(Z1443*2,2)</f>
        <v>0</v>
      </c>
      <c r="BU1443" s="18" t="s">
        <v>328</v>
      </c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</row>
    <row r="1444" spans="1:88" ht="60">
      <c r="A1444" s="110"/>
      <c r="B1444" s="104"/>
      <c r="C1444" s="105"/>
      <c r="D1444" s="106"/>
      <c r="E1444" s="106"/>
      <c r="F1444" s="10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8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U1444" s="296"/>
      <c r="AV1444" s="299"/>
      <c r="AW1444" s="308"/>
      <c r="AX1444" s="300"/>
      <c r="AY1444" s="36" t="s">
        <v>29</v>
      </c>
      <c r="AZ1444" s="10">
        <f t="shared" ref="AZ1444:AZ1448" si="3538">BA1444+BC1444+BD1444+BF1444+BK1444+BM1444+BO1444+BP1444+BQ1444+BS1444+BT1444</f>
        <v>117961.54</v>
      </c>
      <c r="BA1444" s="12"/>
      <c r="BB1444" s="12"/>
      <c r="BC1444" s="12">
        <v>117961.54</v>
      </c>
      <c r="BD1444" s="12"/>
      <c r="BE1444" s="12"/>
      <c r="BF1444" s="12"/>
      <c r="BG1444" s="12"/>
      <c r="BH1444" s="12"/>
      <c r="BI1444" s="12"/>
      <c r="BJ1444" s="12"/>
      <c r="BK1444" s="12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8" t="s">
        <v>329</v>
      </c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</row>
    <row r="1445" spans="1:88" ht="105">
      <c r="A1445" s="110"/>
      <c r="B1445" s="104"/>
      <c r="C1445" s="105"/>
      <c r="D1445" s="106"/>
      <c r="E1445" s="106"/>
      <c r="F1445" s="10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8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T1445" s="32">
        <f>AZ1445-BC1445</f>
        <v>0</v>
      </c>
      <c r="AU1445" s="296"/>
      <c r="AV1445" s="299"/>
      <c r="AW1445" s="308"/>
      <c r="AX1445" s="298" t="s">
        <v>30</v>
      </c>
      <c r="AY1445" s="36" t="s">
        <v>31</v>
      </c>
      <c r="AZ1445" s="10">
        <f t="shared" si="3538"/>
        <v>4579019.09</v>
      </c>
      <c r="BA1445" s="12"/>
      <c r="BB1445" s="12"/>
      <c r="BC1445" s="12">
        <v>4579019.09</v>
      </c>
      <c r="BD1445" s="12"/>
      <c r="BE1445" s="12"/>
      <c r="BF1445" s="12"/>
      <c r="BG1445" s="12"/>
      <c r="BH1445" s="12"/>
      <c r="BI1445" s="12"/>
      <c r="BJ1445" s="12"/>
      <c r="BK1445" s="12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8" t="s">
        <v>330</v>
      </c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</row>
    <row r="1446" spans="1:88" ht="15">
      <c r="A1446" s="110"/>
      <c r="B1446" s="104"/>
      <c r="C1446" s="105"/>
      <c r="D1446" s="106"/>
      <c r="E1446" s="106"/>
      <c r="F1446" s="10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8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U1446" s="296"/>
      <c r="AV1446" s="299"/>
      <c r="AW1446" s="308"/>
      <c r="AX1446" s="299"/>
      <c r="AY1446" s="36" t="s">
        <v>32</v>
      </c>
      <c r="AZ1446" s="10">
        <f t="shared" si="3538"/>
        <v>7099172.9199999999</v>
      </c>
      <c r="BA1446" s="12"/>
      <c r="BB1446" s="12"/>
      <c r="BC1446" s="12">
        <v>7099172.9199999999</v>
      </c>
      <c r="BD1446" s="12"/>
      <c r="BE1446" s="12"/>
      <c r="BF1446" s="12"/>
      <c r="BG1446" s="12"/>
      <c r="BH1446" s="12"/>
      <c r="BI1446" s="12"/>
      <c r="BJ1446" s="12"/>
      <c r="BK1446" s="12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8" t="s">
        <v>331</v>
      </c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</row>
    <row r="1447" spans="1:88" ht="15">
      <c r="A1447" s="110"/>
      <c r="B1447" s="104"/>
      <c r="C1447" s="105"/>
      <c r="D1447" s="106"/>
      <c r="E1447" s="106"/>
      <c r="F1447" s="10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8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U1447" s="296"/>
      <c r="AV1447" s="299"/>
      <c r="AW1447" s="308"/>
      <c r="AX1447" s="299"/>
      <c r="AY1447" s="36" t="s">
        <v>33</v>
      </c>
      <c r="AZ1447" s="10">
        <f t="shared" si="3538"/>
        <v>0</v>
      </c>
      <c r="BA1447" s="12"/>
      <c r="BB1447" s="12"/>
      <c r="BC1447" s="12"/>
      <c r="BD1447" s="12"/>
      <c r="BE1447" s="12"/>
      <c r="BF1447" s="12"/>
      <c r="BG1447" s="12"/>
      <c r="BH1447" s="12"/>
      <c r="BI1447" s="12"/>
      <c r="BJ1447" s="12"/>
      <c r="BK1447" s="12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8" t="s">
        <v>332</v>
      </c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</row>
    <row r="1448" spans="1:88" ht="15">
      <c r="A1448" s="110"/>
      <c r="B1448" s="104"/>
      <c r="C1448" s="105"/>
      <c r="D1448" s="106"/>
      <c r="E1448" s="106"/>
      <c r="F1448" s="10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8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U1448" s="296"/>
      <c r="AV1448" s="299"/>
      <c r="AW1448" s="308"/>
      <c r="AX1448" s="300"/>
      <c r="AY1448" s="36" t="s">
        <v>34</v>
      </c>
      <c r="AZ1448" s="10">
        <f t="shared" si="3538"/>
        <v>0</v>
      </c>
      <c r="BA1448" s="12"/>
      <c r="BB1448" s="12"/>
      <c r="BC1448" s="12"/>
      <c r="BD1448" s="12"/>
      <c r="BE1448" s="12"/>
      <c r="BF1448" s="12"/>
      <c r="BG1448" s="12"/>
      <c r="BH1448" s="12"/>
      <c r="BI1448" s="12"/>
      <c r="BJ1448" s="12"/>
      <c r="BK1448" s="12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8" t="s">
        <v>333</v>
      </c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</row>
    <row r="1449" spans="1:88" ht="15">
      <c r="A1449" s="110"/>
      <c r="B1449" s="104"/>
      <c r="C1449" s="105"/>
      <c r="D1449" s="106"/>
      <c r="E1449" s="106"/>
      <c r="F1449" s="10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8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U1449" s="296"/>
      <c r="AV1449" s="299"/>
      <c r="AW1449" s="308"/>
      <c r="AX1449" s="311" t="s">
        <v>35</v>
      </c>
      <c r="AY1449" s="312"/>
      <c r="AZ1449" s="10">
        <f>AZ1443+AZ1444+AZ1445+AZ1446+AZ1447+AZ1448</f>
        <v>11796153.550000001</v>
      </c>
      <c r="BA1449" s="10">
        <f t="shared" ref="BA1449:BT1449" si="3539">BA1443+BA1444+BA1445+BA1446+BA1447+BA1448</f>
        <v>0</v>
      </c>
      <c r="BB1449" s="10">
        <f t="shared" si="3539"/>
        <v>0</v>
      </c>
      <c r="BC1449" s="10">
        <f t="shared" si="3539"/>
        <v>11796153.550000001</v>
      </c>
      <c r="BD1449" s="10">
        <f t="shared" si="3539"/>
        <v>0</v>
      </c>
      <c r="BE1449" s="10">
        <f t="shared" si="3539"/>
        <v>0</v>
      </c>
      <c r="BF1449" s="10">
        <f t="shared" si="3539"/>
        <v>0</v>
      </c>
      <c r="BG1449" s="10">
        <f t="shared" si="3539"/>
        <v>0</v>
      </c>
      <c r="BH1449" s="10">
        <f t="shared" si="3539"/>
        <v>0</v>
      </c>
      <c r="BI1449" s="10">
        <f t="shared" si="3539"/>
        <v>0</v>
      </c>
      <c r="BJ1449" s="10">
        <f t="shared" si="3539"/>
        <v>0</v>
      </c>
      <c r="BK1449" s="10">
        <f t="shared" si="3539"/>
        <v>0</v>
      </c>
      <c r="BL1449" s="10">
        <f t="shared" si="3539"/>
        <v>0</v>
      </c>
      <c r="BM1449" s="10">
        <f t="shared" si="3539"/>
        <v>0</v>
      </c>
      <c r="BN1449" s="10">
        <f t="shared" si="3539"/>
        <v>0</v>
      </c>
      <c r="BO1449" s="10">
        <f t="shared" si="3539"/>
        <v>0</v>
      </c>
      <c r="BP1449" s="10">
        <f t="shared" si="3539"/>
        <v>0</v>
      </c>
      <c r="BQ1449" s="10">
        <f t="shared" si="3539"/>
        <v>0</v>
      </c>
      <c r="BR1449" s="10">
        <f t="shared" si="3539"/>
        <v>0</v>
      </c>
      <c r="BS1449" s="10">
        <f t="shared" si="3539"/>
        <v>0</v>
      </c>
      <c r="BT1449" s="10">
        <f t="shared" si="3539"/>
        <v>0</v>
      </c>
      <c r="BU1449" s="18" t="s">
        <v>334</v>
      </c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J1449" s="123"/>
    </row>
    <row r="1450" spans="1:88" ht="15">
      <c r="A1450" s="110"/>
      <c r="B1450" s="104"/>
      <c r="C1450" s="105"/>
      <c r="D1450" s="106"/>
      <c r="E1450" s="106"/>
      <c r="F1450" s="10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8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U1450" s="296"/>
      <c r="AV1450" s="299"/>
      <c r="AW1450" s="308"/>
      <c r="AX1450" s="311" t="s">
        <v>337</v>
      </c>
      <c r="AY1450" s="312"/>
      <c r="AZ1450" s="11">
        <f>ROUND(AZ1449/AW1443,2)</f>
        <v>1411.34</v>
      </c>
      <c r="BA1450" s="11">
        <f>ROUND(BA1449/AW1443,2)</f>
        <v>0</v>
      </c>
      <c r="BB1450" s="11">
        <f>ROUND(BB1449/AW1443,2)</f>
        <v>0</v>
      </c>
      <c r="BC1450" s="11">
        <f>ROUND(BC1449/AW1443,2)</f>
        <v>1411.34</v>
      </c>
      <c r="BD1450" s="11">
        <f>ROUND(BD1449/AW1443,2)</f>
        <v>0</v>
      </c>
      <c r="BE1450" s="11">
        <f>ROUND(BE1449/AW1443,2)</f>
        <v>0</v>
      </c>
      <c r="BF1450" s="11">
        <f>ROUND(BF1449/AW1443,2)</f>
        <v>0</v>
      </c>
      <c r="BG1450" s="11">
        <f>ROUND(BG1449/AW1443,2)</f>
        <v>0</v>
      </c>
      <c r="BH1450" s="11">
        <f>ROUND(BH1449/AW1443,2)</f>
        <v>0</v>
      </c>
      <c r="BI1450" s="11">
        <f>ROUND(BI1449/AW1443,2)</f>
        <v>0</v>
      </c>
      <c r="BJ1450" s="11">
        <f>ROUND(BJ1449/AW1443,2)</f>
        <v>0</v>
      </c>
      <c r="BK1450" s="11">
        <f>ROUND(BK1449/AW1443,2)</f>
        <v>0</v>
      </c>
      <c r="BL1450" s="11">
        <f>ROUND(BL1449/AW1443,2)</f>
        <v>0</v>
      </c>
      <c r="BM1450" s="11">
        <f>ROUND(BM1449/AW1443,2)</f>
        <v>0</v>
      </c>
      <c r="BN1450" s="11">
        <f>ROUND(BN1449/AW1443,2)</f>
        <v>0</v>
      </c>
      <c r="BO1450" s="11">
        <f>ROUND(BO1449/AW1443,2)</f>
        <v>0</v>
      </c>
      <c r="BP1450" s="11">
        <f>ROUND(BP1449/AW1443,2)</f>
        <v>0</v>
      </c>
      <c r="BQ1450" s="11">
        <f>ROUND(BQ1449/AW1443,2)</f>
        <v>0</v>
      </c>
      <c r="BR1450" s="11">
        <f>ROUND(BR1449/AW1443,2)</f>
        <v>0</v>
      </c>
      <c r="BS1450" s="11">
        <f>ROUND(BS1449/AW1443,2)</f>
        <v>0</v>
      </c>
      <c r="BT1450" s="11">
        <f>ROUND(BT1449/AW1443,2)</f>
        <v>0</v>
      </c>
      <c r="BU1450" s="18" t="s">
        <v>335</v>
      </c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</row>
    <row r="1451" spans="1:88" ht="15">
      <c r="A1451" s="110"/>
      <c r="B1451" s="104"/>
      <c r="C1451" s="105"/>
      <c r="D1451" s="106"/>
      <c r="E1451" s="106"/>
      <c r="F1451" s="10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8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U1451" s="297"/>
      <c r="AV1451" s="300"/>
      <c r="AW1451" s="309"/>
      <c r="AX1451" s="311" t="s">
        <v>338</v>
      </c>
      <c r="AY1451" s="312"/>
      <c r="AZ1451" s="10" t="s">
        <v>36</v>
      </c>
      <c r="BA1451" s="12">
        <f>IF(BX1451=FALSE,0,BX1451)</f>
        <v>0</v>
      </c>
      <c r="BB1451" s="12" t="s">
        <v>36</v>
      </c>
      <c r="BC1451" s="12">
        <f>BC1450</f>
        <v>1411.34</v>
      </c>
      <c r="BD1451" s="12">
        <f>IF(BZ1451=FALSE,0,BZ1451)</f>
        <v>0</v>
      </c>
      <c r="BE1451" s="12" t="s">
        <v>36</v>
      </c>
      <c r="BF1451" s="12">
        <f>IF(CA1451=FALSE,0,CA1451)</f>
        <v>0</v>
      </c>
      <c r="BG1451" s="12" t="s">
        <v>36</v>
      </c>
      <c r="BH1451" s="12" t="s">
        <v>36</v>
      </c>
      <c r="BI1451" s="12" t="s">
        <v>36</v>
      </c>
      <c r="BJ1451" s="12" t="s">
        <v>36</v>
      </c>
      <c r="BK1451" s="12">
        <f>IF(CB1451=FALSE,0,CB1451)</f>
        <v>0</v>
      </c>
      <c r="BL1451" s="12" t="s">
        <v>36</v>
      </c>
      <c r="BM1451" s="12">
        <f>IF(CC1451=FALSE,0,CC1451)</f>
        <v>0</v>
      </c>
      <c r="BN1451" s="12" t="s">
        <v>36</v>
      </c>
      <c r="BO1451" s="12">
        <f>IF(CD1451=FALSE,0,CD1451)</f>
        <v>0</v>
      </c>
      <c r="BP1451" s="12">
        <f>IF(CE1451=FALSE,0,CE1451)</f>
        <v>0</v>
      </c>
      <c r="BQ1451" s="12">
        <f>IF(CF1451=FALSE,0,CF1451)</f>
        <v>0</v>
      </c>
      <c r="BR1451" s="12" t="s">
        <v>36</v>
      </c>
      <c r="BS1451" s="12">
        <f>IF(CG1451=FALSE,0,CG1451)</f>
        <v>0</v>
      </c>
      <c r="BT1451" s="12" t="s">
        <v>36</v>
      </c>
      <c r="BU1451" s="18" t="s">
        <v>336</v>
      </c>
      <c r="BX1451" s="52" t="b">
        <f>IF(AD1450=3,1896.3,IF(AD1450=4,1249.18,IF(AD1450=5,476.76,IF(AD1450=6,3974,IF(AD1450=7,1481.5,IF(AD1450=8,567.82,IF(AD1450=9,5364.7,IF(AD1450=10,1659.18,IF(AD1450=11,1172.3)))))))))</f>
        <v>0</v>
      </c>
      <c r="BY1451" s="52" t="b">
        <f>IF(AE1450=5,2411.56,IF(AE1450=8,2817.26,IF(AE1450=11,2857.82)))</f>
        <v>0</v>
      </c>
      <c r="BZ1451" s="52" t="b">
        <f>IF(AF1450=3,974.64,IF(AF1450=4,651.28,IF(AF1450=5,575.98,IF(AF1450=6,1237.4,IF(AF1450=7,824.6,IF(AF1450=8,732.08,IF(AF1450=9,1597.08,IF(AF1450=10,1068.98,IF(AF1450=11,953.72)))))))))</f>
        <v>0</v>
      </c>
      <c r="CA1451" s="52" t="b">
        <f>IF(AG1450=3,997.78,IF(AG1450=4,722.58,IF(AG1450=5,500.76,IF(AG1450=6,1258.44,IF(AG1450=7,912.42,IF(AG1450=8,632.32,IF(AG1450=9,1630.7,IF(AG1450=10,1144.38,IF(AG1450=11,805.18)))))))))</f>
        <v>0</v>
      </c>
      <c r="CB1451" s="52" t="b">
        <f>IF(AH1450=3,719.7,IF(AH1450=4,261.66,IF(AH1450=5,157.22,IF(AH1450=6,854.38,IF(AH1450=7,321.54,IF(AH1450=8,190.76,IF(AH1450=9,1136.74,IF(AH1450=10,408.8,IF(AH1450=11,265.92)))))))))</f>
        <v>0</v>
      </c>
      <c r="CC1451" s="52" t="b">
        <f>IF(AI1450=3,392.34,IF(AI1450=4,179.86,IF(AI1450=5,97.76,IF(AI1450=6,492.16,IF(AI1450=7,224.14,IF(AI1450=8,123.84,IF(AI1450=9,594.22,IF(AI1450=10,280.82,IF(AI1450=11,159.34)))))))))</f>
        <v>0</v>
      </c>
      <c r="CD1451" s="52" t="b">
        <f>IF(AJ1450=3,216.7,IF(AJ1450=4,129.3,IF(AJ1450=5,91.5,IF(AJ1450=6,288.54,IF(AJ1450=7,173.16,IF(AJ1450=8,122.92,IF(AJ1450=9,390.32,IF(AJ1450=10,236.48,IF(AJ1450=11,167.76)))))))))</f>
        <v>0</v>
      </c>
      <c r="CE1451" s="52" t="b">
        <f>IF(AK1450=3,281.7,IF(AK1450=4,209.68,IF(AK1450=5,106.64,IF(AK1450=6,572.92,IF(AK1450=7,238.84,IF(AK1450=8,126.84,IF(AK1450=9,826.54,IF(AK1450=10,282.66,IF(AK1450=11,292)))))))))</f>
        <v>0</v>
      </c>
      <c r="CF1451" s="52" t="b">
        <f>IF(AL1450=3,702.84,IF(AL1450=4,1094.44,IF(AL1450=5,312.66,IF(AL1450=6,1445.98,IF(AL1450=7,1277.92,IF(AL1450=8,377.58,IF(AL1450=9,1892.8,IF(AL1450=10,1398.92,IF(AL1450=11,723.4)))))))))</f>
        <v>0</v>
      </c>
      <c r="CG1451" s="52" t="b">
        <f>IF(AM1450=3,92.82,IF(AM1450=4,38.02,IF(AM1450=5,31.92,IF(AM1450=6,157.8,IF(AM1450=7,64.68,IF(AM1450=8,54.18,IF(AM1450=9,250.54,IF(AM1450=10,96.96,IF(AM1450=11,86.94)))))))))</f>
        <v>0</v>
      </c>
    </row>
    <row r="1452" spans="1:88" ht="30">
      <c r="A1452" s="110"/>
      <c r="B1452" s="104"/>
      <c r="C1452" s="105"/>
      <c r="D1452" s="106"/>
      <c r="E1452" s="106"/>
      <c r="F1452" s="10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8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U1452" s="310" t="s">
        <v>164</v>
      </c>
      <c r="AV1452" s="298" t="s">
        <v>395</v>
      </c>
      <c r="AW1452" s="307">
        <v>7053.1</v>
      </c>
      <c r="AX1452" s="298" t="s">
        <v>27</v>
      </c>
      <c r="AY1452" s="36" t="s">
        <v>28</v>
      </c>
      <c r="AZ1452" s="10">
        <f>BA1452+BC1452+BD1452+BF1452+BK1452+BM1452+BO1452+BP1452+BQ1452+BS1452+BT1452</f>
        <v>0</v>
      </c>
      <c r="BA1452" s="12">
        <f>ROUND($C1452*BA1460,2)</f>
        <v>0</v>
      </c>
      <c r="BB1452" s="12">
        <f>ROUND(H1452*2,2)</f>
        <v>0</v>
      </c>
      <c r="BC1452" s="12">
        <v>0</v>
      </c>
      <c r="BD1452" s="12">
        <f>ROUND($C1452*BD1460,2)</f>
        <v>0</v>
      </c>
      <c r="BE1452" s="12">
        <f>ROUND(K1452*2,2)</f>
        <v>0</v>
      </c>
      <c r="BF1452" s="12">
        <f>ROUND($C1452*BF1460,2)</f>
        <v>0</v>
      </c>
      <c r="BG1452" s="12">
        <f>ROUND(M1452*2,2)</f>
        <v>0</v>
      </c>
      <c r="BH1452" s="12">
        <f>ROUND(N1452*2,2)</f>
        <v>0</v>
      </c>
      <c r="BI1452" s="12">
        <f>ROUND(O1452*2,2)</f>
        <v>0</v>
      </c>
      <c r="BJ1452" s="12">
        <f>ROUND(P1452*2,2)</f>
        <v>0</v>
      </c>
      <c r="BK1452" s="12">
        <f>ROUND($C1452*BK1460,2)</f>
        <v>0</v>
      </c>
      <c r="BL1452" s="12">
        <f>ROUND(R1452*2,2)</f>
        <v>0</v>
      </c>
      <c r="BM1452" s="12">
        <f>ROUND($C1452*BM1460,2)</f>
        <v>0</v>
      </c>
      <c r="BN1452" s="12">
        <f>ROUND(T1452*2,2)</f>
        <v>0</v>
      </c>
      <c r="BO1452" s="12">
        <f>ROUND($C1452*BO1460,2)</f>
        <v>0</v>
      </c>
      <c r="BP1452" s="12">
        <f>ROUND(V1452*2,2)</f>
        <v>0</v>
      </c>
      <c r="BQ1452" s="12">
        <f>ROUND($C1452*BQ1460,2)</f>
        <v>0</v>
      </c>
      <c r="BR1452" s="12">
        <f>ROUND(X1452*2,2)</f>
        <v>0</v>
      </c>
      <c r="BS1452" s="12">
        <f>ROUND(Y1452*2,2)</f>
        <v>0</v>
      </c>
      <c r="BT1452" s="12">
        <f>ROUND(Z1452*2,2)</f>
        <v>0</v>
      </c>
      <c r="BU1452" s="18" t="s">
        <v>328</v>
      </c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</row>
    <row r="1453" spans="1:88" ht="60">
      <c r="A1453" s="110"/>
      <c r="B1453" s="104"/>
      <c r="C1453" s="105"/>
      <c r="D1453" s="106"/>
      <c r="E1453" s="106"/>
      <c r="F1453" s="10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8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U1453" s="310"/>
      <c r="AV1453" s="299"/>
      <c r="AW1453" s="308"/>
      <c r="AX1453" s="300"/>
      <c r="AY1453" s="36" t="s">
        <v>29</v>
      </c>
      <c r="AZ1453" s="10">
        <f t="shared" ref="AZ1453:AZ1457" si="3540">BA1453+BC1453+BD1453+BF1453+BK1453+BM1453+BO1453+BP1453+BQ1453+BS1453+BT1453</f>
        <v>94369.23</v>
      </c>
      <c r="BA1453" s="12"/>
      <c r="BB1453" s="12"/>
      <c r="BC1453" s="12">
        <v>94369.23</v>
      </c>
      <c r="BD1453" s="12"/>
      <c r="BE1453" s="12"/>
      <c r="BF1453" s="12"/>
      <c r="BG1453" s="12"/>
      <c r="BH1453" s="12"/>
      <c r="BI1453" s="12"/>
      <c r="BJ1453" s="12"/>
      <c r="BK1453" s="12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8" t="s">
        <v>329</v>
      </c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</row>
    <row r="1454" spans="1:88" ht="105">
      <c r="A1454" s="110"/>
      <c r="B1454" s="104"/>
      <c r="C1454" s="105"/>
      <c r="D1454" s="106"/>
      <c r="E1454" s="106"/>
      <c r="F1454" s="10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8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T1454" s="32">
        <f>AZ1454-BC1454</f>
        <v>0</v>
      </c>
      <c r="AU1454" s="310"/>
      <c r="AV1454" s="299"/>
      <c r="AW1454" s="308"/>
      <c r="AX1454" s="298" t="s">
        <v>30</v>
      </c>
      <c r="AY1454" s="36" t="s">
        <v>31</v>
      </c>
      <c r="AZ1454" s="10">
        <f t="shared" si="3540"/>
        <v>3663215.27</v>
      </c>
      <c r="BA1454" s="12"/>
      <c r="BB1454" s="12"/>
      <c r="BC1454" s="12">
        <v>3663215.27</v>
      </c>
      <c r="BD1454" s="12"/>
      <c r="BE1454" s="12"/>
      <c r="BF1454" s="12"/>
      <c r="BG1454" s="12"/>
      <c r="BH1454" s="12"/>
      <c r="BI1454" s="12"/>
      <c r="BJ1454" s="12"/>
      <c r="BK1454" s="12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8" t="s">
        <v>330</v>
      </c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</row>
    <row r="1455" spans="1:88" ht="15">
      <c r="A1455" s="110"/>
      <c r="B1455" s="104"/>
      <c r="C1455" s="105"/>
      <c r="D1455" s="106"/>
      <c r="E1455" s="106"/>
      <c r="F1455" s="10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8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U1455" s="310"/>
      <c r="AV1455" s="299"/>
      <c r="AW1455" s="308"/>
      <c r="AX1455" s="299"/>
      <c r="AY1455" s="36" t="s">
        <v>32</v>
      </c>
      <c r="AZ1455" s="10">
        <f t="shared" si="3540"/>
        <v>5679338.3399999999</v>
      </c>
      <c r="BA1455" s="12"/>
      <c r="BB1455" s="12"/>
      <c r="BC1455" s="12">
        <v>5679338.3399999999</v>
      </c>
      <c r="BD1455" s="12"/>
      <c r="BE1455" s="12"/>
      <c r="BF1455" s="12"/>
      <c r="BG1455" s="12"/>
      <c r="BH1455" s="12"/>
      <c r="BI1455" s="12"/>
      <c r="BJ1455" s="12"/>
      <c r="BK1455" s="12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8" t="s">
        <v>331</v>
      </c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</row>
    <row r="1456" spans="1:88" ht="15">
      <c r="A1456" s="110"/>
      <c r="B1456" s="104"/>
      <c r="C1456" s="105"/>
      <c r="D1456" s="106"/>
      <c r="E1456" s="106"/>
      <c r="F1456" s="10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8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U1456" s="310"/>
      <c r="AV1456" s="299"/>
      <c r="AW1456" s="308"/>
      <c r="AX1456" s="299"/>
      <c r="AY1456" s="36" t="s">
        <v>33</v>
      </c>
      <c r="AZ1456" s="10">
        <f t="shared" si="3540"/>
        <v>0</v>
      </c>
      <c r="BA1456" s="12"/>
      <c r="BB1456" s="12"/>
      <c r="BC1456" s="12"/>
      <c r="BD1456" s="12"/>
      <c r="BE1456" s="12"/>
      <c r="BF1456" s="12"/>
      <c r="BG1456" s="12"/>
      <c r="BH1456" s="12"/>
      <c r="BI1456" s="12"/>
      <c r="BJ1456" s="12"/>
      <c r="BK1456" s="12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8" t="s">
        <v>332</v>
      </c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</row>
    <row r="1457" spans="1:88" ht="15">
      <c r="A1457" s="110"/>
      <c r="B1457" s="104"/>
      <c r="C1457" s="105"/>
      <c r="D1457" s="106"/>
      <c r="E1457" s="106"/>
      <c r="F1457" s="10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8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U1457" s="310"/>
      <c r="AV1457" s="299"/>
      <c r="AW1457" s="308"/>
      <c r="AX1457" s="300"/>
      <c r="AY1457" s="36" t="s">
        <v>34</v>
      </c>
      <c r="AZ1457" s="10">
        <f t="shared" si="3540"/>
        <v>0</v>
      </c>
      <c r="BA1457" s="12"/>
      <c r="BB1457" s="12"/>
      <c r="BC1457" s="12"/>
      <c r="BD1457" s="12"/>
      <c r="BE1457" s="12"/>
      <c r="BF1457" s="12"/>
      <c r="BG1457" s="12"/>
      <c r="BH1457" s="12"/>
      <c r="BI1457" s="12"/>
      <c r="BJ1457" s="12"/>
      <c r="BK1457" s="12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8" t="s">
        <v>333</v>
      </c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</row>
    <row r="1458" spans="1:88" ht="15">
      <c r="A1458" s="110"/>
      <c r="B1458" s="104"/>
      <c r="C1458" s="105"/>
      <c r="D1458" s="106"/>
      <c r="E1458" s="106"/>
      <c r="F1458" s="10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8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U1458" s="310"/>
      <c r="AV1458" s="299"/>
      <c r="AW1458" s="308"/>
      <c r="AX1458" s="311" t="s">
        <v>35</v>
      </c>
      <c r="AY1458" s="312"/>
      <c r="AZ1458" s="10">
        <f>AZ1452+AZ1453+AZ1454+AZ1455+AZ1456+AZ1457</f>
        <v>9436922.8399999999</v>
      </c>
      <c r="BA1458" s="10">
        <f t="shared" ref="BA1458:BT1458" si="3541">BA1452+BA1453+BA1454+BA1455+BA1456+BA1457</f>
        <v>0</v>
      </c>
      <c r="BB1458" s="10">
        <f t="shared" si="3541"/>
        <v>0</v>
      </c>
      <c r="BC1458" s="10">
        <f t="shared" si="3541"/>
        <v>9436922.8399999999</v>
      </c>
      <c r="BD1458" s="10">
        <f t="shared" si="3541"/>
        <v>0</v>
      </c>
      <c r="BE1458" s="10">
        <f t="shared" si="3541"/>
        <v>0</v>
      </c>
      <c r="BF1458" s="10">
        <f t="shared" si="3541"/>
        <v>0</v>
      </c>
      <c r="BG1458" s="10">
        <f t="shared" si="3541"/>
        <v>0</v>
      </c>
      <c r="BH1458" s="10">
        <f t="shared" si="3541"/>
        <v>0</v>
      </c>
      <c r="BI1458" s="10">
        <f t="shared" si="3541"/>
        <v>0</v>
      </c>
      <c r="BJ1458" s="10">
        <f t="shared" si="3541"/>
        <v>0</v>
      </c>
      <c r="BK1458" s="10">
        <f t="shared" si="3541"/>
        <v>0</v>
      </c>
      <c r="BL1458" s="10">
        <f t="shared" si="3541"/>
        <v>0</v>
      </c>
      <c r="BM1458" s="10">
        <f t="shared" si="3541"/>
        <v>0</v>
      </c>
      <c r="BN1458" s="10">
        <f t="shared" si="3541"/>
        <v>0</v>
      </c>
      <c r="BO1458" s="10">
        <f t="shared" si="3541"/>
        <v>0</v>
      </c>
      <c r="BP1458" s="10">
        <f t="shared" si="3541"/>
        <v>0</v>
      </c>
      <c r="BQ1458" s="10">
        <f t="shared" si="3541"/>
        <v>0</v>
      </c>
      <c r="BR1458" s="10">
        <f t="shared" si="3541"/>
        <v>0</v>
      </c>
      <c r="BS1458" s="10">
        <f t="shared" si="3541"/>
        <v>0</v>
      </c>
      <c r="BT1458" s="10">
        <f t="shared" si="3541"/>
        <v>0</v>
      </c>
      <c r="BU1458" s="18" t="s">
        <v>334</v>
      </c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J1458" s="123"/>
    </row>
    <row r="1459" spans="1:88" ht="15">
      <c r="A1459" s="110"/>
      <c r="B1459" s="104"/>
      <c r="C1459" s="105"/>
      <c r="D1459" s="106"/>
      <c r="E1459" s="106"/>
      <c r="F1459" s="10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8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U1459" s="310"/>
      <c r="AV1459" s="299"/>
      <c r="AW1459" s="308"/>
      <c r="AX1459" s="311" t="s">
        <v>337</v>
      </c>
      <c r="AY1459" s="312"/>
      <c r="AZ1459" s="11">
        <f>ROUND(AZ1458/AW1452,2)</f>
        <v>1337.98</v>
      </c>
      <c r="BA1459" s="11">
        <f>ROUND(BA1458/AW1452,2)</f>
        <v>0</v>
      </c>
      <c r="BB1459" s="11">
        <f>ROUND(BB1458/AW1452,2)</f>
        <v>0</v>
      </c>
      <c r="BC1459" s="11">
        <f>ROUND(BC1458/AW1452,2)</f>
        <v>1337.98</v>
      </c>
      <c r="BD1459" s="11">
        <f>ROUND(BD1458/AW1452,2)</f>
        <v>0</v>
      </c>
      <c r="BE1459" s="11">
        <f>ROUND(BE1458/AW1452,2)</f>
        <v>0</v>
      </c>
      <c r="BF1459" s="11">
        <f>ROUND(BF1458/AW1452,2)</f>
        <v>0</v>
      </c>
      <c r="BG1459" s="11">
        <f>ROUND(BG1458/AW1452,2)</f>
        <v>0</v>
      </c>
      <c r="BH1459" s="11">
        <f>ROUND(BH1458/AW1452,2)</f>
        <v>0</v>
      </c>
      <c r="BI1459" s="11">
        <f>ROUND(BI1458/AW1452,2)</f>
        <v>0</v>
      </c>
      <c r="BJ1459" s="11">
        <f>ROUND(BJ1458/AW1452,2)</f>
        <v>0</v>
      </c>
      <c r="BK1459" s="11">
        <f>ROUND(BK1458/AW1452,2)</f>
        <v>0</v>
      </c>
      <c r="BL1459" s="11">
        <f>ROUND(BL1458/AW1452,2)</f>
        <v>0</v>
      </c>
      <c r="BM1459" s="11">
        <f>ROUND(BM1458/AW1452,2)</f>
        <v>0</v>
      </c>
      <c r="BN1459" s="11">
        <f>ROUND(BN1458/AW1452,2)</f>
        <v>0</v>
      </c>
      <c r="BO1459" s="11">
        <f>ROUND(BO1458/AW1452,2)</f>
        <v>0</v>
      </c>
      <c r="BP1459" s="11">
        <f>ROUND(BP1458/AW1452,2)</f>
        <v>0</v>
      </c>
      <c r="BQ1459" s="11">
        <f>ROUND(BQ1458/AW1452,2)</f>
        <v>0</v>
      </c>
      <c r="BR1459" s="11">
        <f>ROUND(BR1458/AW1452,2)</f>
        <v>0</v>
      </c>
      <c r="BS1459" s="11">
        <f>ROUND(BS1458/AW1452,2)</f>
        <v>0</v>
      </c>
      <c r="BT1459" s="11">
        <f>ROUND(BT1458/AW1452,2)</f>
        <v>0</v>
      </c>
      <c r="BU1459" s="18" t="s">
        <v>335</v>
      </c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</row>
    <row r="1460" spans="1:88" ht="15">
      <c r="A1460" s="110"/>
      <c r="B1460" s="104"/>
      <c r="C1460" s="105"/>
      <c r="D1460" s="106"/>
      <c r="E1460" s="106"/>
      <c r="F1460" s="10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8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U1460" s="310"/>
      <c r="AV1460" s="300"/>
      <c r="AW1460" s="309"/>
      <c r="AX1460" s="311" t="s">
        <v>338</v>
      </c>
      <c r="AY1460" s="312"/>
      <c r="AZ1460" s="10" t="s">
        <v>36</v>
      </c>
      <c r="BA1460" s="12">
        <f>IF(BX1460=FALSE,0,BX1460)</f>
        <v>0</v>
      </c>
      <c r="BB1460" s="12" t="s">
        <v>36</v>
      </c>
      <c r="BC1460" s="12">
        <f>BC1459</f>
        <v>1337.98</v>
      </c>
      <c r="BD1460" s="12">
        <f>IF(BZ1460=FALSE,0,BZ1460)</f>
        <v>0</v>
      </c>
      <c r="BE1460" s="12" t="s">
        <v>36</v>
      </c>
      <c r="BF1460" s="12">
        <f>IF(CA1460=FALSE,0,CA1460)</f>
        <v>0</v>
      </c>
      <c r="BG1460" s="12" t="s">
        <v>36</v>
      </c>
      <c r="BH1460" s="12" t="s">
        <v>36</v>
      </c>
      <c r="BI1460" s="12" t="s">
        <v>36</v>
      </c>
      <c r="BJ1460" s="12" t="s">
        <v>36</v>
      </c>
      <c r="BK1460" s="12">
        <f>IF(CB1460=FALSE,0,CB1460)</f>
        <v>0</v>
      </c>
      <c r="BL1460" s="12" t="s">
        <v>36</v>
      </c>
      <c r="BM1460" s="12">
        <f>IF(CC1460=FALSE,0,CC1460)</f>
        <v>0</v>
      </c>
      <c r="BN1460" s="12" t="s">
        <v>36</v>
      </c>
      <c r="BO1460" s="12">
        <f>IF(CD1460=FALSE,0,CD1460)</f>
        <v>0</v>
      </c>
      <c r="BP1460" s="12">
        <f>IF(CE1460=FALSE,0,CE1460)</f>
        <v>0</v>
      </c>
      <c r="BQ1460" s="12">
        <f>IF(CF1460=FALSE,0,CF1460)</f>
        <v>0</v>
      </c>
      <c r="BR1460" s="12" t="s">
        <v>36</v>
      </c>
      <c r="BS1460" s="12">
        <f>IF(CG1460=FALSE,0,CG1460)</f>
        <v>0</v>
      </c>
      <c r="BT1460" s="12" t="s">
        <v>36</v>
      </c>
      <c r="BU1460" s="18" t="s">
        <v>336</v>
      </c>
      <c r="BX1460" s="52" t="b">
        <f>IF(AD1459=3,1896.3,IF(AD1459=4,1249.18,IF(AD1459=5,476.76,IF(AD1459=6,3974,IF(AD1459=7,1481.5,IF(AD1459=8,567.82,IF(AD1459=9,5364.7,IF(AD1459=10,1659.18,IF(AD1459=11,1172.3)))))))))</f>
        <v>0</v>
      </c>
      <c r="BY1460" s="52" t="b">
        <f>IF(AE1459=5,2411.56,IF(AE1459=8,2817.26,IF(AE1459=11,2857.82)))</f>
        <v>0</v>
      </c>
      <c r="BZ1460" s="52" t="b">
        <f>IF(AF1459=3,974.64,IF(AF1459=4,651.28,IF(AF1459=5,575.98,IF(AF1459=6,1237.4,IF(AF1459=7,824.6,IF(AF1459=8,732.08,IF(AF1459=9,1597.08,IF(AF1459=10,1068.98,IF(AF1459=11,953.72)))))))))</f>
        <v>0</v>
      </c>
      <c r="CA1460" s="52" t="b">
        <f>IF(AG1459=3,997.78,IF(AG1459=4,722.58,IF(AG1459=5,500.76,IF(AG1459=6,1258.44,IF(AG1459=7,912.42,IF(AG1459=8,632.32,IF(AG1459=9,1630.7,IF(AG1459=10,1144.38,IF(AG1459=11,805.18)))))))))</f>
        <v>0</v>
      </c>
      <c r="CB1460" s="52" t="b">
        <f>IF(AH1459=3,719.7,IF(AH1459=4,261.66,IF(AH1459=5,157.22,IF(AH1459=6,854.38,IF(AH1459=7,321.54,IF(AH1459=8,190.76,IF(AH1459=9,1136.74,IF(AH1459=10,408.8,IF(AH1459=11,265.92)))))))))</f>
        <v>0</v>
      </c>
      <c r="CC1460" s="52" t="b">
        <f>IF(AI1459=3,392.34,IF(AI1459=4,179.86,IF(AI1459=5,97.76,IF(AI1459=6,492.16,IF(AI1459=7,224.14,IF(AI1459=8,123.84,IF(AI1459=9,594.22,IF(AI1459=10,280.82,IF(AI1459=11,159.34)))))))))</f>
        <v>0</v>
      </c>
      <c r="CD1460" s="52" t="b">
        <f>IF(AJ1459=3,216.7,IF(AJ1459=4,129.3,IF(AJ1459=5,91.5,IF(AJ1459=6,288.54,IF(AJ1459=7,173.16,IF(AJ1459=8,122.92,IF(AJ1459=9,390.32,IF(AJ1459=10,236.48,IF(AJ1459=11,167.76)))))))))</f>
        <v>0</v>
      </c>
      <c r="CE1460" s="52" t="b">
        <f>IF(AK1459=3,281.7,IF(AK1459=4,209.68,IF(AK1459=5,106.64,IF(AK1459=6,572.92,IF(AK1459=7,238.84,IF(AK1459=8,126.84,IF(AK1459=9,826.54,IF(AK1459=10,282.66,IF(AK1459=11,292)))))))))</f>
        <v>0</v>
      </c>
      <c r="CF1460" s="52" t="b">
        <f>IF(AL1459=3,702.84,IF(AL1459=4,1094.44,IF(AL1459=5,312.66,IF(AL1459=6,1445.98,IF(AL1459=7,1277.92,IF(AL1459=8,377.58,IF(AL1459=9,1892.8,IF(AL1459=10,1398.92,IF(AL1459=11,723.4)))))))))</f>
        <v>0</v>
      </c>
      <c r="CG1460" s="52" t="b">
        <f>IF(AM1459=3,92.82,IF(AM1459=4,38.02,IF(AM1459=5,31.92,IF(AM1459=6,157.8,IF(AM1459=7,64.68,IF(AM1459=8,54.18,IF(AM1459=9,250.54,IF(AM1459=10,96.96,IF(AM1459=11,86.94)))))))))</f>
        <v>0</v>
      </c>
    </row>
    <row r="1461" spans="1:88" ht="30">
      <c r="A1461" s="110"/>
      <c r="B1461" s="104"/>
      <c r="C1461" s="105"/>
      <c r="D1461" s="106"/>
      <c r="E1461" s="106"/>
      <c r="F1461" s="10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8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U1461" s="295" t="s">
        <v>165</v>
      </c>
      <c r="AV1461" s="298" t="s">
        <v>396</v>
      </c>
      <c r="AW1461" s="307">
        <v>5779.7</v>
      </c>
      <c r="AX1461" s="298" t="s">
        <v>27</v>
      </c>
      <c r="AY1461" s="36" t="s">
        <v>28</v>
      </c>
      <c r="AZ1461" s="10">
        <f>BA1461+BC1461+BD1461+BF1461+BK1461+BM1461+BO1461+BP1461+BQ1461+BS1461+BT1461</f>
        <v>0</v>
      </c>
      <c r="BA1461" s="12">
        <f>ROUND($C1461*BA1469,2)</f>
        <v>0</v>
      </c>
      <c r="BB1461" s="12">
        <f>ROUND(H1461*2,2)</f>
        <v>0</v>
      </c>
      <c r="BC1461" s="12">
        <v>0</v>
      </c>
      <c r="BD1461" s="12">
        <f>ROUND($C1461*BD1469,2)</f>
        <v>0</v>
      </c>
      <c r="BE1461" s="12">
        <f>ROUND(K1461*2,2)</f>
        <v>0</v>
      </c>
      <c r="BF1461" s="12">
        <f>ROUND($C1461*BF1469,2)</f>
        <v>0</v>
      </c>
      <c r="BG1461" s="12">
        <f>ROUND(M1461*2,2)</f>
        <v>0</v>
      </c>
      <c r="BH1461" s="12">
        <f>ROUND(N1461*2,2)</f>
        <v>0</v>
      </c>
      <c r="BI1461" s="12">
        <f>ROUND(O1461*2,2)</f>
        <v>0</v>
      </c>
      <c r="BJ1461" s="12">
        <f>ROUND(P1461*2,2)</f>
        <v>0</v>
      </c>
      <c r="BK1461" s="12">
        <f>ROUND($C1461*BK1469,2)</f>
        <v>0</v>
      </c>
      <c r="BL1461" s="12">
        <f>ROUND(R1461*2,2)</f>
        <v>0</v>
      </c>
      <c r="BM1461" s="12">
        <f>ROUND($C1461*BM1469,2)</f>
        <v>0</v>
      </c>
      <c r="BN1461" s="12">
        <f>ROUND(T1461*2,2)</f>
        <v>0</v>
      </c>
      <c r="BO1461" s="12">
        <f>ROUND($C1461*BO1469,2)</f>
        <v>0</v>
      </c>
      <c r="BP1461" s="12">
        <f>ROUND(V1461*2,2)</f>
        <v>0</v>
      </c>
      <c r="BQ1461" s="12">
        <f>ROUND($C1461*BQ1469,2)</f>
        <v>0</v>
      </c>
      <c r="BR1461" s="12">
        <f>ROUND(X1461*2,2)</f>
        <v>0</v>
      </c>
      <c r="BS1461" s="12">
        <f>ROUND(Y1461*2,2)</f>
        <v>0</v>
      </c>
      <c r="BT1461" s="12">
        <f>ROUND(Z1461*2,2)</f>
        <v>0</v>
      </c>
      <c r="BU1461" s="18" t="s">
        <v>328</v>
      </c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</row>
    <row r="1462" spans="1:88" ht="60">
      <c r="A1462" s="110"/>
      <c r="B1462" s="104"/>
      <c r="C1462" s="105"/>
      <c r="D1462" s="106"/>
      <c r="E1462" s="106"/>
      <c r="F1462" s="10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8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U1462" s="296"/>
      <c r="AV1462" s="299"/>
      <c r="AW1462" s="308"/>
      <c r="AX1462" s="300"/>
      <c r="AY1462" s="36" t="s">
        <v>29</v>
      </c>
      <c r="AZ1462" s="10">
        <f t="shared" ref="AZ1462:AZ1466" si="3542">BA1462+BC1462+BD1462+BF1462+BK1462+BM1462+BO1462+BP1462+BQ1462+BS1462+BT1462</f>
        <v>47184.62</v>
      </c>
      <c r="BA1462" s="12"/>
      <c r="BB1462" s="12"/>
      <c r="BC1462" s="12">
        <v>47184.62</v>
      </c>
      <c r="BD1462" s="12"/>
      <c r="BE1462" s="12"/>
      <c r="BF1462" s="12"/>
      <c r="BG1462" s="12"/>
      <c r="BH1462" s="12"/>
      <c r="BI1462" s="12"/>
      <c r="BJ1462" s="12"/>
      <c r="BK1462" s="12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8" t="s">
        <v>329</v>
      </c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</row>
    <row r="1463" spans="1:88" ht="105">
      <c r="A1463" s="110"/>
      <c r="B1463" s="104"/>
      <c r="C1463" s="105"/>
      <c r="D1463" s="106"/>
      <c r="E1463" s="106"/>
      <c r="F1463" s="10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8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T1463" s="32">
        <f>AZ1463-BC1463</f>
        <v>0</v>
      </c>
      <c r="AU1463" s="296"/>
      <c r="AV1463" s="299"/>
      <c r="AW1463" s="308"/>
      <c r="AX1463" s="298" t="s">
        <v>30</v>
      </c>
      <c r="AY1463" s="36" t="s">
        <v>31</v>
      </c>
      <c r="AZ1463" s="10">
        <f t="shared" si="3542"/>
        <v>1831607.64</v>
      </c>
      <c r="BA1463" s="12"/>
      <c r="BB1463" s="12"/>
      <c r="BC1463" s="12">
        <v>1831607.64</v>
      </c>
      <c r="BD1463" s="12"/>
      <c r="BE1463" s="12"/>
      <c r="BF1463" s="12"/>
      <c r="BG1463" s="12"/>
      <c r="BH1463" s="12"/>
      <c r="BI1463" s="12"/>
      <c r="BJ1463" s="12"/>
      <c r="BK1463" s="12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8" t="s">
        <v>330</v>
      </c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</row>
    <row r="1464" spans="1:88" ht="15">
      <c r="A1464" s="110"/>
      <c r="B1464" s="104"/>
      <c r="C1464" s="105"/>
      <c r="D1464" s="106"/>
      <c r="E1464" s="106"/>
      <c r="F1464" s="10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8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U1464" s="296"/>
      <c r="AV1464" s="299"/>
      <c r="AW1464" s="308"/>
      <c r="AX1464" s="299"/>
      <c r="AY1464" s="36" t="s">
        <v>32</v>
      </c>
      <c r="AZ1464" s="10">
        <f t="shared" si="3542"/>
        <v>2839669.16</v>
      </c>
      <c r="BA1464" s="12"/>
      <c r="BB1464" s="12"/>
      <c r="BC1464" s="12">
        <v>2839669.16</v>
      </c>
      <c r="BD1464" s="12"/>
      <c r="BE1464" s="12"/>
      <c r="BF1464" s="12"/>
      <c r="BG1464" s="12"/>
      <c r="BH1464" s="12"/>
      <c r="BI1464" s="12"/>
      <c r="BJ1464" s="12"/>
      <c r="BK1464" s="12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8" t="s">
        <v>331</v>
      </c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</row>
    <row r="1465" spans="1:88" ht="15">
      <c r="A1465" s="110"/>
      <c r="B1465" s="104"/>
      <c r="C1465" s="105"/>
      <c r="D1465" s="106"/>
      <c r="E1465" s="106"/>
      <c r="F1465" s="10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8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U1465" s="296"/>
      <c r="AV1465" s="299"/>
      <c r="AW1465" s="308"/>
      <c r="AX1465" s="299"/>
      <c r="AY1465" s="36" t="s">
        <v>33</v>
      </c>
      <c r="AZ1465" s="10">
        <f t="shared" si="3542"/>
        <v>0</v>
      </c>
      <c r="BA1465" s="12"/>
      <c r="BB1465" s="12"/>
      <c r="BC1465" s="12"/>
      <c r="BD1465" s="12"/>
      <c r="BE1465" s="12"/>
      <c r="BF1465" s="12"/>
      <c r="BG1465" s="12"/>
      <c r="BH1465" s="12"/>
      <c r="BI1465" s="12"/>
      <c r="BJ1465" s="12"/>
      <c r="BK1465" s="12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8" t="s">
        <v>332</v>
      </c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</row>
    <row r="1466" spans="1:88" ht="15">
      <c r="A1466" s="110"/>
      <c r="B1466" s="104"/>
      <c r="C1466" s="105"/>
      <c r="D1466" s="106"/>
      <c r="E1466" s="106"/>
      <c r="F1466" s="10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8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U1466" s="296"/>
      <c r="AV1466" s="299"/>
      <c r="AW1466" s="308"/>
      <c r="AX1466" s="300"/>
      <c r="AY1466" s="36" t="s">
        <v>34</v>
      </c>
      <c r="AZ1466" s="10">
        <f t="shared" si="3542"/>
        <v>0</v>
      </c>
      <c r="BA1466" s="12"/>
      <c r="BB1466" s="12"/>
      <c r="BC1466" s="12"/>
      <c r="BD1466" s="12"/>
      <c r="BE1466" s="12"/>
      <c r="BF1466" s="12"/>
      <c r="BG1466" s="12"/>
      <c r="BH1466" s="12"/>
      <c r="BI1466" s="12"/>
      <c r="BJ1466" s="12"/>
      <c r="BK1466" s="12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8" t="s">
        <v>333</v>
      </c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</row>
    <row r="1467" spans="1:88" ht="15">
      <c r="A1467" s="110"/>
      <c r="B1467" s="104"/>
      <c r="C1467" s="105"/>
      <c r="D1467" s="106"/>
      <c r="E1467" s="106"/>
      <c r="F1467" s="10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8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U1467" s="296"/>
      <c r="AV1467" s="299"/>
      <c r="AW1467" s="308"/>
      <c r="AX1467" s="311" t="s">
        <v>35</v>
      </c>
      <c r="AY1467" s="312"/>
      <c r="AZ1467" s="10">
        <f>AZ1461+AZ1462+AZ1463+AZ1464+AZ1465+AZ1466</f>
        <v>4718461.42</v>
      </c>
      <c r="BA1467" s="10">
        <f t="shared" ref="BA1467:BT1467" si="3543">BA1461+BA1462+BA1463+BA1464+BA1465+BA1466</f>
        <v>0</v>
      </c>
      <c r="BB1467" s="10">
        <f t="shared" si="3543"/>
        <v>0</v>
      </c>
      <c r="BC1467" s="10">
        <f t="shared" si="3543"/>
        <v>4718461.42</v>
      </c>
      <c r="BD1467" s="10">
        <f t="shared" si="3543"/>
        <v>0</v>
      </c>
      <c r="BE1467" s="10">
        <f t="shared" si="3543"/>
        <v>0</v>
      </c>
      <c r="BF1467" s="10">
        <f t="shared" si="3543"/>
        <v>0</v>
      </c>
      <c r="BG1467" s="10">
        <f t="shared" si="3543"/>
        <v>0</v>
      </c>
      <c r="BH1467" s="10">
        <f t="shared" si="3543"/>
        <v>0</v>
      </c>
      <c r="BI1467" s="10">
        <f t="shared" si="3543"/>
        <v>0</v>
      </c>
      <c r="BJ1467" s="10">
        <f t="shared" si="3543"/>
        <v>0</v>
      </c>
      <c r="BK1467" s="10">
        <f t="shared" si="3543"/>
        <v>0</v>
      </c>
      <c r="BL1467" s="10">
        <f t="shared" si="3543"/>
        <v>0</v>
      </c>
      <c r="BM1467" s="10">
        <f t="shared" si="3543"/>
        <v>0</v>
      </c>
      <c r="BN1467" s="10">
        <f t="shared" si="3543"/>
        <v>0</v>
      </c>
      <c r="BO1467" s="10">
        <f t="shared" si="3543"/>
        <v>0</v>
      </c>
      <c r="BP1467" s="10">
        <f t="shared" si="3543"/>
        <v>0</v>
      </c>
      <c r="BQ1467" s="10">
        <f t="shared" si="3543"/>
        <v>0</v>
      </c>
      <c r="BR1467" s="10">
        <f t="shared" si="3543"/>
        <v>0</v>
      </c>
      <c r="BS1467" s="10">
        <f t="shared" si="3543"/>
        <v>0</v>
      </c>
      <c r="BT1467" s="10">
        <f t="shared" si="3543"/>
        <v>0</v>
      </c>
      <c r="BU1467" s="18" t="s">
        <v>334</v>
      </c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J1467" s="123"/>
    </row>
    <row r="1468" spans="1:88" ht="15">
      <c r="A1468" s="110"/>
      <c r="B1468" s="104"/>
      <c r="C1468" s="105"/>
      <c r="D1468" s="106"/>
      <c r="E1468" s="106"/>
      <c r="F1468" s="10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8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U1468" s="296"/>
      <c r="AV1468" s="299"/>
      <c r="AW1468" s="308"/>
      <c r="AX1468" s="311" t="s">
        <v>337</v>
      </c>
      <c r="AY1468" s="312"/>
      <c r="AZ1468" s="11">
        <f>ROUND(AZ1467/AW1461,2)</f>
        <v>816.39</v>
      </c>
      <c r="BA1468" s="11">
        <f>ROUND(BA1467/AW1461,2)</f>
        <v>0</v>
      </c>
      <c r="BB1468" s="11">
        <f>ROUND(BB1467/AW1461,2)</f>
        <v>0</v>
      </c>
      <c r="BC1468" s="11">
        <f>ROUND(BC1467/AW1461,2)</f>
        <v>816.39</v>
      </c>
      <c r="BD1468" s="11">
        <f>ROUND(BD1467/AW1461,2)</f>
        <v>0</v>
      </c>
      <c r="BE1468" s="11">
        <f>ROUND(BE1467/AW1461,2)</f>
        <v>0</v>
      </c>
      <c r="BF1468" s="11">
        <f>ROUND(BF1467/AW1461,2)</f>
        <v>0</v>
      </c>
      <c r="BG1468" s="11">
        <f>ROUND(BG1467/AW1461,2)</f>
        <v>0</v>
      </c>
      <c r="BH1468" s="11">
        <f>ROUND(BH1467/AW1461,2)</f>
        <v>0</v>
      </c>
      <c r="BI1468" s="11">
        <f>ROUND(BI1467/AW1461,2)</f>
        <v>0</v>
      </c>
      <c r="BJ1468" s="11">
        <f>ROUND(BJ1467/AW1461,2)</f>
        <v>0</v>
      </c>
      <c r="BK1468" s="11">
        <f>ROUND(BK1467/AW1461,2)</f>
        <v>0</v>
      </c>
      <c r="BL1468" s="11">
        <f>ROUND(BL1467/AW1461,2)</f>
        <v>0</v>
      </c>
      <c r="BM1468" s="11">
        <f>ROUND(BM1467/AW1461,2)</f>
        <v>0</v>
      </c>
      <c r="BN1468" s="11">
        <f>ROUND(BN1467/AW1461,2)</f>
        <v>0</v>
      </c>
      <c r="BO1468" s="11">
        <f>ROUND(BO1467/AW1461,2)</f>
        <v>0</v>
      </c>
      <c r="BP1468" s="11">
        <f>ROUND(BP1467/AW1461,2)</f>
        <v>0</v>
      </c>
      <c r="BQ1468" s="11">
        <f>ROUND(BQ1467/AW1461,2)</f>
        <v>0</v>
      </c>
      <c r="BR1468" s="11">
        <f>ROUND(BR1467/AW1461,2)</f>
        <v>0</v>
      </c>
      <c r="BS1468" s="11">
        <f>ROUND(BS1467/AW1461,2)</f>
        <v>0</v>
      </c>
      <c r="BT1468" s="11">
        <f>ROUND(BT1467/AW1461,2)</f>
        <v>0</v>
      </c>
      <c r="BU1468" s="18" t="s">
        <v>335</v>
      </c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</row>
    <row r="1469" spans="1:88" ht="15">
      <c r="A1469" s="110"/>
      <c r="B1469" s="104"/>
      <c r="C1469" s="105"/>
      <c r="D1469" s="106"/>
      <c r="E1469" s="106"/>
      <c r="F1469" s="10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8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U1469" s="297"/>
      <c r="AV1469" s="300"/>
      <c r="AW1469" s="309"/>
      <c r="AX1469" s="311" t="s">
        <v>338</v>
      </c>
      <c r="AY1469" s="312"/>
      <c r="AZ1469" s="10" t="s">
        <v>36</v>
      </c>
      <c r="BA1469" s="12">
        <f>IF(BX1469=FALSE,0,BX1469)</f>
        <v>0</v>
      </c>
      <c r="BB1469" s="12" t="s">
        <v>36</v>
      </c>
      <c r="BC1469" s="12">
        <f>BC1468</f>
        <v>816.39</v>
      </c>
      <c r="BD1469" s="12">
        <f>IF(BZ1469=FALSE,0,BZ1469)</f>
        <v>0</v>
      </c>
      <c r="BE1469" s="12" t="s">
        <v>36</v>
      </c>
      <c r="BF1469" s="12">
        <f>IF(CA1469=FALSE,0,CA1469)</f>
        <v>0</v>
      </c>
      <c r="BG1469" s="12" t="s">
        <v>36</v>
      </c>
      <c r="BH1469" s="12" t="s">
        <v>36</v>
      </c>
      <c r="BI1469" s="12" t="s">
        <v>36</v>
      </c>
      <c r="BJ1469" s="12" t="s">
        <v>36</v>
      </c>
      <c r="BK1469" s="12">
        <f>IF(CB1469=FALSE,0,CB1469)</f>
        <v>0</v>
      </c>
      <c r="BL1469" s="12" t="s">
        <v>36</v>
      </c>
      <c r="BM1469" s="12">
        <f>IF(CC1469=FALSE,0,CC1469)</f>
        <v>0</v>
      </c>
      <c r="BN1469" s="12" t="s">
        <v>36</v>
      </c>
      <c r="BO1469" s="12">
        <f>IF(CD1469=FALSE,0,CD1469)</f>
        <v>0</v>
      </c>
      <c r="BP1469" s="12">
        <f>IF(CE1469=FALSE,0,CE1469)</f>
        <v>0</v>
      </c>
      <c r="BQ1469" s="12">
        <f>IF(CF1469=FALSE,0,CF1469)</f>
        <v>0</v>
      </c>
      <c r="BR1469" s="12" t="s">
        <v>36</v>
      </c>
      <c r="BS1469" s="12">
        <f>IF(CG1469=FALSE,0,CG1469)</f>
        <v>0</v>
      </c>
      <c r="BT1469" s="12" t="s">
        <v>36</v>
      </c>
      <c r="BU1469" s="18" t="s">
        <v>336</v>
      </c>
      <c r="BX1469" s="52" t="b">
        <f>IF(AD1468=3,1896.3,IF(AD1468=4,1249.18,IF(AD1468=5,476.76,IF(AD1468=6,3974,IF(AD1468=7,1481.5,IF(AD1468=8,567.82,IF(AD1468=9,5364.7,IF(AD1468=10,1659.18,IF(AD1468=11,1172.3)))))))))</f>
        <v>0</v>
      </c>
      <c r="BY1469" s="52" t="b">
        <f>IF(AE1468=5,2411.56,IF(AE1468=8,2817.26,IF(AE1468=11,2857.82)))</f>
        <v>0</v>
      </c>
      <c r="BZ1469" s="52" t="b">
        <f>IF(AF1468=3,974.64,IF(AF1468=4,651.28,IF(AF1468=5,575.98,IF(AF1468=6,1237.4,IF(AF1468=7,824.6,IF(AF1468=8,732.08,IF(AF1468=9,1597.08,IF(AF1468=10,1068.98,IF(AF1468=11,953.72)))))))))</f>
        <v>0</v>
      </c>
      <c r="CA1469" s="52" t="b">
        <f>IF(AG1468=3,997.78,IF(AG1468=4,722.58,IF(AG1468=5,500.76,IF(AG1468=6,1258.44,IF(AG1468=7,912.42,IF(AG1468=8,632.32,IF(AG1468=9,1630.7,IF(AG1468=10,1144.38,IF(AG1468=11,805.18)))))))))</f>
        <v>0</v>
      </c>
      <c r="CB1469" s="52" t="b">
        <f>IF(AH1468=3,719.7,IF(AH1468=4,261.66,IF(AH1468=5,157.22,IF(AH1468=6,854.38,IF(AH1468=7,321.54,IF(AH1468=8,190.76,IF(AH1468=9,1136.74,IF(AH1468=10,408.8,IF(AH1468=11,265.92)))))))))</f>
        <v>0</v>
      </c>
      <c r="CC1469" s="52" t="b">
        <f>IF(AI1468=3,392.34,IF(AI1468=4,179.86,IF(AI1468=5,97.76,IF(AI1468=6,492.16,IF(AI1468=7,224.14,IF(AI1468=8,123.84,IF(AI1468=9,594.22,IF(AI1468=10,280.82,IF(AI1468=11,159.34)))))))))</f>
        <v>0</v>
      </c>
      <c r="CD1469" s="52" t="b">
        <f>IF(AJ1468=3,216.7,IF(AJ1468=4,129.3,IF(AJ1468=5,91.5,IF(AJ1468=6,288.54,IF(AJ1468=7,173.16,IF(AJ1468=8,122.92,IF(AJ1468=9,390.32,IF(AJ1468=10,236.48,IF(AJ1468=11,167.76)))))))))</f>
        <v>0</v>
      </c>
      <c r="CE1469" s="52" t="b">
        <f>IF(AK1468=3,281.7,IF(AK1468=4,209.68,IF(AK1468=5,106.64,IF(AK1468=6,572.92,IF(AK1468=7,238.84,IF(AK1468=8,126.84,IF(AK1468=9,826.54,IF(AK1468=10,282.66,IF(AK1468=11,292)))))))))</f>
        <v>0</v>
      </c>
      <c r="CF1469" s="52" t="b">
        <f>IF(AL1468=3,702.84,IF(AL1468=4,1094.44,IF(AL1468=5,312.66,IF(AL1468=6,1445.98,IF(AL1468=7,1277.92,IF(AL1468=8,377.58,IF(AL1468=9,1892.8,IF(AL1468=10,1398.92,IF(AL1468=11,723.4)))))))))</f>
        <v>0</v>
      </c>
      <c r="CG1469" s="52" t="b">
        <f>IF(AM1468=3,92.82,IF(AM1468=4,38.02,IF(AM1468=5,31.92,IF(AM1468=6,157.8,IF(AM1468=7,64.68,IF(AM1468=8,54.18,IF(AM1468=9,250.54,IF(AM1468=10,96.96,IF(AM1468=11,86.94)))))))))</f>
        <v>0</v>
      </c>
    </row>
    <row r="1470" spans="1:88" ht="30">
      <c r="A1470" s="110"/>
      <c r="B1470" s="104"/>
      <c r="C1470" s="105"/>
      <c r="D1470" s="106"/>
      <c r="E1470" s="106"/>
      <c r="F1470" s="10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8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U1470" s="310" t="s">
        <v>166</v>
      </c>
      <c r="AV1470" s="298" t="s">
        <v>397</v>
      </c>
      <c r="AW1470" s="307">
        <v>7118.8</v>
      </c>
      <c r="AX1470" s="298" t="s">
        <v>27</v>
      </c>
      <c r="AY1470" s="36" t="s">
        <v>28</v>
      </c>
      <c r="AZ1470" s="10">
        <f>BA1470+BC1470+BD1470+BF1470+BK1470+BM1470+BO1470+BP1470+BQ1470+BS1470+BT1470</f>
        <v>0</v>
      </c>
      <c r="BA1470" s="12">
        <f>ROUND($C1470*BA1478,2)</f>
        <v>0</v>
      </c>
      <c r="BB1470" s="12">
        <f>ROUND(H1470*2,2)</f>
        <v>0</v>
      </c>
      <c r="BC1470" s="12">
        <v>0</v>
      </c>
      <c r="BD1470" s="12">
        <f>ROUND($C1470*BD1478,2)</f>
        <v>0</v>
      </c>
      <c r="BE1470" s="12">
        <f>ROUND(K1470*2,2)</f>
        <v>0</v>
      </c>
      <c r="BF1470" s="12">
        <f>ROUND($C1470*BF1478,2)</f>
        <v>0</v>
      </c>
      <c r="BG1470" s="12">
        <f>ROUND(M1470*2,2)</f>
        <v>0</v>
      </c>
      <c r="BH1470" s="12">
        <f>ROUND(N1470*2,2)</f>
        <v>0</v>
      </c>
      <c r="BI1470" s="12">
        <f>ROUND(O1470*2,2)</f>
        <v>0</v>
      </c>
      <c r="BJ1470" s="12">
        <f>ROUND(P1470*2,2)</f>
        <v>0</v>
      </c>
      <c r="BK1470" s="12">
        <f>ROUND($C1470*BK1478,2)</f>
        <v>0</v>
      </c>
      <c r="BL1470" s="12">
        <f>ROUND(R1470*2,2)</f>
        <v>0</v>
      </c>
      <c r="BM1470" s="12">
        <f>ROUND($C1470*BM1478,2)</f>
        <v>0</v>
      </c>
      <c r="BN1470" s="12">
        <f>ROUND(T1470*2,2)</f>
        <v>0</v>
      </c>
      <c r="BO1470" s="12">
        <f>ROUND($C1470*BO1478,2)</f>
        <v>0</v>
      </c>
      <c r="BP1470" s="12">
        <f>ROUND(V1470*2,2)</f>
        <v>0</v>
      </c>
      <c r="BQ1470" s="12">
        <f>ROUND($C1470*BQ1478,2)</f>
        <v>0</v>
      </c>
      <c r="BR1470" s="12">
        <f>ROUND(X1470*2,2)</f>
        <v>0</v>
      </c>
      <c r="BS1470" s="12">
        <f>ROUND(Y1470*2,2)</f>
        <v>0</v>
      </c>
      <c r="BT1470" s="12">
        <f>ROUND(Z1470*2,2)</f>
        <v>0</v>
      </c>
      <c r="BU1470" s="18" t="s">
        <v>328</v>
      </c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</row>
    <row r="1471" spans="1:88" ht="60">
      <c r="A1471" s="110"/>
      <c r="B1471" s="104"/>
      <c r="C1471" s="105"/>
      <c r="D1471" s="106"/>
      <c r="E1471" s="106"/>
      <c r="F1471" s="10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8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U1471" s="310"/>
      <c r="AV1471" s="299"/>
      <c r="AW1471" s="308"/>
      <c r="AX1471" s="300"/>
      <c r="AY1471" s="36" t="s">
        <v>29</v>
      </c>
      <c r="AZ1471" s="10">
        <f t="shared" ref="AZ1471:AZ1475" si="3544">BA1471+BC1471+BD1471+BF1471+BK1471+BM1471+BO1471+BP1471+BQ1471+BS1471+BT1471</f>
        <v>94369.23</v>
      </c>
      <c r="BA1471" s="12"/>
      <c r="BB1471" s="12"/>
      <c r="BC1471" s="12">
        <v>94369.23</v>
      </c>
      <c r="BD1471" s="12"/>
      <c r="BE1471" s="12"/>
      <c r="BF1471" s="12"/>
      <c r="BG1471" s="12"/>
      <c r="BH1471" s="12"/>
      <c r="BI1471" s="12"/>
      <c r="BJ1471" s="12"/>
      <c r="BK1471" s="12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8" t="s">
        <v>329</v>
      </c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</row>
    <row r="1472" spans="1:88" ht="105">
      <c r="A1472" s="110"/>
      <c r="B1472" s="104"/>
      <c r="C1472" s="105"/>
      <c r="D1472" s="106"/>
      <c r="E1472" s="106"/>
      <c r="F1472" s="10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8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T1472" s="32">
        <f>AZ1472-BC1472</f>
        <v>0</v>
      </c>
      <c r="AU1472" s="310"/>
      <c r="AV1472" s="299"/>
      <c r="AW1472" s="308"/>
      <c r="AX1472" s="298" t="s">
        <v>30</v>
      </c>
      <c r="AY1472" s="36" t="s">
        <v>31</v>
      </c>
      <c r="AZ1472" s="10">
        <f t="shared" si="3544"/>
        <v>3663215.27</v>
      </c>
      <c r="BA1472" s="12"/>
      <c r="BB1472" s="12"/>
      <c r="BC1472" s="12">
        <v>3663215.27</v>
      </c>
      <c r="BD1472" s="12"/>
      <c r="BE1472" s="12"/>
      <c r="BF1472" s="12"/>
      <c r="BG1472" s="12"/>
      <c r="BH1472" s="12"/>
      <c r="BI1472" s="12"/>
      <c r="BJ1472" s="12"/>
      <c r="BK1472" s="12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8" t="s">
        <v>330</v>
      </c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</row>
    <row r="1473" spans="1:88" ht="15">
      <c r="A1473" s="110"/>
      <c r="B1473" s="104"/>
      <c r="C1473" s="105"/>
      <c r="D1473" s="106"/>
      <c r="E1473" s="106"/>
      <c r="F1473" s="10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8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U1473" s="310"/>
      <c r="AV1473" s="299"/>
      <c r="AW1473" s="308"/>
      <c r="AX1473" s="299"/>
      <c r="AY1473" s="36" t="s">
        <v>32</v>
      </c>
      <c r="AZ1473" s="10">
        <f t="shared" si="3544"/>
        <v>5679338.3399999999</v>
      </c>
      <c r="BA1473" s="12"/>
      <c r="BB1473" s="12"/>
      <c r="BC1473" s="12">
        <v>5679338.3399999999</v>
      </c>
      <c r="BD1473" s="12"/>
      <c r="BE1473" s="12"/>
      <c r="BF1473" s="12"/>
      <c r="BG1473" s="12"/>
      <c r="BH1473" s="12"/>
      <c r="BI1473" s="12"/>
      <c r="BJ1473" s="12"/>
      <c r="BK1473" s="12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8" t="s">
        <v>331</v>
      </c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</row>
    <row r="1474" spans="1:88" ht="15">
      <c r="A1474" s="110"/>
      <c r="B1474" s="104"/>
      <c r="C1474" s="105"/>
      <c r="D1474" s="106"/>
      <c r="E1474" s="106"/>
      <c r="F1474" s="10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8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U1474" s="310"/>
      <c r="AV1474" s="299"/>
      <c r="AW1474" s="308"/>
      <c r="AX1474" s="299"/>
      <c r="AY1474" s="36" t="s">
        <v>33</v>
      </c>
      <c r="AZ1474" s="10">
        <f t="shared" si="3544"/>
        <v>0</v>
      </c>
      <c r="BA1474" s="12"/>
      <c r="BB1474" s="12"/>
      <c r="BC1474" s="12"/>
      <c r="BD1474" s="12"/>
      <c r="BE1474" s="12"/>
      <c r="BF1474" s="12"/>
      <c r="BG1474" s="12"/>
      <c r="BH1474" s="12"/>
      <c r="BI1474" s="12"/>
      <c r="BJ1474" s="12"/>
      <c r="BK1474" s="12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8" t="s">
        <v>332</v>
      </c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</row>
    <row r="1475" spans="1:88" ht="15">
      <c r="A1475" s="110"/>
      <c r="B1475" s="104"/>
      <c r="C1475" s="105"/>
      <c r="D1475" s="106"/>
      <c r="E1475" s="106"/>
      <c r="F1475" s="10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8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U1475" s="310"/>
      <c r="AV1475" s="299"/>
      <c r="AW1475" s="308"/>
      <c r="AX1475" s="300"/>
      <c r="AY1475" s="36" t="s">
        <v>34</v>
      </c>
      <c r="AZ1475" s="10">
        <f t="shared" si="3544"/>
        <v>0</v>
      </c>
      <c r="BA1475" s="12"/>
      <c r="BB1475" s="12"/>
      <c r="BC1475" s="12"/>
      <c r="BD1475" s="12"/>
      <c r="BE1475" s="12"/>
      <c r="BF1475" s="12"/>
      <c r="BG1475" s="12"/>
      <c r="BH1475" s="12"/>
      <c r="BI1475" s="12"/>
      <c r="BJ1475" s="12"/>
      <c r="BK1475" s="12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8" t="s">
        <v>333</v>
      </c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</row>
    <row r="1476" spans="1:88" ht="15">
      <c r="A1476" s="110"/>
      <c r="B1476" s="104"/>
      <c r="C1476" s="105"/>
      <c r="D1476" s="106"/>
      <c r="E1476" s="106"/>
      <c r="F1476" s="10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8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U1476" s="310"/>
      <c r="AV1476" s="299"/>
      <c r="AW1476" s="308"/>
      <c r="AX1476" s="311" t="s">
        <v>35</v>
      </c>
      <c r="AY1476" s="312"/>
      <c r="AZ1476" s="10">
        <f>AZ1470+AZ1471+AZ1472+AZ1473+AZ1474+AZ1475</f>
        <v>9436922.8399999999</v>
      </c>
      <c r="BA1476" s="10">
        <f t="shared" ref="BA1476:BT1476" si="3545">BA1470+BA1471+BA1472+BA1473+BA1474+BA1475</f>
        <v>0</v>
      </c>
      <c r="BB1476" s="10">
        <f t="shared" si="3545"/>
        <v>0</v>
      </c>
      <c r="BC1476" s="10">
        <f t="shared" si="3545"/>
        <v>9436922.8399999999</v>
      </c>
      <c r="BD1476" s="10">
        <f t="shared" si="3545"/>
        <v>0</v>
      </c>
      <c r="BE1476" s="10">
        <f t="shared" si="3545"/>
        <v>0</v>
      </c>
      <c r="BF1476" s="10">
        <f t="shared" si="3545"/>
        <v>0</v>
      </c>
      <c r="BG1476" s="10">
        <f t="shared" si="3545"/>
        <v>0</v>
      </c>
      <c r="BH1476" s="10">
        <f t="shared" si="3545"/>
        <v>0</v>
      </c>
      <c r="BI1476" s="10">
        <f t="shared" si="3545"/>
        <v>0</v>
      </c>
      <c r="BJ1476" s="10">
        <f t="shared" si="3545"/>
        <v>0</v>
      </c>
      <c r="BK1476" s="10">
        <f t="shared" si="3545"/>
        <v>0</v>
      </c>
      <c r="BL1476" s="10">
        <f t="shared" si="3545"/>
        <v>0</v>
      </c>
      <c r="BM1476" s="10">
        <f t="shared" si="3545"/>
        <v>0</v>
      </c>
      <c r="BN1476" s="10">
        <f t="shared" si="3545"/>
        <v>0</v>
      </c>
      <c r="BO1476" s="10">
        <f t="shared" si="3545"/>
        <v>0</v>
      </c>
      <c r="BP1476" s="10">
        <f t="shared" si="3545"/>
        <v>0</v>
      </c>
      <c r="BQ1476" s="10">
        <f t="shared" si="3545"/>
        <v>0</v>
      </c>
      <c r="BR1476" s="10">
        <f t="shared" si="3545"/>
        <v>0</v>
      </c>
      <c r="BS1476" s="10">
        <f t="shared" si="3545"/>
        <v>0</v>
      </c>
      <c r="BT1476" s="10">
        <f t="shared" si="3545"/>
        <v>0</v>
      </c>
      <c r="BU1476" s="18" t="s">
        <v>334</v>
      </c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J1476" s="123"/>
    </row>
    <row r="1477" spans="1:88" ht="15">
      <c r="A1477" s="110"/>
      <c r="B1477" s="104"/>
      <c r="C1477" s="105"/>
      <c r="D1477" s="106"/>
      <c r="E1477" s="106"/>
      <c r="F1477" s="10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8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U1477" s="310"/>
      <c r="AV1477" s="299"/>
      <c r="AW1477" s="308"/>
      <c r="AX1477" s="311" t="s">
        <v>337</v>
      </c>
      <c r="AY1477" s="312"/>
      <c r="AZ1477" s="11">
        <f>ROUND(AZ1476/AW1470,2)</f>
        <v>1325.63</v>
      </c>
      <c r="BA1477" s="11">
        <f>ROUND(BA1476/AW1470,2)</f>
        <v>0</v>
      </c>
      <c r="BB1477" s="11">
        <f>ROUND(BB1476/AW1470,2)</f>
        <v>0</v>
      </c>
      <c r="BC1477" s="11">
        <f>ROUND(BC1476/AW1470,2)</f>
        <v>1325.63</v>
      </c>
      <c r="BD1477" s="11">
        <f>ROUND(BD1476/AW1470,2)</f>
        <v>0</v>
      </c>
      <c r="BE1477" s="11">
        <f>ROUND(BE1476/AW1470,2)</f>
        <v>0</v>
      </c>
      <c r="BF1477" s="11">
        <f>ROUND(BF1476/AW1470,2)</f>
        <v>0</v>
      </c>
      <c r="BG1477" s="11">
        <f>ROUND(BG1476/AW1470,2)</f>
        <v>0</v>
      </c>
      <c r="BH1477" s="11">
        <f>ROUND(BH1476/AW1470,2)</f>
        <v>0</v>
      </c>
      <c r="BI1477" s="11">
        <f>ROUND(BI1476/AW1470,2)</f>
        <v>0</v>
      </c>
      <c r="BJ1477" s="11">
        <f>ROUND(BJ1476/AW1470,2)</f>
        <v>0</v>
      </c>
      <c r="BK1477" s="11">
        <f>ROUND(BK1476/AW1470,2)</f>
        <v>0</v>
      </c>
      <c r="BL1477" s="11">
        <f>ROUND(BL1476/AW1470,2)</f>
        <v>0</v>
      </c>
      <c r="BM1477" s="11">
        <f>ROUND(BM1476/AW1470,2)</f>
        <v>0</v>
      </c>
      <c r="BN1477" s="11">
        <f>ROUND(BN1476/AW1470,2)</f>
        <v>0</v>
      </c>
      <c r="BO1477" s="11">
        <f>ROUND(BO1476/AW1470,2)</f>
        <v>0</v>
      </c>
      <c r="BP1477" s="11">
        <f>ROUND(BP1476/AW1470,2)</f>
        <v>0</v>
      </c>
      <c r="BQ1477" s="11">
        <f>ROUND(BQ1476/AW1470,2)</f>
        <v>0</v>
      </c>
      <c r="BR1477" s="11">
        <f>ROUND(BR1476/AW1470,2)</f>
        <v>0</v>
      </c>
      <c r="BS1477" s="11">
        <f>ROUND(BS1476/AW1470,2)</f>
        <v>0</v>
      </c>
      <c r="BT1477" s="11">
        <f>ROUND(BT1476/AW1470,2)</f>
        <v>0</v>
      </c>
      <c r="BU1477" s="18" t="s">
        <v>335</v>
      </c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</row>
    <row r="1478" spans="1:88" ht="15">
      <c r="A1478" s="110"/>
      <c r="B1478" s="104"/>
      <c r="C1478" s="105"/>
      <c r="D1478" s="106"/>
      <c r="E1478" s="106"/>
      <c r="F1478" s="10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8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U1478" s="310"/>
      <c r="AV1478" s="300"/>
      <c r="AW1478" s="309"/>
      <c r="AX1478" s="311" t="s">
        <v>338</v>
      </c>
      <c r="AY1478" s="312"/>
      <c r="AZ1478" s="10" t="s">
        <v>36</v>
      </c>
      <c r="BA1478" s="12">
        <f>IF(BX1478=FALSE,0,BX1478)</f>
        <v>0</v>
      </c>
      <c r="BB1478" s="12" t="s">
        <v>36</v>
      </c>
      <c r="BC1478" s="12">
        <f>BC1477</f>
        <v>1325.63</v>
      </c>
      <c r="BD1478" s="12">
        <f>IF(BZ1478=FALSE,0,BZ1478)</f>
        <v>0</v>
      </c>
      <c r="BE1478" s="12" t="s">
        <v>36</v>
      </c>
      <c r="BF1478" s="12">
        <f>IF(CA1478=FALSE,0,CA1478)</f>
        <v>0</v>
      </c>
      <c r="BG1478" s="12" t="s">
        <v>36</v>
      </c>
      <c r="BH1478" s="12" t="s">
        <v>36</v>
      </c>
      <c r="BI1478" s="12" t="s">
        <v>36</v>
      </c>
      <c r="BJ1478" s="12" t="s">
        <v>36</v>
      </c>
      <c r="BK1478" s="12">
        <f>IF(CB1478=FALSE,0,CB1478)</f>
        <v>0</v>
      </c>
      <c r="BL1478" s="12" t="s">
        <v>36</v>
      </c>
      <c r="BM1478" s="12">
        <f>IF(CC1478=FALSE,0,CC1478)</f>
        <v>0</v>
      </c>
      <c r="BN1478" s="12" t="s">
        <v>36</v>
      </c>
      <c r="BO1478" s="12">
        <f>IF(CD1478=FALSE,0,CD1478)</f>
        <v>0</v>
      </c>
      <c r="BP1478" s="12">
        <f>IF(CE1478=FALSE,0,CE1478)</f>
        <v>0</v>
      </c>
      <c r="BQ1478" s="12">
        <f>IF(CF1478=FALSE,0,CF1478)</f>
        <v>0</v>
      </c>
      <c r="BR1478" s="12" t="s">
        <v>36</v>
      </c>
      <c r="BS1478" s="12">
        <f>IF(CG1478=FALSE,0,CG1478)</f>
        <v>0</v>
      </c>
      <c r="BT1478" s="12" t="s">
        <v>36</v>
      </c>
      <c r="BU1478" s="18" t="s">
        <v>336</v>
      </c>
      <c r="BX1478" s="52" t="b">
        <f>IF(AD1477=3,1896.3,IF(AD1477=4,1249.18,IF(AD1477=5,476.76,IF(AD1477=6,3974,IF(AD1477=7,1481.5,IF(AD1477=8,567.82,IF(AD1477=9,5364.7,IF(AD1477=10,1659.18,IF(AD1477=11,1172.3)))))))))</f>
        <v>0</v>
      </c>
      <c r="BY1478" s="52" t="b">
        <f>IF(AE1477=5,2411.56,IF(AE1477=8,2817.26,IF(AE1477=11,2857.82)))</f>
        <v>0</v>
      </c>
      <c r="BZ1478" s="52" t="b">
        <f>IF(AF1477=3,974.64,IF(AF1477=4,651.28,IF(AF1477=5,575.98,IF(AF1477=6,1237.4,IF(AF1477=7,824.6,IF(AF1477=8,732.08,IF(AF1477=9,1597.08,IF(AF1477=10,1068.98,IF(AF1477=11,953.72)))))))))</f>
        <v>0</v>
      </c>
      <c r="CA1478" s="52" t="b">
        <f>IF(AG1477=3,997.78,IF(AG1477=4,722.58,IF(AG1477=5,500.76,IF(AG1477=6,1258.44,IF(AG1477=7,912.42,IF(AG1477=8,632.32,IF(AG1477=9,1630.7,IF(AG1477=10,1144.38,IF(AG1477=11,805.18)))))))))</f>
        <v>0</v>
      </c>
      <c r="CB1478" s="52" t="b">
        <f>IF(AH1477=3,719.7,IF(AH1477=4,261.66,IF(AH1477=5,157.22,IF(AH1477=6,854.38,IF(AH1477=7,321.54,IF(AH1477=8,190.76,IF(AH1477=9,1136.74,IF(AH1477=10,408.8,IF(AH1477=11,265.92)))))))))</f>
        <v>0</v>
      </c>
      <c r="CC1478" s="52" t="b">
        <f>IF(AI1477=3,392.34,IF(AI1477=4,179.86,IF(AI1477=5,97.76,IF(AI1477=6,492.16,IF(AI1477=7,224.14,IF(AI1477=8,123.84,IF(AI1477=9,594.22,IF(AI1477=10,280.82,IF(AI1477=11,159.34)))))))))</f>
        <v>0</v>
      </c>
      <c r="CD1478" s="52" t="b">
        <f>IF(AJ1477=3,216.7,IF(AJ1477=4,129.3,IF(AJ1477=5,91.5,IF(AJ1477=6,288.54,IF(AJ1477=7,173.16,IF(AJ1477=8,122.92,IF(AJ1477=9,390.32,IF(AJ1477=10,236.48,IF(AJ1477=11,167.76)))))))))</f>
        <v>0</v>
      </c>
      <c r="CE1478" s="52" t="b">
        <f>IF(AK1477=3,281.7,IF(AK1477=4,209.68,IF(AK1477=5,106.64,IF(AK1477=6,572.92,IF(AK1477=7,238.84,IF(AK1477=8,126.84,IF(AK1477=9,826.54,IF(AK1477=10,282.66,IF(AK1477=11,292)))))))))</f>
        <v>0</v>
      </c>
      <c r="CF1478" s="52" t="b">
        <f>IF(AL1477=3,702.84,IF(AL1477=4,1094.44,IF(AL1477=5,312.66,IF(AL1477=6,1445.98,IF(AL1477=7,1277.92,IF(AL1477=8,377.58,IF(AL1477=9,1892.8,IF(AL1477=10,1398.92,IF(AL1477=11,723.4)))))))))</f>
        <v>0</v>
      </c>
      <c r="CG1478" s="52" t="b">
        <f>IF(AM1477=3,92.82,IF(AM1477=4,38.02,IF(AM1477=5,31.92,IF(AM1477=6,157.8,IF(AM1477=7,64.68,IF(AM1477=8,54.18,IF(AM1477=9,250.54,IF(AM1477=10,96.96,IF(AM1477=11,86.94)))))))))</f>
        <v>0</v>
      </c>
    </row>
    <row r="1479" spans="1:88" ht="30">
      <c r="A1479" s="110"/>
      <c r="B1479" s="104"/>
      <c r="C1479" s="105"/>
      <c r="D1479" s="106"/>
      <c r="E1479" s="106"/>
      <c r="F1479" s="10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8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U1479" s="295" t="s">
        <v>167</v>
      </c>
      <c r="AV1479" s="298" t="s">
        <v>398</v>
      </c>
      <c r="AW1479" s="307">
        <v>14557.9</v>
      </c>
      <c r="AX1479" s="298" t="s">
        <v>27</v>
      </c>
      <c r="AY1479" s="36" t="s">
        <v>28</v>
      </c>
      <c r="AZ1479" s="10">
        <f>BA1479+BC1479+BD1479+BF1479+BK1479+BM1479+BO1479+BP1479+BQ1479+BS1479+BT1479</f>
        <v>0</v>
      </c>
      <c r="BA1479" s="12">
        <f>ROUND($C1479*BA1487,2)</f>
        <v>0</v>
      </c>
      <c r="BB1479" s="12">
        <f>ROUND(H1479*2,2)</f>
        <v>0</v>
      </c>
      <c r="BC1479" s="12">
        <v>0</v>
      </c>
      <c r="BD1479" s="12">
        <f>ROUND($C1479*BD1487,2)</f>
        <v>0</v>
      </c>
      <c r="BE1479" s="12">
        <f>ROUND(K1479*2,2)</f>
        <v>0</v>
      </c>
      <c r="BF1479" s="12">
        <f>ROUND($C1479*BF1487,2)</f>
        <v>0</v>
      </c>
      <c r="BG1479" s="12">
        <f>ROUND(M1479*2,2)</f>
        <v>0</v>
      </c>
      <c r="BH1479" s="12">
        <f>ROUND(N1479*2,2)</f>
        <v>0</v>
      </c>
      <c r="BI1479" s="12">
        <f>ROUND(O1479*2,2)</f>
        <v>0</v>
      </c>
      <c r="BJ1479" s="12">
        <f>ROUND(P1479*2,2)</f>
        <v>0</v>
      </c>
      <c r="BK1479" s="12">
        <f>ROUND($C1479*BK1487,2)</f>
        <v>0</v>
      </c>
      <c r="BL1479" s="12">
        <f>ROUND(R1479*2,2)</f>
        <v>0</v>
      </c>
      <c r="BM1479" s="12">
        <f>ROUND($C1479*BM1487,2)</f>
        <v>0</v>
      </c>
      <c r="BN1479" s="12">
        <f>ROUND(T1479*2,2)</f>
        <v>0</v>
      </c>
      <c r="BO1479" s="12">
        <f>ROUND($C1479*BO1487,2)</f>
        <v>0</v>
      </c>
      <c r="BP1479" s="12">
        <f>ROUND(V1479*2,2)</f>
        <v>0</v>
      </c>
      <c r="BQ1479" s="12">
        <f>ROUND($C1479*BQ1487,2)</f>
        <v>0</v>
      </c>
      <c r="BR1479" s="12">
        <f>ROUND(X1479*2,2)</f>
        <v>0</v>
      </c>
      <c r="BS1479" s="12">
        <f>ROUND(Y1479*2,2)</f>
        <v>0</v>
      </c>
      <c r="BT1479" s="12">
        <f>ROUND(Z1479*2,2)</f>
        <v>0</v>
      </c>
      <c r="BU1479" s="18" t="s">
        <v>328</v>
      </c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</row>
    <row r="1480" spans="1:88" ht="60">
      <c r="A1480" s="110"/>
      <c r="B1480" s="104"/>
      <c r="C1480" s="105"/>
      <c r="D1480" s="106"/>
      <c r="E1480" s="106"/>
      <c r="F1480" s="10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8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U1480" s="296"/>
      <c r="AV1480" s="299"/>
      <c r="AW1480" s="308"/>
      <c r="AX1480" s="300"/>
      <c r="AY1480" s="36" t="s">
        <v>29</v>
      </c>
      <c r="AZ1480" s="10">
        <f t="shared" ref="AZ1480:AZ1484" si="3546">BA1480+BC1480+BD1480+BF1480+BK1480+BM1480+BO1480+BP1480+BQ1480+BS1480+BT1480</f>
        <v>165146.15</v>
      </c>
      <c r="BA1480" s="12"/>
      <c r="BB1480" s="12"/>
      <c r="BC1480" s="12">
        <v>165146.15</v>
      </c>
      <c r="BD1480" s="12"/>
      <c r="BE1480" s="12"/>
      <c r="BF1480" s="12"/>
      <c r="BG1480" s="12"/>
      <c r="BH1480" s="12"/>
      <c r="BI1480" s="12"/>
      <c r="BJ1480" s="12"/>
      <c r="BK1480" s="12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8" t="s">
        <v>329</v>
      </c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</row>
    <row r="1481" spans="1:88" ht="105">
      <c r="A1481" s="110"/>
      <c r="B1481" s="104"/>
      <c r="C1481" s="105"/>
      <c r="D1481" s="106"/>
      <c r="E1481" s="106"/>
      <c r="F1481" s="10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8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T1481" s="32">
        <f>AZ1481-BC1481</f>
        <v>0</v>
      </c>
      <c r="AU1481" s="296"/>
      <c r="AV1481" s="299"/>
      <c r="AW1481" s="308"/>
      <c r="AX1481" s="298" t="s">
        <v>30</v>
      </c>
      <c r="AY1481" s="36" t="s">
        <v>31</v>
      </c>
      <c r="AZ1481" s="10">
        <f t="shared" si="3546"/>
        <v>6410626.7199999997</v>
      </c>
      <c r="BA1481" s="12"/>
      <c r="BB1481" s="12"/>
      <c r="BC1481" s="12">
        <v>6410626.7199999997</v>
      </c>
      <c r="BD1481" s="12"/>
      <c r="BE1481" s="12"/>
      <c r="BF1481" s="12"/>
      <c r="BG1481" s="12"/>
      <c r="BH1481" s="12"/>
      <c r="BI1481" s="12"/>
      <c r="BJ1481" s="12"/>
      <c r="BK1481" s="12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8" t="s">
        <v>330</v>
      </c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</row>
    <row r="1482" spans="1:88" ht="15">
      <c r="A1482" s="110"/>
      <c r="B1482" s="104"/>
      <c r="C1482" s="105"/>
      <c r="D1482" s="106"/>
      <c r="E1482" s="106"/>
      <c r="F1482" s="10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8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U1482" s="296"/>
      <c r="AV1482" s="299"/>
      <c r="AW1482" s="308"/>
      <c r="AX1482" s="299"/>
      <c r="AY1482" s="36" t="s">
        <v>32</v>
      </c>
      <c r="AZ1482" s="10">
        <f t="shared" si="3546"/>
        <v>9938842.0999999996</v>
      </c>
      <c r="BA1482" s="12"/>
      <c r="BB1482" s="12"/>
      <c r="BC1482" s="12">
        <v>9938842.0999999996</v>
      </c>
      <c r="BD1482" s="12"/>
      <c r="BE1482" s="12"/>
      <c r="BF1482" s="12"/>
      <c r="BG1482" s="12"/>
      <c r="BH1482" s="12"/>
      <c r="BI1482" s="12"/>
      <c r="BJ1482" s="12"/>
      <c r="BK1482" s="12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8" t="s">
        <v>331</v>
      </c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</row>
    <row r="1483" spans="1:88" ht="15">
      <c r="A1483" s="110"/>
      <c r="B1483" s="104"/>
      <c r="C1483" s="105"/>
      <c r="D1483" s="106"/>
      <c r="E1483" s="106"/>
      <c r="F1483" s="10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8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U1483" s="296"/>
      <c r="AV1483" s="299"/>
      <c r="AW1483" s="308"/>
      <c r="AX1483" s="299"/>
      <c r="AY1483" s="36" t="s">
        <v>33</v>
      </c>
      <c r="AZ1483" s="10">
        <f t="shared" si="3546"/>
        <v>0</v>
      </c>
      <c r="BA1483" s="12"/>
      <c r="BB1483" s="12"/>
      <c r="BC1483" s="12"/>
      <c r="BD1483" s="12"/>
      <c r="BE1483" s="12"/>
      <c r="BF1483" s="12"/>
      <c r="BG1483" s="12"/>
      <c r="BH1483" s="12"/>
      <c r="BI1483" s="12"/>
      <c r="BJ1483" s="12"/>
      <c r="BK1483" s="12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8" t="s">
        <v>332</v>
      </c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</row>
    <row r="1484" spans="1:88" ht="15">
      <c r="A1484" s="110"/>
      <c r="B1484" s="104"/>
      <c r="C1484" s="105"/>
      <c r="D1484" s="106"/>
      <c r="E1484" s="106"/>
      <c r="F1484" s="10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8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U1484" s="296"/>
      <c r="AV1484" s="299"/>
      <c r="AW1484" s="308"/>
      <c r="AX1484" s="300"/>
      <c r="AY1484" s="36" t="s">
        <v>34</v>
      </c>
      <c r="AZ1484" s="10">
        <f t="shared" si="3546"/>
        <v>0</v>
      </c>
      <c r="BA1484" s="12"/>
      <c r="BB1484" s="12"/>
      <c r="BC1484" s="12"/>
      <c r="BD1484" s="12"/>
      <c r="BE1484" s="12"/>
      <c r="BF1484" s="12"/>
      <c r="BG1484" s="12"/>
      <c r="BH1484" s="12"/>
      <c r="BI1484" s="12"/>
      <c r="BJ1484" s="12"/>
      <c r="BK1484" s="12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8" t="s">
        <v>333</v>
      </c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</row>
    <row r="1485" spans="1:88" ht="15">
      <c r="A1485" s="110"/>
      <c r="B1485" s="104"/>
      <c r="C1485" s="105"/>
      <c r="D1485" s="106"/>
      <c r="E1485" s="106"/>
      <c r="F1485" s="10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8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U1485" s="296"/>
      <c r="AV1485" s="299"/>
      <c r="AW1485" s="308"/>
      <c r="AX1485" s="311" t="s">
        <v>35</v>
      </c>
      <c r="AY1485" s="312"/>
      <c r="AZ1485" s="10">
        <f>AZ1479+AZ1480+AZ1481+AZ1482+AZ1483+AZ1484</f>
        <v>16514614.969999999</v>
      </c>
      <c r="BA1485" s="10">
        <f t="shared" ref="BA1485:BT1485" si="3547">BA1479+BA1480+BA1481+BA1482+BA1483+BA1484</f>
        <v>0</v>
      </c>
      <c r="BB1485" s="10">
        <f t="shared" si="3547"/>
        <v>0</v>
      </c>
      <c r="BC1485" s="10">
        <f t="shared" si="3547"/>
        <v>16514614.969999999</v>
      </c>
      <c r="BD1485" s="10">
        <f t="shared" si="3547"/>
        <v>0</v>
      </c>
      <c r="BE1485" s="10">
        <f t="shared" si="3547"/>
        <v>0</v>
      </c>
      <c r="BF1485" s="10">
        <f t="shared" si="3547"/>
        <v>0</v>
      </c>
      <c r="BG1485" s="10">
        <f t="shared" si="3547"/>
        <v>0</v>
      </c>
      <c r="BH1485" s="10">
        <f t="shared" si="3547"/>
        <v>0</v>
      </c>
      <c r="BI1485" s="10">
        <f t="shared" si="3547"/>
        <v>0</v>
      </c>
      <c r="BJ1485" s="10">
        <f t="shared" si="3547"/>
        <v>0</v>
      </c>
      <c r="BK1485" s="10">
        <f t="shared" si="3547"/>
        <v>0</v>
      </c>
      <c r="BL1485" s="10">
        <f t="shared" si="3547"/>
        <v>0</v>
      </c>
      <c r="BM1485" s="10">
        <f t="shared" si="3547"/>
        <v>0</v>
      </c>
      <c r="BN1485" s="10">
        <f t="shared" si="3547"/>
        <v>0</v>
      </c>
      <c r="BO1485" s="10">
        <f t="shared" si="3547"/>
        <v>0</v>
      </c>
      <c r="BP1485" s="10">
        <f t="shared" si="3547"/>
        <v>0</v>
      </c>
      <c r="BQ1485" s="10">
        <f t="shared" si="3547"/>
        <v>0</v>
      </c>
      <c r="BR1485" s="10">
        <f t="shared" si="3547"/>
        <v>0</v>
      </c>
      <c r="BS1485" s="10">
        <f t="shared" si="3547"/>
        <v>0</v>
      </c>
      <c r="BT1485" s="10">
        <f t="shared" si="3547"/>
        <v>0</v>
      </c>
      <c r="BU1485" s="18" t="s">
        <v>334</v>
      </c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J1485" s="123"/>
    </row>
    <row r="1486" spans="1:88" ht="15">
      <c r="A1486" s="110"/>
      <c r="B1486" s="104"/>
      <c r="C1486" s="105"/>
      <c r="D1486" s="106"/>
      <c r="E1486" s="106"/>
      <c r="F1486" s="10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8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U1486" s="296"/>
      <c r="AV1486" s="299"/>
      <c r="AW1486" s="308"/>
      <c r="AX1486" s="311" t="s">
        <v>337</v>
      </c>
      <c r="AY1486" s="312"/>
      <c r="AZ1486" s="11">
        <f>ROUND(AZ1485/AW1479,2)</f>
        <v>1134.4100000000001</v>
      </c>
      <c r="BA1486" s="11">
        <f>ROUND(BA1485/AW1479,2)</f>
        <v>0</v>
      </c>
      <c r="BB1486" s="11">
        <f>ROUND(BB1485/AW1479,2)</f>
        <v>0</v>
      </c>
      <c r="BC1486" s="11">
        <f>ROUND(BC1485/AW1479,2)</f>
        <v>1134.4100000000001</v>
      </c>
      <c r="BD1486" s="11">
        <f>ROUND(BD1485/AW1479,2)</f>
        <v>0</v>
      </c>
      <c r="BE1486" s="11">
        <f>ROUND(BE1485/AW1479,2)</f>
        <v>0</v>
      </c>
      <c r="BF1486" s="11">
        <f>ROUND(BF1485/AW1479,2)</f>
        <v>0</v>
      </c>
      <c r="BG1486" s="11">
        <f>ROUND(BG1485/AW1479,2)</f>
        <v>0</v>
      </c>
      <c r="BH1486" s="11">
        <f>ROUND(BH1485/AW1479,2)</f>
        <v>0</v>
      </c>
      <c r="BI1486" s="11">
        <f>ROUND(BI1485/AW1479,2)</f>
        <v>0</v>
      </c>
      <c r="BJ1486" s="11">
        <f>ROUND(BJ1485/AW1479,2)</f>
        <v>0</v>
      </c>
      <c r="BK1486" s="11">
        <f>ROUND(BK1485/AW1479,2)</f>
        <v>0</v>
      </c>
      <c r="BL1486" s="11">
        <f>ROUND(BL1485/AW1479,2)</f>
        <v>0</v>
      </c>
      <c r="BM1486" s="11">
        <f>ROUND(BM1485/AW1479,2)</f>
        <v>0</v>
      </c>
      <c r="BN1486" s="11">
        <f>ROUND(BN1485/AW1479,2)</f>
        <v>0</v>
      </c>
      <c r="BO1486" s="11">
        <f>ROUND(BO1485/AW1479,2)</f>
        <v>0</v>
      </c>
      <c r="BP1486" s="11">
        <f>ROUND(BP1485/AW1479,2)</f>
        <v>0</v>
      </c>
      <c r="BQ1486" s="11">
        <f>ROUND(BQ1485/AW1479,2)</f>
        <v>0</v>
      </c>
      <c r="BR1486" s="11">
        <f>ROUND(BR1485/AW1479,2)</f>
        <v>0</v>
      </c>
      <c r="BS1486" s="11">
        <f>ROUND(BS1485/AW1479,2)</f>
        <v>0</v>
      </c>
      <c r="BT1486" s="11">
        <f>ROUND(BT1485/AW1479,2)</f>
        <v>0</v>
      </c>
      <c r="BU1486" s="18" t="s">
        <v>335</v>
      </c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</row>
    <row r="1487" spans="1:88" ht="15">
      <c r="A1487" s="110"/>
      <c r="B1487" s="104"/>
      <c r="C1487" s="105"/>
      <c r="D1487" s="106"/>
      <c r="E1487" s="106"/>
      <c r="F1487" s="10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8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U1487" s="297"/>
      <c r="AV1487" s="300"/>
      <c r="AW1487" s="309"/>
      <c r="AX1487" s="311" t="s">
        <v>338</v>
      </c>
      <c r="AY1487" s="312"/>
      <c r="AZ1487" s="10" t="s">
        <v>36</v>
      </c>
      <c r="BA1487" s="12">
        <f>IF(BX1487=FALSE,0,BX1487)</f>
        <v>0</v>
      </c>
      <c r="BB1487" s="12" t="s">
        <v>36</v>
      </c>
      <c r="BC1487" s="12">
        <f>BC1486</f>
        <v>1134.4100000000001</v>
      </c>
      <c r="BD1487" s="12">
        <f>IF(BZ1487=FALSE,0,BZ1487)</f>
        <v>0</v>
      </c>
      <c r="BE1487" s="12" t="s">
        <v>36</v>
      </c>
      <c r="BF1487" s="12">
        <f>IF(CA1487=FALSE,0,CA1487)</f>
        <v>0</v>
      </c>
      <c r="BG1487" s="12" t="s">
        <v>36</v>
      </c>
      <c r="BH1487" s="12" t="s">
        <v>36</v>
      </c>
      <c r="BI1487" s="12" t="s">
        <v>36</v>
      </c>
      <c r="BJ1487" s="12" t="s">
        <v>36</v>
      </c>
      <c r="BK1487" s="12">
        <f>IF(CB1487=FALSE,0,CB1487)</f>
        <v>0</v>
      </c>
      <c r="BL1487" s="12" t="s">
        <v>36</v>
      </c>
      <c r="BM1487" s="12">
        <f>IF(CC1487=FALSE,0,CC1487)</f>
        <v>0</v>
      </c>
      <c r="BN1487" s="12" t="s">
        <v>36</v>
      </c>
      <c r="BO1487" s="12">
        <f>IF(CD1487=FALSE,0,CD1487)</f>
        <v>0</v>
      </c>
      <c r="BP1487" s="12">
        <f>IF(CE1487=FALSE,0,CE1487)</f>
        <v>0</v>
      </c>
      <c r="BQ1487" s="12">
        <f>IF(CF1487=FALSE,0,CF1487)</f>
        <v>0</v>
      </c>
      <c r="BR1487" s="12" t="s">
        <v>36</v>
      </c>
      <c r="BS1487" s="12">
        <f>IF(CG1487=FALSE,0,CG1487)</f>
        <v>0</v>
      </c>
      <c r="BT1487" s="12" t="s">
        <v>36</v>
      </c>
      <c r="BU1487" s="18" t="s">
        <v>336</v>
      </c>
      <c r="BX1487" s="52" t="b">
        <f>IF(AD1486=3,1896.3,IF(AD1486=4,1249.18,IF(AD1486=5,476.76,IF(AD1486=6,3974,IF(AD1486=7,1481.5,IF(AD1486=8,567.82,IF(AD1486=9,5364.7,IF(AD1486=10,1659.18,IF(AD1486=11,1172.3)))))))))</f>
        <v>0</v>
      </c>
      <c r="BY1487" s="52" t="b">
        <f>IF(AE1486=5,2411.56,IF(AE1486=8,2817.26,IF(AE1486=11,2857.82)))</f>
        <v>0</v>
      </c>
      <c r="BZ1487" s="52" t="b">
        <f>IF(AF1486=3,974.64,IF(AF1486=4,651.28,IF(AF1486=5,575.98,IF(AF1486=6,1237.4,IF(AF1486=7,824.6,IF(AF1486=8,732.08,IF(AF1486=9,1597.08,IF(AF1486=10,1068.98,IF(AF1486=11,953.72)))))))))</f>
        <v>0</v>
      </c>
      <c r="CA1487" s="52" t="b">
        <f>IF(AG1486=3,997.78,IF(AG1486=4,722.58,IF(AG1486=5,500.76,IF(AG1486=6,1258.44,IF(AG1486=7,912.42,IF(AG1486=8,632.32,IF(AG1486=9,1630.7,IF(AG1486=10,1144.38,IF(AG1486=11,805.18)))))))))</f>
        <v>0</v>
      </c>
      <c r="CB1487" s="52" t="b">
        <f>IF(AH1486=3,719.7,IF(AH1486=4,261.66,IF(AH1486=5,157.22,IF(AH1486=6,854.38,IF(AH1486=7,321.54,IF(AH1486=8,190.76,IF(AH1486=9,1136.74,IF(AH1486=10,408.8,IF(AH1486=11,265.92)))))))))</f>
        <v>0</v>
      </c>
      <c r="CC1487" s="52" t="b">
        <f>IF(AI1486=3,392.34,IF(AI1486=4,179.86,IF(AI1486=5,97.76,IF(AI1486=6,492.16,IF(AI1486=7,224.14,IF(AI1486=8,123.84,IF(AI1486=9,594.22,IF(AI1486=10,280.82,IF(AI1486=11,159.34)))))))))</f>
        <v>0</v>
      </c>
      <c r="CD1487" s="52" t="b">
        <f>IF(AJ1486=3,216.7,IF(AJ1486=4,129.3,IF(AJ1486=5,91.5,IF(AJ1486=6,288.54,IF(AJ1486=7,173.16,IF(AJ1486=8,122.92,IF(AJ1486=9,390.32,IF(AJ1486=10,236.48,IF(AJ1486=11,167.76)))))))))</f>
        <v>0</v>
      </c>
      <c r="CE1487" s="52" t="b">
        <f>IF(AK1486=3,281.7,IF(AK1486=4,209.68,IF(AK1486=5,106.64,IF(AK1486=6,572.92,IF(AK1486=7,238.84,IF(AK1486=8,126.84,IF(AK1486=9,826.54,IF(AK1486=10,282.66,IF(AK1486=11,292)))))))))</f>
        <v>0</v>
      </c>
      <c r="CF1487" s="52" t="b">
        <f>IF(AL1486=3,702.84,IF(AL1486=4,1094.44,IF(AL1486=5,312.66,IF(AL1486=6,1445.98,IF(AL1486=7,1277.92,IF(AL1486=8,377.58,IF(AL1486=9,1892.8,IF(AL1486=10,1398.92,IF(AL1486=11,723.4)))))))))</f>
        <v>0</v>
      </c>
      <c r="CG1487" s="52" t="b">
        <f>IF(AM1486=3,92.82,IF(AM1486=4,38.02,IF(AM1486=5,31.92,IF(AM1486=6,157.8,IF(AM1486=7,64.68,IF(AM1486=8,54.18,IF(AM1486=9,250.54,IF(AM1486=10,96.96,IF(AM1486=11,86.94)))))))))</f>
        <v>0</v>
      </c>
    </row>
    <row r="1488" spans="1:88" ht="30">
      <c r="A1488" s="110"/>
      <c r="B1488" s="104"/>
      <c r="C1488" s="105"/>
      <c r="D1488" s="106"/>
      <c r="E1488" s="106"/>
      <c r="F1488" s="10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8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U1488" s="310" t="s">
        <v>168</v>
      </c>
      <c r="AV1488" s="298" t="s">
        <v>399</v>
      </c>
      <c r="AW1488" s="307">
        <v>5721.26</v>
      </c>
      <c r="AX1488" s="298" t="s">
        <v>27</v>
      </c>
      <c r="AY1488" s="36" t="s">
        <v>28</v>
      </c>
      <c r="AZ1488" s="10">
        <f>BA1488+BC1488+BD1488+BF1488+BK1488+BM1488+BO1488+BP1488+BQ1488+BS1488+BT1488</f>
        <v>0</v>
      </c>
      <c r="BA1488" s="12">
        <f>ROUND($C1488*BA1496,2)</f>
        <v>0</v>
      </c>
      <c r="BB1488" s="12">
        <f>ROUND(H1488*2,2)</f>
        <v>0</v>
      </c>
      <c r="BC1488" s="12">
        <v>0</v>
      </c>
      <c r="BD1488" s="12">
        <f>ROUND($C1488*BD1496,2)</f>
        <v>0</v>
      </c>
      <c r="BE1488" s="12">
        <f>ROUND(K1488*2,2)</f>
        <v>0</v>
      </c>
      <c r="BF1488" s="12">
        <f>ROUND($C1488*BF1496,2)</f>
        <v>0</v>
      </c>
      <c r="BG1488" s="12">
        <f>ROUND(M1488*2,2)</f>
        <v>0</v>
      </c>
      <c r="BH1488" s="12">
        <f>ROUND(N1488*2,2)</f>
        <v>0</v>
      </c>
      <c r="BI1488" s="12">
        <f>ROUND(O1488*2,2)</f>
        <v>0</v>
      </c>
      <c r="BJ1488" s="12">
        <f>ROUND(P1488*2,2)</f>
        <v>0</v>
      </c>
      <c r="BK1488" s="12">
        <f>ROUND($C1488*BK1496,2)</f>
        <v>0</v>
      </c>
      <c r="BL1488" s="12">
        <f>ROUND(R1488*2,2)</f>
        <v>0</v>
      </c>
      <c r="BM1488" s="12">
        <f>ROUND($C1488*BM1496,2)</f>
        <v>0</v>
      </c>
      <c r="BN1488" s="12">
        <f>ROUND(T1488*2,2)</f>
        <v>0</v>
      </c>
      <c r="BO1488" s="12">
        <f>ROUND($C1488*BO1496,2)</f>
        <v>0</v>
      </c>
      <c r="BP1488" s="12">
        <f>ROUND(V1488*2,2)</f>
        <v>0</v>
      </c>
      <c r="BQ1488" s="12">
        <f>ROUND($C1488*BQ1496,2)</f>
        <v>0</v>
      </c>
      <c r="BR1488" s="12">
        <f>ROUND(X1488*2,2)</f>
        <v>0</v>
      </c>
      <c r="BS1488" s="12">
        <f>ROUND(Y1488*2,2)</f>
        <v>0</v>
      </c>
      <c r="BT1488" s="12">
        <f>ROUND(Z1488*2,2)</f>
        <v>0</v>
      </c>
      <c r="BU1488" s="18" t="s">
        <v>328</v>
      </c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</row>
    <row r="1489" spans="1:88" ht="60">
      <c r="A1489" s="110"/>
      <c r="B1489" s="104"/>
      <c r="C1489" s="105"/>
      <c r="D1489" s="106"/>
      <c r="E1489" s="106"/>
      <c r="F1489" s="10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8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U1489" s="310"/>
      <c r="AV1489" s="299"/>
      <c r="AW1489" s="308"/>
      <c r="AX1489" s="300"/>
      <c r="AY1489" s="36" t="s">
        <v>29</v>
      </c>
      <c r="AZ1489" s="10">
        <f t="shared" ref="AZ1489:AZ1493" si="3548">BA1489+BC1489+BD1489+BF1489+BK1489+BM1489+BO1489+BP1489+BQ1489+BS1489+BT1489</f>
        <v>70776.929999999993</v>
      </c>
      <c r="BA1489" s="12"/>
      <c r="BB1489" s="12"/>
      <c r="BC1489" s="12">
        <v>70776.929999999993</v>
      </c>
      <c r="BD1489" s="12"/>
      <c r="BE1489" s="12"/>
      <c r="BF1489" s="12"/>
      <c r="BG1489" s="12"/>
      <c r="BH1489" s="12"/>
      <c r="BI1489" s="12"/>
      <c r="BJ1489" s="12"/>
      <c r="BK1489" s="12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8" t="s">
        <v>329</v>
      </c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</row>
    <row r="1490" spans="1:88" ht="105">
      <c r="A1490" s="110"/>
      <c r="B1490" s="104"/>
      <c r="C1490" s="105"/>
      <c r="D1490" s="106"/>
      <c r="E1490" s="106"/>
      <c r="F1490" s="10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8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T1490" s="32">
        <f>AZ1490-BC1490</f>
        <v>0</v>
      </c>
      <c r="AU1490" s="310"/>
      <c r="AV1490" s="299"/>
      <c r="AW1490" s="308"/>
      <c r="AX1490" s="298" t="s">
        <v>30</v>
      </c>
      <c r="AY1490" s="36" t="s">
        <v>31</v>
      </c>
      <c r="AZ1490" s="10">
        <f t="shared" si="3548"/>
        <v>2747411.45</v>
      </c>
      <c r="BA1490" s="12"/>
      <c r="BB1490" s="12"/>
      <c r="BC1490" s="12">
        <v>2747411.45</v>
      </c>
      <c r="BD1490" s="12"/>
      <c r="BE1490" s="12"/>
      <c r="BF1490" s="12"/>
      <c r="BG1490" s="12"/>
      <c r="BH1490" s="12"/>
      <c r="BI1490" s="12"/>
      <c r="BJ1490" s="12"/>
      <c r="BK1490" s="12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8" t="s">
        <v>330</v>
      </c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</row>
    <row r="1491" spans="1:88" ht="15">
      <c r="A1491" s="110"/>
      <c r="B1491" s="104"/>
      <c r="C1491" s="105"/>
      <c r="D1491" s="106"/>
      <c r="E1491" s="106"/>
      <c r="F1491" s="10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8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U1491" s="310"/>
      <c r="AV1491" s="299"/>
      <c r="AW1491" s="308"/>
      <c r="AX1491" s="299"/>
      <c r="AY1491" s="36" t="s">
        <v>32</v>
      </c>
      <c r="AZ1491" s="10">
        <f t="shared" si="3548"/>
        <v>4259503.75</v>
      </c>
      <c r="BA1491" s="12"/>
      <c r="BB1491" s="12"/>
      <c r="BC1491" s="12">
        <v>4259503.75</v>
      </c>
      <c r="BD1491" s="12"/>
      <c r="BE1491" s="12"/>
      <c r="BF1491" s="12"/>
      <c r="BG1491" s="12"/>
      <c r="BH1491" s="12"/>
      <c r="BI1491" s="12"/>
      <c r="BJ1491" s="12"/>
      <c r="BK1491" s="12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8" t="s">
        <v>331</v>
      </c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</row>
    <row r="1492" spans="1:88" ht="15">
      <c r="A1492" s="110"/>
      <c r="B1492" s="104"/>
      <c r="C1492" s="105"/>
      <c r="D1492" s="106"/>
      <c r="E1492" s="106"/>
      <c r="F1492" s="10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8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U1492" s="310"/>
      <c r="AV1492" s="299"/>
      <c r="AW1492" s="308"/>
      <c r="AX1492" s="299"/>
      <c r="AY1492" s="36" t="s">
        <v>33</v>
      </c>
      <c r="AZ1492" s="10">
        <f t="shared" si="3548"/>
        <v>0</v>
      </c>
      <c r="BA1492" s="12"/>
      <c r="BB1492" s="12"/>
      <c r="BC1492" s="12"/>
      <c r="BD1492" s="12"/>
      <c r="BE1492" s="12"/>
      <c r="BF1492" s="12"/>
      <c r="BG1492" s="12"/>
      <c r="BH1492" s="12"/>
      <c r="BI1492" s="12"/>
      <c r="BJ1492" s="12"/>
      <c r="BK1492" s="12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8" t="s">
        <v>332</v>
      </c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</row>
    <row r="1493" spans="1:88" ht="15">
      <c r="A1493" s="110"/>
      <c r="B1493" s="104"/>
      <c r="C1493" s="105"/>
      <c r="D1493" s="106"/>
      <c r="E1493" s="106"/>
      <c r="F1493" s="10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8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U1493" s="310"/>
      <c r="AV1493" s="299"/>
      <c r="AW1493" s="308"/>
      <c r="AX1493" s="300"/>
      <c r="AY1493" s="36" t="s">
        <v>34</v>
      </c>
      <c r="AZ1493" s="10">
        <f t="shared" si="3548"/>
        <v>0</v>
      </c>
      <c r="BA1493" s="12"/>
      <c r="BB1493" s="12"/>
      <c r="BC1493" s="12"/>
      <c r="BD1493" s="12"/>
      <c r="BE1493" s="12"/>
      <c r="BF1493" s="12"/>
      <c r="BG1493" s="12"/>
      <c r="BH1493" s="12"/>
      <c r="BI1493" s="12"/>
      <c r="BJ1493" s="12"/>
      <c r="BK1493" s="12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8" t="s">
        <v>333</v>
      </c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</row>
    <row r="1494" spans="1:88" ht="15">
      <c r="A1494" s="110"/>
      <c r="B1494" s="104"/>
      <c r="C1494" s="105"/>
      <c r="D1494" s="106"/>
      <c r="E1494" s="106"/>
      <c r="F1494" s="10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8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U1494" s="310"/>
      <c r="AV1494" s="299"/>
      <c r="AW1494" s="308"/>
      <c r="AX1494" s="311" t="s">
        <v>35</v>
      </c>
      <c r="AY1494" s="312"/>
      <c r="AZ1494" s="10">
        <f>AZ1488+AZ1489+AZ1490+AZ1491+AZ1492+AZ1493</f>
        <v>7077692.1300000008</v>
      </c>
      <c r="BA1494" s="10">
        <f t="shared" ref="BA1494:BT1494" si="3549">BA1488+BA1489+BA1490+BA1491+BA1492+BA1493</f>
        <v>0</v>
      </c>
      <c r="BB1494" s="10">
        <f t="shared" si="3549"/>
        <v>0</v>
      </c>
      <c r="BC1494" s="10">
        <f t="shared" si="3549"/>
        <v>7077692.1300000008</v>
      </c>
      <c r="BD1494" s="10">
        <f t="shared" si="3549"/>
        <v>0</v>
      </c>
      <c r="BE1494" s="10">
        <f t="shared" si="3549"/>
        <v>0</v>
      </c>
      <c r="BF1494" s="10">
        <f t="shared" si="3549"/>
        <v>0</v>
      </c>
      <c r="BG1494" s="10">
        <f t="shared" si="3549"/>
        <v>0</v>
      </c>
      <c r="BH1494" s="10">
        <f t="shared" si="3549"/>
        <v>0</v>
      </c>
      <c r="BI1494" s="10">
        <f t="shared" si="3549"/>
        <v>0</v>
      </c>
      <c r="BJ1494" s="10">
        <f t="shared" si="3549"/>
        <v>0</v>
      </c>
      <c r="BK1494" s="10">
        <f t="shared" si="3549"/>
        <v>0</v>
      </c>
      <c r="BL1494" s="10">
        <f t="shared" si="3549"/>
        <v>0</v>
      </c>
      <c r="BM1494" s="10">
        <f t="shared" si="3549"/>
        <v>0</v>
      </c>
      <c r="BN1494" s="10">
        <f t="shared" si="3549"/>
        <v>0</v>
      </c>
      <c r="BO1494" s="10">
        <f t="shared" si="3549"/>
        <v>0</v>
      </c>
      <c r="BP1494" s="10">
        <f t="shared" si="3549"/>
        <v>0</v>
      </c>
      <c r="BQ1494" s="10">
        <f t="shared" si="3549"/>
        <v>0</v>
      </c>
      <c r="BR1494" s="10">
        <f t="shared" si="3549"/>
        <v>0</v>
      </c>
      <c r="BS1494" s="10">
        <f t="shared" si="3549"/>
        <v>0</v>
      </c>
      <c r="BT1494" s="10">
        <f t="shared" si="3549"/>
        <v>0</v>
      </c>
      <c r="BU1494" s="18" t="s">
        <v>334</v>
      </c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J1494" s="123"/>
    </row>
    <row r="1495" spans="1:88" ht="15">
      <c r="A1495" s="110"/>
      <c r="B1495" s="104"/>
      <c r="C1495" s="105"/>
      <c r="D1495" s="106"/>
      <c r="E1495" s="106"/>
      <c r="F1495" s="10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8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U1495" s="310"/>
      <c r="AV1495" s="299"/>
      <c r="AW1495" s="308"/>
      <c r="AX1495" s="311" t="s">
        <v>337</v>
      </c>
      <c r="AY1495" s="312"/>
      <c r="AZ1495" s="11">
        <f>ROUND(AZ1494/AW1488,2)</f>
        <v>1237.0899999999999</v>
      </c>
      <c r="BA1495" s="11">
        <f>ROUND(BA1494/AW1488,2)</f>
        <v>0</v>
      </c>
      <c r="BB1495" s="11">
        <f>ROUND(BB1494/AW1488,2)</f>
        <v>0</v>
      </c>
      <c r="BC1495" s="11">
        <f>ROUND(BC1494/AW1488,2)</f>
        <v>1237.0899999999999</v>
      </c>
      <c r="BD1495" s="11">
        <f>ROUND(BD1494/AW1488,2)</f>
        <v>0</v>
      </c>
      <c r="BE1495" s="11">
        <f>ROUND(BE1494/AW1488,2)</f>
        <v>0</v>
      </c>
      <c r="BF1495" s="11">
        <f>ROUND(BF1494/AW1488,2)</f>
        <v>0</v>
      </c>
      <c r="BG1495" s="11">
        <f>ROUND(BG1494/AW1488,2)</f>
        <v>0</v>
      </c>
      <c r="BH1495" s="11">
        <f>ROUND(BH1494/AW1488,2)</f>
        <v>0</v>
      </c>
      <c r="BI1495" s="11">
        <f>ROUND(BI1494/AW1488,2)</f>
        <v>0</v>
      </c>
      <c r="BJ1495" s="11">
        <f>ROUND(BJ1494/AW1488,2)</f>
        <v>0</v>
      </c>
      <c r="BK1495" s="11">
        <f>ROUND(BK1494/AW1488,2)</f>
        <v>0</v>
      </c>
      <c r="BL1495" s="11">
        <f>ROUND(BL1494/AW1488,2)</f>
        <v>0</v>
      </c>
      <c r="BM1495" s="11">
        <f>ROUND(BM1494/AW1488,2)</f>
        <v>0</v>
      </c>
      <c r="BN1495" s="11">
        <f>ROUND(BN1494/AW1488,2)</f>
        <v>0</v>
      </c>
      <c r="BO1495" s="11">
        <f>ROUND(BO1494/AW1488,2)</f>
        <v>0</v>
      </c>
      <c r="BP1495" s="11">
        <f>ROUND(BP1494/AW1488,2)</f>
        <v>0</v>
      </c>
      <c r="BQ1495" s="11">
        <f>ROUND(BQ1494/AW1488,2)</f>
        <v>0</v>
      </c>
      <c r="BR1495" s="11">
        <f>ROUND(BR1494/AW1488,2)</f>
        <v>0</v>
      </c>
      <c r="BS1495" s="11">
        <f>ROUND(BS1494/AW1488,2)</f>
        <v>0</v>
      </c>
      <c r="BT1495" s="11">
        <f>ROUND(BT1494/AW1488,2)</f>
        <v>0</v>
      </c>
      <c r="BU1495" s="18" t="s">
        <v>335</v>
      </c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</row>
    <row r="1496" spans="1:88" ht="15">
      <c r="A1496" s="110"/>
      <c r="B1496" s="104"/>
      <c r="C1496" s="105"/>
      <c r="D1496" s="106"/>
      <c r="E1496" s="106"/>
      <c r="F1496" s="10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8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U1496" s="310"/>
      <c r="AV1496" s="300"/>
      <c r="AW1496" s="309"/>
      <c r="AX1496" s="311" t="s">
        <v>338</v>
      </c>
      <c r="AY1496" s="312"/>
      <c r="AZ1496" s="10" t="s">
        <v>36</v>
      </c>
      <c r="BA1496" s="12">
        <f>IF(BX1496=FALSE,0,BX1496)</f>
        <v>0</v>
      </c>
      <c r="BB1496" s="12" t="s">
        <v>36</v>
      </c>
      <c r="BC1496" s="12">
        <f>BC1495</f>
        <v>1237.0899999999999</v>
      </c>
      <c r="BD1496" s="12">
        <f>IF(BZ1496=FALSE,0,BZ1496)</f>
        <v>0</v>
      </c>
      <c r="BE1496" s="12" t="s">
        <v>36</v>
      </c>
      <c r="BF1496" s="12">
        <f>IF(CA1496=FALSE,0,CA1496)</f>
        <v>0</v>
      </c>
      <c r="BG1496" s="12" t="s">
        <v>36</v>
      </c>
      <c r="BH1496" s="12" t="s">
        <v>36</v>
      </c>
      <c r="BI1496" s="12" t="s">
        <v>36</v>
      </c>
      <c r="BJ1496" s="12" t="s">
        <v>36</v>
      </c>
      <c r="BK1496" s="12">
        <f>IF(CB1496=FALSE,0,CB1496)</f>
        <v>0</v>
      </c>
      <c r="BL1496" s="12" t="s">
        <v>36</v>
      </c>
      <c r="BM1496" s="12">
        <f>IF(CC1496=FALSE,0,CC1496)</f>
        <v>0</v>
      </c>
      <c r="BN1496" s="12" t="s">
        <v>36</v>
      </c>
      <c r="BO1496" s="12">
        <f>IF(CD1496=FALSE,0,CD1496)</f>
        <v>0</v>
      </c>
      <c r="BP1496" s="12">
        <f>IF(CE1496=FALSE,0,CE1496)</f>
        <v>0</v>
      </c>
      <c r="BQ1496" s="12">
        <f>IF(CF1496=FALSE,0,CF1496)</f>
        <v>0</v>
      </c>
      <c r="BR1496" s="12" t="s">
        <v>36</v>
      </c>
      <c r="BS1496" s="12">
        <f>IF(CG1496=FALSE,0,CG1496)</f>
        <v>0</v>
      </c>
      <c r="BT1496" s="12" t="s">
        <v>36</v>
      </c>
      <c r="BU1496" s="18" t="s">
        <v>336</v>
      </c>
      <c r="BX1496" s="52" t="b">
        <f>IF(AD1495=3,1896.3,IF(AD1495=4,1249.18,IF(AD1495=5,476.76,IF(AD1495=6,3974,IF(AD1495=7,1481.5,IF(AD1495=8,567.82,IF(AD1495=9,5364.7,IF(AD1495=10,1659.18,IF(AD1495=11,1172.3)))))))))</f>
        <v>0</v>
      </c>
      <c r="BY1496" s="52" t="b">
        <f>IF(AE1495=5,2411.56,IF(AE1495=8,2817.26,IF(AE1495=11,2857.82)))</f>
        <v>0</v>
      </c>
      <c r="BZ1496" s="52" t="b">
        <f>IF(AF1495=3,974.64,IF(AF1495=4,651.28,IF(AF1495=5,575.98,IF(AF1495=6,1237.4,IF(AF1495=7,824.6,IF(AF1495=8,732.08,IF(AF1495=9,1597.08,IF(AF1495=10,1068.98,IF(AF1495=11,953.72)))))))))</f>
        <v>0</v>
      </c>
      <c r="CA1496" s="52" t="b">
        <f>IF(AG1495=3,997.78,IF(AG1495=4,722.58,IF(AG1495=5,500.76,IF(AG1495=6,1258.44,IF(AG1495=7,912.42,IF(AG1495=8,632.32,IF(AG1495=9,1630.7,IF(AG1495=10,1144.38,IF(AG1495=11,805.18)))))))))</f>
        <v>0</v>
      </c>
      <c r="CB1496" s="52" t="b">
        <f>IF(AH1495=3,719.7,IF(AH1495=4,261.66,IF(AH1495=5,157.22,IF(AH1495=6,854.38,IF(AH1495=7,321.54,IF(AH1495=8,190.76,IF(AH1495=9,1136.74,IF(AH1495=10,408.8,IF(AH1495=11,265.92)))))))))</f>
        <v>0</v>
      </c>
      <c r="CC1496" s="52" t="b">
        <f>IF(AI1495=3,392.34,IF(AI1495=4,179.86,IF(AI1495=5,97.76,IF(AI1495=6,492.16,IF(AI1495=7,224.14,IF(AI1495=8,123.84,IF(AI1495=9,594.22,IF(AI1495=10,280.82,IF(AI1495=11,159.34)))))))))</f>
        <v>0</v>
      </c>
      <c r="CD1496" s="52" t="b">
        <f>IF(AJ1495=3,216.7,IF(AJ1495=4,129.3,IF(AJ1495=5,91.5,IF(AJ1495=6,288.54,IF(AJ1495=7,173.16,IF(AJ1495=8,122.92,IF(AJ1495=9,390.32,IF(AJ1495=10,236.48,IF(AJ1495=11,167.76)))))))))</f>
        <v>0</v>
      </c>
      <c r="CE1496" s="52" t="b">
        <f>IF(AK1495=3,281.7,IF(AK1495=4,209.68,IF(AK1495=5,106.64,IF(AK1495=6,572.92,IF(AK1495=7,238.84,IF(AK1495=8,126.84,IF(AK1495=9,826.54,IF(AK1495=10,282.66,IF(AK1495=11,292)))))))))</f>
        <v>0</v>
      </c>
      <c r="CF1496" s="52" t="b">
        <f>IF(AL1495=3,702.84,IF(AL1495=4,1094.44,IF(AL1495=5,312.66,IF(AL1495=6,1445.98,IF(AL1495=7,1277.92,IF(AL1495=8,377.58,IF(AL1495=9,1892.8,IF(AL1495=10,1398.92,IF(AL1495=11,723.4)))))))))</f>
        <v>0</v>
      </c>
      <c r="CG1496" s="52" t="b">
        <f>IF(AM1495=3,92.82,IF(AM1495=4,38.02,IF(AM1495=5,31.92,IF(AM1495=6,157.8,IF(AM1495=7,64.68,IF(AM1495=8,54.18,IF(AM1495=9,250.54,IF(AM1495=10,96.96,IF(AM1495=11,86.94)))))))))</f>
        <v>0</v>
      </c>
    </row>
    <row r="1497" spans="1:88" ht="30">
      <c r="A1497" s="110"/>
      <c r="B1497" s="104"/>
      <c r="C1497" s="105"/>
      <c r="D1497" s="106"/>
      <c r="E1497" s="106"/>
      <c r="F1497" s="10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8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U1497" s="295" t="s">
        <v>169</v>
      </c>
      <c r="AV1497" s="298" t="s">
        <v>400</v>
      </c>
      <c r="AW1497" s="307">
        <v>10180.700000000001</v>
      </c>
      <c r="AX1497" s="298" t="s">
        <v>27</v>
      </c>
      <c r="AY1497" s="36" t="s">
        <v>28</v>
      </c>
      <c r="AZ1497" s="10">
        <f>BA1497+BC1497+BD1497+BF1497+BK1497+BM1497+BO1497+BP1497+BQ1497+BS1497+BT1497</f>
        <v>0</v>
      </c>
      <c r="BA1497" s="12">
        <f>ROUND($C1497*BA1505,2)</f>
        <v>0</v>
      </c>
      <c r="BB1497" s="12">
        <f>ROUND(H1497*2,2)</f>
        <v>0</v>
      </c>
      <c r="BC1497" s="12">
        <v>0</v>
      </c>
      <c r="BD1497" s="12">
        <f>ROUND($C1497*BD1505,2)</f>
        <v>0</v>
      </c>
      <c r="BE1497" s="12">
        <f>ROUND(K1497*2,2)</f>
        <v>0</v>
      </c>
      <c r="BF1497" s="12">
        <f>ROUND($C1497*BF1505,2)</f>
        <v>0</v>
      </c>
      <c r="BG1497" s="12">
        <f>ROUND(M1497*2,2)</f>
        <v>0</v>
      </c>
      <c r="BH1497" s="12">
        <f>ROUND(N1497*2,2)</f>
        <v>0</v>
      </c>
      <c r="BI1497" s="12">
        <f>ROUND(O1497*2,2)</f>
        <v>0</v>
      </c>
      <c r="BJ1497" s="12">
        <f>ROUND(P1497*2,2)</f>
        <v>0</v>
      </c>
      <c r="BK1497" s="12">
        <f>ROUND($C1497*BK1505,2)</f>
        <v>0</v>
      </c>
      <c r="BL1497" s="12">
        <f>ROUND(R1497*2,2)</f>
        <v>0</v>
      </c>
      <c r="BM1497" s="12">
        <f>ROUND($C1497*BM1505,2)</f>
        <v>0</v>
      </c>
      <c r="BN1497" s="12">
        <f>ROUND(T1497*2,2)</f>
        <v>0</v>
      </c>
      <c r="BO1497" s="12">
        <f>ROUND($C1497*BO1505,2)</f>
        <v>0</v>
      </c>
      <c r="BP1497" s="12">
        <f>ROUND(V1497*2,2)</f>
        <v>0</v>
      </c>
      <c r="BQ1497" s="12">
        <f>ROUND($C1497*BQ1505,2)</f>
        <v>0</v>
      </c>
      <c r="BR1497" s="12">
        <f>ROUND(X1497*2,2)</f>
        <v>0</v>
      </c>
      <c r="BS1497" s="12">
        <f>ROUND(Y1497*2,2)</f>
        <v>0</v>
      </c>
      <c r="BT1497" s="12">
        <f>ROUND(Z1497*2,2)</f>
        <v>0</v>
      </c>
      <c r="BU1497" s="18" t="s">
        <v>328</v>
      </c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</row>
    <row r="1498" spans="1:88" ht="60">
      <c r="A1498" s="110"/>
      <c r="B1498" s="104"/>
      <c r="C1498" s="105"/>
      <c r="D1498" s="106"/>
      <c r="E1498" s="106"/>
      <c r="F1498" s="10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8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U1498" s="296"/>
      <c r="AV1498" s="299"/>
      <c r="AW1498" s="308"/>
      <c r="AX1498" s="300"/>
      <c r="AY1498" s="36" t="s">
        <v>29</v>
      </c>
      <c r="AZ1498" s="10">
        <f t="shared" ref="AZ1498:AZ1502" si="3550">BA1498+BC1498+BD1498+BF1498+BK1498+BM1498+BO1498+BP1498+BQ1498+BS1498+BT1498</f>
        <v>47184.62</v>
      </c>
      <c r="BA1498" s="12"/>
      <c r="BB1498" s="12"/>
      <c r="BC1498" s="12">
        <v>47184.62</v>
      </c>
      <c r="BD1498" s="12"/>
      <c r="BE1498" s="12"/>
      <c r="BF1498" s="12"/>
      <c r="BG1498" s="12"/>
      <c r="BH1498" s="12"/>
      <c r="BI1498" s="12"/>
      <c r="BJ1498" s="12"/>
      <c r="BK1498" s="12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8" t="s">
        <v>329</v>
      </c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</row>
    <row r="1499" spans="1:88" ht="105">
      <c r="A1499" s="110"/>
      <c r="B1499" s="104"/>
      <c r="C1499" s="105"/>
      <c r="D1499" s="106"/>
      <c r="E1499" s="106"/>
      <c r="F1499" s="10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8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T1499" s="32">
        <f>AZ1499-BC1499</f>
        <v>0</v>
      </c>
      <c r="AU1499" s="296"/>
      <c r="AV1499" s="299"/>
      <c r="AW1499" s="308"/>
      <c r="AX1499" s="298" t="s">
        <v>30</v>
      </c>
      <c r="AY1499" s="36" t="s">
        <v>31</v>
      </c>
      <c r="AZ1499" s="10">
        <f t="shared" si="3550"/>
        <v>1831607.64</v>
      </c>
      <c r="BA1499" s="12"/>
      <c r="BB1499" s="12"/>
      <c r="BC1499" s="12">
        <v>1831607.64</v>
      </c>
      <c r="BD1499" s="12"/>
      <c r="BE1499" s="12"/>
      <c r="BF1499" s="12"/>
      <c r="BG1499" s="12"/>
      <c r="BH1499" s="12"/>
      <c r="BI1499" s="12"/>
      <c r="BJ1499" s="12"/>
      <c r="BK1499" s="12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8" t="s">
        <v>330</v>
      </c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</row>
    <row r="1500" spans="1:88" ht="15">
      <c r="A1500" s="110"/>
      <c r="B1500" s="104"/>
      <c r="C1500" s="105"/>
      <c r="D1500" s="106"/>
      <c r="E1500" s="106"/>
      <c r="F1500" s="10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8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U1500" s="296"/>
      <c r="AV1500" s="299"/>
      <c r="AW1500" s="308"/>
      <c r="AX1500" s="299"/>
      <c r="AY1500" s="36" t="s">
        <v>32</v>
      </c>
      <c r="AZ1500" s="10">
        <f t="shared" si="3550"/>
        <v>2839669.16</v>
      </c>
      <c r="BA1500" s="12"/>
      <c r="BB1500" s="12"/>
      <c r="BC1500" s="12">
        <v>2839669.16</v>
      </c>
      <c r="BD1500" s="12"/>
      <c r="BE1500" s="12"/>
      <c r="BF1500" s="12"/>
      <c r="BG1500" s="12"/>
      <c r="BH1500" s="12"/>
      <c r="BI1500" s="12"/>
      <c r="BJ1500" s="12"/>
      <c r="BK1500" s="12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8" t="s">
        <v>331</v>
      </c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</row>
    <row r="1501" spans="1:88" ht="15">
      <c r="A1501" s="110"/>
      <c r="B1501" s="104"/>
      <c r="C1501" s="105"/>
      <c r="D1501" s="106"/>
      <c r="E1501" s="106"/>
      <c r="F1501" s="10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8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U1501" s="296"/>
      <c r="AV1501" s="299"/>
      <c r="AW1501" s="308"/>
      <c r="AX1501" s="299"/>
      <c r="AY1501" s="36" t="s">
        <v>33</v>
      </c>
      <c r="AZ1501" s="10">
        <f t="shared" si="3550"/>
        <v>0</v>
      </c>
      <c r="BA1501" s="12"/>
      <c r="BB1501" s="12"/>
      <c r="BC1501" s="12"/>
      <c r="BD1501" s="12"/>
      <c r="BE1501" s="12"/>
      <c r="BF1501" s="12"/>
      <c r="BG1501" s="12"/>
      <c r="BH1501" s="12"/>
      <c r="BI1501" s="12"/>
      <c r="BJ1501" s="12"/>
      <c r="BK1501" s="12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8" t="s">
        <v>332</v>
      </c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</row>
    <row r="1502" spans="1:88" ht="15">
      <c r="A1502" s="110"/>
      <c r="B1502" s="104"/>
      <c r="C1502" s="105"/>
      <c r="D1502" s="106"/>
      <c r="E1502" s="106"/>
      <c r="F1502" s="10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8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U1502" s="296"/>
      <c r="AV1502" s="299"/>
      <c r="AW1502" s="308"/>
      <c r="AX1502" s="300"/>
      <c r="AY1502" s="36" t="s">
        <v>34</v>
      </c>
      <c r="AZ1502" s="10">
        <f t="shared" si="3550"/>
        <v>0</v>
      </c>
      <c r="BA1502" s="12"/>
      <c r="BB1502" s="12"/>
      <c r="BC1502" s="12"/>
      <c r="BD1502" s="12"/>
      <c r="BE1502" s="12"/>
      <c r="BF1502" s="12"/>
      <c r="BG1502" s="12"/>
      <c r="BH1502" s="12"/>
      <c r="BI1502" s="12"/>
      <c r="BJ1502" s="12"/>
      <c r="BK1502" s="12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8" t="s">
        <v>333</v>
      </c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</row>
    <row r="1503" spans="1:88" ht="15">
      <c r="A1503" s="110"/>
      <c r="B1503" s="104"/>
      <c r="C1503" s="105"/>
      <c r="D1503" s="106"/>
      <c r="E1503" s="106"/>
      <c r="F1503" s="10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8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U1503" s="296"/>
      <c r="AV1503" s="299"/>
      <c r="AW1503" s="308"/>
      <c r="AX1503" s="311" t="s">
        <v>35</v>
      </c>
      <c r="AY1503" s="312"/>
      <c r="AZ1503" s="10">
        <f>AZ1497+AZ1498+AZ1499+AZ1500+AZ1501+AZ1502</f>
        <v>4718461.42</v>
      </c>
      <c r="BA1503" s="10">
        <f t="shared" ref="BA1503:BT1503" si="3551">BA1497+BA1498+BA1499+BA1500+BA1501+BA1502</f>
        <v>0</v>
      </c>
      <c r="BB1503" s="10">
        <f t="shared" si="3551"/>
        <v>0</v>
      </c>
      <c r="BC1503" s="10">
        <f t="shared" si="3551"/>
        <v>4718461.42</v>
      </c>
      <c r="BD1503" s="10">
        <f t="shared" si="3551"/>
        <v>0</v>
      </c>
      <c r="BE1503" s="10">
        <f t="shared" si="3551"/>
        <v>0</v>
      </c>
      <c r="BF1503" s="10">
        <f t="shared" si="3551"/>
        <v>0</v>
      </c>
      <c r="BG1503" s="10">
        <f t="shared" si="3551"/>
        <v>0</v>
      </c>
      <c r="BH1503" s="10">
        <f t="shared" si="3551"/>
        <v>0</v>
      </c>
      <c r="BI1503" s="10">
        <f t="shared" si="3551"/>
        <v>0</v>
      </c>
      <c r="BJ1503" s="10">
        <f t="shared" si="3551"/>
        <v>0</v>
      </c>
      <c r="BK1503" s="10">
        <f t="shared" si="3551"/>
        <v>0</v>
      </c>
      <c r="BL1503" s="10">
        <f t="shared" si="3551"/>
        <v>0</v>
      </c>
      <c r="BM1503" s="10">
        <f t="shared" si="3551"/>
        <v>0</v>
      </c>
      <c r="BN1503" s="10">
        <f t="shared" si="3551"/>
        <v>0</v>
      </c>
      <c r="BO1503" s="10">
        <f t="shared" si="3551"/>
        <v>0</v>
      </c>
      <c r="BP1503" s="10">
        <f t="shared" si="3551"/>
        <v>0</v>
      </c>
      <c r="BQ1503" s="10">
        <f t="shared" si="3551"/>
        <v>0</v>
      </c>
      <c r="BR1503" s="10">
        <f t="shared" si="3551"/>
        <v>0</v>
      </c>
      <c r="BS1503" s="10">
        <f t="shared" si="3551"/>
        <v>0</v>
      </c>
      <c r="BT1503" s="10">
        <f t="shared" si="3551"/>
        <v>0</v>
      </c>
      <c r="BU1503" s="18" t="s">
        <v>334</v>
      </c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J1503" s="123"/>
    </row>
    <row r="1504" spans="1:88" ht="15">
      <c r="A1504" s="110"/>
      <c r="B1504" s="104"/>
      <c r="C1504" s="105"/>
      <c r="D1504" s="106"/>
      <c r="E1504" s="106"/>
      <c r="F1504" s="10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8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U1504" s="296"/>
      <c r="AV1504" s="299"/>
      <c r="AW1504" s="308"/>
      <c r="AX1504" s="311" t="s">
        <v>337</v>
      </c>
      <c r="AY1504" s="312"/>
      <c r="AZ1504" s="11">
        <f>ROUND(AZ1503/AW1497,2)</f>
        <v>463.47</v>
      </c>
      <c r="BA1504" s="11">
        <f>ROUND(BA1503/AW1497,2)</f>
        <v>0</v>
      </c>
      <c r="BB1504" s="11">
        <f>ROUND(BB1503/AW1497,2)</f>
        <v>0</v>
      </c>
      <c r="BC1504" s="11">
        <f>ROUND(BC1503/AW1497,2)</f>
        <v>463.47</v>
      </c>
      <c r="BD1504" s="11">
        <f>ROUND(BD1503/AW1497,2)</f>
        <v>0</v>
      </c>
      <c r="BE1504" s="11">
        <f>ROUND(BE1503/AW1497,2)</f>
        <v>0</v>
      </c>
      <c r="BF1504" s="11">
        <f>ROUND(BF1503/AW1497,2)</f>
        <v>0</v>
      </c>
      <c r="BG1504" s="11">
        <f>ROUND(BG1503/AW1497,2)</f>
        <v>0</v>
      </c>
      <c r="BH1504" s="11">
        <f>ROUND(BH1503/AW1497,2)</f>
        <v>0</v>
      </c>
      <c r="BI1504" s="11">
        <f>ROUND(BI1503/AW1497,2)</f>
        <v>0</v>
      </c>
      <c r="BJ1504" s="11">
        <f>ROUND(BJ1503/AW1497,2)</f>
        <v>0</v>
      </c>
      <c r="BK1504" s="11">
        <f>ROUND(BK1503/AW1497,2)</f>
        <v>0</v>
      </c>
      <c r="BL1504" s="11">
        <f>ROUND(BL1503/AW1497,2)</f>
        <v>0</v>
      </c>
      <c r="BM1504" s="11">
        <f>ROUND(BM1503/AW1497,2)</f>
        <v>0</v>
      </c>
      <c r="BN1504" s="11">
        <f>ROUND(BN1503/AW1497,2)</f>
        <v>0</v>
      </c>
      <c r="BO1504" s="11">
        <f>ROUND(BO1503/AW1497,2)</f>
        <v>0</v>
      </c>
      <c r="BP1504" s="11">
        <f>ROUND(BP1503/AW1497,2)</f>
        <v>0</v>
      </c>
      <c r="BQ1504" s="11">
        <f>ROUND(BQ1503/AW1497,2)</f>
        <v>0</v>
      </c>
      <c r="BR1504" s="11">
        <f>ROUND(BR1503/AW1497,2)</f>
        <v>0</v>
      </c>
      <c r="BS1504" s="11">
        <f>ROUND(BS1503/AW1497,2)</f>
        <v>0</v>
      </c>
      <c r="BT1504" s="11">
        <f>ROUND(BT1503/AW1497,2)</f>
        <v>0</v>
      </c>
      <c r="BU1504" s="18" t="s">
        <v>335</v>
      </c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</row>
    <row r="1505" spans="1:88" ht="15">
      <c r="A1505" s="110"/>
      <c r="B1505" s="104"/>
      <c r="C1505" s="105"/>
      <c r="D1505" s="106"/>
      <c r="E1505" s="106"/>
      <c r="F1505" s="10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8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U1505" s="297"/>
      <c r="AV1505" s="300"/>
      <c r="AW1505" s="309"/>
      <c r="AX1505" s="311" t="s">
        <v>338</v>
      </c>
      <c r="AY1505" s="312"/>
      <c r="AZ1505" s="10" t="s">
        <v>36</v>
      </c>
      <c r="BA1505" s="12">
        <f>IF(BX1505=FALSE,0,BX1505)</f>
        <v>0</v>
      </c>
      <c r="BB1505" s="12" t="s">
        <v>36</v>
      </c>
      <c r="BC1505" s="12">
        <f>BC1504</f>
        <v>463.47</v>
      </c>
      <c r="BD1505" s="12">
        <f>IF(BZ1505=FALSE,0,BZ1505)</f>
        <v>0</v>
      </c>
      <c r="BE1505" s="12" t="s">
        <v>36</v>
      </c>
      <c r="BF1505" s="12">
        <f>IF(CA1505=FALSE,0,CA1505)</f>
        <v>0</v>
      </c>
      <c r="BG1505" s="12" t="s">
        <v>36</v>
      </c>
      <c r="BH1505" s="12" t="s">
        <v>36</v>
      </c>
      <c r="BI1505" s="12" t="s">
        <v>36</v>
      </c>
      <c r="BJ1505" s="12" t="s">
        <v>36</v>
      </c>
      <c r="BK1505" s="12">
        <f>IF(CB1505=FALSE,0,CB1505)</f>
        <v>0</v>
      </c>
      <c r="BL1505" s="12" t="s">
        <v>36</v>
      </c>
      <c r="BM1505" s="12">
        <f>IF(CC1505=FALSE,0,CC1505)</f>
        <v>0</v>
      </c>
      <c r="BN1505" s="12" t="s">
        <v>36</v>
      </c>
      <c r="BO1505" s="12">
        <f>IF(CD1505=FALSE,0,CD1505)</f>
        <v>0</v>
      </c>
      <c r="BP1505" s="12">
        <f>IF(CE1505=FALSE,0,CE1505)</f>
        <v>0</v>
      </c>
      <c r="BQ1505" s="12">
        <f>IF(CF1505=FALSE,0,CF1505)</f>
        <v>0</v>
      </c>
      <c r="BR1505" s="12" t="s">
        <v>36</v>
      </c>
      <c r="BS1505" s="12">
        <f>IF(CG1505=FALSE,0,CG1505)</f>
        <v>0</v>
      </c>
      <c r="BT1505" s="12" t="s">
        <v>36</v>
      </c>
      <c r="BU1505" s="18" t="s">
        <v>336</v>
      </c>
      <c r="BX1505" s="52" t="b">
        <f>IF(AD1504=3,1896.3,IF(AD1504=4,1249.18,IF(AD1504=5,476.76,IF(AD1504=6,3974,IF(AD1504=7,1481.5,IF(AD1504=8,567.82,IF(AD1504=9,5364.7,IF(AD1504=10,1659.18,IF(AD1504=11,1172.3)))))))))</f>
        <v>0</v>
      </c>
      <c r="BY1505" s="52" t="b">
        <f>IF(AE1504=5,2411.56,IF(AE1504=8,2817.26,IF(AE1504=11,2857.82)))</f>
        <v>0</v>
      </c>
      <c r="BZ1505" s="52" t="b">
        <f>IF(AF1504=3,974.64,IF(AF1504=4,651.28,IF(AF1504=5,575.98,IF(AF1504=6,1237.4,IF(AF1504=7,824.6,IF(AF1504=8,732.08,IF(AF1504=9,1597.08,IF(AF1504=10,1068.98,IF(AF1504=11,953.72)))))))))</f>
        <v>0</v>
      </c>
      <c r="CA1505" s="52" t="b">
        <f>IF(AG1504=3,997.78,IF(AG1504=4,722.58,IF(AG1504=5,500.76,IF(AG1504=6,1258.44,IF(AG1504=7,912.42,IF(AG1504=8,632.32,IF(AG1504=9,1630.7,IF(AG1504=10,1144.38,IF(AG1504=11,805.18)))))))))</f>
        <v>0</v>
      </c>
      <c r="CB1505" s="52" t="b">
        <f>IF(AH1504=3,719.7,IF(AH1504=4,261.66,IF(AH1504=5,157.22,IF(AH1504=6,854.38,IF(AH1504=7,321.54,IF(AH1504=8,190.76,IF(AH1504=9,1136.74,IF(AH1504=10,408.8,IF(AH1504=11,265.92)))))))))</f>
        <v>0</v>
      </c>
      <c r="CC1505" s="52" t="b">
        <f>IF(AI1504=3,392.34,IF(AI1504=4,179.86,IF(AI1504=5,97.76,IF(AI1504=6,492.16,IF(AI1504=7,224.14,IF(AI1504=8,123.84,IF(AI1504=9,594.22,IF(AI1504=10,280.82,IF(AI1504=11,159.34)))))))))</f>
        <v>0</v>
      </c>
      <c r="CD1505" s="52" t="b">
        <f>IF(AJ1504=3,216.7,IF(AJ1504=4,129.3,IF(AJ1504=5,91.5,IF(AJ1504=6,288.54,IF(AJ1504=7,173.16,IF(AJ1504=8,122.92,IF(AJ1504=9,390.32,IF(AJ1504=10,236.48,IF(AJ1504=11,167.76)))))))))</f>
        <v>0</v>
      </c>
      <c r="CE1505" s="52" t="b">
        <f>IF(AK1504=3,281.7,IF(AK1504=4,209.68,IF(AK1504=5,106.64,IF(AK1504=6,572.92,IF(AK1504=7,238.84,IF(AK1504=8,126.84,IF(AK1504=9,826.54,IF(AK1504=10,282.66,IF(AK1504=11,292)))))))))</f>
        <v>0</v>
      </c>
      <c r="CF1505" s="52" t="b">
        <f>IF(AL1504=3,702.84,IF(AL1504=4,1094.44,IF(AL1504=5,312.66,IF(AL1504=6,1445.98,IF(AL1504=7,1277.92,IF(AL1504=8,377.58,IF(AL1504=9,1892.8,IF(AL1504=10,1398.92,IF(AL1504=11,723.4)))))))))</f>
        <v>0</v>
      </c>
      <c r="CG1505" s="52" t="b">
        <f>IF(AM1504=3,92.82,IF(AM1504=4,38.02,IF(AM1504=5,31.92,IF(AM1504=6,157.8,IF(AM1504=7,64.68,IF(AM1504=8,54.18,IF(AM1504=9,250.54,IF(AM1504=10,96.96,IF(AM1504=11,86.94)))))))))</f>
        <v>0</v>
      </c>
    </row>
    <row r="1506" spans="1:88" ht="30">
      <c r="A1506" s="110"/>
      <c r="B1506" s="104"/>
      <c r="C1506" s="105"/>
      <c r="D1506" s="106"/>
      <c r="E1506" s="106"/>
      <c r="F1506" s="10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8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U1506" s="310" t="s">
        <v>170</v>
      </c>
      <c r="AV1506" s="298" t="s">
        <v>401</v>
      </c>
      <c r="AW1506" s="307">
        <v>14497.5</v>
      </c>
      <c r="AX1506" s="298" t="s">
        <v>27</v>
      </c>
      <c r="AY1506" s="36" t="s">
        <v>28</v>
      </c>
      <c r="AZ1506" s="10">
        <f>BA1506+BC1506+BD1506+BF1506+BK1506+BM1506+BO1506+BP1506+BQ1506+BS1506+BT1506</f>
        <v>0</v>
      </c>
      <c r="BA1506" s="12">
        <f>ROUND($C1506*BA1514,2)</f>
        <v>0</v>
      </c>
      <c r="BB1506" s="12">
        <f>ROUND(H1506*2,2)</f>
        <v>0</v>
      </c>
      <c r="BC1506" s="12">
        <v>0</v>
      </c>
      <c r="BD1506" s="12">
        <f>ROUND($C1506*BD1514,2)</f>
        <v>0</v>
      </c>
      <c r="BE1506" s="12">
        <f>ROUND(K1506*2,2)</f>
        <v>0</v>
      </c>
      <c r="BF1506" s="12">
        <f>ROUND($C1506*BF1514,2)</f>
        <v>0</v>
      </c>
      <c r="BG1506" s="12">
        <f>ROUND(M1506*2,2)</f>
        <v>0</v>
      </c>
      <c r="BH1506" s="12">
        <f>ROUND(N1506*2,2)</f>
        <v>0</v>
      </c>
      <c r="BI1506" s="12">
        <f>ROUND(O1506*2,2)</f>
        <v>0</v>
      </c>
      <c r="BJ1506" s="12">
        <f>ROUND(P1506*2,2)</f>
        <v>0</v>
      </c>
      <c r="BK1506" s="12">
        <f>ROUND($C1506*BK1514,2)</f>
        <v>0</v>
      </c>
      <c r="BL1506" s="12">
        <f>ROUND(R1506*2,2)</f>
        <v>0</v>
      </c>
      <c r="BM1506" s="12">
        <f>ROUND($C1506*BM1514,2)</f>
        <v>0</v>
      </c>
      <c r="BN1506" s="12">
        <f>ROUND(T1506*2,2)</f>
        <v>0</v>
      </c>
      <c r="BO1506" s="12">
        <f>ROUND($C1506*BO1514,2)</f>
        <v>0</v>
      </c>
      <c r="BP1506" s="12">
        <f>ROUND(V1506*2,2)</f>
        <v>0</v>
      </c>
      <c r="BQ1506" s="12">
        <f>ROUND($C1506*BQ1514,2)</f>
        <v>0</v>
      </c>
      <c r="BR1506" s="12">
        <f>ROUND(X1506*2,2)</f>
        <v>0</v>
      </c>
      <c r="BS1506" s="12">
        <f>ROUND(Y1506*2,2)</f>
        <v>0</v>
      </c>
      <c r="BT1506" s="12">
        <f>ROUND(Z1506*2,2)</f>
        <v>0</v>
      </c>
      <c r="BU1506" s="18" t="s">
        <v>328</v>
      </c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</row>
    <row r="1507" spans="1:88" ht="60">
      <c r="A1507" s="110"/>
      <c r="B1507" s="104"/>
      <c r="C1507" s="105"/>
      <c r="D1507" s="106"/>
      <c r="E1507" s="106"/>
      <c r="F1507" s="10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8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U1507" s="310"/>
      <c r="AV1507" s="299"/>
      <c r="AW1507" s="308"/>
      <c r="AX1507" s="300"/>
      <c r="AY1507" s="36" t="s">
        <v>29</v>
      </c>
      <c r="AZ1507" s="10">
        <f t="shared" ref="AZ1507:AZ1511" si="3552">BA1507+BC1507+BD1507+BF1507+BK1507+BM1507+BO1507+BP1507+BQ1507+BS1507+BT1507</f>
        <v>117961.54</v>
      </c>
      <c r="BA1507" s="12"/>
      <c r="BB1507" s="12"/>
      <c r="BC1507" s="12">
        <v>117961.54</v>
      </c>
      <c r="BD1507" s="12"/>
      <c r="BE1507" s="12"/>
      <c r="BF1507" s="12"/>
      <c r="BG1507" s="12"/>
      <c r="BH1507" s="12"/>
      <c r="BI1507" s="12"/>
      <c r="BJ1507" s="12"/>
      <c r="BK1507" s="12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8" t="s">
        <v>329</v>
      </c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</row>
    <row r="1508" spans="1:88" ht="105">
      <c r="A1508" s="110"/>
      <c r="B1508" s="104"/>
      <c r="C1508" s="105"/>
      <c r="D1508" s="106"/>
      <c r="E1508" s="106"/>
      <c r="F1508" s="10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8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T1508" s="32">
        <f>AZ1508-BC1508</f>
        <v>0</v>
      </c>
      <c r="AU1508" s="310"/>
      <c r="AV1508" s="299"/>
      <c r="AW1508" s="308"/>
      <c r="AX1508" s="298" t="s">
        <v>30</v>
      </c>
      <c r="AY1508" s="36" t="s">
        <v>31</v>
      </c>
      <c r="AZ1508" s="10">
        <f t="shared" si="3552"/>
        <v>4579019.09</v>
      </c>
      <c r="BA1508" s="12"/>
      <c r="BB1508" s="12"/>
      <c r="BC1508" s="12">
        <v>4579019.09</v>
      </c>
      <c r="BD1508" s="12"/>
      <c r="BE1508" s="12"/>
      <c r="BF1508" s="12"/>
      <c r="BG1508" s="12"/>
      <c r="BH1508" s="12"/>
      <c r="BI1508" s="12"/>
      <c r="BJ1508" s="12"/>
      <c r="BK1508" s="12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8" t="s">
        <v>330</v>
      </c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</row>
    <row r="1509" spans="1:88" ht="15">
      <c r="A1509" s="110"/>
      <c r="B1509" s="104"/>
      <c r="C1509" s="105"/>
      <c r="D1509" s="106"/>
      <c r="E1509" s="106"/>
      <c r="F1509" s="10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8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U1509" s="310"/>
      <c r="AV1509" s="299"/>
      <c r="AW1509" s="308"/>
      <c r="AX1509" s="299"/>
      <c r="AY1509" s="36" t="s">
        <v>32</v>
      </c>
      <c r="AZ1509" s="10">
        <f t="shared" si="3552"/>
        <v>7099172.9199999999</v>
      </c>
      <c r="BA1509" s="12"/>
      <c r="BB1509" s="12"/>
      <c r="BC1509" s="12">
        <v>7099172.9199999999</v>
      </c>
      <c r="BD1509" s="12"/>
      <c r="BE1509" s="12"/>
      <c r="BF1509" s="12"/>
      <c r="BG1509" s="12"/>
      <c r="BH1509" s="12"/>
      <c r="BI1509" s="12"/>
      <c r="BJ1509" s="12"/>
      <c r="BK1509" s="12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8" t="s">
        <v>331</v>
      </c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</row>
    <row r="1510" spans="1:88" ht="15">
      <c r="A1510" s="110"/>
      <c r="B1510" s="104"/>
      <c r="C1510" s="105"/>
      <c r="D1510" s="106"/>
      <c r="E1510" s="106"/>
      <c r="F1510" s="10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8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U1510" s="310"/>
      <c r="AV1510" s="299"/>
      <c r="AW1510" s="308"/>
      <c r="AX1510" s="299"/>
      <c r="AY1510" s="36" t="s">
        <v>33</v>
      </c>
      <c r="AZ1510" s="10">
        <f t="shared" si="3552"/>
        <v>0</v>
      </c>
      <c r="BA1510" s="12"/>
      <c r="BB1510" s="12"/>
      <c r="BC1510" s="12"/>
      <c r="BD1510" s="12"/>
      <c r="BE1510" s="12"/>
      <c r="BF1510" s="12"/>
      <c r="BG1510" s="12"/>
      <c r="BH1510" s="12"/>
      <c r="BI1510" s="12"/>
      <c r="BJ1510" s="12"/>
      <c r="BK1510" s="12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8" t="s">
        <v>332</v>
      </c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</row>
    <row r="1511" spans="1:88" ht="15">
      <c r="A1511" s="110"/>
      <c r="B1511" s="104"/>
      <c r="C1511" s="105"/>
      <c r="D1511" s="106"/>
      <c r="E1511" s="106"/>
      <c r="F1511" s="10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8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U1511" s="310"/>
      <c r="AV1511" s="299"/>
      <c r="AW1511" s="308"/>
      <c r="AX1511" s="300"/>
      <c r="AY1511" s="36" t="s">
        <v>34</v>
      </c>
      <c r="AZ1511" s="10">
        <f t="shared" si="3552"/>
        <v>0</v>
      </c>
      <c r="BA1511" s="12"/>
      <c r="BB1511" s="12"/>
      <c r="BC1511" s="12"/>
      <c r="BD1511" s="12"/>
      <c r="BE1511" s="12"/>
      <c r="BF1511" s="12"/>
      <c r="BG1511" s="12"/>
      <c r="BH1511" s="12"/>
      <c r="BI1511" s="12"/>
      <c r="BJ1511" s="12"/>
      <c r="BK1511" s="12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8" t="s">
        <v>333</v>
      </c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</row>
    <row r="1512" spans="1:88" ht="15">
      <c r="A1512" s="110"/>
      <c r="B1512" s="104"/>
      <c r="C1512" s="105"/>
      <c r="D1512" s="106"/>
      <c r="E1512" s="106"/>
      <c r="F1512" s="10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8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U1512" s="310"/>
      <c r="AV1512" s="299"/>
      <c r="AW1512" s="308"/>
      <c r="AX1512" s="311" t="s">
        <v>35</v>
      </c>
      <c r="AY1512" s="312"/>
      <c r="AZ1512" s="10">
        <f>AZ1506+AZ1507+AZ1508+AZ1509+AZ1510+AZ1511</f>
        <v>11796153.550000001</v>
      </c>
      <c r="BA1512" s="10">
        <f t="shared" ref="BA1512:BT1512" si="3553">BA1506+BA1507+BA1508+BA1509+BA1510+BA1511</f>
        <v>0</v>
      </c>
      <c r="BB1512" s="10">
        <f t="shared" si="3553"/>
        <v>0</v>
      </c>
      <c r="BC1512" s="10">
        <f t="shared" si="3553"/>
        <v>11796153.550000001</v>
      </c>
      <c r="BD1512" s="10">
        <f t="shared" si="3553"/>
        <v>0</v>
      </c>
      <c r="BE1512" s="10">
        <f t="shared" si="3553"/>
        <v>0</v>
      </c>
      <c r="BF1512" s="10">
        <f t="shared" si="3553"/>
        <v>0</v>
      </c>
      <c r="BG1512" s="10">
        <f t="shared" si="3553"/>
        <v>0</v>
      </c>
      <c r="BH1512" s="10">
        <f t="shared" si="3553"/>
        <v>0</v>
      </c>
      <c r="BI1512" s="10">
        <f t="shared" si="3553"/>
        <v>0</v>
      </c>
      <c r="BJ1512" s="10">
        <f t="shared" si="3553"/>
        <v>0</v>
      </c>
      <c r="BK1512" s="10">
        <f t="shared" si="3553"/>
        <v>0</v>
      </c>
      <c r="BL1512" s="10">
        <f t="shared" si="3553"/>
        <v>0</v>
      </c>
      <c r="BM1512" s="10">
        <f t="shared" si="3553"/>
        <v>0</v>
      </c>
      <c r="BN1512" s="10">
        <f t="shared" si="3553"/>
        <v>0</v>
      </c>
      <c r="BO1512" s="10">
        <f t="shared" si="3553"/>
        <v>0</v>
      </c>
      <c r="BP1512" s="10">
        <f t="shared" si="3553"/>
        <v>0</v>
      </c>
      <c r="BQ1512" s="10">
        <f t="shared" si="3553"/>
        <v>0</v>
      </c>
      <c r="BR1512" s="10">
        <f t="shared" si="3553"/>
        <v>0</v>
      </c>
      <c r="BS1512" s="10">
        <f t="shared" si="3553"/>
        <v>0</v>
      </c>
      <c r="BT1512" s="10">
        <f t="shared" si="3553"/>
        <v>0</v>
      </c>
      <c r="BU1512" s="18" t="s">
        <v>334</v>
      </c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J1512" s="123"/>
    </row>
    <row r="1513" spans="1:88" ht="15">
      <c r="A1513" s="110"/>
      <c r="B1513" s="104"/>
      <c r="C1513" s="105"/>
      <c r="D1513" s="106"/>
      <c r="E1513" s="106"/>
      <c r="F1513" s="10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8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U1513" s="310"/>
      <c r="AV1513" s="299"/>
      <c r="AW1513" s="308"/>
      <c r="AX1513" s="311" t="s">
        <v>337</v>
      </c>
      <c r="AY1513" s="312"/>
      <c r="AZ1513" s="11">
        <f>ROUND(AZ1512/AW1506,2)</f>
        <v>813.67</v>
      </c>
      <c r="BA1513" s="11">
        <f>ROUND(BA1512/AW1506,2)</f>
        <v>0</v>
      </c>
      <c r="BB1513" s="11">
        <f>ROUND(BB1512/AW1506,2)</f>
        <v>0</v>
      </c>
      <c r="BC1513" s="11">
        <f>ROUND(BC1512/AW1506,2)</f>
        <v>813.67</v>
      </c>
      <c r="BD1513" s="11">
        <f>ROUND(BD1512/AW1506,2)</f>
        <v>0</v>
      </c>
      <c r="BE1513" s="11">
        <f>ROUND(BE1512/AW1506,2)</f>
        <v>0</v>
      </c>
      <c r="BF1513" s="11">
        <f>ROUND(BF1512/AW1506,2)</f>
        <v>0</v>
      </c>
      <c r="BG1513" s="11">
        <f>ROUND(BG1512/AW1506,2)</f>
        <v>0</v>
      </c>
      <c r="BH1513" s="11">
        <f>ROUND(BH1512/AW1506,2)</f>
        <v>0</v>
      </c>
      <c r="BI1513" s="11">
        <f>ROUND(BI1512/AW1506,2)</f>
        <v>0</v>
      </c>
      <c r="BJ1513" s="11">
        <f>ROUND(BJ1512/AW1506,2)</f>
        <v>0</v>
      </c>
      <c r="BK1513" s="11">
        <f>ROUND(BK1512/AW1506,2)</f>
        <v>0</v>
      </c>
      <c r="BL1513" s="11">
        <f>ROUND(BL1512/AW1506,2)</f>
        <v>0</v>
      </c>
      <c r="BM1513" s="11">
        <f>ROUND(BM1512/AW1506,2)</f>
        <v>0</v>
      </c>
      <c r="BN1513" s="11">
        <f>ROUND(BN1512/AW1506,2)</f>
        <v>0</v>
      </c>
      <c r="BO1513" s="11">
        <f>ROUND(BO1512/AW1506,2)</f>
        <v>0</v>
      </c>
      <c r="BP1513" s="11">
        <f>ROUND(BP1512/AW1506,2)</f>
        <v>0</v>
      </c>
      <c r="BQ1513" s="11">
        <f>ROUND(BQ1512/AW1506,2)</f>
        <v>0</v>
      </c>
      <c r="BR1513" s="11">
        <f>ROUND(BR1512/AW1506,2)</f>
        <v>0</v>
      </c>
      <c r="BS1513" s="11">
        <f>ROUND(BS1512/AW1506,2)</f>
        <v>0</v>
      </c>
      <c r="BT1513" s="11">
        <f>ROUND(BT1512/AW1506,2)</f>
        <v>0</v>
      </c>
      <c r="BU1513" s="18" t="s">
        <v>335</v>
      </c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</row>
    <row r="1514" spans="1:88" ht="15">
      <c r="A1514" s="110"/>
      <c r="B1514" s="104"/>
      <c r="C1514" s="105"/>
      <c r="D1514" s="106"/>
      <c r="E1514" s="106"/>
      <c r="F1514" s="10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8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U1514" s="310"/>
      <c r="AV1514" s="300"/>
      <c r="AW1514" s="309"/>
      <c r="AX1514" s="311" t="s">
        <v>338</v>
      </c>
      <c r="AY1514" s="312"/>
      <c r="AZ1514" s="10" t="s">
        <v>36</v>
      </c>
      <c r="BA1514" s="12">
        <f>IF(BX1514=FALSE,0,BX1514)</f>
        <v>0</v>
      </c>
      <c r="BB1514" s="12" t="s">
        <v>36</v>
      </c>
      <c r="BC1514" s="12">
        <f>BC1513</f>
        <v>813.67</v>
      </c>
      <c r="BD1514" s="12">
        <f>IF(BZ1514=FALSE,0,BZ1514)</f>
        <v>0</v>
      </c>
      <c r="BE1514" s="12" t="s">
        <v>36</v>
      </c>
      <c r="BF1514" s="12">
        <f>IF(CA1514=FALSE,0,CA1514)</f>
        <v>0</v>
      </c>
      <c r="BG1514" s="12" t="s">
        <v>36</v>
      </c>
      <c r="BH1514" s="12" t="s">
        <v>36</v>
      </c>
      <c r="BI1514" s="12" t="s">
        <v>36</v>
      </c>
      <c r="BJ1514" s="12" t="s">
        <v>36</v>
      </c>
      <c r="BK1514" s="12">
        <f>IF(CB1514=FALSE,0,CB1514)</f>
        <v>0</v>
      </c>
      <c r="BL1514" s="12" t="s">
        <v>36</v>
      </c>
      <c r="BM1514" s="12">
        <f>IF(CC1514=FALSE,0,CC1514)</f>
        <v>0</v>
      </c>
      <c r="BN1514" s="12" t="s">
        <v>36</v>
      </c>
      <c r="BO1514" s="12">
        <f>IF(CD1514=FALSE,0,CD1514)</f>
        <v>0</v>
      </c>
      <c r="BP1514" s="12">
        <f>IF(CE1514=FALSE,0,CE1514)</f>
        <v>0</v>
      </c>
      <c r="BQ1514" s="12">
        <f>IF(CF1514=FALSE,0,CF1514)</f>
        <v>0</v>
      </c>
      <c r="BR1514" s="12" t="s">
        <v>36</v>
      </c>
      <c r="BS1514" s="12">
        <f>IF(CG1514=FALSE,0,CG1514)</f>
        <v>0</v>
      </c>
      <c r="BT1514" s="12" t="s">
        <v>36</v>
      </c>
      <c r="BU1514" s="18" t="s">
        <v>336</v>
      </c>
      <c r="BX1514" s="52" t="b">
        <f>IF(AD1513=3,1896.3,IF(AD1513=4,1249.18,IF(AD1513=5,476.76,IF(AD1513=6,3974,IF(AD1513=7,1481.5,IF(AD1513=8,567.82,IF(AD1513=9,5364.7,IF(AD1513=10,1659.18,IF(AD1513=11,1172.3)))))))))</f>
        <v>0</v>
      </c>
      <c r="BY1514" s="52" t="b">
        <f>IF(AE1513=5,2411.56,IF(AE1513=8,2817.26,IF(AE1513=11,2857.82)))</f>
        <v>0</v>
      </c>
      <c r="BZ1514" s="52" t="b">
        <f>IF(AF1513=3,974.64,IF(AF1513=4,651.28,IF(AF1513=5,575.98,IF(AF1513=6,1237.4,IF(AF1513=7,824.6,IF(AF1513=8,732.08,IF(AF1513=9,1597.08,IF(AF1513=10,1068.98,IF(AF1513=11,953.72)))))))))</f>
        <v>0</v>
      </c>
      <c r="CA1514" s="52" t="b">
        <f>IF(AG1513=3,997.78,IF(AG1513=4,722.58,IF(AG1513=5,500.76,IF(AG1513=6,1258.44,IF(AG1513=7,912.42,IF(AG1513=8,632.32,IF(AG1513=9,1630.7,IF(AG1513=10,1144.38,IF(AG1513=11,805.18)))))))))</f>
        <v>0</v>
      </c>
      <c r="CB1514" s="52" t="b">
        <f>IF(AH1513=3,719.7,IF(AH1513=4,261.66,IF(AH1513=5,157.22,IF(AH1513=6,854.38,IF(AH1513=7,321.54,IF(AH1513=8,190.76,IF(AH1513=9,1136.74,IF(AH1513=10,408.8,IF(AH1513=11,265.92)))))))))</f>
        <v>0</v>
      </c>
      <c r="CC1514" s="52" t="b">
        <f>IF(AI1513=3,392.34,IF(AI1513=4,179.86,IF(AI1513=5,97.76,IF(AI1513=6,492.16,IF(AI1513=7,224.14,IF(AI1513=8,123.84,IF(AI1513=9,594.22,IF(AI1513=10,280.82,IF(AI1513=11,159.34)))))))))</f>
        <v>0</v>
      </c>
      <c r="CD1514" s="52" t="b">
        <f>IF(AJ1513=3,216.7,IF(AJ1513=4,129.3,IF(AJ1513=5,91.5,IF(AJ1513=6,288.54,IF(AJ1513=7,173.16,IF(AJ1513=8,122.92,IF(AJ1513=9,390.32,IF(AJ1513=10,236.48,IF(AJ1513=11,167.76)))))))))</f>
        <v>0</v>
      </c>
      <c r="CE1514" s="52" t="b">
        <f>IF(AK1513=3,281.7,IF(AK1513=4,209.68,IF(AK1513=5,106.64,IF(AK1513=6,572.92,IF(AK1513=7,238.84,IF(AK1513=8,126.84,IF(AK1513=9,826.54,IF(AK1513=10,282.66,IF(AK1513=11,292)))))))))</f>
        <v>0</v>
      </c>
      <c r="CF1514" s="52" t="b">
        <f>IF(AL1513=3,702.84,IF(AL1513=4,1094.44,IF(AL1513=5,312.66,IF(AL1513=6,1445.98,IF(AL1513=7,1277.92,IF(AL1513=8,377.58,IF(AL1513=9,1892.8,IF(AL1513=10,1398.92,IF(AL1513=11,723.4)))))))))</f>
        <v>0</v>
      </c>
      <c r="CG1514" s="52" t="b">
        <f>IF(AM1513=3,92.82,IF(AM1513=4,38.02,IF(AM1513=5,31.92,IF(AM1513=6,157.8,IF(AM1513=7,64.68,IF(AM1513=8,54.18,IF(AM1513=9,250.54,IF(AM1513=10,96.96,IF(AM1513=11,86.94)))))))))</f>
        <v>0</v>
      </c>
    </row>
    <row r="1515" spans="1:88" ht="30">
      <c r="A1515" s="110"/>
      <c r="B1515" s="104"/>
      <c r="C1515" s="105"/>
      <c r="D1515" s="106"/>
      <c r="E1515" s="106"/>
      <c r="F1515" s="10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8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U1515" s="295" t="s">
        <v>171</v>
      </c>
      <c r="AV1515" s="298" t="s">
        <v>402</v>
      </c>
      <c r="AW1515" s="307">
        <v>2425.9</v>
      </c>
      <c r="AX1515" s="298" t="s">
        <v>27</v>
      </c>
      <c r="AY1515" s="36" t="s">
        <v>28</v>
      </c>
      <c r="AZ1515" s="10">
        <f>BA1515+BC1515+BD1515+BF1515+BK1515+BM1515+BO1515+BP1515+BQ1515+BS1515+BT1515</f>
        <v>0</v>
      </c>
      <c r="BA1515" s="12">
        <f>ROUND($C1515*BA1523,2)</f>
        <v>0</v>
      </c>
      <c r="BB1515" s="12">
        <f>ROUND(H1515*2,2)</f>
        <v>0</v>
      </c>
      <c r="BC1515" s="12">
        <v>0</v>
      </c>
      <c r="BD1515" s="12">
        <f>ROUND($C1515*BD1523,2)</f>
        <v>0</v>
      </c>
      <c r="BE1515" s="12">
        <f>ROUND(K1515*2,2)</f>
        <v>0</v>
      </c>
      <c r="BF1515" s="12">
        <f>ROUND($C1515*BF1523,2)</f>
        <v>0</v>
      </c>
      <c r="BG1515" s="12">
        <f>ROUND(M1515*2,2)</f>
        <v>0</v>
      </c>
      <c r="BH1515" s="12">
        <f>ROUND(N1515*2,2)</f>
        <v>0</v>
      </c>
      <c r="BI1515" s="12">
        <f>ROUND(O1515*2,2)</f>
        <v>0</v>
      </c>
      <c r="BJ1515" s="12">
        <f>ROUND(P1515*2,2)</f>
        <v>0</v>
      </c>
      <c r="BK1515" s="12">
        <f>ROUND($C1515*BK1523,2)</f>
        <v>0</v>
      </c>
      <c r="BL1515" s="12">
        <f>ROUND(R1515*2,2)</f>
        <v>0</v>
      </c>
      <c r="BM1515" s="12">
        <f>ROUND($C1515*BM1523,2)</f>
        <v>0</v>
      </c>
      <c r="BN1515" s="12">
        <f>ROUND(T1515*2,2)</f>
        <v>0</v>
      </c>
      <c r="BO1515" s="12">
        <f>ROUND($C1515*BO1523,2)</f>
        <v>0</v>
      </c>
      <c r="BP1515" s="12">
        <f>ROUND(V1515*2,2)</f>
        <v>0</v>
      </c>
      <c r="BQ1515" s="12">
        <f>ROUND($C1515*BQ1523,2)</f>
        <v>0</v>
      </c>
      <c r="BR1515" s="12">
        <f>ROUND(X1515*2,2)</f>
        <v>0</v>
      </c>
      <c r="BS1515" s="12">
        <f>ROUND(Y1515*2,2)</f>
        <v>0</v>
      </c>
      <c r="BT1515" s="12">
        <f>ROUND(Z1515*2,2)</f>
        <v>0</v>
      </c>
      <c r="BU1515" s="18" t="s">
        <v>328</v>
      </c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</row>
    <row r="1516" spans="1:88" ht="60">
      <c r="A1516" s="110"/>
      <c r="B1516" s="104"/>
      <c r="C1516" s="105"/>
      <c r="D1516" s="106"/>
      <c r="E1516" s="106"/>
      <c r="F1516" s="10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8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U1516" s="296"/>
      <c r="AV1516" s="299"/>
      <c r="AW1516" s="308"/>
      <c r="AX1516" s="300"/>
      <c r="AY1516" s="36" t="s">
        <v>29</v>
      </c>
      <c r="AZ1516" s="10">
        <f t="shared" ref="AZ1516:AZ1520" si="3554">BA1516+BC1516+BD1516+BF1516+BK1516+BM1516+BO1516+BP1516+BQ1516+BS1516+BT1516</f>
        <v>23592.31</v>
      </c>
      <c r="BA1516" s="12"/>
      <c r="BB1516" s="12"/>
      <c r="BC1516" s="12">
        <v>23592.31</v>
      </c>
      <c r="BD1516" s="12"/>
      <c r="BE1516" s="12"/>
      <c r="BF1516" s="12"/>
      <c r="BG1516" s="12"/>
      <c r="BH1516" s="12"/>
      <c r="BI1516" s="12"/>
      <c r="BJ1516" s="12"/>
      <c r="BK1516" s="12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8" t="s">
        <v>329</v>
      </c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</row>
    <row r="1517" spans="1:88" ht="105">
      <c r="A1517" s="110"/>
      <c r="B1517" s="104"/>
      <c r="C1517" s="105"/>
      <c r="D1517" s="106"/>
      <c r="E1517" s="106"/>
      <c r="F1517" s="10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8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T1517" s="32">
        <f>AZ1517-BC1517</f>
        <v>0</v>
      </c>
      <c r="AU1517" s="296"/>
      <c r="AV1517" s="299"/>
      <c r="AW1517" s="308"/>
      <c r="AX1517" s="298" t="s">
        <v>30</v>
      </c>
      <c r="AY1517" s="36" t="s">
        <v>31</v>
      </c>
      <c r="AZ1517" s="10">
        <f t="shared" si="3554"/>
        <v>915803.82</v>
      </c>
      <c r="BA1517" s="12"/>
      <c r="BB1517" s="12"/>
      <c r="BC1517" s="12">
        <v>915803.82</v>
      </c>
      <c r="BD1517" s="12"/>
      <c r="BE1517" s="12"/>
      <c r="BF1517" s="12"/>
      <c r="BG1517" s="12"/>
      <c r="BH1517" s="12"/>
      <c r="BI1517" s="12"/>
      <c r="BJ1517" s="12"/>
      <c r="BK1517" s="12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8" t="s">
        <v>330</v>
      </c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</row>
    <row r="1518" spans="1:88" ht="15">
      <c r="A1518" s="110"/>
      <c r="B1518" s="104"/>
      <c r="C1518" s="105"/>
      <c r="D1518" s="106"/>
      <c r="E1518" s="106"/>
      <c r="F1518" s="10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8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U1518" s="296"/>
      <c r="AV1518" s="299"/>
      <c r="AW1518" s="308"/>
      <c r="AX1518" s="299"/>
      <c r="AY1518" s="36" t="s">
        <v>32</v>
      </c>
      <c r="AZ1518" s="10">
        <f t="shared" si="3554"/>
        <v>1419834.58</v>
      </c>
      <c r="BA1518" s="12"/>
      <c r="BB1518" s="12"/>
      <c r="BC1518" s="12">
        <v>1419834.58</v>
      </c>
      <c r="BD1518" s="12"/>
      <c r="BE1518" s="12"/>
      <c r="BF1518" s="12"/>
      <c r="BG1518" s="12"/>
      <c r="BH1518" s="12"/>
      <c r="BI1518" s="12"/>
      <c r="BJ1518" s="12"/>
      <c r="BK1518" s="12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8" t="s">
        <v>331</v>
      </c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</row>
    <row r="1519" spans="1:88" ht="15">
      <c r="A1519" s="110"/>
      <c r="B1519" s="104"/>
      <c r="C1519" s="105"/>
      <c r="D1519" s="106"/>
      <c r="E1519" s="106"/>
      <c r="F1519" s="10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8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U1519" s="296"/>
      <c r="AV1519" s="299"/>
      <c r="AW1519" s="308"/>
      <c r="AX1519" s="299"/>
      <c r="AY1519" s="36" t="s">
        <v>33</v>
      </c>
      <c r="AZ1519" s="10">
        <f t="shared" si="3554"/>
        <v>0</v>
      </c>
      <c r="BA1519" s="12"/>
      <c r="BB1519" s="12"/>
      <c r="BC1519" s="12"/>
      <c r="BD1519" s="12"/>
      <c r="BE1519" s="12"/>
      <c r="BF1519" s="12"/>
      <c r="BG1519" s="12"/>
      <c r="BH1519" s="12"/>
      <c r="BI1519" s="12"/>
      <c r="BJ1519" s="12"/>
      <c r="BK1519" s="12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8" t="s">
        <v>332</v>
      </c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</row>
    <row r="1520" spans="1:88" ht="15">
      <c r="A1520" s="110"/>
      <c r="B1520" s="104"/>
      <c r="C1520" s="105"/>
      <c r="D1520" s="106"/>
      <c r="E1520" s="106"/>
      <c r="F1520" s="10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8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U1520" s="296"/>
      <c r="AV1520" s="299"/>
      <c r="AW1520" s="308"/>
      <c r="AX1520" s="300"/>
      <c r="AY1520" s="36" t="s">
        <v>34</v>
      </c>
      <c r="AZ1520" s="10">
        <f t="shared" si="3554"/>
        <v>0</v>
      </c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8" t="s">
        <v>333</v>
      </c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</row>
    <row r="1521" spans="1:88" ht="15">
      <c r="A1521" s="110"/>
      <c r="B1521" s="104"/>
      <c r="C1521" s="105"/>
      <c r="D1521" s="106"/>
      <c r="E1521" s="106"/>
      <c r="F1521" s="10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8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U1521" s="296"/>
      <c r="AV1521" s="299"/>
      <c r="AW1521" s="308"/>
      <c r="AX1521" s="311" t="s">
        <v>35</v>
      </c>
      <c r="AY1521" s="312"/>
      <c r="AZ1521" s="10">
        <f>AZ1515+AZ1516+AZ1517+AZ1518+AZ1519+AZ1520</f>
        <v>2359230.71</v>
      </c>
      <c r="BA1521" s="10">
        <f t="shared" ref="BA1521:BT1521" si="3555">BA1515+BA1516+BA1517+BA1518+BA1519+BA1520</f>
        <v>0</v>
      </c>
      <c r="BB1521" s="10">
        <f t="shared" si="3555"/>
        <v>0</v>
      </c>
      <c r="BC1521" s="10">
        <f t="shared" si="3555"/>
        <v>2359230.71</v>
      </c>
      <c r="BD1521" s="10">
        <f t="shared" si="3555"/>
        <v>0</v>
      </c>
      <c r="BE1521" s="10">
        <f t="shared" si="3555"/>
        <v>0</v>
      </c>
      <c r="BF1521" s="10">
        <f t="shared" si="3555"/>
        <v>0</v>
      </c>
      <c r="BG1521" s="10">
        <f t="shared" si="3555"/>
        <v>0</v>
      </c>
      <c r="BH1521" s="10">
        <f t="shared" si="3555"/>
        <v>0</v>
      </c>
      <c r="BI1521" s="10">
        <f t="shared" si="3555"/>
        <v>0</v>
      </c>
      <c r="BJ1521" s="10">
        <f t="shared" si="3555"/>
        <v>0</v>
      </c>
      <c r="BK1521" s="10">
        <f t="shared" si="3555"/>
        <v>0</v>
      </c>
      <c r="BL1521" s="10">
        <f t="shared" si="3555"/>
        <v>0</v>
      </c>
      <c r="BM1521" s="10">
        <f t="shared" si="3555"/>
        <v>0</v>
      </c>
      <c r="BN1521" s="10">
        <f t="shared" si="3555"/>
        <v>0</v>
      </c>
      <c r="BO1521" s="10">
        <f t="shared" si="3555"/>
        <v>0</v>
      </c>
      <c r="BP1521" s="10">
        <f t="shared" si="3555"/>
        <v>0</v>
      </c>
      <c r="BQ1521" s="10">
        <f t="shared" si="3555"/>
        <v>0</v>
      </c>
      <c r="BR1521" s="10">
        <f t="shared" si="3555"/>
        <v>0</v>
      </c>
      <c r="BS1521" s="10">
        <f t="shared" si="3555"/>
        <v>0</v>
      </c>
      <c r="BT1521" s="10">
        <f t="shared" si="3555"/>
        <v>0</v>
      </c>
      <c r="BU1521" s="18" t="s">
        <v>334</v>
      </c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J1521" s="123"/>
    </row>
    <row r="1522" spans="1:88" ht="15">
      <c r="A1522" s="110"/>
      <c r="B1522" s="104"/>
      <c r="C1522" s="105"/>
      <c r="D1522" s="106"/>
      <c r="E1522" s="106"/>
      <c r="F1522" s="10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8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U1522" s="296"/>
      <c r="AV1522" s="299"/>
      <c r="AW1522" s="308"/>
      <c r="AX1522" s="311" t="s">
        <v>337</v>
      </c>
      <c r="AY1522" s="312"/>
      <c r="AZ1522" s="11">
        <f>ROUND(AZ1521/AW1515,2)</f>
        <v>972.52</v>
      </c>
      <c r="BA1522" s="11">
        <f>ROUND(BA1521/AW1515,2)</f>
        <v>0</v>
      </c>
      <c r="BB1522" s="11">
        <f>ROUND(BB1521/AW1515,2)</f>
        <v>0</v>
      </c>
      <c r="BC1522" s="11">
        <f>ROUND(BC1521/AW1515,2)</f>
        <v>972.52</v>
      </c>
      <c r="BD1522" s="11">
        <f>ROUND(BD1521/AW1515,2)</f>
        <v>0</v>
      </c>
      <c r="BE1522" s="11">
        <f>ROUND(BE1521/AW1515,2)</f>
        <v>0</v>
      </c>
      <c r="BF1522" s="11">
        <f>ROUND(BF1521/AW1515,2)</f>
        <v>0</v>
      </c>
      <c r="BG1522" s="11">
        <f>ROUND(BG1521/AW1515,2)</f>
        <v>0</v>
      </c>
      <c r="BH1522" s="11">
        <f>ROUND(BH1521/AW1515,2)</f>
        <v>0</v>
      </c>
      <c r="BI1522" s="11">
        <f>ROUND(BI1521/AW1515,2)</f>
        <v>0</v>
      </c>
      <c r="BJ1522" s="11">
        <f>ROUND(BJ1521/AW1515,2)</f>
        <v>0</v>
      </c>
      <c r="BK1522" s="11">
        <f>ROUND(BK1521/AW1515,2)</f>
        <v>0</v>
      </c>
      <c r="BL1522" s="11">
        <f>ROUND(BL1521/AW1515,2)</f>
        <v>0</v>
      </c>
      <c r="BM1522" s="11">
        <f>ROUND(BM1521/AW1515,2)</f>
        <v>0</v>
      </c>
      <c r="BN1522" s="11">
        <f>ROUND(BN1521/AW1515,2)</f>
        <v>0</v>
      </c>
      <c r="BO1522" s="11">
        <f>ROUND(BO1521/AW1515,2)</f>
        <v>0</v>
      </c>
      <c r="BP1522" s="11">
        <f>ROUND(BP1521/AW1515,2)</f>
        <v>0</v>
      </c>
      <c r="BQ1522" s="11">
        <f>ROUND(BQ1521/AW1515,2)</f>
        <v>0</v>
      </c>
      <c r="BR1522" s="11">
        <f>ROUND(BR1521/AW1515,2)</f>
        <v>0</v>
      </c>
      <c r="BS1522" s="11">
        <f>ROUND(BS1521/AW1515,2)</f>
        <v>0</v>
      </c>
      <c r="BT1522" s="11">
        <f>ROUND(BT1521/AW1515,2)</f>
        <v>0</v>
      </c>
      <c r="BU1522" s="18" t="s">
        <v>335</v>
      </c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</row>
    <row r="1523" spans="1:88" ht="15">
      <c r="A1523" s="110"/>
      <c r="B1523" s="104"/>
      <c r="C1523" s="105"/>
      <c r="D1523" s="106"/>
      <c r="E1523" s="106"/>
      <c r="F1523" s="10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8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U1523" s="297"/>
      <c r="AV1523" s="300"/>
      <c r="AW1523" s="309"/>
      <c r="AX1523" s="311" t="s">
        <v>338</v>
      </c>
      <c r="AY1523" s="312"/>
      <c r="AZ1523" s="10" t="s">
        <v>36</v>
      </c>
      <c r="BA1523" s="12">
        <f>IF(BX1523=FALSE,0,BX1523)</f>
        <v>0</v>
      </c>
      <c r="BB1523" s="12" t="s">
        <v>36</v>
      </c>
      <c r="BC1523" s="12">
        <f>BC1522</f>
        <v>972.52</v>
      </c>
      <c r="BD1523" s="12">
        <f>IF(BZ1523=FALSE,0,BZ1523)</f>
        <v>0</v>
      </c>
      <c r="BE1523" s="12" t="s">
        <v>36</v>
      </c>
      <c r="BF1523" s="12">
        <f>IF(CA1523=FALSE,0,CA1523)</f>
        <v>0</v>
      </c>
      <c r="BG1523" s="12" t="s">
        <v>36</v>
      </c>
      <c r="BH1523" s="12" t="s">
        <v>36</v>
      </c>
      <c r="BI1523" s="12" t="s">
        <v>36</v>
      </c>
      <c r="BJ1523" s="12" t="s">
        <v>36</v>
      </c>
      <c r="BK1523" s="12">
        <f>IF(CB1523=FALSE,0,CB1523)</f>
        <v>0</v>
      </c>
      <c r="BL1523" s="12" t="s">
        <v>36</v>
      </c>
      <c r="BM1523" s="12">
        <f>IF(CC1523=FALSE,0,CC1523)</f>
        <v>0</v>
      </c>
      <c r="BN1523" s="12" t="s">
        <v>36</v>
      </c>
      <c r="BO1523" s="12">
        <f>IF(CD1523=FALSE,0,CD1523)</f>
        <v>0</v>
      </c>
      <c r="BP1523" s="12">
        <f>IF(CE1523=FALSE,0,CE1523)</f>
        <v>0</v>
      </c>
      <c r="BQ1523" s="12">
        <f>IF(CF1523=FALSE,0,CF1523)</f>
        <v>0</v>
      </c>
      <c r="BR1523" s="12" t="s">
        <v>36</v>
      </c>
      <c r="BS1523" s="12">
        <f>IF(CG1523=FALSE,0,CG1523)</f>
        <v>0</v>
      </c>
      <c r="BT1523" s="12" t="s">
        <v>36</v>
      </c>
      <c r="BU1523" s="18" t="s">
        <v>336</v>
      </c>
      <c r="BX1523" s="52" t="b">
        <f>IF(AD1522=3,1896.3,IF(AD1522=4,1249.18,IF(AD1522=5,476.76,IF(AD1522=6,3974,IF(AD1522=7,1481.5,IF(AD1522=8,567.82,IF(AD1522=9,5364.7,IF(AD1522=10,1659.18,IF(AD1522=11,1172.3)))))))))</f>
        <v>0</v>
      </c>
      <c r="BY1523" s="52" t="b">
        <f>IF(AE1522=5,2411.56,IF(AE1522=8,2817.26,IF(AE1522=11,2857.82)))</f>
        <v>0</v>
      </c>
      <c r="BZ1523" s="52" t="b">
        <f>IF(AF1522=3,974.64,IF(AF1522=4,651.28,IF(AF1522=5,575.98,IF(AF1522=6,1237.4,IF(AF1522=7,824.6,IF(AF1522=8,732.08,IF(AF1522=9,1597.08,IF(AF1522=10,1068.98,IF(AF1522=11,953.72)))))))))</f>
        <v>0</v>
      </c>
      <c r="CA1523" s="52" t="b">
        <f>IF(AG1522=3,997.78,IF(AG1522=4,722.58,IF(AG1522=5,500.76,IF(AG1522=6,1258.44,IF(AG1522=7,912.42,IF(AG1522=8,632.32,IF(AG1522=9,1630.7,IF(AG1522=10,1144.38,IF(AG1522=11,805.18)))))))))</f>
        <v>0</v>
      </c>
      <c r="CB1523" s="52" t="b">
        <f>IF(AH1522=3,719.7,IF(AH1522=4,261.66,IF(AH1522=5,157.22,IF(AH1522=6,854.38,IF(AH1522=7,321.54,IF(AH1522=8,190.76,IF(AH1522=9,1136.74,IF(AH1522=10,408.8,IF(AH1522=11,265.92)))))))))</f>
        <v>0</v>
      </c>
      <c r="CC1523" s="52" t="b">
        <f>IF(AI1522=3,392.34,IF(AI1522=4,179.86,IF(AI1522=5,97.76,IF(AI1522=6,492.16,IF(AI1522=7,224.14,IF(AI1522=8,123.84,IF(AI1522=9,594.22,IF(AI1522=10,280.82,IF(AI1522=11,159.34)))))))))</f>
        <v>0</v>
      </c>
      <c r="CD1523" s="52" t="b">
        <f>IF(AJ1522=3,216.7,IF(AJ1522=4,129.3,IF(AJ1522=5,91.5,IF(AJ1522=6,288.54,IF(AJ1522=7,173.16,IF(AJ1522=8,122.92,IF(AJ1522=9,390.32,IF(AJ1522=10,236.48,IF(AJ1522=11,167.76)))))))))</f>
        <v>0</v>
      </c>
      <c r="CE1523" s="52" t="b">
        <f>IF(AK1522=3,281.7,IF(AK1522=4,209.68,IF(AK1522=5,106.64,IF(AK1522=6,572.92,IF(AK1522=7,238.84,IF(AK1522=8,126.84,IF(AK1522=9,826.54,IF(AK1522=10,282.66,IF(AK1522=11,292)))))))))</f>
        <v>0</v>
      </c>
      <c r="CF1523" s="52" t="b">
        <f>IF(AL1522=3,702.84,IF(AL1522=4,1094.44,IF(AL1522=5,312.66,IF(AL1522=6,1445.98,IF(AL1522=7,1277.92,IF(AL1522=8,377.58,IF(AL1522=9,1892.8,IF(AL1522=10,1398.92,IF(AL1522=11,723.4)))))))))</f>
        <v>0</v>
      </c>
      <c r="CG1523" s="52" t="b">
        <f>IF(AM1522=3,92.82,IF(AM1522=4,38.02,IF(AM1522=5,31.92,IF(AM1522=6,157.8,IF(AM1522=7,64.68,IF(AM1522=8,54.18,IF(AM1522=9,250.54,IF(AM1522=10,96.96,IF(AM1522=11,86.94)))))))))</f>
        <v>0</v>
      </c>
    </row>
    <row r="1524" spans="1:88" ht="30">
      <c r="A1524" s="110"/>
      <c r="B1524" s="104"/>
      <c r="C1524" s="105"/>
      <c r="D1524" s="106"/>
      <c r="E1524" s="106"/>
      <c r="F1524" s="10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8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U1524" s="310" t="s">
        <v>172</v>
      </c>
      <c r="AV1524" s="298" t="s">
        <v>403</v>
      </c>
      <c r="AW1524" s="307">
        <v>2216.5</v>
      </c>
      <c r="AX1524" s="298" t="s">
        <v>27</v>
      </c>
      <c r="AY1524" s="36" t="s">
        <v>28</v>
      </c>
      <c r="AZ1524" s="10">
        <f>BA1524+BC1524+BD1524+BF1524+BK1524+BM1524+BO1524+BP1524+BQ1524+BS1524+BT1524</f>
        <v>0</v>
      </c>
      <c r="BA1524" s="12">
        <f>ROUND($C1524*BA1532,2)</f>
        <v>0</v>
      </c>
      <c r="BB1524" s="12">
        <f>ROUND(H1524*2,2)</f>
        <v>0</v>
      </c>
      <c r="BC1524" s="12">
        <v>0</v>
      </c>
      <c r="BD1524" s="12">
        <f>ROUND($C1524*BD1532,2)</f>
        <v>0</v>
      </c>
      <c r="BE1524" s="12">
        <f>ROUND(K1524*2,2)</f>
        <v>0</v>
      </c>
      <c r="BF1524" s="12">
        <f>ROUND($C1524*BF1532,2)</f>
        <v>0</v>
      </c>
      <c r="BG1524" s="12">
        <f>ROUND(M1524*2,2)</f>
        <v>0</v>
      </c>
      <c r="BH1524" s="12">
        <f>ROUND(N1524*2,2)</f>
        <v>0</v>
      </c>
      <c r="BI1524" s="12">
        <f>ROUND(O1524*2,2)</f>
        <v>0</v>
      </c>
      <c r="BJ1524" s="12">
        <f>ROUND(P1524*2,2)</f>
        <v>0</v>
      </c>
      <c r="BK1524" s="12">
        <f>ROUND($C1524*BK1532,2)</f>
        <v>0</v>
      </c>
      <c r="BL1524" s="12">
        <f>ROUND(R1524*2,2)</f>
        <v>0</v>
      </c>
      <c r="BM1524" s="12">
        <f>ROUND($C1524*BM1532,2)</f>
        <v>0</v>
      </c>
      <c r="BN1524" s="12">
        <f>ROUND(T1524*2,2)</f>
        <v>0</v>
      </c>
      <c r="BO1524" s="12">
        <f>ROUND($C1524*BO1532,2)</f>
        <v>0</v>
      </c>
      <c r="BP1524" s="12">
        <f>ROUND(V1524*2,2)</f>
        <v>0</v>
      </c>
      <c r="BQ1524" s="12">
        <f>ROUND($C1524*BQ1532,2)</f>
        <v>0</v>
      </c>
      <c r="BR1524" s="12">
        <f>ROUND(X1524*2,2)</f>
        <v>0</v>
      </c>
      <c r="BS1524" s="12">
        <f>ROUND(Y1524*2,2)</f>
        <v>0</v>
      </c>
      <c r="BT1524" s="12">
        <f>ROUND(Z1524*2,2)</f>
        <v>0</v>
      </c>
      <c r="BU1524" s="18" t="s">
        <v>328</v>
      </c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</row>
    <row r="1525" spans="1:88" ht="60">
      <c r="A1525" s="110"/>
      <c r="B1525" s="104"/>
      <c r="C1525" s="105"/>
      <c r="D1525" s="106"/>
      <c r="E1525" s="106"/>
      <c r="F1525" s="10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8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U1525" s="310"/>
      <c r="AV1525" s="299"/>
      <c r="AW1525" s="308"/>
      <c r="AX1525" s="300"/>
      <c r="AY1525" s="36" t="s">
        <v>29</v>
      </c>
      <c r="AZ1525" s="10">
        <f t="shared" ref="AZ1525:AZ1529" si="3556">BA1525+BC1525+BD1525+BF1525+BK1525+BM1525+BO1525+BP1525+BQ1525+BS1525+BT1525</f>
        <v>23592.31</v>
      </c>
      <c r="BA1525" s="12"/>
      <c r="BB1525" s="12"/>
      <c r="BC1525" s="12">
        <v>23592.31</v>
      </c>
      <c r="BD1525" s="12"/>
      <c r="BE1525" s="12"/>
      <c r="BF1525" s="12"/>
      <c r="BG1525" s="12"/>
      <c r="BH1525" s="12"/>
      <c r="BI1525" s="12"/>
      <c r="BJ1525" s="12"/>
      <c r="BK1525" s="12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8" t="s">
        <v>329</v>
      </c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</row>
    <row r="1526" spans="1:88" ht="105">
      <c r="A1526" s="110"/>
      <c r="B1526" s="104"/>
      <c r="C1526" s="105"/>
      <c r="D1526" s="106"/>
      <c r="E1526" s="106"/>
      <c r="F1526" s="10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8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T1526" s="32">
        <f>AZ1526-BC1526</f>
        <v>0</v>
      </c>
      <c r="AU1526" s="310"/>
      <c r="AV1526" s="299"/>
      <c r="AW1526" s="308"/>
      <c r="AX1526" s="298" t="s">
        <v>30</v>
      </c>
      <c r="AY1526" s="36" t="s">
        <v>31</v>
      </c>
      <c r="AZ1526" s="10">
        <f t="shared" si="3556"/>
        <v>915803.82</v>
      </c>
      <c r="BA1526" s="12"/>
      <c r="BB1526" s="12"/>
      <c r="BC1526" s="12">
        <v>915803.82</v>
      </c>
      <c r="BD1526" s="12"/>
      <c r="BE1526" s="12"/>
      <c r="BF1526" s="12"/>
      <c r="BG1526" s="12"/>
      <c r="BH1526" s="12"/>
      <c r="BI1526" s="12"/>
      <c r="BJ1526" s="12"/>
      <c r="BK1526" s="12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8" t="s">
        <v>330</v>
      </c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</row>
    <row r="1527" spans="1:88" ht="15">
      <c r="A1527" s="110"/>
      <c r="B1527" s="104"/>
      <c r="C1527" s="105"/>
      <c r="D1527" s="106"/>
      <c r="E1527" s="106"/>
      <c r="F1527" s="10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8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U1527" s="310"/>
      <c r="AV1527" s="299"/>
      <c r="AW1527" s="308"/>
      <c r="AX1527" s="299"/>
      <c r="AY1527" s="36" t="s">
        <v>32</v>
      </c>
      <c r="AZ1527" s="10">
        <f t="shared" si="3556"/>
        <v>1419834.58</v>
      </c>
      <c r="BA1527" s="12"/>
      <c r="BB1527" s="12"/>
      <c r="BC1527" s="12">
        <v>1419834.58</v>
      </c>
      <c r="BD1527" s="12"/>
      <c r="BE1527" s="12"/>
      <c r="BF1527" s="12"/>
      <c r="BG1527" s="12"/>
      <c r="BH1527" s="12"/>
      <c r="BI1527" s="12"/>
      <c r="BJ1527" s="12"/>
      <c r="BK1527" s="12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8" t="s">
        <v>331</v>
      </c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</row>
    <row r="1528" spans="1:88" ht="15">
      <c r="A1528" s="110"/>
      <c r="B1528" s="104"/>
      <c r="C1528" s="105"/>
      <c r="D1528" s="106"/>
      <c r="E1528" s="106"/>
      <c r="F1528" s="10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8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U1528" s="310"/>
      <c r="AV1528" s="299"/>
      <c r="AW1528" s="308"/>
      <c r="AX1528" s="299"/>
      <c r="AY1528" s="36" t="s">
        <v>33</v>
      </c>
      <c r="AZ1528" s="10">
        <f t="shared" si="3556"/>
        <v>0</v>
      </c>
      <c r="BA1528" s="12"/>
      <c r="BB1528" s="12"/>
      <c r="BC1528" s="12"/>
      <c r="BD1528" s="12"/>
      <c r="BE1528" s="12"/>
      <c r="BF1528" s="12"/>
      <c r="BG1528" s="12"/>
      <c r="BH1528" s="12"/>
      <c r="BI1528" s="12"/>
      <c r="BJ1528" s="12"/>
      <c r="BK1528" s="12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8" t="s">
        <v>332</v>
      </c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</row>
    <row r="1529" spans="1:88" ht="15">
      <c r="A1529" s="110"/>
      <c r="B1529" s="104"/>
      <c r="C1529" s="105"/>
      <c r="D1529" s="106"/>
      <c r="E1529" s="106"/>
      <c r="F1529" s="10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8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U1529" s="310"/>
      <c r="AV1529" s="299"/>
      <c r="AW1529" s="308"/>
      <c r="AX1529" s="300"/>
      <c r="AY1529" s="36" t="s">
        <v>34</v>
      </c>
      <c r="AZ1529" s="10">
        <f t="shared" si="3556"/>
        <v>0</v>
      </c>
      <c r="BA1529" s="12"/>
      <c r="BB1529" s="12"/>
      <c r="BC1529" s="12"/>
      <c r="BD1529" s="12"/>
      <c r="BE1529" s="12"/>
      <c r="BF1529" s="12"/>
      <c r="BG1529" s="12"/>
      <c r="BH1529" s="12"/>
      <c r="BI1529" s="12"/>
      <c r="BJ1529" s="12"/>
      <c r="BK1529" s="12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8" t="s">
        <v>333</v>
      </c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</row>
    <row r="1530" spans="1:88" ht="15">
      <c r="A1530" s="110"/>
      <c r="B1530" s="104"/>
      <c r="C1530" s="105"/>
      <c r="D1530" s="106"/>
      <c r="E1530" s="106"/>
      <c r="F1530" s="10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8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U1530" s="310"/>
      <c r="AV1530" s="299"/>
      <c r="AW1530" s="308"/>
      <c r="AX1530" s="311" t="s">
        <v>35</v>
      </c>
      <c r="AY1530" s="312"/>
      <c r="AZ1530" s="10">
        <f>AZ1524+AZ1525+AZ1526+AZ1527+AZ1528+AZ1529</f>
        <v>2359230.71</v>
      </c>
      <c r="BA1530" s="10">
        <f t="shared" ref="BA1530:BT1530" si="3557">BA1524+BA1525+BA1526+BA1527+BA1528+BA1529</f>
        <v>0</v>
      </c>
      <c r="BB1530" s="10">
        <f t="shared" si="3557"/>
        <v>0</v>
      </c>
      <c r="BC1530" s="10">
        <f t="shared" si="3557"/>
        <v>2359230.71</v>
      </c>
      <c r="BD1530" s="10">
        <f t="shared" si="3557"/>
        <v>0</v>
      </c>
      <c r="BE1530" s="10">
        <f t="shared" si="3557"/>
        <v>0</v>
      </c>
      <c r="BF1530" s="10">
        <f t="shared" si="3557"/>
        <v>0</v>
      </c>
      <c r="BG1530" s="10">
        <f t="shared" si="3557"/>
        <v>0</v>
      </c>
      <c r="BH1530" s="10">
        <f t="shared" si="3557"/>
        <v>0</v>
      </c>
      <c r="BI1530" s="10">
        <f t="shared" si="3557"/>
        <v>0</v>
      </c>
      <c r="BJ1530" s="10">
        <f t="shared" si="3557"/>
        <v>0</v>
      </c>
      <c r="BK1530" s="10">
        <f t="shared" si="3557"/>
        <v>0</v>
      </c>
      <c r="BL1530" s="10">
        <f t="shared" si="3557"/>
        <v>0</v>
      </c>
      <c r="BM1530" s="10">
        <f t="shared" si="3557"/>
        <v>0</v>
      </c>
      <c r="BN1530" s="10">
        <f t="shared" si="3557"/>
        <v>0</v>
      </c>
      <c r="BO1530" s="10">
        <f t="shared" si="3557"/>
        <v>0</v>
      </c>
      <c r="BP1530" s="10">
        <f t="shared" si="3557"/>
        <v>0</v>
      </c>
      <c r="BQ1530" s="10">
        <f t="shared" si="3557"/>
        <v>0</v>
      </c>
      <c r="BR1530" s="10">
        <f t="shared" si="3557"/>
        <v>0</v>
      </c>
      <c r="BS1530" s="10">
        <f t="shared" si="3557"/>
        <v>0</v>
      </c>
      <c r="BT1530" s="10">
        <f t="shared" si="3557"/>
        <v>0</v>
      </c>
      <c r="BU1530" s="18" t="s">
        <v>334</v>
      </c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J1530" s="123"/>
    </row>
    <row r="1531" spans="1:88" ht="15">
      <c r="A1531" s="110"/>
      <c r="B1531" s="104"/>
      <c r="C1531" s="105"/>
      <c r="D1531" s="106"/>
      <c r="E1531" s="106"/>
      <c r="F1531" s="10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8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U1531" s="310"/>
      <c r="AV1531" s="299"/>
      <c r="AW1531" s="308"/>
      <c r="AX1531" s="311" t="s">
        <v>337</v>
      </c>
      <c r="AY1531" s="312"/>
      <c r="AZ1531" s="11">
        <f>ROUND(AZ1530/AW1524,2)</f>
        <v>1064.3900000000001</v>
      </c>
      <c r="BA1531" s="11">
        <f>ROUND(BA1530/AW1524,2)</f>
        <v>0</v>
      </c>
      <c r="BB1531" s="11">
        <f>ROUND(BB1530/AW1524,2)</f>
        <v>0</v>
      </c>
      <c r="BC1531" s="11">
        <f>ROUND(BC1530/AW1524,2)</f>
        <v>1064.3900000000001</v>
      </c>
      <c r="BD1531" s="11">
        <f>ROUND(BD1530/AW1524,2)</f>
        <v>0</v>
      </c>
      <c r="BE1531" s="11">
        <f>ROUND(BE1530/AW1524,2)</f>
        <v>0</v>
      </c>
      <c r="BF1531" s="11">
        <f>ROUND(BF1530/AW1524,2)</f>
        <v>0</v>
      </c>
      <c r="BG1531" s="11">
        <f>ROUND(BG1530/AW1524,2)</f>
        <v>0</v>
      </c>
      <c r="BH1531" s="11">
        <f>ROUND(BH1530/AW1524,2)</f>
        <v>0</v>
      </c>
      <c r="BI1531" s="11">
        <f>ROUND(BI1530/AW1524,2)</f>
        <v>0</v>
      </c>
      <c r="BJ1531" s="11">
        <f>ROUND(BJ1530/AW1524,2)</f>
        <v>0</v>
      </c>
      <c r="BK1531" s="11">
        <f>ROUND(BK1530/AW1524,2)</f>
        <v>0</v>
      </c>
      <c r="BL1531" s="11">
        <f>ROUND(BL1530/AW1524,2)</f>
        <v>0</v>
      </c>
      <c r="BM1531" s="11">
        <f>ROUND(BM1530/AW1524,2)</f>
        <v>0</v>
      </c>
      <c r="BN1531" s="11">
        <f>ROUND(BN1530/AW1524,2)</f>
        <v>0</v>
      </c>
      <c r="BO1531" s="11">
        <f>ROUND(BO1530/AW1524,2)</f>
        <v>0</v>
      </c>
      <c r="BP1531" s="11">
        <f>ROUND(BP1530/AW1524,2)</f>
        <v>0</v>
      </c>
      <c r="BQ1531" s="11">
        <f>ROUND(BQ1530/AW1524,2)</f>
        <v>0</v>
      </c>
      <c r="BR1531" s="11">
        <f>ROUND(BR1530/AW1524,2)</f>
        <v>0</v>
      </c>
      <c r="BS1531" s="11">
        <f>ROUND(BS1530/AW1524,2)</f>
        <v>0</v>
      </c>
      <c r="BT1531" s="11">
        <f>ROUND(BT1530/AW1524,2)</f>
        <v>0</v>
      </c>
      <c r="BU1531" s="18" t="s">
        <v>335</v>
      </c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</row>
    <row r="1532" spans="1:88" ht="15">
      <c r="A1532" s="110"/>
      <c r="B1532" s="104"/>
      <c r="C1532" s="105"/>
      <c r="D1532" s="106"/>
      <c r="E1532" s="106"/>
      <c r="F1532" s="10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8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U1532" s="310"/>
      <c r="AV1532" s="300"/>
      <c r="AW1532" s="309"/>
      <c r="AX1532" s="311" t="s">
        <v>338</v>
      </c>
      <c r="AY1532" s="312"/>
      <c r="AZ1532" s="10" t="s">
        <v>36</v>
      </c>
      <c r="BA1532" s="12">
        <f>IF(BX1532=FALSE,0,BX1532)</f>
        <v>0</v>
      </c>
      <c r="BB1532" s="12" t="s">
        <v>36</v>
      </c>
      <c r="BC1532" s="12">
        <f>BC1531</f>
        <v>1064.3900000000001</v>
      </c>
      <c r="BD1532" s="12">
        <f>IF(BZ1532=FALSE,0,BZ1532)</f>
        <v>0</v>
      </c>
      <c r="BE1532" s="12" t="s">
        <v>36</v>
      </c>
      <c r="BF1532" s="12">
        <f>IF(CA1532=FALSE,0,CA1532)</f>
        <v>0</v>
      </c>
      <c r="BG1532" s="12" t="s">
        <v>36</v>
      </c>
      <c r="BH1532" s="12" t="s">
        <v>36</v>
      </c>
      <c r="BI1532" s="12" t="s">
        <v>36</v>
      </c>
      <c r="BJ1532" s="12" t="s">
        <v>36</v>
      </c>
      <c r="BK1532" s="12">
        <f>IF(CB1532=FALSE,0,CB1532)</f>
        <v>0</v>
      </c>
      <c r="BL1532" s="12" t="s">
        <v>36</v>
      </c>
      <c r="BM1532" s="12">
        <f>IF(CC1532=FALSE,0,CC1532)</f>
        <v>0</v>
      </c>
      <c r="BN1532" s="12" t="s">
        <v>36</v>
      </c>
      <c r="BO1532" s="12">
        <f>IF(CD1532=FALSE,0,CD1532)</f>
        <v>0</v>
      </c>
      <c r="BP1532" s="12">
        <f>IF(CE1532=FALSE,0,CE1532)</f>
        <v>0</v>
      </c>
      <c r="BQ1532" s="12">
        <f>IF(CF1532=FALSE,0,CF1532)</f>
        <v>0</v>
      </c>
      <c r="BR1532" s="12" t="s">
        <v>36</v>
      </c>
      <c r="BS1532" s="12">
        <f>IF(CG1532=FALSE,0,CG1532)</f>
        <v>0</v>
      </c>
      <c r="BT1532" s="12" t="s">
        <v>36</v>
      </c>
      <c r="BU1532" s="18" t="s">
        <v>336</v>
      </c>
      <c r="BX1532" s="52" t="b">
        <f>IF(AD1531=3,1896.3,IF(AD1531=4,1249.18,IF(AD1531=5,476.76,IF(AD1531=6,3974,IF(AD1531=7,1481.5,IF(AD1531=8,567.82,IF(AD1531=9,5364.7,IF(AD1531=10,1659.18,IF(AD1531=11,1172.3)))))))))</f>
        <v>0</v>
      </c>
      <c r="BY1532" s="52" t="b">
        <f>IF(AE1531=5,2411.56,IF(AE1531=8,2817.26,IF(AE1531=11,2857.82)))</f>
        <v>0</v>
      </c>
      <c r="BZ1532" s="52" t="b">
        <f>IF(AF1531=3,974.64,IF(AF1531=4,651.28,IF(AF1531=5,575.98,IF(AF1531=6,1237.4,IF(AF1531=7,824.6,IF(AF1531=8,732.08,IF(AF1531=9,1597.08,IF(AF1531=10,1068.98,IF(AF1531=11,953.72)))))))))</f>
        <v>0</v>
      </c>
      <c r="CA1532" s="52" t="b">
        <f>IF(AG1531=3,997.78,IF(AG1531=4,722.58,IF(AG1531=5,500.76,IF(AG1531=6,1258.44,IF(AG1531=7,912.42,IF(AG1531=8,632.32,IF(AG1531=9,1630.7,IF(AG1531=10,1144.38,IF(AG1531=11,805.18)))))))))</f>
        <v>0</v>
      </c>
      <c r="CB1532" s="52" t="b">
        <f>IF(AH1531=3,719.7,IF(AH1531=4,261.66,IF(AH1531=5,157.22,IF(AH1531=6,854.38,IF(AH1531=7,321.54,IF(AH1531=8,190.76,IF(AH1531=9,1136.74,IF(AH1531=10,408.8,IF(AH1531=11,265.92)))))))))</f>
        <v>0</v>
      </c>
      <c r="CC1532" s="52" t="b">
        <f>IF(AI1531=3,392.34,IF(AI1531=4,179.86,IF(AI1531=5,97.76,IF(AI1531=6,492.16,IF(AI1531=7,224.14,IF(AI1531=8,123.84,IF(AI1531=9,594.22,IF(AI1531=10,280.82,IF(AI1531=11,159.34)))))))))</f>
        <v>0</v>
      </c>
      <c r="CD1532" s="52" t="b">
        <f>IF(AJ1531=3,216.7,IF(AJ1531=4,129.3,IF(AJ1531=5,91.5,IF(AJ1531=6,288.54,IF(AJ1531=7,173.16,IF(AJ1531=8,122.92,IF(AJ1531=9,390.32,IF(AJ1531=10,236.48,IF(AJ1531=11,167.76)))))))))</f>
        <v>0</v>
      </c>
      <c r="CE1532" s="52" t="b">
        <f>IF(AK1531=3,281.7,IF(AK1531=4,209.68,IF(AK1531=5,106.64,IF(AK1531=6,572.92,IF(AK1531=7,238.84,IF(AK1531=8,126.84,IF(AK1531=9,826.54,IF(AK1531=10,282.66,IF(AK1531=11,292)))))))))</f>
        <v>0</v>
      </c>
      <c r="CF1532" s="52" t="b">
        <f>IF(AL1531=3,702.84,IF(AL1531=4,1094.44,IF(AL1531=5,312.66,IF(AL1531=6,1445.98,IF(AL1531=7,1277.92,IF(AL1531=8,377.58,IF(AL1531=9,1892.8,IF(AL1531=10,1398.92,IF(AL1531=11,723.4)))))))))</f>
        <v>0</v>
      </c>
      <c r="CG1532" s="52" t="b">
        <f>IF(AM1531=3,92.82,IF(AM1531=4,38.02,IF(AM1531=5,31.92,IF(AM1531=6,157.8,IF(AM1531=7,64.68,IF(AM1531=8,54.18,IF(AM1531=9,250.54,IF(AM1531=10,96.96,IF(AM1531=11,86.94)))))))))</f>
        <v>0</v>
      </c>
    </row>
    <row r="1533" spans="1:88" ht="30" customHeight="1">
      <c r="A1533" s="110"/>
      <c r="B1533" s="104"/>
      <c r="C1533" s="105"/>
      <c r="D1533" s="106"/>
      <c r="E1533" s="106"/>
      <c r="F1533" s="10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8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U1533" s="295" t="s">
        <v>173</v>
      </c>
      <c r="AV1533" s="298" t="s">
        <v>452</v>
      </c>
      <c r="AW1533" s="307">
        <v>10768</v>
      </c>
      <c r="AX1533" s="298" t="s">
        <v>27</v>
      </c>
      <c r="AY1533" s="36" t="s">
        <v>28</v>
      </c>
      <c r="AZ1533" s="10">
        <f>BA1533+BC1533+BD1533+BF1533+BK1533+BM1533+BO1533+BP1533+BQ1533+BS1533+BT1533</f>
        <v>0</v>
      </c>
      <c r="BA1533" s="12">
        <f>ROUND($C1533*BA1541,2)</f>
        <v>0</v>
      </c>
      <c r="BB1533" s="12">
        <f>ROUND(H1533*2,2)</f>
        <v>0</v>
      </c>
      <c r="BC1533" s="12">
        <v>0</v>
      </c>
      <c r="BD1533" s="12">
        <f>ROUND($C1533*BD1541,2)</f>
        <v>0</v>
      </c>
      <c r="BE1533" s="12">
        <f>ROUND(K1533*2,2)</f>
        <v>0</v>
      </c>
      <c r="BF1533" s="12">
        <f>ROUND($C1533*BF1541,2)</f>
        <v>0</v>
      </c>
      <c r="BG1533" s="12">
        <f>ROUND(M1533*2,2)</f>
        <v>0</v>
      </c>
      <c r="BH1533" s="12">
        <f>ROUND(N1533*2,2)</f>
        <v>0</v>
      </c>
      <c r="BI1533" s="12">
        <f>ROUND(O1533*2,2)</f>
        <v>0</v>
      </c>
      <c r="BJ1533" s="12">
        <f>ROUND(P1533*2,2)</f>
        <v>0</v>
      </c>
      <c r="BK1533" s="12">
        <f>ROUND($C1533*BK1541,2)</f>
        <v>0</v>
      </c>
      <c r="BL1533" s="12">
        <f>ROUND(R1533*2,2)</f>
        <v>0</v>
      </c>
      <c r="BM1533" s="12">
        <f>ROUND($C1533*BM1541,2)</f>
        <v>0</v>
      </c>
      <c r="BN1533" s="12">
        <f>ROUND(T1533*2,2)</f>
        <v>0</v>
      </c>
      <c r="BO1533" s="12">
        <f>ROUND($C1533*BO1541,2)</f>
        <v>0</v>
      </c>
      <c r="BP1533" s="12">
        <f>ROUND(V1533*2,2)</f>
        <v>0</v>
      </c>
      <c r="BQ1533" s="12">
        <f>ROUND($C1533*BQ1541,2)</f>
        <v>0</v>
      </c>
      <c r="BR1533" s="12">
        <f>ROUND(X1533*2,2)</f>
        <v>0</v>
      </c>
      <c r="BS1533" s="12">
        <f>ROUND(Y1533*2,2)</f>
        <v>0</v>
      </c>
      <c r="BT1533" s="12">
        <f>ROUND(Z1533*2,2)</f>
        <v>0</v>
      </c>
      <c r="BU1533" s="18" t="s">
        <v>328</v>
      </c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</row>
    <row r="1534" spans="1:88" ht="60">
      <c r="A1534" s="110"/>
      <c r="B1534" s="104"/>
      <c r="C1534" s="105"/>
      <c r="D1534" s="106"/>
      <c r="E1534" s="106"/>
      <c r="F1534" s="10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8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U1534" s="296"/>
      <c r="AV1534" s="299"/>
      <c r="AW1534" s="308"/>
      <c r="AX1534" s="300"/>
      <c r="AY1534" s="36" t="s">
        <v>29</v>
      </c>
      <c r="AZ1534" s="10">
        <f t="shared" ref="AZ1534:AZ1538" si="3558">BA1534+BC1534+BD1534+BF1534+BK1534+BM1534+BO1534+BP1534+BQ1534+BS1534+BT1534</f>
        <v>70776.929999999993</v>
      </c>
      <c r="BA1534" s="12"/>
      <c r="BB1534" s="12"/>
      <c r="BC1534" s="12">
        <v>70776.929999999993</v>
      </c>
      <c r="BD1534" s="12"/>
      <c r="BE1534" s="12"/>
      <c r="BF1534" s="12"/>
      <c r="BG1534" s="12"/>
      <c r="BH1534" s="12"/>
      <c r="BI1534" s="12"/>
      <c r="BJ1534" s="12"/>
      <c r="BK1534" s="12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8" t="s">
        <v>329</v>
      </c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</row>
    <row r="1535" spans="1:88" ht="105">
      <c r="A1535" s="110"/>
      <c r="B1535" s="104"/>
      <c r="C1535" s="105"/>
      <c r="D1535" s="106"/>
      <c r="E1535" s="106"/>
      <c r="F1535" s="10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8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T1535" s="32">
        <f>AZ1535-BC1535</f>
        <v>0</v>
      </c>
      <c r="AU1535" s="296"/>
      <c r="AV1535" s="299"/>
      <c r="AW1535" s="308"/>
      <c r="AX1535" s="298" t="s">
        <v>30</v>
      </c>
      <c r="AY1535" s="36" t="s">
        <v>31</v>
      </c>
      <c r="AZ1535" s="10">
        <f t="shared" si="3558"/>
        <v>2747411.45</v>
      </c>
      <c r="BA1535" s="12"/>
      <c r="BB1535" s="12"/>
      <c r="BC1535" s="12">
        <v>2747411.45</v>
      </c>
      <c r="BD1535" s="12"/>
      <c r="BE1535" s="12"/>
      <c r="BF1535" s="12"/>
      <c r="BG1535" s="12"/>
      <c r="BH1535" s="12"/>
      <c r="BI1535" s="12"/>
      <c r="BJ1535" s="12"/>
      <c r="BK1535" s="12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8" t="s">
        <v>330</v>
      </c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</row>
    <row r="1536" spans="1:88" ht="15">
      <c r="A1536" s="110"/>
      <c r="B1536" s="104"/>
      <c r="C1536" s="105"/>
      <c r="D1536" s="106"/>
      <c r="E1536" s="106"/>
      <c r="F1536" s="10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8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U1536" s="296"/>
      <c r="AV1536" s="299"/>
      <c r="AW1536" s="308"/>
      <c r="AX1536" s="299"/>
      <c r="AY1536" s="36" t="s">
        <v>32</v>
      </c>
      <c r="AZ1536" s="10">
        <f t="shared" si="3558"/>
        <v>4259503.75</v>
      </c>
      <c r="BA1536" s="12"/>
      <c r="BB1536" s="12"/>
      <c r="BC1536" s="12">
        <v>4259503.75</v>
      </c>
      <c r="BD1536" s="12"/>
      <c r="BE1536" s="12"/>
      <c r="BF1536" s="12"/>
      <c r="BG1536" s="12"/>
      <c r="BH1536" s="12"/>
      <c r="BI1536" s="12"/>
      <c r="BJ1536" s="12"/>
      <c r="BK1536" s="12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8" t="s">
        <v>331</v>
      </c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</row>
    <row r="1537" spans="1:88" ht="15">
      <c r="A1537" s="110"/>
      <c r="B1537" s="104"/>
      <c r="C1537" s="105"/>
      <c r="D1537" s="106"/>
      <c r="E1537" s="106"/>
      <c r="F1537" s="10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8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U1537" s="296"/>
      <c r="AV1537" s="299"/>
      <c r="AW1537" s="308"/>
      <c r="AX1537" s="299"/>
      <c r="AY1537" s="36" t="s">
        <v>33</v>
      </c>
      <c r="AZ1537" s="10">
        <f t="shared" si="3558"/>
        <v>0</v>
      </c>
      <c r="BA1537" s="12"/>
      <c r="BB1537" s="12"/>
      <c r="BC1537" s="12"/>
      <c r="BD1537" s="12"/>
      <c r="BE1537" s="12"/>
      <c r="BF1537" s="12"/>
      <c r="BG1537" s="12"/>
      <c r="BH1537" s="12"/>
      <c r="BI1537" s="12"/>
      <c r="BJ1537" s="12"/>
      <c r="BK1537" s="12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8" t="s">
        <v>332</v>
      </c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</row>
    <row r="1538" spans="1:88" ht="15">
      <c r="A1538" s="110"/>
      <c r="B1538" s="104"/>
      <c r="C1538" s="105"/>
      <c r="D1538" s="106"/>
      <c r="E1538" s="106"/>
      <c r="F1538" s="10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8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U1538" s="296"/>
      <c r="AV1538" s="299"/>
      <c r="AW1538" s="308"/>
      <c r="AX1538" s="300"/>
      <c r="AY1538" s="36" t="s">
        <v>34</v>
      </c>
      <c r="AZ1538" s="10">
        <f t="shared" si="3558"/>
        <v>0</v>
      </c>
      <c r="BA1538" s="12"/>
      <c r="BB1538" s="12"/>
      <c r="BC1538" s="12"/>
      <c r="BD1538" s="12"/>
      <c r="BE1538" s="12"/>
      <c r="BF1538" s="12"/>
      <c r="BG1538" s="12"/>
      <c r="BH1538" s="12"/>
      <c r="BI1538" s="12"/>
      <c r="BJ1538" s="12"/>
      <c r="BK1538" s="12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8" t="s">
        <v>333</v>
      </c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</row>
    <row r="1539" spans="1:88" ht="15">
      <c r="A1539" s="110"/>
      <c r="B1539" s="104"/>
      <c r="C1539" s="105"/>
      <c r="D1539" s="106"/>
      <c r="E1539" s="106"/>
      <c r="F1539" s="10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8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U1539" s="296"/>
      <c r="AV1539" s="299"/>
      <c r="AW1539" s="308"/>
      <c r="AX1539" s="311" t="s">
        <v>35</v>
      </c>
      <c r="AY1539" s="312"/>
      <c r="AZ1539" s="10">
        <f>AZ1533+AZ1534+AZ1535+AZ1536+AZ1537+AZ1538</f>
        <v>7077692.1300000008</v>
      </c>
      <c r="BA1539" s="10">
        <f t="shared" ref="BA1539:BT1539" si="3559">BA1533+BA1534+BA1535+BA1536+BA1537+BA1538</f>
        <v>0</v>
      </c>
      <c r="BB1539" s="10">
        <f t="shared" si="3559"/>
        <v>0</v>
      </c>
      <c r="BC1539" s="10">
        <f t="shared" si="3559"/>
        <v>7077692.1300000008</v>
      </c>
      <c r="BD1539" s="10">
        <f t="shared" si="3559"/>
        <v>0</v>
      </c>
      <c r="BE1539" s="10">
        <f t="shared" si="3559"/>
        <v>0</v>
      </c>
      <c r="BF1539" s="10">
        <f t="shared" si="3559"/>
        <v>0</v>
      </c>
      <c r="BG1539" s="10">
        <f t="shared" si="3559"/>
        <v>0</v>
      </c>
      <c r="BH1539" s="10">
        <f t="shared" si="3559"/>
        <v>0</v>
      </c>
      <c r="BI1539" s="10">
        <f t="shared" si="3559"/>
        <v>0</v>
      </c>
      <c r="BJ1539" s="10">
        <f t="shared" si="3559"/>
        <v>0</v>
      </c>
      <c r="BK1539" s="10">
        <f t="shared" si="3559"/>
        <v>0</v>
      </c>
      <c r="BL1539" s="10">
        <f t="shared" si="3559"/>
        <v>0</v>
      </c>
      <c r="BM1539" s="10">
        <f t="shared" si="3559"/>
        <v>0</v>
      </c>
      <c r="BN1539" s="10">
        <f t="shared" si="3559"/>
        <v>0</v>
      </c>
      <c r="BO1539" s="10">
        <f t="shared" si="3559"/>
        <v>0</v>
      </c>
      <c r="BP1539" s="10">
        <f t="shared" si="3559"/>
        <v>0</v>
      </c>
      <c r="BQ1539" s="10">
        <f t="shared" si="3559"/>
        <v>0</v>
      </c>
      <c r="BR1539" s="10">
        <f t="shared" si="3559"/>
        <v>0</v>
      </c>
      <c r="BS1539" s="10">
        <f t="shared" si="3559"/>
        <v>0</v>
      </c>
      <c r="BT1539" s="10">
        <f t="shared" si="3559"/>
        <v>0</v>
      </c>
      <c r="BU1539" s="18" t="s">
        <v>334</v>
      </c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J1539" s="123"/>
    </row>
    <row r="1540" spans="1:88" ht="15">
      <c r="A1540" s="110"/>
      <c r="B1540" s="104"/>
      <c r="C1540" s="105"/>
      <c r="D1540" s="106"/>
      <c r="E1540" s="106"/>
      <c r="F1540" s="10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8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U1540" s="296"/>
      <c r="AV1540" s="299"/>
      <c r="AW1540" s="308"/>
      <c r="AX1540" s="311" t="s">
        <v>337</v>
      </c>
      <c r="AY1540" s="312"/>
      <c r="AZ1540" s="11">
        <f>ROUND(AZ1539/AW1533,2)</f>
        <v>657.29</v>
      </c>
      <c r="BA1540" s="11">
        <f>ROUND(BA1539/AW1533,2)</f>
        <v>0</v>
      </c>
      <c r="BB1540" s="11">
        <f>ROUND(BB1539/AW1533,2)</f>
        <v>0</v>
      </c>
      <c r="BC1540" s="11">
        <f>ROUND(BC1539/AW1533,2)</f>
        <v>657.29</v>
      </c>
      <c r="BD1540" s="11">
        <f>ROUND(BD1539/AW1533,2)</f>
        <v>0</v>
      </c>
      <c r="BE1540" s="11">
        <f>ROUND(BE1539/AW1533,2)</f>
        <v>0</v>
      </c>
      <c r="BF1540" s="11">
        <f>ROUND(BF1539/AW1533,2)</f>
        <v>0</v>
      </c>
      <c r="BG1540" s="11">
        <f>ROUND(BG1539/AW1533,2)</f>
        <v>0</v>
      </c>
      <c r="BH1540" s="11">
        <f>ROUND(BH1539/AW1533,2)</f>
        <v>0</v>
      </c>
      <c r="BI1540" s="11">
        <f>ROUND(BI1539/AW1533,2)</f>
        <v>0</v>
      </c>
      <c r="BJ1540" s="11">
        <f>ROUND(BJ1539/AW1533,2)</f>
        <v>0</v>
      </c>
      <c r="BK1540" s="11">
        <f>ROUND(BK1539/AW1533,2)</f>
        <v>0</v>
      </c>
      <c r="BL1540" s="11">
        <f>ROUND(BL1539/AW1533,2)</f>
        <v>0</v>
      </c>
      <c r="BM1540" s="11">
        <f>ROUND(BM1539/AW1533,2)</f>
        <v>0</v>
      </c>
      <c r="BN1540" s="11">
        <f>ROUND(BN1539/AW1533,2)</f>
        <v>0</v>
      </c>
      <c r="BO1540" s="11">
        <f>ROUND(BO1539/AW1533,2)</f>
        <v>0</v>
      </c>
      <c r="BP1540" s="11">
        <f>ROUND(BP1539/AW1533,2)</f>
        <v>0</v>
      </c>
      <c r="BQ1540" s="11">
        <f>ROUND(BQ1539/AW1533,2)</f>
        <v>0</v>
      </c>
      <c r="BR1540" s="11">
        <f>ROUND(BR1539/AW1533,2)</f>
        <v>0</v>
      </c>
      <c r="BS1540" s="11">
        <f>ROUND(BS1539/AW1533,2)</f>
        <v>0</v>
      </c>
      <c r="BT1540" s="11">
        <f>ROUND(BT1539/AW1533,2)</f>
        <v>0</v>
      </c>
      <c r="BU1540" s="18" t="s">
        <v>335</v>
      </c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</row>
    <row r="1541" spans="1:88" ht="15">
      <c r="A1541" s="110"/>
      <c r="B1541" s="104"/>
      <c r="C1541" s="105"/>
      <c r="D1541" s="106"/>
      <c r="E1541" s="106"/>
      <c r="F1541" s="10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8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U1541" s="297"/>
      <c r="AV1541" s="300"/>
      <c r="AW1541" s="309"/>
      <c r="AX1541" s="311" t="s">
        <v>338</v>
      </c>
      <c r="AY1541" s="312"/>
      <c r="AZ1541" s="10" t="s">
        <v>36</v>
      </c>
      <c r="BA1541" s="12">
        <f>IF(BX1541=FALSE,0,BX1541)</f>
        <v>0</v>
      </c>
      <c r="BB1541" s="12" t="s">
        <v>36</v>
      </c>
      <c r="BC1541" s="12">
        <f>BC1540</f>
        <v>657.29</v>
      </c>
      <c r="BD1541" s="12">
        <f>IF(BZ1541=FALSE,0,BZ1541)</f>
        <v>0</v>
      </c>
      <c r="BE1541" s="12" t="s">
        <v>36</v>
      </c>
      <c r="BF1541" s="12">
        <f>IF(CA1541=FALSE,0,CA1541)</f>
        <v>0</v>
      </c>
      <c r="BG1541" s="12" t="s">
        <v>36</v>
      </c>
      <c r="BH1541" s="12" t="s">
        <v>36</v>
      </c>
      <c r="BI1541" s="12" t="s">
        <v>36</v>
      </c>
      <c r="BJ1541" s="12" t="s">
        <v>36</v>
      </c>
      <c r="BK1541" s="12">
        <f>IF(CB1541=FALSE,0,CB1541)</f>
        <v>0</v>
      </c>
      <c r="BL1541" s="12" t="s">
        <v>36</v>
      </c>
      <c r="BM1541" s="12">
        <f>IF(CC1541=FALSE,0,CC1541)</f>
        <v>0</v>
      </c>
      <c r="BN1541" s="12" t="s">
        <v>36</v>
      </c>
      <c r="BO1541" s="12">
        <f>IF(CD1541=FALSE,0,CD1541)</f>
        <v>0</v>
      </c>
      <c r="BP1541" s="12">
        <f>IF(CE1541=FALSE,0,CE1541)</f>
        <v>0</v>
      </c>
      <c r="BQ1541" s="12">
        <f>IF(CF1541=FALSE,0,CF1541)</f>
        <v>0</v>
      </c>
      <c r="BR1541" s="12" t="s">
        <v>36</v>
      </c>
      <c r="BS1541" s="12">
        <f>IF(CG1541=FALSE,0,CG1541)</f>
        <v>0</v>
      </c>
      <c r="BT1541" s="12" t="s">
        <v>36</v>
      </c>
      <c r="BU1541" s="18" t="s">
        <v>336</v>
      </c>
      <c r="BX1541" s="52" t="b">
        <f>IF(AD1540=3,1896.3,IF(AD1540=4,1249.18,IF(AD1540=5,476.76,IF(AD1540=6,3974,IF(AD1540=7,1481.5,IF(AD1540=8,567.82,IF(AD1540=9,5364.7,IF(AD1540=10,1659.18,IF(AD1540=11,1172.3)))))))))</f>
        <v>0</v>
      </c>
      <c r="BY1541" s="52" t="b">
        <f>IF(AE1540=5,2411.56,IF(AE1540=8,2817.26,IF(AE1540=11,2857.82)))</f>
        <v>0</v>
      </c>
      <c r="BZ1541" s="52" t="b">
        <f>IF(AF1540=3,974.64,IF(AF1540=4,651.28,IF(AF1540=5,575.98,IF(AF1540=6,1237.4,IF(AF1540=7,824.6,IF(AF1540=8,732.08,IF(AF1540=9,1597.08,IF(AF1540=10,1068.98,IF(AF1540=11,953.72)))))))))</f>
        <v>0</v>
      </c>
      <c r="CA1541" s="52" t="b">
        <f>IF(AG1540=3,997.78,IF(AG1540=4,722.58,IF(AG1540=5,500.76,IF(AG1540=6,1258.44,IF(AG1540=7,912.42,IF(AG1540=8,632.32,IF(AG1540=9,1630.7,IF(AG1540=10,1144.38,IF(AG1540=11,805.18)))))))))</f>
        <v>0</v>
      </c>
      <c r="CB1541" s="52" t="b">
        <f>IF(AH1540=3,719.7,IF(AH1540=4,261.66,IF(AH1540=5,157.22,IF(AH1540=6,854.38,IF(AH1540=7,321.54,IF(AH1540=8,190.76,IF(AH1540=9,1136.74,IF(AH1540=10,408.8,IF(AH1540=11,265.92)))))))))</f>
        <v>0</v>
      </c>
      <c r="CC1541" s="52" t="b">
        <f>IF(AI1540=3,392.34,IF(AI1540=4,179.86,IF(AI1540=5,97.76,IF(AI1540=6,492.16,IF(AI1540=7,224.14,IF(AI1540=8,123.84,IF(AI1540=9,594.22,IF(AI1540=10,280.82,IF(AI1540=11,159.34)))))))))</f>
        <v>0</v>
      </c>
      <c r="CD1541" s="52" t="b">
        <f>IF(AJ1540=3,216.7,IF(AJ1540=4,129.3,IF(AJ1540=5,91.5,IF(AJ1540=6,288.54,IF(AJ1540=7,173.16,IF(AJ1540=8,122.92,IF(AJ1540=9,390.32,IF(AJ1540=10,236.48,IF(AJ1540=11,167.76)))))))))</f>
        <v>0</v>
      </c>
      <c r="CE1541" s="52" t="b">
        <f>IF(AK1540=3,281.7,IF(AK1540=4,209.68,IF(AK1540=5,106.64,IF(AK1540=6,572.92,IF(AK1540=7,238.84,IF(AK1540=8,126.84,IF(AK1540=9,826.54,IF(AK1540=10,282.66,IF(AK1540=11,292)))))))))</f>
        <v>0</v>
      </c>
      <c r="CF1541" s="52" t="b">
        <f>IF(AL1540=3,702.84,IF(AL1540=4,1094.44,IF(AL1540=5,312.66,IF(AL1540=6,1445.98,IF(AL1540=7,1277.92,IF(AL1540=8,377.58,IF(AL1540=9,1892.8,IF(AL1540=10,1398.92,IF(AL1540=11,723.4)))))))))</f>
        <v>0</v>
      </c>
      <c r="CG1541" s="52" t="b">
        <f>IF(AM1540=3,92.82,IF(AM1540=4,38.02,IF(AM1540=5,31.92,IF(AM1540=6,157.8,IF(AM1540=7,64.68,IF(AM1540=8,54.18,IF(AM1540=9,250.54,IF(AM1540=10,96.96,IF(AM1540=11,86.94)))))))))</f>
        <v>0</v>
      </c>
    </row>
    <row r="1542" spans="1:88" ht="30" customHeight="1">
      <c r="A1542" s="132"/>
      <c r="B1542" s="134"/>
      <c r="C1542" s="135"/>
      <c r="D1542" s="136"/>
      <c r="E1542" s="136"/>
      <c r="F1542" s="10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8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U1542" s="310" t="s">
        <v>174</v>
      </c>
      <c r="AV1542" s="298" t="s">
        <v>470</v>
      </c>
      <c r="AW1542" s="307">
        <v>9215.9</v>
      </c>
      <c r="AX1542" s="298" t="s">
        <v>27</v>
      </c>
      <c r="AY1542" s="36" t="s">
        <v>28</v>
      </c>
      <c r="AZ1542" s="10">
        <f>BA1542+BC1542+BD1542+BF1542+BK1542+BM1542+BO1542+BP1542+BQ1542+BS1542+BT1542</f>
        <v>0</v>
      </c>
      <c r="BA1542" s="12">
        <f>ROUND($C1542*BA1550,2)</f>
        <v>0</v>
      </c>
      <c r="BB1542" s="12">
        <f>ROUND(H1542*2,2)</f>
        <v>0</v>
      </c>
      <c r="BC1542" s="12">
        <v>0</v>
      </c>
      <c r="BD1542" s="12">
        <f>ROUND($C1542*BD1550,2)</f>
        <v>0</v>
      </c>
      <c r="BE1542" s="12">
        <f>ROUND(K1542*2,2)</f>
        <v>0</v>
      </c>
      <c r="BF1542" s="12">
        <f>ROUND($C1542*BF1550,2)</f>
        <v>0</v>
      </c>
      <c r="BG1542" s="12">
        <f>ROUND(M1542*2,2)</f>
        <v>0</v>
      </c>
      <c r="BH1542" s="12">
        <f>ROUND(N1542*2,2)</f>
        <v>0</v>
      </c>
      <c r="BI1542" s="12">
        <f>ROUND(O1542*2,2)</f>
        <v>0</v>
      </c>
      <c r="BJ1542" s="12">
        <f>ROUND(P1542*2,2)</f>
        <v>0</v>
      </c>
      <c r="BK1542" s="12">
        <f>ROUND($C1542*BK1550,2)</f>
        <v>0</v>
      </c>
      <c r="BL1542" s="12">
        <f>ROUND(R1542*2,2)</f>
        <v>0</v>
      </c>
      <c r="BM1542" s="12">
        <f>ROUND($C1542*BM1550,2)</f>
        <v>0</v>
      </c>
      <c r="BN1542" s="12">
        <f>ROUND(T1542*2,2)</f>
        <v>0</v>
      </c>
      <c r="BO1542" s="12">
        <f>ROUND($C1542*BO1550,2)</f>
        <v>0</v>
      </c>
      <c r="BP1542" s="12">
        <f>ROUND(V1542*2,2)</f>
        <v>0</v>
      </c>
      <c r="BQ1542" s="12">
        <f>ROUND($C1542*BQ1550,2)</f>
        <v>0</v>
      </c>
      <c r="BR1542" s="12">
        <f>ROUND(X1542*2,2)</f>
        <v>0</v>
      </c>
      <c r="BS1542" s="12">
        <f>ROUND(Y1542*2,2)</f>
        <v>0</v>
      </c>
      <c r="BT1542" s="12">
        <f>ROUND(Z1542*2,2)</f>
        <v>0</v>
      </c>
      <c r="BU1542" s="18" t="s">
        <v>328</v>
      </c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</row>
    <row r="1543" spans="1:88" ht="60">
      <c r="A1543" s="132"/>
      <c r="B1543" s="134"/>
      <c r="C1543" s="135"/>
      <c r="D1543" s="136"/>
      <c r="E1543" s="136"/>
      <c r="F1543" s="10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8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U1543" s="310"/>
      <c r="AV1543" s="299"/>
      <c r="AW1543" s="308"/>
      <c r="AX1543" s="300"/>
      <c r="AY1543" s="36" t="s">
        <v>29</v>
      </c>
      <c r="AZ1543" s="10">
        <f t="shared" ref="AZ1543:AZ1547" si="3560">BA1543+BC1543+BD1543+BF1543+BK1543+BM1543+BO1543+BP1543+BQ1543+BS1543+BT1543</f>
        <v>212330.92</v>
      </c>
      <c r="BA1543" s="12"/>
      <c r="BB1543" s="12"/>
      <c r="BC1543" s="12">
        <v>212330.92</v>
      </c>
      <c r="BD1543" s="12"/>
      <c r="BE1543" s="12"/>
      <c r="BF1543" s="12"/>
      <c r="BG1543" s="12"/>
      <c r="BH1543" s="12"/>
      <c r="BI1543" s="12"/>
      <c r="BJ1543" s="12"/>
      <c r="BK1543" s="12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8" t="s">
        <v>329</v>
      </c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</row>
    <row r="1544" spans="1:88" ht="105">
      <c r="A1544" s="132"/>
      <c r="B1544" s="134"/>
      <c r="C1544" s="135"/>
      <c r="D1544" s="136"/>
      <c r="E1544" s="136"/>
      <c r="F1544" s="10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8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T1544" s="32">
        <f>AZ1544-BC1544</f>
        <v>0</v>
      </c>
      <c r="AU1544" s="310"/>
      <c r="AV1544" s="299"/>
      <c r="AW1544" s="308"/>
      <c r="AX1544" s="298" t="s">
        <v>30</v>
      </c>
      <c r="AY1544" s="36" t="s">
        <v>31</v>
      </c>
      <c r="AZ1544" s="10">
        <f t="shared" si="3560"/>
        <v>8242234.2699999996</v>
      </c>
      <c r="BA1544" s="12"/>
      <c r="BB1544" s="12"/>
      <c r="BC1544" s="12">
        <v>8242234.2699999996</v>
      </c>
      <c r="BD1544" s="12"/>
      <c r="BE1544" s="12"/>
      <c r="BF1544" s="12"/>
      <c r="BG1544" s="12"/>
      <c r="BH1544" s="12"/>
      <c r="BI1544" s="12"/>
      <c r="BJ1544" s="12"/>
      <c r="BK1544" s="12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8" t="s">
        <v>330</v>
      </c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</row>
    <row r="1545" spans="1:88" ht="15">
      <c r="A1545" s="132"/>
      <c r="B1545" s="134"/>
      <c r="C1545" s="135"/>
      <c r="D1545" s="136"/>
      <c r="E1545" s="136"/>
      <c r="F1545" s="10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8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U1545" s="310"/>
      <c r="AV1545" s="299"/>
      <c r="AW1545" s="308"/>
      <c r="AX1545" s="299"/>
      <c r="AY1545" s="36" t="s">
        <v>32</v>
      </c>
      <c r="AZ1545" s="10">
        <f t="shared" si="3560"/>
        <v>12778511.199999999</v>
      </c>
      <c r="BA1545" s="12"/>
      <c r="BB1545" s="12"/>
      <c r="BC1545" s="12">
        <v>12778511.199999999</v>
      </c>
      <c r="BD1545" s="12"/>
      <c r="BE1545" s="12"/>
      <c r="BF1545" s="12"/>
      <c r="BG1545" s="12"/>
      <c r="BH1545" s="12"/>
      <c r="BI1545" s="12"/>
      <c r="BJ1545" s="12"/>
      <c r="BK1545" s="12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8" t="s">
        <v>331</v>
      </c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</row>
    <row r="1546" spans="1:88" ht="15">
      <c r="A1546" s="132"/>
      <c r="B1546" s="134"/>
      <c r="C1546" s="135"/>
      <c r="D1546" s="136"/>
      <c r="E1546" s="136"/>
      <c r="F1546" s="10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8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U1546" s="310"/>
      <c r="AV1546" s="299"/>
      <c r="AW1546" s="308"/>
      <c r="AX1546" s="299"/>
      <c r="AY1546" s="36" t="s">
        <v>33</v>
      </c>
      <c r="AZ1546" s="10">
        <f t="shared" si="3560"/>
        <v>0</v>
      </c>
      <c r="BA1546" s="12"/>
      <c r="BB1546" s="12"/>
      <c r="BC1546" s="12"/>
      <c r="BD1546" s="12"/>
      <c r="BE1546" s="12"/>
      <c r="BF1546" s="12"/>
      <c r="BG1546" s="12"/>
      <c r="BH1546" s="12"/>
      <c r="BI1546" s="12"/>
      <c r="BJ1546" s="12"/>
      <c r="BK1546" s="12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8" t="s">
        <v>332</v>
      </c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</row>
    <row r="1547" spans="1:88" ht="15">
      <c r="A1547" s="132"/>
      <c r="B1547" s="134"/>
      <c r="C1547" s="135"/>
      <c r="D1547" s="136"/>
      <c r="E1547" s="136"/>
      <c r="F1547" s="10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8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U1547" s="310"/>
      <c r="AV1547" s="299"/>
      <c r="AW1547" s="308"/>
      <c r="AX1547" s="300"/>
      <c r="AY1547" s="36" t="s">
        <v>34</v>
      </c>
      <c r="AZ1547" s="10">
        <f t="shared" si="3560"/>
        <v>0</v>
      </c>
      <c r="BA1547" s="12"/>
      <c r="BB1547" s="12"/>
      <c r="BC1547" s="12"/>
      <c r="BD1547" s="12"/>
      <c r="BE1547" s="12"/>
      <c r="BF1547" s="12"/>
      <c r="BG1547" s="12"/>
      <c r="BH1547" s="12"/>
      <c r="BI1547" s="12"/>
      <c r="BJ1547" s="12"/>
      <c r="BK1547" s="12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8" t="s">
        <v>333</v>
      </c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</row>
    <row r="1548" spans="1:88" ht="15">
      <c r="A1548" s="132"/>
      <c r="B1548" s="134"/>
      <c r="C1548" s="135"/>
      <c r="D1548" s="136"/>
      <c r="E1548" s="136"/>
      <c r="F1548" s="10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8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U1548" s="310"/>
      <c r="AV1548" s="299"/>
      <c r="AW1548" s="308"/>
      <c r="AX1548" s="311" t="s">
        <v>35</v>
      </c>
      <c r="AY1548" s="312"/>
      <c r="AZ1548" s="10">
        <f>AZ1542+AZ1543+AZ1544+AZ1545+AZ1546+AZ1547</f>
        <v>21233076.390000001</v>
      </c>
      <c r="BA1548" s="10">
        <f t="shared" ref="BA1548:BT1548" si="3561">BA1542+BA1543+BA1544+BA1545+BA1546+BA1547</f>
        <v>0</v>
      </c>
      <c r="BB1548" s="10">
        <f t="shared" si="3561"/>
        <v>0</v>
      </c>
      <c r="BC1548" s="10">
        <f t="shared" si="3561"/>
        <v>21233076.390000001</v>
      </c>
      <c r="BD1548" s="10">
        <f t="shared" si="3561"/>
        <v>0</v>
      </c>
      <c r="BE1548" s="10">
        <f t="shared" si="3561"/>
        <v>0</v>
      </c>
      <c r="BF1548" s="10">
        <f t="shared" si="3561"/>
        <v>0</v>
      </c>
      <c r="BG1548" s="10">
        <f t="shared" si="3561"/>
        <v>0</v>
      </c>
      <c r="BH1548" s="10">
        <f t="shared" si="3561"/>
        <v>0</v>
      </c>
      <c r="BI1548" s="10">
        <f t="shared" si="3561"/>
        <v>0</v>
      </c>
      <c r="BJ1548" s="10">
        <f t="shared" si="3561"/>
        <v>0</v>
      </c>
      <c r="BK1548" s="10">
        <f t="shared" si="3561"/>
        <v>0</v>
      </c>
      <c r="BL1548" s="10">
        <f t="shared" si="3561"/>
        <v>0</v>
      </c>
      <c r="BM1548" s="10">
        <f t="shared" si="3561"/>
        <v>0</v>
      </c>
      <c r="BN1548" s="10">
        <f t="shared" si="3561"/>
        <v>0</v>
      </c>
      <c r="BO1548" s="10">
        <f t="shared" si="3561"/>
        <v>0</v>
      </c>
      <c r="BP1548" s="10">
        <f t="shared" si="3561"/>
        <v>0</v>
      </c>
      <c r="BQ1548" s="10">
        <f t="shared" si="3561"/>
        <v>0</v>
      </c>
      <c r="BR1548" s="10">
        <f t="shared" si="3561"/>
        <v>0</v>
      </c>
      <c r="BS1548" s="10">
        <f t="shared" si="3561"/>
        <v>0</v>
      </c>
      <c r="BT1548" s="10">
        <f t="shared" si="3561"/>
        <v>0</v>
      </c>
      <c r="BU1548" s="18" t="s">
        <v>334</v>
      </c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J1548" s="123"/>
    </row>
    <row r="1549" spans="1:88" ht="15" customHeight="1">
      <c r="A1549" s="132"/>
      <c r="B1549" s="134"/>
      <c r="C1549" s="135"/>
      <c r="D1549" s="136"/>
      <c r="E1549" s="136"/>
      <c r="F1549" s="10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8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U1549" s="310"/>
      <c r="AV1549" s="299"/>
      <c r="AW1549" s="308"/>
      <c r="AX1549" s="311" t="s">
        <v>337</v>
      </c>
      <c r="AY1549" s="312"/>
      <c r="AZ1549" s="11">
        <f>ROUND(AZ1548/AW1542,2)</f>
        <v>2303.96</v>
      </c>
      <c r="BA1549" s="11">
        <f>ROUND(BA1548/AW1542,2)</f>
        <v>0</v>
      </c>
      <c r="BB1549" s="11">
        <f>ROUND(BB1548/AW1542,2)</f>
        <v>0</v>
      </c>
      <c r="BC1549" s="11">
        <f>ROUND(BC1548/AW1542,2)</f>
        <v>2303.96</v>
      </c>
      <c r="BD1549" s="11">
        <f>ROUND(BD1548/AW1542,2)</f>
        <v>0</v>
      </c>
      <c r="BE1549" s="11">
        <f>ROUND(BE1548/AW1542,2)</f>
        <v>0</v>
      </c>
      <c r="BF1549" s="11">
        <f>ROUND(BF1548/AW1542,2)</f>
        <v>0</v>
      </c>
      <c r="BG1549" s="11">
        <f>ROUND(BG1548/AW1542,2)</f>
        <v>0</v>
      </c>
      <c r="BH1549" s="11">
        <f>ROUND(BH1548/AW1542,2)</f>
        <v>0</v>
      </c>
      <c r="BI1549" s="11">
        <f>ROUND(BI1548/AW1542,2)</f>
        <v>0</v>
      </c>
      <c r="BJ1549" s="11">
        <f>ROUND(BJ1548/AW1542,2)</f>
        <v>0</v>
      </c>
      <c r="BK1549" s="11">
        <f>ROUND(BK1548/AW1542,2)</f>
        <v>0</v>
      </c>
      <c r="BL1549" s="11">
        <f>ROUND(BL1548/AW1542,2)</f>
        <v>0</v>
      </c>
      <c r="BM1549" s="11">
        <f>ROUND(BM1548/AW1542,2)</f>
        <v>0</v>
      </c>
      <c r="BN1549" s="11">
        <f>ROUND(BN1548/AW1542,2)</f>
        <v>0</v>
      </c>
      <c r="BO1549" s="11">
        <f>ROUND(BO1548/AW1542,2)</f>
        <v>0</v>
      </c>
      <c r="BP1549" s="11">
        <f>ROUND(BP1548/AW1542,2)</f>
        <v>0</v>
      </c>
      <c r="BQ1549" s="11">
        <f>ROUND(BQ1548/AW1542,2)</f>
        <v>0</v>
      </c>
      <c r="BR1549" s="11">
        <f>ROUND(BR1548/AW1542,2)</f>
        <v>0</v>
      </c>
      <c r="BS1549" s="11">
        <f>ROUND(BS1548/AW1542,2)</f>
        <v>0</v>
      </c>
      <c r="BT1549" s="11">
        <f>ROUND(BT1548/AW1542,2)</f>
        <v>0</v>
      </c>
      <c r="BU1549" s="18" t="s">
        <v>335</v>
      </c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</row>
    <row r="1550" spans="1:88" ht="15" customHeight="1">
      <c r="A1550" s="132"/>
      <c r="B1550" s="134"/>
      <c r="C1550" s="135"/>
      <c r="D1550" s="136"/>
      <c r="E1550" s="136"/>
      <c r="F1550" s="10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8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U1550" s="310"/>
      <c r="AV1550" s="300"/>
      <c r="AW1550" s="309"/>
      <c r="AX1550" s="311" t="s">
        <v>338</v>
      </c>
      <c r="AY1550" s="312"/>
      <c r="AZ1550" s="10" t="s">
        <v>36</v>
      </c>
      <c r="BA1550" s="12">
        <f>IF(BX1550=FALSE,0,BX1550)</f>
        <v>0</v>
      </c>
      <c r="BB1550" s="12" t="s">
        <v>36</v>
      </c>
      <c r="BC1550" s="12">
        <f>BC1549</f>
        <v>2303.96</v>
      </c>
      <c r="BD1550" s="12">
        <f>IF(BZ1550=FALSE,0,BZ1550)</f>
        <v>0</v>
      </c>
      <c r="BE1550" s="12" t="s">
        <v>36</v>
      </c>
      <c r="BF1550" s="12">
        <f>IF(CA1550=FALSE,0,CA1550)</f>
        <v>0</v>
      </c>
      <c r="BG1550" s="12" t="s">
        <v>36</v>
      </c>
      <c r="BH1550" s="12" t="s">
        <v>36</v>
      </c>
      <c r="BI1550" s="12" t="s">
        <v>36</v>
      </c>
      <c r="BJ1550" s="12" t="s">
        <v>36</v>
      </c>
      <c r="BK1550" s="12">
        <f>IF(CB1550=FALSE,0,CB1550)</f>
        <v>0</v>
      </c>
      <c r="BL1550" s="12" t="s">
        <v>36</v>
      </c>
      <c r="BM1550" s="12">
        <f>IF(CC1550=FALSE,0,CC1550)</f>
        <v>0</v>
      </c>
      <c r="BN1550" s="12" t="s">
        <v>36</v>
      </c>
      <c r="BO1550" s="12">
        <f>IF(CD1550=FALSE,0,CD1550)</f>
        <v>0</v>
      </c>
      <c r="BP1550" s="12">
        <f>IF(CE1550=FALSE,0,CE1550)</f>
        <v>0</v>
      </c>
      <c r="BQ1550" s="12">
        <f>IF(CF1550=FALSE,0,CF1550)</f>
        <v>0</v>
      </c>
      <c r="BR1550" s="12" t="s">
        <v>36</v>
      </c>
      <c r="BS1550" s="12">
        <f>IF(CG1550=FALSE,0,CG1550)</f>
        <v>0</v>
      </c>
      <c r="BT1550" s="12" t="s">
        <v>36</v>
      </c>
      <c r="BU1550" s="18" t="s">
        <v>336</v>
      </c>
      <c r="BX1550" s="52" t="b">
        <f>IF(AD1549=3,1896.3,IF(AD1549=4,1249.18,IF(AD1549=5,476.76,IF(AD1549=6,3974,IF(AD1549=7,1481.5,IF(AD1549=8,567.82,IF(AD1549=9,5364.7,IF(AD1549=10,1659.18,IF(AD1549=11,1172.3)))))))))</f>
        <v>0</v>
      </c>
      <c r="BY1550" s="52" t="b">
        <f>IF(AE1549=5,2411.56,IF(AE1549=8,2817.26,IF(AE1549=11,2857.82)))</f>
        <v>0</v>
      </c>
      <c r="BZ1550" s="52" t="b">
        <f>IF(AF1549=3,974.64,IF(AF1549=4,651.28,IF(AF1549=5,575.98,IF(AF1549=6,1237.4,IF(AF1549=7,824.6,IF(AF1549=8,732.08,IF(AF1549=9,1597.08,IF(AF1549=10,1068.98,IF(AF1549=11,953.72)))))))))</f>
        <v>0</v>
      </c>
      <c r="CA1550" s="52" t="b">
        <f>IF(AG1549=3,997.78,IF(AG1549=4,722.58,IF(AG1549=5,500.76,IF(AG1549=6,1258.44,IF(AG1549=7,912.42,IF(AG1549=8,632.32,IF(AG1549=9,1630.7,IF(AG1549=10,1144.38,IF(AG1549=11,805.18)))))))))</f>
        <v>0</v>
      </c>
      <c r="CB1550" s="52" t="b">
        <f>IF(AH1549=3,719.7,IF(AH1549=4,261.66,IF(AH1549=5,157.22,IF(AH1549=6,854.38,IF(AH1549=7,321.54,IF(AH1549=8,190.76,IF(AH1549=9,1136.74,IF(AH1549=10,408.8,IF(AH1549=11,265.92)))))))))</f>
        <v>0</v>
      </c>
      <c r="CC1550" s="52" t="b">
        <f>IF(AI1549=3,392.34,IF(AI1549=4,179.86,IF(AI1549=5,97.76,IF(AI1549=6,492.16,IF(AI1549=7,224.14,IF(AI1549=8,123.84,IF(AI1549=9,594.22,IF(AI1549=10,280.82,IF(AI1549=11,159.34)))))))))</f>
        <v>0</v>
      </c>
      <c r="CD1550" s="52" t="b">
        <f>IF(AJ1549=3,216.7,IF(AJ1549=4,129.3,IF(AJ1549=5,91.5,IF(AJ1549=6,288.54,IF(AJ1549=7,173.16,IF(AJ1549=8,122.92,IF(AJ1549=9,390.32,IF(AJ1549=10,236.48,IF(AJ1549=11,167.76)))))))))</f>
        <v>0</v>
      </c>
      <c r="CE1550" s="52" t="b">
        <f>IF(AK1549=3,281.7,IF(AK1549=4,209.68,IF(AK1549=5,106.64,IF(AK1549=6,572.92,IF(AK1549=7,238.84,IF(AK1549=8,126.84,IF(AK1549=9,826.54,IF(AK1549=10,282.66,IF(AK1549=11,292)))))))))</f>
        <v>0</v>
      </c>
      <c r="CF1550" s="52" t="b">
        <f>IF(AL1549=3,702.84,IF(AL1549=4,1094.44,IF(AL1549=5,312.66,IF(AL1549=6,1445.98,IF(AL1549=7,1277.92,IF(AL1549=8,377.58,IF(AL1549=9,1892.8,IF(AL1549=10,1398.92,IF(AL1549=11,723.4)))))))))</f>
        <v>0</v>
      </c>
      <c r="CG1550" s="52" t="b">
        <f>IF(AM1549=3,92.82,IF(AM1549=4,38.02,IF(AM1549=5,31.92,IF(AM1549=6,157.8,IF(AM1549=7,64.68,IF(AM1549=8,54.18,IF(AM1549=9,250.54,IF(AM1549=10,96.96,IF(AM1549=11,86.94)))))))))</f>
        <v>0</v>
      </c>
    </row>
    <row r="1551" spans="1:88" ht="30" customHeight="1">
      <c r="A1551" s="110"/>
      <c r="B1551" s="104"/>
      <c r="C1551" s="105"/>
      <c r="D1551" s="106"/>
      <c r="E1551" s="106"/>
      <c r="F1551" s="10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8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U1551" s="310" t="s">
        <v>415</v>
      </c>
      <c r="AV1551" s="298"/>
      <c r="AW1551" s="307"/>
      <c r="AX1551" s="298" t="s">
        <v>27</v>
      </c>
      <c r="AY1551" s="36" t="s">
        <v>28</v>
      </c>
      <c r="AZ1551" s="10">
        <f>BA1551+BC1551+BD1551+BF1551+BK1551+BM1551+BO1551+BP1551+BQ1551+BS1551+BT1551</f>
        <v>0</v>
      </c>
      <c r="BA1551" s="12">
        <f>ROUND($C1551*BA1559,2)</f>
        <v>0</v>
      </c>
      <c r="BB1551" s="12">
        <f>ROUND(H1551*2,2)</f>
        <v>0</v>
      </c>
      <c r="BC1551" s="12">
        <v>0</v>
      </c>
      <c r="BD1551" s="12">
        <f>ROUND($C1551*BD1559,2)</f>
        <v>0</v>
      </c>
      <c r="BE1551" s="12">
        <f>ROUND(K1551*2,2)</f>
        <v>0</v>
      </c>
      <c r="BF1551" s="12">
        <f>ROUND($C1551*BF1559,2)</f>
        <v>0</v>
      </c>
      <c r="BG1551" s="12">
        <f>ROUND(M1551*2,2)</f>
        <v>0</v>
      </c>
      <c r="BH1551" s="12">
        <f>ROUND(N1551*2,2)</f>
        <v>0</v>
      </c>
      <c r="BI1551" s="12">
        <f>ROUND(O1551*2,2)</f>
        <v>0</v>
      </c>
      <c r="BJ1551" s="12">
        <f>ROUND(P1551*2,2)</f>
        <v>0</v>
      </c>
      <c r="BK1551" s="12">
        <f>ROUND($C1551*BK1559,2)</f>
        <v>0</v>
      </c>
      <c r="BL1551" s="12">
        <f>ROUND(R1551*2,2)</f>
        <v>0</v>
      </c>
      <c r="BM1551" s="12">
        <f>ROUND($C1551*BM1559,2)</f>
        <v>0</v>
      </c>
      <c r="BN1551" s="12">
        <f>ROUND(T1551*2,2)</f>
        <v>0</v>
      </c>
      <c r="BO1551" s="12">
        <f>ROUND($C1551*BO1559,2)</f>
        <v>0</v>
      </c>
      <c r="BP1551" s="12">
        <f>ROUND(V1551*2,2)</f>
        <v>0</v>
      </c>
      <c r="BQ1551" s="12">
        <f>ROUND($C1551*BQ1559,2)</f>
        <v>0</v>
      </c>
      <c r="BR1551" s="12">
        <f>ROUND(X1551*2,2)</f>
        <v>0</v>
      </c>
      <c r="BS1551" s="12">
        <f>ROUND(Y1551*2,2)</f>
        <v>0</v>
      </c>
      <c r="BT1551" s="12">
        <f>ROUND(Z1551*2,2)</f>
        <v>0</v>
      </c>
      <c r="BU1551" s="18" t="s">
        <v>328</v>
      </c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</row>
    <row r="1552" spans="1:88" ht="60">
      <c r="A1552" s="110"/>
      <c r="B1552" s="104"/>
      <c r="C1552" s="105"/>
      <c r="D1552" s="106"/>
      <c r="E1552" s="106"/>
      <c r="F1552" s="10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8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U1552" s="310"/>
      <c r="AV1552" s="299"/>
      <c r="AW1552" s="308"/>
      <c r="AX1552" s="300"/>
      <c r="AY1552" s="36" t="s">
        <v>29</v>
      </c>
      <c r="AZ1552" s="10">
        <f t="shared" ref="AZ1552:AZ1556" si="3562">BA1552+BC1552+BD1552+BF1552+BK1552+BM1552+BO1552+BP1552+BQ1552+BS1552+BT1552</f>
        <v>0</v>
      </c>
      <c r="BA1552" s="12"/>
      <c r="BB1552" s="12"/>
      <c r="BC1552" s="12"/>
      <c r="BD1552" s="12"/>
      <c r="BE1552" s="12"/>
      <c r="BF1552" s="12"/>
      <c r="BG1552" s="12"/>
      <c r="BH1552" s="12"/>
      <c r="BI1552" s="12"/>
      <c r="BJ1552" s="12"/>
      <c r="BK1552" s="12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8" t="s">
        <v>329</v>
      </c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</row>
    <row r="1553" spans="1:88" ht="105">
      <c r="A1553" s="110"/>
      <c r="B1553" s="104"/>
      <c r="C1553" s="105"/>
      <c r="D1553" s="106"/>
      <c r="E1553" s="106"/>
      <c r="F1553" s="10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8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T1553" s="32">
        <f>AZ1553-BC1553</f>
        <v>0</v>
      </c>
      <c r="AU1553" s="310"/>
      <c r="AV1553" s="299"/>
      <c r="AW1553" s="308"/>
      <c r="AX1553" s="298" t="s">
        <v>30</v>
      </c>
      <c r="AY1553" s="36" t="s">
        <v>31</v>
      </c>
      <c r="AZ1553" s="10">
        <f t="shared" si="3562"/>
        <v>0</v>
      </c>
      <c r="BA1553" s="12"/>
      <c r="BB1553" s="12"/>
      <c r="BC1553" s="12"/>
      <c r="BD1553" s="12"/>
      <c r="BE1553" s="12"/>
      <c r="BF1553" s="12"/>
      <c r="BG1553" s="12"/>
      <c r="BH1553" s="12"/>
      <c r="BI1553" s="12"/>
      <c r="BJ1553" s="12"/>
      <c r="BK1553" s="12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8" t="s">
        <v>330</v>
      </c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</row>
    <row r="1554" spans="1:88" ht="15">
      <c r="A1554" s="110"/>
      <c r="B1554" s="104"/>
      <c r="C1554" s="105"/>
      <c r="D1554" s="106"/>
      <c r="E1554" s="106"/>
      <c r="F1554" s="10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8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U1554" s="310"/>
      <c r="AV1554" s="299"/>
      <c r="AW1554" s="308"/>
      <c r="AX1554" s="299"/>
      <c r="AY1554" s="36" t="s">
        <v>32</v>
      </c>
      <c r="AZ1554" s="10">
        <f t="shared" si="3562"/>
        <v>0</v>
      </c>
      <c r="BA1554" s="12"/>
      <c r="BB1554" s="12"/>
      <c r="BC1554" s="12"/>
      <c r="BD1554" s="12"/>
      <c r="BE1554" s="12"/>
      <c r="BF1554" s="12"/>
      <c r="BG1554" s="12"/>
      <c r="BH1554" s="12"/>
      <c r="BI1554" s="12"/>
      <c r="BJ1554" s="12"/>
      <c r="BK1554" s="12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8" t="s">
        <v>331</v>
      </c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</row>
    <row r="1555" spans="1:88" ht="15">
      <c r="A1555" s="110"/>
      <c r="B1555" s="104"/>
      <c r="C1555" s="105"/>
      <c r="D1555" s="106"/>
      <c r="E1555" s="106"/>
      <c r="F1555" s="10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8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U1555" s="310"/>
      <c r="AV1555" s="299"/>
      <c r="AW1555" s="308"/>
      <c r="AX1555" s="299"/>
      <c r="AY1555" s="36" t="s">
        <v>33</v>
      </c>
      <c r="AZ1555" s="10">
        <f t="shared" si="3562"/>
        <v>0</v>
      </c>
      <c r="BA1555" s="12"/>
      <c r="BB1555" s="12"/>
      <c r="BC1555" s="12"/>
      <c r="BD1555" s="12"/>
      <c r="BE1555" s="12"/>
      <c r="BF1555" s="12"/>
      <c r="BG1555" s="12"/>
      <c r="BH1555" s="12"/>
      <c r="BI1555" s="12"/>
      <c r="BJ1555" s="12"/>
      <c r="BK1555" s="12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8" t="s">
        <v>332</v>
      </c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</row>
    <row r="1556" spans="1:88" ht="15">
      <c r="A1556" s="110"/>
      <c r="B1556" s="104"/>
      <c r="C1556" s="105"/>
      <c r="D1556" s="106"/>
      <c r="E1556" s="106"/>
      <c r="F1556" s="10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8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U1556" s="310"/>
      <c r="AV1556" s="299"/>
      <c r="AW1556" s="308"/>
      <c r="AX1556" s="300"/>
      <c r="AY1556" s="36" t="s">
        <v>34</v>
      </c>
      <c r="AZ1556" s="10">
        <f t="shared" si="3562"/>
        <v>0</v>
      </c>
      <c r="BA1556" s="12"/>
      <c r="BB1556" s="12"/>
      <c r="BC1556" s="12"/>
      <c r="BD1556" s="12"/>
      <c r="BE1556" s="12"/>
      <c r="BF1556" s="12"/>
      <c r="BG1556" s="12"/>
      <c r="BH1556" s="12"/>
      <c r="BI1556" s="12"/>
      <c r="BJ1556" s="12"/>
      <c r="BK1556" s="12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8" t="s">
        <v>333</v>
      </c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</row>
    <row r="1557" spans="1:88" ht="15">
      <c r="A1557" s="110"/>
      <c r="B1557" s="104"/>
      <c r="C1557" s="105"/>
      <c r="D1557" s="106"/>
      <c r="E1557" s="106"/>
      <c r="F1557" s="10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8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U1557" s="310"/>
      <c r="AV1557" s="299"/>
      <c r="AW1557" s="308"/>
      <c r="AX1557" s="311" t="s">
        <v>35</v>
      </c>
      <c r="AY1557" s="312"/>
      <c r="AZ1557" s="10">
        <f>AZ1551+AZ1552+AZ1553+AZ1554+AZ1555+AZ1556</f>
        <v>0</v>
      </c>
      <c r="BA1557" s="10">
        <f t="shared" ref="BA1557:BT1557" si="3563">BA1551+BA1552+BA1553+BA1554+BA1555+BA1556</f>
        <v>0</v>
      </c>
      <c r="BB1557" s="10">
        <f t="shared" si="3563"/>
        <v>0</v>
      </c>
      <c r="BC1557" s="10">
        <f t="shared" si="3563"/>
        <v>0</v>
      </c>
      <c r="BD1557" s="10">
        <f t="shared" si="3563"/>
        <v>0</v>
      </c>
      <c r="BE1557" s="10">
        <f t="shared" si="3563"/>
        <v>0</v>
      </c>
      <c r="BF1557" s="10">
        <f t="shared" si="3563"/>
        <v>0</v>
      </c>
      <c r="BG1557" s="10">
        <f t="shared" si="3563"/>
        <v>0</v>
      </c>
      <c r="BH1557" s="10">
        <f t="shared" si="3563"/>
        <v>0</v>
      </c>
      <c r="BI1557" s="10">
        <f t="shared" si="3563"/>
        <v>0</v>
      </c>
      <c r="BJ1557" s="10">
        <f t="shared" si="3563"/>
        <v>0</v>
      </c>
      <c r="BK1557" s="10">
        <f t="shared" si="3563"/>
        <v>0</v>
      </c>
      <c r="BL1557" s="10">
        <f t="shared" si="3563"/>
        <v>0</v>
      </c>
      <c r="BM1557" s="10">
        <f t="shared" si="3563"/>
        <v>0</v>
      </c>
      <c r="BN1557" s="10">
        <f t="shared" si="3563"/>
        <v>0</v>
      </c>
      <c r="BO1557" s="10">
        <f t="shared" si="3563"/>
        <v>0</v>
      </c>
      <c r="BP1557" s="10">
        <f t="shared" si="3563"/>
        <v>0</v>
      </c>
      <c r="BQ1557" s="10">
        <f t="shared" si="3563"/>
        <v>0</v>
      </c>
      <c r="BR1557" s="10">
        <f t="shared" si="3563"/>
        <v>0</v>
      </c>
      <c r="BS1557" s="10">
        <f t="shared" si="3563"/>
        <v>0</v>
      </c>
      <c r="BT1557" s="10">
        <f t="shared" si="3563"/>
        <v>0</v>
      </c>
      <c r="BU1557" s="18" t="s">
        <v>334</v>
      </c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J1557" s="123"/>
    </row>
    <row r="1558" spans="1:88" ht="15">
      <c r="A1558" s="110"/>
      <c r="B1558" s="104"/>
      <c r="C1558" s="105"/>
      <c r="D1558" s="106"/>
      <c r="E1558" s="106"/>
      <c r="F1558" s="10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8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U1558" s="310"/>
      <c r="AV1558" s="299"/>
      <c r="AW1558" s="308"/>
      <c r="AX1558" s="311" t="s">
        <v>337</v>
      </c>
      <c r="AY1558" s="312"/>
      <c r="AZ1558" s="10"/>
      <c r="BA1558" s="12"/>
      <c r="BB1558" s="12"/>
      <c r="BC1558" s="12" t="e">
        <f>BC1557/AW1551</f>
        <v>#DIV/0!</v>
      </c>
      <c r="BD1558" s="12"/>
      <c r="BE1558" s="12"/>
      <c r="BF1558" s="12"/>
      <c r="BG1558" s="12"/>
      <c r="BH1558" s="12"/>
      <c r="BI1558" s="12"/>
      <c r="BJ1558" s="12"/>
      <c r="BK1558" s="12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8" t="s">
        <v>335</v>
      </c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</row>
    <row r="1559" spans="1:88" ht="15">
      <c r="A1559" s="110"/>
      <c r="B1559" s="104"/>
      <c r="C1559" s="105"/>
      <c r="D1559" s="106"/>
      <c r="E1559" s="106"/>
      <c r="F1559" s="10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8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U1559" s="310"/>
      <c r="AV1559" s="300"/>
      <c r="AW1559" s="309"/>
      <c r="AX1559" s="311" t="s">
        <v>338</v>
      </c>
      <c r="AY1559" s="312"/>
      <c r="AZ1559" s="10"/>
      <c r="BA1559" s="12"/>
      <c r="BB1559" s="12"/>
      <c r="BC1559" s="12" t="e">
        <f>BC1558</f>
        <v>#DIV/0!</v>
      </c>
      <c r="BD1559" s="12"/>
      <c r="BE1559" s="12"/>
      <c r="BF1559" s="12"/>
      <c r="BG1559" s="12"/>
      <c r="BH1559" s="12"/>
      <c r="BI1559" s="12"/>
      <c r="BJ1559" s="12"/>
      <c r="BK1559" s="12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8" t="s">
        <v>336</v>
      </c>
      <c r="BX1559" s="52" t="b">
        <f>IF(AD1558=3,1896.3,IF(AD1558=4,1249.18,IF(AD1558=5,476.76,IF(AD1558=6,3974,IF(AD1558=7,1481.5,IF(AD1558=8,567.82,IF(AD1558=9,5364.7,IF(AD1558=10,1659.18,IF(AD1558=11,1172.3)))))))))</f>
        <v>0</v>
      </c>
      <c r="BY1559" s="52" t="b">
        <f>IF(AE1558=5,2411.56,IF(AE1558=8,2817.26,IF(AE1558=11,2857.82)))</f>
        <v>0</v>
      </c>
      <c r="BZ1559" s="52" t="b">
        <f>IF(AF1558=3,974.64,IF(AF1558=4,651.28,IF(AF1558=5,575.98,IF(AF1558=6,1237.4,IF(AF1558=7,824.6,IF(AF1558=8,732.08,IF(AF1558=9,1597.08,IF(AF1558=10,1068.98,IF(AF1558=11,953.72)))))))))</f>
        <v>0</v>
      </c>
      <c r="CA1559" s="52" t="b">
        <f>IF(AG1558=3,997.78,IF(AG1558=4,722.58,IF(AG1558=5,500.76,IF(AG1558=6,1258.44,IF(AG1558=7,912.42,IF(AG1558=8,632.32,IF(AG1558=9,1630.7,IF(AG1558=10,1144.38,IF(AG1558=11,805.18)))))))))</f>
        <v>0</v>
      </c>
      <c r="CB1559" s="52" t="b">
        <f>IF(AH1558=3,719.7,IF(AH1558=4,261.66,IF(AH1558=5,157.22,IF(AH1558=6,854.38,IF(AH1558=7,321.54,IF(AH1558=8,190.76,IF(AH1558=9,1136.74,IF(AH1558=10,408.8,IF(AH1558=11,265.92)))))))))</f>
        <v>0</v>
      </c>
      <c r="CC1559" s="52" t="b">
        <f>IF(AI1558=3,392.34,IF(AI1558=4,179.86,IF(AI1558=5,97.76,IF(AI1558=6,492.16,IF(AI1558=7,224.14,IF(AI1558=8,123.84,IF(AI1558=9,594.22,IF(AI1558=10,280.82,IF(AI1558=11,159.34)))))))))</f>
        <v>0</v>
      </c>
      <c r="CD1559" s="52" t="b">
        <f>IF(AJ1558=3,216.7,IF(AJ1558=4,129.3,IF(AJ1558=5,91.5,IF(AJ1558=6,288.54,IF(AJ1558=7,173.16,IF(AJ1558=8,122.92,IF(AJ1558=9,390.32,IF(AJ1558=10,236.48,IF(AJ1558=11,167.76)))))))))</f>
        <v>0</v>
      </c>
      <c r="CE1559" s="52" t="b">
        <f>IF(AK1558=3,281.7,IF(AK1558=4,209.68,IF(AK1558=5,106.64,IF(AK1558=6,572.92,IF(AK1558=7,238.84,IF(AK1558=8,126.84,IF(AK1558=9,826.54,IF(AK1558=10,282.66,IF(AK1558=11,292)))))))))</f>
        <v>0</v>
      </c>
      <c r="CF1559" s="52" t="b">
        <f>IF(AL1558=3,702.84,IF(AL1558=4,1094.44,IF(AL1558=5,312.66,IF(AL1558=6,1445.98,IF(AL1558=7,1277.92,IF(AL1558=8,377.58,IF(AL1558=9,1892.8,IF(AL1558=10,1398.92,IF(AL1558=11,723.4)))))))))</f>
        <v>0</v>
      </c>
      <c r="CG1559" s="52" t="b">
        <f>IF(AM1558=3,92.82,IF(AM1558=4,38.02,IF(AM1558=5,31.92,IF(AM1558=6,157.8,IF(AM1558=7,64.68,IF(AM1558=8,54.18,IF(AM1558=9,250.54,IF(AM1558=10,96.96,IF(AM1558=11,86.94)))))))))</f>
        <v>0</v>
      </c>
    </row>
    <row r="1560" spans="1:88" ht="30" customHeight="1">
      <c r="A1560" s="116"/>
      <c r="B1560" s="118"/>
      <c r="C1560" s="117"/>
      <c r="D1560" s="119"/>
      <c r="E1560" s="119"/>
      <c r="F1560" s="10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8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U1560" s="310" t="s">
        <v>416</v>
      </c>
      <c r="AV1560" s="298"/>
      <c r="AW1560" s="307"/>
      <c r="AX1560" s="298" t="s">
        <v>27</v>
      </c>
      <c r="AY1560" s="36" t="s">
        <v>28</v>
      </c>
      <c r="AZ1560" s="10">
        <f>BA1560+BC1560+BD1560+BF1560+BK1560+BM1560+BO1560+BP1560+BQ1560+BS1560+BT1560</f>
        <v>0</v>
      </c>
      <c r="BA1560" s="12"/>
      <c r="BB1560" s="12"/>
      <c r="BC1560" s="12"/>
      <c r="BD1560" s="12"/>
      <c r="BE1560" s="12"/>
      <c r="BF1560" s="12"/>
      <c r="BG1560" s="12"/>
      <c r="BH1560" s="12"/>
      <c r="BI1560" s="12"/>
      <c r="BJ1560" s="12"/>
      <c r="BK1560" s="12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8" t="s">
        <v>328</v>
      </c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</row>
    <row r="1561" spans="1:88" ht="60">
      <c r="A1561" s="116"/>
      <c r="B1561" s="118"/>
      <c r="C1561" s="117"/>
      <c r="D1561" s="119"/>
      <c r="E1561" s="119"/>
      <c r="F1561" s="10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8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U1561" s="310"/>
      <c r="AV1561" s="299"/>
      <c r="AW1561" s="308"/>
      <c r="AX1561" s="300"/>
      <c r="AY1561" s="36" t="s">
        <v>29</v>
      </c>
      <c r="AZ1561" s="10">
        <f t="shared" ref="AZ1561:AZ1565" si="3564">BA1561+BC1561+BD1561+BF1561+BK1561+BM1561+BO1561+BP1561+BQ1561+BS1561+BT1561</f>
        <v>0</v>
      </c>
      <c r="BA1561" s="12"/>
      <c r="BB1561" s="12"/>
      <c r="BC1561" s="12"/>
      <c r="BD1561" s="12"/>
      <c r="BE1561" s="12"/>
      <c r="BF1561" s="12"/>
      <c r="BG1561" s="12"/>
      <c r="BH1561" s="12"/>
      <c r="BI1561" s="12"/>
      <c r="BJ1561" s="12"/>
      <c r="BK1561" s="12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8" t="s">
        <v>329</v>
      </c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</row>
    <row r="1562" spans="1:88" ht="105">
      <c r="A1562" s="116"/>
      <c r="B1562" s="118"/>
      <c r="C1562" s="117"/>
      <c r="D1562" s="119"/>
      <c r="E1562" s="119"/>
      <c r="F1562" s="10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8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T1562" s="32">
        <f>AZ1562-BC1562</f>
        <v>0</v>
      </c>
      <c r="AU1562" s="310"/>
      <c r="AV1562" s="299"/>
      <c r="AW1562" s="308"/>
      <c r="AX1562" s="298" t="s">
        <v>30</v>
      </c>
      <c r="AY1562" s="36" t="s">
        <v>31</v>
      </c>
      <c r="AZ1562" s="10">
        <f t="shared" si="3564"/>
        <v>0</v>
      </c>
      <c r="BA1562" s="12"/>
      <c r="BB1562" s="12"/>
      <c r="BC1562" s="12"/>
      <c r="BD1562" s="12"/>
      <c r="BE1562" s="12"/>
      <c r="BF1562" s="12"/>
      <c r="BG1562" s="12"/>
      <c r="BH1562" s="12"/>
      <c r="BI1562" s="12"/>
      <c r="BJ1562" s="12"/>
      <c r="BK1562" s="12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8" t="s">
        <v>330</v>
      </c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</row>
    <row r="1563" spans="1:88" ht="15">
      <c r="A1563" s="116"/>
      <c r="B1563" s="118"/>
      <c r="C1563" s="117"/>
      <c r="D1563" s="119"/>
      <c r="E1563" s="119"/>
      <c r="F1563" s="10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8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U1563" s="310"/>
      <c r="AV1563" s="299"/>
      <c r="AW1563" s="308"/>
      <c r="AX1563" s="299"/>
      <c r="AY1563" s="36" t="s">
        <v>32</v>
      </c>
      <c r="AZ1563" s="10">
        <f t="shared" si="3564"/>
        <v>0</v>
      </c>
      <c r="BA1563" s="12"/>
      <c r="BB1563" s="12"/>
      <c r="BC1563" s="12"/>
      <c r="BD1563" s="12"/>
      <c r="BE1563" s="12"/>
      <c r="BF1563" s="12"/>
      <c r="BG1563" s="12"/>
      <c r="BH1563" s="12"/>
      <c r="BI1563" s="12"/>
      <c r="BJ1563" s="12"/>
      <c r="BK1563" s="12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8" t="s">
        <v>331</v>
      </c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</row>
    <row r="1564" spans="1:88" ht="15">
      <c r="A1564" s="116"/>
      <c r="B1564" s="118"/>
      <c r="C1564" s="117"/>
      <c r="D1564" s="119"/>
      <c r="E1564" s="119"/>
      <c r="F1564" s="10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8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U1564" s="310"/>
      <c r="AV1564" s="299"/>
      <c r="AW1564" s="308"/>
      <c r="AX1564" s="299"/>
      <c r="AY1564" s="36" t="s">
        <v>33</v>
      </c>
      <c r="AZ1564" s="10">
        <f t="shared" si="3564"/>
        <v>0</v>
      </c>
      <c r="BA1564" s="12"/>
      <c r="BB1564" s="12"/>
      <c r="BC1564" s="12"/>
      <c r="BD1564" s="12"/>
      <c r="BE1564" s="12"/>
      <c r="BF1564" s="12"/>
      <c r="BG1564" s="12"/>
      <c r="BH1564" s="12"/>
      <c r="BI1564" s="12"/>
      <c r="BJ1564" s="12"/>
      <c r="BK1564" s="12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8" t="s">
        <v>332</v>
      </c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</row>
    <row r="1565" spans="1:88" ht="15">
      <c r="A1565" s="116"/>
      <c r="B1565" s="118"/>
      <c r="C1565" s="117"/>
      <c r="D1565" s="119"/>
      <c r="E1565" s="119"/>
      <c r="F1565" s="10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8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U1565" s="310"/>
      <c r="AV1565" s="299"/>
      <c r="AW1565" s="308"/>
      <c r="AX1565" s="300"/>
      <c r="AY1565" s="36" t="s">
        <v>34</v>
      </c>
      <c r="AZ1565" s="10">
        <f t="shared" si="3564"/>
        <v>0</v>
      </c>
      <c r="BA1565" s="12"/>
      <c r="BB1565" s="12"/>
      <c r="BC1565" s="12"/>
      <c r="BD1565" s="12"/>
      <c r="BE1565" s="12"/>
      <c r="BF1565" s="12"/>
      <c r="BG1565" s="12"/>
      <c r="BH1565" s="12"/>
      <c r="BI1565" s="12"/>
      <c r="BJ1565" s="12"/>
      <c r="BK1565" s="12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8" t="s">
        <v>333</v>
      </c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</row>
    <row r="1566" spans="1:88" ht="15">
      <c r="A1566" s="116"/>
      <c r="B1566" s="118"/>
      <c r="C1566" s="117"/>
      <c r="D1566" s="119"/>
      <c r="E1566" s="119"/>
      <c r="F1566" s="10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8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U1566" s="310"/>
      <c r="AV1566" s="299"/>
      <c r="AW1566" s="308"/>
      <c r="AX1566" s="311" t="s">
        <v>35</v>
      </c>
      <c r="AY1566" s="312"/>
      <c r="AZ1566" s="10">
        <f>AZ1560+AZ1561+AZ1562+AZ1563+AZ1564+AZ1565</f>
        <v>0</v>
      </c>
      <c r="BA1566" s="10">
        <f t="shared" ref="BA1566:BT1566" si="3565">BA1560+BA1561+BA1562+BA1563+BA1564+BA1565</f>
        <v>0</v>
      </c>
      <c r="BB1566" s="10">
        <f t="shared" si="3565"/>
        <v>0</v>
      </c>
      <c r="BC1566" s="10">
        <f t="shared" si="3565"/>
        <v>0</v>
      </c>
      <c r="BD1566" s="10">
        <f t="shared" si="3565"/>
        <v>0</v>
      </c>
      <c r="BE1566" s="10">
        <f t="shared" si="3565"/>
        <v>0</v>
      </c>
      <c r="BF1566" s="10">
        <f t="shared" si="3565"/>
        <v>0</v>
      </c>
      <c r="BG1566" s="10">
        <f t="shared" si="3565"/>
        <v>0</v>
      </c>
      <c r="BH1566" s="10">
        <f t="shared" si="3565"/>
        <v>0</v>
      </c>
      <c r="BI1566" s="10">
        <f t="shared" si="3565"/>
        <v>0</v>
      </c>
      <c r="BJ1566" s="10">
        <f t="shared" si="3565"/>
        <v>0</v>
      </c>
      <c r="BK1566" s="10">
        <f t="shared" si="3565"/>
        <v>0</v>
      </c>
      <c r="BL1566" s="10">
        <f t="shared" si="3565"/>
        <v>0</v>
      </c>
      <c r="BM1566" s="10">
        <f t="shared" si="3565"/>
        <v>0</v>
      </c>
      <c r="BN1566" s="10">
        <f t="shared" si="3565"/>
        <v>0</v>
      </c>
      <c r="BO1566" s="10">
        <f t="shared" si="3565"/>
        <v>0</v>
      </c>
      <c r="BP1566" s="10">
        <f t="shared" si="3565"/>
        <v>0</v>
      </c>
      <c r="BQ1566" s="10">
        <f t="shared" si="3565"/>
        <v>0</v>
      </c>
      <c r="BR1566" s="10">
        <f t="shared" si="3565"/>
        <v>0</v>
      </c>
      <c r="BS1566" s="10">
        <f t="shared" si="3565"/>
        <v>0</v>
      </c>
      <c r="BT1566" s="10">
        <f t="shared" si="3565"/>
        <v>0</v>
      </c>
      <c r="BU1566" s="18" t="s">
        <v>334</v>
      </c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J1566" s="123"/>
    </row>
    <row r="1567" spans="1:88" ht="15">
      <c r="A1567" s="116"/>
      <c r="B1567" s="118"/>
      <c r="C1567" s="117"/>
      <c r="D1567" s="119"/>
      <c r="E1567" s="119"/>
      <c r="F1567" s="10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8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U1567" s="310"/>
      <c r="AV1567" s="299"/>
      <c r="AW1567" s="308"/>
      <c r="AX1567" s="311" t="s">
        <v>337</v>
      </c>
      <c r="AY1567" s="312"/>
      <c r="AZ1567" s="10"/>
      <c r="BA1567" s="12"/>
      <c r="BB1567" s="12"/>
      <c r="BC1567" s="12" t="e">
        <f>BC1566/AW1560</f>
        <v>#DIV/0!</v>
      </c>
      <c r="BD1567" s="12"/>
      <c r="BE1567" s="12"/>
      <c r="BF1567" s="12"/>
      <c r="BG1567" s="12"/>
      <c r="BH1567" s="12"/>
      <c r="BI1567" s="12"/>
      <c r="BJ1567" s="12"/>
      <c r="BK1567" s="12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8" t="s">
        <v>335</v>
      </c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</row>
    <row r="1568" spans="1:88" ht="15">
      <c r="A1568" s="116"/>
      <c r="B1568" s="118"/>
      <c r="C1568" s="117"/>
      <c r="D1568" s="119"/>
      <c r="E1568" s="119"/>
      <c r="F1568" s="10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8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U1568" s="310"/>
      <c r="AV1568" s="300"/>
      <c r="AW1568" s="309"/>
      <c r="AX1568" s="311" t="s">
        <v>338</v>
      </c>
      <c r="AY1568" s="312"/>
      <c r="AZ1568" s="10"/>
      <c r="BA1568" s="12"/>
      <c r="BB1568" s="12"/>
      <c r="BC1568" s="12" t="e">
        <f>BC1567</f>
        <v>#DIV/0!</v>
      </c>
      <c r="BD1568" s="12"/>
      <c r="BE1568" s="12"/>
      <c r="BF1568" s="12"/>
      <c r="BG1568" s="12"/>
      <c r="BH1568" s="12"/>
      <c r="BI1568" s="12"/>
      <c r="BJ1568" s="12"/>
      <c r="BK1568" s="12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8" t="s">
        <v>336</v>
      </c>
      <c r="BX1568" s="52" t="b">
        <f>IF(AD1567=3,1896.3,IF(AD1567=4,1249.18,IF(AD1567=5,476.76,IF(AD1567=6,3974,IF(AD1567=7,1481.5,IF(AD1567=8,567.82,IF(AD1567=9,5364.7,IF(AD1567=10,1659.18,IF(AD1567=11,1172.3)))))))))</f>
        <v>0</v>
      </c>
      <c r="BY1568" s="52" t="b">
        <f>IF(AE1567=5,2411.56,IF(AE1567=8,2817.26,IF(AE1567=11,2857.82)))</f>
        <v>0</v>
      </c>
      <c r="BZ1568" s="52" t="b">
        <f>IF(AF1567=3,974.64,IF(AF1567=4,651.28,IF(AF1567=5,575.98,IF(AF1567=6,1237.4,IF(AF1567=7,824.6,IF(AF1567=8,732.08,IF(AF1567=9,1597.08,IF(AF1567=10,1068.98,IF(AF1567=11,953.72)))))))))</f>
        <v>0</v>
      </c>
      <c r="CA1568" s="52" t="b">
        <f>IF(AG1567=3,997.78,IF(AG1567=4,722.58,IF(AG1567=5,500.76,IF(AG1567=6,1258.44,IF(AG1567=7,912.42,IF(AG1567=8,632.32,IF(AG1567=9,1630.7,IF(AG1567=10,1144.38,IF(AG1567=11,805.18)))))))))</f>
        <v>0</v>
      </c>
      <c r="CB1568" s="52" t="b">
        <f>IF(AH1567=3,719.7,IF(AH1567=4,261.66,IF(AH1567=5,157.22,IF(AH1567=6,854.38,IF(AH1567=7,321.54,IF(AH1567=8,190.76,IF(AH1567=9,1136.74,IF(AH1567=10,408.8,IF(AH1567=11,265.92)))))))))</f>
        <v>0</v>
      </c>
      <c r="CC1568" s="52" t="b">
        <f>IF(AI1567=3,392.34,IF(AI1567=4,179.86,IF(AI1567=5,97.76,IF(AI1567=6,492.16,IF(AI1567=7,224.14,IF(AI1567=8,123.84,IF(AI1567=9,594.22,IF(AI1567=10,280.82,IF(AI1567=11,159.34)))))))))</f>
        <v>0</v>
      </c>
      <c r="CD1568" s="52" t="b">
        <f>IF(AJ1567=3,216.7,IF(AJ1567=4,129.3,IF(AJ1567=5,91.5,IF(AJ1567=6,288.54,IF(AJ1567=7,173.16,IF(AJ1567=8,122.92,IF(AJ1567=9,390.32,IF(AJ1567=10,236.48,IF(AJ1567=11,167.76)))))))))</f>
        <v>0</v>
      </c>
      <c r="CE1568" s="52" t="b">
        <f>IF(AK1567=3,281.7,IF(AK1567=4,209.68,IF(AK1567=5,106.64,IF(AK1567=6,572.92,IF(AK1567=7,238.84,IF(AK1567=8,126.84,IF(AK1567=9,826.54,IF(AK1567=10,282.66,IF(AK1567=11,292)))))))))</f>
        <v>0</v>
      </c>
      <c r="CF1568" s="52" t="b">
        <f>IF(AL1567=3,702.84,IF(AL1567=4,1094.44,IF(AL1567=5,312.66,IF(AL1567=6,1445.98,IF(AL1567=7,1277.92,IF(AL1567=8,377.58,IF(AL1567=9,1892.8,IF(AL1567=10,1398.92,IF(AL1567=11,723.4)))))))))</f>
        <v>0</v>
      </c>
      <c r="CG1568" s="52" t="b">
        <f>IF(AM1567=3,92.82,IF(AM1567=4,38.02,IF(AM1567=5,31.92,IF(AM1567=6,157.8,IF(AM1567=7,64.68,IF(AM1567=8,54.18,IF(AM1567=9,250.54,IF(AM1567=10,96.96,IF(AM1567=11,86.94)))))))))</f>
        <v>0</v>
      </c>
    </row>
    <row r="1569" spans="1:88" ht="30">
      <c r="A1569" s="116"/>
      <c r="B1569" s="118"/>
      <c r="C1569" s="117"/>
      <c r="D1569" s="119"/>
      <c r="E1569" s="119"/>
      <c r="F1569" s="10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8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U1569" s="310" t="s">
        <v>442</v>
      </c>
      <c r="AV1569" s="298"/>
      <c r="AW1569" s="307"/>
      <c r="AX1569" s="298" t="s">
        <v>27</v>
      </c>
      <c r="AY1569" s="36" t="s">
        <v>28</v>
      </c>
      <c r="AZ1569" s="10">
        <f>BA1569+BC1569+BD1569+BF1569+BK1569+BM1569+BO1569+BP1569+BQ1569+BS1569+BT1569</f>
        <v>0</v>
      </c>
      <c r="BA1569" s="12"/>
      <c r="BB1569" s="12"/>
      <c r="BC1569" s="12"/>
      <c r="BD1569" s="12"/>
      <c r="BE1569" s="12"/>
      <c r="BF1569" s="12"/>
      <c r="BG1569" s="12"/>
      <c r="BH1569" s="12"/>
      <c r="BI1569" s="12"/>
      <c r="BJ1569" s="12"/>
      <c r="BK1569" s="12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8" t="s">
        <v>328</v>
      </c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</row>
    <row r="1570" spans="1:88" ht="60">
      <c r="A1570" s="116"/>
      <c r="B1570" s="118"/>
      <c r="C1570" s="117"/>
      <c r="D1570" s="119"/>
      <c r="E1570" s="119"/>
      <c r="F1570" s="10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8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U1570" s="310"/>
      <c r="AV1570" s="299"/>
      <c r="AW1570" s="308"/>
      <c r="AX1570" s="300"/>
      <c r="AY1570" s="36" t="s">
        <v>29</v>
      </c>
      <c r="AZ1570" s="10">
        <f t="shared" ref="AZ1570:AZ1574" si="3566">BA1570+BC1570+BD1570+BF1570+BK1570+BM1570+BO1570+BP1570+BQ1570+BS1570+BT1570</f>
        <v>0</v>
      </c>
      <c r="BA1570" s="12"/>
      <c r="BB1570" s="12"/>
      <c r="BC1570" s="12"/>
      <c r="BD1570" s="12"/>
      <c r="BE1570" s="12"/>
      <c r="BF1570" s="12"/>
      <c r="BG1570" s="12"/>
      <c r="BH1570" s="12"/>
      <c r="BI1570" s="12"/>
      <c r="BJ1570" s="12"/>
      <c r="BK1570" s="12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8" t="s">
        <v>329</v>
      </c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</row>
    <row r="1571" spans="1:88" ht="105">
      <c r="A1571" s="116"/>
      <c r="B1571" s="118"/>
      <c r="C1571" s="117"/>
      <c r="D1571" s="119"/>
      <c r="E1571" s="119"/>
      <c r="F1571" s="10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8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T1571" s="32">
        <f>AZ1571-BC1571</f>
        <v>0</v>
      </c>
      <c r="AU1571" s="310"/>
      <c r="AV1571" s="299"/>
      <c r="AW1571" s="308"/>
      <c r="AX1571" s="298" t="s">
        <v>30</v>
      </c>
      <c r="AY1571" s="36" t="s">
        <v>31</v>
      </c>
      <c r="AZ1571" s="10">
        <f t="shared" si="3566"/>
        <v>0</v>
      </c>
      <c r="BA1571" s="12"/>
      <c r="BB1571" s="12"/>
      <c r="BC1571" s="12"/>
      <c r="BD1571" s="12"/>
      <c r="BE1571" s="12"/>
      <c r="BF1571" s="12"/>
      <c r="BG1571" s="12"/>
      <c r="BH1571" s="12"/>
      <c r="BI1571" s="12"/>
      <c r="BJ1571" s="12"/>
      <c r="BK1571" s="12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8" t="s">
        <v>330</v>
      </c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</row>
    <row r="1572" spans="1:88" ht="15">
      <c r="A1572" s="116"/>
      <c r="B1572" s="118"/>
      <c r="C1572" s="117"/>
      <c r="D1572" s="119"/>
      <c r="E1572" s="119"/>
      <c r="F1572" s="10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8"/>
      <c r="AD1572" s="56"/>
      <c r="AE1572" s="56"/>
      <c r="AF1572" s="56"/>
      <c r="AG1572" s="56"/>
      <c r="AH1572" s="56"/>
      <c r="AI1572" s="56"/>
      <c r="AJ1572" s="56"/>
      <c r="AK1572" s="56"/>
      <c r="AL1572" s="56"/>
      <c r="AM1572" s="56"/>
      <c r="AU1572" s="310"/>
      <c r="AV1572" s="299"/>
      <c r="AW1572" s="308"/>
      <c r="AX1572" s="299"/>
      <c r="AY1572" s="36" t="s">
        <v>32</v>
      </c>
      <c r="AZ1572" s="10">
        <f t="shared" si="3566"/>
        <v>0</v>
      </c>
      <c r="BA1572" s="12"/>
      <c r="BB1572" s="12"/>
      <c r="BC1572" s="12"/>
      <c r="BD1572" s="12"/>
      <c r="BE1572" s="12"/>
      <c r="BF1572" s="12"/>
      <c r="BG1572" s="12"/>
      <c r="BH1572" s="12"/>
      <c r="BI1572" s="12"/>
      <c r="BJ1572" s="12"/>
      <c r="BK1572" s="12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8" t="s">
        <v>331</v>
      </c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</row>
    <row r="1573" spans="1:88" ht="15">
      <c r="A1573" s="116"/>
      <c r="B1573" s="118"/>
      <c r="C1573" s="117"/>
      <c r="D1573" s="119"/>
      <c r="E1573" s="119"/>
      <c r="F1573" s="10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8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U1573" s="310"/>
      <c r="AV1573" s="299"/>
      <c r="AW1573" s="308"/>
      <c r="AX1573" s="299"/>
      <c r="AY1573" s="36" t="s">
        <v>33</v>
      </c>
      <c r="AZ1573" s="10">
        <f t="shared" si="3566"/>
        <v>0</v>
      </c>
      <c r="BA1573" s="12"/>
      <c r="BB1573" s="12"/>
      <c r="BC1573" s="12"/>
      <c r="BD1573" s="12"/>
      <c r="BE1573" s="12"/>
      <c r="BF1573" s="12"/>
      <c r="BG1573" s="12"/>
      <c r="BH1573" s="12"/>
      <c r="BI1573" s="12"/>
      <c r="BJ1573" s="12"/>
      <c r="BK1573" s="12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8" t="s">
        <v>332</v>
      </c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</row>
    <row r="1574" spans="1:88" ht="15">
      <c r="A1574" s="116"/>
      <c r="B1574" s="118"/>
      <c r="C1574" s="117"/>
      <c r="D1574" s="119"/>
      <c r="E1574" s="119"/>
      <c r="F1574" s="10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8"/>
      <c r="AD1574" s="56"/>
      <c r="AE1574" s="56"/>
      <c r="AF1574" s="56"/>
      <c r="AG1574" s="56"/>
      <c r="AH1574" s="56"/>
      <c r="AI1574" s="56"/>
      <c r="AJ1574" s="56"/>
      <c r="AK1574" s="56"/>
      <c r="AL1574" s="56"/>
      <c r="AM1574" s="56"/>
      <c r="AU1574" s="310"/>
      <c r="AV1574" s="299"/>
      <c r="AW1574" s="308"/>
      <c r="AX1574" s="300"/>
      <c r="AY1574" s="36" t="s">
        <v>34</v>
      </c>
      <c r="AZ1574" s="10">
        <f t="shared" si="3566"/>
        <v>0</v>
      </c>
      <c r="BA1574" s="12"/>
      <c r="BB1574" s="12"/>
      <c r="BC1574" s="12"/>
      <c r="BD1574" s="12"/>
      <c r="BE1574" s="12"/>
      <c r="BF1574" s="12"/>
      <c r="BG1574" s="12"/>
      <c r="BH1574" s="12"/>
      <c r="BI1574" s="12"/>
      <c r="BJ1574" s="12"/>
      <c r="BK1574" s="12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8" t="s">
        <v>333</v>
      </c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</row>
    <row r="1575" spans="1:88" ht="15">
      <c r="A1575" s="116"/>
      <c r="B1575" s="118"/>
      <c r="C1575" s="117"/>
      <c r="D1575" s="119"/>
      <c r="E1575" s="119"/>
      <c r="F1575" s="10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8"/>
      <c r="AD1575" s="56"/>
      <c r="AE1575" s="56"/>
      <c r="AF1575" s="56"/>
      <c r="AG1575" s="56"/>
      <c r="AH1575" s="56"/>
      <c r="AI1575" s="56"/>
      <c r="AJ1575" s="56"/>
      <c r="AK1575" s="56"/>
      <c r="AL1575" s="56"/>
      <c r="AM1575" s="56"/>
      <c r="AU1575" s="310"/>
      <c r="AV1575" s="299"/>
      <c r="AW1575" s="308"/>
      <c r="AX1575" s="311" t="s">
        <v>35</v>
      </c>
      <c r="AY1575" s="312"/>
      <c r="AZ1575" s="10">
        <f>AZ1569+AZ1570+AZ1571+AZ1572+AZ1573+AZ1574</f>
        <v>0</v>
      </c>
      <c r="BA1575" s="10">
        <f t="shared" ref="BA1575:BT1575" si="3567">BA1569+BA1570+BA1571+BA1572+BA1573+BA1574</f>
        <v>0</v>
      </c>
      <c r="BB1575" s="10">
        <f t="shared" si="3567"/>
        <v>0</v>
      </c>
      <c r="BC1575" s="10">
        <f t="shared" si="3567"/>
        <v>0</v>
      </c>
      <c r="BD1575" s="10">
        <f t="shared" si="3567"/>
        <v>0</v>
      </c>
      <c r="BE1575" s="10">
        <f t="shared" si="3567"/>
        <v>0</v>
      </c>
      <c r="BF1575" s="10">
        <f t="shared" si="3567"/>
        <v>0</v>
      </c>
      <c r="BG1575" s="10">
        <f t="shared" si="3567"/>
        <v>0</v>
      </c>
      <c r="BH1575" s="10">
        <f t="shared" si="3567"/>
        <v>0</v>
      </c>
      <c r="BI1575" s="10">
        <f t="shared" si="3567"/>
        <v>0</v>
      </c>
      <c r="BJ1575" s="10">
        <f t="shared" si="3567"/>
        <v>0</v>
      </c>
      <c r="BK1575" s="10">
        <f t="shared" si="3567"/>
        <v>0</v>
      </c>
      <c r="BL1575" s="10">
        <f t="shared" si="3567"/>
        <v>0</v>
      </c>
      <c r="BM1575" s="10">
        <f t="shared" si="3567"/>
        <v>0</v>
      </c>
      <c r="BN1575" s="10">
        <f t="shared" si="3567"/>
        <v>0</v>
      </c>
      <c r="BO1575" s="10">
        <f t="shared" si="3567"/>
        <v>0</v>
      </c>
      <c r="BP1575" s="10">
        <f t="shared" si="3567"/>
        <v>0</v>
      </c>
      <c r="BQ1575" s="10">
        <f t="shared" si="3567"/>
        <v>0</v>
      </c>
      <c r="BR1575" s="10">
        <f t="shared" si="3567"/>
        <v>0</v>
      </c>
      <c r="BS1575" s="10">
        <f t="shared" si="3567"/>
        <v>0</v>
      </c>
      <c r="BT1575" s="10">
        <f t="shared" si="3567"/>
        <v>0</v>
      </c>
      <c r="BU1575" s="18" t="s">
        <v>334</v>
      </c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J1575" s="123"/>
    </row>
    <row r="1576" spans="1:88" ht="15">
      <c r="A1576" s="116"/>
      <c r="B1576" s="118"/>
      <c r="C1576" s="117"/>
      <c r="D1576" s="119"/>
      <c r="E1576" s="119"/>
      <c r="F1576" s="10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8"/>
      <c r="AD1576" s="56"/>
      <c r="AE1576" s="56"/>
      <c r="AF1576" s="56"/>
      <c r="AG1576" s="56"/>
      <c r="AH1576" s="56"/>
      <c r="AI1576" s="56"/>
      <c r="AJ1576" s="56"/>
      <c r="AK1576" s="56"/>
      <c r="AL1576" s="56"/>
      <c r="AM1576" s="56"/>
      <c r="AU1576" s="310"/>
      <c r="AV1576" s="299"/>
      <c r="AW1576" s="308"/>
      <c r="AX1576" s="311" t="s">
        <v>337</v>
      </c>
      <c r="AY1576" s="312"/>
      <c r="AZ1576" s="10"/>
      <c r="BA1576" s="12"/>
      <c r="BB1576" s="12"/>
      <c r="BC1576" s="12" t="e">
        <f>BC1575/AW1569</f>
        <v>#DIV/0!</v>
      </c>
      <c r="BD1576" s="12"/>
      <c r="BE1576" s="12"/>
      <c r="BF1576" s="12"/>
      <c r="BG1576" s="12"/>
      <c r="BH1576" s="12"/>
      <c r="BI1576" s="12"/>
      <c r="BJ1576" s="12"/>
      <c r="BK1576" s="12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8" t="s">
        <v>335</v>
      </c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</row>
    <row r="1577" spans="1:88" ht="15">
      <c r="A1577" s="116"/>
      <c r="B1577" s="118"/>
      <c r="C1577" s="117"/>
      <c r="D1577" s="119"/>
      <c r="E1577" s="119"/>
      <c r="F1577" s="10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8"/>
      <c r="AD1577" s="56"/>
      <c r="AE1577" s="56"/>
      <c r="AF1577" s="56"/>
      <c r="AG1577" s="56"/>
      <c r="AH1577" s="56"/>
      <c r="AI1577" s="56"/>
      <c r="AJ1577" s="56"/>
      <c r="AK1577" s="56"/>
      <c r="AL1577" s="56"/>
      <c r="AM1577" s="56"/>
      <c r="AU1577" s="310"/>
      <c r="AV1577" s="300"/>
      <c r="AW1577" s="309"/>
      <c r="AX1577" s="311" t="s">
        <v>338</v>
      </c>
      <c r="AY1577" s="312"/>
      <c r="AZ1577" s="10"/>
      <c r="BA1577" s="12"/>
      <c r="BB1577" s="12"/>
      <c r="BC1577" s="12" t="e">
        <f>BC1576</f>
        <v>#DIV/0!</v>
      </c>
      <c r="BD1577" s="12"/>
      <c r="BE1577" s="12"/>
      <c r="BF1577" s="12"/>
      <c r="BG1577" s="12"/>
      <c r="BH1577" s="12"/>
      <c r="BI1577" s="12"/>
      <c r="BJ1577" s="12"/>
      <c r="BK1577" s="12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8" t="s">
        <v>336</v>
      </c>
      <c r="BX1577" s="52" t="b">
        <f>IF(AD1576=3,1896.3,IF(AD1576=4,1249.18,IF(AD1576=5,476.76,IF(AD1576=6,3974,IF(AD1576=7,1481.5,IF(AD1576=8,567.82,IF(AD1576=9,5364.7,IF(AD1576=10,1659.18,IF(AD1576=11,1172.3)))))))))</f>
        <v>0</v>
      </c>
      <c r="BY1577" s="52" t="b">
        <f>IF(AE1576=5,2411.56,IF(AE1576=8,2817.26,IF(AE1576=11,2857.82)))</f>
        <v>0</v>
      </c>
      <c r="BZ1577" s="52" t="b">
        <f>IF(AF1576=3,974.64,IF(AF1576=4,651.28,IF(AF1576=5,575.98,IF(AF1576=6,1237.4,IF(AF1576=7,824.6,IF(AF1576=8,732.08,IF(AF1576=9,1597.08,IF(AF1576=10,1068.98,IF(AF1576=11,953.72)))))))))</f>
        <v>0</v>
      </c>
      <c r="CA1577" s="52" t="b">
        <f>IF(AG1576=3,997.78,IF(AG1576=4,722.58,IF(AG1576=5,500.76,IF(AG1576=6,1258.44,IF(AG1576=7,912.42,IF(AG1576=8,632.32,IF(AG1576=9,1630.7,IF(AG1576=10,1144.38,IF(AG1576=11,805.18)))))))))</f>
        <v>0</v>
      </c>
      <c r="CB1577" s="52" t="b">
        <f>IF(AH1576=3,719.7,IF(AH1576=4,261.66,IF(AH1576=5,157.22,IF(AH1576=6,854.38,IF(AH1576=7,321.54,IF(AH1576=8,190.76,IF(AH1576=9,1136.74,IF(AH1576=10,408.8,IF(AH1576=11,265.92)))))))))</f>
        <v>0</v>
      </c>
      <c r="CC1577" s="52" t="b">
        <f>IF(AI1576=3,392.34,IF(AI1576=4,179.86,IF(AI1576=5,97.76,IF(AI1576=6,492.16,IF(AI1576=7,224.14,IF(AI1576=8,123.84,IF(AI1576=9,594.22,IF(AI1576=10,280.82,IF(AI1576=11,159.34)))))))))</f>
        <v>0</v>
      </c>
      <c r="CD1577" s="52" t="b">
        <f>IF(AJ1576=3,216.7,IF(AJ1576=4,129.3,IF(AJ1576=5,91.5,IF(AJ1576=6,288.54,IF(AJ1576=7,173.16,IF(AJ1576=8,122.92,IF(AJ1576=9,390.32,IF(AJ1576=10,236.48,IF(AJ1576=11,167.76)))))))))</f>
        <v>0</v>
      </c>
      <c r="CE1577" s="52" t="b">
        <f>IF(AK1576=3,281.7,IF(AK1576=4,209.68,IF(AK1576=5,106.64,IF(AK1576=6,572.92,IF(AK1576=7,238.84,IF(AK1576=8,126.84,IF(AK1576=9,826.54,IF(AK1576=10,282.66,IF(AK1576=11,292)))))))))</f>
        <v>0</v>
      </c>
      <c r="CF1577" s="52" t="b">
        <f>IF(AL1576=3,702.84,IF(AL1576=4,1094.44,IF(AL1576=5,312.66,IF(AL1576=6,1445.98,IF(AL1576=7,1277.92,IF(AL1576=8,377.58,IF(AL1576=9,1892.8,IF(AL1576=10,1398.92,IF(AL1576=11,723.4)))))))))</f>
        <v>0</v>
      </c>
      <c r="CG1577" s="52" t="b">
        <f>IF(AM1576=3,92.82,IF(AM1576=4,38.02,IF(AM1576=5,31.92,IF(AM1576=6,157.8,IF(AM1576=7,64.68,IF(AM1576=8,54.18,IF(AM1576=9,250.54,IF(AM1576=10,96.96,IF(AM1576=11,86.94)))))))))</f>
        <v>0</v>
      </c>
    </row>
    <row r="1578" spans="1:88" ht="30" customHeight="1">
      <c r="A1578" s="298"/>
      <c r="B1578" s="298" t="s">
        <v>341</v>
      </c>
      <c r="C1578" s="307">
        <f>SUM(C957:C1370)</f>
        <v>147405.79999999993</v>
      </c>
      <c r="D1578" s="298" t="s">
        <v>27</v>
      </c>
      <c r="E1578" s="36" t="s">
        <v>28</v>
      </c>
      <c r="F1578" s="40">
        <f>G1578+I1578+J1578+L1578+Q1578+S1578+U1578+V1578+W1578+Y1578+Z1578</f>
        <v>78040854.963000014</v>
      </c>
      <c r="G1578" s="45">
        <f>G957+G966+G975+G984+G993+G1002+G1011+G1020+G1029+G1038+G1047+G1056+G1065+G1074+G1083+G1092+G1101+G1110+G1119+G1128+G1137+G1146+G1155+G1164+G1173+G1182+G1191+G1200+G1209+G1218+G1227+G1236+G1245+G1254+G1263+G1272+G1281+G1290+G1299+G1308+G1317+G1326+G1335+G1344+G1353+G1362</f>
        <v>47713822.935700007</v>
      </c>
      <c r="H1578" s="45">
        <f t="shared" ref="H1578:Z1578" si="3568">H957+H966+H975+H984+H993+H1002+H1011+H1020+H1029+H1038+H1047+H1056+H1065+H1074+H1083+H1092+H1101+H1110+H1119+H1128+H1137+H1146+H1155+H1164+H1173+H1182+H1191+H1200+H1209+H1218+H1227+H1236+H1245+H1254+H1263+H1272+H1281+H1290+H1299+H1308+H1317+H1326+H1335+H1344+H1353+H1362</f>
        <v>0</v>
      </c>
      <c r="I1578" s="45">
        <f t="shared" si="3568"/>
        <v>0</v>
      </c>
      <c r="J1578" s="45">
        <f t="shared" si="3568"/>
        <v>6157722.1440000003</v>
      </c>
      <c r="K1578" s="45">
        <f t="shared" si="3568"/>
        <v>0</v>
      </c>
      <c r="L1578" s="45">
        <f t="shared" si="3568"/>
        <v>17502249.653300002</v>
      </c>
      <c r="M1578" s="45">
        <f t="shared" si="3568"/>
        <v>17502249.653300002</v>
      </c>
      <c r="N1578" s="45">
        <f t="shared" si="3568"/>
        <v>0</v>
      </c>
      <c r="O1578" s="45">
        <f t="shared" si="3568"/>
        <v>0</v>
      </c>
      <c r="P1578" s="45">
        <f t="shared" si="3568"/>
        <v>0</v>
      </c>
      <c r="Q1578" s="45">
        <f t="shared" si="3568"/>
        <v>6337898.4439999992</v>
      </c>
      <c r="R1578" s="45">
        <f t="shared" si="3568"/>
        <v>0</v>
      </c>
      <c r="S1578" s="45">
        <f t="shared" si="3568"/>
        <v>329161.78600000002</v>
      </c>
      <c r="T1578" s="45">
        <f t="shared" si="3568"/>
        <v>0</v>
      </c>
      <c r="U1578" s="45">
        <f t="shared" si="3568"/>
        <v>0</v>
      </c>
      <c r="V1578" s="45">
        <f t="shared" si="3568"/>
        <v>0</v>
      </c>
      <c r="W1578" s="45">
        <f t="shared" si="3568"/>
        <v>0</v>
      </c>
      <c r="X1578" s="45">
        <f t="shared" si="3568"/>
        <v>0</v>
      </c>
      <c r="Y1578" s="45">
        <f t="shared" si="3568"/>
        <v>0</v>
      </c>
      <c r="Z1578" s="45">
        <f t="shared" si="3568"/>
        <v>0</v>
      </c>
      <c r="AA1578" s="17">
        <v>1</v>
      </c>
      <c r="AD1578" s="4" t="e">
        <f>IF(AND(#REF!&gt;938,#REF!&lt;949),3,IF(AND(#REF!&gt;614,#REF!&lt;625),4,IF(AND(#REF!&gt;228,#REF!&lt;239),5,IF(AND(#REF!&gt;1977,#REF!&lt;1988),6,IF(AND(#REF!&gt;730,#REF!&lt;741),7,IF(AND(#REF!&gt;273,#REF!&lt;284),8,IF(AND(#REF!&gt;2672,#REF!&lt;2683),9,IF(AND(#REF!&gt;819,#REF!&lt;830),10,IF(AND(#REF!&gt;576,#REF!&lt;587),11,IF(AND(#REF!&gt;982,#REF!&lt;993),12,IF(AND(#REF!&gt;643,#REF!&lt;654),13,IF(AND(#REF!&gt;239,#REF!&lt;250),14,IF(AND(#REF!&gt;2070,#REF!&lt;2081),15,IF(AND(#REF!&gt;765,#REF!&lt;776),16,IF(AND(#REF!&gt;287,#REF!&lt;298),17,IF(AND(#REF!&gt;2798,#REF!&lt;2809),18,IF(AND(#REF!&gt;858,#REF!&lt;869),19,IF(AND(#REF!&gt;603,#REF!&lt;614),20))))))))))))))))))</f>
        <v>#REF!</v>
      </c>
      <c r="AE1578" s="4" t="e">
        <f>IF(AND(#REF!&gt;1995,#REF!&lt;1206),5,IF(AND(#REF!&gt;1398,#REF!&lt;1409),8,IF(AND(#REF!&gt;1418,#REF!&lt;1429),11,IF(AND(#REF!&gt;1252,#REF!&lt;1263),14,IF(AND(#REF!&gt;1464,#REF!&lt;1475),17,IF(AND(#REF!&gt;1486,#REF!&lt;1497),20))))))</f>
        <v>#REF!</v>
      </c>
      <c r="AF1578" s="4" t="e">
        <f>IF(AND(#REF!&gt;938,#REF!&lt;949),3,IF(AND(#REF!&gt;614,#REF!&lt;625),4,IF(AND(#REF!&gt;228,#REF!&lt;239),5,IF(AND(#REF!&gt;1977,#REF!&lt;1988),6,IF(AND(#REF!&gt;730,#REF!&lt;741),7,IF(AND(#REF!&gt;273,#REF!&lt;284),8,IF(AND(#REF!&gt;2672,#REF!&lt;2683),9,IF(AND(#REF!&gt;819,#REF!&lt;830),10,IF(AND(#REF!&gt;576,#REF!&lt;587),11,IF(AND(#REF!&gt;982,#REF!&lt;993),12,IF(AND(#REF!&gt;643,#REF!&lt;654),13,IF(AND(#REF!&gt;239,#REF!&lt;250),14,IF(AND(#REF!&gt;2070,#REF!&lt;2081),15,IF(AND(#REF!&gt;765,#REF!&lt;776),16,IF(AND(#REF!&gt;287,#REF!&lt;298),17,IF(AND(#REF!&gt;2798,#REF!&lt;2809),18,IF(AND(#REF!&gt;858,#REF!&lt;869),19,IF(AND(#REF!&gt;603,#REF!&lt;614),20))))))))))))))))))</f>
        <v>#REF!</v>
      </c>
      <c r="AG1578" s="4" t="e">
        <f>IF(AND(#REF!&gt;488.89,#REF!&lt;499),3,IF(AND(#REF!&gt;351.29,#REF!&lt;362),4,IF(AND(#REF!&gt;240.38,#REF!&lt;251),5,IF(AND(#REF!&gt;619.22,#REF!&lt;630),6,IF(AND(#REF!&gt;446.21,#REF!&lt;457),7,IF(AND(#REF!&gt;306.16,#REF!&lt;317),8,IF(AND(#REF!&gt;805.35,#REF!&lt;816),9,IF(AND(#REF!&gt;562.19,#REF!&lt;573),10,IF(AND(#REF!&gt;392,#REF!&lt;403),11,IF(AND(#REF!&gt;512.33,#REF!&lt;523),12,IF(AND(#REF!&gt;368.28,#REF!&lt;379),13,IF(AND(#REF!&gt;252.15,#REF!&lt;263),14,IF(AND(#REF!&gt;648.8,#REF!&lt;659),15,IF(AND(#REF!&gt;467.66,#REF!&lt;478),16,IF(AND(#REF!&gt;321.01,#REF!&lt;332),17,IF(AND(#REF!&gt;843.67,#REF!&lt;854),18,IF(AND(#REF!&gt;589.08,#REF!&lt;560),19,IF(AND(#REF!&gt;411.51,#REF!&lt;422),20))))))))))))))))))</f>
        <v>#REF!</v>
      </c>
      <c r="AH1578" s="4" t="e">
        <f>IF(AND(#REF!&gt;349.85,#REF!&lt;360),3,IF(AND(#REF!&gt;120.83,#REF!&lt;131),4,IF(AND(#REF!&gt;68.61,#REF!&lt;79),5,IF(AND(#REF!&gt;417.19,#REF!&lt;428),6,IF(AND(#REF!&gt;150.77,#REF!&lt;161),7,IF(AND(#REF!&gt;85.38,#REF!&lt;96),8,IF(AND(#REF!&gt;558.37,#REF!&lt;569),9,IF(AND(#REF!&gt;194.4,#REF!&lt;205),10,IF(AND(#REF!&gt;122.96,#REF!&lt;133),11,IF(AND(#REF!&gt;366.76,#REF!&lt;377),12,IF(AND(#REF!&gt;126.98,#REF!&lt;137),13,IF(AND(#REF!&gt;72.31,#REF!&lt;83),14,IF(AND(#REF!&gt;437.27,#REF!&lt;448),15,IF(AND(#REF!&gt;158.32,#REF!&lt;169),16,IF(AND(#REF!&gt;89.86,#REF!&lt;100),17,IF(AND(#REF!&gt;585.05,#REF!&lt;596),18,IF(AND(#REF!&gt;204.01,#REF!&lt;215),19,IF(AND(#REF!&gt;129.21,#REF!&lt;140),20))))))))))))))))))</f>
        <v>#REF!</v>
      </c>
      <c r="AI1578" s="4" t="e">
        <f>IF(AND(#REF!&gt;186.175,#REF!&lt;197),3,IF(AND(#REF!&gt;79.93,#REF!&lt;90),4,IF(AND(#REF!&gt;38.88,#REF!&lt;49),5,IF(AND(#REF!&gt;236.08,#REF!&lt;247),6,IF(AND(#REF!&gt;102.07,#REF!&lt;113),7,IF(AND(#REF!&gt;51.92,#REF!&lt;62),8,IF(AND(#REF!&gt;287.11,#REF!&lt;298),9,IF(AND(#REF!&gt;130.41,#REF!&lt;141),10,IF(AND(#REF!&gt;69.67,#REF!&lt;80),11,IF(AND(#REF!&gt;195.39,#REF!&lt;206),12,IF(AND(#REF!&gt;84.16,#REF!&lt;95),13,IF(AND(#REF!&gt;41.17,#REF!&lt;52),14,IF(AND(#REF!&gt;247.64,#REF!&lt;258),15,IF(AND(#REF!&gt;107.33,#REF!&lt;118),16,IF(AND(#REF!&gt;54.83,#REF!&lt;65),17,IF(AND(#REF!&gt;301.07,#REF!&lt;312),18,IF(AND(#REF!&gt;137.01,#REF!&lt;148),19,IF(AND(#REF!&gt;73.42,#REF!&lt;84),20))))))))))))))))))</f>
        <v>#REF!</v>
      </c>
      <c r="AJ1578" s="4" t="e">
        <f>IF(AND(#REF!&gt;98.35,#REF!&lt;109),3,IF(AND(#REF!&gt;54.65,#REF!&lt;65),4,IF(AND(#REF!&gt;35.75,#REF!&lt;46),5,IF(AND(#REF!&gt;134.27,#REF!&lt;145),6,IF(AND(#REF!&gt;76.58,#REF!&lt;87),7,IF(AND(#REF!&gt;51.46,#REF!&lt;62),8,IF(AND(#REF!&gt;185.16,#REF!&lt;196),9,IF(AND(#REF!&gt;108.24,#REF!&lt;119),10,IF(AND(#REF!&gt;73.88,#REF!&lt;84),11,IF(AND(#REF!&gt;103.44,#REF!&lt;114),12,IF(AND(#REF!&gt;57.69,#REF!&lt;68),13,IF(AND(#REF!&gt;37.9,#REF!&lt;48),14,IF(AND(#REF!&gt;141.05,#REF!&lt;152),15,IF(AND(#REF!&gt;80.65,#REF!&lt;91),16,IF(AND(#REF!&gt;54.34,#REF!&lt;65),17,IF(AND(#REF!&gt;194,#REF!&lt;205),18,IF(AND(#REF!&gt;113.8,#REF!&lt;124),19,IF(AND(#REF!&gt;77.83,#REF!&lt;88),20))))))))))))))))))</f>
        <v>#REF!</v>
      </c>
      <c r="AK1578" s="4" t="e">
        <f>IF(AND(#REF!&gt;130.85,#REF!&lt;141),3,IF(AND(#REF!&gt;94.84,#REF!&lt;105),4,IF(AND(#REF!&gt;43.32,#REF!&lt;54),5,IF(AND(#REF!&gt;276.46,#REF!&lt;287),6,IF(AND(#REF!&gt;109.42,#REF!&lt;120),7,IF(AND(#REF!&gt;53.42,#REF!&lt;64),8,IF(AND(#REF!&gt;403.27,#REF!&lt;414),9,IF(AND(#REF!&gt;131.33,#REF!&lt;142),10,IF(AND(#REF!&gt;136,#REF!&lt;147),11,IF(AND(#REF!&gt;137.47,#REF!&lt;148),12,IF(AND(#REF!&gt;99.77,#REF!&lt;110),13,IF(AND(#REF!&gt;45.82,#REF!&lt;56),14,IF(AND(#REF!&gt;289.92,#REF!&lt;300),15,IF(AND(#REF!&gt;115.03,#REF!&lt;126),16,IF(AND(#REF!&gt;56.4,#REF!&lt;67),17,IF(AND(#REF!&gt;422.69,#REF!&lt;433),18,IF(AND(#REF!&gt;137.97,#REF!&lt;148),19,IF(AND(#REF!&gt;142.86,#REF!&lt;153),20))))))))))))))))))</f>
        <v>#REF!</v>
      </c>
      <c r="AL1578" s="4" t="e">
        <f>IF(AND(#REF!&gt;341.42,#REF!&lt;352),3,IF(AND(#REF!&gt;537.22,#REF!&lt;548),4,IF(AND(#REF!&gt;146.33,#REF!&lt;157),5,IF(AND(#REF!&gt;712.99,#REF!&lt;723),6,IF(AND(#REF!&gt;628.96,#REF!&lt;639),7,IF(AND(#REF!&gt;178.79,#REF!&lt;189),8,IF(AND(#REF!&gt;936.4,#REF!&lt;947),9,IF(AND(#REF!&gt;589.46,#REF!&lt;670),10,IF(AND(#REF!&gt;351.7,#REF!&lt;362),11,IF(AND(#REF!&gt;357.94,#REF!&lt;368),12,IF(AND(#REF!&gt;562.94,#REF!&lt;573),13,IF(AND(#REF!&gt;153.68,#REF!&lt;164),14,IF(AND(#REF!&gt;746.97,#REF!&lt;757),15,IF(AND(#REF!&gt;658.99,#REF!&lt;669),16,IF(AND(#REF!&gt;187.66,#REF!&lt;198),17,IF(AND(#REF!&gt;980.88,#REF!&lt;991),18,IF(AND(#REF!&gt;722.33,#REF!&lt;733),19,IF(AND(#REF!&gt;368.7,#REF!&lt;379),20))))))))))))))))))</f>
        <v>#REF!</v>
      </c>
      <c r="AM1578" s="4" t="e">
        <f>IF(AND(#REF!&gt;36.41,#REF!&lt;47),3,IF(AND(#REF!&gt;9.01,#REF!&lt;20),4,IF(AND(#REF!&gt;5.96,#REF!&lt;16),5,IF(AND(#REF!&gt;68.9,#REF!&lt;79),6,IF(AND(#REF!&gt;22.34,#REF!&lt;33),7,IF(AND(#REF!&gt;17.09,#REF!&lt;28),8,IF(AND(#REF!&gt;115.27,#REF!&lt;126),9,IF(AND(#REF!&gt;38.48,#REF!&lt;49),10,IF(AND(#REF!&gt;33.47,#REF!&lt;44),11,IF(AND(#REF!&gt;38.59,#REF!&lt;49),12,IF(AND(#REF!&gt;9.9,#REF!&lt;20),13,IF(AND(#REF!&gt;6.71,#REF!&lt;17),14,IF(AND(#REF!&gt;72.61,#REF!&lt;83),15,IF(AND(#REF!&gt;23.86,#REF!&lt;34),16,IF(AND(#REF!&gt;18.36,#REF!&lt;29),17,IF(AND(#REF!&gt;121.15,#REF!&lt;132),18,IF(AND(#REF!&gt;40.76,#REF!&lt;51),19,IF(AND(#REF!&gt;35.51,#REF!&lt;46),20))))))))))))))))))</f>
        <v>#REF!</v>
      </c>
      <c r="AO1578" s="4">
        <f t="shared" ref="AO1578:AO1609" si="3569">IF(ISERROR(FIND(2015,A1578,1)),0,2015)</f>
        <v>0</v>
      </c>
      <c r="AP1578" s="4">
        <f t="shared" ref="AP1578:AP1609" si="3570">IF(ISERROR(FIND(2016,A1578,1)),0,2016)</f>
        <v>0</v>
      </c>
      <c r="AQ1578" s="4">
        <f t="shared" si="3434"/>
        <v>0</v>
      </c>
      <c r="AU1578" s="316"/>
      <c r="AV1578" s="316" t="s">
        <v>341</v>
      </c>
      <c r="AW1578" s="317">
        <f>SUM(AW957:AW1577)</f>
        <v>334026.65000000002</v>
      </c>
      <c r="AX1578" s="316" t="s">
        <v>27</v>
      </c>
      <c r="AY1578" s="36" t="s">
        <v>28</v>
      </c>
      <c r="AZ1578" s="102">
        <f>AZ957+AZ966+AZ975+AZ984+AZ993+AZ1002+AZ1011+AZ1020+AZ1029+AZ1038+AZ1047+AZ1056+AZ1065+AZ1074+AZ1083+AZ1092+AZ1101+AZ1110+AZ1119+AZ1128+AZ1137+AZ1146+AZ1155+AZ1164+AZ1173+AZ1182+AZ1191+AZ1200+AZ1209+AZ1218+AZ1227+AZ1236+AZ1245+AZ1254+AZ1263+AZ1272+AZ1281+AZ1290+AZ1299+AZ1308+AZ1317+AZ1326+AZ1335+AZ1344+AZ1353+AZ1362+AZ1371+AZ1380+AZ1389+AZ1398+AZ1407+AZ1416+AZ1425+AZ1434+AZ1443+AZ1452+AZ1461+AZ1470+AZ1479+AZ1488+AZ1497+AZ1506+AZ1515+AZ1524+AZ1533+AZ1551+AZ1560+AZ1569+AZ1542</f>
        <v>156081709.93000001</v>
      </c>
      <c r="BA1578" s="133">
        <f t="shared" ref="BA1578:BT1583" si="3571">BA957+BA966+BA975+BA984+BA993+BA1002+BA1011+BA1020+BA1029+BA1038+BA1047+BA1056+BA1065+BA1074+BA1083+BA1092+BA1101+BA1110+BA1119+BA1128+BA1137+BA1146+BA1155+BA1164+BA1173+BA1182+BA1191+BA1200+BA1209+BA1218+BA1227+BA1236+BA1245+BA1254+BA1263+BA1272+BA1281+BA1290+BA1299+BA1308+BA1317+BA1326+BA1335+BA1344+BA1353+BA1362+BA1371+BA1380+BA1389+BA1398+BA1407+BA1416+BA1425+BA1434+BA1443+BA1452+BA1461+BA1470+BA1479+BA1488+BA1497+BA1506+BA1515+BA1524+BA1533+BA1551+BA1560+BA1569+BA1542</f>
        <v>95427645.87999998</v>
      </c>
      <c r="BB1578" s="133">
        <f t="shared" si="3571"/>
        <v>0</v>
      </c>
      <c r="BC1578" s="133">
        <f t="shared" si="3571"/>
        <v>0</v>
      </c>
      <c r="BD1578" s="133">
        <f t="shared" si="3571"/>
        <v>12315444.299999999</v>
      </c>
      <c r="BE1578" s="133">
        <f t="shared" si="3571"/>
        <v>0</v>
      </c>
      <c r="BF1578" s="133">
        <f t="shared" si="3571"/>
        <v>35004499.32</v>
      </c>
      <c r="BG1578" s="133">
        <f t="shared" si="3571"/>
        <v>35004499.32</v>
      </c>
      <c r="BH1578" s="133">
        <f t="shared" si="3571"/>
        <v>0</v>
      </c>
      <c r="BI1578" s="133">
        <f t="shared" si="3571"/>
        <v>0</v>
      </c>
      <c r="BJ1578" s="133">
        <f t="shared" si="3571"/>
        <v>0</v>
      </c>
      <c r="BK1578" s="133">
        <f t="shared" si="3571"/>
        <v>12675796.859999999</v>
      </c>
      <c r="BL1578" s="133">
        <f t="shared" si="3571"/>
        <v>0</v>
      </c>
      <c r="BM1578" s="133">
        <f t="shared" si="3571"/>
        <v>658323.56999999995</v>
      </c>
      <c r="BN1578" s="133">
        <f t="shared" si="3571"/>
        <v>0</v>
      </c>
      <c r="BO1578" s="133">
        <f t="shared" si="3571"/>
        <v>0</v>
      </c>
      <c r="BP1578" s="133">
        <f t="shared" si="3571"/>
        <v>0</v>
      </c>
      <c r="BQ1578" s="133">
        <f t="shared" si="3571"/>
        <v>0</v>
      </c>
      <c r="BR1578" s="133">
        <f t="shared" si="3571"/>
        <v>0</v>
      </c>
      <c r="BS1578" s="133">
        <f t="shared" si="3571"/>
        <v>0</v>
      </c>
      <c r="BT1578" s="133">
        <f t="shared" si="3571"/>
        <v>0</v>
      </c>
      <c r="BU1578" s="17">
        <v>1</v>
      </c>
      <c r="BX1578" s="4" t="e">
        <f>IF(AND(#REF!&gt;938,#REF!&lt;949),3,IF(AND(#REF!&gt;614,#REF!&lt;625),4,IF(AND(#REF!&gt;228,#REF!&lt;239),5,IF(AND(#REF!&gt;1977,#REF!&lt;1988),6,IF(AND(#REF!&gt;730,#REF!&lt;741),7,IF(AND(#REF!&gt;273,#REF!&lt;284),8,IF(AND(#REF!&gt;2672,#REF!&lt;2683),9,IF(AND(#REF!&gt;819,#REF!&lt;830),10,IF(AND(#REF!&gt;576,#REF!&lt;587),11,IF(AND(#REF!&gt;982,#REF!&lt;993),12,IF(AND(#REF!&gt;643,#REF!&lt;654),13,IF(AND(#REF!&gt;239,#REF!&lt;250),14,IF(AND(#REF!&gt;2070,#REF!&lt;2081),15,IF(AND(#REF!&gt;765,#REF!&lt;776),16,IF(AND(#REF!&gt;287,#REF!&lt;298),17,IF(AND(#REF!&gt;2798,#REF!&lt;2809),18,IF(AND(#REF!&gt;858,#REF!&lt;869),19,IF(AND(#REF!&gt;603,#REF!&lt;614),20))))))))))))))))))</f>
        <v>#REF!</v>
      </c>
      <c r="BY1578" s="4" t="e">
        <f>IF(AND(#REF!&gt;1995,#REF!&lt;1206),5,IF(AND(#REF!&gt;1398,#REF!&lt;1409),8,IF(AND(#REF!&gt;1418,#REF!&lt;1429),11,IF(AND(#REF!&gt;1252,#REF!&lt;1263),14,IF(AND(#REF!&gt;1464,#REF!&lt;1475),17,IF(AND(#REF!&gt;1486,#REF!&lt;1497),20))))))</f>
        <v>#REF!</v>
      </c>
      <c r="BZ1578" s="4" t="e">
        <f>IF(AND(#REF!&gt;938,#REF!&lt;949),3,IF(AND(#REF!&gt;614,#REF!&lt;625),4,IF(AND(#REF!&gt;228,#REF!&lt;239),5,IF(AND(#REF!&gt;1977,#REF!&lt;1988),6,IF(AND(#REF!&gt;730,#REF!&lt;741),7,IF(AND(#REF!&gt;273,#REF!&lt;284),8,IF(AND(#REF!&gt;2672,#REF!&lt;2683),9,IF(AND(#REF!&gt;819,#REF!&lt;830),10,IF(AND(#REF!&gt;576,#REF!&lt;587),11,IF(AND(#REF!&gt;982,#REF!&lt;993),12,IF(AND(#REF!&gt;643,#REF!&lt;654),13,IF(AND(#REF!&gt;239,#REF!&lt;250),14,IF(AND(#REF!&gt;2070,#REF!&lt;2081),15,IF(AND(#REF!&gt;765,#REF!&lt;776),16,IF(AND(#REF!&gt;287,#REF!&lt;298),17,IF(AND(#REF!&gt;2798,#REF!&lt;2809),18,IF(AND(#REF!&gt;858,#REF!&lt;869),19,IF(AND(#REF!&gt;603,#REF!&lt;614),20))))))))))))))))))</f>
        <v>#REF!</v>
      </c>
      <c r="CA1578" s="4" t="e">
        <f>IF(AND(#REF!&gt;488.89,#REF!&lt;499),3,IF(AND(#REF!&gt;351.29,#REF!&lt;362),4,IF(AND(#REF!&gt;240.38,#REF!&lt;251),5,IF(AND(#REF!&gt;619.22,#REF!&lt;630),6,IF(AND(#REF!&gt;446.21,#REF!&lt;457),7,IF(AND(#REF!&gt;306.16,#REF!&lt;317),8,IF(AND(#REF!&gt;805.35,#REF!&lt;816),9,IF(AND(#REF!&gt;562.19,#REF!&lt;573),10,IF(AND(#REF!&gt;392,#REF!&lt;403),11,IF(AND(#REF!&gt;512.33,#REF!&lt;523),12,IF(AND(#REF!&gt;368.28,#REF!&lt;379),13,IF(AND(#REF!&gt;252.15,#REF!&lt;263),14,IF(AND(#REF!&gt;648.8,#REF!&lt;659),15,IF(AND(#REF!&gt;467.66,#REF!&lt;478),16,IF(AND(#REF!&gt;321.01,#REF!&lt;332),17,IF(AND(#REF!&gt;843.67,#REF!&lt;854),18,IF(AND(#REF!&gt;589.08,#REF!&lt;560),19,IF(AND(#REF!&gt;411.51,#REF!&lt;422),20))))))))))))))))))</f>
        <v>#REF!</v>
      </c>
      <c r="CB1578" s="4" t="e">
        <f>IF(AND(#REF!&gt;349.85,#REF!&lt;360),3,IF(AND(#REF!&gt;120.83,#REF!&lt;131),4,IF(AND(#REF!&gt;68.61,#REF!&lt;79),5,IF(AND(#REF!&gt;417.19,#REF!&lt;428),6,IF(AND(#REF!&gt;150.77,#REF!&lt;161),7,IF(AND(#REF!&gt;85.38,#REF!&lt;96),8,IF(AND(#REF!&gt;558.37,#REF!&lt;569),9,IF(AND(#REF!&gt;194.4,#REF!&lt;205),10,IF(AND(#REF!&gt;122.96,#REF!&lt;133),11,IF(AND(#REF!&gt;366.76,#REF!&lt;377),12,IF(AND(#REF!&gt;126.98,#REF!&lt;137),13,IF(AND(#REF!&gt;72.31,#REF!&lt;83),14,IF(AND(#REF!&gt;437.27,#REF!&lt;448),15,IF(AND(#REF!&gt;158.32,#REF!&lt;169),16,IF(AND(#REF!&gt;89.86,#REF!&lt;100),17,IF(AND(#REF!&gt;585.05,#REF!&lt;596),18,IF(AND(#REF!&gt;204.01,#REF!&lt;215),19,IF(AND(#REF!&gt;129.21,#REF!&lt;140),20))))))))))))))))))</f>
        <v>#REF!</v>
      </c>
      <c r="CC1578" s="4" t="e">
        <f>IF(AND(#REF!&gt;186.175,#REF!&lt;197),3,IF(AND(#REF!&gt;79.93,#REF!&lt;90),4,IF(AND(#REF!&gt;38.88,#REF!&lt;49),5,IF(AND(#REF!&gt;236.08,#REF!&lt;247),6,IF(AND(#REF!&gt;102.07,#REF!&lt;113),7,IF(AND(#REF!&gt;51.92,#REF!&lt;62),8,IF(AND(#REF!&gt;287.11,#REF!&lt;298),9,IF(AND(#REF!&gt;130.41,#REF!&lt;141),10,IF(AND(#REF!&gt;69.67,#REF!&lt;80),11,IF(AND(#REF!&gt;195.39,#REF!&lt;206),12,IF(AND(#REF!&gt;84.16,#REF!&lt;95),13,IF(AND(#REF!&gt;41.17,#REF!&lt;52),14,IF(AND(#REF!&gt;247.64,#REF!&lt;258),15,IF(AND(#REF!&gt;107.33,#REF!&lt;118),16,IF(AND(#REF!&gt;54.83,#REF!&lt;65),17,IF(AND(#REF!&gt;301.07,#REF!&lt;312),18,IF(AND(#REF!&gt;137.01,#REF!&lt;148),19,IF(AND(#REF!&gt;73.42,#REF!&lt;84),20))))))))))))))))))</f>
        <v>#REF!</v>
      </c>
      <c r="CD1578" s="4" t="e">
        <f>IF(AND(#REF!&gt;98.35,#REF!&lt;109),3,IF(AND(#REF!&gt;54.65,#REF!&lt;65),4,IF(AND(#REF!&gt;35.75,#REF!&lt;46),5,IF(AND(#REF!&gt;134.27,#REF!&lt;145),6,IF(AND(#REF!&gt;76.58,#REF!&lt;87),7,IF(AND(#REF!&gt;51.46,#REF!&lt;62),8,IF(AND(#REF!&gt;185.16,#REF!&lt;196),9,IF(AND(#REF!&gt;108.24,#REF!&lt;119),10,IF(AND(#REF!&gt;73.88,#REF!&lt;84),11,IF(AND(#REF!&gt;103.44,#REF!&lt;114),12,IF(AND(#REF!&gt;57.69,#REF!&lt;68),13,IF(AND(#REF!&gt;37.9,#REF!&lt;48),14,IF(AND(#REF!&gt;141.05,#REF!&lt;152),15,IF(AND(#REF!&gt;80.65,#REF!&lt;91),16,IF(AND(#REF!&gt;54.34,#REF!&lt;65),17,IF(AND(#REF!&gt;194,#REF!&lt;205),18,IF(AND(#REF!&gt;113.8,#REF!&lt;124),19,IF(AND(#REF!&gt;77.83,#REF!&lt;88),20))))))))))))))))))</f>
        <v>#REF!</v>
      </c>
      <c r="CE1578" s="4" t="e">
        <f>IF(AND(#REF!&gt;130.85,#REF!&lt;141),3,IF(AND(#REF!&gt;94.84,#REF!&lt;105),4,IF(AND(#REF!&gt;43.32,#REF!&lt;54),5,IF(AND(#REF!&gt;276.46,#REF!&lt;287),6,IF(AND(#REF!&gt;109.42,#REF!&lt;120),7,IF(AND(#REF!&gt;53.42,#REF!&lt;64),8,IF(AND(#REF!&gt;403.27,#REF!&lt;414),9,IF(AND(#REF!&gt;131.33,#REF!&lt;142),10,IF(AND(#REF!&gt;136,#REF!&lt;147),11,IF(AND(#REF!&gt;137.47,#REF!&lt;148),12,IF(AND(#REF!&gt;99.77,#REF!&lt;110),13,IF(AND(#REF!&gt;45.82,#REF!&lt;56),14,IF(AND(#REF!&gt;289.92,#REF!&lt;300),15,IF(AND(#REF!&gt;115.03,#REF!&lt;126),16,IF(AND(#REF!&gt;56.4,#REF!&lt;67),17,IF(AND(#REF!&gt;422.69,#REF!&lt;433),18,IF(AND(#REF!&gt;137.97,#REF!&lt;148),19,IF(AND(#REF!&gt;142.86,#REF!&lt;153),20))))))))))))))))))</f>
        <v>#REF!</v>
      </c>
      <c r="CF1578" s="4" t="e">
        <f>IF(AND(#REF!&gt;341.42,#REF!&lt;352),3,IF(AND(#REF!&gt;537.22,#REF!&lt;548),4,IF(AND(#REF!&gt;146.33,#REF!&lt;157),5,IF(AND(#REF!&gt;712.99,#REF!&lt;723),6,IF(AND(#REF!&gt;628.96,#REF!&lt;639),7,IF(AND(#REF!&gt;178.79,#REF!&lt;189),8,IF(AND(#REF!&gt;936.4,#REF!&lt;947),9,IF(AND(#REF!&gt;589.46,#REF!&lt;670),10,IF(AND(#REF!&gt;351.7,#REF!&lt;362),11,IF(AND(#REF!&gt;357.94,#REF!&lt;368),12,IF(AND(#REF!&gt;562.94,#REF!&lt;573),13,IF(AND(#REF!&gt;153.68,#REF!&lt;164),14,IF(AND(#REF!&gt;746.97,#REF!&lt;757),15,IF(AND(#REF!&gt;658.99,#REF!&lt;669),16,IF(AND(#REF!&gt;187.66,#REF!&lt;198),17,IF(AND(#REF!&gt;980.88,#REF!&lt;991),18,IF(AND(#REF!&gt;722.33,#REF!&lt;733),19,IF(AND(#REF!&gt;368.7,#REF!&lt;379),20))))))))))))))))))</f>
        <v>#REF!</v>
      </c>
      <c r="CG1578" s="4" t="e">
        <f>IF(AND(#REF!&gt;36.41,#REF!&lt;47),3,IF(AND(#REF!&gt;9.01,#REF!&lt;20),4,IF(AND(#REF!&gt;5.96,#REF!&lt;16),5,IF(AND(#REF!&gt;68.9,#REF!&lt;79),6,IF(AND(#REF!&gt;22.34,#REF!&lt;33),7,IF(AND(#REF!&gt;17.09,#REF!&lt;28),8,IF(AND(#REF!&gt;115.27,#REF!&lt;126),9,IF(AND(#REF!&gt;38.48,#REF!&lt;49),10,IF(AND(#REF!&gt;33.47,#REF!&lt;44),11,IF(AND(#REF!&gt;38.59,#REF!&lt;49),12,IF(AND(#REF!&gt;9.9,#REF!&lt;20),13,IF(AND(#REF!&gt;6.71,#REF!&lt;17),14,IF(AND(#REF!&gt;72.61,#REF!&lt;83),15,IF(AND(#REF!&gt;23.86,#REF!&lt;34),16,IF(AND(#REF!&gt;18.36,#REF!&lt;29),17,IF(AND(#REF!&gt;121.15,#REF!&lt;132),18,IF(AND(#REF!&gt;40.76,#REF!&lt;51),19,IF(AND(#REF!&gt;35.51,#REF!&lt;46),20))))))))))))))))))</f>
        <v>#REF!</v>
      </c>
      <c r="CI1578" s="32">
        <f>BF1578-BG1578</f>
        <v>0</v>
      </c>
    </row>
    <row r="1579" spans="1:88" ht="60" customHeight="1">
      <c r="A1579" s="299"/>
      <c r="B1579" s="299"/>
      <c r="C1579" s="308"/>
      <c r="D1579" s="300"/>
      <c r="E1579" s="36" t="s">
        <v>29</v>
      </c>
      <c r="F1579" s="13"/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8">
        <v>2</v>
      </c>
      <c r="AD1579" s="4" t="e">
        <f>IF(AD1578=3,948.15,IF(AD1578=4,624.59,IF(AD1578=5,238.38,IF(AD1578=6,1987,IF(AD1578=7,740.75,IF(AD1578=8,283.91,IF(AD1578=9,2682.35,IF(AD1578=10,829.59,IF(AD1578=11,586.15,IF(AD1578=12,992.71,IF(AD1578=13,653.95,IF(AD1578=14,249.59,IF(AD1578=15,2080.39,IF(AD1578=16,775.57,IF(AD1578=17,297.25,IF(AD1578=18,2808.42,IF(AD1578=19,868.59,IF(AD1578=20,613.7))))))))))))))))))</f>
        <v>#REF!</v>
      </c>
      <c r="AE1579" s="4" t="e">
        <f>IF(AE1578=5,1205.78,IF(AE1578=8,1408.63,IF(AE1578=11,1428.91,IF(AE1578=14,1262.45,IF(AE1578=17,1474.83,IF(AE1578=20,1496.07))))))</f>
        <v>#REF!</v>
      </c>
      <c r="AF1579" s="4" t="e">
        <f>IF(AF1578=3,948.15,IF(AF1578=4,624.59,IF(AF1578=5,238.38,IF(AF1578=6,1987,IF(AF1578=7,740.75,IF(AF1578=8,283.91,IF(AF1578=9,2682.35,IF(AF1578=10,829.59,IF(AF1578=11,586.15,IF(AF1578=12,992.71,IF(AF1578=13,653.95,IF(AF1578=14,249.59,IF(AF1578=15,2080.39,IF(AF1578=16,775.57,IF(AF1578=17,297.25,IF(AF1578=18,2808.42,IF(AF1578=19,868.59,IF(AF1578=20,613.7))))))))))))))))))</f>
        <v>#REF!</v>
      </c>
      <c r="AG1579" s="4" t="e">
        <f>IF(AG1578=3,498.89,IF(AG1578=4,361.29,IF(AG1578=5,250.38,IF(AG1578=6,629.22,IF(AG1578=7,456.21,IF(AG1578=8,316.16,IF(AG1578=9,815.35,IF(AG1578=10,572.19,IF(AG1578=11,402.59,IF(AG1578=12,522.33,IF(AG1578=13,378.28,IF(AG1578=14,262.15,IF(AG1578=15,658.8,IF(AG1578=16,477.66,IF(AG1578=17,331.01,IF(AG1578=18,853.67,IF(AG1578=19,599.08,IF(AG1578=20,421.51))))))))))))))))))</f>
        <v>#REF!</v>
      </c>
      <c r="AH1579" s="4" t="e">
        <f>IF(AH1578=3,359.85,IF(AH1578=4,130.83,IF(AH1578=5,78.61,IF(AH1578=6,427.19,IF(AH1578=7,160.77,IF(AH1578=8,95.38,IF(AH1578=9,568.37,IF(AH1578=10,204.4,IF(AH1578=11,132.96,IF(AH1578=12,376.76,IF(AH1578=13,136.98,IF(AH1578=14,82.31,IF(AH1578=15,447.27,IF(AH1578=16,168.32,IF(AH1578=17,99.86,IF(AH1578=18,595.08,IF(AH1578=19,214.01,IF(AH1578=20,139.21))))))))))))))))))</f>
        <v>#REF!</v>
      </c>
      <c r="AI1579" s="4" t="e">
        <f>IF(AI1578=3,196.17,IF(AI1578=4,89.93,IF(AI1578=5,48.88,IF(AI1578=6,246.08,IF(AI1578=7,112.07,IF(AI1578=8,61.92,IF(AI1578=9,297.11,IF(AI1578=10,140.41,IF(AI1578=11,79.67,IF(AI1578=12,205.39,IF(AI1578=13,94.16,IF(AI1578=14,51.17,IF(AI1578=15,257.64,IF(AI1578=16,117.33,IF(AI1578=17,64.83,IF(AI1578=18,311.07,IF(AI1578=19,147.01,IF(AI1578=20,83.42))))))))))))))))))</f>
        <v>#REF!</v>
      </c>
      <c r="AJ1579" s="4" t="e">
        <f>IF(AJ1578=3,108.35,IF(AJ1578=4,64.65,IF(AJ1578=5,45.75,IF(AJ1578=6,144.27,IF(AJ1578=7,86.58,IF(AJ1578=8,61.46,IF(AJ1578=9,195.16,IF(AJ1578=10,118.24,IF(AJ1578=11,83.88,IF(AJ1578=12,113.44,IF(AJ1578=13,67.69,IF(AJ1578=14,47.9,IF(AJ1578=15,151.05,IF(AJ1578=16,90.65,IF(AJ1578=17,64.34,IF(AJ1578=18,204.34,IF(AJ1578=19,123.8,IF(AJ1578=20,87.83))))))))))))))))))</f>
        <v>#REF!</v>
      </c>
      <c r="AK1579" s="4" t="e">
        <f>IF(AK1578=3,140.85,IF(AK1578=4,104.84,IF(AK1578=5,53.32,IF(AK1578=6,286.46,IF(AK1578=7,119.42,IF(AK1578=8,63.42,IF(AK1578=9,413.27,IF(AK1578=10,141.33,IF(AK1578=11,146,IF(AK1578=12,147.47,IF(AK1578=13,109.77,IF(AK1578=14,55.82,IF(AK1578=15,299.92,IF(AK1578=16,125.03,IF(AK1578=17,66.4,IF(AK1578=18,432.69,IF(AK1578=19,147.97,IF(AK1578=20,152.86))))))))))))))))))</f>
        <v>#REF!</v>
      </c>
      <c r="AL1579" s="4" t="e">
        <f>IF(AL1578=3,351.42,IF(AL1578=4,547.22,IF(AL1578=5,156.33,IF(AL1578=6,722.99,IF(AL1578=7,638.96,IF(AL1578=8,188.79,IF(AL1578=9,946.4,IF(AL1578=10,699.46,IF(AL1578=11,361.7,IF(AL1578=12,367.94,IF(AL1578=13,572.94,IF(AL1578=14,163.68,IF(AL1578=15,756.97,IF(AL1578=16,668.99,IF(AL1578=17,197.66,IF(AL1578=18,990.88,IF(AL1578=19,732.33,IF(AL1578=20,378.7))))))))))))))))))</f>
        <v>#REF!</v>
      </c>
      <c r="AM1579" s="4" t="e">
        <f>IF(AM1578=3,46.41,IF(AM1578=4,19.01,IF(AM1578=5,15.96,IF(AM1578=6,78.9,IF(AM1578=7,32.34,IF(AM1578=8,27.09,IF(AM1578=9,125.27,IF(AM1578=10,48.48,IF(AM1578=11,43.47,IF(AM1578=12,48.59,IF(AM1578=13,19.9,IF(AM1578=14,16.71,IF(AM1578=15,82.61,IF(AM1578=16,33.86,IF(AM1578=17,28.36,IF(AM1578=18,131.15,IF(AM1578=19,50.76,IF(AM1578=20,45.51))))))))))))))))))</f>
        <v>#REF!</v>
      </c>
      <c r="AO1579" s="4">
        <f t="shared" si="3569"/>
        <v>0</v>
      </c>
      <c r="AP1579" s="4">
        <f t="shared" si="3570"/>
        <v>0</v>
      </c>
      <c r="AQ1579" s="4">
        <f t="shared" si="3434"/>
        <v>0</v>
      </c>
      <c r="AU1579" s="316"/>
      <c r="AV1579" s="316"/>
      <c r="AW1579" s="317"/>
      <c r="AX1579" s="316"/>
      <c r="AY1579" s="36" t="s">
        <v>29</v>
      </c>
      <c r="AZ1579" s="133">
        <f t="shared" ref="AZ1579:BO1583" si="3572">AZ958+AZ967+AZ976+AZ985+AZ994+AZ1003+AZ1012+AZ1021+AZ1030+AZ1039+AZ1048+AZ1057+AZ1066+AZ1075+AZ1084+AZ1093+AZ1102+AZ1111+AZ1120+AZ1129+AZ1138+AZ1147+AZ1156+AZ1165+AZ1174+AZ1183+AZ1192+AZ1201+AZ1210+AZ1219+AZ1228+AZ1237+AZ1246+AZ1255+AZ1264+AZ1273+AZ1282+AZ1291+AZ1300+AZ1309+AZ1318+AZ1327+AZ1336+AZ1345+AZ1354+AZ1363+AZ1372+AZ1381+AZ1390+AZ1399+AZ1408+AZ1417+AZ1426+AZ1435+AZ1444+AZ1453+AZ1462+AZ1471+AZ1480+AZ1489+AZ1498+AZ1507+AZ1516+AZ1525+AZ1534+AZ1552+AZ1561+AZ1570+AZ1543</f>
        <v>2028938.6500000001</v>
      </c>
      <c r="BA1579" s="133">
        <f t="shared" si="3572"/>
        <v>0</v>
      </c>
      <c r="BB1579" s="133">
        <f t="shared" si="3572"/>
        <v>0</v>
      </c>
      <c r="BC1579" s="133">
        <f t="shared" si="3572"/>
        <v>2028938.6500000001</v>
      </c>
      <c r="BD1579" s="133">
        <f t="shared" si="3572"/>
        <v>0</v>
      </c>
      <c r="BE1579" s="133">
        <f t="shared" si="3572"/>
        <v>0</v>
      </c>
      <c r="BF1579" s="133">
        <f t="shared" si="3572"/>
        <v>0</v>
      </c>
      <c r="BG1579" s="133">
        <f t="shared" si="3572"/>
        <v>0</v>
      </c>
      <c r="BH1579" s="133">
        <f t="shared" si="3572"/>
        <v>0</v>
      </c>
      <c r="BI1579" s="133">
        <f t="shared" si="3572"/>
        <v>0</v>
      </c>
      <c r="BJ1579" s="133">
        <f t="shared" si="3572"/>
        <v>0</v>
      </c>
      <c r="BK1579" s="133">
        <f t="shared" si="3572"/>
        <v>0</v>
      </c>
      <c r="BL1579" s="133">
        <f t="shared" si="3572"/>
        <v>0</v>
      </c>
      <c r="BM1579" s="133">
        <f t="shared" si="3572"/>
        <v>0</v>
      </c>
      <c r="BN1579" s="133">
        <f t="shared" si="3572"/>
        <v>0</v>
      </c>
      <c r="BO1579" s="133">
        <f t="shared" si="3572"/>
        <v>0</v>
      </c>
      <c r="BP1579" s="133">
        <f t="shared" si="3571"/>
        <v>0</v>
      </c>
      <c r="BQ1579" s="133">
        <f t="shared" si="3571"/>
        <v>0</v>
      </c>
      <c r="BR1579" s="133">
        <f t="shared" si="3571"/>
        <v>0</v>
      </c>
      <c r="BS1579" s="133">
        <f t="shared" si="3571"/>
        <v>0</v>
      </c>
      <c r="BT1579" s="133">
        <f t="shared" si="3571"/>
        <v>0</v>
      </c>
      <c r="BU1579" s="18">
        <v>2</v>
      </c>
      <c r="BX1579" s="4" t="e">
        <f>IF(BX1578=3,948.15,IF(BX1578=4,624.59,IF(BX1578=5,238.38,IF(BX1578=6,1987,IF(BX1578=7,740.75,IF(BX1578=8,283.91,IF(BX1578=9,2682.35,IF(BX1578=10,829.59,IF(BX1578=11,586.15,IF(BX1578=12,992.71,IF(BX1578=13,653.95,IF(BX1578=14,249.59,IF(BX1578=15,2080.39,IF(BX1578=16,775.57,IF(BX1578=17,297.25,IF(BX1578=18,2808.42,IF(BX1578=19,868.59,IF(BX1578=20,613.7))))))))))))))))))</f>
        <v>#REF!</v>
      </c>
      <c r="BY1579" s="4" t="e">
        <f>IF(AE1578=5,1205.78,IF(AE1578=8,1408.63,IF(AE1578=11,1428.91,IF(AE1578=14,1262.45,IF(AE1578=17,1474.83,IF(AE1578=20,1496.07))))))</f>
        <v>#REF!</v>
      </c>
      <c r="BZ1579" s="4" t="e">
        <f>IF(AF1578=3,948.15,IF(AF1578=4,624.59,IF(AF1578=5,238.38,IF(AF1578=6,1987,IF(AF1578=7,740.75,IF(AF1578=8,283.91,IF(AF1578=9,2682.35,IF(AF1578=10,829.59,IF(AF1578=11,586.15,IF(AF1578=12,992.71,IF(AF1578=13,653.95,IF(AF1578=14,249.59,IF(AF1578=15,2080.39,IF(AF1578=16,775.57,IF(AF1578=17,297.25,IF(AF1578=18,2808.42,IF(AF1578=19,868.59,IF(AF1578=20,613.7))))))))))))))))))</f>
        <v>#REF!</v>
      </c>
      <c r="CA1579" s="4" t="e">
        <f>IF(AG1578=3,498.89,IF(AG1578=4,361.29,IF(AG1578=5,250.38,IF(AG1578=6,629.22,IF(AG1578=7,456.21,IF(AG1578=8,316.16,IF(AG1578=9,815.35,IF(AG1578=10,572.19,IF(AG1578=11,402.59,IF(AG1578=12,522.33,IF(AG1578=13,378.28,IF(AG1578=14,262.15,IF(AG1578=15,658.8,IF(AG1578=16,477.66,IF(AG1578=17,331.01,IF(AG1578=18,853.67,IF(AG1578=19,599.08,IF(AG1578=20,421.51))))))))))))))))))</f>
        <v>#REF!</v>
      </c>
      <c r="CB1579" s="4" t="e">
        <f>IF(AH1578=3,359.85,IF(AH1578=4,130.83,IF(AH1578=5,78.61,IF(AH1578=6,427.19,IF(AH1578=7,160.77,IF(AH1578=8,95.38,IF(AH1578=9,568.37,IF(AH1578=10,204.4,IF(AH1578=11,132.96,IF(AH1578=12,376.76,IF(AH1578=13,136.98,IF(AH1578=14,82.31,IF(AH1578=15,447.27,IF(AH1578=16,168.32,IF(AH1578=17,99.86,IF(AH1578=18,595.08,IF(AH1578=19,214.01,IF(AH1578=20,139.21))))))))))))))))))</f>
        <v>#REF!</v>
      </c>
      <c r="CC1579" s="4" t="e">
        <f>IF(AI1578=3,196.17,IF(AI1578=4,89.93,IF(AI1578=5,48.88,IF(AI1578=6,246.08,IF(AI1578=7,112.07,IF(AI1578=8,61.92,IF(AI1578=9,297.11,IF(AI1578=10,140.41,IF(AI1578=11,79.67,IF(AI1578=12,205.39,IF(AI1578=13,94.16,IF(AI1578=14,51.17,IF(AI1578=15,257.64,IF(AI1578=16,117.33,IF(AI1578=17,64.83,IF(AI1578=18,311.07,IF(AI1578=19,147.01,IF(AI1578=20,83.42))))))))))))))))))</f>
        <v>#REF!</v>
      </c>
      <c r="CD1579" s="4" t="e">
        <f>IF(AJ1578=3,108.35,IF(AJ1578=4,64.65,IF(AJ1578=5,45.75,IF(AJ1578=6,144.27,IF(AJ1578=7,86.58,IF(AJ1578=8,61.46,IF(AJ1578=9,195.16,IF(AJ1578=10,118.24,IF(AJ1578=11,83.88,IF(AJ1578=12,113.44,IF(AJ1578=13,67.69,IF(AJ1578=14,47.9,IF(AJ1578=15,151.05,IF(AJ1578=16,90.65,IF(AJ1578=17,64.34,IF(AJ1578=18,204.34,IF(AJ1578=19,123.8,IF(AJ1578=20,87.83))))))))))))))))))</f>
        <v>#REF!</v>
      </c>
      <c r="CE1579" s="4" t="e">
        <f>IF(AK1578=3,140.85,IF(AK1578=4,104.84,IF(AK1578=5,53.32,IF(AK1578=6,286.46,IF(AK1578=7,119.42,IF(AK1578=8,63.42,IF(AK1578=9,413.27,IF(AK1578=10,141.33,IF(AK1578=11,146,IF(AK1578=12,147.47,IF(AK1578=13,109.77,IF(AK1578=14,55.82,IF(AK1578=15,299.92,IF(AK1578=16,125.03,IF(AK1578=17,66.4,IF(AK1578=18,432.69,IF(AK1578=19,147.97,IF(AK1578=20,152.86))))))))))))))))))</f>
        <v>#REF!</v>
      </c>
      <c r="CF1579" s="4" t="e">
        <f>IF(AL1578=3,351.42,IF(AL1578=4,547.22,IF(AL1578=5,156.33,IF(AL1578=6,722.99,IF(AL1578=7,638.96,IF(AL1578=8,188.79,IF(AL1578=9,946.4,IF(AL1578=10,699.46,IF(AL1578=11,361.7,IF(AL1578=12,367.94,IF(AL1578=13,572.94,IF(AL1578=14,163.68,IF(AL1578=15,756.97,IF(AL1578=16,668.99,IF(AL1578=17,197.66,IF(AL1578=18,990.88,IF(AL1578=19,732.33,IF(AL1578=20,378.7))))))))))))))))))</f>
        <v>#REF!</v>
      </c>
      <c r="CG1579" s="4" t="e">
        <f>IF(AM1578=3,46.41,IF(AM1578=4,19.01,IF(AM1578=5,15.96,IF(AM1578=6,78.9,IF(AM1578=7,32.34,IF(AM1578=8,27.09,IF(AM1578=9,125.27,IF(AM1578=10,48.48,IF(AM1578=11,43.47,IF(AM1578=12,48.59,IF(AM1578=13,19.9,IF(AM1578=14,16.71,IF(AM1578=15,82.61,IF(AM1578=16,33.86,IF(AM1578=17,28.36,IF(AM1578=18,131.15,IF(AM1578=19,50.76,IF(AM1578=20,45.51))))))))))))))))))</f>
        <v>#REF!</v>
      </c>
    </row>
    <row r="1580" spans="1:88" ht="120" customHeight="1">
      <c r="A1580" s="299"/>
      <c r="B1580" s="299"/>
      <c r="C1580" s="308"/>
      <c r="D1580" s="298" t="s">
        <v>30</v>
      </c>
      <c r="E1580" s="36" t="s">
        <v>31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0</v>
      </c>
      <c r="L1580" s="13">
        <v>0</v>
      </c>
      <c r="M1580" s="13">
        <v>0</v>
      </c>
      <c r="N1580" s="13">
        <v>0</v>
      </c>
      <c r="O1580" s="13">
        <v>0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25">
        <v>3</v>
      </c>
      <c r="AO1580" s="4">
        <f t="shared" si="3569"/>
        <v>0</v>
      </c>
      <c r="AP1580" s="4">
        <f t="shared" si="3570"/>
        <v>0</v>
      </c>
      <c r="AQ1580" s="4">
        <f t="shared" si="3434"/>
        <v>0</v>
      </c>
      <c r="AT1580" s="32">
        <f>AZ1580-BC1580</f>
        <v>0</v>
      </c>
      <c r="AU1580" s="316"/>
      <c r="AV1580" s="316"/>
      <c r="AW1580" s="317"/>
      <c r="AX1580" s="316" t="s">
        <v>30</v>
      </c>
      <c r="AY1580" s="36" t="s">
        <v>31</v>
      </c>
      <c r="AZ1580" s="133">
        <f t="shared" si="3572"/>
        <v>78759128.230000019</v>
      </c>
      <c r="BA1580" s="133">
        <f t="shared" si="3571"/>
        <v>0</v>
      </c>
      <c r="BB1580" s="133">
        <f t="shared" si="3571"/>
        <v>0</v>
      </c>
      <c r="BC1580" s="133">
        <f t="shared" si="3571"/>
        <v>78759128.230000019</v>
      </c>
      <c r="BD1580" s="133">
        <f t="shared" si="3571"/>
        <v>0</v>
      </c>
      <c r="BE1580" s="133">
        <f t="shared" si="3571"/>
        <v>0</v>
      </c>
      <c r="BF1580" s="133">
        <f t="shared" si="3571"/>
        <v>0</v>
      </c>
      <c r="BG1580" s="133">
        <f t="shared" si="3571"/>
        <v>0</v>
      </c>
      <c r="BH1580" s="133">
        <f t="shared" si="3571"/>
        <v>0</v>
      </c>
      <c r="BI1580" s="133">
        <f t="shared" si="3571"/>
        <v>0</v>
      </c>
      <c r="BJ1580" s="133">
        <f t="shared" si="3571"/>
        <v>0</v>
      </c>
      <c r="BK1580" s="133">
        <f t="shared" si="3571"/>
        <v>0</v>
      </c>
      <c r="BL1580" s="133">
        <f t="shared" si="3571"/>
        <v>0</v>
      </c>
      <c r="BM1580" s="133">
        <f t="shared" si="3571"/>
        <v>0</v>
      </c>
      <c r="BN1580" s="133">
        <f t="shared" si="3571"/>
        <v>0</v>
      </c>
      <c r="BO1580" s="133">
        <f t="shared" si="3571"/>
        <v>0</v>
      </c>
      <c r="BP1580" s="133">
        <f t="shared" si="3571"/>
        <v>0</v>
      </c>
      <c r="BQ1580" s="133">
        <f t="shared" si="3571"/>
        <v>0</v>
      </c>
      <c r="BR1580" s="133">
        <f t="shared" si="3571"/>
        <v>0</v>
      </c>
      <c r="BS1580" s="133">
        <f t="shared" si="3571"/>
        <v>0</v>
      </c>
      <c r="BT1580" s="133">
        <f t="shared" si="3571"/>
        <v>0</v>
      </c>
      <c r="BU1580" s="25">
        <v>3</v>
      </c>
    </row>
    <row r="1581" spans="1:88" ht="30" customHeight="1">
      <c r="A1581" s="299"/>
      <c r="B1581" s="299"/>
      <c r="C1581" s="308"/>
      <c r="D1581" s="299"/>
      <c r="E1581" s="36" t="s">
        <v>32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5">
        <v>4</v>
      </c>
      <c r="AO1581" s="4">
        <f t="shared" si="3569"/>
        <v>0</v>
      </c>
      <c r="AP1581" s="4">
        <f t="shared" si="3570"/>
        <v>0</v>
      </c>
      <c r="AQ1581" s="4">
        <f t="shared" si="3434"/>
        <v>0</v>
      </c>
      <c r="AU1581" s="316"/>
      <c r="AV1581" s="316"/>
      <c r="AW1581" s="317"/>
      <c r="AX1581" s="316"/>
      <c r="AY1581" s="36" t="s">
        <v>32</v>
      </c>
      <c r="AZ1581" s="133">
        <f t="shared" si="3572"/>
        <v>122105774.17999999</v>
      </c>
      <c r="BA1581" s="133">
        <f t="shared" si="3571"/>
        <v>0</v>
      </c>
      <c r="BB1581" s="133">
        <f t="shared" si="3571"/>
        <v>0</v>
      </c>
      <c r="BC1581" s="133">
        <f t="shared" si="3571"/>
        <v>122105774.17999999</v>
      </c>
      <c r="BD1581" s="133">
        <f t="shared" si="3571"/>
        <v>0</v>
      </c>
      <c r="BE1581" s="133">
        <f t="shared" si="3571"/>
        <v>0</v>
      </c>
      <c r="BF1581" s="133">
        <f t="shared" si="3571"/>
        <v>0</v>
      </c>
      <c r="BG1581" s="133">
        <f t="shared" si="3571"/>
        <v>0</v>
      </c>
      <c r="BH1581" s="133">
        <f t="shared" si="3571"/>
        <v>0</v>
      </c>
      <c r="BI1581" s="133">
        <f t="shared" si="3571"/>
        <v>0</v>
      </c>
      <c r="BJ1581" s="133">
        <f t="shared" si="3571"/>
        <v>0</v>
      </c>
      <c r="BK1581" s="133">
        <f t="shared" si="3571"/>
        <v>0</v>
      </c>
      <c r="BL1581" s="133">
        <f t="shared" si="3571"/>
        <v>0</v>
      </c>
      <c r="BM1581" s="133">
        <f t="shared" si="3571"/>
        <v>0</v>
      </c>
      <c r="BN1581" s="133">
        <f t="shared" si="3571"/>
        <v>0</v>
      </c>
      <c r="BO1581" s="133">
        <f t="shared" si="3571"/>
        <v>0</v>
      </c>
      <c r="BP1581" s="133">
        <f t="shared" si="3571"/>
        <v>0</v>
      </c>
      <c r="BQ1581" s="133">
        <f t="shared" si="3571"/>
        <v>0</v>
      </c>
      <c r="BR1581" s="133">
        <f t="shared" si="3571"/>
        <v>0</v>
      </c>
      <c r="BS1581" s="133">
        <f t="shared" si="3571"/>
        <v>0</v>
      </c>
      <c r="BT1581" s="133">
        <f t="shared" si="3571"/>
        <v>0</v>
      </c>
      <c r="BU1581" s="15">
        <v>4</v>
      </c>
    </row>
    <row r="1582" spans="1:88" ht="30" customHeight="1">
      <c r="A1582" s="299"/>
      <c r="B1582" s="299"/>
      <c r="C1582" s="308"/>
      <c r="D1582" s="299"/>
      <c r="E1582" s="36" t="s">
        <v>33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5">
        <v>5</v>
      </c>
      <c r="AO1582" s="4">
        <f t="shared" si="3569"/>
        <v>0</v>
      </c>
      <c r="AP1582" s="4">
        <f t="shared" si="3570"/>
        <v>0</v>
      </c>
      <c r="AQ1582" s="4">
        <f t="shared" si="3434"/>
        <v>0</v>
      </c>
      <c r="AU1582" s="316"/>
      <c r="AV1582" s="316"/>
      <c r="AW1582" s="317"/>
      <c r="AX1582" s="316"/>
      <c r="AY1582" s="36" t="s">
        <v>33</v>
      </c>
      <c r="AZ1582" s="133">
        <f t="shared" si="3572"/>
        <v>0</v>
      </c>
      <c r="BA1582" s="133">
        <f t="shared" si="3571"/>
        <v>0</v>
      </c>
      <c r="BB1582" s="133">
        <f t="shared" si="3571"/>
        <v>0</v>
      </c>
      <c r="BC1582" s="133">
        <f t="shared" si="3571"/>
        <v>0</v>
      </c>
      <c r="BD1582" s="133">
        <f t="shared" si="3571"/>
        <v>0</v>
      </c>
      <c r="BE1582" s="133">
        <f t="shared" si="3571"/>
        <v>0</v>
      </c>
      <c r="BF1582" s="133">
        <f t="shared" si="3571"/>
        <v>0</v>
      </c>
      <c r="BG1582" s="133">
        <f t="shared" si="3571"/>
        <v>0</v>
      </c>
      <c r="BH1582" s="133">
        <f t="shared" si="3571"/>
        <v>0</v>
      </c>
      <c r="BI1582" s="133">
        <f t="shared" si="3571"/>
        <v>0</v>
      </c>
      <c r="BJ1582" s="133">
        <f t="shared" si="3571"/>
        <v>0</v>
      </c>
      <c r="BK1582" s="133">
        <f t="shared" si="3571"/>
        <v>0</v>
      </c>
      <c r="BL1582" s="133">
        <f t="shared" si="3571"/>
        <v>0</v>
      </c>
      <c r="BM1582" s="133">
        <f t="shared" si="3571"/>
        <v>0</v>
      </c>
      <c r="BN1582" s="133">
        <f t="shared" si="3571"/>
        <v>0</v>
      </c>
      <c r="BO1582" s="133">
        <f t="shared" si="3571"/>
        <v>0</v>
      </c>
      <c r="BP1582" s="133">
        <f t="shared" si="3571"/>
        <v>0</v>
      </c>
      <c r="BQ1582" s="133">
        <f t="shared" si="3571"/>
        <v>0</v>
      </c>
      <c r="BR1582" s="133">
        <f t="shared" si="3571"/>
        <v>0</v>
      </c>
      <c r="BS1582" s="133">
        <f t="shared" si="3571"/>
        <v>0</v>
      </c>
      <c r="BT1582" s="133">
        <f t="shared" si="3571"/>
        <v>0</v>
      </c>
      <c r="BU1582" s="15">
        <v>5</v>
      </c>
    </row>
    <row r="1583" spans="1:88" ht="30" customHeight="1">
      <c r="A1583" s="299"/>
      <c r="B1583" s="299"/>
      <c r="C1583" s="308"/>
      <c r="D1583" s="300"/>
      <c r="E1583" s="36" t="s">
        <v>34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5">
        <v>6</v>
      </c>
      <c r="AO1583" s="4">
        <f t="shared" si="3569"/>
        <v>0</v>
      </c>
      <c r="AP1583" s="4">
        <f t="shared" si="3570"/>
        <v>0</v>
      </c>
      <c r="AQ1583" s="4">
        <f t="shared" si="3434"/>
        <v>0</v>
      </c>
      <c r="AU1583" s="316"/>
      <c r="AV1583" s="316"/>
      <c r="AW1583" s="317"/>
      <c r="AX1583" s="316"/>
      <c r="AY1583" s="36" t="s">
        <v>34</v>
      </c>
      <c r="AZ1583" s="133">
        <f t="shared" si="3572"/>
        <v>0</v>
      </c>
      <c r="BA1583" s="133">
        <f t="shared" si="3571"/>
        <v>0</v>
      </c>
      <c r="BB1583" s="133">
        <f t="shared" si="3571"/>
        <v>0</v>
      </c>
      <c r="BC1583" s="133">
        <f t="shared" si="3571"/>
        <v>0</v>
      </c>
      <c r="BD1583" s="133">
        <f t="shared" si="3571"/>
        <v>0</v>
      </c>
      <c r="BE1583" s="133">
        <f t="shared" si="3571"/>
        <v>0</v>
      </c>
      <c r="BF1583" s="133">
        <f t="shared" si="3571"/>
        <v>0</v>
      </c>
      <c r="BG1583" s="133">
        <f t="shared" si="3571"/>
        <v>0</v>
      </c>
      <c r="BH1583" s="133">
        <f t="shared" si="3571"/>
        <v>0</v>
      </c>
      <c r="BI1583" s="133">
        <f t="shared" si="3571"/>
        <v>0</v>
      </c>
      <c r="BJ1583" s="133">
        <f t="shared" si="3571"/>
        <v>0</v>
      </c>
      <c r="BK1583" s="133">
        <f t="shared" si="3571"/>
        <v>0</v>
      </c>
      <c r="BL1583" s="133">
        <f t="shared" si="3571"/>
        <v>0</v>
      </c>
      <c r="BM1583" s="133">
        <f t="shared" si="3571"/>
        <v>0</v>
      </c>
      <c r="BN1583" s="133">
        <f t="shared" si="3571"/>
        <v>0</v>
      </c>
      <c r="BO1583" s="133">
        <f t="shared" si="3571"/>
        <v>0</v>
      </c>
      <c r="BP1583" s="133">
        <f t="shared" si="3571"/>
        <v>0</v>
      </c>
      <c r="BQ1583" s="133">
        <f t="shared" si="3571"/>
        <v>0</v>
      </c>
      <c r="BR1583" s="133">
        <f t="shared" si="3571"/>
        <v>0</v>
      </c>
      <c r="BS1583" s="133">
        <f t="shared" si="3571"/>
        <v>0</v>
      </c>
      <c r="BT1583" s="133">
        <f t="shared" si="3571"/>
        <v>0</v>
      </c>
      <c r="BU1583" s="15">
        <v>6</v>
      </c>
    </row>
    <row r="1584" spans="1:88" ht="30" customHeight="1">
      <c r="A1584" s="299"/>
      <c r="B1584" s="299"/>
      <c r="C1584" s="308"/>
      <c r="D1584" s="311" t="s">
        <v>35</v>
      </c>
      <c r="E1584" s="312"/>
      <c r="F1584" s="10">
        <f>F1578+F1579+F1580+F1581+F1582+F1583</f>
        <v>78040854.963000014</v>
      </c>
      <c r="G1584" s="10">
        <f t="shared" ref="G1584" si="3573">G1578+G1579+G1580+G1581+G1582+G1583</f>
        <v>47713822.935700007</v>
      </c>
      <c r="H1584" s="10">
        <f t="shared" ref="H1584" si="3574">H1578+H1579+H1580+H1581+H1582+H1583</f>
        <v>0</v>
      </c>
      <c r="I1584" s="10">
        <f t="shared" ref="I1584" si="3575">I1578+I1579+I1580+I1581+I1582+I1583</f>
        <v>0</v>
      </c>
      <c r="J1584" s="10">
        <f t="shared" ref="J1584" si="3576">J1578+J1579+J1580+J1581+J1582+J1583</f>
        <v>6157722.1440000003</v>
      </c>
      <c r="K1584" s="10">
        <f t="shared" ref="K1584" si="3577">K1578+K1579+K1580+K1581+K1582+K1583</f>
        <v>0</v>
      </c>
      <c r="L1584" s="10">
        <f t="shared" ref="L1584" si="3578">L1578+L1579+L1580+L1581+L1582+L1583</f>
        <v>17502249.653300002</v>
      </c>
      <c r="M1584" s="10">
        <f t="shared" ref="M1584" si="3579">M1578+M1579+M1580+M1581+M1582+M1583</f>
        <v>17502249.653300002</v>
      </c>
      <c r="N1584" s="10">
        <f t="shared" ref="N1584" si="3580">N1578+N1579+N1580+N1581+N1582+N1583</f>
        <v>0</v>
      </c>
      <c r="O1584" s="10">
        <f t="shared" ref="O1584" si="3581">O1578+O1579+O1580+O1581+O1582+O1583</f>
        <v>0</v>
      </c>
      <c r="P1584" s="10">
        <f t="shared" ref="P1584" si="3582">P1578+P1579+P1580+P1581+P1582+P1583</f>
        <v>0</v>
      </c>
      <c r="Q1584" s="10">
        <f t="shared" ref="Q1584" si="3583">Q1578+Q1579+Q1580+Q1581+Q1582+Q1583</f>
        <v>6337898.4439999992</v>
      </c>
      <c r="R1584" s="10">
        <f t="shared" ref="R1584" si="3584">R1578+R1579+R1580+R1581+R1582+R1583</f>
        <v>0</v>
      </c>
      <c r="S1584" s="10">
        <f t="shared" ref="S1584" si="3585">S1578+S1579+S1580+S1581+S1582+S1583</f>
        <v>329161.78600000002</v>
      </c>
      <c r="T1584" s="10">
        <f t="shared" ref="T1584" si="3586">T1578+T1579+T1580+T1581+T1582+T1583</f>
        <v>0</v>
      </c>
      <c r="U1584" s="10">
        <f t="shared" ref="U1584" si="3587">U1578+U1579+U1580+U1581+U1582+U1583</f>
        <v>0</v>
      </c>
      <c r="V1584" s="10">
        <f t="shared" ref="V1584" si="3588">V1578+V1579+V1580+V1581+V1582+V1583</f>
        <v>0</v>
      </c>
      <c r="W1584" s="10">
        <f t="shared" ref="W1584" si="3589">W1578+W1579+W1580+W1581+W1582+W1583</f>
        <v>0</v>
      </c>
      <c r="X1584" s="10">
        <f t="shared" ref="X1584" si="3590">X1578+X1579+X1580+X1581+X1582+X1583</f>
        <v>0</v>
      </c>
      <c r="Y1584" s="10">
        <f t="shared" ref="Y1584" si="3591">Y1578+Y1579+Y1580+Y1581+Y1582+Y1583</f>
        <v>0</v>
      </c>
      <c r="Z1584" s="10">
        <f t="shared" ref="Z1584" si="3592">Z1578+Z1579+Z1580+Z1581+Z1582+Z1583</f>
        <v>0</v>
      </c>
      <c r="AA1584" s="15">
        <v>7</v>
      </c>
      <c r="AO1584" s="4">
        <f t="shared" si="3569"/>
        <v>0</v>
      </c>
      <c r="AP1584" s="4">
        <f t="shared" si="3570"/>
        <v>0</v>
      </c>
      <c r="AQ1584" s="4">
        <f t="shared" si="3434"/>
        <v>0</v>
      </c>
      <c r="AU1584" s="316"/>
      <c r="AV1584" s="316"/>
      <c r="AW1584" s="317"/>
      <c r="AX1584" s="321" t="s">
        <v>35</v>
      </c>
      <c r="AY1584" s="321"/>
      <c r="AZ1584" s="10">
        <f>AZ1578+AZ1579+AZ1580+AZ1581+AZ1582+AZ1583</f>
        <v>358975550.99000001</v>
      </c>
      <c r="BA1584" s="10">
        <f t="shared" ref="BA1584:BT1584" si="3593">BA1578+BA1579+BA1580+BA1581+BA1582+BA1583</f>
        <v>95427645.87999998</v>
      </c>
      <c r="BB1584" s="10">
        <f t="shared" si="3593"/>
        <v>0</v>
      </c>
      <c r="BC1584" s="10">
        <f t="shared" si="3593"/>
        <v>202893841.06</v>
      </c>
      <c r="BD1584" s="10">
        <f t="shared" si="3593"/>
        <v>12315444.299999999</v>
      </c>
      <c r="BE1584" s="10">
        <f t="shared" si="3593"/>
        <v>0</v>
      </c>
      <c r="BF1584" s="10">
        <f t="shared" si="3593"/>
        <v>35004499.32</v>
      </c>
      <c r="BG1584" s="10">
        <f t="shared" si="3593"/>
        <v>35004499.32</v>
      </c>
      <c r="BH1584" s="10">
        <f t="shared" si="3593"/>
        <v>0</v>
      </c>
      <c r="BI1584" s="10">
        <f t="shared" si="3593"/>
        <v>0</v>
      </c>
      <c r="BJ1584" s="10">
        <f t="shared" si="3593"/>
        <v>0</v>
      </c>
      <c r="BK1584" s="10">
        <f t="shared" si="3593"/>
        <v>12675796.859999999</v>
      </c>
      <c r="BL1584" s="10">
        <f t="shared" si="3593"/>
        <v>0</v>
      </c>
      <c r="BM1584" s="10">
        <f t="shared" si="3593"/>
        <v>658323.56999999995</v>
      </c>
      <c r="BN1584" s="10">
        <f t="shared" si="3593"/>
        <v>0</v>
      </c>
      <c r="BO1584" s="10">
        <f t="shared" si="3593"/>
        <v>0</v>
      </c>
      <c r="BP1584" s="10">
        <f t="shared" si="3593"/>
        <v>0</v>
      </c>
      <c r="BQ1584" s="10">
        <f t="shared" si="3593"/>
        <v>0</v>
      </c>
      <c r="BR1584" s="10">
        <f t="shared" si="3593"/>
        <v>0</v>
      </c>
      <c r="BS1584" s="10">
        <f t="shared" si="3593"/>
        <v>0</v>
      </c>
      <c r="BT1584" s="10">
        <f t="shared" si="3593"/>
        <v>0</v>
      </c>
      <c r="BU1584" s="15">
        <v>7</v>
      </c>
      <c r="CI1584" s="32">
        <f>BF1584-BG1584</f>
        <v>0</v>
      </c>
      <c r="CJ1584" s="123"/>
    </row>
    <row r="1585" spans="1:88" s="4" customFormat="1" ht="75" customHeight="1">
      <c r="A1585" s="299"/>
      <c r="B1585" s="299"/>
      <c r="C1585" s="308"/>
      <c r="D1585" s="311" t="s">
        <v>337</v>
      </c>
      <c r="E1585" s="312"/>
      <c r="F1585" s="11">
        <f>ROUND(F1584/C1578,2)</f>
        <v>529.42999999999995</v>
      </c>
      <c r="G1585" s="11">
        <f>ROUND(G1584/C1578,2)</f>
        <v>323.69</v>
      </c>
      <c r="H1585" s="11">
        <f>ROUND(H1584/C1578,2)</f>
        <v>0</v>
      </c>
      <c r="I1585" s="11">
        <f>ROUND(I1584/C1578,2)</f>
        <v>0</v>
      </c>
      <c r="J1585" s="11">
        <f>ROUND(J1584/C1578,2)</f>
        <v>41.77</v>
      </c>
      <c r="K1585" s="11">
        <f>ROUND(K1584/C1578,2)</f>
        <v>0</v>
      </c>
      <c r="L1585" s="11">
        <f>ROUND(L1584/C1578,2)</f>
        <v>118.74</v>
      </c>
      <c r="M1585" s="11">
        <f>ROUND(M1584/C1578,2)</f>
        <v>118.74</v>
      </c>
      <c r="N1585" s="11">
        <f>ROUND(N1584/C1578,2)</f>
        <v>0</v>
      </c>
      <c r="O1585" s="11">
        <f>ROUND(O1584/C1578,2)</f>
        <v>0</v>
      </c>
      <c r="P1585" s="11">
        <f>ROUND(P1584/C1578,2)</f>
        <v>0</v>
      </c>
      <c r="Q1585" s="11">
        <f>ROUND(Q1584/C1578,2)</f>
        <v>43</v>
      </c>
      <c r="R1585" s="11">
        <f>ROUND(R1584/C1578,2)</f>
        <v>0</v>
      </c>
      <c r="S1585" s="11">
        <f>ROUND(S1584/C1578,2)</f>
        <v>2.23</v>
      </c>
      <c r="T1585" s="11">
        <f>ROUND(T1584/C1578,2)</f>
        <v>0</v>
      </c>
      <c r="U1585" s="11">
        <f>ROUND(U1584/C1578,2)</f>
        <v>0</v>
      </c>
      <c r="V1585" s="11">
        <f>ROUND(V1584/C1578,2)</f>
        <v>0</v>
      </c>
      <c r="W1585" s="11">
        <f>ROUND(W1584/C1578,2)</f>
        <v>0</v>
      </c>
      <c r="X1585" s="11">
        <f>ROUND(X1584/C1578,2)</f>
        <v>0</v>
      </c>
      <c r="Y1585" s="11">
        <f>ROUND(Y1584/C1578,2)</f>
        <v>0</v>
      </c>
      <c r="Z1585" s="11">
        <f>ROUND(Z1584/C1578,2)</f>
        <v>0</v>
      </c>
      <c r="AA1585" s="15">
        <v>8</v>
      </c>
      <c r="AD1585" s="52" t="b">
        <f>IF(AND(G1585&gt;947.15,G1585&lt;949),3,IF(AND(G1585&gt;623.59,G1585&lt;625),4,IF(AND(G1585&gt;237.38,G1585&lt;239),5,IF(AND(G1585&gt;1986,G1585&lt;1988),6,IF(AND(G1585&gt;739.75,G1585&lt;741),7,IF(AND(G1585&gt;282.91,G1585&lt;284),8,IF(AND(G1585&gt;2681.35,G1585&lt;2683),9,IF(AND(G1585&gt;828.59,G1585&lt;830),10,IF(AND(G1585&gt;585.15,G1585&lt;587),11,IF(AND(G1585&gt;991.71,G1585&lt;993),12,IF(AND(G1585&gt;652.95,G1585&lt;654),13,IF(AND(G1585&gt;248.59,G1585&lt;250),14,IF(AND(G1585&gt;2079.39,G1585&lt;2081),15,IF(AND(G1585&gt;774.57,G1585&lt;776),16,IF(AND(G1585&gt;296.25,G1585&lt;298),17,IF(AND(G1585&gt;2807.42,G1585&lt;2809),18,IF(AND(G1585&gt;867.59,G1585&lt;869),19,IF(AND(G1585&gt;612.7,G1585&lt;614),20))))))))))))))))))</f>
        <v>0</v>
      </c>
      <c r="AE1585" s="52" t="b">
        <f>IF(AND(I1585&gt;1204.78,I1585&lt;1206),5,IF(AND(I1585&gt;1407.63,I1585&lt;1409),8,IF(AND(I1585&gt;1427.91,I1585&lt;1429),11,IF(AND(I1585&gt;1261.45,I1585&lt;1263),14,IF(AND(I1585&gt;1473.83,I1585&lt;1475),17,IF(AND(I1585&gt;1495.07,I1585&lt;1497),20))))))</f>
        <v>0</v>
      </c>
      <c r="AF1585" s="52" t="b">
        <f>IF(AND(J1585&gt;486.32,J1585&lt;488),3,IF(AND(J1585&gt;324.64,J1585&lt;326),4,IF(AND(J1585&gt;286.99,J1585&lt;288.5),5,IF(AND(J1585&gt;617.7,J1585&lt;618),6,IF(AND(J1585&gt;411.3,J1585&lt;413),7,IF(AND(J1585&gt;365.04,J1585&lt;367),8,IF(AND(J1585&gt;797.54,J1585&lt;799),9,IF(AND(J1585&gt;533.49,J1585&lt;535),10,IF(AND(J1585&gt;475.86,J1585&lt;477),11,IF(AND(J1585&gt;509.22,J1585&lt;511),12,IF(AND(J1585&gt;339.94,J1585&lt;341.2),13,IF(AND(J1585&gt;300.53,J1585&lt;302),14,IF(AND(J1585&gt;646.78,J1585&lt;648),15,IF(AND(J1585&gt;430.68,J1585&lt;432),16,IF(AND(J1585&gt;382.24,J1585&lt;384),17,IF(AND(J1585&gt;835.07,J1585&lt;837),18,IF(AND(J1585&gt;558.61,J1585&lt;560),19,IF(AND(J1585&gt;498.27,J1585&lt;500),20))))))))))))))))))</f>
        <v>0</v>
      </c>
      <c r="AG1585" s="52" t="b">
        <f>IF(AND(L1585&gt;497.89,L1585&lt;499),3,IF(AND(L1585&gt;360.29,L1585&lt;362),4,IF(AND(L1585&gt;249.38,L1585&lt;251),5,IF(AND(L1585&gt;628.22,L1585&lt;630),6,IF(AND(L1585&gt;455.21,L1585&lt;457),7,IF(AND(L1585&gt;315.16,L1585&lt;317),8,IF(AND(L1585&gt;814.35,L1585&lt;816),9,IF(AND(L1585&gt;571.19,L1585&lt;573),10,IF(AND(L1585&gt;401.59,L1585&lt;403),11,IF(AND(L1585&gt;521.33,L1585&lt;523),12,IF(AND(L1585&gt;377.28,L1585&lt;379),13,IF(AND(L1585&gt;261.15,L1585&lt;263),14,IF(AND(L1585&gt;657.8,L1585&lt;659),15,IF(AND(L1585&gt;476.66,L1585&lt;478),16,IF(AND(L1585&gt;330.01,L1585&lt;332),17,IF(AND(L1585&gt;852.67,L1585&lt;854),18,IF(AND(L1585&gt;598.08,L1585&lt;600),19,IF(AND(L1585&gt;420.51,L1585&lt;422),20))))))))))))))))))</f>
        <v>0</v>
      </c>
      <c r="AH1585" s="52" t="b">
        <f>IF(AND(Q1585&gt;358.85,Q1585&lt;360),3,IF(AND(Q1585&gt;129.83,Q1585&lt;131),4,IF(AND(Q1585&gt;77.61,Q1585&lt;79),5,IF(AND(Q1585&gt;426.19,Q1585&lt;428),6,IF(AND(Q1585&gt;159.77,Q1585&lt;161),7,IF(AND(Q1585&gt;94.38,Q1585&lt;96),8,IF(AND(Q1585&gt;567.37,Q1585&lt;569),9,IF(AND(Q1585&gt;203.4,Q1585&lt;205),10,IF(AND(Q1585&gt;131.96,Q1585&lt;133),11,IF(AND(Q1585&gt;375.76,Q1585&lt;377),12,IF(AND(Q1585&gt;135.98,Q1585&lt;137),13,IF(AND(Q1585&gt;81.31,Q1585&lt;83),14,IF(AND(Q1585&gt;446.27,Q1585&lt;448),15,IF(AND(Q1585&gt;167.32,Q1585&lt;169),16,IF(AND(Q1585&gt;98.86,Q1585&lt;100),17,IF(AND(Q1585&gt;594.08,Q1585&lt;596),18,IF(AND(Q1585&gt;213.01,Q1585&lt;215),19,IF(AND(Q1585&gt;138.21,Q1585&lt;140),20))))))))))))))))))</f>
        <v>0</v>
      </c>
      <c r="AI1585" s="52" t="b">
        <f>IF(AND(S1585&gt;195.17,S1585&lt;197),3,IF(AND(S1585&gt;88.93,S1585&lt;90),4,IF(AND(S1585&gt;47.88,S1585&lt;49),5,IF(AND(S1585&gt;245.08,S1585&lt;247),6,IF(AND(S1585&gt;111.07,S1585&lt;113),7,IF(AND(S1585&gt;60.92,S1585&lt;62),8,IF(AND(S1585&gt;296.11,S1585&lt;298),9,IF(AND(S1585&gt;139.41,S1585&lt;141),10,IF(AND(S1585&gt;78.67,S1585&lt;80),11,IF(AND(S1585&gt;204.39,S1585&lt;206),12,IF(AND(S1585&gt;93.16,S1585&lt;95),13,IF(AND(S1585&gt;50.17,S1585&lt;52),14,IF(AND(S1585&gt;256.64,S1585&lt;258),15,IF(AND(S1585&gt;116.33,S1585&lt;118),16,IF(AND(S1585&gt;63.83,S1585&lt;65),17,IF(AND(S1585&gt;310.07,S1585&lt;312),18,IF(AND(S1585&gt;146.01,S1585&lt;148),19,IF(AND(S1585&gt;82.42,S1585&lt;84),20))))))))))))))))))</f>
        <v>0</v>
      </c>
      <c r="AJ1585" s="52" t="b">
        <f>IF(AND(U1585&gt;107.35,U1585&lt;109),3,IF(AND(U1585&gt;63.65,U1585&lt;65),4,IF(AND(U1585&gt;44.75,U1585&lt;46),5,IF(AND(U1585&gt;143.27,U1585&lt;145),6,IF(AND(U1585&gt;85.58,U1585&lt;87),7,IF(AND(U1585&gt;60.46,U1585&lt;62),8,IF(AND(U1585&gt;194.16,U1585&lt;196),9,IF(AND(U1585&gt;117.24,U1585&lt;119),10,IF(AND(U1585&gt;82.88,U1585&lt;84),11,IF(AND(U1585&gt;112.44,U1585&lt;114),12,IF(AND(U1585&gt;66.69,U1585&lt;68),13,IF(AND(U1585&gt;46.9,U1585&lt;48),14,IF(AND(U1585&gt;150.05,U1585&lt;152),15,IF(AND(U1585&gt;90.65,U1585&lt;91),16,IF(AND(U1585&gt;63.34,U1585&lt;65),17,IF(AND(U1585&gt;203.34,U1585&lt;205),18,IF(AND(U1585&gt;122.8,U1585&lt;124),19,IF(AND(U1585&gt;86.83,U1585&lt;88),20))))))))))))))))))</f>
        <v>0</v>
      </c>
      <c r="AK1585" s="52" t="b">
        <f>IF(AND(V1585&gt;139.85,V1585&lt;141),3,IF(AND(V1585&gt;103.84,V1585&lt;105),4,IF(AND(V1585&gt;52.32,V1585&lt;54),5,IF(AND(V1585&gt;285.46,V1585&lt;287),6,IF(AND(V1585&gt;118.42,V1585&lt;120),7,IF(AND(V1585&gt;62.42,V1585&lt;64),8,IF(AND(V1585&gt;412.27,V1585&lt;414),9,IF(AND(V1585&gt;140.33,V1585&lt;142),10,IF(AND(V1585&gt;145,V1585&lt;147),11,IF(AND(V1585&gt;146.47,V1585&lt;148),12,IF(AND(V1585&gt;108.77,V1585&lt;110),13,IF(AND(V1585&gt;54.82,V1585&lt;56),14,IF(AND(V1585&gt;298.92,V1585&lt;300),15,IF(AND(V1585&gt;124.03,V1585&lt;126),16,IF(AND(V1585&gt;65.4,V1585&lt;67),17,IF(AND(V1585&gt;431.69,V1585&lt;433),18,IF(AND(V1585&gt;146.97,V1585&lt;148),19,IF(AND(V1585&gt;151.86,V1585&lt;153),20))))))))))))))))))</f>
        <v>0</v>
      </c>
      <c r="AL1585" s="52" t="b">
        <f>IF(AND(W1585&gt;350.42,W1585&lt;352),3,IF(AND(W1585&gt;546.22,W1585&lt;548),4,IF(AND(W1585&gt;155.33,W1585&lt;157),5,IF(AND(W1585&gt;721.99,W1585&lt;723),6,IF(AND(W1585&gt;638.96,W1585&lt;639),7,IF(AND(W1585&gt;187.79,W1585&lt;189),8,IF(AND(W1585&gt;945.4,W1585&lt;947),9,IF(AND(W1585&gt;698.46,W1585&lt;670),10,IF(AND(W1585&gt;360.7,W1585&lt;362),11,IF(AND(W1585&gt;366.94,W1585&lt;368),12,IF(AND(W1585&gt;571.94,W1585&lt;573),13,IF(AND(W1585&gt;162.68,W1585&lt;164),14,IF(AND(W1585&gt;755.97,W1585&lt;757),15,IF(AND(W1585&gt;667.99,W1585&lt;669),16,IF(AND(W1585&gt;196.66,W1585&lt;198),17,IF(AND(W1585&gt;989.88,W1585&lt;991),18,IF(AND(W1585&gt;731.33,W1585&lt;733),19,IF(AND(W1585&gt;377.7,W1585&lt;379),20))))))))))))))))))</f>
        <v>0</v>
      </c>
      <c r="AM1585" s="52" t="b">
        <f>IF(AND(Y1585&gt;46.2,Y1585&lt;46.5),3,IF(AND(Y1585&gt;18.8,Y1585&lt;19.1),4,IF(AND(Y1585&gt;15.8,Y1585&lt;16),5,IF(AND(Y1585&gt;78.7,Y1585&lt;79),6,IF(AND(Y1585&gt;32.1,Y1585&lt;32.4),7,IF(AND(Y1585&gt;26.9,Y1585&lt;27.3),8,IF(AND(Y1585&gt;125,Y1585&lt;125.5),9,IF(AND(Y1585&gt;48.2,Y1585&lt;48.52),10,IF(AND(Y1585&gt;43.1,Y1585&lt;43.6),11,IF(AND(Y1585&gt;48.53,Y1585&lt;48.7),12,IF(AND(Y1585&gt;19.6,Y1585&lt;20.1),13,IF(AND(Y1585&gt;16.5,Y1585&lt;16.9),14,IF(AND(Y1585&gt;82.4,Y1585&lt;82.8),15,IF(AND(Y1585&gt;33.6,Y1585&lt;34),16,IF(AND(Y1585&gt;28,Y1585&lt;28.6),17,IF(AND(Y1585&gt;130.8,Y1585&lt;131.4),18,IF(AND(Y1585&gt;50.5,Y1585&lt;50.9),19,IF(AND(Y1585&gt;45.2,Y1585&lt;45.8),20))))))))))))))))))</f>
        <v>0</v>
      </c>
      <c r="AO1585" s="4">
        <f t="shared" si="3569"/>
        <v>0</v>
      </c>
      <c r="AP1585" s="4">
        <f t="shared" si="3570"/>
        <v>0</v>
      </c>
      <c r="AQ1585" s="4">
        <f t="shared" si="3434"/>
        <v>0</v>
      </c>
      <c r="AU1585" s="316"/>
      <c r="AV1585" s="316"/>
      <c r="AW1585" s="317"/>
      <c r="AX1585" s="321" t="s">
        <v>337</v>
      </c>
      <c r="AY1585" s="321"/>
      <c r="AZ1585" s="11">
        <f>ROUND(AZ1584/AW1578,2)</f>
        <v>1074.69</v>
      </c>
      <c r="BA1585" s="11">
        <f>ROUND(BA1584/AW1578,2)</f>
        <v>285.69</v>
      </c>
      <c r="BB1585" s="11">
        <f>ROUND(BB1584/AW1578,2)</f>
        <v>0</v>
      </c>
      <c r="BC1585" s="11">
        <f>ROUND(BC1584/AW1578,2)</f>
        <v>607.41999999999996</v>
      </c>
      <c r="BD1585" s="11">
        <f>ROUND(BD1584/AW1578,2)</f>
        <v>36.869999999999997</v>
      </c>
      <c r="BE1585" s="11">
        <f>ROUND(BE1584/AW1578,2)</f>
        <v>0</v>
      </c>
      <c r="BF1585" s="11">
        <f>ROUND(BF1584/AW1578,2)</f>
        <v>104.8</v>
      </c>
      <c r="BG1585" s="11">
        <f>ROUND(BG1584/AW1578,2)</f>
        <v>104.8</v>
      </c>
      <c r="BH1585" s="11">
        <f>ROUND(BH1584/AW1578,2)</f>
        <v>0</v>
      </c>
      <c r="BI1585" s="11">
        <f>ROUND(BI1584/AW1578,2)</f>
        <v>0</v>
      </c>
      <c r="BJ1585" s="11">
        <f>ROUND(BJ1584/AW1578,2)</f>
        <v>0</v>
      </c>
      <c r="BK1585" s="11">
        <f>ROUND(BK1584/AW1578,2)</f>
        <v>37.950000000000003</v>
      </c>
      <c r="BL1585" s="11">
        <f>ROUND(BL1584/AW1578,2)</f>
        <v>0</v>
      </c>
      <c r="BM1585" s="11">
        <f>ROUND(BM1584/AW1578,2)</f>
        <v>1.97</v>
      </c>
      <c r="BN1585" s="11">
        <f>ROUND(BN1584/AW1578,2)</f>
        <v>0</v>
      </c>
      <c r="BO1585" s="11">
        <f>ROUND(BO1584/AW1578,2)</f>
        <v>0</v>
      </c>
      <c r="BP1585" s="11">
        <f>ROUND(BP1584/AW1578,2)</f>
        <v>0</v>
      </c>
      <c r="BQ1585" s="11">
        <f>ROUND(BQ1584/AW1578,2)</f>
        <v>0</v>
      </c>
      <c r="BR1585" s="11">
        <f>ROUND(BR1584/AW1578,2)</f>
        <v>0</v>
      </c>
      <c r="BS1585" s="11">
        <f>ROUND(BS1584/AW1578,2)</f>
        <v>0</v>
      </c>
      <c r="BT1585" s="11">
        <f>ROUND(BT1584/AW1578,2)</f>
        <v>0</v>
      </c>
      <c r="BU1585" s="15">
        <v>8</v>
      </c>
      <c r="BX1585" s="52" t="b">
        <f>IF(AND(BA1585&gt;947.15,BA1585&lt;949),3,IF(AND(BA1585&gt;623.59,BA1585&lt;625),4,IF(AND(BA1585&gt;237.38,BA1585&lt;239),5,IF(AND(BA1585&gt;1986,BA1585&lt;1988),6,IF(AND(BA1585&gt;739.75,BA1585&lt;741),7,IF(AND(BA1585&gt;282.91,BA1585&lt;284),8,IF(AND(BA1585&gt;2681.35,BA1585&lt;2683),9,IF(AND(BA1585&gt;828.59,BA1585&lt;830),10,IF(AND(BA1585&gt;585.15,BA1585&lt;587),11,IF(AND(BA1585&gt;991.71,BA1585&lt;993),12,IF(AND(BA1585&gt;652.95,BA1585&lt;654),13,IF(AND(BA1585&gt;248.59,BA1585&lt;250),14,IF(AND(BA1585&gt;2079.39,BA1585&lt;2081),15,IF(AND(BA1585&gt;774.57,BA1585&lt;776),16,IF(AND(BA1585&gt;296.25,BA1585&lt;298),17,IF(AND(BA1585&gt;2807.42,BA1585&lt;2809),18,IF(AND(BA1585&gt;867.59,BA1585&lt;869),19,IF(AND(BA1585&gt;612.7,BA1585&lt;614),20))))))))))))))))))</f>
        <v>0</v>
      </c>
      <c r="BY1585" s="52" t="b">
        <f>IF(AND(BC1585&gt;1204.78,BC1585&lt;1206),5,IF(AND(BC1585&gt;1407.63,BC1585&lt;1409),8,IF(AND(BC1585&gt;1427.91,BC1585&lt;1429),11,IF(AND(BC1585&gt;1261.45,BC1585&lt;1263),14,IF(AND(BC1585&gt;1473.83,BC1585&lt;1475),17,IF(AND(BC1585&gt;1495.07,BC1585&lt;1497),20))))))</f>
        <v>0</v>
      </c>
      <c r="BZ1585" s="52" t="b">
        <f>IF(AND(BD1585&gt;486.32,BD1585&lt;488),3,IF(AND(BD1585&gt;324.64,BD1585&lt;326),4,IF(AND(BD1585&gt;286.99,BD1585&lt;288.5),5,IF(AND(BD1585&gt;617.7,BD1585&lt;618),6,IF(AND(BD1585&gt;411.3,BD1585&lt;413),7,IF(AND(BD1585&gt;365.04,BD1585&lt;367),8,IF(AND(BD1585&gt;797.54,BD1585&lt;799),9,IF(AND(BD1585&gt;533.49,BD1585&lt;535),10,IF(AND(BD1585&gt;475.86,BD1585&lt;477),11,IF(AND(BD1585&gt;509.22,BD1585&lt;511),12,IF(AND(BD1585&gt;339.94,BD1585&lt;341.2),13,IF(AND(BD1585&gt;300.53,BD1585&lt;302),14,IF(AND(BD1585&gt;646.78,BD1585&lt;648),15,IF(AND(BD1585&gt;430.68,BD1585&lt;432),16,IF(AND(BD1585&gt;382.24,BD1585&lt;384),17,IF(AND(BD1585&gt;835.07,BD1585&lt;837),18,IF(AND(BD1585&gt;558.61,BD1585&lt;560),19,IF(AND(BD1585&gt;498.27,BD1585&lt;500),20))))))))))))))))))</f>
        <v>0</v>
      </c>
      <c r="CA1585" s="52" t="b">
        <f>IF(AND(BF1585&gt;497.89,BF1585&lt;499),3,IF(AND(BF1585&gt;360.29,BF1585&lt;362),4,IF(AND(BF1585&gt;249.38,BF1585&lt;251),5,IF(AND(BF1585&gt;628.22,BF1585&lt;630),6,IF(AND(BF1585&gt;455.21,BF1585&lt;457),7,IF(AND(BF1585&gt;315.16,BF1585&lt;317),8,IF(AND(BF1585&gt;814.35,BF1585&lt;816),9,IF(AND(BF1585&gt;571.19,BF1585&lt;573),10,IF(AND(BF1585&gt;401.59,BF1585&lt;403),11,IF(AND(BF1585&gt;521.33,BF1585&lt;523),12,IF(AND(BF1585&gt;377.28,BF1585&lt;379),13,IF(AND(BF1585&gt;261.15,BF1585&lt;263),14,IF(AND(BF1585&gt;657.8,BF1585&lt;659),15,IF(AND(BF1585&gt;476.66,BF1585&lt;478),16,IF(AND(BF1585&gt;330.01,BF1585&lt;332),17,IF(AND(BF1585&gt;852.67,BF1585&lt;854),18,IF(AND(BF1585&gt;598.08,BF1585&lt;600),19,IF(AND(BF1585&gt;420.51,BF1585&lt;422),20))))))))))))))))))</f>
        <v>0</v>
      </c>
      <c r="CB1585" s="52" t="b">
        <f>IF(AND(BK1585&gt;358.85,BK1585&lt;360),3,IF(AND(BK1585&gt;129.83,BK1585&lt;131),4,IF(AND(BK1585&gt;77.61,BK1585&lt;79),5,IF(AND(BK1585&gt;426.19,BK1585&lt;428),6,IF(AND(BK1585&gt;159.77,BK1585&lt;161),7,IF(AND(BK1585&gt;94.38,BK1585&lt;96),8,IF(AND(BK1585&gt;567.37,BK1585&lt;569),9,IF(AND(BK1585&gt;203.4,BK1585&lt;205),10,IF(AND(BK1585&gt;131.96,BK1585&lt;133),11,IF(AND(BK1585&gt;375.76,BK1585&lt;377),12,IF(AND(BK1585&gt;135.98,BK1585&lt;137),13,IF(AND(BK1585&gt;81.31,BK1585&lt;83),14,IF(AND(BK1585&gt;446.27,BK1585&lt;448),15,IF(AND(BK1585&gt;167.32,BK1585&lt;169),16,IF(AND(BK1585&gt;98.86,BK1585&lt;100),17,IF(AND(BK1585&gt;594.08,BK1585&lt;596),18,IF(AND(BK1585&gt;213.01,BK1585&lt;215),19,IF(AND(BK1585&gt;138.21,BK1585&lt;140),20))))))))))))))))))</f>
        <v>0</v>
      </c>
      <c r="CC1585" s="52" t="b">
        <f>IF(AND(BM1585&gt;195.17,BM1585&lt;197),3,IF(AND(BM1585&gt;88.93,BM1585&lt;90),4,IF(AND(BM1585&gt;47.88,BM1585&lt;49),5,IF(AND(BM1585&gt;245.08,BM1585&lt;247),6,IF(AND(BM1585&gt;111.07,BM1585&lt;113),7,IF(AND(BM1585&gt;60.92,BM1585&lt;62),8,IF(AND(BM1585&gt;296.11,BM1585&lt;298),9,IF(AND(BM1585&gt;139.41,BM1585&lt;141),10,IF(AND(BM1585&gt;78.67,BM1585&lt;80),11,IF(AND(BM1585&gt;204.39,BM1585&lt;206),12,IF(AND(BM1585&gt;93.16,BM1585&lt;95),13,IF(AND(BM1585&gt;50.17,BM1585&lt;52),14,IF(AND(BM1585&gt;256.64,BM1585&lt;258),15,IF(AND(BM1585&gt;116.33,BM1585&lt;118),16,IF(AND(BM1585&gt;63.83,BM1585&lt;65),17,IF(AND(BM1585&gt;310.07,BM1585&lt;312),18,IF(AND(BM1585&gt;146.01,BM1585&lt;148),19,IF(AND(BM1585&gt;82.42,BM1585&lt;84),20))))))))))))))))))</f>
        <v>0</v>
      </c>
      <c r="CD1585" s="52" t="b">
        <f>IF(AND(BO1585&gt;107.35,BO1585&lt;109),3,IF(AND(BO1585&gt;63.65,BO1585&lt;65),4,IF(AND(BO1585&gt;44.75,BO1585&lt;46),5,IF(AND(BO1585&gt;143.27,BO1585&lt;145),6,IF(AND(BO1585&gt;85.58,BO1585&lt;87),7,IF(AND(BO1585&gt;60.46,BO1585&lt;62),8,IF(AND(BO1585&gt;194.16,BO1585&lt;196),9,IF(AND(BO1585&gt;117.24,BO1585&lt;119),10,IF(AND(BO1585&gt;82.88,BO1585&lt;84),11,IF(AND(BO1585&gt;112.44,BO1585&lt;114),12,IF(AND(BO1585&gt;66.69,BO1585&lt;68),13,IF(AND(BO1585&gt;46.9,BO1585&lt;48),14,IF(AND(BO1585&gt;150.05,BO1585&lt;152),15,IF(AND(BO1585&gt;90.65,BO1585&lt;91),16,IF(AND(BO1585&gt;63.34,BO1585&lt;65),17,IF(AND(BO1585&gt;203.34,BO1585&lt;205),18,IF(AND(BO1585&gt;122.8,BO1585&lt;124),19,IF(AND(BO1585&gt;86.83,BO1585&lt;88),20))))))))))))))))))</f>
        <v>0</v>
      </c>
      <c r="CE1585" s="52" t="b">
        <f>IF(AND(BP1585&gt;139.85,BP1585&lt;141),3,IF(AND(BP1585&gt;103.84,BP1585&lt;105),4,IF(AND(BP1585&gt;52.32,BP1585&lt;54),5,IF(AND(BP1585&gt;285.46,BP1585&lt;287),6,IF(AND(BP1585&gt;118.42,BP1585&lt;120),7,IF(AND(BP1585&gt;62.42,BP1585&lt;64),8,IF(AND(BP1585&gt;412.27,BP1585&lt;414),9,IF(AND(BP1585&gt;140.33,BP1585&lt;142),10,IF(AND(BP1585&gt;145,BP1585&lt;147),11,IF(AND(BP1585&gt;146.47,BP1585&lt;148),12,IF(AND(BP1585&gt;108.77,BP1585&lt;110),13,IF(AND(BP1585&gt;54.82,BP1585&lt;56),14,IF(AND(BP1585&gt;298.92,BP1585&lt;300),15,IF(AND(BP1585&gt;124.03,BP1585&lt;126),16,IF(AND(BP1585&gt;65.4,BP1585&lt;67),17,IF(AND(BP1585&gt;431.69,BP1585&lt;433),18,IF(AND(BP1585&gt;146.97,BP1585&lt;148),19,IF(AND(BP1585&gt;151.86,BP1585&lt;153),20))))))))))))))))))</f>
        <v>0</v>
      </c>
      <c r="CF1585" s="52" t="b">
        <f>IF(AND(BQ1585&gt;350.42,BQ1585&lt;352),3,IF(AND(BQ1585&gt;546.22,BQ1585&lt;548),4,IF(AND(BQ1585&gt;155.33,BQ1585&lt;157),5,IF(AND(BQ1585&gt;721.99,BQ1585&lt;723),6,IF(AND(BQ1585&gt;638.96,BQ1585&lt;639),7,IF(AND(BQ1585&gt;187.79,BQ1585&lt;189),8,IF(AND(BQ1585&gt;945.4,BQ1585&lt;947),9,IF(AND(BQ1585&gt;698.46,BQ1585&lt;670),10,IF(AND(BQ1585&gt;360.7,BQ1585&lt;362),11,IF(AND(BQ1585&gt;366.94,BQ1585&lt;368),12,IF(AND(BQ1585&gt;571.94,BQ1585&lt;573),13,IF(AND(BQ1585&gt;162.68,BQ1585&lt;164),14,IF(AND(BQ1585&gt;755.97,BQ1585&lt;757),15,IF(AND(BQ1585&gt;667.99,BQ1585&lt;669),16,IF(AND(BQ1585&gt;196.66,BQ1585&lt;198),17,IF(AND(BQ1585&gt;989.88,BQ1585&lt;991),18,IF(AND(BQ1585&gt;731.33,BQ1585&lt;733),19,IF(AND(BQ1585&gt;377.7,BQ1585&lt;379),20))))))))))))))))))</f>
        <v>0</v>
      </c>
      <c r="CG1585" s="52" t="b">
        <f>IF(AND(BS1585&gt;46.2,BS1585&lt;46.5),3,IF(AND(BS1585&gt;18.8,BS1585&lt;19.1),4,IF(AND(BS1585&gt;15.8,BS1585&lt;16),5,IF(AND(BS1585&gt;78.7,BS1585&lt;79),6,IF(AND(BS1585&gt;32.1,BS1585&lt;32.4),7,IF(AND(BS1585&gt;26.9,BS1585&lt;27.3),8,IF(AND(BS1585&gt;125,BS1585&lt;125.5),9,IF(AND(BS1585&gt;48.2,BS1585&lt;48.52),10,IF(AND(BS1585&gt;43.1,BS1585&lt;43.6),11,IF(AND(BS1585&gt;48.53,BS1585&lt;48.7),12,IF(AND(BS1585&gt;19.6,BS1585&lt;20.1),13,IF(AND(BS1585&gt;16.5,BS1585&lt;16.9),14,IF(AND(BS1585&gt;82.4,BS1585&lt;82.8),15,IF(AND(BS1585&gt;33.6,BS1585&lt;34),16,IF(AND(BS1585&gt;28,BS1585&lt;28.6),17,IF(AND(BS1585&gt;130.8,BS1585&lt;131.4),18,IF(AND(BS1585&gt;50.5,BS1585&lt;50.9),19,IF(AND(BS1585&gt;45.2,BS1585&lt;45.8),20))))))))))))))))))</f>
        <v>0</v>
      </c>
    </row>
    <row r="1586" spans="1:88" ht="90" customHeight="1">
      <c r="A1586" s="300"/>
      <c r="B1586" s="300"/>
      <c r="C1586" s="309"/>
      <c r="D1586" s="311" t="s">
        <v>338</v>
      </c>
      <c r="E1586" s="312"/>
      <c r="F1586" s="10" t="s">
        <v>36</v>
      </c>
      <c r="G1586" s="10" t="s">
        <v>36</v>
      </c>
      <c r="H1586" s="10" t="s">
        <v>36</v>
      </c>
      <c r="I1586" s="10" t="s">
        <v>36</v>
      </c>
      <c r="J1586" s="10" t="s">
        <v>36</v>
      </c>
      <c r="K1586" s="10" t="s">
        <v>36</v>
      </c>
      <c r="L1586" s="10" t="s">
        <v>36</v>
      </c>
      <c r="M1586" s="10" t="s">
        <v>36</v>
      </c>
      <c r="N1586" s="10" t="s">
        <v>36</v>
      </c>
      <c r="O1586" s="10" t="s">
        <v>36</v>
      </c>
      <c r="P1586" s="10" t="s">
        <v>36</v>
      </c>
      <c r="Q1586" s="10" t="s">
        <v>36</v>
      </c>
      <c r="R1586" s="10" t="s">
        <v>36</v>
      </c>
      <c r="S1586" s="10" t="s">
        <v>36</v>
      </c>
      <c r="T1586" s="10" t="s">
        <v>36</v>
      </c>
      <c r="U1586" s="10" t="s">
        <v>36</v>
      </c>
      <c r="V1586" s="10" t="s">
        <v>36</v>
      </c>
      <c r="W1586" s="10" t="s">
        <v>36</v>
      </c>
      <c r="X1586" s="10" t="s">
        <v>36</v>
      </c>
      <c r="Y1586" s="10" t="s">
        <v>36</v>
      </c>
      <c r="Z1586" s="10" t="s">
        <v>36</v>
      </c>
      <c r="AA1586" s="16">
        <v>9</v>
      </c>
      <c r="AD1586" s="52" t="b">
        <f>IF(AD1585=3,948.15,IF(AD1585=4,624.59,IF(AD1585=5,238.38,IF(AD1585=6,1987,IF(AD1585=7,740.75,IF(AD1585=8,283.91,IF(AD1585=9,2682.35,IF(AD1585=10,829.59,IF(AD1585=11,586.15,IF(AD1585=12,992.71,IF(AD1585=13,653.95,IF(AD1585=14,249.59,IF(AD1585=15,2080.39,IF(AD1585=16,775.57,IF(AD1585=17,297.25,IF(AD1585=18,2808.42,IF(AD1585=19,868.59,IF(AD1585=20,613.7))))))))))))))))))</f>
        <v>0</v>
      </c>
      <c r="AE1586" s="52" t="b">
        <f>IF(AE1585=5,1205.78,IF(AE1585=8,1408.63,IF(AE1585=11,1428.91,IF(AE1585=14,1262.45,IF(AE1585=17,1474.83,IF(AE1585=20,1496.07))))))</f>
        <v>0</v>
      </c>
      <c r="AF1586" s="52" t="b">
        <f>IF(AF1585=3,487.32,IF(AF1585=4,325.64,IF(AF1585=5,287.99,IF(AF1585=6,618.7,IF(AF1585=7,412.3,IF(AF1585=8,366.04,IF(AF1585=9,798.54,IF(AF1585=10,534.49,IF(AF1585=11,476.86,IF(AF1585=12,510.22,IF(AF1585=13,340.94,IF(AF1585=14,301.53,IF(AF1585=15,647.78,IF(AF1585=16,431.68,IF(AF1585=17,383.24,IF(AF1585=18,836.07,IF(AF1585=19,559.61,IF(AF1585=20,499.27))))))))))))))))))</f>
        <v>0</v>
      </c>
      <c r="AG1586" s="52" t="b">
        <f>IF(AG1585=3,498.89,IF(AG1585=4,361.29,IF(AG1585=5,250.38,IF(AG1585=6,629.22,IF(AG1585=7,456.21,IF(AG1585=8,316.16,IF(AG1585=9,815.35,IF(AG1585=10,572.19,IF(AG1585=11,402.59,IF(AG1585=12,522.33,IF(AG1585=13,378.28,IF(AG1585=14,262.15,IF(AG1585=15,658.8,IF(AG1585=16,477.66,IF(AG1585=17,331.01,IF(AG1585=18,853.67,IF(AG1585=19,599.08,IF(AG1585=20,421.51))))))))))))))))))</f>
        <v>0</v>
      </c>
      <c r="AH1586" s="52" t="b">
        <f>IF(AH1585=3,359.85,IF(AH1585=4,130.83,IF(AH1585=5,78.61,IF(AH1585=6,427.19,IF(AH1585=7,160.77,IF(AH1585=8,95.38,IF(AH1585=9,568.37,IF(AH1585=10,204.4,IF(AH1585=11,132.96,IF(AH1585=12,376.76,IF(AH1585=13,136.98,IF(AH1585=14,82.31,IF(AH1585=15,447.27,IF(AH1585=16,168.32,IF(AH1585=17,99.86,IF(AH1585=18,595.08,IF(AH1585=19,214.01,IF(AH1585=20,139.21))))))))))))))))))</f>
        <v>0</v>
      </c>
      <c r="AI1586" s="52" t="b">
        <f>IF(AI1585=3,196.17,IF(AI1585=4,89.93,IF(AI1585=5,48.88,IF(AI1585=6,246.08,IF(AI1585=7,112.07,IF(AI1585=8,61.92,IF(AI1585=9,297.11,IF(AI1585=10,140.41,IF(AI1585=11,79.67,IF(AI1585=12,205.39,IF(AI1585=13,94.16,IF(AI1585=14,51.17,IF(AI1585=15,257.64,IF(AI1585=16,117.33,IF(AI1585=17,64.83,IF(AI1585=18,311.07,IF(AI1585=19,147.01,IF(AI1585=20,83.42))))))))))))))))))</f>
        <v>0</v>
      </c>
      <c r="AJ1586" s="52" t="b">
        <f>IF(AJ1585=3,108.35,IF(AJ1585=4,64.65,IF(AJ1585=5,45.75,IF(AJ1585=6,144.27,IF(AJ1585=7,86.58,IF(AJ1585=8,61.46,IF(AJ1585=9,195.16,IF(AJ1585=10,118.24,IF(AJ1585=11,83.88,IF(AJ1585=12,113.44,IF(AJ1585=13,67.69,IF(AJ1585=14,47.9,IF(AJ1585=15,151.05,IF(AJ1585=16,90.65,IF(AJ1585=17,64.34,IF(AJ1585=18,204.34,IF(AJ1585=19,123.8,IF(AJ1585=20,87.83))))))))))))))))))</f>
        <v>0</v>
      </c>
      <c r="AK1586" s="52" t="b">
        <f>IF(AK1585=3,140.85,IF(AK1585=4,104.84,IF(AK1585=5,53.32,IF(AK1585=6,286.46,IF(AK1585=7,119.42,IF(AK1585=8,63.42,IF(AK1585=9,413.27,IF(AK1585=10,141.33,IF(AK1585=11,146,IF(AK1585=12,147.47,IF(AK1585=13,109.77,IF(AK1585=14,55.82,IF(AK1585=15,299.92,IF(AK1585=16,125.03,IF(AK1585=17,66.4,IF(AK1585=18,432.69,IF(AK1585=19,147.97,IF(AK1585=20,152.86))))))))))))))))))</f>
        <v>0</v>
      </c>
      <c r="AL1586" s="52" t="b">
        <f>IF(AL1585=3,351.42,IF(AL1585=4,547.22,IF(AL1585=5,156.33,IF(AL1585=6,722.99,IF(AL1585=7,638.96,IF(AL1585=8,188.79,IF(AL1585=9,946.4,IF(AL1585=10,699.46,IF(AL1585=11,361.7,IF(AL1585=12,367.94,IF(AL1585=13,572.94,IF(AL1585=14,163.68,IF(AL1585=15,756.97,IF(AL1585=16,668.99,IF(AL1585=17,197.66,IF(AL1585=18,990.88,IF(AL1585=19,732.33,IF(AL1585=20,378.7))))))))))))))))))</f>
        <v>0</v>
      </c>
      <c r="AM1586" s="52" t="b">
        <f>IF(AM1585=3,46.41,IF(AM1585=4,19.01,IF(AM1585=5,15.96,IF(AM1585=6,78.9,IF(AM1585=7,32.34,IF(AM1585=8,27.09,IF(AM1585=9,125.27,IF(AM1585=10,48.48,IF(AM1585=11,43.47,IF(AM1585=12,48.59,IF(AM1585=13,19.9,IF(AM1585=14,16.71,IF(AM1585=15,82.61,IF(AM1585=16,33.86,IF(AM1585=17,28.36,IF(AM1585=18,131.15,IF(AM1585=19,50.76,IF(AM1585=20,45.51))))))))))))))))))</f>
        <v>0</v>
      </c>
      <c r="AO1586" s="4">
        <f t="shared" si="3569"/>
        <v>0</v>
      </c>
      <c r="AP1586" s="4">
        <f t="shared" si="3570"/>
        <v>0</v>
      </c>
      <c r="AQ1586" s="4">
        <f t="shared" si="3434"/>
        <v>0</v>
      </c>
      <c r="AU1586" s="316"/>
      <c r="AV1586" s="316"/>
      <c r="AW1586" s="317"/>
      <c r="AX1586" s="321" t="s">
        <v>338</v>
      </c>
      <c r="AY1586" s="321"/>
      <c r="AZ1586" s="10" t="s">
        <v>36</v>
      </c>
      <c r="BA1586" s="12">
        <f>IF(BX1586=FALSE,0,BX1586)</f>
        <v>0</v>
      </c>
      <c r="BB1586" s="12" t="s">
        <v>36</v>
      </c>
      <c r="BC1586" s="12">
        <f>IF(BY1586=FALSE,0,BY1586)</f>
        <v>0</v>
      </c>
      <c r="BD1586" s="12">
        <f>IF(BZ1586=FALSE,0,BZ1586)</f>
        <v>0</v>
      </c>
      <c r="BE1586" s="12" t="s">
        <v>36</v>
      </c>
      <c r="BF1586" s="12">
        <f>IF(CA1586=FALSE,0,CA1586)</f>
        <v>0</v>
      </c>
      <c r="BG1586" s="12" t="s">
        <v>36</v>
      </c>
      <c r="BH1586" s="12" t="s">
        <v>36</v>
      </c>
      <c r="BI1586" s="12" t="s">
        <v>36</v>
      </c>
      <c r="BJ1586" s="12" t="s">
        <v>36</v>
      </c>
      <c r="BK1586" s="12">
        <f>IF(CB1586=FALSE,0,CB1586)</f>
        <v>0</v>
      </c>
      <c r="BL1586" s="12" t="s">
        <v>36</v>
      </c>
      <c r="BM1586" s="12">
        <f>IF(CC1586=FALSE,0,CC1586)</f>
        <v>0</v>
      </c>
      <c r="BN1586" s="12" t="s">
        <v>36</v>
      </c>
      <c r="BO1586" s="12">
        <f>IF(CD1586=FALSE,0,CD1586)</f>
        <v>0</v>
      </c>
      <c r="BP1586" s="12">
        <f>IF(CE1586=FALSE,0,CE1586)</f>
        <v>0</v>
      </c>
      <c r="BQ1586" s="12">
        <f>IF(CF1586=FALSE,0,CF1586)</f>
        <v>0</v>
      </c>
      <c r="BR1586" s="12" t="s">
        <v>36</v>
      </c>
      <c r="BS1586" s="12">
        <f>IF(CG1586=FALSE,0,CG1586)</f>
        <v>0</v>
      </c>
      <c r="BT1586" s="12" t="s">
        <v>36</v>
      </c>
      <c r="BU1586" s="16">
        <v>9</v>
      </c>
      <c r="BX1586" s="52" t="b">
        <f>IF(AD1585=3,1896.3,IF(AD1585=4,1249.18,IF(AD1585=5,476.76,IF(AD1585=6,3974,IF(AD1585=7,1481.5,IF(AD1585=8,567.82,IF(AD1585=9,5364.7,IF(AD1585=10,1659.18,IF(AD1585=11,1172.3)))))))))</f>
        <v>0</v>
      </c>
      <c r="BY1586" s="52" t="b">
        <f>IF(AE1585=5,2411.56,IF(AE1585=8,2817.26,IF(AE1585=11,2857.82)))</f>
        <v>0</v>
      </c>
      <c r="BZ1586" s="52" t="b">
        <f>IF(AF1585=3,974.64,IF(AF1585=4,651.28,IF(AF1585=5,575.98,IF(AF1585=6,1237.4,IF(AF1585=7,824.6,IF(AF1585=8,732.08,IF(AF1585=9,1597.08,IF(AF1585=10,1068.98,IF(AF1585=11,953.72)))))))))</f>
        <v>0</v>
      </c>
      <c r="CA1586" s="52" t="b">
        <f>IF(AG1585=3,997.78,IF(AG1585=4,722.58,IF(AG1585=5,500.76,IF(AG1585=6,1258.44,IF(AG1585=7,912.42,IF(AG1585=8,632.32,IF(AG1585=9,1630.7,IF(AG1585=10,1144.38,IF(AG1585=11,805.18)))))))))</f>
        <v>0</v>
      </c>
      <c r="CB1586" s="52" t="b">
        <f>IF(AH1585=3,719.7,IF(AH1585=4,261.66,IF(AH1585=5,157.22,IF(AH1585=6,854.38,IF(AH1585=7,321.54,IF(AH1585=8,190.76,IF(AH1585=9,1136.74,IF(AH1585=10,408.8,IF(AH1585=11,265.92)))))))))</f>
        <v>0</v>
      </c>
      <c r="CC1586" s="52" t="b">
        <f>IF(AI1585=3,392.34,IF(AI1585=4,179.86,IF(AI1585=5,97.76,IF(AI1585=6,492.16,IF(AI1585=7,224.14,IF(AI1585=8,123.84,IF(AI1585=9,594.22,IF(AI1585=10,280.82,IF(AI1585=11,159.34)))))))))</f>
        <v>0</v>
      </c>
      <c r="CD1586" s="52" t="b">
        <f>IF(AJ1585=3,216.7,IF(AJ1585=4,129.3,IF(AJ1585=5,91.5,IF(AJ1585=6,288.54,IF(AJ1585=7,173.16,IF(AJ1585=8,122.92,IF(AJ1585=9,390.32,IF(AJ1585=10,236.48,IF(AJ1585=11,167.76)))))))))</f>
        <v>0</v>
      </c>
      <c r="CE1586" s="52" t="b">
        <f>IF(AK1585=3,281.7,IF(AK1585=4,209.68,IF(AK1585=5,106.64,IF(AK1585=6,572.92,IF(AK1585=7,238.84,IF(AK1585=8,126.84,IF(AK1585=9,826.54,IF(AK1585=10,282.66,IF(AK1585=11,292)))))))))</f>
        <v>0</v>
      </c>
      <c r="CF1586" s="52" t="b">
        <f>IF(AL1585=3,702.84,IF(AL1585=4,1094.44,IF(AL1585=5,312.66,IF(AL1585=6,1445.98,IF(AL1585=7,1277.92,IF(AL1585=8,377.58,IF(AL1585=9,1892.8,IF(AL1585=10,1398.92,IF(AL1585=11,723.4)))))))))</f>
        <v>0</v>
      </c>
      <c r="CG1586" s="52" t="b">
        <f>IF(AM1585=3,92.82,IF(AM1585=4,38.02,IF(AM1585=5,31.92,IF(AM1585=6,157.8,IF(AM1585=7,64.68,IF(AM1585=8,54.18,IF(AM1585=9,250.54,IF(AM1585=10,96.96,IF(AM1585=11,86.94)))))))))</f>
        <v>0</v>
      </c>
    </row>
    <row r="1587" spans="1:88" ht="30" customHeight="1">
      <c r="A1587" s="295"/>
      <c r="B1587" s="298" t="s">
        <v>368</v>
      </c>
      <c r="C1587" s="307">
        <f>C1578</f>
        <v>147405.79999999993</v>
      </c>
      <c r="D1587" s="298" t="s">
        <v>27</v>
      </c>
      <c r="E1587" s="36" t="s">
        <v>28</v>
      </c>
      <c r="F1587" s="40">
        <f>F1578</f>
        <v>78040854.963000014</v>
      </c>
      <c r="G1587" s="44">
        <f>G1578</f>
        <v>47713822.935700007</v>
      </c>
      <c r="H1587" s="44">
        <f t="shared" ref="H1587:Z1587" si="3594">H1578</f>
        <v>0</v>
      </c>
      <c r="I1587" s="44">
        <f t="shared" si="3594"/>
        <v>0</v>
      </c>
      <c r="J1587" s="44">
        <f t="shared" si="3594"/>
        <v>6157722.1440000003</v>
      </c>
      <c r="K1587" s="44">
        <f t="shared" si="3594"/>
        <v>0</v>
      </c>
      <c r="L1587" s="44">
        <f t="shared" si="3594"/>
        <v>17502249.653300002</v>
      </c>
      <c r="M1587" s="44">
        <f t="shared" si="3594"/>
        <v>17502249.653300002</v>
      </c>
      <c r="N1587" s="44">
        <f t="shared" si="3594"/>
        <v>0</v>
      </c>
      <c r="O1587" s="44">
        <f t="shared" si="3594"/>
        <v>0</v>
      </c>
      <c r="P1587" s="44">
        <f t="shared" si="3594"/>
        <v>0</v>
      </c>
      <c r="Q1587" s="44">
        <f t="shared" si="3594"/>
        <v>6337898.4439999992</v>
      </c>
      <c r="R1587" s="44">
        <f t="shared" si="3594"/>
        <v>0</v>
      </c>
      <c r="S1587" s="44">
        <f t="shared" si="3594"/>
        <v>329161.78600000002</v>
      </c>
      <c r="T1587" s="44">
        <f t="shared" si="3594"/>
        <v>0</v>
      </c>
      <c r="U1587" s="44">
        <f t="shared" si="3594"/>
        <v>0</v>
      </c>
      <c r="V1587" s="44">
        <f t="shared" si="3594"/>
        <v>0</v>
      </c>
      <c r="W1587" s="44">
        <f t="shared" si="3594"/>
        <v>0</v>
      </c>
      <c r="X1587" s="44">
        <f t="shared" si="3594"/>
        <v>0</v>
      </c>
      <c r="Y1587" s="44">
        <f t="shared" si="3594"/>
        <v>0</v>
      </c>
      <c r="Z1587" s="44">
        <f t="shared" si="3594"/>
        <v>0</v>
      </c>
      <c r="AA1587" s="17">
        <v>1</v>
      </c>
      <c r="AD1587" s="52" t="e">
        <f>IF(AND(#REF!&gt;947.15,#REF!&lt;949),3,IF(AND(#REF!&gt;623.59,#REF!&lt;625),4,IF(AND(#REF!&gt;237.38,#REF!&lt;239),5,IF(AND(#REF!&gt;1986,#REF!&lt;1988),6,IF(AND(#REF!&gt;739.75,#REF!&lt;741),7,IF(AND(#REF!&gt;282.91,#REF!&lt;284),8,IF(AND(#REF!&gt;2681.35,#REF!&lt;2683),9,IF(AND(#REF!&gt;828.59,#REF!&lt;830),10,IF(AND(#REF!&gt;585.15,#REF!&lt;587),11,IF(AND(#REF!&gt;991.71,#REF!&lt;993),12,IF(AND(#REF!&gt;652.95,#REF!&lt;654),13,IF(AND(#REF!&gt;248.59,#REF!&lt;250),14,IF(AND(#REF!&gt;2079.39,#REF!&lt;2081),15,IF(AND(#REF!&gt;774.57,#REF!&lt;776),16,IF(AND(#REF!&gt;296.25,#REF!&lt;298),17,IF(AND(#REF!&gt;2807.42,#REF!&lt;2809),18,IF(AND(#REF!&gt;867.59,#REF!&lt;869),19,IF(AND(#REF!&gt;612.7,#REF!&lt;614),20))))))))))))))))))</f>
        <v>#REF!</v>
      </c>
      <c r="AE1587" s="52" t="e">
        <f>IF(AND(#REF!&gt;1204.78,#REF!&lt;1206),5,IF(AND(#REF!&gt;1407.63,#REF!&lt;1409),8,IF(AND(#REF!&gt;1427.91,#REF!&lt;1429),11,IF(AND(#REF!&gt;1261.45,#REF!&lt;1263),14,IF(AND(#REF!&gt;1473.83,#REF!&lt;1475),17,IF(AND(#REF!&gt;1495.07,#REF!&lt;1497),20))))))</f>
        <v>#REF!</v>
      </c>
      <c r="AF1587" s="52" t="e">
        <f>IF(AND(#REF!&gt;486.32,#REF!&lt;488),3,IF(AND(#REF!&gt;324.64,#REF!&lt;326),4,IF(AND(#REF!&gt;286.99,#REF!&lt;288.5),5,IF(AND(#REF!&gt;617.7,#REF!&lt;618),6,IF(AND(#REF!&gt;411.3,#REF!&lt;413),7,IF(AND(#REF!&gt;365.04,#REF!&lt;367),8,IF(AND(#REF!&gt;797.54,#REF!&lt;799),9,IF(AND(#REF!&gt;533.49,#REF!&lt;535),10,IF(AND(#REF!&gt;475.86,#REF!&lt;477),11,IF(AND(#REF!&gt;509.22,#REF!&lt;511),12,IF(AND(#REF!&gt;339.94,#REF!&lt;341.2),13,IF(AND(#REF!&gt;300.53,#REF!&lt;302),14,IF(AND(#REF!&gt;646.78,#REF!&lt;648),15,IF(AND(#REF!&gt;430.68,#REF!&lt;432),16,IF(AND(#REF!&gt;382.24,#REF!&lt;384),17,IF(AND(#REF!&gt;835.07,#REF!&lt;837),18,IF(AND(#REF!&gt;558.61,#REF!&lt;560),19,IF(AND(#REF!&gt;498.27,#REF!&lt;500),20))))))))))))))))))</f>
        <v>#REF!</v>
      </c>
      <c r="AG1587" s="52" t="e">
        <f>IF(AND(#REF!&gt;497.89,#REF!&lt;499),3,IF(AND(#REF!&gt;360.29,#REF!&lt;362),4,IF(AND(#REF!&gt;249.38,#REF!&lt;251),5,IF(AND(#REF!&gt;628.22,#REF!&lt;630),6,IF(AND(#REF!&gt;455.21,#REF!&lt;457),7,IF(AND(#REF!&gt;315.16,#REF!&lt;317),8,IF(AND(#REF!&gt;814.35,#REF!&lt;816),9,IF(AND(#REF!&gt;571.19,#REF!&lt;573),10,IF(AND(#REF!&gt;401.59,#REF!&lt;403),11,IF(AND(#REF!&gt;521.33,#REF!&lt;523),12,IF(AND(#REF!&gt;377.28,#REF!&lt;379),13,IF(AND(#REF!&gt;261.15,#REF!&lt;263),14,IF(AND(#REF!&gt;657.8,#REF!&lt;659),15,IF(AND(#REF!&gt;476.66,#REF!&lt;478),16,IF(AND(#REF!&gt;330.01,#REF!&lt;332),17,IF(AND(#REF!&gt;852.67,#REF!&lt;854),18,IF(AND(#REF!&gt;598.08,#REF!&lt;600),19,IF(AND(#REF!&gt;420.51,#REF!&lt;422),20))))))))))))))))))</f>
        <v>#REF!</v>
      </c>
      <c r="AH1587" s="52" t="e">
        <f>IF(AND(#REF!&gt;358.85,#REF!&lt;360),3,IF(AND(#REF!&gt;129.83,#REF!&lt;131),4,IF(AND(#REF!&gt;77.61,#REF!&lt;79),5,IF(AND(#REF!&gt;426.19,#REF!&lt;428),6,IF(AND(#REF!&gt;159.77,#REF!&lt;161),7,IF(AND(#REF!&gt;94.38,#REF!&lt;96),8,IF(AND(#REF!&gt;567.37,#REF!&lt;569),9,IF(AND(#REF!&gt;203.4,#REF!&lt;205),10,IF(AND(#REF!&gt;131.96,#REF!&lt;133),11,IF(AND(#REF!&gt;375.76,#REF!&lt;377),12,IF(AND(#REF!&gt;135.98,#REF!&lt;137),13,IF(AND(#REF!&gt;81.31,#REF!&lt;83),14,IF(AND(#REF!&gt;446.27,#REF!&lt;448),15,IF(AND(#REF!&gt;167.32,#REF!&lt;169),16,IF(AND(#REF!&gt;98.86,#REF!&lt;100),17,IF(AND(#REF!&gt;594.08,#REF!&lt;596),18,IF(AND(#REF!&gt;213.01,#REF!&lt;215),19,IF(AND(#REF!&gt;138.21,#REF!&lt;140),20))))))))))))))))))</f>
        <v>#REF!</v>
      </c>
      <c r="AI1587" s="52" t="e">
        <f>IF(AND(#REF!&gt;195.17,#REF!&lt;197),3,IF(AND(#REF!&gt;88.93,#REF!&lt;90),4,IF(AND(#REF!&gt;47.88,#REF!&lt;49),5,IF(AND(#REF!&gt;245.08,#REF!&lt;247),6,IF(AND(#REF!&gt;111.07,#REF!&lt;113),7,IF(AND(#REF!&gt;60.92,#REF!&lt;62),8,IF(AND(#REF!&gt;296.11,#REF!&lt;298),9,IF(AND(#REF!&gt;139.41,#REF!&lt;141),10,IF(AND(#REF!&gt;78.67,#REF!&lt;80),11,IF(AND(#REF!&gt;204.39,#REF!&lt;206),12,IF(AND(#REF!&gt;93.16,#REF!&lt;95),13,IF(AND(#REF!&gt;50.17,#REF!&lt;52),14,IF(AND(#REF!&gt;256.64,#REF!&lt;258),15,IF(AND(#REF!&gt;116.33,#REF!&lt;118),16,IF(AND(#REF!&gt;63.83,#REF!&lt;65),17,IF(AND(#REF!&gt;310.07,#REF!&lt;312),18,IF(AND(#REF!&gt;146.01,#REF!&lt;148),19,IF(AND(#REF!&gt;82.42,#REF!&lt;84),20))))))))))))))))))</f>
        <v>#REF!</v>
      </c>
      <c r="AJ1587" s="52" t="e">
        <f>IF(AND(#REF!&gt;107.35,#REF!&lt;109),3,IF(AND(#REF!&gt;63.65,#REF!&lt;65),4,IF(AND(#REF!&gt;44.75,#REF!&lt;46),5,IF(AND(#REF!&gt;143.27,#REF!&lt;145),6,IF(AND(#REF!&gt;85.58,#REF!&lt;87),7,IF(AND(#REF!&gt;60.46,#REF!&lt;62),8,IF(AND(#REF!&gt;194.16,#REF!&lt;196),9,IF(AND(#REF!&gt;117.24,#REF!&lt;119),10,IF(AND(#REF!&gt;82.88,#REF!&lt;84),11,IF(AND(#REF!&gt;112.44,#REF!&lt;114),12,IF(AND(#REF!&gt;66.69,#REF!&lt;68),13,IF(AND(#REF!&gt;46.9,#REF!&lt;48),14,IF(AND(#REF!&gt;150.05,#REF!&lt;152),15,IF(AND(#REF!&gt;90.65,#REF!&lt;91),16,IF(AND(#REF!&gt;63.34,#REF!&lt;65),17,IF(AND(#REF!&gt;203.34,#REF!&lt;205),18,IF(AND(#REF!&gt;122.8,#REF!&lt;124),19,IF(AND(#REF!&gt;86.83,#REF!&lt;88),20))))))))))))))))))</f>
        <v>#REF!</v>
      </c>
      <c r="AK1587" s="52" t="e">
        <f>IF(AND(#REF!&gt;139.85,#REF!&lt;141),3,IF(AND(#REF!&gt;103.84,#REF!&lt;105),4,IF(AND(#REF!&gt;52.32,#REF!&lt;54),5,IF(AND(#REF!&gt;285.46,#REF!&lt;287),6,IF(AND(#REF!&gt;118.42,#REF!&lt;120),7,IF(AND(#REF!&gt;62.42,#REF!&lt;64),8,IF(AND(#REF!&gt;412.27,#REF!&lt;414),9,IF(AND(#REF!&gt;140.33,#REF!&lt;142),10,IF(AND(#REF!&gt;145,#REF!&lt;147),11,IF(AND(#REF!&gt;146.47,#REF!&lt;148),12,IF(AND(#REF!&gt;108.77,#REF!&lt;110),13,IF(AND(#REF!&gt;54.82,#REF!&lt;56),14,IF(AND(#REF!&gt;298.92,#REF!&lt;300),15,IF(AND(#REF!&gt;124.03,#REF!&lt;126),16,IF(AND(#REF!&gt;65.4,#REF!&lt;67),17,IF(AND(#REF!&gt;431.69,#REF!&lt;433),18,IF(AND(#REF!&gt;146.97,#REF!&lt;148),19,IF(AND(#REF!&gt;151.86,#REF!&lt;153),20))))))))))))))))))</f>
        <v>#REF!</v>
      </c>
      <c r="AL1587" s="52" t="e">
        <f>IF(AND(#REF!&gt;350.42,#REF!&lt;352),3,IF(AND(#REF!&gt;546.22,#REF!&lt;548),4,IF(AND(#REF!&gt;155.33,#REF!&lt;157),5,IF(AND(#REF!&gt;721.99,#REF!&lt;723),6,IF(AND(#REF!&gt;638.96,#REF!&lt;639),7,IF(AND(#REF!&gt;187.79,#REF!&lt;189),8,IF(AND(#REF!&gt;945.4,#REF!&lt;947),9,IF(AND(#REF!&gt;698.46,#REF!&lt;670),10,IF(AND(#REF!&gt;360.7,#REF!&lt;362),11,IF(AND(#REF!&gt;366.94,#REF!&lt;368),12,IF(AND(#REF!&gt;571.94,#REF!&lt;573),13,IF(AND(#REF!&gt;162.68,#REF!&lt;164),14,IF(AND(#REF!&gt;755.97,#REF!&lt;757),15,IF(AND(#REF!&gt;667.99,#REF!&lt;669),16,IF(AND(#REF!&gt;196.66,#REF!&lt;198),17,IF(AND(#REF!&gt;989.88,#REF!&lt;991),18,IF(AND(#REF!&gt;731.33,#REF!&lt;733),19,IF(AND(#REF!&gt;377.7,#REF!&lt;379),20))))))))))))))))))</f>
        <v>#REF!</v>
      </c>
      <c r="AM1587" s="52" t="e">
        <f>IF(AND(#REF!&gt;46.2,#REF!&lt;46.5),3,IF(AND(#REF!&gt;18.8,#REF!&lt;19.1),4,IF(AND(#REF!&gt;15.8,#REF!&lt;16),5,IF(AND(#REF!&gt;78.7,#REF!&lt;79),6,IF(AND(#REF!&gt;32.1,#REF!&lt;32.4),7,IF(AND(#REF!&gt;26.9,#REF!&lt;27.3),8,IF(AND(#REF!&gt;125,#REF!&lt;125.5),9,IF(AND(#REF!&gt;48.2,#REF!&lt;48.52),10,IF(AND(#REF!&gt;43.1,#REF!&lt;43.6),11,IF(AND(#REF!&gt;48.53,#REF!&lt;48.7),12,IF(AND(#REF!&gt;19.6,#REF!&lt;20.1),13,IF(AND(#REF!&gt;16.5,#REF!&lt;16.9),14,IF(AND(#REF!&gt;82.4,#REF!&lt;82.8),15,IF(AND(#REF!&gt;33.6,#REF!&lt;34),16,IF(AND(#REF!&gt;28,#REF!&lt;28.6),17,IF(AND(#REF!&gt;130.8,#REF!&lt;131.4),18,IF(AND(#REF!&gt;50.5,#REF!&lt;50.9),19,IF(AND(#REF!&gt;45.2,#REF!&lt;45.8),20))))))))))))))))))</f>
        <v>#REF!</v>
      </c>
      <c r="AO1587" s="4">
        <f t="shared" si="3569"/>
        <v>0</v>
      </c>
      <c r="AP1587" s="4">
        <f t="shared" si="3570"/>
        <v>0</v>
      </c>
      <c r="AQ1587" s="4">
        <f t="shared" si="3434"/>
        <v>0</v>
      </c>
      <c r="AU1587" s="310"/>
      <c r="AV1587" s="316" t="s">
        <v>368</v>
      </c>
      <c r="AW1587" s="317">
        <f>AW1578</f>
        <v>334026.65000000002</v>
      </c>
      <c r="AX1587" s="316" t="s">
        <v>27</v>
      </c>
      <c r="AY1587" s="36" t="s">
        <v>28</v>
      </c>
      <c r="AZ1587" s="102">
        <f>AZ1578</f>
        <v>156081709.93000001</v>
      </c>
      <c r="BA1587" s="113">
        <f t="shared" ref="BA1587:BT1592" si="3595">BA1578</f>
        <v>95427645.87999998</v>
      </c>
      <c r="BB1587" s="113">
        <f t="shared" si="3595"/>
        <v>0</v>
      </c>
      <c r="BC1587" s="113">
        <f t="shared" si="3595"/>
        <v>0</v>
      </c>
      <c r="BD1587" s="113">
        <f t="shared" si="3595"/>
        <v>12315444.299999999</v>
      </c>
      <c r="BE1587" s="113">
        <f t="shared" si="3595"/>
        <v>0</v>
      </c>
      <c r="BF1587" s="113">
        <f t="shared" si="3595"/>
        <v>35004499.32</v>
      </c>
      <c r="BG1587" s="113">
        <f t="shared" si="3595"/>
        <v>35004499.32</v>
      </c>
      <c r="BH1587" s="113">
        <f t="shared" si="3595"/>
        <v>0</v>
      </c>
      <c r="BI1587" s="113">
        <f t="shared" si="3595"/>
        <v>0</v>
      </c>
      <c r="BJ1587" s="113">
        <f t="shared" si="3595"/>
        <v>0</v>
      </c>
      <c r="BK1587" s="113">
        <f t="shared" si="3595"/>
        <v>12675796.859999999</v>
      </c>
      <c r="BL1587" s="113">
        <f t="shared" si="3595"/>
        <v>0</v>
      </c>
      <c r="BM1587" s="113">
        <f t="shared" si="3595"/>
        <v>658323.56999999995</v>
      </c>
      <c r="BN1587" s="113">
        <f t="shared" si="3595"/>
        <v>0</v>
      </c>
      <c r="BO1587" s="113">
        <f t="shared" si="3595"/>
        <v>0</v>
      </c>
      <c r="BP1587" s="113">
        <f t="shared" si="3595"/>
        <v>0</v>
      </c>
      <c r="BQ1587" s="113">
        <f t="shared" si="3595"/>
        <v>0</v>
      </c>
      <c r="BR1587" s="113">
        <f t="shared" si="3595"/>
        <v>0</v>
      </c>
      <c r="BS1587" s="113">
        <f t="shared" si="3595"/>
        <v>0</v>
      </c>
      <c r="BT1587" s="113">
        <f t="shared" si="3595"/>
        <v>0</v>
      </c>
      <c r="BU1587" s="17">
        <v>1</v>
      </c>
      <c r="BX1587" s="52" t="e">
        <f>IF(AND(#REF!&gt;947.15,#REF!&lt;949),3,IF(AND(#REF!&gt;623.59,#REF!&lt;625),4,IF(AND(#REF!&gt;237.38,#REF!&lt;239),5,IF(AND(#REF!&gt;1986,#REF!&lt;1988),6,IF(AND(#REF!&gt;739.75,#REF!&lt;741),7,IF(AND(#REF!&gt;282.91,#REF!&lt;284),8,IF(AND(#REF!&gt;2681.35,#REF!&lt;2683),9,IF(AND(#REF!&gt;828.59,#REF!&lt;830),10,IF(AND(#REF!&gt;585.15,#REF!&lt;587),11,IF(AND(#REF!&gt;991.71,#REF!&lt;993),12,IF(AND(#REF!&gt;652.95,#REF!&lt;654),13,IF(AND(#REF!&gt;248.59,#REF!&lt;250),14,IF(AND(#REF!&gt;2079.39,#REF!&lt;2081),15,IF(AND(#REF!&gt;774.57,#REF!&lt;776),16,IF(AND(#REF!&gt;296.25,#REF!&lt;298),17,IF(AND(#REF!&gt;2807.42,#REF!&lt;2809),18,IF(AND(#REF!&gt;867.59,#REF!&lt;869),19,IF(AND(#REF!&gt;612.7,#REF!&lt;614),20))))))))))))))))))</f>
        <v>#REF!</v>
      </c>
      <c r="BY1587" s="52" t="e">
        <f>IF(AND(#REF!&gt;1204.78,#REF!&lt;1206),5,IF(AND(#REF!&gt;1407.63,#REF!&lt;1409),8,IF(AND(#REF!&gt;1427.91,#REF!&lt;1429),11,IF(AND(#REF!&gt;1261.45,#REF!&lt;1263),14,IF(AND(#REF!&gt;1473.83,#REF!&lt;1475),17,IF(AND(#REF!&gt;1495.07,#REF!&lt;1497),20))))))</f>
        <v>#REF!</v>
      </c>
      <c r="BZ1587" s="52" t="e">
        <f>IF(AND(#REF!&gt;486.32,#REF!&lt;488),3,IF(AND(#REF!&gt;324.64,#REF!&lt;326),4,IF(AND(#REF!&gt;286.99,#REF!&lt;288.5),5,IF(AND(#REF!&gt;617.7,#REF!&lt;618),6,IF(AND(#REF!&gt;411.3,#REF!&lt;413),7,IF(AND(#REF!&gt;365.04,#REF!&lt;367),8,IF(AND(#REF!&gt;797.54,#REF!&lt;799),9,IF(AND(#REF!&gt;533.49,#REF!&lt;535),10,IF(AND(#REF!&gt;475.86,#REF!&lt;477),11,IF(AND(#REF!&gt;509.22,#REF!&lt;511),12,IF(AND(#REF!&gt;339.94,#REF!&lt;341.2),13,IF(AND(#REF!&gt;300.53,#REF!&lt;302),14,IF(AND(#REF!&gt;646.78,#REF!&lt;648),15,IF(AND(#REF!&gt;430.68,#REF!&lt;432),16,IF(AND(#REF!&gt;382.24,#REF!&lt;384),17,IF(AND(#REF!&gt;835.07,#REF!&lt;837),18,IF(AND(#REF!&gt;558.61,#REF!&lt;560),19,IF(AND(#REF!&gt;498.27,#REF!&lt;500),20))))))))))))))))))</f>
        <v>#REF!</v>
      </c>
      <c r="CA1587" s="52" t="e">
        <f>IF(AND(#REF!&gt;497.89,#REF!&lt;499),3,IF(AND(#REF!&gt;360.29,#REF!&lt;362),4,IF(AND(#REF!&gt;249.38,#REF!&lt;251),5,IF(AND(#REF!&gt;628.22,#REF!&lt;630),6,IF(AND(#REF!&gt;455.21,#REF!&lt;457),7,IF(AND(#REF!&gt;315.16,#REF!&lt;317),8,IF(AND(#REF!&gt;814.35,#REF!&lt;816),9,IF(AND(#REF!&gt;571.19,#REF!&lt;573),10,IF(AND(#REF!&gt;401.59,#REF!&lt;403),11,IF(AND(#REF!&gt;521.33,#REF!&lt;523),12,IF(AND(#REF!&gt;377.28,#REF!&lt;379),13,IF(AND(#REF!&gt;261.15,#REF!&lt;263),14,IF(AND(#REF!&gt;657.8,#REF!&lt;659),15,IF(AND(#REF!&gt;476.66,#REF!&lt;478),16,IF(AND(#REF!&gt;330.01,#REF!&lt;332),17,IF(AND(#REF!&gt;852.67,#REF!&lt;854),18,IF(AND(#REF!&gt;598.08,#REF!&lt;600),19,IF(AND(#REF!&gt;420.51,#REF!&lt;422),20))))))))))))))))))</f>
        <v>#REF!</v>
      </c>
      <c r="CB1587" s="52" t="e">
        <f>IF(AND(#REF!&gt;358.85,#REF!&lt;360),3,IF(AND(#REF!&gt;129.83,#REF!&lt;131),4,IF(AND(#REF!&gt;77.61,#REF!&lt;79),5,IF(AND(#REF!&gt;426.19,#REF!&lt;428),6,IF(AND(#REF!&gt;159.77,#REF!&lt;161),7,IF(AND(#REF!&gt;94.38,#REF!&lt;96),8,IF(AND(#REF!&gt;567.37,#REF!&lt;569),9,IF(AND(#REF!&gt;203.4,#REF!&lt;205),10,IF(AND(#REF!&gt;131.96,#REF!&lt;133),11,IF(AND(#REF!&gt;375.76,#REF!&lt;377),12,IF(AND(#REF!&gt;135.98,#REF!&lt;137),13,IF(AND(#REF!&gt;81.31,#REF!&lt;83),14,IF(AND(#REF!&gt;446.27,#REF!&lt;448),15,IF(AND(#REF!&gt;167.32,#REF!&lt;169),16,IF(AND(#REF!&gt;98.86,#REF!&lt;100),17,IF(AND(#REF!&gt;594.08,#REF!&lt;596),18,IF(AND(#REF!&gt;213.01,#REF!&lt;215),19,IF(AND(#REF!&gt;138.21,#REF!&lt;140),20))))))))))))))))))</f>
        <v>#REF!</v>
      </c>
      <c r="CC1587" s="52" t="e">
        <f>IF(AND(#REF!&gt;195.17,#REF!&lt;197),3,IF(AND(#REF!&gt;88.93,#REF!&lt;90),4,IF(AND(#REF!&gt;47.88,#REF!&lt;49),5,IF(AND(#REF!&gt;245.08,#REF!&lt;247),6,IF(AND(#REF!&gt;111.07,#REF!&lt;113),7,IF(AND(#REF!&gt;60.92,#REF!&lt;62),8,IF(AND(#REF!&gt;296.11,#REF!&lt;298),9,IF(AND(#REF!&gt;139.41,#REF!&lt;141),10,IF(AND(#REF!&gt;78.67,#REF!&lt;80),11,IF(AND(#REF!&gt;204.39,#REF!&lt;206),12,IF(AND(#REF!&gt;93.16,#REF!&lt;95),13,IF(AND(#REF!&gt;50.17,#REF!&lt;52),14,IF(AND(#REF!&gt;256.64,#REF!&lt;258),15,IF(AND(#REF!&gt;116.33,#REF!&lt;118),16,IF(AND(#REF!&gt;63.83,#REF!&lt;65),17,IF(AND(#REF!&gt;310.07,#REF!&lt;312),18,IF(AND(#REF!&gt;146.01,#REF!&lt;148),19,IF(AND(#REF!&gt;82.42,#REF!&lt;84),20))))))))))))))))))</f>
        <v>#REF!</v>
      </c>
      <c r="CD1587" s="52" t="e">
        <f>IF(AND(#REF!&gt;107.35,#REF!&lt;109),3,IF(AND(#REF!&gt;63.65,#REF!&lt;65),4,IF(AND(#REF!&gt;44.75,#REF!&lt;46),5,IF(AND(#REF!&gt;143.27,#REF!&lt;145),6,IF(AND(#REF!&gt;85.58,#REF!&lt;87),7,IF(AND(#REF!&gt;60.46,#REF!&lt;62),8,IF(AND(#REF!&gt;194.16,#REF!&lt;196),9,IF(AND(#REF!&gt;117.24,#REF!&lt;119),10,IF(AND(#REF!&gt;82.88,#REF!&lt;84),11,IF(AND(#REF!&gt;112.44,#REF!&lt;114),12,IF(AND(#REF!&gt;66.69,#REF!&lt;68),13,IF(AND(#REF!&gt;46.9,#REF!&lt;48),14,IF(AND(#REF!&gt;150.05,#REF!&lt;152),15,IF(AND(#REF!&gt;90.65,#REF!&lt;91),16,IF(AND(#REF!&gt;63.34,#REF!&lt;65),17,IF(AND(#REF!&gt;203.34,#REF!&lt;205),18,IF(AND(#REF!&gt;122.8,#REF!&lt;124),19,IF(AND(#REF!&gt;86.83,#REF!&lt;88),20))))))))))))))))))</f>
        <v>#REF!</v>
      </c>
      <c r="CE1587" s="52" t="e">
        <f>IF(AND(#REF!&gt;139.85,#REF!&lt;141),3,IF(AND(#REF!&gt;103.84,#REF!&lt;105),4,IF(AND(#REF!&gt;52.32,#REF!&lt;54),5,IF(AND(#REF!&gt;285.46,#REF!&lt;287),6,IF(AND(#REF!&gt;118.42,#REF!&lt;120),7,IF(AND(#REF!&gt;62.42,#REF!&lt;64),8,IF(AND(#REF!&gt;412.27,#REF!&lt;414),9,IF(AND(#REF!&gt;140.33,#REF!&lt;142),10,IF(AND(#REF!&gt;145,#REF!&lt;147),11,IF(AND(#REF!&gt;146.47,#REF!&lt;148),12,IF(AND(#REF!&gt;108.77,#REF!&lt;110),13,IF(AND(#REF!&gt;54.82,#REF!&lt;56),14,IF(AND(#REF!&gt;298.92,#REF!&lt;300),15,IF(AND(#REF!&gt;124.03,#REF!&lt;126),16,IF(AND(#REF!&gt;65.4,#REF!&lt;67),17,IF(AND(#REF!&gt;431.69,#REF!&lt;433),18,IF(AND(#REF!&gt;146.97,#REF!&lt;148),19,IF(AND(#REF!&gt;151.86,#REF!&lt;153),20))))))))))))))))))</f>
        <v>#REF!</v>
      </c>
      <c r="CF1587" s="52" t="e">
        <f>IF(AND(#REF!&gt;350.42,#REF!&lt;352),3,IF(AND(#REF!&gt;546.22,#REF!&lt;548),4,IF(AND(#REF!&gt;155.33,#REF!&lt;157),5,IF(AND(#REF!&gt;721.99,#REF!&lt;723),6,IF(AND(#REF!&gt;638.96,#REF!&lt;639),7,IF(AND(#REF!&gt;187.79,#REF!&lt;189),8,IF(AND(#REF!&gt;945.4,#REF!&lt;947),9,IF(AND(#REF!&gt;698.46,#REF!&lt;670),10,IF(AND(#REF!&gt;360.7,#REF!&lt;362),11,IF(AND(#REF!&gt;366.94,#REF!&lt;368),12,IF(AND(#REF!&gt;571.94,#REF!&lt;573),13,IF(AND(#REF!&gt;162.68,#REF!&lt;164),14,IF(AND(#REF!&gt;755.97,#REF!&lt;757),15,IF(AND(#REF!&gt;667.99,#REF!&lt;669),16,IF(AND(#REF!&gt;196.66,#REF!&lt;198),17,IF(AND(#REF!&gt;989.88,#REF!&lt;991),18,IF(AND(#REF!&gt;731.33,#REF!&lt;733),19,IF(AND(#REF!&gt;377.7,#REF!&lt;379),20))))))))))))))))))</f>
        <v>#REF!</v>
      </c>
      <c r="CG1587" s="52" t="e">
        <f>IF(AND(#REF!&gt;46.2,#REF!&lt;46.5),3,IF(AND(#REF!&gt;18.8,#REF!&lt;19.1),4,IF(AND(#REF!&gt;15.8,#REF!&lt;16),5,IF(AND(#REF!&gt;78.7,#REF!&lt;79),6,IF(AND(#REF!&gt;32.1,#REF!&lt;32.4),7,IF(AND(#REF!&gt;26.9,#REF!&lt;27.3),8,IF(AND(#REF!&gt;125,#REF!&lt;125.5),9,IF(AND(#REF!&gt;48.2,#REF!&lt;48.52),10,IF(AND(#REF!&gt;43.1,#REF!&lt;43.6),11,IF(AND(#REF!&gt;48.53,#REF!&lt;48.7),12,IF(AND(#REF!&gt;19.6,#REF!&lt;20.1),13,IF(AND(#REF!&gt;16.5,#REF!&lt;16.9),14,IF(AND(#REF!&gt;82.4,#REF!&lt;82.8),15,IF(AND(#REF!&gt;33.6,#REF!&lt;34),16,IF(AND(#REF!&gt;28,#REF!&lt;28.6),17,IF(AND(#REF!&gt;130.8,#REF!&lt;131.4),18,IF(AND(#REF!&gt;50.5,#REF!&lt;50.9),19,IF(AND(#REF!&gt;45.2,#REF!&lt;45.8),20))))))))))))))))))</f>
        <v>#REF!</v>
      </c>
      <c r="CI1587" s="32">
        <f>BF1587-BG1587</f>
        <v>0</v>
      </c>
    </row>
    <row r="1588" spans="1:88" ht="60" customHeight="1">
      <c r="A1588" s="296"/>
      <c r="B1588" s="299"/>
      <c r="C1588" s="308"/>
      <c r="D1588" s="300"/>
      <c r="E1588" s="36" t="s">
        <v>29</v>
      </c>
      <c r="F1588" s="10">
        <v>0</v>
      </c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8">
        <v>2</v>
      </c>
      <c r="AD1588" s="52" t="e">
        <f>IF(AD1587=3,948.15,IF(AD1587=4,624.59,IF(AD1587=5,238.38,IF(AD1587=6,1987,IF(AD1587=7,740.75,IF(AD1587=8,283.91,IF(AD1587=9,2682.35,IF(AD1587=10,829.59,IF(AD1587=11,586.15,IF(AD1587=12,992.71,IF(AD1587=13,653.95,IF(AD1587=14,249.59,IF(AD1587=15,2080.39,IF(AD1587=16,775.57,IF(AD1587=17,297.25,IF(AD1587=18,2808.42,IF(AD1587=19,868.59,IF(AD1587=20,613.7))))))))))))))))))</f>
        <v>#REF!</v>
      </c>
      <c r="AE1588" s="52" t="e">
        <f>IF(AE1587=5,1205.78,IF(AE1587=8,1408.63,IF(AE1587=11,1428.91,IF(AE1587=14,1262.45,IF(AE1587=17,1474.83,IF(AE1587=20,1496.07))))))</f>
        <v>#REF!</v>
      </c>
      <c r="AF1588" s="52" t="e">
        <f>IF(AF1587=3,487.32,IF(AF1587=4,325.64,IF(AF1587=5,287.99,IF(AF1587=6,618.7,IF(AF1587=7,412.3,IF(AF1587=8,366.04,IF(AF1587=9,798.54,IF(AF1587=10,534.49,IF(AF1587=11,476.86,IF(AF1587=12,510.22,IF(AF1587=13,340.94,IF(AF1587=14,301.53,IF(AF1587=15,647.78,IF(AF1587=16,431.68,IF(AF1587=17,383.24,IF(AF1587=18,836.07,IF(AF1587=19,559.61,IF(AF1587=20,499.27))))))))))))))))))</f>
        <v>#REF!</v>
      </c>
      <c r="AG1588" s="52" t="e">
        <f>IF(AG1587=3,498.89,IF(AG1587=4,361.29,IF(AG1587=5,250.38,IF(AG1587=6,629.22,IF(AG1587=7,456.21,IF(AG1587=8,316.16,IF(AG1587=9,815.35,IF(AG1587=10,572.19,IF(AG1587=11,402.59,IF(AG1587=12,522.33,IF(AG1587=13,378.28,IF(AG1587=14,262.15,IF(AG1587=15,658.8,IF(AG1587=16,477.66,IF(AG1587=17,331.01,IF(AG1587=18,853.67,IF(AG1587=19,599.08,IF(AG1587=20,421.51))))))))))))))))))</f>
        <v>#REF!</v>
      </c>
      <c r="AH1588" s="52" t="e">
        <f>IF(AH1587=3,359.85,IF(AH1587=4,130.83,IF(AH1587=5,78.61,IF(AH1587=6,427.19,IF(AH1587=7,160.77,IF(AH1587=8,95.38,IF(AH1587=9,568.37,IF(AH1587=10,204.4,IF(AH1587=11,132.96,IF(AH1587=12,376.76,IF(AH1587=13,136.98,IF(AH1587=14,82.31,IF(AH1587=15,447.27,IF(AH1587=16,168.32,IF(AH1587=17,99.86,IF(AH1587=18,595.08,IF(AH1587=19,214.01,IF(AH1587=20,139.21))))))))))))))))))</f>
        <v>#REF!</v>
      </c>
      <c r="AI1588" s="52" t="e">
        <f>IF(AI1587=3,196.17,IF(AI1587=4,89.93,IF(AI1587=5,48.88,IF(AI1587=6,246.08,IF(AI1587=7,112.07,IF(AI1587=8,61.92,IF(AI1587=9,297.11,IF(AI1587=10,140.41,IF(AI1587=11,79.67,IF(AI1587=12,205.39,IF(AI1587=13,94.16,IF(AI1587=14,51.17,IF(AI1587=15,257.64,IF(AI1587=16,117.33,IF(AI1587=17,64.83,IF(AI1587=18,311.07,IF(AI1587=19,147.01,IF(AI1587=20,83.42))))))))))))))))))</f>
        <v>#REF!</v>
      </c>
      <c r="AJ1588" s="52" t="e">
        <f>IF(AJ1587=3,108.35,IF(AJ1587=4,64.65,IF(AJ1587=5,45.75,IF(AJ1587=6,144.27,IF(AJ1587=7,86.58,IF(AJ1587=8,61.46,IF(AJ1587=9,195.16,IF(AJ1587=10,118.24,IF(AJ1587=11,83.88,IF(AJ1587=12,113.44,IF(AJ1587=13,67.69,IF(AJ1587=14,47.9,IF(AJ1587=15,151.05,IF(AJ1587=16,90.65,IF(AJ1587=17,64.34,IF(AJ1587=18,204.34,IF(AJ1587=19,123.8,IF(AJ1587=20,87.83))))))))))))))))))</f>
        <v>#REF!</v>
      </c>
      <c r="AK1588" s="52" t="e">
        <f>IF(AK1587=3,140.85,IF(AK1587=4,104.84,IF(AK1587=5,53.32,IF(AK1587=6,286.46,IF(AK1587=7,119.42,IF(AK1587=8,63.42,IF(AK1587=9,413.27,IF(AK1587=10,141.33,IF(AK1587=11,146,IF(AK1587=12,147.47,IF(AK1587=13,109.77,IF(AK1587=14,55.82,IF(AK1587=15,299.92,IF(AK1587=16,125.03,IF(AK1587=17,66.4,IF(AK1587=18,432.69,IF(AK1587=19,147.97,IF(AK1587=20,152.86))))))))))))))))))</f>
        <v>#REF!</v>
      </c>
      <c r="AL1588" s="52" t="e">
        <f>IF(AL1587=3,351.42,IF(AL1587=4,547.22,IF(AL1587=5,156.33,IF(AL1587=6,722.99,IF(AL1587=7,638.96,IF(AL1587=8,188.79,IF(AL1587=9,946.4,IF(AL1587=10,699.46,IF(AL1587=11,361.7,IF(AL1587=12,367.94,IF(AL1587=13,572.94,IF(AL1587=14,163.68,IF(AL1587=15,756.97,IF(AL1587=16,668.99,IF(AL1587=17,197.66,IF(AL1587=18,990.88,IF(AL1587=19,732.33,IF(AL1587=20,378.7))))))))))))))))))</f>
        <v>#REF!</v>
      </c>
      <c r="AM1588" s="52" t="e">
        <f>IF(AM1587=3,46.41,IF(AM1587=4,19.01,IF(AM1587=5,15.96,IF(AM1587=6,78.9,IF(AM1587=7,32.34,IF(AM1587=8,27.09,IF(AM1587=9,125.27,IF(AM1587=10,48.48,IF(AM1587=11,43.47,IF(AM1587=12,48.59,IF(AM1587=13,19.9,IF(AM1587=14,16.71,IF(AM1587=15,82.61,IF(AM1587=16,33.86,IF(AM1587=17,28.36,IF(AM1587=18,131.15,IF(AM1587=19,50.76,IF(AM1587=20,45.51))))))))))))))))))</f>
        <v>#REF!</v>
      </c>
      <c r="AO1588" s="4">
        <f t="shared" si="3569"/>
        <v>0</v>
      </c>
      <c r="AP1588" s="4">
        <f t="shared" si="3570"/>
        <v>0</v>
      </c>
      <c r="AQ1588" s="4">
        <f t="shared" si="3434"/>
        <v>0</v>
      </c>
      <c r="AU1588" s="310"/>
      <c r="AV1588" s="316"/>
      <c r="AW1588" s="317"/>
      <c r="AX1588" s="316"/>
      <c r="AY1588" s="36" t="s">
        <v>29</v>
      </c>
      <c r="AZ1588" s="113">
        <f t="shared" ref="AZ1588:BO1592" si="3596">AZ1579</f>
        <v>2028938.6500000001</v>
      </c>
      <c r="BA1588" s="113">
        <f t="shared" si="3596"/>
        <v>0</v>
      </c>
      <c r="BB1588" s="113">
        <f t="shared" si="3596"/>
        <v>0</v>
      </c>
      <c r="BC1588" s="113">
        <f t="shared" si="3596"/>
        <v>2028938.6500000001</v>
      </c>
      <c r="BD1588" s="113">
        <f t="shared" si="3596"/>
        <v>0</v>
      </c>
      <c r="BE1588" s="113">
        <f t="shared" si="3596"/>
        <v>0</v>
      </c>
      <c r="BF1588" s="113">
        <f t="shared" si="3596"/>
        <v>0</v>
      </c>
      <c r="BG1588" s="113">
        <f t="shared" si="3596"/>
        <v>0</v>
      </c>
      <c r="BH1588" s="113">
        <f t="shared" si="3596"/>
        <v>0</v>
      </c>
      <c r="BI1588" s="113">
        <f t="shared" si="3596"/>
        <v>0</v>
      </c>
      <c r="BJ1588" s="113">
        <f t="shared" si="3596"/>
        <v>0</v>
      </c>
      <c r="BK1588" s="113">
        <f t="shared" si="3596"/>
        <v>0</v>
      </c>
      <c r="BL1588" s="113">
        <f t="shared" si="3596"/>
        <v>0</v>
      </c>
      <c r="BM1588" s="113">
        <f t="shared" si="3596"/>
        <v>0</v>
      </c>
      <c r="BN1588" s="113">
        <f t="shared" si="3596"/>
        <v>0</v>
      </c>
      <c r="BO1588" s="113">
        <f t="shared" si="3596"/>
        <v>0</v>
      </c>
      <c r="BP1588" s="113">
        <f t="shared" si="3595"/>
        <v>0</v>
      </c>
      <c r="BQ1588" s="113">
        <f t="shared" si="3595"/>
        <v>0</v>
      </c>
      <c r="BR1588" s="113">
        <f t="shared" si="3595"/>
        <v>0</v>
      </c>
      <c r="BS1588" s="113">
        <f t="shared" si="3595"/>
        <v>0</v>
      </c>
      <c r="BT1588" s="113">
        <f t="shared" si="3595"/>
        <v>0</v>
      </c>
      <c r="BU1588" s="18">
        <v>2</v>
      </c>
      <c r="BX1588" s="52" t="e">
        <f>IF(BX1587=3,948.15,IF(BX1587=4,624.59,IF(BX1587=5,238.38,IF(BX1587=6,1987,IF(BX1587=7,740.75,IF(BX1587=8,283.91,IF(BX1587=9,2682.35,IF(BX1587=10,829.59,IF(BX1587=11,586.15,IF(BX1587=12,992.71,IF(BX1587=13,653.95,IF(BX1587=14,249.59,IF(BX1587=15,2080.39,IF(BX1587=16,775.57,IF(BX1587=17,297.25,IF(BX1587=18,2808.42,IF(BX1587=19,868.59,IF(BX1587=20,613.7))))))))))))))))))</f>
        <v>#REF!</v>
      </c>
      <c r="BY1588" s="52" t="e">
        <f>IF(AE1587=5,1205.78,IF(AE1587=8,1408.63,IF(AE1587=11,1428.91,IF(AE1587=14,1262.45,IF(AE1587=17,1474.83,IF(AE1587=20,1496.07))))))</f>
        <v>#REF!</v>
      </c>
      <c r="BZ1588" s="52" t="e">
        <f>IF(AF1587=3,487.32,IF(AF1587=4,325.64,IF(AF1587=5,287.99,IF(AF1587=6,618.7,IF(AF1587=7,412.3,IF(AF1587=8,366.04,IF(AF1587=9,798.54,IF(AF1587=10,534.49,IF(AF1587=11,476.86,IF(AF1587=12,510.22,IF(AF1587=13,340.94,IF(AF1587=14,301.53,IF(AF1587=15,647.78,IF(AF1587=16,431.68,IF(AF1587=17,383.24,IF(AF1587=18,836.07,IF(AF1587=19,559.61,IF(AF1587=20,499.27))))))))))))))))))</f>
        <v>#REF!</v>
      </c>
      <c r="CA1588" s="52" t="e">
        <f>IF(AG1587=3,498.89,IF(AG1587=4,361.29,IF(AG1587=5,250.38,IF(AG1587=6,629.22,IF(AG1587=7,456.21,IF(AG1587=8,316.16,IF(AG1587=9,815.35,IF(AG1587=10,572.19,IF(AG1587=11,402.59,IF(AG1587=12,522.33,IF(AG1587=13,378.28,IF(AG1587=14,262.15,IF(AG1587=15,658.8,IF(AG1587=16,477.66,IF(AG1587=17,331.01,IF(AG1587=18,853.67,IF(AG1587=19,599.08,IF(AG1587=20,421.51))))))))))))))))))</f>
        <v>#REF!</v>
      </c>
      <c r="CB1588" s="52" t="e">
        <f>IF(AH1587=3,359.85,IF(AH1587=4,130.83,IF(AH1587=5,78.61,IF(AH1587=6,427.19,IF(AH1587=7,160.77,IF(AH1587=8,95.38,IF(AH1587=9,568.37,IF(AH1587=10,204.4,IF(AH1587=11,132.96,IF(AH1587=12,376.76,IF(AH1587=13,136.98,IF(AH1587=14,82.31,IF(AH1587=15,447.27,IF(AH1587=16,168.32,IF(AH1587=17,99.86,IF(AH1587=18,595.08,IF(AH1587=19,214.01,IF(AH1587=20,139.21))))))))))))))))))</f>
        <v>#REF!</v>
      </c>
      <c r="CC1588" s="52" t="e">
        <f>IF(AI1587=3,196.17,IF(AI1587=4,89.93,IF(AI1587=5,48.88,IF(AI1587=6,246.08,IF(AI1587=7,112.07,IF(AI1587=8,61.92,IF(AI1587=9,297.11,IF(AI1587=10,140.41,IF(AI1587=11,79.67,IF(AI1587=12,205.39,IF(AI1587=13,94.16,IF(AI1587=14,51.17,IF(AI1587=15,257.64,IF(AI1587=16,117.33,IF(AI1587=17,64.83,IF(AI1587=18,311.07,IF(AI1587=19,147.01,IF(AI1587=20,83.42))))))))))))))))))</f>
        <v>#REF!</v>
      </c>
      <c r="CD1588" s="52" t="e">
        <f>IF(AJ1587=3,108.35,IF(AJ1587=4,64.65,IF(AJ1587=5,45.75,IF(AJ1587=6,144.27,IF(AJ1587=7,86.58,IF(AJ1587=8,61.46,IF(AJ1587=9,195.16,IF(AJ1587=10,118.24,IF(AJ1587=11,83.88,IF(AJ1587=12,113.44,IF(AJ1587=13,67.69,IF(AJ1587=14,47.9,IF(AJ1587=15,151.05,IF(AJ1587=16,90.65,IF(AJ1587=17,64.34,IF(AJ1587=18,204.34,IF(AJ1587=19,123.8,IF(AJ1587=20,87.83))))))))))))))))))</f>
        <v>#REF!</v>
      </c>
      <c r="CE1588" s="52" t="e">
        <f>IF(AK1587=3,140.85,IF(AK1587=4,104.84,IF(AK1587=5,53.32,IF(AK1587=6,286.46,IF(AK1587=7,119.42,IF(AK1587=8,63.42,IF(AK1587=9,413.27,IF(AK1587=10,141.33,IF(AK1587=11,146,IF(AK1587=12,147.47,IF(AK1587=13,109.77,IF(AK1587=14,55.82,IF(AK1587=15,299.92,IF(AK1587=16,125.03,IF(AK1587=17,66.4,IF(AK1587=18,432.69,IF(AK1587=19,147.97,IF(AK1587=20,152.86))))))))))))))))))</f>
        <v>#REF!</v>
      </c>
      <c r="CF1588" s="52" t="e">
        <f>IF(AL1587=3,351.42,IF(AL1587=4,547.22,IF(AL1587=5,156.33,IF(AL1587=6,722.99,IF(AL1587=7,638.96,IF(AL1587=8,188.79,IF(AL1587=9,946.4,IF(AL1587=10,699.46,IF(AL1587=11,361.7,IF(AL1587=12,367.94,IF(AL1587=13,572.94,IF(AL1587=14,163.68,IF(AL1587=15,756.97,IF(AL1587=16,668.99,IF(AL1587=17,197.66,IF(AL1587=18,990.88,IF(AL1587=19,732.33,IF(AL1587=20,378.7))))))))))))))))))</f>
        <v>#REF!</v>
      </c>
      <c r="CG1588" s="52" t="e">
        <f>IF(AM1587=3,46.41,IF(AM1587=4,19.01,IF(AM1587=5,15.96,IF(AM1587=6,78.9,IF(AM1587=7,32.34,IF(AM1587=8,27.09,IF(AM1587=9,125.27,IF(AM1587=10,48.48,IF(AM1587=11,43.47,IF(AM1587=12,48.59,IF(AM1587=13,19.9,IF(AM1587=14,16.71,IF(AM1587=15,82.61,IF(AM1587=16,33.86,IF(AM1587=17,28.36,IF(AM1587=18,131.15,IF(AM1587=19,50.76,IF(AM1587=20,45.51))))))))))))))))))</f>
        <v>#REF!</v>
      </c>
    </row>
    <row r="1589" spans="1:88" ht="120" customHeight="1">
      <c r="A1589" s="296"/>
      <c r="B1589" s="299"/>
      <c r="C1589" s="308"/>
      <c r="D1589" s="298" t="s">
        <v>30</v>
      </c>
      <c r="E1589" s="36" t="s">
        <v>31</v>
      </c>
      <c r="F1589" s="10">
        <v>0</v>
      </c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25">
        <v>3</v>
      </c>
      <c r="AO1589" s="4">
        <f t="shared" si="3569"/>
        <v>0</v>
      </c>
      <c r="AP1589" s="4">
        <f t="shared" si="3570"/>
        <v>0</v>
      </c>
      <c r="AQ1589" s="4">
        <f t="shared" si="3434"/>
        <v>0</v>
      </c>
      <c r="AT1589" s="32">
        <f>AZ1589-BC1589</f>
        <v>0</v>
      </c>
      <c r="AU1589" s="310"/>
      <c r="AV1589" s="316"/>
      <c r="AW1589" s="317"/>
      <c r="AX1589" s="316" t="s">
        <v>30</v>
      </c>
      <c r="AY1589" s="36" t="s">
        <v>31</v>
      </c>
      <c r="AZ1589" s="113">
        <f t="shared" si="3596"/>
        <v>78759128.230000019</v>
      </c>
      <c r="BA1589" s="113">
        <f t="shared" si="3595"/>
        <v>0</v>
      </c>
      <c r="BB1589" s="113">
        <f t="shared" si="3595"/>
        <v>0</v>
      </c>
      <c r="BC1589" s="113">
        <f t="shared" si="3595"/>
        <v>78759128.230000019</v>
      </c>
      <c r="BD1589" s="113">
        <f t="shared" si="3595"/>
        <v>0</v>
      </c>
      <c r="BE1589" s="113">
        <f t="shared" si="3595"/>
        <v>0</v>
      </c>
      <c r="BF1589" s="113">
        <f t="shared" si="3595"/>
        <v>0</v>
      </c>
      <c r="BG1589" s="113">
        <f t="shared" si="3595"/>
        <v>0</v>
      </c>
      <c r="BH1589" s="113">
        <f t="shared" si="3595"/>
        <v>0</v>
      </c>
      <c r="BI1589" s="113">
        <f t="shared" si="3595"/>
        <v>0</v>
      </c>
      <c r="BJ1589" s="113">
        <f t="shared" si="3595"/>
        <v>0</v>
      </c>
      <c r="BK1589" s="113">
        <f t="shared" si="3595"/>
        <v>0</v>
      </c>
      <c r="BL1589" s="113">
        <f t="shared" si="3595"/>
        <v>0</v>
      </c>
      <c r="BM1589" s="113">
        <f t="shared" si="3595"/>
        <v>0</v>
      </c>
      <c r="BN1589" s="113">
        <f t="shared" si="3595"/>
        <v>0</v>
      </c>
      <c r="BO1589" s="113">
        <f t="shared" si="3595"/>
        <v>0</v>
      </c>
      <c r="BP1589" s="113">
        <f t="shared" si="3595"/>
        <v>0</v>
      </c>
      <c r="BQ1589" s="113">
        <f t="shared" si="3595"/>
        <v>0</v>
      </c>
      <c r="BR1589" s="113">
        <f t="shared" si="3595"/>
        <v>0</v>
      </c>
      <c r="BS1589" s="113">
        <f t="shared" si="3595"/>
        <v>0</v>
      </c>
      <c r="BT1589" s="113">
        <f t="shared" si="3595"/>
        <v>0</v>
      </c>
      <c r="BU1589" s="25">
        <v>3</v>
      </c>
    </row>
    <row r="1590" spans="1:88" ht="30" customHeight="1">
      <c r="A1590" s="296"/>
      <c r="B1590" s="299"/>
      <c r="C1590" s="308"/>
      <c r="D1590" s="299"/>
      <c r="E1590" s="36" t="s">
        <v>32</v>
      </c>
      <c r="F1590" s="10">
        <v>0</v>
      </c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5">
        <v>4</v>
      </c>
      <c r="AO1590" s="4">
        <f t="shared" si="3569"/>
        <v>0</v>
      </c>
      <c r="AP1590" s="4">
        <f t="shared" si="3570"/>
        <v>0</v>
      </c>
      <c r="AQ1590" s="4">
        <f t="shared" si="3434"/>
        <v>0</v>
      </c>
      <c r="AU1590" s="310"/>
      <c r="AV1590" s="316"/>
      <c r="AW1590" s="317"/>
      <c r="AX1590" s="316"/>
      <c r="AY1590" s="36" t="s">
        <v>32</v>
      </c>
      <c r="AZ1590" s="113">
        <f t="shared" si="3596"/>
        <v>122105774.17999999</v>
      </c>
      <c r="BA1590" s="113">
        <f t="shared" si="3595"/>
        <v>0</v>
      </c>
      <c r="BB1590" s="113">
        <f t="shared" si="3595"/>
        <v>0</v>
      </c>
      <c r="BC1590" s="113">
        <f t="shared" si="3595"/>
        <v>122105774.17999999</v>
      </c>
      <c r="BD1590" s="113">
        <f t="shared" si="3595"/>
        <v>0</v>
      </c>
      <c r="BE1590" s="113">
        <f t="shared" si="3595"/>
        <v>0</v>
      </c>
      <c r="BF1590" s="113">
        <f t="shared" si="3595"/>
        <v>0</v>
      </c>
      <c r="BG1590" s="113">
        <f t="shared" si="3595"/>
        <v>0</v>
      </c>
      <c r="BH1590" s="113">
        <f t="shared" si="3595"/>
        <v>0</v>
      </c>
      <c r="BI1590" s="113">
        <f t="shared" si="3595"/>
        <v>0</v>
      </c>
      <c r="BJ1590" s="113">
        <f t="shared" si="3595"/>
        <v>0</v>
      </c>
      <c r="BK1590" s="113">
        <f t="shared" si="3595"/>
        <v>0</v>
      </c>
      <c r="BL1590" s="113">
        <f t="shared" si="3595"/>
        <v>0</v>
      </c>
      <c r="BM1590" s="113">
        <f t="shared" si="3595"/>
        <v>0</v>
      </c>
      <c r="BN1590" s="113">
        <f t="shared" si="3595"/>
        <v>0</v>
      </c>
      <c r="BO1590" s="113">
        <f t="shared" si="3595"/>
        <v>0</v>
      </c>
      <c r="BP1590" s="113">
        <f t="shared" si="3595"/>
        <v>0</v>
      </c>
      <c r="BQ1590" s="113">
        <f t="shared" si="3595"/>
        <v>0</v>
      </c>
      <c r="BR1590" s="113">
        <f t="shared" si="3595"/>
        <v>0</v>
      </c>
      <c r="BS1590" s="113">
        <f t="shared" si="3595"/>
        <v>0</v>
      </c>
      <c r="BT1590" s="113">
        <f t="shared" si="3595"/>
        <v>0</v>
      </c>
      <c r="BU1590" s="15">
        <v>4</v>
      </c>
    </row>
    <row r="1591" spans="1:88" ht="30" customHeight="1">
      <c r="A1591" s="296"/>
      <c r="B1591" s="299"/>
      <c r="C1591" s="308"/>
      <c r="D1591" s="299"/>
      <c r="E1591" s="36" t="s">
        <v>33</v>
      </c>
      <c r="F1591" s="10">
        <v>0</v>
      </c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5">
        <v>5</v>
      </c>
      <c r="AO1591" s="4">
        <f t="shared" si="3569"/>
        <v>0</v>
      </c>
      <c r="AP1591" s="4">
        <f t="shared" si="3570"/>
        <v>0</v>
      </c>
      <c r="AQ1591" s="4">
        <f t="shared" si="3434"/>
        <v>0</v>
      </c>
      <c r="AU1591" s="310"/>
      <c r="AV1591" s="316"/>
      <c r="AW1591" s="317"/>
      <c r="AX1591" s="316"/>
      <c r="AY1591" s="36" t="s">
        <v>33</v>
      </c>
      <c r="AZ1591" s="113">
        <f t="shared" si="3596"/>
        <v>0</v>
      </c>
      <c r="BA1591" s="113">
        <f t="shared" si="3595"/>
        <v>0</v>
      </c>
      <c r="BB1591" s="113">
        <f t="shared" si="3595"/>
        <v>0</v>
      </c>
      <c r="BC1591" s="113">
        <f t="shared" si="3595"/>
        <v>0</v>
      </c>
      <c r="BD1591" s="113">
        <f t="shared" si="3595"/>
        <v>0</v>
      </c>
      <c r="BE1591" s="113">
        <f t="shared" si="3595"/>
        <v>0</v>
      </c>
      <c r="BF1591" s="113">
        <f t="shared" si="3595"/>
        <v>0</v>
      </c>
      <c r="BG1591" s="113">
        <f t="shared" si="3595"/>
        <v>0</v>
      </c>
      <c r="BH1591" s="113">
        <f t="shared" si="3595"/>
        <v>0</v>
      </c>
      <c r="BI1591" s="113">
        <f t="shared" si="3595"/>
        <v>0</v>
      </c>
      <c r="BJ1591" s="113">
        <f t="shared" si="3595"/>
        <v>0</v>
      </c>
      <c r="BK1591" s="113">
        <f t="shared" si="3595"/>
        <v>0</v>
      </c>
      <c r="BL1591" s="113">
        <f t="shared" si="3595"/>
        <v>0</v>
      </c>
      <c r="BM1591" s="113">
        <f t="shared" si="3595"/>
        <v>0</v>
      </c>
      <c r="BN1591" s="113">
        <f t="shared" si="3595"/>
        <v>0</v>
      </c>
      <c r="BO1591" s="113">
        <f t="shared" si="3595"/>
        <v>0</v>
      </c>
      <c r="BP1591" s="113">
        <f t="shared" si="3595"/>
        <v>0</v>
      </c>
      <c r="BQ1591" s="113">
        <f t="shared" si="3595"/>
        <v>0</v>
      </c>
      <c r="BR1591" s="113">
        <f t="shared" si="3595"/>
        <v>0</v>
      </c>
      <c r="BS1591" s="113">
        <f t="shared" si="3595"/>
        <v>0</v>
      </c>
      <c r="BT1591" s="113">
        <f t="shared" si="3595"/>
        <v>0</v>
      </c>
      <c r="BU1591" s="15">
        <v>5</v>
      </c>
    </row>
    <row r="1592" spans="1:88" ht="30" customHeight="1">
      <c r="A1592" s="296"/>
      <c r="B1592" s="299"/>
      <c r="C1592" s="308"/>
      <c r="D1592" s="300"/>
      <c r="E1592" s="36" t="s">
        <v>34</v>
      </c>
      <c r="F1592" s="10">
        <v>0</v>
      </c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5">
        <v>6</v>
      </c>
      <c r="AO1592" s="4">
        <f t="shared" si="3569"/>
        <v>0</v>
      </c>
      <c r="AP1592" s="4">
        <f t="shared" si="3570"/>
        <v>0</v>
      </c>
      <c r="AQ1592" s="4">
        <f t="shared" si="3434"/>
        <v>0</v>
      </c>
      <c r="AU1592" s="310"/>
      <c r="AV1592" s="316"/>
      <c r="AW1592" s="317"/>
      <c r="AX1592" s="316"/>
      <c r="AY1592" s="36" t="s">
        <v>34</v>
      </c>
      <c r="AZ1592" s="113">
        <f t="shared" si="3596"/>
        <v>0</v>
      </c>
      <c r="BA1592" s="113">
        <f t="shared" si="3595"/>
        <v>0</v>
      </c>
      <c r="BB1592" s="113">
        <f t="shared" si="3595"/>
        <v>0</v>
      </c>
      <c r="BC1592" s="113">
        <f t="shared" si="3595"/>
        <v>0</v>
      </c>
      <c r="BD1592" s="113">
        <f t="shared" si="3595"/>
        <v>0</v>
      </c>
      <c r="BE1592" s="113">
        <f t="shared" si="3595"/>
        <v>0</v>
      </c>
      <c r="BF1592" s="113">
        <f t="shared" si="3595"/>
        <v>0</v>
      </c>
      <c r="BG1592" s="113">
        <f t="shared" si="3595"/>
        <v>0</v>
      </c>
      <c r="BH1592" s="113">
        <f t="shared" si="3595"/>
        <v>0</v>
      </c>
      <c r="BI1592" s="113">
        <f t="shared" si="3595"/>
        <v>0</v>
      </c>
      <c r="BJ1592" s="113">
        <f t="shared" si="3595"/>
        <v>0</v>
      </c>
      <c r="BK1592" s="113">
        <f t="shared" si="3595"/>
        <v>0</v>
      </c>
      <c r="BL1592" s="113">
        <f t="shared" si="3595"/>
        <v>0</v>
      </c>
      <c r="BM1592" s="113">
        <f t="shared" si="3595"/>
        <v>0</v>
      </c>
      <c r="BN1592" s="113">
        <f t="shared" si="3595"/>
        <v>0</v>
      </c>
      <c r="BO1592" s="113">
        <f t="shared" si="3595"/>
        <v>0</v>
      </c>
      <c r="BP1592" s="113">
        <f t="shared" si="3595"/>
        <v>0</v>
      </c>
      <c r="BQ1592" s="113">
        <f t="shared" si="3595"/>
        <v>0</v>
      </c>
      <c r="BR1592" s="113">
        <f t="shared" si="3595"/>
        <v>0</v>
      </c>
      <c r="BS1592" s="113">
        <f t="shared" si="3595"/>
        <v>0</v>
      </c>
      <c r="BT1592" s="113">
        <f t="shared" si="3595"/>
        <v>0</v>
      </c>
      <c r="BU1592" s="15">
        <v>6</v>
      </c>
    </row>
    <row r="1593" spans="1:88" ht="30" customHeight="1">
      <c r="A1593" s="296"/>
      <c r="B1593" s="299"/>
      <c r="C1593" s="308"/>
      <c r="D1593" s="311" t="s">
        <v>35</v>
      </c>
      <c r="E1593" s="312"/>
      <c r="F1593" s="10">
        <f>F1587+F1588+F1589+F1590+F1591+F1592</f>
        <v>78040854.963000014</v>
      </c>
      <c r="G1593" s="10">
        <f t="shared" ref="G1593" si="3597">G1587+G1588+G1589+G1590+G1591+G1592</f>
        <v>47713822.935700007</v>
      </c>
      <c r="H1593" s="10">
        <f t="shared" ref="H1593" si="3598">H1587+H1588+H1589+H1590+H1591+H1592</f>
        <v>0</v>
      </c>
      <c r="I1593" s="10">
        <f t="shared" ref="I1593" si="3599">I1587+I1588+I1589+I1590+I1591+I1592</f>
        <v>0</v>
      </c>
      <c r="J1593" s="10">
        <f t="shared" ref="J1593" si="3600">J1587+J1588+J1589+J1590+J1591+J1592</f>
        <v>6157722.1440000003</v>
      </c>
      <c r="K1593" s="10">
        <f t="shared" ref="K1593" si="3601">K1587+K1588+K1589+K1590+K1591+K1592</f>
        <v>0</v>
      </c>
      <c r="L1593" s="10">
        <f t="shared" ref="L1593" si="3602">L1587+L1588+L1589+L1590+L1591+L1592</f>
        <v>17502249.653300002</v>
      </c>
      <c r="M1593" s="10">
        <f t="shared" ref="M1593" si="3603">M1587+M1588+M1589+M1590+M1591+M1592</f>
        <v>17502249.653300002</v>
      </c>
      <c r="N1593" s="10">
        <f t="shared" ref="N1593" si="3604">N1587+N1588+N1589+N1590+N1591+N1592</f>
        <v>0</v>
      </c>
      <c r="O1593" s="10">
        <f t="shared" ref="O1593" si="3605">O1587+O1588+O1589+O1590+O1591+O1592</f>
        <v>0</v>
      </c>
      <c r="P1593" s="10">
        <f t="shared" ref="P1593" si="3606">P1587+P1588+P1589+P1590+P1591+P1592</f>
        <v>0</v>
      </c>
      <c r="Q1593" s="10">
        <f t="shared" ref="Q1593" si="3607">Q1587+Q1588+Q1589+Q1590+Q1591+Q1592</f>
        <v>6337898.4439999992</v>
      </c>
      <c r="R1593" s="10">
        <f t="shared" ref="R1593" si="3608">R1587+R1588+R1589+R1590+R1591+R1592</f>
        <v>0</v>
      </c>
      <c r="S1593" s="10">
        <f t="shared" ref="S1593" si="3609">S1587+S1588+S1589+S1590+S1591+S1592</f>
        <v>329161.78600000002</v>
      </c>
      <c r="T1593" s="10">
        <f t="shared" ref="T1593" si="3610">T1587+T1588+T1589+T1590+T1591+T1592</f>
        <v>0</v>
      </c>
      <c r="U1593" s="10">
        <f t="shared" ref="U1593" si="3611">U1587+U1588+U1589+U1590+U1591+U1592</f>
        <v>0</v>
      </c>
      <c r="V1593" s="10">
        <f t="shared" ref="V1593" si="3612">V1587+V1588+V1589+V1590+V1591+V1592</f>
        <v>0</v>
      </c>
      <c r="W1593" s="10">
        <f t="shared" ref="W1593" si="3613">W1587+W1588+W1589+W1590+W1591+W1592</f>
        <v>0</v>
      </c>
      <c r="X1593" s="10">
        <f t="shared" ref="X1593" si="3614">X1587+X1588+X1589+X1590+X1591+X1592</f>
        <v>0</v>
      </c>
      <c r="Y1593" s="10">
        <f t="shared" ref="Y1593" si="3615">Y1587+Y1588+Y1589+Y1590+Y1591+Y1592</f>
        <v>0</v>
      </c>
      <c r="Z1593" s="10">
        <f t="shared" ref="Z1593" si="3616">Z1587+Z1588+Z1589+Z1590+Z1591+Z1592</f>
        <v>0</v>
      </c>
      <c r="AA1593" s="15">
        <v>7</v>
      </c>
      <c r="AO1593" s="4">
        <f t="shared" si="3569"/>
        <v>0</v>
      </c>
      <c r="AP1593" s="4">
        <f t="shared" si="3570"/>
        <v>0</v>
      </c>
      <c r="AQ1593" s="4">
        <f t="shared" si="3434"/>
        <v>0</v>
      </c>
      <c r="AU1593" s="310"/>
      <c r="AV1593" s="316"/>
      <c r="AW1593" s="317"/>
      <c r="AX1593" s="321" t="s">
        <v>35</v>
      </c>
      <c r="AY1593" s="321"/>
      <c r="AZ1593" s="10">
        <f>AZ1587+AZ1588+AZ1589+AZ1590+AZ1591+AZ1592</f>
        <v>358975550.99000001</v>
      </c>
      <c r="BA1593" s="10">
        <f t="shared" ref="BA1593:BT1593" si="3617">BA1587+BA1588+BA1589+BA1590+BA1591+BA1592</f>
        <v>95427645.87999998</v>
      </c>
      <c r="BB1593" s="10">
        <f t="shared" si="3617"/>
        <v>0</v>
      </c>
      <c r="BC1593" s="10">
        <f t="shared" si="3617"/>
        <v>202893841.06</v>
      </c>
      <c r="BD1593" s="10">
        <f t="shared" si="3617"/>
        <v>12315444.299999999</v>
      </c>
      <c r="BE1593" s="10">
        <f t="shared" si="3617"/>
        <v>0</v>
      </c>
      <c r="BF1593" s="10">
        <f t="shared" si="3617"/>
        <v>35004499.32</v>
      </c>
      <c r="BG1593" s="10">
        <f t="shared" si="3617"/>
        <v>35004499.32</v>
      </c>
      <c r="BH1593" s="10">
        <f t="shared" si="3617"/>
        <v>0</v>
      </c>
      <c r="BI1593" s="10">
        <f t="shared" si="3617"/>
        <v>0</v>
      </c>
      <c r="BJ1593" s="10">
        <f t="shared" si="3617"/>
        <v>0</v>
      </c>
      <c r="BK1593" s="10">
        <f t="shared" si="3617"/>
        <v>12675796.859999999</v>
      </c>
      <c r="BL1593" s="10">
        <f t="shared" si="3617"/>
        <v>0</v>
      </c>
      <c r="BM1593" s="10">
        <f t="shared" si="3617"/>
        <v>658323.56999999995</v>
      </c>
      <c r="BN1593" s="10">
        <f t="shared" si="3617"/>
        <v>0</v>
      </c>
      <c r="BO1593" s="10">
        <f t="shared" si="3617"/>
        <v>0</v>
      </c>
      <c r="BP1593" s="10">
        <f t="shared" si="3617"/>
        <v>0</v>
      </c>
      <c r="BQ1593" s="10">
        <f t="shared" si="3617"/>
        <v>0</v>
      </c>
      <c r="BR1593" s="10">
        <f t="shared" si="3617"/>
        <v>0</v>
      </c>
      <c r="BS1593" s="10">
        <f t="shared" si="3617"/>
        <v>0</v>
      </c>
      <c r="BT1593" s="10">
        <f t="shared" si="3617"/>
        <v>0</v>
      </c>
      <c r="BU1593" s="15">
        <v>7</v>
      </c>
      <c r="CI1593" s="32">
        <f>BF1593-BG1593</f>
        <v>0</v>
      </c>
      <c r="CJ1593" s="123"/>
    </row>
    <row r="1594" spans="1:88" s="7" customFormat="1" ht="75" customHeight="1">
      <c r="A1594" s="296"/>
      <c r="B1594" s="299"/>
      <c r="C1594" s="308"/>
      <c r="D1594" s="292" t="s">
        <v>53</v>
      </c>
      <c r="E1594" s="293"/>
      <c r="F1594" s="11">
        <f>ROUND(F1593/C1587,2)</f>
        <v>529.42999999999995</v>
      </c>
      <c r="G1594" s="11">
        <f>ROUND(G1593/C1587,2)</f>
        <v>323.69</v>
      </c>
      <c r="H1594" s="11">
        <f>ROUND(H1593/C1587,2)</f>
        <v>0</v>
      </c>
      <c r="I1594" s="11">
        <f>ROUND(I1593/C1587,2)</f>
        <v>0</v>
      </c>
      <c r="J1594" s="11">
        <f>ROUND(J1593/C1587,2)</f>
        <v>41.77</v>
      </c>
      <c r="K1594" s="11">
        <f>ROUND(K1593/C1587,2)</f>
        <v>0</v>
      </c>
      <c r="L1594" s="11">
        <f>ROUND(L1593/C1587,2)</f>
        <v>118.74</v>
      </c>
      <c r="M1594" s="11">
        <f>ROUND(M1593/C1587,2)</f>
        <v>118.74</v>
      </c>
      <c r="N1594" s="11">
        <f>ROUND(N1593/C1587,2)</f>
        <v>0</v>
      </c>
      <c r="O1594" s="11">
        <f>ROUND(O1593/C1587,2)</f>
        <v>0</v>
      </c>
      <c r="P1594" s="11">
        <f>ROUND(P1593/C1587,2)</f>
        <v>0</v>
      </c>
      <c r="Q1594" s="11">
        <f>ROUND(Q1593/C1587,2)</f>
        <v>43</v>
      </c>
      <c r="R1594" s="11">
        <f>ROUND(R1593/C1587,2)</f>
        <v>0</v>
      </c>
      <c r="S1594" s="11">
        <f>ROUND(S1593/C1587,2)</f>
        <v>2.23</v>
      </c>
      <c r="T1594" s="11">
        <f>ROUND(T1593/C1587,2)</f>
        <v>0</v>
      </c>
      <c r="U1594" s="11">
        <f>ROUND(U1593/C1587,2)</f>
        <v>0</v>
      </c>
      <c r="V1594" s="11">
        <f>ROUND(V1593/C1587,2)</f>
        <v>0</v>
      </c>
      <c r="W1594" s="11">
        <f>ROUND(W1593/C1587,2)</f>
        <v>0</v>
      </c>
      <c r="X1594" s="11">
        <f>ROUND(X1593/C1587,2)</f>
        <v>0</v>
      </c>
      <c r="Y1594" s="11">
        <f>ROUND(Y1593/C1587,2)</f>
        <v>0</v>
      </c>
      <c r="Z1594" s="11">
        <f>ROUND(Z1593/C1587,2)</f>
        <v>0</v>
      </c>
      <c r="AA1594" s="15">
        <v>8</v>
      </c>
      <c r="AB1594" s="4"/>
      <c r="AC1594" s="4"/>
      <c r="AD1594" s="52" t="b">
        <f>IF(AND(G1594&gt;947.15,G1594&lt;949),3,IF(AND(G1594&gt;623.59,G1594&lt;625),4,IF(AND(G1594&gt;237.38,G1594&lt;239),5,IF(AND(G1594&gt;1986,G1594&lt;1988),6,IF(AND(G1594&gt;739.75,G1594&lt;741),7,IF(AND(G1594&gt;282.91,G1594&lt;284),8,IF(AND(G1594&gt;2681.35,G1594&lt;2683),9,IF(AND(G1594&gt;828.59,G1594&lt;830),10,IF(AND(G1594&gt;585.15,G1594&lt;587),11,IF(AND(G1594&gt;991.71,G1594&lt;993),12,IF(AND(G1594&gt;652.95,G1594&lt;654),13,IF(AND(G1594&gt;248.59,G1594&lt;250),14,IF(AND(G1594&gt;2079.39,G1594&lt;2081),15,IF(AND(G1594&gt;774.57,G1594&lt;776),16,IF(AND(G1594&gt;296.25,G1594&lt;298),17,IF(AND(G1594&gt;2807.42,G1594&lt;2809),18,IF(AND(G1594&gt;867.59,G1594&lt;869),19,IF(AND(G1594&gt;612.7,G1594&lt;614),20))))))))))))))))))</f>
        <v>0</v>
      </c>
      <c r="AE1594" s="52" t="b">
        <f>IF(AND(I1594&gt;1204.78,I1594&lt;1206),5,IF(AND(I1594&gt;1407.63,I1594&lt;1409),8,IF(AND(I1594&gt;1427.91,I1594&lt;1429),11,IF(AND(I1594&gt;1261.45,I1594&lt;1263),14,IF(AND(I1594&gt;1473.83,I1594&lt;1475),17,IF(AND(I1594&gt;1495.07,I1594&lt;1497),20))))))</f>
        <v>0</v>
      </c>
      <c r="AF1594" s="52" t="b">
        <f>IF(AND(J1594&gt;486.32,J1594&lt;488),3,IF(AND(J1594&gt;324.64,J1594&lt;326),4,IF(AND(J1594&gt;286.99,J1594&lt;288.5),5,IF(AND(J1594&gt;617.7,J1594&lt;618),6,IF(AND(J1594&gt;411.3,J1594&lt;413),7,IF(AND(J1594&gt;365.04,J1594&lt;367),8,IF(AND(J1594&gt;797.54,J1594&lt;799),9,IF(AND(J1594&gt;533.49,J1594&lt;535),10,IF(AND(J1594&gt;475.86,J1594&lt;477),11,IF(AND(J1594&gt;509.22,J1594&lt;511),12,IF(AND(J1594&gt;339.94,J1594&lt;341.2),13,IF(AND(J1594&gt;300.53,J1594&lt;302),14,IF(AND(J1594&gt;646.78,J1594&lt;648),15,IF(AND(J1594&gt;430.68,J1594&lt;432),16,IF(AND(J1594&gt;382.24,J1594&lt;384),17,IF(AND(J1594&gt;835.07,J1594&lt;837),18,IF(AND(J1594&gt;558.61,J1594&lt;560),19,IF(AND(J1594&gt;498.27,J1594&lt;500),20))))))))))))))))))</f>
        <v>0</v>
      </c>
      <c r="AG1594" s="52" t="b">
        <f>IF(AND(L1594&gt;497.89,L1594&lt;499),3,IF(AND(L1594&gt;360.29,L1594&lt;362),4,IF(AND(L1594&gt;249.38,L1594&lt;251),5,IF(AND(L1594&gt;628.22,L1594&lt;630),6,IF(AND(L1594&gt;455.21,L1594&lt;457),7,IF(AND(L1594&gt;315.16,L1594&lt;317),8,IF(AND(L1594&gt;814.35,L1594&lt;816),9,IF(AND(L1594&gt;571.19,L1594&lt;573),10,IF(AND(L1594&gt;401.59,L1594&lt;403),11,IF(AND(L1594&gt;521.33,L1594&lt;523),12,IF(AND(L1594&gt;377.28,L1594&lt;379),13,IF(AND(L1594&gt;261.15,L1594&lt;263),14,IF(AND(L1594&gt;657.8,L1594&lt;659),15,IF(AND(L1594&gt;476.66,L1594&lt;478),16,IF(AND(L1594&gt;330.01,L1594&lt;332),17,IF(AND(L1594&gt;852.67,L1594&lt;854),18,IF(AND(L1594&gt;598.08,L1594&lt;600),19,IF(AND(L1594&gt;420.51,L1594&lt;422),20))))))))))))))))))</f>
        <v>0</v>
      </c>
      <c r="AH1594" s="52" t="b">
        <f>IF(AND(Q1594&gt;358.85,Q1594&lt;360),3,IF(AND(Q1594&gt;129.83,Q1594&lt;131),4,IF(AND(Q1594&gt;77.61,Q1594&lt;79),5,IF(AND(Q1594&gt;426.19,Q1594&lt;428),6,IF(AND(Q1594&gt;159.77,Q1594&lt;161),7,IF(AND(Q1594&gt;94.38,Q1594&lt;96),8,IF(AND(Q1594&gt;567.37,Q1594&lt;569),9,IF(AND(Q1594&gt;203.4,Q1594&lt;205),10,IF(AND(Q1594&gt;131.96,Q1594&lt;133),11,IF(AND(Q1594&gt;375.76,Q1594&lt;377),12,IF(AND(Q1594&gt;135.98,Q1594&lt;137),13,IF(AND(Q1594&gt;81.31,Q1594&lt;83),14,IF(AND(Q1594&gt;446.27,Q1594&lt;448),15,IF(AND(Q1594&gt;167.32,Q1594&lt;169),16,IF(AND(Q1594&gt;98.86,Q1594&lt;100),17,IF(AND(Q1594&gt;594.08,Q1594&lt;596),18,IF(AND(Q1594&gt;213.01,Q1594&lt;215),19,IF(AND(Q1594&gt;138.21,Q1594&lt;140),20))))))))))))))))))</f>
        <v>0</v>
      </c>
      <c r="AI1594" s="52" t="b">
        <f>IF(AND(S1594&gt;195.17,S1594&lt;197),3,IF(AND(S1594&gt;88.93,S1594&lt;90),4,IF(AND(S1594&gt;47.88,S1594&lt;49),5,IF(AND(S1594&gt;245.08,S1594&lt;247),6,IF(AND(S1594&gt;111.07,S1594&lt;113),7,IF(AND(S1594&gt;60.92,S1594&lt;62),8,IF(AND(S1594&gt;296.11,S1594&lt;298),9,IF(AND(S1594&gt;139.41,S1594&lt;141),10,IF(AND(S1594&gt;78.67,S1594&lt;80),11,IF(AND(S1594&gt;204.39,S1594&lt;206),12,IF(AND(S1594&gt;93.16,S1594&lt;95),13,IF(AND(S1594&gt;50.17,S1594&lt;52),14,IF(AND(S1594&gt;256.64,S1594&lt;258),15,IF(AND(S1594&gt;116.33,S1594&lt;118),16,IF(AND(S1594&gt;63.83,S1594&lt;65),17,IF(AND(S1594&gt;310.07,S1594&lt;312),18,IF(AND(S1594&gt;146.01,S1594&lt;148),19,IF(AND(S1594&gt;82.42,S1594&lt;84),20))))))))))))))))))</f>
        <v>0</v>
      </c>
      <c r="AJ1594" s="52" t="b">
        <f>IF(AND(U1594&gt;107.35,U1594&lt;109),3,IF(AND(U1594&gt;63.65,U1594&lt;65),4,IF(AND(U1594&gt;44.75,U1594&lt;46),5,IF(AND(U1594&gt;143.27,U1594&lt;145),6,IF(AND(U1594&gt;85.58,U1594&lt;87),7,IF(AND(U1594&gt;60.46,U1594&lt;62),8,IF(AND(U1594&gt;194.16,U1594&lt;196),9,IF(AND(U1594&gt;117.24,U1594&lt;119),10,IF(AND(U1594&gt;82.88,U1594&lt;84),11,IF(AND(U1594&gt;112.44,U1594&lt;114),12,IF(AND(U1594&gt;66.69,U1594&lt;68),13,IF(AND(U1594&gt;46.9,U1594&lt;48),14,IF(AND(U1594&gt;150.05,U1594&lt;152),15,IF(AND(U1594&gt;90.65,U1594&lt;91),16,IF(AND(U1594&gt;63.34,U1594&lt;65),17,IF(AND(U1594&gt;203.34,U1594&lt;205),18,IF(AND(U1594&gt;122.8,U1594&lt;124),19,IF(AND(U1594&gt;86.83,U1594&lt;88),20))))))))))))))))))</f>
        <v>0</v>
      </c>
      <c r="AK1594" s="52" t="b">
        <f>IF(AND(V1594&gt;139.85,V1594&lt;141),3,IF(AND(V1594&gt;103.84,V1594&lt;105),4,IF(AND(V1594&gt;52.32,V1594&lt;54),5,IF(AND(V1594&gt;285.46,V1594&lt;287),6,IF(AND(V1594&gt;118.42,V1594&lt;120),7,IF(AND(V1594&gt;62.42,V1594&lt;64),8,IF(AND(V1594&gt;412.27,V1594&lt;414),9,IF(AND(V1594&gt;140.33,V1594&lt;142),10,IF(AND(V1594&gt;145,V1594&lt;147),11,IF(AND(V1594&gt;146.47,V1594&lt;148),12,IF(AND(V1594&gt;108.77,V1594&lt;110),13,IF(AND(V1594&gt;54.82,V1594&lt;56),14,IF(AND(V1594&gt;298.92,V1594&lt;300),15,IF(AND(V1594&gt;124.03,V1594&lt;126),16,IF(AND(V1594&gt;65.4,V1594&lt;67),17,IF(AND(V1594&gt;431.69,V1594&lt;433),18,IF(AND(V1594&gt;146.97,V1594&lt;148),19,IF(AND(V1594&gt;151.86,V1594&lt;153),20))))))))))))))))))</f>
        <v>0</v>
      </c>
      <c r="AL1594" s="52" t="b">
        <f>IF(AND(W1594&gt;350.42,W1594&lt;352),3,IF(AND(W1594&gt;546.22,W1594&lt;548),4,IF(AND(W1594&gt;155.33,W1594&lt;157),5,IF(AND(W1594&gt;721.99,W1594&lt;723),6,IF(AND(W1594&gt;638.96,W1594&lt;639),7,IF(AND(W1594&gt;187.79,W1594&lt;189),8,IF(AND(W1594&gt;945.4,W1594&lt;947),9,IF(AND(W1594&gt;698.46,W1594&lt;670),10,IF(AND(W1594&gt;360.7,W1594&lt;362),11,IF(AND(W1594&gt;366.94,W1594&lt;368),12,IF(AND(W1594&gt;571.94,W1594&lt;573),13,IF(AND(W1594&gt;162.68,W1594&lt;164),14,IF(AND(W1594&gt;755.97,W1594&lt;757),15,IF(AND(W1594&gt;667.99,W1594&lt;669),16,IF(AND(W1594&gt;196.66,W1594&lt;198),17,IF(AND(W1594&gt;989.88,W1594&lt;991),18,IF(AND(W1594&gt;731.33,W1594&lt;733),19,IF(AND(W1594&gt;377.7,W1594&lt;379),20))))))))))))))))))</f>
        <v>0</v>
      </c>
      <c r="AM1594" s="52" t="b">
        <f>IF(AND(Y1594&gt;46.2,Y1594&lt;46.5),3,IF(AND(Y1594&gt;18.8,Y1594&lt;19.1),4,IF(AND(Y1594&gt;15.8,Y1594&lt;16),5,IF(AND(Y1594&gt;78.7,Y1594&lt;79),6,IF(AND(Y1594&gt;32.1,Y1594&lt;32.4),7,IF(AND(Y1594&gt;26.9,Y1594&lt;27.3),8,IF(AND(Y1594&gt;125,Y1594&lt;125.5),9,IF(AND(Y1594&gt;48.2,Y1594&lt;48.52),10,IF(AND(Y1594&gt;43.1,Y1594&lt;43.6),11,IF(AND(Y1594&gt;48.53,Y1594&lt;48.7),12,IF(AND(Y1594&gt;19.6,Y1594&lt;20.1),13,IF(AND(Y1594&gt;16.5,Y1594&lt;16.9),14,IF(AND(Y1594&gt;82.4,Y1594&lt;82.8),15,IF(AND(Y1594&gt;33.6,Y1594&lt;34),16,IF(AND(Y1594&gt;28,Y1594&lt;28.6),17,IF(AND(Y1594&gt;130.8,Y1594&lt;131.4),18,IF(AND(Y1594&gt;50.5,Y1594&lt;50.9),19,IF(AND(Y1594&gt;45.2,Y1594&lt;45.8),20))))))))))))))))))</f>
        <v>0</v>
      </c>
      <c r="AN1594" s="4"/>
      <c r="AO1594" s="4">
        <f t="shared" si="3569"/>
        <v>0</v>
      </c>
      <c r="AP1594" s="4">
        <f t="shared" si="3570"/>
        <v>0</v>
      </c>
      <c r="AQ1594" s="4">
        <f t="shared" si="3434"/>
        <v>0</v>
      </c>
      <c r="AR1594" s="4"/>
      <c r="AU1594" s="310"/>
      <c r="AV1594" s="316"/>
      <c r="AW1594" s="317"/>
      <c r="AX1594" s="322" t="s">
        <v>53</v>
      </c>
      <c r="AY1594" s="293"/>
      <c r="AZ1594" s="11">
        <f>ROUND(AZ1593/AW1587,2)</f>
        <v>1074.69</v>
      </c>
      <c r="BA1594" s="11">
        <f>ROUND(BA1593/AW1587,2)</f>
        <v>285.69</v>
      </c>
      <c r="BB1594" s="11">
        <f>ROUND(BB1593/AW1587,2)</f>
        <v>0</v>
      </c>
      <c r="BC1594" s="11">
        <f>ROUND(BC1593/AW1587,2)</f>
        <v>607.41999999999996</v>
      </c>
      <c r="BD1594" s="11">
        <f>ROUND(BD1593/AW1587,2)</f>
        <v>36.869999999999997</v>
      </c>
      <c r="BE1594" s="11">
        <f>ROUND(BE1593/AW1587,2)</f>
        <v>0</v>
      </c>
      <c r="BF1594" s="11">
        <f>ROUND(BF1593/AW1587,2)</f>
        <v>104.8</v>
      </c>
      <c r="BG1594" s="11">
        <f>ROUND(BG1593/AW1587,2)</f>
        <v>104.8</v>
      </c>
      <c r="BH1594" s="11">
        <f>ROUND(BH1593/AW1587,2)</f>
        <v>0</v>
      </c>
      <c r="BI1594" s="11">
        <f>ROUND(BI1593/AW1587,2)</f>
        <v>0</v>
      </c>
      <c r="BJ1594" s="11">
        <f>ROUND(BJ1593/AW1587,2)</f>
        <v>0</v>
      </c>
      <c r="BK1594" s="11">
        <f>ROUND(BK1593/AW1587,2)</f>
        <v>37.950000000000003</v>
      </c>
      <c r="BL1594" s="11">
        <f>ROUND(BL1593/AW1587,2)</f>
        <v>0</v>
      </c>
      <c r="BM1594" s="11">
        <f>ROUND(BM1593/AW1587,2)</f>
        <v>1.97</v>
      </c>
      <c r="BN1594" s="11">
        <f>ROUND(BN1593/AW1587,2)</f>
        <v>0</v>
      </c>
      <c r="BO1594" s="11">
        <f>ROUND(BO1593/AW1587,2)</f>
        <v>0</v>
      </c>
      <c r="BP1594" s="11">
        <f>ROUND(BP1593/AW1587,2)</f>
        <v>0</v>
      </c>
      <c r="BQ1594" s="11">
        <f>ROUND(BQ1593/AW1587,2)</f>
        <v>0</v>
      </c>
      <c r="BR1594" s="11">
        <f>ROUND(BR1593/AW1587,2)</f>
        <v>0</v>
      </c>
      <c r="BS1594" s="11">
        <f>ROUND(BS1593/AW1587,2)</f>
        <v>0</v>
      </c>
      <c r="BT1594" s="11">
        <f>ROUND(BT1593/AW1587,2)</f>
        <v>0</v>
      </c>
      <c r="BU1594" s="15">
        <v>8</v>
      </c>
      <c r="BV1594" s="4"/>
      <c r="BW1594" s="4"/>
      <c r="BX1594" s="52" t="b">
        <f>IF(AND(BA1594&gt;947.15,BA1594&lt;949),3,IF(AND(BA1594&gt;623.59,BA1594&lt;625),4,IF(AND(BA1594&gt;237.38,BA1594&lt;239),5,IF(AND(BA1594&gt;1986,BA1594&lt;1988),6,IF(AND(BA1594&gt;739.75,BA1594&lt;741),7,IF(AND(BA1594&gt;282.91,BA1594&lt;284),8,IF(AND(BA1594&gt;2681.35,BA1594&lt;2683),9,IF(AND(BA1594&gt;828.59,BA1594&lt;830),10,IF(AND(BA1594&gt;585.15,BA1594&lt;587),11,IF(AND(BA1594&gt;991.71,BA1594&lt;993),12,IF(AND(BA1594&gt;652.95,BA1594&lt;654),13,IF(AND(BA1594&gt;248.59,BA1594&lt;250),14,IF(AND(BA1594&gt;2079.39,BA1594&lt;2081),15,IF(AND(BA1594&gt;774.57,BA1594&lt;776),16,IF(AND(BA1594&gt;296.25,BA1594&lt;298),17,IF(AND(BA1594&gt;2807.42,BA1594&lt;2809),18,IF(AND(BA1594&gt;867.59,BA1594&lt;869),19,IF(AND(BA1594&gt;612.7,BA1594&lt;614),20))))))))))))))))))</f>
        <v>0</v>
      </c>
      <c r="BY1594" s="52" t="b">
        <f>IF(AND(BC1594&gt;1204.78,BC1594&lt;1206),5,IF(AND(BC1594&gt;1407.63,BC1594&lt;1409),8,IF(AND(BC1594&gt;1427.91,BC1594&lt;1429),11,IF(AND(BC1594&gt;1261.45,BC1594&lt;1263),14,IF(AND(BC1594&gt;1473.83,BC1594&lt;1475),17,IF(AND(BC1594&gt;1495.07,BC1594&lt;1497),20))))))</f>
        <v>0</v>
      </c>
      <c r="BZ1594" s="52" t="b">
        <f>IF(AND(BD1594&gt;486.32,BD1594&lt;488),3,IF(AND(BD1594&gt;324.64,BD1594&lt;326),4,IF(AND(BD1594&gt;286.99,BD1594&lt;288.5),5,IF(AND(BD1594&gt;617.7,BD1594&lt;618),6,IF(AND(BD1594&gt;411.3,BD1594&lt;413),7,IF(AND(BD1594&gt;365.04,BD1594&lt;367),8,IF(AND(BD1594&gt;797.54,BD1594&lt;799),9,IF(AND(BD1594&gt;533.49,BD1594&lt;535),10,IF(AND(BD1594&gt;475.86,BD1594&lt;477),11,IF(AND(BD1594&gt;509.22,BD1594&lt;511),12,IF(AND(BD1594&gt;339.94,BD1594&lt;341.2),13,IF(AND(BD1594&gt;300.53,BD1594&lt;302),14,IF(AND(BD1594&gt;646.78,BD1594&lt;648),15,IF(AND(BD1594&gt;430.68,BD1594&lt;432),16,IF(AND(BD1594&gt;382.24,BD1594&lt;384),17,IF(AND(BD1594&gt;835.07,BD1594&lt;837),18,IF(AND(BD1594&gt;558.61,BD1594&lt;560),19,IF(AND(BD1594&gt;498.27,BD1594&lt;500),20))))))))))))))))))</f>
        <v>0</v>
      </c>
      <c r="CA1594" s="52" t="b">
        <f>IF(AND(BF1594&gt;497.89,BF1594&lt;499),3,IF(AND(BF1594&gt;360.29,BF1594&lt;362),4,IF(AND(BF1594&gt;249.38,BF1594&lt;251),5,IF(AND(BF1594&gt;628.22,BF1594&lt;630),6,IF(AND(BF1594&gt;455.21,BF1594&lt;457),7,IF(AND(BF1594&gt;315.16,BF1594&lt;317),8,IF(AND(BF1594&gt;814.35,BF1594&lt;816),9,IF(AND(BF1594&gt;571.19,BF1594&lt;573),10,IF(AND(BF1594&gt;401.59,BF1594&lt;403),11,IF(AND(BF1594&gt;521.33,BF1594&lt;523),12,IF(AND(BF1594&gt;377.28,BF1594&lt;379),13,IF(AND(BF1594&gt;261.15,BF1594&lt;263),14,IF(AND(BF1594&gt;657.8,BF1594&lt;659),15,IF(AND(BF1594&gt;476.66,BF1594&lt;478),16,IF(AND(BF1594&gt;330.01,BF1594&lt;332),17,IF(AND(BF1594&gt;852.67,BF1594&lt;854),18,IF(AND(BF1594&gt;598.08,BF1594&lt;600),19,IF(AND(BF1594&gt;420.51,BF1594&lt;422),20))))))))))))))))))</f>
        <v>0</v>
      </c>
      <c r="CB1594" s="52" t="b">
        <f>IF(AND(BK1594&gt;358.85,BK1594&lt;360),3,IF(AND(BK1594&gt;129.83,BK1594&lt;131),4,IF(AND(BK1594&gt;77.61,BK1594&lt;79),5,IF(AND(BK1594&gt;426.19,BK1594&lt;428),6,IF(AND(BK1594&gt;159.77,BK1594&lt;161),7,IF(AND(BK1594&gt;94.38,BK1594&lt;96),8,IF(AND(BK1594&gt;567.37,BK1594&lt;569),9,IF(AND(BK1594&gt;203.4,BK1594&lt;205),10,IF(AND(BK1594&gt;131.96,BK1594&lt;133),11,IF(AND(BK1594&gt;375.76,BK1594&lt;377),12,IF(AND(BK1594&gt;135.98,BK1594&lt;137),13,IF(AND(BK1594&gt;81.31,BK1594&lt;83),14,IF(AND(BK1594&gt;446.27,BK1594&lt;448),15,IF(AND(BK1594&gt;167.32,BK1594&lt;169),16,IF(AND(BK1594&gt;98.86,BK1594&lt;100),17,IF(AND(BK1594&gt;594.08,BK1594&lt;596),18,IF(AND(BK1594&gt;213.01,BK1594&lt;215),19,IF(AND(BK1594&gt;138.21,BK1594&lt;140),20))))))))))))))))))</f>
        <v>0</v>
      </c>
      <c r="CC1594" s="52" t="b">
        <f>IF(AND(BM1594&gt;195.17,BM1594&lt;197),3,IF(AND(BM1594&gt;88.93,BM1594&lt;90),4,IF(AND(BM1594&gt;47.88,BM1594&lt;49),5,IF(AND(BM1594&gt;245.08,BM1594&lt;247),6,IF(AND(BM1594&gt;111.07,BM1594&lt;113),7,IF(AND(BM1594&gt;60.92,BM1594&lt;62),8,IF(AND(BM1594&gt;296.11,BM1594&lt;298),9,IF(AND(BM1594&gt;139.41,BM1594&lt;141),10,IF(AND(BM1594&gt;78.67,BM1594&lt;80),11,IF(AND(BM1594&gt;204.39,BM1594&lt;206),12,IF(AND(BM1594&gt;93.16,BM1594&lt;95),13,IF(AND(BM1594&gt;50.17,BM1594&lt;52),14,IF(AND(BM1594&gt;256.64,BM1594&lt;258),15,IF(AND(BM1594&gt;116.33,BM1594&lt;118),16,IF(AND(BM1594&gt;63.83,BM1594&lt;65),17,IF(AND(BM1594&gt;310.07,BM1594&lt;312),18,IF(AND(BM1594&gt;146.01,BM1594&lt;148),19,IF(AND(BM1594&gt;82.42,BM1594&lt;84),20))))))))))))))))))</f>
        <v>0</v>
      </c>
      <c r="CD1594" s="52" t="b">
        <f>IF(AND(BO1594&gt;107.35,BO1594&lt;109),3,IF(AND(BO1594&gt;63.65,BO1594&lt;65),4,IF(AND(BO1594&gt;44.75,BO1594&lt;46),5,IF(AND(BO1594&gt;143.27,BO1594&lt;145),6,IF(AND(BO1594&gt;85.58,BO1594&lt;87),7,IF(AND(BO1594&gt;60.46,BO1594&lt;62),8,IF(AND(BO1594&gt;194.16,BO1594&lt;196),9,IF(AND(BO1594&gt;117.24,BO1594&lt;119),10,IF(AND(BO1594&gt;82.88,BO1594&lt;84),11,IF(AND(BO1594&gt;112.44,BO1594&lt;114),12,IF(AND(BO1594&gt;66.69,BO1594&lt;68),13,IF(AND(BO1594&gt;46.9,BO1594&lt;48),14,IF(AND(BO1594&gt;150.05,BO1594&lt;152),15,IF(AND(BO1594&gt;90.65,BO1594&lt;91),16,IF(AND(BO1594&gt;63.34,BO1594&lt;65),17,IF(AND(BO1594&gt;203.34,BO1594&lt;205),18,IF(AND(BO1594&gt;122.8,BO1594&lt;124),19,IF(AND(BO1594&gt;86.83,BO1594&lt;88),20))))))))))))))))))</f>
        <v>0</v>
      </c>
      <c r="CE1594" s="52" t="b">
        <f>IF(AND(BP1594&gt;139.85,BP1594&lt;141),3,IF(AND(BP1594&gt;103.84,BP1594&lt;105),4,IF(AND(BP1594&gt;52.32,BP1594&lt;54),5,IF(AND(BP1594&gt;285.46,BP1594&lt;287),6,IF(AND(BP1594&gt;118.42,BP1594&lt;120),7,IF(AND(BP1594&gt;62.42,BP1594&lt;64),8,IF(AND(BP1594&gt;412.27,BP1594&lt;414),9,IF(AND(BP1594&gt;140.33,BP1594&lt;142),10,IF(AND(BP1594&gt;145,BP1594&lt;147),11,IF(AND(BP1594&gt;146.47,BP1594&lt;148),12,IF(AND(BP1594&gt;108.77,BP1594&lt;110),13,IF(AND(BP1594&gt;54.82,BP1594&lt;56),14,IF(AND(BP1594&gt;298.92,BP1594&lt;300),15,IF(AND(BP1594&gt;124.03,BP1594&lt;126),16,IF(AND(BP1594&gt;65.4,BP1594&lt;67),17,IF(AND(BP1594&gt;431.69,BP1594&lt;433),18,IF(AND(BP1594&gt;146.97,BP1594&lt;148),19,IF(AND(BP1594&gt;151.86,BP1594&lt;153),20))))))))))))))))))</f>
        <v>0</v>
      </c>
      <c r="CF1594" s="52" t="b">
        <f>IF(AND(BQ1594&gt;350.42,BQ1594&lt;352),3,IF(AND(BQ1594&gt;546.22,BQ1594&lt;548),4,IF(AND(BQ1594&gt;155.33,BQ1594&lt;157),5,IF(AND(BQ1594&gt;721.99,BQ1594&lt;723),6,IF(AND(BQ1594&gt;638.96,BQ1594&lt;639),7,IF(AND(BQ1594&gt;187.79,BQ1594&lt;189),8,IF(AND(BQ1594&gt;945.4,BQ1594&lt;947),9,IF(AND(BQ1594&gt;698.46,BQ1594&lt;670),10,IF(AND(BQ1594&gt;360.7,BQ1594&lt;362),11,IF(AND(BQ1594&gt;366.94,BQ1594&lt;368),12,IF(AND(BQ1594&gt;571.94,BQ1594&lt;573),13,IF(AND(BQ1594&gt;162.68,BQ1594&lt;164),14,IF(AND(BQ1594&gt;755.97,BQ1594&lt;757),15,IF(AND(BQ1594&gt;667.99,BQ1594&lt;669),16,IF(AND(BQ1594&gt;196.66,BQ1594&lt;198),17,IF(AND(BQ1594&gt;989.88,BQ1594&lt;991),18,IF(AND(BQ1594&gt;731.33,BQ1594&lt;733),19,IF(AND(BQ1594&gt;377.7,BQ1594&lt;379),20))))))))))))))))))</f>
        <v>0</v>
      </c>
      <c r="CG1594" s="52" t="b">
        <f>IF(AND(BS1594&gt;46.2,BS1594&lt;46.5),3,IF(AND(BS1594&gt;18.8,BS1594&lt;19.1),4,IF(AND(BS1594&gt;15.8,BS1594&lt;16),5,IF(AND(BS1594&gt;78.7,BS1594&lt;79),6,IF(AND(BS1594&gt;32.1,BS1594&lt;32.4),7,IF(AND(BS1594&gt;26.9,BS1594&lt;27.3),8,IF(AND(BS1594&gt;125,BS1594&lt;125.5),9,IF(AND(BS1594&gt;48.2,BS1594&lt;48.52),10,IF(AND(BS1594&gt;43.1,BS1594&lt;43.6),11,IF(AND(BS1594&gt;48.53,BS1594&lt;48.7),12,IF(AND(BS1594&gt;19.6,BS1594&lt;20.1),13,IF(AND(BS1594&gt;16.5,BS1594&lt;16.9),14,IF(AND(BS1594&gt;82.4,BS1594&lt;82.8),15,IF(AND(BS1594&gt;33.6,BS1594&lt;34),16,IF(AND(BS1594&gt;28,BS1594&lt;28.6),17,IF(AND(BS1594&gt;130.8,BS1594&lt;131.4),18,IF(AND(BS1594&gt;50.5,BS1594&lt;50.9),19,IF(AND(BS1594&gt;45.2,BS1594&lt;45.8),20))))))))))))))))))</f>
        <v>0</v>
      </c>
    </row>
    <row r="1595" spans="1:88" ht="90" customHeight="1">
      <c r="A1595" s="297"/>
      <c r="B1595" s="300"/>
      <c r="C1595" s="309"/>
      <c r="D1595" s="292" t="s">
        <v>54</v>
      </c>
      <c r="E1595" s="293"/>
      <c r="F1595" s="10" t="s">
        <v>36</v>
      </c>
      <c r="G1595" s="10" t="s">
        <v>36</v>
      </c>
      <c r="H1595" s="10" t="s">
        <v>36</v>
      </c>
      <c r="I1595" s="10" t="s">
        <v>36</v>
      </c>
      <c r="J1595" s="10" t="s">
        <v>36</v>
      </c>
      <c r="K1595" s="10" t="s">
        <v>36</v>
      </c>
      <c r="L1595" s="10" t="s">
        <v>36</v>
      </c>
      <c r="M1595" s="10" t="s">
        <v>36</v>
      </c>
      <c r="N1595" s="10" t="s">
        <v>36</v>
      </c>
      <c r="O1595" s="10" t="s">
        <v>36</v>
      </c>
      <c r="P1595" s="10" t="s">
        <v>36</v>
      </c>
      <c r="Q1595" s="10" t="s">
        <v>36</v>
      </c>
      <c r="R1595" s="10" t="s">
        <v>36</v>
      </c>
      <c r="S1595" s="10" t="s">
        <v>36</v>
      </c>
      <c r="T1595" s="10" t="s">
        <v>36</v>
      </c>
      <c r="U1595" s="10" t="s">
        <v>36</v>
      </c>
      <c r="V1595" s="10" t="s">
        <v>36</v>
      </c>
      <c r="W1595" s="10" t="s">
        <v>36</v>
      </c>
      <c r="X1595" s="10" t="s">
        <v>36</v>
      </c>
      <c r="Y1595" s="10" t="s">
        <v>36</v>
      </c>
      <c r="Z1595" s="10" t="s">
        <v>36</v>
      </c>
      <c r="AA1595" s="16">
        <v>9</v>
      </c>
      <c r="AD1595" s="52" t="b">
        <f>IF(AD1594=3,948.15,IF(AD1594=4,624.59,IF(AD1594=5,238.38,IF(AD1594=6,1987,IF(AD1594=7,740.75,IF(AD1594=8,283.91,IF(AD1594=9,2682.35,IF(AD1594=10,829.59,IF(AD1594=11,586.15,IF(AD1594=12,992.71,IF(AD1594=13,653.95,IF(AD1594=14,249.59,IF(AD1594=15,2080.39,IF(AD1594=16,775.57,IF(AD1594=17,297.25,IF(AD1594=18,2808.42,IF(AD1594=19,868.59,IF(AD1594=20,613.7))))))))))))))))))</f>
        <v>0</v>
      </c>
      <c r="AE1595" s="52" t="b">
        <f>IF(AE1594=5,1205.78,IF(AE1594=8,1408.63,IF(AE1594=11,1428.91,IF(AE1594=14,1262.45,IF(AE1594=17,1474.83,IF(AE1594=20,1496.07))))))</f>
        <v>0</v>
      </c>
      <c r="AF1595" s="52" t="b">
        <f>IF(AF1594=3,487.32,IF(AF1594=4,325.64,IF(AF1594=5,287.99,IF(AF1594=6,618.7,IF(AF1594=7,412.3,IF(AF1594=8,366.04,IF(AF1594=9,798.54,IF(AF1594=10,534.49,IF(AF1594=11,476.86,IF(AF1594=12,510.22,IF(AF1594=13,340.94,IF(AF1594=14,301.53,IF(AF1594=15,647.78,IF(AF1594=16,431.68,IF(AF1594=17,383.24,IF(AF1594=18,836.07,IF(AF1594=19,559.61,IF(AF1594=20,499.27))))))))))))))))))</f>
        <v>0</v>
      </c>
      <c r="AG1595" s="52" t="b">
        <f>IF(AG1594=3,498.89,IF(AG1594=4,361.29,IF(AG1594=5,250.38,IF(AG1594=6,629.22,IF(AG1594=7,456.21,IF(AG1594=8,316.16,IF(AG1594=9,815.35,IF(AG1594=10,572.19,IF(AG1594=11,402.59,IF(AG1594=12,522.33,IF(AG1594=13,378.28,IF(AG1594=14,262.15,IF(AG1594=15,658.8,IF(AG1594=16,477.66,IF(AG1594=17,331.01,IF(AG1594=18,853.67,IF(AG1594=19,599.08,IF(AG1594=20,421.51))))))))))))))))))</f>
        <v>0</v>
      </c>
      <c r="AH1595" s="52" t="b">
        <f>IF(AH1594=3,359.85,IF(AH1594=4,130.83,IF(AH1594=5,78.61,IF(AH1594=6,427.19,IF(AH1594=7,160.77,IF(AH1594=8,95.38,IF(AH1594=9,568.37,IF(AH1594=10,204.4,IF(AH1594=11,132.96,IF(AH1594=12,376.76,IF(AH1594=13,136.98,IF(AH1594=14,82.31,IF(AH1594=15,447.27,IF(AH1594=16,168.32,IF(AH1594=17,99.86,IF(AH1594=18,595.08,IF(AH1594=19,214.01,IF(AH1594=20,139.21))))))))))))))))))</f>
        <v>0</v>
      </c>
      <c r="AI1595" s="52" t="b">
        <f>IF(AI1594=3,196.17,IF(AI1594=4,89.93,IF(AI1594=5,48.88,IF(AI1594=6,246.08,IF(AI1594=7,112.07,IF(AI1594=8,61.92,IF(AI1594=9,297.11,IF(AI1594=10,140.41,IF(AI1594=11,79.67,IF(AI1594=12,205.39,IF(AI1594=13,94.16,IF(AI1594=14,51.17,IF(AI1594=15,257.64,IF(AI1594=16,117.33,IF(AI1594=17,64.83,IF(AI1594=18,311.07,IF(AI1594=19,147.01,IF(AI1594=20,83.42))))))))))))))))))</f>
        <v>0</v>
      </c>
      <c r="AJ1595" s="52" t="b">
        <f>IF(AJ1594=3,108.35,IF(AJ1594=4,64.65,IF(AJ1594=5,45.75,IF(AJ1594=6,144.27,IF(AJ1594=7,86.58,IF(AJ1594=8,61.46,IF(AJ1594=9,195.16,IF(AJ1594=10,118.24,IF(AJ1594=11,83.88,IF(AJ1594=12,113.44,IF(AJ1594=13,67.69,IF(AJ1594=14,47.9,IF(AJ1594=15,151.05,IF(AJ1594=16,90.65,IF(AJ1594=17,64.34,IF(AJ1594=18,204.34,IF(AJ1594=19,123.8,IF(AJ1594=20,87.83))))))))))))))))))</f>
        <v>0</v>
      </c>
      <c r="AK1595" s="52" t="b">
        <f>IF(AK1594=3,140.85,IF(AK1594=4,104.84,IF(AK1594=5,53.32,IF(AK1594=6,286.46,IF(AK1594=7,119.42,IF(AK1594=8,63.42,IF(AK1594=9,413.27,IF(AK1594=10,141.33,IF(AK1594=11,146,IF(AK1594=12,147.47,IF(AK1594=13,109.77,IF(AK1594=14,55.82,IF(AK1594=15,299.92,IF(AK1594=16,125.03,IF(AK1594=17,66.4,IF(AK1594=18,432.69,IF(AK1594=19,147.97,IF(AK1594=20,152.86))))))))))))))))))</f>
        <v>0</v>
      </c>
      <c r="AL1595" s="52" t="b">
        <f>IF(AL1594=3,351.42,IF(AL1594=4,547.22,IF(AL1594=5,156.33,IF(AL1594=6,722.99,IF(AL1594=7,638.96,IF(AL1594=8,188.79,IF(AL1594=9,946.4,IF(AL1594=10,699.46,IF(AL1594=11,361.7,IF(AL1594=12,367.94,IF(AL1594=13,572.94,IF(AL1594=14,163.68,IF(AL1594=15,756.97,IF(AL1594=16,668.99,IF(AL1594=17,197.66,IF(AL1594=18,990.88,IF(AL1594=19,732.33,IF(AL1594=20,378.7))))))))))))))))))</f>
        <v>0</v>
      </c>
      <c r="AM1595" s="52" t="b">
        <f>IF(AM1594=3,46.41,IF(AM1594=4,19.01,IF(AM1594=5,15.96,IF(AM1594=6,78.9,IF(AM1594=7,32.34,IF(AM1594=8,27.09,IF(AM1594=9,125.27,IF(AM1594=10,48.48,IF(AM1594=11,43.47,IF(AM1594=12,48.59,IF(AM1594=13,19.9,IF(AM1594=14,16.71,IF(AM1594=15,82.61,IF(AM1594=16,33.86,IF(AM1594=17,28.36,IF(AM1594=18,131.15,IF(AM1594=19,50.76,IF(AM1594=20,45.51))))))))))))))))))</f>
        <v>0</v>
      </c>
      <c r="AO1595" s="4">
        <f t="shared" si="3569"/>
        <v>0</v>
      </c>
      <c r="AP1595" s="4">
        <f t="shared" si="3570"/>
        <v>0</v>
      </c>
      <c r="AQ1595" s="4">
        <f t="shared" si="3434"/>
        <v>0</v>
      </c>
      <c r="AU1595" s="310"/>
      <c r="AV1595" s="316"/>
      <c r="AW1595" s="317"/>
      <c r="AX1595" s="322" t="s">
        <v>54</v>
      </c>
      <c r="AY1595" s="293"/>
      <c r="AZ1595" s="10" t="s">
        <v>36</v>
      </c>
      <c r="BA1595" s="12">
        <f>IF(BX1595=FALSE,0,BX1595)</f>
        <v>0</v>
      </c>
      <c r="BB1595" s="12" t="s">
        <v>36</v>
      </c>
      <c r="BC1595" s="12">
        <f>IF(BY1595=FALSE,0,BY1595)</f>
        <v>0</v>
      </c>
      <c r="BD1595" s="12">
        <f>IF(BZ1595=FALSE,0,BZ1595)</f>
        <v>0</v>
      </c>
      <c r="BE1595" s="12" t="s">
        <v>36</v>
      </c>
      <c r="BF1595" s="12">
        <f>IF(CA1595=FALSE,0,CA1595)</f>
        <v>0</v>
      </c>
      <c r="BG1595" s="12" t="s">
        <v>36</v>
      </c>
      <c r="BH1595" s="12" t="s">
        <v>36</v>
      </c>
      <c r="BI1595" s="12" t="s">
        <v>36</v>
      </c>
      <c r="BJ1595" s="12" t="s">
        <v>36</v>
      </c>
      <c r="BK1595" s="12">
        <f>IF(CB1595=FALSE,0,CB1595)</f>
        <v>0</v>
      </c>
      <c r="BL1595" s="12" t="s">
        <v>36</v>
      </c>
      <c r="BM1595" s="12">
        <f>IF(CC1595=FALSE,0,CC1595)</f>
        <v>0</v>
      </c>
      <c r="BN1595" s="12" t="s">
        <v>36</v>
      </c>
      <c r="BO1595" s="12">
        <f>IF(CD1595=FALSE,0,CD1595)</f>
        <v>0</v>
      </c>
      <c r="BP1595" s="12">
        <f>IF(CE1595=FALSE,0,CE1595)</f>
        <v>0</v>
      </c>
      <c r="BQ1595" s="12">
        <f>IF(CF1595=FALSE,0,CF1595)</f>
        <v>0</v>
      </c>
      <c r="BR1595" s="12" t="s">
        <v>36</v>
      </c>
      <c r="BS1595" s="12">
        <f>IF(CG1595=FALSE,0,CG1595)</f>
        <v>0</v>
      </c>
      <c r="BT1595" s="12" t="s">
        <v>36</v>
      </c>
      <c r="BU1595" s="16">
        <v>9</v>
      </c>
      <c r="BX1595" s="52" t="b">
        <f>IF(AD1594=3,1896.3,IF(AD1594=4,1249.18,IF(AD1594=5,476.76,IF(AD1594=6,3974,IF(AD1594=7,1481.5,IF(AD1594=8,567.82,IF(AD1594=9,5364.7,IF(AD1594=10,1659.18,IF(AD1594=11,1172.3)))))))))</f>
        <v>0</v>
      </c>
      <c r="BY1595" s="52" t="b">
        <f>IF(AE1594=5,2411.56,IF(AE1594=8,2817.26,IF(AE1594=11,2857.82)))</f>
        <v>0</v>
      </c>
      <c r="BZ1595" s="52" t="b">
        <f>IF(AF1594=3,974.64,IF(AF1594=4,651.28,IF(AF1594=5,575.98,IF(AF1594=6,1237.4,IF(AF1594=7,824.6,IF(AF1594=8,732.08,IF(AF1594=9,1597.08,IF(AF1594=10,1068.98,IF(AF1594=11,953.72)))))))))</f>
        <v>0</v>
      </c>
      <c r="CA1595" s="52" t="b">
        <f>IF(AG1594=3,997.78,IF(AG1594=4,722.58,IF(AG1594=5,500.76,IF(AG1594=6,1258.44,IF(AG1594=7,912.42,IF(AG1594=8,632.32,IF(AG1594=9,1630.7,IF(AG1594=10,1144.38,IF(AG1594=11,805.18)))))))))</f>
        <v>0</v>
      </c>
      <c r="CB1595" s="52" t="b">
        <f>IF(AH1594=3,719.7,IF(AH1594=4,261.66,IF(AH1594=5,157.22,IF(AH1594=6,854.38,IF(AH1594=7,321.54,IF(AH1594=8,190.76,IF(AH1594=9,1136.74,IF(AH1594=10,408.8,IF(AH1594=11,265.92)))))))))</f>
        <v>0</v>
      </c>
      <c r="CC1595" s="52" t="b">
        <f>IF(AI1594=3,392.34,IF(AI1594=4,179.86,IF(AI1594=5,97.76,IF(AI1594=6,492.16,IF(AI1594=7,224.14,IF(AI1594=8,123.84,IF(AI1594=9,594.22,IF(AI1594=10,280.82,IF(AI1594=11,159.34)))))))))</f>
        <v>0</v>
      </c>
      <c r="CD1595" s="52" t="b">
        <f>IF(AJ1594=3,216.7,IF(AJ1594=4,129.3,IF(AJ1594=5,91.5,IF(AJ1594=6,288.54,IF(AJ1594=7,173.16,IF(AJ1594=8,122.92,IF(AJ1594=9,390.32,IF(AJ1594=10,236.48,IF(AJ1594=11,167.76)))))))))</f>
        <v>0</v>
      </c>
      <c r="CE1595" s="52" t="b">
        <f>IF(AK1594=3,281.7,IF(AK1594=4,209.68,IF(AK1594=5,106.64,IF(AK1594=6,572.92,IF(AK1594=7,238.84,IF(AK1594=8,126.84,IF(AK1594=9,826.54,IF(AK1594=10,282.66,IF(AK1594=11,292)))))))))</f>
        <v>0</v>
      </c>
      <c r="CF1595" s="52" t="b">
        <f>IF(AL1594=3,702.84,IF(AL1594=4,1094.44,IF(AL1594=5,312.66,IF(AL1594=6,1445.98,IF(AL1594=7,1277.92,IF(AL1594=8,377.58,IF(AL1594=9,1892.8,IF(AL1594=10,1398.92,IF(AL1594=11,723.4)))))))))</f>
        <v>0</v>
      </c>
      <c r="CG1595" s="52" t="b">
        <f>IF(AM1594=3,92.82,IF(AM1594=4,38.02,IF(AM1594=5,31.92,IF(AM1594=6,157.8,IF(AM1594=7,64.68,IF(AM1594=8,54.18,IF(AM1594=9,250.54,IF(AM1594=10,96.96,IF(AM1594=11,86.94)))))))))</f>
        <v>0</v>
      </c>
    </row>
    <row r="1596" spans="1:88" ht="15" customHeight="1">
      <c r="A1596" s="97" t="s">
        <v>239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74"/>
      <c r="AB1596" s="8"/>
      <c r="AC1596" s="8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5"/>
      <c r="AN1596" s="8"/>
      <c r="AO1596" s="8">
        <f t="shared" si="3569"/>
        <v>2015</v>
      </c>
      <c r="AP1596" s="8">
        <f t="shared" si="3570"/>
        <v>0</v>
      </c>
      <c r="AQ1596" s="8">
        <f t="shared" ref="AQ1596:AQ1641" si="3618">MAX(AO1596:AP1596)</f>
        <v>2015</v>
      </c>
      <c r="AU1596" s="405" t="s">
        <v>239</v>
      </c>
      <c r="AV1596" s="406"/>
      <c r="AW1596" s="406"/>
      <c r="AX1596" s="406"/>
      <c r="AY1596" s="406"/>
      <c r="AZ1596" s="406"/>
      <c r="BA1596" s="406"/>
      <c r="BB1596" s="406"/>
      <c r="BC1596" s="406"/>
      <c r="BD1596" s="406"/>
      <c r="BE1596" s="406"/>
      <c r="BF1596" s="406"/>
      <c r="BG1596" s="406"/>
      <c r="BH1596" s="406"/>
      <c r="BI1596" s="406"/>
      <c r="BJ1596" s="406"/>
      <c r="BK1596" s="406"/>
      <c r="BL1596" s="406"/>
      <c r="BM1596" s="406"/>
      <c r="BN1596" s="406"/>
      <c r="BO1596" s="406"/>
      <c r="BP1596" s="406"/>
      <c r="BQ1596" s="406"/>
      <c r="BR1596" s="406"/>
      <c r="BS1596" s="406"/>
      <c r="BT1596" s="407"/>
      <c r="BU1596" s="74"/>
      <c r="BV1596" s="8"/>
      <c r="BW1596" s="8"/>
      <c r="BX1596" s="75"/>
      <c r="BY1596" s="75"/>
      <c r="BZ1596" s="75"/>
      <c r="CA1596" s="75"/>
      <c r="CB1596" s="75"/>
      <c r="CC1596" s="75"/>
      <c r="CD1596" s="75"/>
      <c r="CE1596" s="75"/>
      <c r="CF1596" s="75"/>
      <c r="CG1596" s="75"/>
    </row>
    <row r="1597" spans="1:88" ht="15" customHeight="1">
      <c r="A1597" s="98" t="s">
        <v>185</v>
      </c>
      <c r="B1597" s="98"/>
      <c r="C1597" s="98"/>
      <c r="D1597" s="98"/>
      <c r="E1597" s="98"/>
      <c r="F1597" s="98"/>
      <c r="G1597" s="98"/>
      <c r="H1597" s="98"/>
      <c r="I1597" s="98"/>
      <c r="J1597" s="98"/>
      <c r="K1597" s="98"/>
      <c r="L1597" s="98"/>
      <c r="M1597" s="98"/>
      <c r="N1597" s="98"/>
      <c r="O1597" s="98"/>
      <c r="P1597" s="98"/>
      <c r="Q1597" s="98"/>
      <c r="R1597" s="98"/>
      <c r="S1597" s="98"/>
      <c r="T1597" s="98"/>
      <c r="U1597" s="98"/>
      <c r="V1597" s="98"/>
      <c r="W1597" s="98"/>
      <c r="X1597" s="98"/>
      <c r="Y1597" s="98"/>
      <c r="Z1597" s="98"/>
      <c r="AD1597" s="56"/>
      <c r="AE1597" s="56"/>
      <c r="AF1597" s="56"/>
      <c r="AG1597" s="56"/>
      <c r="AH1597" s="56"/>
      <c r="AI1597" s="56"/>
      <c r="AJ1597" s="56"/>
      <c r="AK1597" s="56"/>
      <c r="AL1597" s="56"/>
      <c r="AM1597" s="56"/>
      <c r="AO1597" s="4">
        <f t="shared" si="3569"/>
        <v>0</v>
      </c>
      <c r="AP1597" s="4">
        <f t="shared" si="3570"/>
        <v>0</v>
      </c>
      <c r="AQ1597" s="4">
        <f t="shared" si="3618"/>
        <v>0</v>
      </c>
      <c r="AU1597" s="405" t="s">
        <v>185</v>
      </c>
      <c r="AV1597" s="406"/>
      <c r="AW1597" s="406"/>
      <c r="AX1597" s="406"/>
      <c r="AY1597" s="406"/>
      <c r="AZ1597" s="406"/>
      <c r="BA1597" s="406"/>
      <c r="BB1597" s="406"/>
      <c r="BC1597" s="406"/>
      <c r="BD1597" s="406"/>
      <c r="BE1597" s="406"/>
      <c r="BF1597" s="406"/>
      <c r="BG1597" s="406"/>
      <c r="BH1597" s="406"/>
      <c r="BI1597" s="406"/>
      <c r="BJ1597" s="406"/>
      <c r="BK1597" s="406"/>
      <c r="BL1597" s="406"/>
      <c r="BM1597" s="406"/>
      <c r="BN1597" s="406"/>
      <c r="BO1597" s="406"/>
      <c r="BP1597" s="406"/>
      <c r="BQ1597" s="406"/>
      <c r="BR1597" s="406"/>
      <c r="BS1597" s="406"/>
      <c r="BT1597" s="407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</row>
    <row r="1598" spans="1:88" ht="30" customHeight="1">
      <c r="A1598" s="295" t="s">
        <v>25</v>
      </c>
      <c r="B1598" s="298" t="s">
        <v>240</v>
      </c>
      <c r="C1598" s="307">
        <v>604.55999999999995</v>
      </c>
      <c r="D1598" s="298" t="s">
        <v>27</v>
      </c>
      <c r="E1598" s="37" t="s">
        <v>28</v>
      </c>
      <c r="F1598" s="29">
        <f>G1598+I1598+J1598+L1598+Q1598+S1598+U1598+V1598+W1598+Y1598+Z1598</f>
        <v>1201260.72</v>
      </c>
      <c r="G1598" s="48">
        <v>1201260.72</v>
      </c>
      <c r="H1598" s="29">
        <v>0</v>
      </c>
      <c r="I1598" s="30">
        <v>0</v>
      </c>
      <c r="J1598" s="30">
        <v>0</v>
      </c>
      <c r="K1598" s="29">
        <v>0</v>
      </c>
      <c r="L1598" s="29">
        <f>M1598+O1598</f>
        <v>0</v>
      </c>
      <c r="M1598" s="29">
        <v>0</v>
      </c>
      <c r="N1598" s="29">
        <v>0</v>
      </c>
      <c r="O1598" s="29">
        <v>0</v>
      </c>
      <c r="P1598" s="29">
        <v>0</v>
      </c>
      <c r="Q1598" s="29">
        <v>0</v>
      </c>
      <c r="R1598" s="29">
        <v>0</v>
      </c>
      <c r="S1598" s="29">
        <v>0</v>
      </c>
      <c r="T1598" s="29">
        <v>0</v>
      </c>
      <c r="U1598" s="29">
        <v>0</v>
      </c>
      <c r="V1598" s="31">
        <v>0</v>
      </c>
      <c r="W1598" s="31">
        <v>0</v>
      </c>
      <c r="X1598" s="29">
        <v>0</v>
      </c>
      <c r="Y1598" s="31">
        <v>0</v>
      </c>
      <c r="Z1598" s="31">
        <v>0</v>
      </c>
      <c r="AA1598" s="27" t="s">
        <v>328</v>
      </c>
      <c r="AO1598" s="4">
        <f t="shared" si="3569"/>
        <v>0</v>
      </c>
      <c r="AP1598" s="4">
        <f t="shared" si="3570"/>
        <v>0</v>
      </c>
      <c r="AQ1598" s="4">
        <f t="shared" si="3618"/>
        <v>0</v>
      </c>
      <c r="AU1598" s="296" t="s">
        <v>25</v>
      </c>
      <c r="AV1598" s="299" t="s">
        <v>240</v>
      </c>
      <c r="AW1598" s="308">
        <v>604.55999999999995</v>
      </c>
      <c r="AX1598" s="299" t="s">
        <v>27</v>
      </c>
      <c r="AY1598" s="37" t="s">
        <v>28</v>
      </c>
      <c r="AZ1598" s="10">
        <f>BA1598+BC1598+BD1598+BF1598+BK1598+BM1598+BO1598+BP1598+BQ1598+BS1598+BT1598</f>
        <v>2402521.44</v>
      </c>
      <c r="BA1598" s="44">
        <f>ROUND($C1598*BA1606,2)</f>
        <v>2402521.44</v>
      </c>
      <c r="BB1598" s="10">
        <f>ROUND(H1598*2,2)</f>
        <v>0</v>
      </c>
      <c r="BC1598" s="44">
        <f>ROUND($C1598*BC1606,2)</f>
        <v>0</v>
      </c>
      <c r="BD1598" s="44">
        <f>ROUND($C1598*BD1606,2)</f>
        <v>0</v>
      </c>
      <c r="BE1598" s="10">
        <f>ROUND(K1598*2,2)</f>
        <v>0</v>
      </c>
      <c r="BF1598" s="44">
        <f>ROUND($C1598*BF1606,2)</f>
        <v>0</v>
      </c>
      <c r="BG1598" s="10">
        <f>ROUND(M1598*2,2)</f>
        <v>0</v>
      </c>
      <c r="BH1598" s="10">
        <f>ROUND(N1598*2,2)</f>
        <v>0</v>
      </c>
      <c r="BI1598" s="10">
        <f>ROUND(O1598*2,2)</f>
        <v>0</v>
      </c>
      <c r="BJ1598" s="10">
        <f>ROUND(P1598*2,2)</f>
        <v>0</v>
      </c>
      <c r="BK1598" s="44">
        <f>ROUND($C1598*BK1606,2)</f>
        <v>0</v>
      </c>
      <c r="BL1598" s="10">
        <f>ROUND(R1598*2,2)</f>
        <v>0</v>
      </c>
      <c r="BM1598" s="44">
        <f>ROUND($C1598*BM1606,2)</f>
        <v>0</v>
      </c>
      <c r="BN1598" s="10">
        <f>ROUND(T1598*2,2)</f>
        <v>0</v>
      </c>
      <c r="BO1598" s="44">
        <f>ROUND($C1598*BO1606,2)</f>
        <v>0</v>
      </c>
      <c r="BP1598" s="44">
        <f>ROUND(V1598*2,2)</f>
        <v>0</v>
      </c>
      <c r="BQ1598" s="44">
        <f>ROUND($C1598*BQ1606,2)</f>
        <v>0</v>
      </c>
      <c r="BR1598" s="10">
        <f>ROUND(X1598*2,2)</f>
        <v>0</v>
      </c>
      <c r="BS1598" s="44">
        <f>ROUND(Y1598*2,2)</f>
        <v>0</v>
      </c>
      <c r="BT1598" s="10">
        <f>ROUND(Z1598*2,2)</f>
        <v>0</v>
      </c>
      <c r="BU1598" s="27" t="s">
        <v>328</v>
      </c>
      <c r="CI1598" s="32">
        <f>BF1598-BG1598</f>
        <v>0</v>
      </c>
    </row>
    <row r="1599" spans="1:88" ht="60" customHeight="1">
      <c r="A1599" s="296"/>
      <c r="B1599" s="299"/>
      <c r="C1599" s="308"/>
      <c r="D1599" s="300"/>
      <c r="E1599" s="36" t="s">
        <v>29</v>
      </c>
      <c r="F1599" s="10">
        <f t="shared" ref="F1599:F1603" si="3619">G1599+I1599+J1599+L1599+Q1599+S1599+U1599+V1599+W1599+Y1599+Z1599</f>
        <v>0</v>
      </c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27" t="s">
        <v>329</v>
      </c>
      <c r="AO1599" s="4">
        <f t="shared" si="3569"/>
        <v>0</v>
      </c>
      <c r="AP1599" s="4">
        <f t="shared" si="3570"/>
        <v>0</v>
      </c>
      <c r="AQ1599" s="4">
        <f t="shared" si="3618"/>
        <v>0</v>
      </c>
      <c r="AU1599" s="296"/>
      <c r="AV1599" s="299"/>
      <c r="AW1599" s="308"/>
      <c r="AX1599" s="300"/>
      <c r="AY1599" s="36" t="s">
        <v>29</v>
      </c>
      <c r="AZ1599" s="10">
        <f t="shared" ref="AZ1599:AZ1603" si="3620">BA1599+BC1599+BD1599+BF1599+BK1599+BM1599+BO1599+BP1599+BQ1599+BS1599+BT1599</f>
        <v>0</v>
      </c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27" t="s">
        <v>329</v>
      </c>
    </row>
    <row r="1600" spans="1:88" ht="120" customHeight="1">
      <c r="A1600" s="296"/>
      <c r="B1600" s="299"/>
      <c r="C1600" s="308"/>
      <c r="D1600" s="298" t="s">
        <v>30</v>
      </c>
      <c r="E1600" s="36" t="s">
        <v>241</v>
      </c>
      <c r="F1600" s="10">
        <f t="shared" si="3619"/>
        <v>0</v>
      </c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27" t="s">
        <v>330</v>
      </c>
      <c r="AO1600" s="4">
        <f t="shared" si="3569"/>
        <v>0</v>
      </c>
      <c r="AP1600" s="4">
        <f t="shared" si="3570"/>
        <v>0</v>
      </c>
      <c r="AQ1600" s="4">
        <f t="shared" si="3618"/>
        <v>0</v>
      </c>
      <c r="AT1600" s="32">
        <f>AZ1600-BC1600</f>
        <v>0</v>
      </c>
      <c r="AU1600" s="296"/>
      <c r="AV1600" s="299"/>
      <c r="AW1600" s="308"/>
      <c r="AX1600" s="298" t="s">
        <v>30</v>
      </c>
      <c r="AY1600" s="36" t="s">
        <v>241</v>
      </c>
      <c r="AZ1600" s="10">
        <f t="shared" si="3620"/>
        <v>0</v>
      </c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27" t="s">
        <v>330</v>
      </c>
    </row>
    <row r="1601" spans="1:88" ht="30" customHeight="1">
      <c r="A1601" s="296"/>
      <c r="B1601" s="299"/>
      <c r="C1601" s="308"/>
      <c r="D1601" s="299"/>
      <c r="E1601" s="36" t="s">
        <v>32</v>
      </c>
      <c r="F1601" s="10">
        <f t="shared" si="3619"/>
        <v>0</v>
      </c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27" t="s">
        <v>331</v>
      </c>
      <c r="AO1601" s="4">
        <f t="shared" si="3569"/>
        <v>0</v>
      </c>
      <c r="AP1601" s="4">
        <f t="shared" si="3570"/>
        <v>0</v>
      </c>
      <c r="AQ1601" s="4">
        <f t="shared" si="3618"/>
        <v>0</v>
      </c>
      <c r="AU1601" s="296"/>
      <c r="AV1601" s="299"/>
      <c r="AW1601" s="308"/>
      <c r="AX1601" s="299"/>
      <c r="AY1601" s="36" t="s">
        <v>32</v>
      </c>
      <c r="AZ1601" s="10">
        <f t="shared" si="3620"/>
        <v>0</v>
      </c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27" t="s">
        <v>331</v>
      </c>
    </row>
    <row r="1602" spans="1:88" ht="30" customHeight="1">
      <c r="A1602" s="296"/>
      <c r="B1602" s="299"/>
      <c r="C1602" s="308"/>
      <c r="D1602" s="299"/>
      <c r="E1602" s="36" t="s">
        <v>33</v>
      </c>
      <c r="F1602" s="10">
        <f t="shared" si="3619"/>
        <v>0</v>
      </c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27" t="s">
        <v>332</v>
      </c>
      <c r="AO1602" s="4">
        <f t="shared" si="3569"/>
        <v>0</v>
      </c>
      <c r="AP1602" s="4">
        <f t="shared" si="3570"/>
        <v>0</v>
      </c>
      <c r="AQ1602" s="4">
        <f t="shared" si="3618"/>
        <v>0</v>
      </c>
      <c r="AU1602" s="296"/>
      <c r="AV1602" s="299"/>
      <c r="AW1602" s="308"/>
      <c r="AX1602" s="299"/>
      <c r="AY1602" s="36" t="s">
        <v>33</v>
      </c>
      <c r="AZ1602" s="10">
        <f t="shared" si="3620"/>
        <v>0</v>
      </c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27" t="s">
        <v>332</v>
      </c>
    </row>
    <row r="1603" spans="1:88" ht="30" customHeight="1">
      <c r="A1603" s="296"/>
      <c r="B1603" s="299"/>
      <c r="C1603" s="308"/>
      <c r="D1603" s="300"/>
      <c r="E1603" s="36" t="s">
        <v>34</v>
      </c>
      <c r="F1603" s="10">
        <f t="shared" si="3619"/>
        <v>0</v>
      </c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27" t="s">
        <v>333</v>
      </c>
      <c r="AO1603" s="4">
        <f t="shared" si="3569"/>
        <v>0</v>
      </c>
      <c r="AP1603" s="4">
        <f t="shared" si="3570"/>
        <v>0</v>
      </c>
      <c r="AQ1603" s="4">
        <f t="shared" si="3618"/>
        <v>0</v>
      </c>
      <c r="AU1603" s="296"/>
      <c r="AV1603" s="299"/>
      <c r="AW1603" s="308"/>
      <c r="AX1603" s="300"/>
      <c r="AY1603" s="36" t="s">
        <v>34</v>
      </c>
      <c r="AZ1603" s="10">
        <f t="shared" si="3620"/>
        <v>0</v>
      </c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27" t="s">
        <v>333</v>
      </c>
    </row>
    <row r="1604" spans="1:88" ht="30" customHeight="1">
      <c r="A1604" s="296"/>
      <c r="B1604" s="299"/>
      <c r="C1604" s="308"/>
      <c r="D1604" s="311" t="s">
        <v>35</v>
      </c>
      <c r="E1604" s="312"/>
      <c r="F1604" s="10">
        <f>F1598+F1599+F1600+F1601+F1602+F1603</f>
        <v>1201260.72</v>
      </c>
      <c r="G1604" s="10">
        <f t="shared" ref="G1604" si="3621">G1598+G1599+G1600+G1601+G1602+G1603</f>
        <v>1201260.72</v>
      </c>
      <c r="H1604" s="10">
        <f t="shared" ref="H1604" si="3622">H1598+H1599+H1600+H1601+H1602+H1603</f>
        <v>0</v>
      </c>
      <c r="I1604" s="10">
        <f t="shared" ref="I1604" si="3623">I1598+I1599+I1600+I1601+I1602+I1603</f>
        <v>0</v>
      </c>
      <c r="J1604" s="10">
        <f t="shared" ref="J1604" si="3624">J1598+J1599+J1600+J1601+J1602+J1603</f>
        <v>0</v>
      </c>
      <c r="K1604" s="10">
        <f t="shared" ref="K1604" si="3625">K1598+K1599+K1600+K1601+K1602+K1603</f>
        <v>0</v>
      </c>
      <c r="L1604" s="10">
        <f t="shared" ref="L1604" si="3626">L1598+L1599+L1600+L1601+L1602+L1603</f>
        <v>0</v>
      </c>
      <c r="M1604" s="10">
        <f t="shared" ref="M1604" si="3627">M1598+M1599+M1600+M1601+M1602+M1603</f>
        <v>0</v>
      </c>
      <c r="N1604" s="10">
        <f t="shared" ref="N1604" si="3628">N1598+N1599+N1600+N1601+N1602+N1603</f>
        <v>0</v>
      </c>
      <c r="O1604" s="10">
        <f t="shared" ref="O1604" si="3629">O1598+O1599+O1600+O1601+O1602+O1603</f>
        <v>0</v>
      </c>
      <c r="P1604" s="10">
        <f t="shared" ref="P1604" si="3630">P1598+P1599+P1600+P1601+P1602+P1603</f>
        <v>0</v>
      </c>
      <c r="Q1604" s="10">
        <f t="shared" ref="Q1604" si="3631">Q1598+Q1599+Q1600+Q1601+Q1602+Q1603</f>
        <v>0</v>
      </c>
      <c r="R1604" s="10">
        <f t="shared" ref="R1604" si="3632">R1598+R1599+R1600+R1601+R1602+R1603</f>
        <v>0</v>
      </c>
      <c r="S1604" s="10">
        <f t="shared" ref="S1604" si="3633">S1598+S1599+S1600+S1601+S1602+S1603</f>
        <v>0</v>
      </c>
      <c r="T1604" s="10">
        <f t="shared" ref="T1604" si="3634">T1598+T1599+T1600+T1601+T1602+T1603</f>
        <v>0</v>
      </c>
      <c r="U1604" s="10">
        <f t="shared" ref="U1604" si="3635">U1598+U1599+U1600+U1601+U1602+U1603</f>
        <v>0</v>
      </c>
      <c r="V1604" s="10">
        <f t="shared" ref="V1604" si="3636">V1598+V1599+V1600+V1601+V1602+V1603</f>
        <v>0</v>
      </c>
      <c r="W1604" s="10">
        <f t="shared" ref="W1604" si="3637">W1598+W1599+W1600+W1601+W1602+W1603</f>
        <v>0</v>
      </c>
      <c r="X1604" s="10">
        <f t="shared" ref="X1604" si="3638">X1598+X1599+X1600+X1601+X1602+X1603</f>
        <v>0</v>
      </c>
      <c r="Y1604" s="10">
        <f t="shared" ref="Y1604" si="3639">Y1598+Y1599+Y1600+Y1601+Y1602+Y1603</f>
        <v>0</v>
      </c>
      <c r="Z1604" s="10">
        <f t="shared" ref="Z1604" si="3640">Z1598+Z1599+Z1600+Z1601+Z1602+Z1603</f>
        <v>0</v>
      </c>
      <c r="AA1604" s="27" t="s">
        <v>334</v>
      </c>
      <c r="AO1604" s="4">
        <f t="shared" si="3569"/>
        <v>0</v>
      </c>
      <c r="AP1604" s="4">
        <f t="shared" si="3570"/>
        <v>0</v>
      </c>
      <c r="AQ1604" s="4">
        <f t="shared" si="3618"/>
        <v>0</v>
      </c>
      <c r="AU1604" s="296"/>
      <c r="AV1604" s="299"/>
      <c r="AW1604" s="308"/>
      <c r="AX1604" s="323" t="s">
        <v>35</v>
      </c>
      <c r="AY1604" s="312"/>
      <c r="AZ1604" s="10">
        <f>AZ1598+AZ1599+AZ1600+AZ1601+AZ1602+AZ1603</f>
        <v>2402521.44</v>
      </c>
      <c r="BA1604" s="10">
        <f t="shared" ref="BA1604:BT1604" si="3641">BA1598+BA1599+BA1600+BA1601+BA1602+BA1603</f>
        <v>2402521.44</v>
      </c>
      <c r="BB1604" s="10">
        <f t="shared" si="3641"/>
        <v>0</v>
      </c>
      <c r="BC1604" s="10">
        <f t="shared" si="3641"/>
        <v>0</v>
      </c>
      <c r="BD1604" s="10">
        <f t="shared" si="3641"/>
        <v>0</v>
      </c>
      <c r="BE1604" s="10">
        <f t="shared" si="3641"/>
        <v>0</v>
      </c>
      <c r="BF1604" s="10">
        <f t="shared" si="3641"/>
        <v>0</v>
      </c>
      <c r="BG1604" s="10">
        <f t="shared" si="3641"/>
        <v>0</v>
      </c>
      <c r="BH1604" s="10">
        <f t="shared" si="3641"/>
        <v>0</v>
      </c>
      <c r="BI1604" s="10">
        <f t="shared" si="3641"/>
        <v>0</v>
      </c>
      <c r="BJ1604" s="10">
        <f t="shared" si="3641"/>
        <v>0</v>
      </c>
      <c r="BK1604" s="10">
        <f t="shared" si="3641"/>
        <v>0</v>
      </c>
      <c r="BL1604" s="10">
        <f t="shared" si="3641"/>
        <v>0</v>
      </c>
      <c r="BM1604" s="10">
        <f t="shared" si="3641"/>
        <v>0</v>
      </c>
      <c r="BN1604" s="10">
        <f t="shared" si="3641"/>
        <v>0</v>
      </c>
      <c r="BO1604" s="10">
        <f t="shared" si="3641"/>
        <v>0</v>
      </c>
      <c r="BP1604" s="10">
        <f t="shared" si="3641"/>
        <v>0</v>
      </c>
      <c r="BQ1604" s="10">
        <f t="shared" si="3641"/>
        <v>0</v>
      </c>
      <c r="BR1604" s="10">
        <f t="shared" si="3641"/>
        <v>0</v>
      </c>
      <c r="BS1604" s="10">
        <f t="shared" si="3641"/>
        <v>0</v>
      </c>
      <c r="BT1604" s="10">
        <f t="shared" si="3641"/>
        <v>0</v>
      </c>
      <c r="BU1604" s="27" t="s">
        <v>334</v>
      </c>
      <c r="CI1604" s="32">
        <f>BF1604-BG1604</f>
        <v>0</v>
      </c>
      <c r="CJ1604" s="123"/>
    </row>
    <row r="1605" spans="1:88" ht="75" customHeight="1">
      <c r="A1605" s="296"/>
      <c r="B1605" s="299"/>
      <c r="C1605" s="308"/>
      <c r="D1605" s="292" t="s">
        <v>54</v>
      </c>
      <c r="E1605" s="293"/>
      <c r="F1605" s="11">
        <f>ROUND(F1604/C1598,2)</f>
        <v>1987</v>
      </c>
      <c r="G1605" s="11">
        <f>ROUND(G1604/C1598,2)</f>
        <v>1987</v>
      </c>
      <c r="H1605" s="11">
        <f>ROUND(H1604/C1598,2)</f>
        <v>0</v>
      </c>
      <c r="I1605" s="11">
        <f>ROUND(I1604/C1598,2)</f>
        <v>0</v>
      </c>
      <c r="J1605" s="11">
        <f>ROUND(J1604/C1598,2)</f>
        <v>0</v>
      </c>
      <c r="K1605" s="11">
        <f>ROUND(K1604/C1598,2)</f>
        <v>0</v>
      </c>
      <c r="L1605" s="11">
        <f>ROUND(L1604/C1598,2)</f>
        <v>0</v>
      </c>
      <c r="M1605" s="11">
        <f>ROUND(M1604/C1598,2)</f>
        <v>0</v>
      </c>
      <c r="N1605" s="11">
        <f>ROUND(N1604/C1598,2)</f>
        <v>0</v>
      </c>
      <c r="O1605" s="11">
        <f>ROUND(O1604/C1598,2)</f>
        <v>0</v>
      </c>
      <c r="P1605" s="11">
        <f>ROUND(P1604/C1598,2)</f>
        <v>0</v>
      </c>
      <c r="Q1605" s="11">
        <f>ROUND(Q1604/C1598,2)</f>
        <v>0</v>
      </c>
      <c r="R1605" s="11">
        <f>ROUND(R1604/C1598,2)</f>
        <v>0</v>
      </c>
      <c r="S1605" s="11">
        <f>ROUND(S1604/C1598,2)</f>
        <v>0</v>
      </c>
      <c r="T1605" s="11">
        <f>ROUND(T1604/C1598,2)</f>
        <v>0</v>
      </c>
      <c r="U1605" s="11">
        <f>ROUND(U1604/C1598,2)</f>
        <v>0</v>
      </c>
      <c r="V1605" s="11">
        <f>ROUND(V1604/C1598,2)</f>
        <v>0</v>
      </c>
      <c r="W1605" s="11">
        <f>ROUND(W1604/C1598,2)</f>
        <v>0</v>
      </c>
      <c r="X1605" s="11">
        <f>ROUND(X1604/C1598,2)</f>
        <v>0</v>
      </c>
      <c r="Y1605" s="11">
        <f>ROUND(Y1604/C1598,2)</f>
        <v>0</v>
      </c>
      <c r="Z1605" s="11">
        <f>ROUND(Z1604/C1598,2)</f>
        <v>0</v>
      </c>
      <c r="AA1605" s="27" t="s">
        <v>335</v>
      </c>
      <c r="AD1605" s="52">
        <f>IF(AND(G1605&gt;947.15,G1605&lt;949),3,IF(AND(G1605&gt;623.59,G1605&lt;625),4,IF(AND(G1605&gt;237.38,G1605&lt;239),5,IF(AND(G1605&gt;1986,G1605&lt;1988),6,IF(AND(G1605&gt;739.75,G1605&lt;741),7,IF(AND(G1605&gt;282.91,G1605&lt;284),8,IF(AND(G1605&gt;2681.35,G1605&lt;2683),9,IF(AND(G1605&gt;828.59,G1605&lt;830),10,IF(AND(G1605&gt;585.15,G1605&lt;587),11,IF(AND(G1605&gt;991.71,G1605&lt;993),12,IF(AND(G1605&gt;652.95,G1605&lt;654),13,IF(AND(G1605&gt;248.59,G1605&lt;250),14,IF(AND(G1605&gt;2079.39,G1605&lt;2081),15,IF(AND(G1605&gt;774.57,G1605&lt;776),16,IF(AND(G1605&gt;296.25,G1605&lt;298),17,IF(AND(G1605&gt;2807.42,G1605&lt;2809),18,IF(AND(G1605&gt;867.59,G1605&lt;869),19,IF(AND(G1605&gt;612.7,G1605&lt;614),20))))))))))))))))))</f>
        <v>6</v>
      </c>
      <c r="AE1605" s="52" t="b">
        <f>IF(AND(I1605&gt;1204.78,I1605&lt;1206),5,IF(AND(I1605&gt;1407.63,I1605&lt;1409),8,IF(AND(I1605&gt;1427.91,I1605&lt;1429),11,IF(AND(I1605&gt;1261.45,I1605&lt;1263),14,IF(AND(I1605&gt;1473.83,I1605&lt;1475),17,IF(AND(I1605&gt;1495.07,I1605&lt;1497),20))))))</f>
        <v>0</v>
      </c>
      <c r="AF1605" s="52" t="b">
        <f>IF(AND(J1605&gt;486.32,J1605&lt;488),3,IF(AND(J1605&gt;324.64,J1605&lt;326),4,IF(AND(J1605&gt;286.99,J1605&lt;288.5),5,IF(AND(J1605&gt;617.7,J1605&lt;618),6,IF(AND(J1605&gt;411.3,J1605&lt;413),7,IF(AND(J1605&gt;365.04,J1605&lt;367),8,IF(AND(J1605&gt;797.54,J1605&lt;799),9,IF(AND(J1605&gt;533.49,J1605&lt;535),10,IF(AND(J1605&gt;475.86,J1605&lt;477),11,IF(AND(J1605&gt;509.22,J1605&lt;511),12,IF(AND(J1605&gt;339.94,J1605&lt;341.2),13,IF(AND(J1605&gt;300.53,J1605&lt;302),14,IF(AND(J1605&gt;646.78,J1605&lt;648),15,IF(AND(J1605&gt;430.68,J1605&lt;432),16,IF(AND(J1605&gt;382.24,J1605&lt;384),17,IF(AND(J1605&gt;835.07,J1605&lt;837),18,IF(AND(J1605&gt;558.61,J1605&lt;560),19,IF(AND(J1605&gt;498.27,J1605&lt;500),20))))))))))))))))))</f>
        <v>0</v>
      </c>
      <c r="AG1605" s="52" t="b">
        <f>IF(AND(L1605&gt;497.89,L1605&lt;499),3,IF(AND(L1605&gt;360.29,L1605&lt;362),4,IF(AND(L1605&gt;249.38,L1605&lt;251),5,IF(AND(L1605&gt;628.22,L1605&lt;630),6,IF(AND(L1605&gt;455.21,L1605&lt;457),7,IF(AND(L1605&gt;315.16,L1605&lt;317),8,IF(AND(L1605&gt;814.35,L1605&lt;816),9,IF(AND(L1605&gt;571.19,L1605&lt;573),10,IF(AND(L1605&gt;401.59,L1605&lt;403),11,IF(AND(L1605&gt;521.33,L1605&lt;523),12,IF(AND(L1605&gt;377.28,L1605&lt;379),13,IF(AND(L1605&gt;261.15,L1605&lt;263),14,IF(AND(L1605&gt;657.8,L1605&lt;659),15,IF(AND(L1605&gt;476.66,L1605&lt;478),16,IF(AND(L1605&gt;330.01,L1605&lt;332),17,IF(AND(L1605&gt;852.67,L1605&lt;854),18,IF(AND(L1605&gt;598.08,L1605&lt;600),19,IF(AND(L1605&gt;420.51,L1605&lt;422),20))))))))))))))))))</f>
        <v>0</v>
      </c>
      <c r="AH1605" s="52" t="b">
        <f>IF(AND(Q1605&gt;358.85,Q1605&lt;360),3,IF(AND(Q1605&gt;129.83,Q1605&lt;131),4,IF(AND(Q1605&gt;77.61,Q1605&lt;79),5,IF(AND(Q1605&gt;426.19,Q1605&lt;428),6,IF(AND(Q1605&gt;159.77,Q1605&lt;161),7,IF(AND(Q1605&gt;94.38,Q1605&lt;96),8,IF(AND(Q1605&gt;567.37,Q1605&lt;569),9,IF(AND(Q1605&gt;203.4,Q1605&lt;205),10,IF(AND(Q1605&gt;131.96,Q1605&lt;133),11,IF(AND(Q1605&gt;375.76,Q1605&lt;377),12,IF(AND(Q1605&gt;135.98,Q1605&lt;137),13,IF(AND(Q1605&gt;81.31,Q1605&lt;83),14,IF(AND(Q1605&gt;446.27,Q1605&lt;448),15,IF(AND(Q1605&gt;167.32,Q1605&lt;169),16,IF(AND(Q1605&gt;98.86,Q1605&lt;100),17,IF(AND(Q1605&gt;594.08,Q1605&lt;596),18,IF(AND(Q1605&gt;213.01,Q1605&lt;215),19,IF(AND(Q1605&gt;138.21,Q1605&lt;140),20))))))))))))))))))</f>
        <v>0</v>
      </c>
      <c r="AI1605" s="52" t="b">
        <f>IF(AND(S1605&gt;195.17,S1605&lt;197),3,IF(AND(S1605&gt;88.93,S1605&lt;90),4,IF(AND(S1605&gt;47.88,S1605&lt;49),5,IF(AND(S1605&gt;245.08,S1605&lt;247),6,IF(AND(S1605&gt;111.07,S1605&lt;113),7,IF(AND(S1605&gt;60.92,S1605&lt;62),8,IF(AND(S1605&gt;296.11,S1605&lt;298),9,IF(AND(S1605&gt;139.41,S1605&lt;141),10,IF(AND(S1605&gt;78.67,S1605&lt;80),11,IF(AND(S1605&gt;204.39,S1605&lt;206),12,IF(AND(S1605&gt;93.16,S1605&lt;95),13,IF(AND(S1605&gt;50.17,S1605&lt;52),14,IF(AND(S1605&gt;256.64,S1605&lt;258),15,IF(AND(S1605&gt;116.33,S1605&lt;118),16,IF(AND(S1605&gt;63.83,S1605&lt;65),17,IF(AND(S1605&gt;310.07,S1605&lt;312),18,IF(AND(S1605&gt;146.01,S1605&lt;148),19,IF(AND(S1605&gt;82.42,S1605&lt;84),20))))))))))))))))))</f>
        <v>0</v>
      </c>
      <c r="AJ1605" s="52" t="b">
        <f>IF(AND(U1605&gt;107.35,U1605&lt;109),3,IF(AND(U1605&gt;63.65,U1605&lt;65),4,IF(AND(U1605&gt;44.75,U1605&lt;46),5,IF(AND(U1605&gt;143.27,U1605&lt;145),6,IF(AND(U1605&gt;85.58,U1605&lt;87),7,IF(AND(U1605&gt;60.46,U1605&lt;62),8,IF(AND(U1605&gt;194.16,U1605&lt;196),9,IF(AND(U1605&gt;117.24,U1605&lt;119),10,IF(AND(U1605&gt;82.88,U1605&lt;84),11,IF(AND(U1605&gt;112.44,U1605&lt;114),12,IF(AND(U1605&gt;66.69,U1605&lt;68),13,IF(AND(U1605&gt;46.9,U1605&lt;48),14,IF(AND(U1605&gt;150.05,U1605&lt;152),15,IF(AND(U1605&gt;90.65,U1605&lt;91),16,IF(AND(U1605&gt;63.34,U1605&lt;65),17,IF(AND(U1605&gt;203.34,U1605&lt;205),18,IF(AND(U1605&gt;122.8,U1605&lt;124),19,IF(AND(U1605&gt;86.83,U1605&lt;88),20))))))))))))))))))</f>
        <v>0</v>
      </c>
      <c r="AK1605" s="52" t="b">
        <f>IF(AND(V1605&gt;139.85,V1605&lt;141),3,IF(AND(V1605&gt;103.84,V1605&lt;105),4,IF(AND(V1605&gt;52.32,V1605&lt;54),5,IF(AND(V1605&gt;285.46,V1605&lt;287),6,IF(AND(V1605&gt;118.42,V1605&lt;120),7,IF(AND(V1605&gt;62.42,V1605&lt;64),8,IF(AND(V1605&gt;412.27,V1605&lt;414),9,IF(AND(V1605&gt;140.33,V1605&lt;142),10,IF(AND(V1605&gt;145,V1605&lt;147),11,IF(AND(V1605&gt;146.47,V1605&lt;148),12,IF(AND(V1605&gt;108.77,V1605&lt;110),13,IF(AND(V1605&gt;54.82,V1605&lt;56),14,IF(AND(V1605&gt;298.92,V1605&lt;300),15,IF(AND(V1605&gt;124.03,V1605&lt;126),16,IF(AND(V1605&gt;65.4,V1605&lt;67),17,IF(AND(V1605&gt;431.69,V1605&lt;433),18,IF(AND(V1605&gt;146.97,V1605&lt;148),19,IF(AND(V1605&gt;151.86,V1605&lt;153),20))))))))))))))))))</f>
        <v>0</v>
      </c>
      <c r="AL1605" s="52" t="b">
        <f>IF(AND(W1605&gt;350.42,W1605&lt;352),3,IF(AND(W1605&gt;546.22,W1605&lt;548),4,IF(AND(W1605&gt;155.33,W1605&lt;157),5,IF(AND(W1605&gt;721.99,W1605&lt;723),6,IF(AND(W1605&gt;638.96,W1605&lt;639),7,IF(AND(W1605&gt;187.79,W1605&lt;189),8,IF(AND(W1605&gt;945.4,W1605&lt;947),9,IF(AND(W1605&gt;698.46,W1605&lt;670),10,IF(AND(W1605&gt;360.7,W1605&lt;362),11,IF(AND(W1605&gt;366.94,W1605&lt;368),12,IF(AND(W1605&gt;571.94,W1605&lt;573),13,IF(AND(W1605&gt;162.68,W1605&lt;164),14,IF(AND(W1605&gt;755.97,W1605&lt;757),15,IF(AND(W1605&gt;667.99,W1605&lt;669),16,IF(AND(W1605&gt;196.66,W1605&lt;198),17,IF(AND(W1605&gt;989.88,W1605&lt;991),18,IF(AND(W1605&gt;731.33,W1605&lt;733),19,IF(AND(W1605&gt;377.7,W1605&lt;379),20))))))))))))))))))</f>
        <v>0</v>
      </c>
      <c r="AM1605" s="52" t="b">
        <f>IF(AND(Y1605&gt;46.2,Y1605&lt;46.5),3,IF(AND(Y1605&gt;18.8,Y1605&lt;19.1),4,IF(AND(Y1605&gt;15.8,Y1605&lt;16),5,IF(AND(Y1605&gt;78.7,Y1605&lt;79),6,IF(AND(Y1605&gt;32.1,Y1605&lt;32.4),7,IF(AND(Y1605&gt;26.9,Y1605&lt;27.3),8,IF(AND(Y1605&gt;125,Y1605&lt;125.5),9,IF(AND(Y1605&gt;48.2,Y1605&lt;48.52),10,IF(AND(Y1605&gt;43.1,Y1605&lt;43.6),11,IF(AND(Y1605&gt;48.53,Y1605&lt;48.7),12,IF(AND(Y1605&gt;19.6,Y1605&lt;20.1),13,IF(AND(Y1605&gt;16.5,Y1605&lt;16.9),14,IF(AND(Y1605&gt;82.4,Y1605&lt;82.8),15,IF(AND(Y1605&gt;33.6,Y1605&lt;34),16,IF(AND(Y1605&gt;28,Y1605&lt;28.6),17,IF(AND(Y1605&gt;130.8,Y1605&lt;131.4),18,IF(AND(Y1605&gt;50.5,Y1605&lt;50.9),19,IF(AND(Y1605&gt;45.2,Y1605&lt;45.8),20))))))))))))))))))</f>
        <v>0</v>
      </c>
      <c r="AO1605" s="4">
        <f t="shared" si="3569"/>
        <v>0</v>
      </c>
      <c r="AP1605" s="4">
        <f t="shared" si="3570"/>
        <v>0</v>
      </c>
      <c r="AQ1605" s="4">
        <f t="shared" si="3618"/>
        <v>0</v>
      </c>
      <c r="AU1605" s="296"/>
      <c r="AV1605" s="299"/>
      <c r="AW1605" s="308"/>
      <c r="AX1605" s="322" t="s">
        <v>54</v>
      </c>
      <c r="AY1605" s="293"/>
      <c r="AZ1605" s="11">
        <f>ROUND(AZ1604/AW1598,2)</f>
        <v>3974</v>
      </c>
      <c r="BA1605" s="11">
        <f>ROUND(BA1604/AW1598,2)</f>
        <v>3974</v>
      </c>
      <c r="BB1605" s="11">
        <f>ROUND(BB1604/AW1598,2)</f>
        <v>0</v>
      </c>
      <c r="BC1605" s="11">
        <f>ROUND(BC1604/AW1598,2)</f>
        <v>0</v>
      </c>
      <c r="BD1605" s="11">
        <f>ROUND(BD1604/AW1598,2)</f>
        <v>0</v>
      </c>
      <c r="BE1605" s="11">
        <f>ROUND(BE1604/AW1598,2)</f>
        <v>0</v>
      </c>
      <c r="BF1605" s="11">
        <f>ROUND(BF1604/AW1598,2)</f>
        <v>0</v>
      </c>
      <c r="BG1605" s="11">
        <f>ROUND(BG1604/AW1598,2)</f>
        <v>0</v>
      </c>
      <c r="BH1605" s="11">
        <f>ROUND(BH1604/AW1598,2)</f>
        <v>0</v>
      </c>
      <c r="BI1605" s="11">
        <f>ROUND(BI1604/AW1598,2)</f>
        <v>0</v>
      </c>
      <c r="BJ1605" s="11">
        <f>ROUND(BJ1604/AW1598,2)</f>
        <v>0</v>
      </c>
      <c r="BK1605" s="11">
        <f>ROUND(BK1604/AW1598,2)</f>
        <v>0</v>
      </c>
      <c r="BL1605" s="11">
        <f>ROUND(BL1604/AW1598,2)</f>
        <v>0</v>
      </c>
      <c r="BM1605" s="11">
        <f>ROUND(BM1604/AW1598,2)</f>
        <v>0</v>
      </c>
      <c r="BN1605" s="11">
        <f>ROUND(BN1604/AW1598,2)</f>
        <v>0</v>
      </c>
      <c r="BO1605" s="11">
        <f>ROUND(BO1604/AW1598,2)</f>
        <v>0</v>
      </c>
      <c r="BP1605" s="11">
        <f>ROUND(BP1604/AW1598,2)</f>
        <v>0</v>
      </c>
      <c r="BQ1605" s="11">
        <f>ROUND(BQ1604/AW1598,2)</f>
        <v>0</v>
      </c>
      <c r="BR1605" s="11">
        <f>ROUND(BR1604/AW1598,2)</f>
        <v>0</v>
      </c>
      <c r="BS1605" s="11">
        <f>ROUND(BS1604/AW1598,2)</f>
        <v>0</v>
      </c>
      <c r="BT1605" s="11">
        <f>ROUND(BT1604/AW1598,2)</f>
        <v>0</v>
      </c>
      <c r="BU1605" s="27" t="s">
        <v>335</v>
      </c>
      <c r="BX1605" s="52" t="b">
        <f>IF(AND(BA1605&gt;947.15,BA1605&lt;949),3,IF(AND(BA1605&gt;623.59,BA1605&lt;625),4,IF(AND(BA1605&gt;237.38,BA1605&lt;239),5,IF(AND(BA1605&gt;1986,BA1605&lt;1988),6,IF(AND(BA1605&gt;739.75,BA1605&lt;741),7,IF(AND(BA1605&gt;282.91,BA1605&lt;284),8,IF(AND(BA1605&gt;2681.35,BA1605&lt;2683),9,IF(AND(BA1605&gt;828.59,BA1605&lt;830),10,IF(AND(BA1605&gt;585.15,BA1605&lt;587),11,IF(AND(BA1605&gt;991.71,BA1605&lt;993),12,IF(AND(BA1605&gt;652.95,BA1605&lt;654),13,IF(AND(BA1605&gt;248.59,BA1605&lt;250),14,IF(AND(BA1605&gt;2079.39,BA1605&lt;2081),15,IF(AND(BA1605&gt;774.57,BA1605&lt;776),16,IF(AND(BA1605&gt;296.25,BA1605&lt;298),17,IF(AND(BA1605&gt;2807.42,BA1605&lt;2809),18,IF(AND(BA1605&gt;867.59,BA1605&lt;869),19,IF(AND(BA1605&gt;612.7,BA1605&lt;614),20))))))))))))))))))</f>
        <v>0</v>
      </c>
      <c r="BY1605" s="52" t="b">
        <f>IF(AND(BC1605&gt;1204.78,BC1605&lt;1206),5,IF(AND(BC1605&gt;1407.63,BC1605&lt;1409),8,IF(AND(BC1605&gt;1427.91,BC1605&lt;1429),11,IF(AND(BC1605&gt;1261.45,BC1605&lt;1263),14,IF(AND(BC1605&gt;1473.83,BC1605&lt;1475),17,IF(AND(BC1605&gt;1495.07,BC1605&lt;1497),20))))))</f>
        <v>0</v>
      </c>
      <c r="BZ1605" s="52" t="b">
        <f>IF(AND(BD1605&gt;486.32,BD1605&lt;488),3,IF(AND(BD1605&gt;324.64,BD1605&lt;326),4,IF(AND(BD1605&gt;286.99,BD1605&lt;288.5),5,IF(AND(BD1605&gt;617.7,BD1605&lt;618),6,IF(AND(BD1605&gt;411.3,BD1605&lt;413),7,IF(AND(BD1605&gt;365.04,BD1605&lt;367),8,IF(AND(BD1605&gt;797.54,BD1605&lt;799),9,IF(AND(BD1605&gt;533.49,BD1605&lt;535),10,IF(AND(BD1605&gt;475.86,BD1605&lt;477),11,IF(AND(BD1605&gt;509.22,BD1605&lt;511),12,IF(AND(BD1605&gt;339.94,BD1605&lt;341.2),13,IF(AND(BD1605&gt;300.53,BD1605&lt;302),14,IF(AND(BD1605&gt;646.78,BD1605&lt;648),15,IF(AND(BD1605&gt;430.68,BD1605&lt;432),16,IF(AND(BD1605&gt;382.24,BD1605&lt;384),17,IF(AND(BD1605&gt;835.07,BD1605&lt;837),18,IF(AND(BD1605&gt;558.61,BD1605&lt;560),19,IF(AND(BD1605&gt;498.27,BD1605&lt;500),20))))))))))))))))))</f>
        <v>0</v>
      </c>
      <c r="CA1605" s="52" t="b">
        <f>IF(AND(BF1605&gt;497.89,BF1605&lt;499),3,IF(AND(BF1605&gt;360.29,BF1605&lt;362),4,IF(AND(BF1605&gt;249.38,BF1605&lt;251),5,IF(AND(BF1605&gt;628.22,BF1605&lt;630),6,IF(AND(BF1605&gt;455.21,BF1605&lt;457),7,IF(AND(BF1605&gt;315.16,BF1605&lt;317),8,IF(AND(BF1605&gt;814.35,BF1605&lt;816),9,IF(AND(BF1605&gt;571.19,BF1605&lt;573),10,IF(AND(BF1605&gt;401.59,BF1605&lt;403),11,IF(AND(BF1605&gt;521.33,BF1605&lt;523),12,IF(AND(BF1605&gt;377.28,BF1605&lt;379),13,IF(AND(BF1605&gt;261.15,BF1605&lt;263),14,IF(AND(BF1605&gt;657.8,BF1605&lt;659),15,IF(AND(BF1605&gt;476.66,BF1605&lt;478),16,IF(AND(BF1605&gt;330.01,BF1605&lt;332),17,IF(AND(BF1605&gt;852.67,BF1605&lt;854),18,IF(AND(BF1605&gt;598.08,BF1605&lt;600),19,IF(AND(BF1605&gt;420.51,BF1605&lt;422),20))))))))))))))))))</f>
        <v>0</v>
      </c>
      <c r="CB1605" s="52" t="b">
        <f>IF(AND(BK1605&gt;358.85,BK1605&lt;360),3,IF(AND(BK1605&gt;129.83,BK1605&lt;131),4,IF(AND(BK1605&gt;77.61,BK1605&lt;79),5,IF(AND(BK1605&gt;426.19,BK1605&lt;428),6,IF(AND(BK1605&gt;159.77,BK1605&lt;161),7,IF(AND(BK1605&gt;94.38,BK1605&lt;96),8,IF(AND(BK1605&gt;567.37,BK1605&lt;569),9,IF(AND(BK1605&gt;203.4,BK1605&lt;205),10,IF(AND(BK1605&gt;131.96,BK1605&lt;133),11,IF(AND(BK1605&gt;375.76,BK1605&lt;377),12,IF(AND(BK1605&gt;135.98,BK1605&lt;137),13,IF(AND(BK1605&gt;81.31,BK1605&lt;83),14,IF(AND(BK1605&gt;446.27,BK1605&lt;448),15,IF(AND(BK1605&gt;167.32,BK1605&lt;169),16,IF(AND(BK1605&gt;98.86,BK1605&lt;100),17,IF(AND(BK1605&gt;594.08,BK1605&lt;596),18,IF(AND(BK1605&gt;213.01,BK1605&lt;215),19,IF(AND(BK1605&gt;138.21,BK1605&lt;140),20))))))))))))))))))</f>
        <v>0</v>
      </c>
      <c r="CC1605" s="52" t="b">
        <f>IF(AND(BM1605&gt;195.17,BM1605&lt;197),3,IF(AND(BM1605&gt;88.93,BM1605&lt;90),4,IF(AND(BM1605&gt;47.88,BM1605&lt;49),5,IF(AND(BM1605&gt;245.08,BM1605&lt;247),6,IF(AND(BM1605&gt;111.07,BM1605&lt;113),7,IF(AND(BM1605&gt;60.92,BM1605&lt;62),8,IF(AND(BM1605&gt;296.11,BM1605&lt;298),9,IF(AND(BM1605&gt;139.41,BM1605&lt;141),10,IF(AND(BM1605&gt;78.67,BM1605&lt;80),11,IF(AND(BM1605&gt;204.39,BM1605&lt;206),12,IF(AND(BM1605&gt;93.16,BM1605&lt;95),13,IF(AND(BM1605&gt;50.17,BM1605&lt;52),14,IF(AND(BM1605&gt;256.64,BM1605&lt;258),15,IF(AND(BM1605&gt;116.33,BM1605&lt;118),16,IF(AND(BM1605&gt;63.83,BM1605&lt;65),17,IF(AND(BM1605&gt;310.07,BM1605&lt;312),18,IF(AND(BM1605&gt;146.01,BM1605&lt;148),19,IF(AND(BM1605&gt;82.42,BM1605&lt;84),20))))))))))))))))))</f>
        <v>0</v>
      </c>
      <c r="CD1605" s="52" t="b">
        <f>IF(AND(BO1605&gt;107.35,BO1605&lt;109),3,IF(AND(BO1605&gt;63.65,BO1605&lt;65),4,IF(AND(BO1605&gt;44.75,BO1605&lt;46),5,IF(AND(BO1605&gt;143.27,BO1605&lt;145),6,IF(AND(BO1605&gt;85.58,BO1605&lt;87),7,IF(AND(BO1605&gt;60.46,BO1605&lt;62),8,IF(AND(BO1605&gt;194.16,BO1605&lt;196),9,IF(AND(BO1605&gt;117.24,BO1605&lt;119),10,IF(AND(BO1605&gt;82.88,BO1605&lt;84),11,IF(AND(BO1605&gt;112.44,BO1605&lt;114),12,IF(AND(BO1605&gt;66.69,BO1605&lt;68),13,IF(AND(BO1605&gt;46.9,BO1605&lt;48),14,IF(AND(BO1605&gt;150.05,BO1605&lt;152),15,IF(AND(BO1605&gt;90.65,BO1605&lt;91),16,IF(AND(BO1605&gt;63.34,BO1605&lt;65),17,IF(AND(BO1605&gt;203.34,BO1605&lt;205),18,IF(AND(BO1605&gt;122.8,BO1605&lt;124),19,IF(AND(BO1605&gt;86.83,BO1605&lt;88),20))))))))))))))))))</f>
        <v>0</v>
      </c>
      <c r="CE1605" s="52" t="b">
        <f>IF(AND(BP1605&gt;139.85,BP1605&lt;141),3,IF(AND(BP1605&gt;103.84,BP1605&lt;105),4,IF(AND(BP1605&gt;52.32,BP1605&lt;54),5,IF(AND(BP1605&gt;285.46,BP1605&lt;287),6,IF(AND(BP1605&gt;118.42,BP1605&lt;120),7,IF(AND(BP1605&gt;62.42,BP1605&lt;64),8,IF(AND(BP1605&gt;412.27,BP1605&lt;414),9,IF(AND(BP1605&gt;140.33,BP1605&lt;142),10,IF(AND(BP1605&gt;145,BP1605&lt;147),11,IF(AND(BP1605&gt;146.47,BP1605&lt;148),12,IF(AND(BP1605&gt;108.77,BP1605&lt;110),13,IF(AND(BP1605&gt;54.82,BP1605&lt;56),14,IF(AND(BP1605&gt;298.92,BP1605&lt;300),15,IF(AND(BP1605&gt;124.03,BP1605&lt;126),16,IF(AND(BP1605&gt;65.4,BP1605&lt;67),17,IF(AND(BP1605&gt;431.69,BP1605&lt;433),18,IF(AND(BP1605&gt;146.97,BP1605&lt;148),19,IF(AND(BP1605&gt;151.86,BP1605&lt;153),20))))))))))))))))))</f>
        <v>0</v>
      </c>
      <c r="CF1605" s="52" t="b">
        <f>IF(AND(BQ1605&gt;350.42,BQ1605&lt;352),3,IF(AND(BQ1605&gt;546.22,BQ1605&lt;548),4,IF(AND(BQ1605&gt;155.33,BQ1605&lt;157),5,IF(AND(BQ1605&gt;721.99,BQ1605&lt;723),6,IF(AND(BQ1605&gt;638.96,BQ1605&lt;639),7,IF(AND(BQ1605&gt;187.79,BQ1605&lt;189),8,IF(AND(BQ1605&gt;945.4,BQ1605&lt;947),9,IF(AND(BQ1605&gt;698.46,BQ1605&lt;670),10,IF(AND(BQ1605&gt;360.7,BQ1605&lt;362),11,IF(AND(BQ1605&gt;366.94,BQ1605&lt;368),12,IF(AND(BQ1605&gt;571.94,BQ1605&lt;573),13,IF(AND(BQ1605&gt;162.68,BQ1605&lt;164),14,IF(AND(BQ1605&gt;755.97,BQ1605&lt;757),15,IF(AND(BQ1605&gt;667.99,BQ1605&lt;669),16,IF(AND(BQ1605&gt;196.66,BQ1605&lt;198),17,IF(AND(BQ1605&gt;989.88,BQ1605&lt;991),18,IF(AND(BQ1605&gt;731.33,BQ1605&lt;733),19,IF(AND(BQ1605&gt;377.7,BQ1605&lt;379),20))))))))))))))))))</f>
        <v>0</v>
      </c>
      <c r="CG1605" s="52" t="b">
        <f>IF(AND(BS1605&gt;46.2,BS1605&lt;46.5),3,IF(AND(BS1605&gt;18.8,BS1605&lt;19.1),4,IF(AND(BS1605&gt;15.8,BS1605&lt;16),5,IF(AND(BS1605&gt;78.7,BS1605&lt;79),6,IF(AND(BS1605&gt;32.1,BS1605&lt;32.4),7,IF(AND(BS1605&gt;26.9,BS1605&lt;27.3),8,IF(AND(BS1605&gt;125,BS1605&lt;125.5),9,IF(AND(BS1605&gt;48.2,BS1605&lt;48.52),10,IF(AND(BS1605&gt;43.1,BS1605&lt;43.6),11,IF(AND(BS1605&gt;48.53,BS1605&lt;48.7),12,IF(AND(BS1605&gt;19.6,BS1605&lt;20.1),13,IF(AND(BS1605&gt;16.5,BS1605&lt;16.9),14,IF(AND(BS1605&gt;82.4,BS1605&lt;82.8),15,IF(AND(BS1605&gt;33.6,BS1605&lt;34),16,IF(AND(BS1605&gt;28,BS1605&lt;28.6),17,IF(AND(BS1605&gt;130.8,BS1605&lt;131.4),18,IF(AND(BS1605&gt;50.5,BS1605&lt;50.9),19,IF(AND(BS1605&gt;45.2,BS1605&lt;45.8),20))))))))))))))))))</f>
        <v>0</v>
      </c>
    </row>
    <row r="1606" spans="1:88" ht="90" customHeight="1">
      <c r="A1606" s="297"/>
      <c r="B1606" s="300"/>
      <c r="C1606" s="309"/>
      <c r="D1606" s="292" t="s">
        <v>54</v>
      </c>
      <c r="E1606" s="293"/>
      <c r="F1606" s="10" t="s">
        <v>36</v>
      </c>
      <c r="G1606" s="12">
        <f>IF(AD1606=FALSE,0,AD1606)</f>
        <v>1987</v>
      </c>
      <c r="H1606" s="12" t="s">
        <v>36</v>
      </c>
      <c r="I1606" s="12">
        <f>IF(AE1606=FALSE,0,AE1606)</f>
        <v>0</v>
      </c>
      <c r="J1606" s="12">
        <f>IF(AF1606=FALSE,0,AF1606)</f>
        <v>0</v>
      </c>
      <c r="K1606" s="12" t="s">
        <v>36</v>
      </c>
      <c r="L1606" s="12">
        <f>IF(AG1606=FALSE,0,AG1606)</f>
        <v>0</v>
      </c>
      <c r="M1606" s="12" t="s">
        <v>36</v>
      </c>
      <c r="N1606" s="12" t="s">
        <v>36</v>
      </c>
      <c r="O1606" s="12" t="s">
        <v>36</v>
      </c>
      <c r="P1606" s="12" t="s">
        <v>36</v>
      </c>
      <c r="Q1606" s="12">
        <f>IF(AH1606=FALSE,0,AH1606)</f>
        <v>0</v>
      </c>
      <c r="R1606" s="12" t="s">
        <v>36</v>
      </c>
      <c r="S1606" s="12">
        <f>IF(AI1606=FALSE,0,AI1606)</f>
        <v>0</v>
      </c>
      <c r="T1606" s="12" t="s">
        <v>36</v>
      </c>
      <c r="U1606" s="12">
        <f>IF(AJ1606=FALSE,0,AJ1606)</f>
        <v>0</v>
      </c>
      <c r="V1606" s="12">
        <f>IF(AK1606=FALSE,0,AK1606)</f>
        <v>0</v>
      </c>
      <c r="W1606" s="12">
        <f>IF(AL1606=FALSE,0,AL1606)</f>
        <v>0</v>
      </c>
      <c r="X1606" s="12" t="s">
        <v>36</v>
      </c>
      <c r="Y1606" s="12">
        <f>IF(AM1606=FALSE,0,AM1606)</f>
        <v>0</v>
      </c>
      <c r="Z1606" s="12" t="s">
        <v>36</v>
      </c>
      <c r="AA1606" s="27" t="s">
        <v>336</v>
      </c>
      <c r="AD1606" s="52">
        <f>IF(AD1605=3,948.15,IF(AD1605=4,624.59,IF(AD1605=5,238.38,IF(AD1605=6,1987,IF(AD1605=7,740.75,IF(AD1605=8,283.91,IF(AD1605=9,2682.35,IF(AD1605=10,829.59,IF(AD1605=11,586.15,IF(AD1605=12,992.71,IF(AD1605=13,653.95,IF(AD1605=14,249.59,IF(AD1605=15,2080.39,IF(AD1605=16,775.57,IF(AD1605=17,297.25,IF(AD1605=18,2808.42,IF(AD1605=19,868.59,IF(AD1605=20,613.7))))))))))))))))))</f>
        <v>1987</v>
      </c>
      <c r="AE1606" s="52" t="b">
        <f>IF(AE1605=5,1205.78,IF(AE1605=8,1408.63,IF(AE1605=11,1428.91,IF(AE1605=14,1262.45,IF(AE1605=17,1474.83,IF(AE1605=20,1496.07))))))</f>
        <v>0</v>
      </c>
      <c r="AF1606" s="52" t="b">
        <f>IF(AF1605=3,487.32,IF(AF1605=4,325.64,IF(AF1605=5,287.99,IF(AF1605=6,618.7,IF(AF1605=7,412.3,IF(AF1605=8,366.04,IF(AF1605=9,798.54,IF(AF1605=10,534.49,IF(AF1605=11,476.86,IF(AF1605=12,510.22,IF(AF1605=13,340.94,IF(AF1605=14,301.53,IF(AF1605=15,647.78,IF(AF1605=16,431.68,IF(AF1605=17,383.24,IF(AF1605=18,836.07,IF(AF1605=19,559.61,IF(AF1605=20,499.27))))))))))))))))))</f>
        <v>0</v>
      </c>
      <c r="AG1606" s="52" t="b">
        <f>IF(AG1605=3,498.89,IF(AG1605=4,361.29,IF(AG1605=5,250.38,IF(AG1605=6,629.22,IF(AG1605=7,456.21,IF(AG1605=8,316.16,IF(AG1605=9,815.35,IF(AG1605=10,572.19,IF(AG1605=11,402.59,IF(AG1605=12,522.33,IF(AG1605=13,378.28,IF(AG1605=14,262.15,IF(AG1605=15,658.8,IF(AG1605=16,477.66,IF(AG1605=17,331.01,IF(AG1605=18,853.67,IF(AG1605=19,599.08,IF(AG1605=20,421.51))))))))))))))))))</f>
        <v>0</v>
      </c>
      <c r="AH1606" s="52" t="b">
        <f>IF(AH1605=3,359.85,IF(AH1605=4,130.83,IF(AH1605=5,78.61,IF(AH1605=6,427.19,IF(AH1605=7,160.77,IF(AH1605=8,95.38,IF(AH1605=9,568.37,IF(AH1605=10,204.4,IF(AH1605=11,132.96,IF(AH1605=12,376.76,IF(AH1605=13,136.98,IF(AH1605=14,82.31,IF(AH1605=15,447.27,IF(AH1605=16,168.32,IF(AH1605=17,99.86,IF(AH1605=18,595.08,IF(AH1605=19,214.01,IF(AH1605=20,139.21))))))))))))))))))</f>
        <v>0</v>
      </c>
      <c r="AI1606" s="52" t="b">
        <f>IF(AI1605=3,196.17,IF(AI1605=4,89.93,IF(AI1605=5,48.88,IF(AI1605=6,246.08,IF(AI1605=7,112.07,IF(AI1605=8,61.92,IF(AI1605=9,297.11,IF(AI1605=10,140.41,IF(AI1605=11,79.67,IF(AI1605=12,205.39,IF(AI1605=13,94.16,IF(AI1605=14,51.17,IF(AI1605=15,257.64,IF(AI1605=16,117.33,IF(AI1605=17,64.83,IF(AI1605=18,311.07,IF(AI1605=19,147.01,IF(AI1605=20,83.42))))))))))))))))))</f>
        <v>0</v>
      </c>
      <c r="AJ1606" s="52" t="b">
        <f>IF(AJ1605=3,108.35,IF(AJ1605=4,64.65,IF(AJ1605=5,45.75,IF(AJ1605=6,144.27,IF(AJ1605=7,86.58,IF(AJ1605=8,61.46,IF(AJ1605=9,195.16,IF(AJ1605=10,118.24,IF(AJ1605=11,83.88,IF(AJ1605=12,113.44,IF(AJ1605=13,67.69,IF(AJ1605=14,47.9,IF(AJ1605=15,151.05,IF(AJ1605=16,90.65,IF(AJ1605=17,64.34,IF(AJ1605=18,204.34,IF(AJ1605=19,123.8,IF(AJ1605=20,87.83))))))))))))))))))</f>
        <v>0</v>
      </c>
      <c r="AK1606" s="52" t="b">
        <f>IF(AK1605=3,140.85,IF(AK1605=4,104.84,IF(AK1605=5,53.32,IF(AK1605=6,286.46,IF(AK1605=7,119.42,IF(AK1605=8,63.42,IF(AK1605=9,413.27,IF(AK1605=10,141.33,IF(AK1605=11,146,IF(AK1605=12,147.47,IF(AK1605=13,109.77,IF(AK1605=14,55.82,IF(AK1605=15,299.92,IF(AK1605=16,125.03,IF(AK1605=17,66.4,IF(AK1605=18,432.69,IF(AK1605=19,147.97,IF(AK1605=20,152.86))))))))))))))))))</f>
        <v>0</v>
      </c>
      <c r="AL1606" s="52" t="b">
        <f>IF(AL1605=3,351.42,IF(AL1605=4,547.22,IF(AL1605=5,156.33,IF(AL1605=6,722.99,IF(AL1605=7,638.96,IF(AL1605=8,188.79,IF(AL1605=9,946.4,IF(AL1605=10,699.46,IF(AL1605=11,361.7,IF(AL1605=12,367.94,IF(AL1605=13,572.94,IF(AL1605=14,163.68,IF(AL1605=15,756.97,IF(AL1605=16,668.99,IF(AL1605=17,197.66,IF(AL1605=18,990.88,IF(AL1605=19,732.33,IF(AL1605=20,378.7))))))))))))))))))</f>
        <v>0</v>
      </c>
      <c r="AM1606" s="52" t="b">
        <f>IF(AM1605=3,46.41,IF(AM1605=4,19.01,IF(AM1605=5,15.96,IF(AM1605=6,78.9,IF(AM1605=7,32.34,IF(AM1605=8,27.09,IF(AM1605=9,125.27,IF(AM1605=10,48.48,IF(AM1605=11,43.47,IF(AM1605=12,48.59,IF(AM1605=13,19.9,IF(AM1605=14,16.71,IF(AM1605=15,82.61,IF(AM1605=16,33.86,IF(AM1605=17,28.36,IF(AM1605=18,131.15,IF(AM1605=19,50.76,IF(AM1605=20,45.51))))))))))))))))))</f>
        <v>0</v>
      </c>
      <c r="AO1606" s="4">
        <f t="shared" si="3569"/>
        <v>0</v>
      </c>
      <c r="AP1606" s="4">
        <f t="shared" si="3570"/>
        <v>0</v>
      </c>
      <c r="AQ1606" s="4">
        <f t="shared" si="3618"/>
        <v>0</v>
      </c>
      <c r="AU1606" s="297"/>
      <c r="AV1606" s="300"/>
      <c r="AW1606" s="309"/>
      <c r="AX1606" s="322" t="s">
        <v>54</v>
      </c>
      <c r="AY1606" s="293"/>
      <c r="AZ1606" s="10" t="s">
        <v>36</v>
      </c>
      <c r="BA1606" s="12">
        <f>IF(BX1606=FALSE,0,BX1606)</f>
        <v>3974</v>
      </c>
      <c r="BB1606" s="12" t="s">
        <v>36</v>
      </c>
      <c r="BC1606" s="12">
        <f>IF(BY1606=FALSE,0,BY1606)</f>
        <v>0</v>
      </c>
      <c r="BD1606" s="12">
        <f>IF(BZ1606=FALSE,0,BZ1606)</f>
        <v>0</v>
      </c>
      <c r="BE1606" s="12" t="s">
        <v>36</v>
      </c>
      <c r="BF1606" s="12">
        <f>IF(CA1606=FALSE,0,CA1606)</f>
        <v>0</v>
      </c>
      <c r="BG1606" s="12" t="s">
        <v>36</v>
      </c>
      <c r="BH1606" s="12" t="s">
        <v>36</v>
      </c>
      <c r="BI1606" s="12" t="s">
        <v>36</v>
      </c>
      <c r="BJ1606" s="12" t="s">
        <v>36</v>
      </c>
      <c r="BK1606" s="12">
        <f>IF(CB1606=FALSE,0,CB1606)</f>
        <v>0</v>
      </c>
      <c r="BL1606" s="12" t="s">
        <v>36</v>
      </c>
      <c r="BM1606" s="12">
        <f>IF(CC1606=FALSE,0,CC1606)</f>
        <v>0</v>
      </c>
      <c r="BN1606" s="12" t="s">
        <v>36</v>
      </c>
      <c r="BO1606" s="12">
        <f>IF(CD1606=FALSE,0,CD1606)</f>
        <v>0</v>
      </c>
      <c r="BP1606" s="12">
        <f>IF(CE1606=FALSE,0,CE1606)</f>
        <v>0</v>
      </c>
      <c r="BQ1606" s="12">
        <f>IF(CF1606=FALSE,0,CF1606)</f>
        <v>0</v>
      </c>
      <c r="BR1606" s="12" t="s">
        <v>36</v>
      </c>
      <c r="BS1606" s="12">
        <f>IF(CG1606=FALSE,0,CG1606)</f>
        <v>0</v>
      </c>
      <c r="BT1606" s="12" t="s">
        <v>36</v>
      </c>
      <c r="BU1606" s="27" t="s">
        <v>336</v>
      </c>
      <c r="BX1606" s="52">
        <f>IF(AD1605=3,1896.3,IF(AD1605=4,1249.18,IF(AD1605=5,476.76,IF(AD1605=6,3974,IF(AD1605=7,1481.5,IF(AD1605=8,567.82,IF(AD1605=9,5364.7,IF(AD1605=10,1659.18,IF(AD1605=11,1172.3)))))))))</f>
        <v>3974</v>
      </c>
      <c r="BY1606" s="52" t="b">
        <f>IF(AE1605=5,2411.56,IF(AE1605=8,2817.26,IF(AE1605=11,2857.82)))</f>
        <v>0</v>
      </c>
      <c r="BZ1606" s="52" t="b">
        <f>IF(AF1605=3,974.64,IF(AF1605=4,651.28,IF(AF1605=5,575.98,IF(AF1605=6,1237.4,IF(AF1605=7,824.6,IF(AF1605=8,732.08,IF(AF1605=9,1597.08,IF(AF1605=10,1068.98,IF(AF1605=11,953.72)))))))))</f>
        <v>0</v>
      </c>
      <c r="CA1606" s="52" t="b">
        <f>IF(AG1605=3,997.78,IF(AG1605=4,722.58,IF(AG1605=5,500.76,IF(AG1605=6,1258.44,IF(AG1605=7,912.42,IF(AG1605=8,632.32,IF(AG1605=9,1630.7,IF(AG1605=10,1144.38,IF(AG1605=11,805.18)))))))))</f>
        <v>0</v>
      </c>
      <c r="CB1606" s="52" t="b">
        <f>IF(AH1605=3,719.7,IF(AH1605=4,261.66,IF(AH1605=5,157.22,IF(AH1605=6,854.38,IF(AH1605=7,321.54,IF(AH1605=8,190.76,IF(AH1605=9,1136.74,IF(AH1605=10,408.8,IF(AH1605=11,265.92)))))))))</f>
        <v>0</v>
      </c>
      <c r="CC1606" s="52" t="b">
        <f>IF(AI1605=3,392.34,IF(AI1605=4,179.86,IF(AI1605=5,97.76,IF(AI1605=6,492.16,IF(AI1605=7,224.14,IF(AI1605=8,123.84,IF(AI1605=9,594.22,IF(AI1605=10,280.82,IF(AI1605=11,159.34)))))))))</f>
        <v>0</v>
      </c>
      <c r="CD1606" s="52" t="b">
        <f>IF(AJ1605=3,216.7,IF(AJ1605=4,129.3,IF(AJ1605=5,91.5,IF(AJ1605=6,288.54,IF(AJ1605=7,173.16,IF(AJ1605=8,122.92,IF(AJ1605=9,390.32,IF(AJ1605=10,236.48,IF(AJ1605=11,167.76)))))))))</f>
        <v>0</v>
      </c>
      <c r="CE1606" s="52" t="b">
        <f>IF(AK1605=3,281.7,IF(AK1605=4,209.68,IF(AK1605=5,106.64,IF(AK1605=6,572.92,IF(AK1605=7,238.84,IF(AK1605=8,126.84,IF(AK1605=9,826.54,IF(AK1605=10,282.66,IF(AK1605=11,292)))))))))</f>
        <v>0</v>
      </c>
      <c r="CF1606" s="52" t="b">
        <f>IF(AL1605=3,702.84,IF(AL1605=4,1094.44,IF(AL1605=5,312.66,IF(AL1605=6,1445.98,IF(AL1605=7,1277.92,IF(AL1605=8,377.58,IF(AL1605=9,1892.8,IF(AL1605=10,1398.92,IF(AL1605=11,723.4)))))))))</f>
        <v>0</v>
      </c>
      <c r="CG1606" s="52" t="b">
        <f>IF(AM1605=3,92.82,IF(AM1605=4,38.02,IF(AM1605=5,31.92,IF(AM1605=6,157.8,IF(AM1605=7,64.68,IF(AM1605=8,54.18,IF(AM1605=9,250.54,IF(AM1605=10,96.96,IF(AM1605=11,86.94)))))))))</f>
        <v>0</v>
      </c>
    </row>
    <row r="1607" spans="1:88" ht="30" customHeight="1">
      <c r="A1607" s="295" t="s">
        <v>38</v>
      </c>
      <c r="B1607" s="298" t="s">
        <v>242</v>
      </c>
      <c r="C1607" s="307">
        <v>643.83000000000004</v>
      </c>
      <c r="D1607" s="298" t="s">
        <v>27</v>
      </c>
      <c r="E1607" s="36" t="s">
        <v>28</v>
      </c>
      <c r="F1607" s="10">
        <f>G1607+I1607+J1607+L1607+Q1607+S1607+U1607+V1607+W1607+Y1607+Z1607</f>
        <v>1279290.21</v>
      </c>
      <c r="G1607" s="44">
        <v>1279290.21</v>
      </c>
      <c r="H1607" s="10">
        <v>0</v>
      </c>
      <c r="I1607" s="46">
        <v>0</v>
      </c>
      <c r="J1607" s="46">
        <v>0</v>
      </c>
      <c r="K1607" s="10">
        <v>0</v>
      </c>
      <c r="L1607" s="10">
        <f>M1607+O1607</f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4">
        <v>0</v>
      </c>
      <c r="W1607" s="14">
        <v>0</v>
      </c>
      <c r="X1607" s="10">
        <v>0</v>
      </c>
      <c r="Y1607" s="14">
        <v>0</v>
      </c>
      <c r="Z1607" s="14">
        <v>0</v>
      </c>
      <c r="AA1607" s="27" t="s">
        <v>328</v>
      </c>
      <c r="AO1607" s="4">
        <f t="shared" si="3569"/>
        <v>0</v>
      </c>
      <c r="AP1607" s="4">
        <f t="shared" si="3570"/>
        <v>0</v>
      </c>
      <c r="AQ1607" s="4">
        <f t="shared" si="3618"/>
        <v>0</v>
      </c>
      <c r="AU1607" s="295" t="s">
        <v>38</v>
      </c>
      <c r="AV1607" s="298" t="s">
        <v>242</v>
      </c>
      <c r="AW1607" s="307">
        <v>643.83000000000004</v>
      </c>
      <c r="AX1607" s="298" t="s">
        <v>27</v>
      </c>
      <c r="AY1607" s="36" t="s">
        <v>28</v>
      </c>
      <c r="AZ1607" s="10">
        <f>BA1607+BC1607+BD1607+BF1607+BK1607+BM1607+BO1607+BP1607+BQ1607+BS1607+BT1607</f>
        <v>2558580.42</v>
      </c>
      <c r="BA1607" s="44">
        <f>ROUND($C1607*BA1615,2)</f>
        <v>2558580.42</v>
      </c>
      <c r="BB1607" s="10">
        <f>ROUND(H1607*2,2)</f>
        <v>0</v>
      </c>
      <c r="BC1607" s="44">
        <f>ROUND($C1607*BC1615,2)</f>
        <v>0</v>
      </c>
      <c r="BD1607" s="44">
        <f>ROUND($C1607*BD1615,2)</f>
        <v>0</v>
      </c>
      <c r="BE1607" s="10">
        <f>ROUND(K1607*2,2)</f>
        <v>0</v>
      </c>
      <c r="BF1607" s="44">
        <f>ROUND($C1607*BF1615,2)</f>
        <v>0</v>
      </c>
      <c r="BG1607" s="10">
        <f>ROUND(M1607*2,2)</f>
        <v>0</v>
      </c>
      <c r="BH1607" s="10">
        <f>ROUND(N1607*2,2)</f>
        <v>0</v>
      </c>
      <c r="BI1607" s="10">
        <f>ROUND(O1607*2,2)</f>
        <v>0</v>
      </c>
      <c r="BJ1607" s="10">
        <f>ROUND(P1607*2,2)</f>
        <v>0</v>
      </c>
      <c r="BK1607" s="44">
        <f>ROUND($C1607*BK1615,2)</f>
        <v>0</v>
      </c>
      <c r="BL1607" s="10">
        <f>ROUND(R1607*2,2)</f>
        <v>0</v>
      </c>
      <c r="BM1607" s="44">
        <f>ROUND($C1607*BM1615,2)</f>
        <v>0</v>
      </c>
      <c r="BN1607" s="10">
        <f>ROUND(T1607*2,2)</f>
        <v>0</v>
      </c>
      <c r="BO1607" s="44">
        <f>ROUND($C1607*BO1615,2)</f>
        <v>0</v>
      </c>
      <c r="BP1607" s="44">
        <f>ROUND(V1607*2,2)</f>
        <v>0</v>
      </c>
      <c r="BQ1607" s="44">
        <f>ROUND($C1607*BQ1615,2)</f>
        <v>0</v>
      </c>
      <c r="BR1607" s="10">
        <f>ROUND(X1607*2,2)</f>
        <v>0</v>
      </c>
      <c r="BS1607" s="44">
        <f>ROUND(Y1607*2,2)</f>
        <v>0</v>
      </c>
      <c r="BT1607" s="10">
        <f>ROUND(Z1607*2,2)</f>
        <v>0</v>
      </c>
      <c r="BU1607" s="27" t="s">
        <v>328</v>
      </c>
      <c r="CI1607" s="32">
        <f>BF1607-BG1607</f>
        <v>0</v>
      </c>
    </row>
    <row r="1608" spans="1:88" ht="60" customHeight="1">
      <c r="A1608" s="296"/>
      <c r="B1608" s="299"/>
      <c r="C1608" s="308"/>
      <c r="D1608" s="300"/>
      <c r="E1608" s="36" t="s">
        <v>29</v>
      </c>
      <c r="F1608" s="10">
        <f t="shared" ref="F1608:F1612" si="3642">G1608+I1608+J1608+L1608+Q1608+S1608+U1608+V1608+W1608+Y1608+Z1608</f>
        <v>0</v>
      </c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27" t="s">
        <v>329</v>
      </c>
      <c r="AO1608" s="4">
        <f t="shared" si="3569"/>
        <v>0</v>
      </c>
      <c r="AP1608" s="4">
        <f t="shared" si="3570"/>
        <v>0</v>
      </c>
      <c r="AQ1608" s="4">
        <f t="shared" si="3618"/>
        <v>0</v>
      </c>
      <c r="AU1608" s="296"/>
      <c r="AV1608" s="299"/>
      <c r="AW1608" s="308"/>
      <c r="AX1608" s="300"/>
      <c r="AY1608" s="36" t="s">
        <v>29</v>
      </c>
      <c r="AZ1608" s="10">
        <f t="shared" ref="AZ1608:AZ1612" si="3643">BA1608+BC1608+BD1608+BF1608+BK1608+BM1608+BO1608+BP1608+BQ1608+BS1608+BT1608</f>
        <v>0</v>
      </c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27" t="s">
        <v>329</v>
      </c>
    </row>
    <row r="1609" spans="1:88" ht="120" customHeight="1">
      <c r="A1609" s="296"/>
      <c r="B1609" s="299"/>
      <c r="C1609" s="308"/>
      <c r="D1609" s="298" t="s">
        <v>30</v>
      </c>
      <c r="E1609" s="36" t="s">
        <v>241</v>
      </c>
      <c r="F1609" s="10">
        <f t="shared" si="3642"/>
        <v>0</v>
      </c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27" t="s">
        <v>330</v>
      </c>
      <c r="AO1609" s="4">
        <f t="shared" si="3569"/>
        <v>0</v>
      </c>
      <c r="AP1609" s="4">
        <f t="shared" si="3570"/>
        <v>0</v>
      </c>
      <c r="AQ1609" s="4">
        <f t="shared" si="3618"/>
        <v>0</v>
      </c>
      <c r="AT1609" s="32">
        <f>AZ1609-BC1609</f>
        <v>0</v>
      </c>
      <c r="AU1609" s="296"/>
      <c r="AV1609" s="299"/>
      <c r="AW1609" s="308"/>
      <c r="AX1609" s="298" t="s">
        <v>30</v>
      </c>
      <c r="AY1609" s="36" t="s">
        <v>241</v>
      </c>
      <c r="AZ1609" s="10">
        <f t="shared" si="3643"/>
        <v>0</v>
      </c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27" t="s">
        <v>330</v>
      </c>
    </row>
    <row r="1610" spans="1:88" ht="30" customHeight="1">
      <c r="A1610" s="296"/>
      <c r="B1610" s="299"/>
      <c r="C1610" s="308"/>
      <c r="D1610" s="299"/>
      <c r="E1610" s="36" t="s">
        <v>32</v>
      </c>
      <c r="F1610" s="10">
        <f t="shared" si="3642"/>
        <v>0</v>
      </c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27" t="s">
        <v>331</v>
      </c>
      <c r="AO1610" s="4">
        <f t="shared" ref="AO1610:AO1641" si="3644">IF(ISERROR(FIND(2015,A1610,1)),0,2015)</f>
        <v>0</v>
      </c>
      <c r="AP1610" s="4">
        <f t="shared" ref="AP1610:AP1641" si="3645">IF(ISERROR(FIND(2016,A1610,1)),0,2016)</f>
        <v>0</v>
      </c>
      <c r="AQ1610" s="4">
        <f t="shared" si="3618"/>
        <v>0</v>
      </c>
      <c r="AU1610" s="296"/>
      <c r="AV1610" s="299"/>
      <c r="AW1610" s="308"/>
      <c r="AX1610" s="299"/>
      <c r="AY1610" s="36" t="s">
        <v>32</v>
      </c>
      <c r="AZ1610" s="10">
        <f t="shared" si="3643"/>
        <v>0</v>
      </c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27" t="s">
        <v>331</v>
      </c>
    </row>
    <row r="1611" spans="1:88" ht="30" customHeight="1">
      <c r="A1611" s="296"/>
      <c r="B1611" s="299"/>
      <c r="C1611" s="308"/>
      <c r="D1611" s="299"/>
      <c r="E1611" s="36" t="s">
        <v>33</v>
      </c>
      <c r="F1611" s="10">
        <f t="shared" si="3642"/>
        <v>0</v>
      </c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27" t="s">
        <v>332</v>
      </c>
      <c r="AO1611" s="4">
        <f t="shared" si="3644"/>
        <v>0</v>
      </c>
      <c r="AP1611" s="4">
        <f t="shared" si="3645"/>
        <v>0</v>
      </c>
      <c r="AQ1611" s="4">
        <f t="shared" si="3618"/>
        <v>0</v>
      </c>
      <c r="AU1611" s="296"/>
      <c r="AV1611" s="299"/>
      <c r="AW1611" s="308"/>
      <c r="AX1611" s="299"/>
      <c r="AY1611" s="36" t="s">
        <v>33</v>
      </c>
      <c r="AZ1611" s="10">
        <f t="shared" si="3643"/>
        <v>0</v>
      </c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27" t="s">
        <v>332</v>
      </c>
    </row>
    <row r="1612" spans="1:88" ht="30" customHeight="1">
      <c r="A1612" s="296"/>
      <c r="B1612" s="299"/>
      <c r="C1612" s="308"/>
      <c r="D1612" s="300"/>
      <c r="E1612" s="36" t="s">
        <v>34</v>
      </c>
      <c r="F1612" s="10">
        <f t="shared" si="3642"/>
        <v>0</v>
      </c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27" t="s">
        <v>333</v>
      </c>
      <c r="AO1612" s="4">
        <f t="shared" si="3644"/>
        <v>0</v>
      </c>
      <c r="AP1612" s="4">
        <f t="shared" si="3645"/>
        <v>0</v>
      </c>
      <c r="AQ1612" s="4">
        <f t="shared" si="3618"/>
        <v>0</v>
      </c>
      <c r="AU1612" s="296"/>
      <c r="AV1612" s="299"/>
      <c r="AW1612" s="308"/>
      <c r="AX1612" s="300"/>
      <c r="AY1612" s="36" t="s">
        <v>34</v>
      </c>
      <c r="AZ1612" s="10">
        <f t="shared" si="3643"/>
        <v>0</v>
      </c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27" t="s">
        <v>333</v>
      </c>
    </row>
    <row r="1613" spans="1:88" ht="30" customHeight="1">
      <c r="A1613" s="296"/>
      <c r="B1613" s="299"/>
      <c r="C1613" s="308"/>
      <c r="D1613" s="311" t="s">
        <v>35</v>
      </c>
      <c r="E1613" s="312"/>
      <c r="F1613" s="10">
        <f>F1607+F1608+F1609+F1610+F1611+F1612</f>
        <v>1279290.21</v>
      </c>
      <c r="G1613" s="10">
        <f t="shared" ref="G1613" si="3646">G1607+G1608+G1609+G1610+G1611+G1612</f>
        <v>1279290.21</v>
      </c>
      <c r="H1613" s="10">
        <f t="shared" ref="H1613" si="3647">H1607+H1608+H1609+H1610+H1611+H1612</f>
        <v>0</v>
      </c>
      <c r="I1613" s="10">
        <f t="shared" ref="I1613" si="3648">I1607+I1608+I1609+I1610+I1611+I1612</f>
        <v>0</v>
      </c>
      <c r="J1613" s="10">
        <f t="shared" ref="J1613" si="3649">J1607+J1608+J1609+J1610+J1611+J1612</f>
        <v>0</v>
      </c>
      <c r="K1613" s="10">
        <f t="shared" ref="K1613" si="3650">K1607+K1608+K1609+K1610+K1611+K1612</f>
        <v>0</v>
      </c>
      <c r="L1613" s="10">
        <f t="shared" ref="L1613" si="3651">L1607+L1608+L1609+L1610+L1611+L1612</f>
        <v>0</v>
      </c>
      <c r="M1613" s="10">
        <f t="shared" ref="M1613" si="3652">M1607+M1608+M1609+M1610+M1611+M1612</f>
        <v>0</v>
      </c>
      <c r="N1613" s="10">
        <f t="shared" ref="N1613" si="3653">N1607+N1608+N1609+N1610+N1611+N1612</f>
        <v>0</v>
      </c>
      <c r="O1613" s="10">
        <f t="shared" ref="O1613" si="3654">O1607+O1608+O1609+O1610+O1611+O1612</f>
        <v>0</v>
      </c>
      <c r="P1613" s="10">
        <f t="shared" ref="P1613" si="3655">P1607+P1608+P1609+P1610+P1611+P1612</f>
        <v>0</v>
      </c>
      <c r="Q1613" s="10">
        <f t="shared" ref="Q1613" si="3656">Q1607+Q1608+Q1609+Q1610+Q1611+Q1612</f>
        <v>0</v>
      </c>
      <c r="R1613" s="10">
        <f t="shared" ref="R1613" si="3657">R1607+R1608+R1609+R1610+R1611+R1612</f>
        <v>0</v>
      </c>
      <c r="S1613" s="10">
        <f t="shared" ref="S1613" si="3658">S1607+S1608+S1609+S1610+S1611+S1612</f>
        <v>0</v>
      </c>
      <c r="T1613" s="10">
        <f t="shared" ref="T1613" si="3659">T1607+T1608+T1609+T1610+T1611+T1612</f>
        <v>0</v>
      </c>
      <c r="U1613" s="10">
        <f t="shared" ref="U1613" si="3660">U1607+U1608+U1609+U1610+U1611+U1612</f>
        <v>0</v>
      </c>
      <c r="V1613" s="10">
        <f t="shared" ref="V1613" si="3661">V1607+V1608+V1609+V1610+V1611+V1612</f>
        <v>0</v>
      </c>
      <c r="W1613" s="10">
        <f t="shared" ref="W1613" si="3662">W1607+W1608+W1609+W1610+W1611+W1612</f>
        <v>0</v>
      </c>
      <c r="X1613" s="10">
        <f t="shared" ref="X1613" si="3663">X1607+X1608+X1609+X1610+X1611+X1612</f>
        <v>0</v>
      </c>
      <c r="Y1613" s="10">
        <f t="shared" ref="Y1613" si="3664">Y1607+Y1608+Y1609+Y1610+Y1611+Y1612</f>
        <v>0</v>
      </c>
      <c r="Z1613" s="10">
        <f t="shared" ref="Z1613" si="3665">Z1607+Z1608+Z1609+Z1610+Z1611+Z1612</f>
        <v>0</v>
      </c>
      <c r="AA1613" s="27" t="s">
        <v>334</v>
      </c>
      <c r="AO1613" s="4">
        <f t="shared" si="3644"/>
        <v>0</v>
      </c>
      <c r="AP1613" s="4">
        <f t="shared" si="3645"/>
        <v>0</v>
      </c>
      <c r="AQ1613" s="4">
        <f t="shared" si="3618"/>
        <v>0</v>
      </c>
      <c r="AU1613" s="296"/>
      <c r="AV1613" s="299"/>
      <c r="AW1613" s="308"/>
      <c r="AX1613" s="323" t="s">
        <v>35</v>
      </c>
      <c r="AY1613" s="312"/>
      <c r="AZ1613" s="10">
        <f>AZ1607+AZ1608+AZ1609+AZ1610+AZ1611+AZ1612</f>
        <v>2558580.42</v>
      </c>
      <c r="BA1613" s="10">
        <f t="shared" ref="BA1613:BT1613" si="3666">BA1607+BA1608+BA1609+BA1610+BA1611+BA1612</f>
        <v>2558580.42</v>
      </c>
      <c r="BB1613" s="10">
        <f t="shared" si="3666"/>
        <v>0</v>
      </c>
      <c r="BC1613" s="10">
        <f t="shared" si="3666"/>
        <v>0</v>
      </c>
      <c r="BD1613" s="10">
        <f t="shared" si="3666"/>
        <v>0</v>
      </c>
      <c r="BE1613" s="10">
        <f t="shared" si="3666"/>
        <v>0</v>
      </c>
      <c r="BF1613" s="10">
        <f t="shared" si="3666"/>
        <v>0</v>
      </c>
      <c r="BG1613" s="10">
        <f t="shared" si="3666"/>
        <v>0</v>
      </c>
      <c r="BH1613" s="10">
        <f t="shared" si="3666"/>
        <v>0</v>
      </c>
      <c r="BI1613" s="10">
        <f t="shared" si="3666"/>
        <v>0</v>
      </c>
      <c r="BJ1613" s="10">
        <f t="shared" si="3666"/>
        <v>0</v>
      </c>
      <c r="BK1613" s="10">
        <f t="shared" si="3666"/>
        <v>0</v>
      </c>
      <c r="BL1613" s="10">
        <f t="shared" si="3666"/>
        <v>0</v>
      </c>
      <c r="BM1613" s="10">
        <f t="shared" si="3666"/>
        <v>0</v>
      </c>
      <c r="BN1613" s="10">
        <f t="shared" si="3666"/>
        <v>0</v>
      </c>
      <c r="BO1613" s="10">
        <f t="shared" si="3666"/>
        <v>0</v>
      </c>
      <c r="BP1613" s="10">
        <f t="shared" si="3666"/>
        <v>0</v>
      </c>
      <c r="BQ1613" s="10">
        <f t="shared" si="3666"/>
        <v>0</v>
      </c>
      <c r="BR1613" s="10">
        <f t="shared" si="3666"/>
        <v>0</v>
      </c>
      <c r="BS1613" s="10">
        <f t="shared" si="3666"/>
        <v>0</v>
      </c>
      <c r="BT1613" s="10">
        <f t="shared" si="3666"/>
        <v>0</v>
      </c>
      <c r="BU1613" s="27" t="s">
        <v>334</v>
      </c>
      <c r="CI1613" s="32">
        <f>BF1613-BG1613</f>
        <v>0</v>
      </c>
      <c r="CJ1613" s="123"/>
    </row>
    <row r="1614" spans="1:88" ht="75" customHeight="1">
      <c r="A1614" s="296"/>
      <c r="B1614" s="299"/>
      <c r="C1614" s="308"/>
      <c r="D1614" s="292" t="s">
        <v>54</v>
      </c>
      <c r="E1614" s="293"/>
      <c r="F1614" s="11">
        <f>ROUND(F1613/C1607,2)</f>
        <v>1987</v>
      </c>
      <c r="G1614" s="11">
        <f>ROUND(G1613/C1607,2)</f>
        <v>1987</v>
      </c>
      <c r="H1614" s="11">
        <f>ROUND(H1613/C1607,2)</f>
        <v>0</v>
      </c>
      <c r="I1614" s="11">
        <f>ROUND(I1613/C1607,2)</f>
        <v>0</v>
      </c>
      <c r="J1614" s="11">
        <f>ROUND(J1613/C1607,2)</f>
        <v>0</v>
      </c>
      <c r="K1614" s="11">
        <f>ROUND(K1613/C1607,2)</f>
        <v>0</v>
      </c>
      <c r="L1614" s="11">
        <f>ROUND(L1613/C1607,2)</f>
        <v>0</v>
      </c>
      <c r="M1614" s="11">
        <f>ROUND(M1613/C1607,2)</f>
        <v>0</v>
      </c>
      <c r="N1614" s="11">
        <f>ROUND(N1613/C1607,2)</f>
        <v>0</v>
      </c>
      <c r="O1614" s="11">
        <f>ROUND(O1613/C1607,2)</f>
        <v>0</v>
      </c>
      <c r="P1614" s="11">
        <f>ROUND(P1613/C1607,2)</f>
        <v>0</v>
      </c>
      <c r="Q1614" s="11">
        <f>ROUND(Q1613/C1607,2)</f>
        <v>0</v>
      </c>
      <c r="R1614" s="11">
        <f>ROUND(R1613/C1607,2)</f>
        <v>0</v>
      </c>
      <c r="S1614" s="11">
        <f>ROUND(S1613/C1607,2)</f>
        <v>0</v>
      </c>
      <c r="T1614" s="11">
        <f>ROUND(T1613/C1607,2)</f>
        <v>0</v>
      </c>
      <c r="U1614" s="11">
        <f>ROUND(U1613/C1607,2)</f>
        <v>0</v>
      </c>
      <c r="V1614" s="11">
        <f>ROUND(V1613/C1607,2)</f>
        <v>0</v>
      </c>
      <c r="W1614" s="11">
        <f>ROUND(W1613/C1607,2)</f>
        <v>0</v>
      </c>
      <c r="X1614" s="11">
        <f>ROUND(X1613/C1607,2)</f>
        <v>0</v>
      </c>
      <c r="Y1614" s="11">
        <f>ROUND(Y1613/C1607,2)</f>
        <v>0</v>
      </c>
      <c r="Z1614" s="11">
        <f>ROUND(Z1613/C1607,2)</f>
        <v>0</v>
      </c>
      <c r="AA1614" s="27" t="s">
        <v>335</v>
      </c>
      <c r="AD1614" s="52">
        <f>IF(AND(G1614&gt;947.15,G1614&lt;949),3,IF(AND(G1614&gt;623.59,G1614&lt;625),4,IF(AND(G1614&gt;237.38,G1614&lt;239),5,IF(AND(G1614&gt;1986,G1614&lt;1988),6,IF(AND(G1614&gt;739.75,G1614&lt;741),7,IF(AND(G1614&gt;282.91,G1614&lt;284),8,IF(AND(G1614&gt;2681.35,G1614&lt;2683),9,IF(AND(G1614&gt;828.59,G1614&lt;830),10,IF(AND(G1614&gt;585.15,G1614&lt;587),11,IF(AND(G1614&gt;991.71,G1614&lt;993),12,IF(AND(G1614&gt;652.95,G1614&lt;654),13,IF(AND(G1614&gt;248.59,G1614&lt;250),14,IF(AND(G1614&gt;2079.39,G1614&lt;2081),15,IF(AND(G1614&gt;774.57,G1614&lt;776),16,IF(AND(G1614&gt;296.25,G1614&lt;298),17,IF(AND(G1614&gt;2807.42,G1614&lt;2809),18,IF(AND(G1614&gt;867.59,G1614&lt;869),19,IF(AND(G1614&gt;612.7,G1614&lt;614),20))))))))))))))))))</f>
        <v>6</v>
      </c>
      <c r="AE1614" s="52" t="b">
        <f>IF(AND(I1614&gt;1204.78,I1614&lt;1206),5,IF(AND(I1614&gt;1407.63,I1614&lt;1409),8,IF(AND(I1614&gt;1427.91,I1614&lt;1429),11,IF(AND(I1614&gt;1261.45,I1614&lt;1263),14,IF(AND(I1614&gt;1473.83,I1614&lt;1475),17,IF(AND(I1614&gt;1495.07,I1614&lt;1497),20))))))</f>
        <v>0</v>
      </c>
      <c r="AF1614" s="52" t="b">
        <f>IF(AND(J1614&gt;486.32,J1614&lt;488),3,IF(AND(J1614&gt;324.64,J1614&lt;326),4,IF(AND(J1614&gt;286.99,J1614&lt;288.5),5,IF(AND(J1614&gt;617.7,J1614&lt;618),6,IF(AND(J1614&gt;411.3,J1614&lt;413),7,IF(AND(J1614&gt;365.04,J1614&lt;367),8,IF(AND(J1614&gt;797.54,J1614&lt;799),9,IF(AND(J1614&gt;533.49,J1614&lt;535),10,IF(AND(J1614&gt;475.86,J1614&lt;477),11,IF(AND(J1614&gt;509.22,J1614&lt;511),12,IF(AND(J1614&gt;339.94,J1614&lt;341.2),13,IF(AND(J1614&gt;300.53,J1614&lt;302),14,IF(AND(J1614&gt;646.78,J1614&lt;648),15,IF(AND(J1614&gt;430.68,J1614&lt;432),16,IF(AND(J1614&gt;382.24,J1614&lt;384),17,IF(AND(J1614&gt;835.07,J1614&lt;837),18,IF(AND(J1614&gt;558.61,J1614&lt;560),19,IF(AND(J1614&gt;498.27,J1614&lt;500),20))))))))))))))))))</f>
        <v>0</v>
      </c>
      <c r="AG1614" s="52" t="b">
        <f>IF(AND(L1614&gt;497.89,L1614&lt;499),3,IF(AND(L1614&gt;360.29,L1614&lt;362),4,IF(AND(L1614&gt;249.38,L1614&lt;251),5,IF(AND(L1614&gt;628.22,L1614&lt;630),6,IF(AND(L1614&gt;455.21,L1614&lt;457),7,IF(AND(L1614&gt;315.16,L1614&lt;317),8,IF(AND(L1614&gt;814.35,L1614&lt;816),9,IF(AND(L1614&gt;571.19,L1614&lt;573),10,IF(AND(L1614&gt;401.59,L1614&lt;403),11,IF(AND(L1614&gt;521.33,L1614&lt;523),12,IF(AND(L1614&gt;377.28,L1614&lt;379),13,IF(AND(L1614&gt;261.15,L1614&lt;263),14,IF(AND(L1614&gt;657.8,L1614&lt;659),15,IF(AND(L1614&gt;476.66,L1614&lt;478),16,IF(AND(L1614&gt;330.01,L1614&lt;332),17,IF(AND(L1614&gt;852.67,L1614&lt;854),18,IF(AND(L1614&gt;598.08,L1614&lt;600),19,IF(AND(L1614&gt;420.51,L1614&lt;422),20))))))))))))))))))</f>
        <v>0</v>
      </c>
      <c r="AH1614" s="52" t="b">
        <f>IF(AND(Q1614&gt;358.85,Q1614&lt;360),3,IF(AND(Q1614&gt;129.83,Q1614&lt;131),4,IF(AND(Q1614&gt;77.61,Q1614&lt;79),5,IF(AND(Q1614&gt;426.19,Q1614&lt;428),6,IF(AND(Q1614&gt;159.77,Q1614&lt;161),7,IF(AND(Q1614&gt;94.38,Q1614&lt;96),8,IF(AND(Q1614&gt;567.37,Q1614&lt;569),9,IF(AND(Q1614&gt;203.4,Q1614&lt;205),10,IF(AND(Q1614&gt;131.96,Q1614&lt;133),11,IF(AND(Q1614&gt;375.76,Q1614&lt;377),12,IF(AND(Q1614&gt;135.98,Q1614&lt;137),13,IF(AND(Q1614&gt;81.31,Q1614&lt;83),14,IF(AND(Q1614&gt;446.27,Q1614&lt;448),15,IF(AND(Q1614&gt;167.32,Q1614&lt;169),16,IF(AND(Q1614&gt;98.86,Q1614&lt;100),17,IF(AND(Q1614&gt;594.08,Q1614&lt;596),18,IF(AND(Q1614&gt;213.01,Q1614&lt;215),19,IF(AND(Q1614&gt;138.21,Q1614&lt;140),20))))))))))))))))))</f>
        <v>0</v>
      </c>
      <c r="AI1614" s="52" t="b">
        <f>IF(AND(S1614&gt;195.17,S1614&lt;197),3,IF(AND(S1614&gt;88.93,S1614&lt;90),4,IF(AND(S1614&gt;47.88,S1614&lt;49),5,IF(AND(S1614&gt;245.08,S1614&lt;247),6,IF(AND(S1614&gt;111.07,S1614&lt;113),7,IF(AND(S1614&gt;60.92,S1614&lt;62),8,IF(AND(S1614&gt;296.11,S1614&lt;298),9,IF(AND(S1614&gt;139.41,S1614&lt;141),10,IF(AND(S1614&gt;78.67,S1614&lt;80),11,IF(AND(S1614&gt;204.39,S1614&lt;206),12,IF(AND(S1614&gt;93.16,S1614&lt;95),13,IF(AND(S1614&gt;50.17,S1614&lt;52),14,IF(AND(S1614&gt;256.64,S1614&lt;258),15,IF(AND(S1614&gt;116.33,S1614&lt;118),16,IF(AND(S1614&gt;63.83,S1614&lt;65),17,IF(AND(S1614&gt;310.07,S1614&lt;312),18,IF(AND(S1614&gt;146.01,S1614&lt;148),19,IF(AND(S1614&gt;82.42,S1614&lt;84),20))))))))))))))))))</f>
        <v>0</v>
      </c>
      <c r="AJ1614" s="52" t="b">
        <f>IF(AND(U1614&gt;107.35,U1614&lt;109),3,IF(AND(U1614&gt;63.65,U1614&lt;65),4,IF(AND(U1614&gt;44.75,U1614&lt;46),5,IF(AND(U1614&gt;143.27,U1614&lt;145),6,IF(AND(U1614&gt;85.58,U1614&lt;87),7,IF(AND(U1614&gt;60.46,U1614&lt;62),8,IF(AND(U1614&gt;194.16,U1614&lt;196),9,IF(AND(U1614&gt;117.24,U1614&lt;119),10,IF(AND(U1614&gt;82.88,U1614&lt;84),11,IF(AND(U1614&gt;112.44,U1614&lt;114),12,IF(AND(U1614&gt;66.69,U1614&lt;68),13,IF(AND(U1614&gt;46.9,U1614&lt;48),14,IF(AND(U1614&gt;150.05,U1614&lt;152),15,IF(AND(U1614&gt;90.65,U1614&lt;91),16,IF(AND(U1614&gt;63.34,U1614&lt;65),17,IF(AND(U1614&gt;203.34,U1614&lt;205),18,IF(AND(U1614&gt;122.8,U1614&lt;124),19,IF(AND(U1614&gt;86.83,U1614&lt;88),20))))))))))))))))))</f>
        <v>0</v>
      </c>
      <c r="AK1614" s="52" t="b">
        <f>IF(AND(V1614&gt;139.85,V1614&lt;141),3,IF(AND(V1614&gt;103.84,V1614&lt;105),4,IF(AND(V1614&gt;52.32,V1614&lt;54),5,IF(AND(V1614&gt;285.46,V1614&lt;287),6,IF(AND(V1614&gt;118.42,V1614&lt;120),7,IF(AND(V1614&gt;62.42,V1614&lt;64),8,IF(AND(V1614&gt;412.27,V1614&lt;414),9,IF(AND(V1614&gt;140.33,V1614&lt;142),10,IF(AND(V1614&gt;145,V1614&lt;147),11,IF(AND(V1614&gt;146.47,V1614&lt;148),12,IF(AND(V1614&gt;108.77,V1614&lt;110),13,IF(AND(V1614&gt;54.82,V1614&lt;56),14,IF(AND(V1614&gt;298.92,V1614&lt;300),15,IF(AND(V1614&gt;124.03,V1614&lt;126),16,IF(AND(V1614&gt;65.4,V1614&lt;67),17,IF(AND(V1614&gt;431.69,V1614&lt;433),18,IF(AND(V1614&gt;146.97,V1614&lt;148),19,IF(AND(V1614&gt;151.86,V1614&lt;153),20))))))))))))))))))</f>
        <v>0</v>
      </c>
      <c r="AL1614" s="52" t="b">
        <f>IF(AND(W1614&gt;350.42,W1614&lt;352),3,IF(AND(W1614&gt;546.22,W1614&lt;548),4,IF(AND(W1614&gt;155.33,W1614&lt;157),5,IF(AND(W1614&gt;721.99,W1614&lt;723),6,IF(AND(W1614&gt;638.96,W1614&lt;639),7,IF(AND(W1614&gt;187.79,W1614&lt;189),8,IF(AND(W1614&gt;945.4,W1614&lt;947),9,IF(AND(W1614&gt;698.46,W1614&lt;670),10,IF(AND(W1614&gt;360.7,W1614&lt;362),11,IF(AND(W1614&gt;366.94,W1614&lt;368),12,IF(AND(W1614&gt;571.94,W1614&lt;573),13,IF(AND(W1614&gt;162.68,W1614&lt;164),14,IF(AND(W1614&gt;755.97,W1614&lt;757),15,IF(AND(W1614&gt;667.99,W1614&lt;669),16,IF(AND(W1614&gt;196.66,W1614&lt;198),17,IF(AND(W1614&gt;989.88,W1614&lt;991),18,IF(AND(W1614&gt;731.33,W1614&lt;733),19,IF(AND(W1614&gt;377.7,W1614&lt;379),20))))))))))))))))))</f>
        <v>0</v>
      </c>
      <c r="AM1614" s="52" t="b">
        <f>IF(AND(Y1614&gt;46.2,Y1614&lt;46.5),3,IF(AND(Y1614&gt;18.8,Y1614&lt;19.1),4,IF(AND(Y1614&gt;15.8,Y1614&lt;16),5,IF(AND(Y1614&gt;78.7,Y1614&lt;79),6,IF(AND(Y1614&gt;32.1,Y1614&lt;32.4),7,IF(AND(Y1614&gt;26.9,Y1614&lt;27.3),8,IF(AND(Y1614&gt;125,Y1614&lt;125.5),9,IF(AND(Y1614&gt;48.2,Y1614&lt;48.52),10,IF(AND(Y1614&gt;43.1,Y1614&lt;43.6),11,IF(AND(Y1614&gt;48.53,Y1614&lt;48.7),12,IF(AND(Y1614&gt;19.6,Y1614&lt;20.1),13,IF(AND(Y1614&gt;16.5,Y1614&lt;16.9),14,IF(AND(Y1614&gt;82.4,Y1614&lt;82.8),15,IF(AND(Y1614&gt;33.6,Y1614&lt;34),16,IF(AND(Y1614&gt;28,Y1614&lt;28.6),17,IF(AND(Y1614&gt;130.8,Y1614&lt;131.4),18,IF(AND(Y1614&gt;50.5,Y1614&lt;50.9),19,IF(AND(Y1614&gt;45.2,Y1614&lt;45.8),20))))))))))))))))))</f>
        <v>0</v>
      </c>
      <c r="AO1614" s="4">
        <f t="shared" si="3644"/>
        <v>0</v>
      </c>
      <c r="AP1614" s="4">
        <f t="shared" si="3645"/>
        <v>0</v>
      </c>
      <c r="AQ1614" s="4">
        <f t="shared" si="3618"/>
        <v>0</v>
      </c>
      <c r="AU1614" s="296"/>
      <c r="AV1614" s="299"/>
      <c r="AW1614" s="308"/>
      <c r="AX1614" s="322" t="s">
        <v>54</v>
      </c>
      <c r="AY1614" s="293"/>
      <c r="AZ1614" s="11">
        <f>ROUND(AZ1613/AW1607,2)</f>
        <v>3974</v>
      </c>
      <c r="BA1614" s="11">
        <f>ROUND(BA1613/AW1607,2)</f>
        <v>3974</v>
      </c>
      <c r="BB1614" s="11">
        <f>ROUND(BB1613/AW1607,2)</f>
        <v>0</v>
      </c>
      <c r="BC1614" s="11">
        <f>ROUND(BC1613/AW1607,2)</f>
        <v>0</v>
      </c>
      <c r="BD1614" s="11">
        <f>ROUND(BD1613/AW1607,2)</f>
        <v>0</v>
      </c>
      <c r="BE1614" s="11">
        <f>ROUND(BE1613/AW1607,2)</f>
        <v>0</v>
      </c>
      <c r="BF1614" s="11">
        <f>ROUND(BF1613/AW1607,2)</f>
        <v>0</v>
      </c>
      <c r="BG1614" s="11">
        <f>ROUND(BG1613/AW1607,2)</f>
        <v>0</v>
      </c>
      <c r="BH1614" s="11">
        <f>ROUND(BH1613/AW1607,2)</f>
        <v>0</v>
      </c>
      <c r="BI1614" s="11">
        <f>ROUND(BI1613/AW1607,2)</f>
        <v>0</v>
      </c>
      <c r="BJ1614" s="11">
        <f>ROUND(BJ1613/AW1607,2)</f>
        <v>0</v>
      </c>
      <c r="BK1614" s="11">
        <f>ROUND(BK1613/AW1607,2)</f>
        <v>0</v>
      </c>
      <c r="BL1614" s="11">
        <f>ROUND(BL1613/AW1607,2)</f>
        <v>0</v>
      </c>
      <c r="BM1614" s="11">
        <f>ROUND(BM1613/AW1607,2)</f>
        <v>0</v>
      </c>
      <c r="BN1614" s="11">
        <f>ROUND(BN1613/AW1607,2)</f>
        <v>0</v>
      </c>
      <c r="BO1614" s="11">
        <f>ROUND(BO1613/AW1607,2)</f>
        <v>0</v>
      </c>
      <c r="BP1614" s="11">
        <f>ROUND(BP1613/AW1607,2)</f>
        <v>0</v>
      </c>
      <c r="BQ1614" s="11">
        <f>ROUND(BQ1613/AW1607,2)</f>
        <v>0</v>
      </c>
      <c r="BR1614" s="11">
        <f>ROUND(BR1613/AW1607,2)</f>
        <v>0</v>
      </c>
      <c r="BS1614" s="11">
        <f>ROUND(BS1613/AW1607,2)</f>
        <v>0</v>
      </c>
      <c r="BT1614" s="11">
        <f>ROUND(BT1613/AW1607,2)</f>
        <v>0</v>
      </c>
      <c r="BU1614" s="27" t="s">
        <v>335</v>
      </c>
      <c r="BX1614" s="52" t="b">
        <f>IF(AND(BA1614&gt;947.15,BA1614&lt;949),3,IF(AND(BA1614&gt;623.59,BA1614&lt;625),4,IF(AND(BA1614&gt;237.38,BA1614&lt;239),5,IF(AND(BA1614&gt;1986,BA1614&lt;1988),6,IF(AND(BA1614&gt;739.75,BA1614&lt;741),7,IF(AND(BA1614&gt;282.91,BA1614&lt;284),8,IF(AND(BA1614&gt;2681.35,BA1614&lt;2683),9,IF(AND(BA1614&gt;828.59,BA1614&lt;830),10,IF(AND(BA1614&gt;585.15,BA1614&lt;587),11,IF(AND(BA1614&gt;991.71,BA1614&lt;993),12,IF(AND(BA1614&gt;652.95,BA1614&lt;654),13,IF(AND(BA1614&gt;248.59,BA1614&lt;250),14,IF(AND(BA1614&gt;2079.39,BA1614&lt;2081),15,IF(AND(BA1614&gt;774.57,BA1614&lt;776),16,IF(AND(BA1614&gt;296.25,BA1614&lt;298),17,IF(AND(BA1614&gt;2807.42,BA1614&lt;2809),18,IF(AND(BA1614&gt;867.59,BA1614&lt;869),19,IF(AND(BA1614&gt;612.7,BA1614&lt;614),20))))))))))))))))))</f>
        <v>0</v>
      </c>
      <c r="BY1614" s="52" t="b">
        <f>IF(AND(BC1614&gt;1204.78,BC1614&lt;1206),5,IF(AND(BC1614&gt;1407.63,BC1614&lt;1409),8,IF(AND(BC1614&gt;1427.91,BC1614&lt;1429),11,IF(AND(BC1614&gt;1261.45,BC1614&lt;1263),14,IF(AND(BC1614&gt;1473.83,BC1614&lt;1475),17,IF(AND(BC1614&gt;1495.07,BC1614&lt;1497),20))))))</f>
        <v>0</v>
      </c>
      <c r="BZ1614" s="52" t="b">
        <f>IF(AND(BD1614&gt;486.32,BD1614&lt;488),3,IF(AND(BD1614&gt;324.64,BD1614&lt;326),4,IF(AND(BD1614&gt;286.99,BD1614&lt;288.5),5,IF(AND(BD1614&gt;617.7,BD1614&lt;618),6,IF(AND(BD1614&gt;411.3,BD1614&lt;413),7,IF(AND(BD1614&gt;365.04,BD1614&lt;367),8,IF(AND(BD1614&gt;797.54,BD1614&lt;799),9,IF(AND(BD1614&gt;533.49,BD1614&lt;535),10,IF(AND(BD1614&gt;475.86,BD1614&lt;477),11,IF(AND(BD1614&gt;509.22,BD1614&lt;511),12,IF(AND(BD1614&gt;339.94,BD1614&lt;341.2),13,IF(AND(BD1614&gt;300.53,BD1614&lt;302),14,IF(AND(BD1614&gt;646.78,BD1614&lt;648),15,IF(AND(BD1614&gt;430.68,BD1614&lt;432),16,IF(AND(BD1614&gt;382.24,BD1614&lt;384),17,IF(AND(BD1614&gt;835.07,BD1614&lt;837),18,IF(AND(BD1614&gt;558.61,BD1614&lt;560),19,IF(AND(BD1614&gt;498.27,BD1614&lt;500),20))))))))))))))))))</f>
        <v>0</v>
      </c>
      <c r="CA1614" s="52" t="b">
        <f>IF(AND(BF1614&gt;497.89,BF1614&lt;499),3,IF(AND(BF1614&gt;360.29,BF1614&lt;362),4,IF(AND(BF1614&gt;249.38,BF1614&lt;251),5,IF(AND(BF1614&gt;628.22,BF1614&lt;630),6,IF(AND(BF1614&gt;455.21,BF1614&lt;457),7,IF(AND(BF1614&gt;315.16,BF1614&lt;317),8,IF(AND(BF1614&gt;814.35,BF1614&lt;816),9,IF(AND(BF1614&gt;571.19,BF1614&lt;573),10,IF(AND(BF1614&gt;401.59,BF1614&lt;403),11,IF(AND(BF1614&gt;521.33,BF1614&lt;523),12,IF(AND(BF1614&gt;377.28,BF1614&lt;379),13,IF(AND(BF1614&gt;261.15,BF1614&lt;263),14,IF(AND(BF1614&gt;657.8,BF1614&lt;659),15,IF(AND(BF1614&gt;476.66,BF1614&lt;478),16,IF(AND(BF1614&gt;330.01,BF1614&lt;332),17,IF(AND(BF1614&gt;852.67,BF1614&lt;854),18,IF(AND(BF1614&gt;598.08,BF1614&lt;600),19,IF(AND(BF1614&gt;420.51,BF1614&lt;422),20))))))))))))))))))</f>
        <v>0</v>
      </c>
      <c r="CB1614" s="52" t="b">
        <f>IF(AND(BK1614&gt;358.85,BK1614&lt;360),3,IF(AND(BK1614&gt;129.83,BK1614&lt;131),4,IF(AND(BK1614&gt;77.61,BK1614&lt;79),5,IF(AND(BK1614&gt;426.19,BK1614&lt;428),6,IF(AND(BK1614&gt;159.77,BK1614&lt;161),7,IF(AND(BK1614&gt;94.38,BK1614&lt;96),8,IF(AND(BK1614&gt;567.37,BK1614&lt;569),9,IF(AND(BK1614&gt;203.4,BK1614&lt;205),10,IF(AND(BK1614&gt;131.96,BK1614&lt;133),11,IF(AND(BK1614&gt;375.76,BK1614&lt;377),12,IF(AND(BK1614&gt;135.98,BK1614&lt;137),13,IF(AND(BK1614&gt;81.31,BK1614&lt;83),14,IF(AND(BK1614&gt;446.27,BK1614&lt;448),15,IF(AND(BK1614&gt;167.32,BK1614&lt;169),16,IF(AND(BK1614&gt;98.86,BK1614&lt;100),17,IF(AND(BK1614&gt;594.08,BK1614&lt;596),18,IF(AND(BK1614&gt;213.01,BK1614&lt;215),19,IF(AND(BK1614&gt;138.21,BK1614&lt;140),20))))))))))))))))))</f>
        <v>0</v>
      </c>
      <c r="CC1614" s="52" t="b">
        <f>IF(AND(BM1614&gt;195.17,BM1614&lt;197),3,IF(AND(BM1614&gt;88.93,BM1614&lt;90),4,IF(AND(BM1614&gt;47.88,BM1614&lt;49),5,IF(AND(BM1614&gt;245.08,BM1614&lt;247),6,IF(AND(BM1614&gt;111.07,BM1614&lt;113),7,IF(AND(BM1614&gt;60.92,BM1614&lt;62),8,IF(AND(BM1614&gt;296.11,BM1614&lt;298),9,IF(AND(BM1614&gt;139.41,BM1614&lt;141),10,IF(AND(BM1614&gt;78.67,BM1614&lt;80),11,IF(AND(BM1614&gt;204.39,BM1614&lt;206),12,IF(AND(BM1614&gt;93.16,BM1614&lt;95),13,IF(AND(BM1614&gt;50.17,BM1614&lt;52),14,IF(AND(BM1614&gt;256.64,BM1614&lt;258),15,IF(AND(BM1614&gt;116.33,BM1614&lt;118),16,IF(AND(BM1614&gt;63.83,BM1614&lt;65),17,IF(AND(BM1614&gt;310.07,BM1614&lt;312),18,IF(AND(BM1614&gt;146.01,BM1614&lt;148),19,IF(AND(BM1614&gt;82.42,BM1614&lt;84),20))))))))))))))))))</f>
        <v>0</v>
      </c>
      <c r="CD1614" s="52" t="b">
        <f>IF(AND(BO1614&gt;107.35,BO1614&lt;109),3,IF(AND(BO1614&gt;63.65,BO1614&lt;65),4,IF(AND(BO1614&gt;44.75,BO1614&lt;46),5,IF(AND(BO1614&gt;143.27,BO1614&lt;145),6,IF(AND(BO1614&gt;85.58,BO1614&lt;87),7,IF(AND(BO1614&gt;60.46,BO1614&lt;62),8,IF(AND(BO1614&gt;194.16,BO1614&lt;196),9,IF(AND(BO1614&gt;117.24,BO1614&lt;119),10,IF(AND(BO1614&gt;82.88,BO1614&lt;84),11,IF(AND(BO1614&gt;112.44,BO1614&lt;114),12,IF(AND(BO1614&gt;66.69,BO1614&lt;68),13,IF(AND(BO1614&gt;46.9,BO1614&lt;48),14,IF(AND(BO1614&gt;150.05,BO1614&lt;152),15,IF(AND(BO1614&gt;90.65,BO1614&lt;91),16,IF(AND(BO1614&gt;63.34,BO1614&lt;65),17,IF(AND(BO1614&gt;203.34,BO1614&lt;205),18,IF(AND(BO1614&gt;122.8,BO1614&lt;124),19,IF(AND(BO1614&gt;86.83,BO1614&lt;88),20))))))))))))))))))</f>
        <v>0</v>
      </c>
      <c r="CE1614" s="52" t="b">
        <f>IF(AND(BP1614&gt;139.85,BP1614&lt;141),3,IF(AND(BP1614&gt;103.84,BP1614&lt;105),4,IF(AND(BP1614&gt;52.32,BP1614&lt;54),5,IF(AND(BP1614&gt;285.46,BP1614&lt;287),6,IF(AND(BP1614&gt;118.42,BP1614&lt;120),7,IF(AND(BP1614&gt;62.42,BP1614&lt;64),8,IF(AND(BP1614&gt;412.27,BP1614&lt;414),9,IF(AND(BP1614&gt;140.33,BP1614&lt;142),10,IF(AND(BP1614&gt;145,BP1614&lt;147),11,IF(AND(BP1614&gt;146.47,BP1614&lt;148),12,IF(AND(BP1614&gt;108.77,BP1614&lt;110),13,IF(AND(BP1614&gt;54.82,BP1614&lt;56),14,IF(AND(BP1614&gt;298.92,BP1614&lt;300),15,IF(AND(BP1614&gt;124.03,BP1614&lt;126),16,IF(AND(BP1614&gt;65.4,BP1614&lt;67),17,IF(AND(BP1614&gt;431.69,BP1614&lt;433),18,IF(AND(BP1614&gt;146.97,BP1614&lt;148),19,IF(AND(BP1614&gt;151.86,BP1614&lt;153),20))))))))))))))))))</f>
        <v>0</v>
      </c>
      <c r="CF1614" s="52" t="b">
        <f>IF(AND(BQ1614&gt;350.42,BQ1614&lt;352),3,IF(AND(BQ1614&gt;546.22,BQ1614&lt;548),4,IF(AND(BQ1614&gt;155.33,BQ1614&lt;157),5,IF(AND(BQ1614&gt;721.99,BQ1614&lt;723),6,IF(AND(BQ1614&gt;638.96,BQ1614&lt;639),7,IF(AND(BQ1614&gt;187.79,BQ1614&lt;189),8,IF(AND(BQ1614&gt;945.4,BQ1614&lt;947),9,IF(AND(BQ1614&gt;698.46,BQ1614&lt;670),10,IF(AND(BQ1614&gt;360.7,BQ1614&lt;362),11,IF(AND(BQ1614&gt;366.94,BQ1614&lt;368),12,IF(AND(BQ1614&gt;571.94,BQ1614&lt;573),13,IF(AND(BQ1614&gt;162.68,BQ1614&lt;164),14,IF(AND(BQ1614&gt;755.97,BQ1614&lt;757),15,IF(AND(BQ1614&gt;667.99,BQ1614&lt;669),16,IF(AND(BQ1614&gt;196.66,BQ1614&lt;198),17,IF(AND(BQ1614&gt;989.88,BQ1614&lt;991),18,IF(AND(BQ1614&gt;731.33,BQ1614&lt;733),19,IF(AND(BQ1614&gt;377.7,BQ1614&lt;379),20))))))))))))))))))</f>
        <v>0</v>
      </c>
      <c r="CG1614" s="52" t="b">
        <f>IF(AND(BS1614&gt;46.2,BS1614&lt;46.5),3,IF(AND(BS1614&gt;18.8,BS1614&lt;19.1),4,IF(AND(BS1614&gt;15.8,BS1614&lt;16),5,IF(AND(BS1614&gt;78.7,BS1614&lt;79),6,IF(AND(BS1614&gt;32.1,BS1614&lt;32.4),7,IF(AND(BS1614&gt;26.9,BS1614&lt;27.3),8,IF(AND(BS1614&gt;125,BS1614&lt;125.5),9,IF(AND(BS1614&gt;48.2,BS1614&lt;48.52),10,IF(AND(BS1614&gt;43.1,BS1614&lt;43.6),11,IF(AND(BS1614&gt;48.53,BS1614&lt;48.7),12,IF(AND(BS1614&gt;19.6,BS1614&lt;20.1),13,IF(AND(BS1614&gt;16.5,BS1614&lt;16.9),14,IF(AND(BS1614&gt;82.4,BS1614&lt;82.8),15,IF(AND(BS1614&gt;33.6,BS1614&lt;34),16,IF(AND(BS1614&gt;28,BS1614&lt;28.6),17,IF(AND(BS1614&gt;130.8,BS1614&lt;131.4),18,IF(AND(BS1614&gt;50.5,BS1614&lt;50.9),19,IF(AND(BS1614&gt;45.2,BS1614&lt;45.8),20))))))))))))))))))</f>
        <v>0</v>
      </c>
    </row>
    <row r="1615" spans="1:88" ht="90" customHeight="1">
      <c r="A1615" s="297"/>
      <c r="B1615" s="300"/>
      <c r="C1615" s="309"/>
      <c r="D1615" s="292" t="s">
        <v>54</v>
      </c>
      <c r="E1615" s="293"/>
      <c r="F1615" s="10" t="s">
        <v>36</v>
      </c>
      <c r="G1615" s="12">
        <f>IF(AD1615=FALSE,0,AD1615)</f>
        <v>1987</v>
      </c>
      <c r="H1615" s="12" t="s">
        <v>36</v>
      </c>
      <c r="I1615" s="12">
        <f>IF(AE1615=FALSE,0,AE1615)</f>
        <v>0</v>
      </c>
      <c r="J1615" s="12">
        <f>IF(AF1615=FALSE,0,AF1615)</f>
        <v>0</v>
      </c>
      <c r="K1615" s="12" t="s">
        <v>36</v>
      </c>
      <c r="L1615" s="12">
        <f>IF(AG1615=FALSE,0,AG1615)</f>
        <v>0</v>
      </c>
      <c r="M1615" s="12" t="s">
        <v>36</v>
      </c>
      <c r="N1615" s="12" t="s">
        <v>36</v>
      </c>
      <c r="O1615" s="12" t="s">
        <v>36</v>
      </c>
      <c r="P1615" s="12" t="s">
        <v>36</v>
      </c>
      <c r="Q1615" s="12">
        <f>IF(AH1615=FALSE,0,AH1615)</f>
        <v>0</v>
      </c>
      <c r="R1615" s="12" t="s">
        <v>36</v>
      </c>
      <c r="S1615" s="12">
        <f>IF(AI1615=FALSE,0,AI1615)</f>
        <v>0</v>
      </c>
      <c r="T1615" s="12" t="s">
        <v>36</v>
      </c>
      <c r="U1615" s="12">
        <f>IF(AJ1615=FALSE,0,AJ1615)</f>
        <v>0</v>
      </c>
      <c r="V1615" s="12">
        <f>IF(AK1615=FALSE,0,AK1615)</f>
        <v>0</v>
      </c>
      <c r="W1615" s="12">
        <f>IF(AL1615=FALSE,0,AL1615)</f>
        <v>0</v>
      </c>
      <c r="X1615" s="12" t="s">
        <v>36</v>
      </c>
      <c r="Y1615" s="12">
        <f>IF(AM1615=FALSE,0,AM1615)</f>
        <v>0</v>
      </c>
      <c r="Z1615" s="12" t="s">
        <v>36</v>
      </c>
      <c r="AA1615" s="27" t="s">
        <v>336</v>
      </c>
      <c r="AD1615" s="52">
        <f>IF(AD1614=3,948.15,IF(AD1614=4,624.59,IF(AD1614=5,238.38,IF(AD1614=6,1987,IF(AD1614=7,740.75,IF(AD1614=8,283.91,IF(AD1614=9,2682.35,IF(AD1614=10,829.59,IF(AD1614=11,586.15,IF(AD1614=12,992.71,IF(AD1614=13,653.95,IF(AD1614=14,249.59,IF(AD1614=15,2080.39,IF(AD1614=16,775.57,IF(AD1614=17,297.25,IF(AD1614=18,2808.42,IF(AD1614=19,868.59,IF(AD1614=20,613.7))))))))))))))))))</f>
        <v>1987</v>
      </c>
      <c r="AE1615" s="52" t="b">
        <f>IF(AE1614=5,1205.78,IF(AE1614=8,1408.63,IF(AE1614=11,1428.91,IF(AE1614=14,1262.45,IF(AE1614=17,1474.83,IF(AE1614=20,1496.07))))))</f>
        <v>0</v>
      </c>
      <c r="AF1615" s="52" t="b">
        <f>IF(AF1614=3,487.32,IF(AF1614=4,325.64,IF(AF1614=5,287.99,IF(AF1614=6,618.7,IF(AF1614=7,412.3,IF(AF1614=8,366.04,IF(AF1614=9,798.54,IF(AF1614=10,534.49,IF(AF1614=11,476.86,IF(AF1614=12,510.22,IF(AF1614=13,340.94,IF(AF1614=14,301.53,IF(AF1614=15,647.78,IF(AF1614=16,431.68,IF(AF1614=17,383.24,IF(AF1614=18,836.07,IF(AF1614=19,559.61,IF(AF1614=20,499.27))))))))))))))))))</f>
        <v>0</v>
      </c>
      <c r="AG1615" s="52" t="b">
        <f>IF(AG1614=3,498.89,IF(AG1614=4,361.29,IF(AG1614=5,250.38,IF(AG1614=6,629.22,IF(AG1614=7,456.21,IF(AG1614=8,316.16,IF(AG1614=9,815.35,IF(AG1614=10,572.19,IF(AG1614=11,402.59,IF(AG1614=12,522.33,IF(AG1614=13,378.28,IF(AG1614=14,262.15,IF(AG1614=15,658.8,IF(AG1614=16,477.66,IF(AG1614=17,331.01,IF(AG1614=18,853.67,IF(AG1614=19,599.08,IF(AG1614=20,421.51))))))))))))))))))</f>
        <v>0</v>
      </c>
      <c r="AH1615" s="52" t="b">
        <f>IF(AH1614=3,359.85,IF(AH1614=4,130.83,IF(AH1614=5,78.61,IF(AH1614=6,427.19,IF(AH1614=7,160.77,IF(AH1614=8,95.38,IF(AH1614=9,568.37,IF(AH1614=10,204.4,IF(AH1614=11,132.96,IF(AH1614=12,376.76,IF(AH1614=13,136.98,IF(AH1614=14,82.31,IF(AH1614=15,447.27,IF(AH1614=16,168.32,IF(AH1614=17,99.86,IF(AH1614=18,595.08,IF(AH1614=19,214.01,IF(AH1614=20,139.21))))))))))))))))))</f>
        <v>0</v>
      </c>
      <c r="AI1615" s="52" t="b">
        <f>IF(AI1614=3,196.17,IF(AI1614=4,89.93,IF(AI1614=5,48.88,IF(AI1614=6,246.08,IF(AI1614=7,112.07,IF(AI1614=8,61.92,IF(AI1614=9,297.11,IF(AI1614=10,140.41,IF(AI1614=11,79.67,IF(AI1614=12,205.39,IF(AI1614=13,94.16,IF(AI1614=14,51.17,IF(AI1614=15,257.64,IF(AI1614=16,117.33,IF(AI1614=17,64.83,IF(AI1614=18,311.07,IF(AI1614=19,147.01,IF(AI1614=20,83.42))))))))))))))))))</f>
        <v>0</v>
      </c>
      <c r="AJ1615" s="52" t="b">
        <f>IF(AJ1614=3,108.35,IF(AJ1614=4,64.65,IF(AJ1614=5,45.75,IF(AJ1614=6,144.27,IF(AJ1614=7,86.58,IF(AJ1614=8,61.46,IF(AJ1614=9,195.16,IF(AJ1614=10,118.24,IF(AJ1614=11,83.88,IF(AJ1614=12,113.44,IF(AJ1614=13,67.69,IF(AJ1614=14,47.9,IF(AJ1614=15,151.05,IF(AJ1614=16,90.65,IF(AJ1614=17,64.34,IF(AJ1614=18,204.34,IF(AJ1614=19,123.8,IF(AJ1614=20,87.83))))))))))))))))))</f>
        <v>0</v>
      </c>
      <c r="AK1615" s="52" t="b">
        <f>IF(AK1614=3,140.85,IF(AK1614=4,104.84,IF(AK1614=5,53.32,IF(AK1614=6,286.46,IF(AK1614=7,119.42,IF(AK1614=8,63.42,IF(AK1614=9,413.27,IF(AK1614=10,141.33,IF(AK1614=11,146,IF(AK1614=12,147.47,IF(AK1614=13,109.77,IF(AK1614=14,55.82,IF(AK1614=15,299.92,IF(AK1614=16,125.03,IF(AK1614=17,66.4,IF(AK1614=18,432.69,IF(AK1614=19,147.97,IF(AK1614=20,152.86))))))))))))))))))</f>
        <v>0</v>
      </c>
      <c r="AL1615" s="52" t="b">
        <f>IF(AL1614=3,351.42,IF(AL1614=4,547.22,IF(AL1614=5,156.33,IF(AL1614=6,722.99,IF(AL1614=7,638.96,IF(AL1614=8,188.79,IF(AL1614=9,946.4,IF(AL1614=10,699.46,IF(AL1614=11,361.7,IF(AL1614=12,367.94,IF(AL1614=13,572.94,IF(AL1614=14,163.68,IF(AL1614=15,756.97,IF(AL1614=16,668.99,IF(AL1614=17,197.66,IF(AL1614=18,990.88,IF(AL1614=19,732.33,IF(AL1614=20,378.7))))))))))))))))))</f>
        <v>0</v>
      </c>
      <c r="AM1615" s="52" t="b">
        <f>IF(AM1614=3,46.41,IF(AM1614=4,19.01,IF(AM1614=5,15.96,IF(AM1614=6,78.9,IF(AM1614=7,32.34,IF(AM1614=8,27.09,IF(AM1614=9,125.27,IF(AM1614=10,48.48,IF(AM1614=11,43.47,IF(AM1614=12,48.59,IF(AM1614=13,19.9,IF(AM1614=14,16.71,IF(AM1614=15,82.61,IF(AM1614=16,33.86,IF(AM1614=17,28.36,IF(AM1614=18,131.15,IF(AM1614=19,50.76,IF(AM1614=20,45.51))))))))))))))))))</f>
        <v>0</v>
      </c>
      <c r="AO1615" s="4">
        <f t="shared" si="3644"/>
        <v>0</v>
      </c>
      <c r="AP1615" s="4">
        <f t="shared" si="3645"/>
        <v>0</v>
      </c>
      <c r="AQ1615" s="4">
        <f t="shared" si="3618"/>
        <v>0</v>
      </c>
      <c r="AU1615" s="297"/>
      <c r="AV1615" s="300"/>
      <c r="AW1615" s="309"/>
      <c r="AX1615" s="322" t="s">
        <v>54</v>
      </c>
      <c r="AY1615" s="293"/>
      <c r="AZ1615" s="10" t="s">
        <v>36</v>
      </c>
      <c r="BA1615" s="12">
        <f>IF(BX1615=FALSE,0,BX1615)</f>
        <v>3974</v>
      </c>
      <c r="BB1615" s="12" t="s">
        <v>36</v>
      </c>
      <c r="BC1615" s="12">
        <f>IF(BY1615=FALSE,0,BY1615)</f>
        <v>0</v>
      </c>
      <c r="BD1615" s="12">
        <f>IF(BZ1615=FALSE,0,BZ1615)</f>
        <v>0</v>
      </c>
      <c r="BE1615" s="12" t="s">
        <v>36</v>
      </c>
      <c r="BF1615" s="12">
        <f>IF(CA1615=FALSE,0,CA1615)</f>
        <v>0</v>
      </c>
      <c r="BG1615" s="12" t="s">
        <v>36</v>
      </c>
      <c r="BH1615" s="12" t="s">
        <v>36</v>
      </c>
      <c r="BI1615" s="12" t="s">
        <v>36</v>
      </c>
      <c r="BJ1615" s="12" t="s">
        <v>36</v>
      </c>
      <c r="BK1615" s="12">
        <f>IF(CB1615=FALSE,0,CB1615)</f>
        <v>0</v>
      </c>
      <c r="BL1615" s="12" t="s">
        <v>36</v>
      </c>
      <c r="BM1615" s="12">
        <f>IF(CC1615=FALSE,0,CC1615)</f>
        <v>0</v>
      </c>
      <c r="BN1615" s="12" t="s">
        <v>36</v>
      </c>
      <c r="BO1615" s="12">
        <f>IF(CD1615=FALSE,0,CD1615)</f>
        <v>0</v>
      </c>
      <c r="BP1615" s="12">
        <f>IF(CE1615=FALSE,0,CE1615)</f>
        <v>0</v>
      </c>
      <c r="BQ1615" s="12">
        <f>IF(CF1615=FALSE,0,CF1615)</f>
        <v>0</v>
      </c>
      <c r="BR1615" s="12" t="s">
        <v>36</v>
      </c>
      <c r="BS1615" s="12">
        <f>IF(CG1615=FALSE,0,CG1615)</f>
        <v>0</v>
      </c>
      <c r="BT1615" s="12" t="s">
        <v>36</v>
      </c>
      <c r="BU1615" s="27" t="s">
        <v>336</v>
      </c>
      <c r="BX1615" s="52">
        <f>IF(AD1614=3,1896.3,IF(AD1614=4,1249.18,IF(AD1614=5,476.76,IF(AD1614=6,3974,IF(AD1614=7,1481.5,IF(AD1614=8,567.82,IF(AD1614=9,5364.7,IF(AD1614=10,1659.18,IF(AD1614=11,1172.3)))))))))</f>
        <v>3974</v>
      </c>
      <c r="BY1615" s="52" t="b">
        <f>IF(AE1614=5,2411.56,IF(AE1614=8,2817.26,IF(AE1614=11,2857.82)))</f>
        <v>0</v>
      </c>
      <c r="BZ1615" s="52" t="b">
        <f>IF(AF1614=3,974.64,IF(AF1614=4,651.28,IF(AF1614=5,575.98,IF(AF1614=6,1237.4,IF(AF1614=7,824.6,IF(AF1614=8,732.08,IF(AF1614=9,1597.08,IF(AF1614=10,1068.98,IF(AF1614=11,953.72)))))))))</f>
        <v>0</v>
      </c>
      <c r="CA1615" s="52" t="b">
        <f>IF(AG1614=3,997.78,IF(AG1614=4,722.58,IF(AG1614=5,500.76,IF(AG1614=6,1258.44,IF(AG1614=7,912.42,IF(AG1614=8,632.32,IF(AG1614=9,1630.7,IF(AG1614=10,1144.38,IF(AG1614=11,805.18)))))))))</f>
        <v>0</v>
      </c>
      <c r="CB1615" s="52" t="b">
        <f>IF(AH1614=3,719.7,IF(AH1614=4,261.66,IF(AH1614=5,157.22,IF(AH1614=6,854.38,IF(AH1614=7,321.54,IF(AH1614=8,190.76,IF(AH1614=9,1136.74,IF(AH1614=10,408.8,IF(AH1614=11,265.92)))))))))</f>
        <v>0</v>
      </c>
      <c r="CC1615" s="52" t="b">
        <f>IF(AI1614=3,392.34,IF(AI1614=4,179.86,IF(AI1614=5,97.76,IF(AI1614=6,492.16,IF(AI1614=7,224.14,IF(AI1614=8,123.84,IF(AI1614=9,594.22,IF(AI1614=10,280.82,IF(AI1614=11,159.34)))))))))</f>
        <v>0</v>
      </c>
      <c r="CD1615" s="52" t="b">
        <f>IF(AJ1614=3,216.7,IF(AJ1614=4,129.3,IF(AJ1614=5,91.5,IF(AJ1614=6,288.54,IF(AJ1614=7,173.16,IF(AJ1614=8,122.92,IF(AJ1614=9,390.32,IF(AJ1614=10,236.48,IF(AJ1614=11,167.76)))))))))</f>
        <v>0</v>
      </c>
      <c r="CE1615" s="52" t="b">
        <f>IF(AK1614=3,281.7,IF(AK1614=4,209.68,IF(AK1614=5,106.64,IF(AK1614=6,572.92,IF(AK1614=7,238.84,IF(AK1614=8,126.84,IF(AK1614=9,826.54,IF(AK1614=10,282.66,IF(AK1614=11,292)))))))))</f>
        <v>0</v>
      </c>
      <c r="CF1615" s="52" t="b">
        <f>IF(AL1614=3,702.84,IF(AL1614=4,1094.44,IF(AL1614=5,312.66,IF(AL1614=6,1445.98,IF(AL1614=7,1277.92,IF(AL1614=8,377.58,IF(AL1614=9,1892.8,IF(AL1614=10,1398.92,IF(AL1614=11,723.4)))))))))</f>
        <v>0</v>
      </c>
      <c r="CG1615" s="52" t="b">
        <f>IF(AM1614=3,92.82,IF(AM1614=4,38.02,IF(AM1614=5,31.92,IF(AM1614=6,157.8,IF(AM1614=7,64.68,IF(AM1614=8,54.18,IF(AM1614=9,250.54,IF(AM1614=10,96.96,IF(AM1614=11,86.94)))))))))</f>
        <v>0</v>
      </c>
    </row>
    <row r="1616" spans="1:88" ht="30" customHeight="1">
      <c r="A1616" s="295" t="s">
        <v>39</v>
      </c>
      <c r="B1616" s="298" t="s">
        <v>243</v>
      </c>
      <c r="C1616" s="307">
        <v>693.22</v>
      </c>
      <c r="D1616" s="298" t="s">
        <v>27</v>
      </c>
      <c r="E1616" s="36" t="s">
        <v>28</v>
      </c>
      <c r="F1616" s="10">
        <f>G1616+I1616+J1616+L1616+Q1616+S1616+U1616+V1616+W1616+Y1616+Z1616</f>
        <v>1377428.14</v>
      </c>
      <c r="G1616" s="44">
        <v>1377428.14</v>
      </c>
      <c r="H1616" s="10">
        <v>0</v>
      </c>
      <c r="I1616" s="46">
        <v>0</v>
      </c>
      <c r="J1616" s="46">
        <v>0</v>
      </c>
      <c r="K1616" s="10">
        <v>0</v>
      </c>
      <c r="L1616" s="10">
        <f>M1616+O1616</f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14">
        <v>0</v>
      </c>
      <c r="W1616" s="14">
        <v>0</v>
      </c>
      <c r="X1616" s="10">
        <v>0</v>
      </c>
      <c r="Y1616" s="14">
        <v>0</v>
      </c>
      <c r="Z1616" s="14">
        <v>0</v>
      </c>
      <c r="AA1616" s="27" t="s">
        <v>328</v>
      </c>
      <c r="AO1616" s="4">
        <f t="shared" si="3644"/>
        <v>0</v>
      </c>
      <c r="AP1616" s="4">
        <f t="shared" si="3645"/>
        <v>0</v>
      </c>
      <c r="AQ1616" s="4">
        <f t="shared" si="3618"/>
        <v>0</v>
      </c>
      <c r="AU1616" s="295" t="s">
        <v>39</v>
      </c>
      <c r="AV1616" s="298" t="s">
        <v>243</v>
      </c>
      <c r="AW1616" s="307">
        <v>693.22</v>
      </c>
      <c r="AX1616" s="298" t="s">
        <v>27</v>
      </c>
      <c r="AY1616" s="36" t="s">
        <v>28</v>
      </c>
      <c r="AZ1616" s="10">
        <f>BA1616+BC1616+BD1616+BF1616+BK1616+BM1616+BO1616+BP1616+BQ1616+BS1616+BT1616</f>
        <v>2754856.28</v>
      </c>
      <c r="BA1616" s="44">
        <f>ROUND($C1616*BA1624,2)</f>
        <v>2754856.28</v>
      </c>
      <c r="BB1616" s="10">
        <f>ROUND(H1616*2,2)</f>
        <v>0</v>
      </c>
      <c r="BC1616" s="44">
        <f>ROUND($C1616*BC1624,2)</f>
        <v>0</v>
      </c>
      <c r="BD1616" s="44">
        <f>ROUND($C1616*BD1624,2)</f>
        <v>0</v>
      </c>
      <c r="BE1616" s="10">
        <f>ROUND(K1616*2,2)</f>
        <v>0</v>
      </c>
      <c r="BF1616" s="44">
        <f>ROUND($C1616*BF1624,2)</f>
        <v>0</v>
      </c>
      <c r="BG1616" s="10">
        <f>ROUND(M1616*2,2)</f>
        <v>0</v>
      </c>
      <c r="BH1616" s="10">
        <f>ROUND(N1616*2,2)</f>
        <v>0</v>
      </c>
      <c r="BI1616" s="10">
        <f>ROUND(O1616*2,2)</f>
        <v>0</v>
      </c>
      <c r="BJ1616" s="10">
        <f>ROUND(P1616*2,2)</f>
        <v>0</v>
      </c>
      <c r="BK1616" s="44">
        <f>ROUND($C1616*BK1624,2)</f>
        <v>0</v>
      </c>
      <c r="BL1616" s="10">
        <f>ROUND(R1616*2,2)</f>
        <v>0</v>
      </c>
      <c r="BM1616" s="44">
        <f>ROUND($C1616*BM1624,2)</f>
        <v>0</v>
      </c>
      <c r="BN1616" s="10">
        <f>ROUND(T1616*2,2)</f>
        <v>0</v>
      </c>
      <c r="BO1616" s="44">
        <f>ROUND($C1616*BO1624,2)</f>
        <v>0</v>
      </c>
      <c r="BP1616" s="44">
        <f>ROUND(V1616*2,2)</f>
        <v>0</v>
      </c>
      <c r="BQ1616" s="44">
        <f>ROUND($C1616*BQ1624,2)</f>
        <v>0</v>
      </c>
      <c r="BR1616" s="10">
        <f>ROUND(X1616*2,2)</f>
        <v>0</v>
      </c>
      <c r="BS1616" s="44">
        <f>ROUND(Y1616*2,2)</f>
        <v>0</v>
      </c>
      <c r="BT1616" s="10">
        <f>ROUND(Z1616*2,2)</f>
        <v>0</v>
      </c>
      <c r="BU1616" s="27" t="s">
        <v>328</v>
      </c>
      <c r="CI1616" s="32">
        <f>BF1616-BG1616</f>
        <v>0</v>
      </c>
    </row>
    <row r="1617" spans="1:88" ht="60" customHeight="1">
      <c r="A1617" s="296"/>
      <c r="B1617" s="299"/>
      <c r="C1617" s="308"/>
      <c r="D1617" s="300"/>
      <c r="E1617" s="36" t="s">
        <v>29</v>
      </c>
      <c r="F1617" s="10">
        <f t="shared" ref="F1617:F1621" si="3667">G1617+I1617+J1617+L1617+Q1617+S1617+U1617+V1617+W1617+Y1617+Z1617</f>
        <v>0</v>
      </c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27" t="s">
        <v>329</v>
      </c>
      <c r="AO1617" s="4">
        <f t="shared" si="3644"/>
        <v>0</v>
      </c>
      <c r="AP1617" s="4">
        <f t="shared" si="3645"/>
        <v>0</v>
      </c>
      <c r="AQ1617" s="4">
        <f t="shared" si="3618"/>
        <v>0</v>
      </c>
      <c r="AU1617" s="296"/>
      <c r="AV1617" s="299"/>
      <c r="AW1617" s="308"/>
      <c r="AX1617" s="300"/>
      <c r="AY1617" s="36" t="s">
        <v>29</v>
      </c>
      <c r="AZ1617" s="10">
        <f t="shared" ref="AZ1617:AZ1621" si="3668">BA1617+BC1617+BD1617+BF1617+BK1617+BM1617+BO1617+BP1617+BQ1617+BS1617+BT1617</f>
        <v>0</v>
      </c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27" t="s">
        <v>329</v>
      </c>
    </row>
    <row r="1618" spans="1:88" ht="120" customHeight="1">
      <c r="A1618" s="296"/>
      <c r="B1618" s="299"/>
      <c r="C1618" s="308"/>
      <c r="D1618" s="298" t="s">
        <v>30</v>
      </c>
      <c r="E1618" s="36" t="s">
        <v>241</v>
      </c>
      <c r="F1618" s="10">
        <f t="shared" si="3667"/>
        <v>0</v>
      </c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27" t="s">
        <v>330</v>
      </c>
      <c r="AO1618" s="4">
        <f t="shared" si="3644"/>
        <v>0</v>
      </c>
      <c r="AP1618" s="4">
        <f t="shared" si="3645"/>
        <v>0</v>
      </c>
      <c r="AQ1618" s="4">
        <f t="shared" si="3618"/>
        <v>0</v>
      </c>
      <c r="AT1618" s="32">
        <f>AZ1618-BC1618</f>
        <v>0</v>
      </c>
      <c r="AU1618" s="296"/>
      <c r="AV1618" s="299"/>
      <c r="AW1618" s="308"/>
      <c r="AX1618" s="298" t="s">
        <v>30</v>
      </c>
      <c r="AY1618" s="36" t="s">
        <v>241</v>
      </c>
      <c r="AZ1618" s="10">
        <f t="shared" si="3668"/>
        <v>0</v>
      </c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27" t="s">
        <v>330</v>
      </c>
    </row>
    <row r="1619" spans="1:88" ht="30" customHeight="1">
      <c r="A1619" s="296"/>
      <c r="B1619" s="299"/>
      <c r="C1619" s="308"/>
      <c r="D1619" s="299"/>
      <c r="E1619" s="36" t="s">
        <v>32</v>
      </c>
      <c r="F1619" s="10">
        <f t="shared" si="3667"/>
        <v>0</v>
      </c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27" t="s">
        <v>331</v>
      </c>
      <c r="AO1619" s="4">
        <f t="shared" si="3644"/>
        <v>0</v>
      </c>
      <c r="AP1619" s="4">
        <f t="shared" si="3645"/>
        <v>0</v>
      </c>
      <c r="AQ1619" s="4">
        <f t="shared" si="3618"/>
        <v>0</v>
      </c>
      <c r="AU1619" s="296"/>
      <c r="AV1619" s="299"/>
      <c r="AW1619" s="308"/>
      <c r="AX1619" s="299"/>
      <c r="AY1619" s="36" t="s">
        <v>32</v>
      </c>
      <c r="AZ1619" s="10">
        <f t="shared" si="3668"/>
        <v>0</v>
      </c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27" t="s">
        <v>331</v>
      </c>
    </row>
    <row r="1620" spans="1:88" ht="30" customHeight="1">
      <c r="A1620" s="296"/>
      <c r="B1620" s="299"/>
      <c r="C1620" s="308"/>
      <c r="D1620" s="299"/>
      <c r="E1620" s="36" t="s">
        <v>33</v>
      </c>
      <c r="F1620" s="10">
        <f t="shared" si="3667"/>
        <v>0</v>
      </c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27" t="s">
        <v>332</v>
      </c>
      <c r="AO1620" s="4">
        <f t="shared" si="3644"/>
        <v>0</v>
      </c>
      <c r="AP1620" s="4">
        <f t="shared" si="3645"/>
        <v>0</v>
      </c>
      <c r="AQ1620" s="4">
        <f t="shared" si="3618"/>
        <v>0</v>
      </c>
      <c r="AU1620" s="296"/>
      <c r="AV1620" s="299"/>
      <c r="AW1620" s="308"/>
      <c r="AX1620" s="299"/>
      <c r="AY1620" s="36" t="s">
        <v>33</v>
      </c>
      <c r="AZ1620" s="10">
        <f t="shared" si="3668"/>
        <v>0</v>
      </c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27" t="s">
        <v>332</v>
      </c>
    </row>
    <row r="1621" spans="1:88" ht="30" customHeight="1">
      <c r="A1621" s="296"/>
      <c r="B1621" s="299"/>
      <c r="C1621" s="308"/>
      <c r="D1621" s="300"/>
      <c r="E1621" s="36" t="s">
        <v>34</v>
      </c>
      <c r="F1621" s="10">
        <f t="shared" si="3667"/>
        <v>0</v>
      </c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27" t="s">
        <v>333</v>
      </c>
      <c r="AO1621" s="4">
        <f t="shared" si="3644"/>
        <v>0</v>
      </c>
      <c r="AP1621" s="4">
        <f t="shared" si="3645"/>
        <v>0</v>
      </c>
      <c r="AQ1621" s="4">
        <f t="shared" si="3618"/>
        <v>0</v>
      </c>
      <c r="AU1621" s="296"/>
      <c r="AV1621" s="299"/>
      <c r="AW1621" s="308"/>
      <c r="AX1621" s="300"/>
      <c r="AY1621" s="36" t="s">
        <v>34</v>
      </c>
      <c r="AZ1621" s="10">
        <f t="shared" si="3668"/>
        <v>0</v>
      </c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27" t="s">
        <v>333</v>
      </c>
    </row>
    <row r="1622" spans="1:88" ht="30" customHeight="1">
      <c r="A1622" s="296"/>
      <c r="B1622" s="299"/>
      <c r="C1622" s="308"/>
      <c r="D1622" s="311" t="s">
        <v>35</v>
      </c>
      <c r="E1622" s="312"/>
      <c r="F1622" s="10">
        <f>F1616+F1617+F1618+F1619+F1620+F1621</f>
        <v>1377428.14</v>
      </c>
      <c r="G1622" s="10">
        <f t="shared" ref="G1622" si="3669">G1616+G1617+G1618+G1619+G1620+G1621</f>
        <v>1377428.14</v>
      </c>
      <c r="H1622" s="10">
        <f t="shared" ref="H1622" si="3670">H1616+H1617+H1618+H1619+H1620+H1621</f>
        <v>0</v>
      </c>
      <c r="I1622" s="10">
        <f t="shared" ref="I1622" si="3671">I1616+I1617+I1618+I1619+I1620+I1621</f>
        <v>0</v>
      </c>
      <c r="J1622" s="10">
        <f t="shared" ref="J1622" si="3672">J1616+J1617+J1618+J1619+J1620+J1621</f>
        <v>0</v>
      </c>
      <c r="K1622" s="10">
        <f t="shared" ref="K1622" si="3673">K1616+K1617+K1618+K1619+K1620+K1621</f>
        <v>0</v>
      </c>
      <c r="L1622" s="10">
        <f t="shared" ref="L1622" si="3674">L1616+L1617+L1618+L1619+L1620+L1621</f>
        <v>0</v>
      </c>
      <c r="M1622" s="10">
        <f t="shared" ref="M1622" si="3675">M1616+M1617+M1618+M1619+M1620+M1621</f>
        <v>0</v>
      </c>
      <c r="N1622" s="10">
        <f t="shared" ref="N1622" si="3676">N1616+N1617+N1618+N1619+N1620+N1621</f>
        <v>0</v>
      </c>
      <c r="O1622" s="10">
        <f t="shared" ref="O1622" si="3677">O1616+O1617+O1618+O1619+O1620+O1621</f>
        <v>0</v>
      </c>
      <c r="P1622" s="10">
        <f t="shared" ref="P1622" si="3678">P1616+P1617+P1618+P1619+P1620+P1621</f>
        <v>0</v>
      </c>
      <c r="Q1622" s="10">
        <f t="shared" ref="Q1622" si="3679">Q1616+Q1617+Q1618+Q1619+Q1620+Q1621</f>
        <v>0</v>
      </c>
      <c r="R1622" s="10">
        <f t="shared" ref="R1622" si="3680">R1616+R1617+R1618+R1619+R1620+R1621</f>
        <v>0</v>
      </c>
      <c r="S1622" s="10">
        <f t="shared" ref="S1622" si="3681">S1616+S1617+S1618+S1619+S1620+S1621</f>
        <v>0</v>
      </c>
      <c r="T1622" s="10">
        <f t="shared" ref="T1622" si="3682">T1616+T1617+T1618+T1619+T1620+T1621</f>
        <v>0</v>
      </c>
      <c r="U1622" s="10">
        <f t="shared" ref="U1622" si="3683">U1616+U1617+U1618+U1619+U1620+U1621</f>
        <v>0</v>
      </c>
      <c r="V1622" s="10">
        <f t="shared" ref="V1622" si="3684">V1616+V1617+V1618+V1619+V1620+V1621</f>
        <v>0</v>
      </c>
      <c r="W1622" s="10">
        <f t="shared" ref="W1622" si="3685">W1616+W1617+W1618+W1619+W1620+W1621</f>
        <v>0</v>
      </c>
      <c r="X1622" s="10">
        <f t="shared" ref="X1622" si="3686">X1616+X1617+X1618+X1619+X1620+X1621</f>
        <v>0</v>
      </c>
      <c r="Y1622" s="10">
        <f t="shared" ref="Y1622" si="3687">Y1616+Y1617+Y1618+Y1619+Y1620+Y1621</f>
        <v>0</v>
      </c>
      <c r="Z1622" s="10">
        <f t="shared" ref="Z1622" si="3688">Z1616+Z1617+Z1618+Z1619+Z1620+Z1621</f>
        <v>0</v>
      </c>
      <c r="AA1622" s="27" t="s">
        <v>334</v>
      </c>
      <c r="AO1622" s="4">
        <f t="shared" si="3644"/>
        <v>0</v>
      </c>
      <c r="AP1622" s="4">
        <f t="shared" si="3645"/>
        <v>0</v>
      </c>
      <c r="AQ1622" s="4">
        <f t="shared" si="3618"/>
        <v>0</v>
      </c>
      <c r="AU1622" s="296"/>
      <c r="AV1622" s="299"/>
      <c r="AW1622" s="308"/>
      <c r="AX1622" s="323" t="s">
        <v>35</v>
      </c>
      <c r="AY1622" s="312"/>
      <c r="AZ1622" s="10">
        <f>AZ1616+AZ1617+AZ1618+AZ1619+AZ1620+AZ1621</f>
        <v>2754856.28</v>
      </c>
      <c r="BA1622" s="10">
        <f t="shared" ref="BA1622:BT1622" si="3689">BA1616+BA1617+BA1618+BA1619+BA1620+BA1621</f>
        <v>2754856.28</v>
      </c>
      <c r="BB1622" s="10">
        <f t="shared" si="3689"/>
        <v>0</v>
      </c>
      <c r="BC1622" s="10">
        <f t="shared" si="3689"/>
        <v>0</v>
      </c>
      <c r="BD1622" s="10">
        <f t="shared" si="3689"/>
        <v>0</v>
      </c>
      <c r="BE1622" s="10">
        <f t="shared" si="3689"/>
        <v>0</v>
      </c>
      <c r="BF1622" s="10">
        <f t="shared" si="3689"/>
        <v>0</v>
      </c>
      <c r="BG1622" s="10">
        <f t="shared" si="3689"/>
        <v>0</v>
      </c>
      <c r="BH1622" s="10">
        <f t="shared" si="3689"/>
        <v>0</v>
      </c>
      <c r="BI1622" s="10">
        <f t="shared" si="3689"/>
        <v>0</v>
      </c>
      <c r="BJ1622" s="10">
        <f t="shared" si="3689"/>
        <v>0</v>
      </c>
      <c r="BK1622" s="10">
        <f t="shared" si="3689"/>
        <v>0</v>
      </c>
      <c r="BL1622" s="10">
        <f t="shared" si="3689"/>
        <v>0</v>
      </c>
      <c r="BM1622" s="10">
        <f t="shared" si="3689"/>
        <v>0</v>
      </c>
      <c r="BN1622" s="10">
        <f t="shared" si="3689"/>
        <v>0</v>
      </c>
      <c r="BO1622" s="10">
        <f t="shared" si="3689"/>
        <v>0</v>
      </c>
      <c r="BP1622" s="10">
        <f t="shared" si="3689"/>
        <v>0</v>
      </c>
      <c r="BQ1622" s="10">
        <f t="shared" si="3689"/>
        <v>0</v>
      </c>
      <c r="BR1622" s="10">
        <f t="shared" si="3689"/>
        <v>0</v>
      </c>
      <c r="BS1622" s="10">
        <f t="shared" si="3689"/>
        <v>0</v>
      </c>
      <c r="BT1622" s="10">
        <f t="shared" si="3689"/>
        <v>0</v>
      </c>
      <c r="BU1622" s="27" t="s">
        <v>334</v>
      </c>
      <c r="CI1622" s="32">
        <f>BF1622-BG1622</f>
        <v>0</v>
      </c>
      <c r="CJ1622" s="123"/>
    </row>
    <row r="1623" spans="1:88" ht="75" customHeight="1">
      <c r="A1623" s="296"/>
      <c r="B1623" s="299"/>
      <c r="C1623" s="308"/>
      <c r="D1623" s="292" t="s">
        <v>54</v>
      </c>
      <c r="E1623" s="293"/>
      <c r="F1623" s="11">
        <f>ROUND(F1622/C1616,2)</f>
        <v>1987</v>
      </c>
      <c r="G1623" s="11">
        <f>ROUND(G1622/C1616,2)</f>
        <v>1987</v>
      </c>
      <c r="H1623" s="11">
        <f>ROUND(H1622/C1616,2)</f>
        <v>0</v>
      </c>
      <c r="I1623" s="11">
        <f>ROUND(I1622/C1616,2)</f>
        <v>0</v>
      </c>
      <c r="J1623" s="11">
        <f>ROUND(J1622/C1616,2)</f>
        <v>0</v>
      </c>
      <c r="K1623" s="11">
        <f>ROUND(K1622/C1616,2)</f>
        <v>0</v>
      </c>
      <c r="L1623" s="11">
        <f>ROUND(L1622/C1616,2)</f>
        <v>0</v>
      </c>
      <c r="M1623" s="11">
        <f>ROUND(M1622/C1616,2)</f>
        <v>0</v>
      </c>
      <c r="N1623" s="11">
        <f>ROUND(N1622/C1616,2)</f>
        <v>0</v>
      </c>
      <c r="O1623" s="11">
        <f>ROUND(O1622/C1616,2)</f>
        <v>0</v>
      </c>
      <c r="P1623" s="11">
        <f>ROUND(P1622/C1616,2)</f>
        <v>0</v>
      </c>
      <c r="Q1623" s="11">
        <f>ROUND(Q1622/C1616,2)</f>
        <v>0</v>
      </c>
      <c r="R1623" s="11">
        <f>ROUND(R1622/C1616,2)</f>
        <v>0</v>
      </c>
      <c r="S1623" s="11">
        <f>ROUND(S1622/C1616,2)</f>
        <v>0</v>
      </c>
      <c r="T1623" s="11">
        <f>ROUND(T1622/C1616,2)</f>
        <v>0</v>
      </c>
      <c r="U1623" s="11">
        <f>ROUND(U1622/C1616,2)</f>
        <v>0</v>
      </c>
      <c r="V1623" s="11">
        <f>ROUND(V1622/C1616,2)</f>
        <v>0</v>
      </c>
      <c r="W1623" s="11">
        <f>ROUND(W1622/C1616,2)</f>
        <v>0</v>
      </c>
      <c r="X1623" s="11">
        <f>ROUND(X1622/C1616,2)</f>
        <v>0</v>
      </c>
      <c r="Y1623" s="11">
        <f>ROUND(Y1622/C1616,2)</f>
        <v>0</v>
      </c>
      <c r="Z1623" s="11">
        <f>ROUND(Z1622/C1616,2)</f>
        <v>0</v>
      </c>
      <c r="AA1623" s="27" t="s">
        <v>335</v>
      </c>
      <c r="AD1623" s="52">
        <f>IF(AND(G1623&gt;947.15,G1623&lt;949),3,IF(AND(G1623&gt;623.59,G1623&lt;625),4,IF(AND(G1623&gt;237.38,G1623&lt;239),5,IF(AND(G1623&gt;1986,G1623&lt;1988),6,IF(AND(G1623&gt;739.75,G1623&lt;741),7,IF(AND(G1623&gt;282.91,G1623&lt;284),8,IF(AND(G1623&gt;2681.35,G1623&lt;2683),9,IF(AND(G1623&gt;828.59,G1623&lt;830),10,IF(AND(G1623&gt;585.15,G1623&lt;587),11,IF(AND(G1623&gt;991.71,G1623&lt;993),12,IF(AND(G1623&gt;652.95,G1623&lt;654),13,IF(AND(G1623&gt;248.59,G1623&lt;250),14,IF(AND(G1623&gt;2079.39,G1623&lt;2081),15,IF(AND(G1623&gt;774.57,G1623&lt;776),16,IF(AND(G1623&gt;296.25,G1623&lt;298),17,IF(AND(G1623&gt;2807.42,G1623&lt;2809),18,IF(AND(G1623&gt;867.59,G1623&lt;869),19,IF(AND(G1623&gt;612.7,G1623&lt;614),20))))))))))))))))))</f>
        <v>6</v>
      </c>
      <c r="AE1623" s="52" t="b">
        <f>IF(AND(I1623&gt;1204.78,I1623&lt;1206),5,IF(AND(I1623&gt;1407.63,I1623&lt;1409),8,IF(AND(I1623&gt;1427.91,I1623&lt;1429),11,IF(AND(I1623&gt;1261.45,I1623&lt;1263),14,IF(AND(I1623&gt;1473.83,I1623&lt;1475),17,IF(AND(I1623&gt;1495.07,I1623&lt;1497),20))))))</f>
        <v>0</v>
      </c>
      <c r="AF1623" s="52" t="b">
        <f>IF(AND(J1623&gt;486.32,J1623&lt;488),3,IF(AND(J1623&gt;324.64,J1623&lt;326),4,IF(AND(J1623&gt;286.99,J1623&lt;288.5),5,IF(AND(J1623&gt;617.7,J1623&lt;618),6,IF(AND(J1623&gt;411.3,J1623&lt;413),7,IF(AND(J1623&gt;365.04,J1623&lt;367),8,IF(AND(J1623&gt;797.54,J1623&lt;799),9,IF(AND(J1623&gt;533.49,J1623&lt;535),10,IF(AND(J1623&gt;475.86,J1623&lt;477),11,IF(AND(J1623&gt;509.22,J1623&lt;511),12,IF(AND(J1623&gt;339.94,J1623&lt;341.2),13,IF(AND(J1623&gt;300.53,J1623&lt;302),14,IF(AND(J1623&gt;646.78,J1623&lt;648),15,IF(AND(J1623&gt;430.68,J1623&lt;432),16,IF(AND(J1623&gt;382.24,J1623&lt;384),17,IF(AND(J1623&gt;835.07,J1623&lt;837),18,IF(AND(J1623&gt;558.61,J1623&lt;560),19,IF(AND(J1623&gt;498.27,J1623&lt;500),20))))))))))))))))))</f>
        <v>0</v>
      </c>
      <c r="AG1623" s="52" t="b">
        <f>IF(AND(L1623&gt;497.89,L1623&lt;499),3,IF(AND(L1623&gt;360.29,L1623&lt;362),4,IF(AND(L1623&gt;249.38,L1623&lt;251),5,IF(AND(L1623&gt;628.22,L1623&lt;630),6,IF(AND(L1623&gt;455.21,L1623&lt;457),7,IF(AND(L1623&gt;315.16,L1623&lt;317),8,IF(AND(L1623&gt;814.35,L1623&lt;816),9,IF(AND(L1623&gt;571.19,L1623&lt;573),10,IF(AND(L1623&gt;401.59,L1623&lt;403),11,IF(AND(L1623&gt;521.33,L1623&lt;523),12,IF(AND(L1623&gt;377.28,L1623&lt;379),13,IF(AND(L1623&gt;261.15,L1623&lt;263),14,IF(AND(L1623&gt;657.8,L1623&lt;659),15,IF(AND(L1623&gt;476.66,L1623&lt;478),16,IF(AND(L1623&gt;330.01,L1623&lt;332),17,IF(AND(L1623&gt;852.67,L1623&lt;854),18,IF(AND(L1623&gt;598.08,L1623&lt;600),19,IF(AND(L1623&gt;420.51,L1623&lt;422),20))))))))))))))))))</f>
        <v>0</v>
      </c>
      <c r="AH1623" s="52" t="b">
        <f>IF(AND(Q1623&gt;358.85,Q1623&lt;360),3,IF(AND(Q1623&gt;129.83,Q1623&lt;131),4,IF(AND(Q1623&gt;77.61,Q1623&lt;79),5,IF(AND(Q1623&gt;426.19,Q1623&lt;428),6,IF(AND(Q1623&gt;159.77,Q1623&lt;161),7,IF(AND(Q1623&gt;94.38,Q1623&lt;96),8,IF(AND(Q1623&gt;567.37,Q1623&lt;569),9,IF(AND(Q1623&gt;203.4,Q1623&lt;205),10,IF(AND(Q1623&gt;131.96,Q1623&lt;133),11,IF(AND(Q1623&gt;375.76,Q1623&lt;377),12,IF(AND(Q1623&gt;135.98,Q1623&lt;137),13,IF(AND(Q1623&gt;81.31,Q1623&lt;83),14,IF(AND(Q1623&gt;446.27,Q1623&lt;448),15,IF(AND(Q1623&gt;167.32,Q1623&lt;169),16,IF(AND(Q1623&gt;98.86,Q1623&lt;100),17,IF(AND(Q1623&gt;594.08,Q1623&lt;596),18,IF(AND(Q1623&gt;213.01,Q1623&lt;215),19,IF(AND(Q1623&gt;138.21,Q1623&lt;140),20))))))))))))))))))</f>
        <v>0</v>
      </c>
      <c r="AI1623" s="52" t="b">
        <f>IF(AND(S1623&gt;195.17,S1623&lt;197),3,IF(AND(S1623&gt;88.93,S1623&lt;90),4,IF(AND(S1623&gt;47.88,S1623&lt;49),5,IF(AND(S1623&gt;245.08,S1623&lt;247),6,IF(AND(S1623&gt;111.07,S1623&lt;113),7,IF(AND(S1623&gt;60.92,S1623&lt;62),8,IF(AND(S1623&gt;296.11,S1623&lt;298),9,IF(AND(S1623&gt;139.41,S1623&lt;141),10,IF(AND(S1623&gt;78.67,S1623&lt;80),11,IF(AND(S1623&gt;204.39,S1623&lt;206),12,IF(AND(S1623&gt;93.16,S1623&lt;95),13,IF(AND(S1623&gt;50.17,S1623&lt;52),14,IF(AND(S1623&gt;256.64,S1623&lt;258),15,IF(AND(S1623&gt;116.33,S1623&lt;118),16,IF(AND(S1623&gt;63.83,S1623&lt;65),17,IF(AND(S1623&gt;310.07,S1623&lt;312),18,IF(AND(S1623&gt;146.01,S1623&lt;148),19,IF(AND(S1623&gt;82.42,S1623&lt;84),20))))))))))))))))))</f>
        <v>0</v>
      </c>
      <c r="AJ1623" s="52" t="b">
        <f>IF(AND(U1623&gt;107.35,U1623&lt;109),3,IF(AND(U1623&gt;63.65,U1623&lt;65),4,IF(AND(U1623&gt;44.75,U1623&lt;46),5,IF(AND(U1623&gt;143.27,U1623&lt;145),6,IF(AND(U1623&gt;85.58,U1623&lt;87),7,IF(AND(U1623&gt;60.46,U1623&lt;62),8,IF(AND(U1623&gt;194.16,U1623&lt;196),9,IF(AND(U1623&gt;117.24,U1623&lt;119),10,IF(AND(U1623&gt;82.88,U1623&lt;84),11,IF(AND(U1623&gt;112.44,U1623&lt;114),12,IF(AND(U1623&gt;66.69,U1623&lt;68),13,IF(AND(U1623&gt;46.9,U1623&lt;48),14,IF(AND(U1623&gt;150.05,U1623&lt;152),15,IF(AND(U1623&gt;90.65,U1623&lt;91),16,IF(AND(U1623&gt;63.34,U1623&lt;65),17,IF(AND(U1623&gt;203.34,U1623&lt;205),18,IF(AND(U1623&gt;122.8,U1623&lt;124),19,IF(AND(U1623&gt;86.83,U1623&lt;88),20))))))))))))))))))</f>
        <v>0</v>
      </c>
      <c r="AK1623" s="52" t="b">
        <f>IF(AND(V1623&gt;139.85,V1623&lt;141),3,IF(AND(V1623&gt;103.84,V1623&lt;105),4,IF(AND(V1623&gt;52.32,V1623&lt;54),5,IF(AND(V1623&gt;285.46,V1623&lt;287),6,IF(AND(V1623&gt;118.42,V1623&lt;120),7,IF(AND(V1623&gt;62.42,V1623&lt;64),8,IF(AND(V1623&gt;412.27,V1623&lt;414),9,IF(AND(V1623&gt;140.33,V1623&lt;142),10,IF(AND(V1623&gt;145,V1623&lt;147),11,IF(AND(V1623&gt;146.47,V1623&lt;148),12,IF(AND(V1623&gt;108.77,V1623&lt;110),13,IF(AND(V1623&gt;54.82,V1623&lt;56),14,IF(AND(V1623&gt;298.92,V1623&lt;300),15,IF(AND(V1623&gt;124.03,V1623&lt;126),16,IF(AND(V1623&gt;65.4,V1623&lt;67),17,IF(AND(V1623&gt;431.69,V1623&lt;433),18,IF(AND(V1623&gt;146.97,V1623&lt;148),19,IF(AND(V1623&gt;151.86,V1623&lt;153),20))))))))))))))))))</f>
        <v>0</v>
      </c>
      <c r="AL1623" s="52" t="b">
        <f>IF(AND(W1623&gt;350.42,W1623&lt;352),3,IF(AND(W1623&gt;546.22,W1623&lt;548),4,IF(AND(W1623&gt;155.33,W1623&lt;157),5,IF(AND(W1623&gt;721.99,W1623&lt;723),6,IF(AND(W1623&gt;638.96,W1623&lt;639),7,IF(AND(W1623&gt;187.79,W1623&lt;189),8,IF(AND(W1623&gt;945.4,W1623&lt;947),9,IF(AND(W1623&gt;698.46,W1623&lt;670),10,IF(AND(W1623&gt;360.7,W1623&lt;362),11,IF(AND(W1623&gt;366.94,W1623&lt;368),12,IF(AND(W1623&gt;571.94,W1623&lt;573),13,IF(AND(W1623&gt;162.68,W1623&lt;164),14,IF(AND(W1623&gt;755.97,W1623&lt;757),15,IF(AND(W1623&gt;667.99,W1623&lt;669),16,IF(AND(W1623&gt;196.66,W1623&lt;198),17,IF(AND(W1623&gt;989.88,W1623&lt;991),18,IF(AND(W1623&gt;731.33,W1623&lt;733),19,IF(AND(W1623&gt;377.7,W1623&lt;379),20))))))))))))))))))</f>
        <v>0</v>
      </c>
      <c r="AM1623" s="52" t="b">
        <f>IF(AND(Y1623&gt;46.2,Y1623&lt;46.5),3,IF(AND(Y1623&gt;18.8,Y1623&lt;19.1),4,IF(AND(Y1623&gt;15.8,Y1623&lt;16),5,IF(AND(Y1623&gt;78.7,Y1623&lt;79),6,IF(AND(Y1623&gt;32.1,Y1623&lt;32.4),7,IF(AND(Y1623&gt;26.9,Y1623&lt;27.3),8,IF(AND(Y1623&gt;125,Y1623&lt;125.5),9,IF(AND(Y1623&gt;48.2,Y1623&lt;48.52),10,IF(AND(Y1623&gt;43.1,Y1623&lt;43.6),11,IF(AND(Y1623&gt;48.53,Y1623&lt;48.7),12,IF(AND(Y1623&gt;19.6,Y1623&lt;20.1),13,IF(AND(Y1623&gt;16.5,Y1623&lt;16.9),14,IF(AND(Y1623&gt;82.4,Y1623&lt;82.8),15,IF(AND(Y1623&gt;33.6,Y1623&lt;34),16,IF(AND(Y1623&gt;28,Y1623&lt;28.6),17,IF(AND(Y1623&gt;130.8,Y1623&lt;131.4),18,IF(AND(Y1623&gt;50.5,Y1623&lt;50.9),19,IF(AND(Y1623&gt;45.2,Y1623&lt;45.8),20))))))))))))))))))</f>
        <v>0</v>
      </c>
      <c r="AO1623" s="4">
        <f t="shared" si="3644"/>
        <v>0</v>
      </c>
      <c r="AP1623" s="4">
        <f t="shared" si="3645"/>
        <v>0</v>
      </c>
      <c r="AQ1623" s="4">
        <f t="shared" si="3618"/>
        <v>0</v>
      </c>
      <c r="AU1623" s="296"/>
      <c r="AV1623" s="299"/>
      <c r="AW1623" s="308"/>
      <c r="AX1623" s="322" t="s">
        <v>54</v>
      </c>
      <c r="AY1623" s="293"/>
      <c r="AZ1623" s="11">
        <f>ROUND(AZ1622/AW1616,2)</f>
        <v>3974</v>
      </c>
      <c r="BA1623" s="11">
        <f>ROUND(BA1622/AW1616,2)</f>
        <v>3974</v>
      </c>
      <c r="BB1623" s="11">
        <f>ROUND(BB1622/AW1616,2)</f>
        <v>0</v>
      </c>
      <c r="BC1623" s="11">
        <f>ROUND(BC1622/AW1616,2)</f>
        <v>0</v>
      </c>
      <c r="BD1623" s="11">
        <f>ROUND(BD1622/AW1616,2)</f>
        <v>0</v>
      </c>
      <c r="BE1623" s="11">
        <f>ROUND(BE1622/AW1616,2)</f>
        <v>0</v>
      </c>
      <c r="BF1623" s="11">
        <f>ROUND(BF1622/AW1616,2)</f>
        <v>0</v>
      </c>
      <c r="BG1623" s="11">
        <f>ROUND(BG1622/AW1616,2)</f>
        <v>0</v>
      </c>
      <c r="BH1623" s="11">
        <f>ROUND(BH1622/AW1616,2)</f>
        <v>0</v>
      </c>
      <c r="BI1623" s="11">
        <f>ROUND(BI1622/AW1616,2)</f>
        <v>0</v>
      </c>
      <c r="BJ1623" s="11">
        <f>ROUND(BJ1622/AW1616,2)</f>
        <v>0</v>
      </c>
      <c r="BK1623" s="11">
        <f>ROUND(BK1622/AW1616,2)</f>
        <v>0</v>
      </c>
      <c r="BL1623" s="11">
        <f>ROUND(BL1622/AW1616,2)</f>
        <v>0</v>
      </c>
      <c r="BM1623" s="11">
        <f>ROUND(BM1622/AW1616,2)</f>
        <v>0</v>
      </c>
      <c r="BN1623" s="11">
        <f>ROUND(BN1622/AW1616,2)</f>
        <v>0</v>
      </c>
      <c r="BO1623" s="11">
        <f>ROUND(BO1622/AW1616,2)</f>
        <v>0</v>
      </c>
      <c r="BP1623" s="11">
        <f>ROUND(BP1622/AW1616,2)</f>
        <v>0</v>
      </c>
      <c r="BQ1623" s="11">
        <f>ROUND(BQ1622/AW1616,2)</f>
        <v>0</v>
      </c>
      <c r="BR1623" s="11">
        <f>ROUND(BR1622/AW1616,2)</f>
        <v>0</v>
      </c>
      <c r="BS1623" s="11">
        <f>ROUND(BS1622/AW1616,2)</f>
        <v>0</v>
      </c>
      <c r="BT1623" s="11">
        <f>ROUND(BT1622/AW1616,2)</f>
        <v>0</v>
      </c>
      <c r="BU1623" s="27" t="s">
        <v>335</v>
      </c>
      <c r="BX1623" s="52" t="b">
        <f>IF(AND(BA1623&gt;947.15,BA1623&lt;949),3,IF(AND(BA1623&gt;623.59,BA1623&lt;625),4,IF(AND(BA1623&gt;237.38,BA1623&lt;239),5,IF(AND(BA1623&gt;1986,BA1623&lt;1988),6,IF(AND(BA1623&gt;739.75,BA1623&lt;741),7,IF(AND(BA1623&gt;282.91,BA1623&lt;284),8,IF(AND(BA1623&gt;2681.35,BA1623&lt;2683),9,IF(AND(BA1623&gt;828.59,BA1623&lt;830),10,IF(AND(BA1623&gt;585.15,BA1623&lt;587),11,IF(AND(BA1623&gt;991.71,BA1623&lt;993),12,IF(AND(BA1623&gt;652.95,BA1623&lt;654),13,IF(AND(BA1623&gt;248.59,BA1623&lt;250),14,IF(AND(BA1623&gt;2079.39,BA1623&lt;2081),15,IF(AND(BA1623&gt;774.57,BA1623&lt;776),16,IF(AND(BA1623&gt;296.25,BA1623&lt;298),17,IF(AND(BA1623&gt;2807.42,BA1623&lt;2809),18,IF(AND(BA1623&gt;867.59,BA1623&lt;869),19,IF(AND(BA1623&gt;612.7,BA1623&lt;614),20))))))))))))))))))</f>
        <v>0</v>
      </c>
      <c r="BY1623" s="52" t="b">
        <f>IF(AND(BC1623&gt;1204.78,BC1623&lt;1206),5,IF(AND(BC1623&gt;1407.63,BC1623&lt;1409),8,IF(AND(BC1623&gt;1427.91,BC1623&lt;1429),11,IF(AND(BC1623&gt;1261.45,BC1623&lt;1263),14,IF(AND(BC1623&gt;1473.83,BC1623&lt;1475),17,IF(AND(BC1623&gt;1495.07,BC1623&lt;1497),20))))))</f>
        <v>0</v>
      </c>
      <c r="BZ1623" s="52" t="b">
        <f>IF(AND(BD1623&gt;486.32,BD1623&lt;488),3,IF(AND(BD1623&gt;324.64,BD1623&lt;326),4,IF(AND(BD1623&gt;286.99,BD1623&lt;288.5),5,IF(AND(BD1623&gt;617.7,BD1623&lt;618),6,IF(AND(BD1623&gt;411.3,BD1623&lt;413),7,IF(AND(BD1623&gt;365.04,BD1623&lt;367),8,IF(AND(BD1623&gt;797.54,BD1623&lt;799),9,IF(AND(BD1623&gt;533.49,BD1623&lt;535),10,IF(AND(BD1623&gt;475.86,BD1623&lt;477),11,IF(AND(BD1623&gt;509.22,BD1623&lt;511),12,IF(AND(BD1623&gt;339.94,BD1623&lt;341.2),13,IF(AND(BD1623&gt;300.53,BD1623&lt;302),14,IF(AND(BD1623&gt;646.78,BD1623&lt;648),15,IF(AND(BD1623&gt;430.68,BD1623&lt;432),16,IF(AND(BD1623&gt;382.24,BD1623&lt;384),17,IF(AND(BD1623&gt;835.07,BD1623&lt;837),18,IF(AND(BD1623&gt;558.61,BD1623&lt;560),19,IF(AND(BD1623&gt;498.27,BD1623&lt;500),20))))))))))))))))))</f>
        <v>0</v>
      </c>
      <c r="CA1623" s="52" t="b">
        <f>IF(AND(BF1623&gt;497.89,BF1623&lt;499),3,IF(AND(BF1623&gt;360.29,BF1623&lt;362),4,IF(AND(BF1623&gt;249.38,BF1623&lt;251),5,IF(AND(BF1623&gt;628.22,BF1623&lt;630),6,IF(AND(BF1623&gt;455.21,BF1623&lt;457),7,IF(AND(BF1623&gt;315.16,BF1623&lt;317),8,IF(AND(BF1623&gt;814.35,BF1623&lt;816),9,IF(AND(BF1623&gt;571.19,BF1623&lt;573),10,IF(AND(BF1623&gt;401.59,BF1623&lt;403),11,IF(AND(BF1623&gt;521.33,BF1623&lt;523),12,IF(AND(BF1623&gt;377.28,BF1623&lt;379),13,IF(AND(BF1623&gt;261.15,BF1623&lt;263),14,IF(AND(BF1623&gt;657.8,BF1623&lt;659),15,IF(AND(BF1623&gt;476.66,BF1623&lt;478),16,IF(AND(BF1623&gt;330.01,BF1623&lt;332),17,IF(AND(BF1623&gt;852.67,BF1623&lt;854),18,IF(AND(BF1623&gt;598.08,BF1623&lt;600),19,IF(AND(BF1623&gt;420.51,BF1623&lt;422),20))))))))))))))))))</f>
        <v>0</v>
      </c>
      <c r="CB1623" s="52" t="b">
        <f>IF(AND(BK1623&gt;358.85,BK1623&lt;360),3,IF(AND(BK1623&gt;129.83,BK1623&lt;131),4,IF(AND(BK1623&gt;77.61,BK1623&lt;79),5,IF(AND(BK1623&gt;426.19,BK1623&lt;428),6,IF(AND(BK1623&gt;159.77,BK1623&lt;161),7,IF(AND(BK1623&gt;94.38,BK1623&lt;96),8,IF(AND(BK1623&gt;567.37,BK1623&lt;569),9,IF(AND(BK1623&gt;203.4,BK1623&lt;205),10,IF(AND(BK1623&gt;131.96,BK1623&lt;133),11,IF(AND(BK1623&gt;375.76,BK1623&lt;377),12,IF(AND(BK1623&gt;135.98,BK1623&lt;137),13,IF(AND(BK1623&gt;81.31,BK1623&lt;83),14,IF(AND(BK1623&gt;446.27,BK1623&lt;448),15,IF(AND(BK1623&gt;167.32,BK1623&lt;169),16,IF(AND(BK1623&gt;98.86,BK1623&lt;100),17,IF(AND(BK1623&gt;594.08,BK1623&lt;596),18,IF(AND(BK1623&gt;213.01,BK1623&lt;215),19,IF(AND(BK1623&gt;138.21,BK1623&lt;140),20))))))))))))))))))</f>
        <v>0</v>
      </c>
      <c r="CC1623" s="52" t="b">
        <f>IF(AND(BM1623&gt;195.17,BM1623&lt;197),3,IF(AND(BM1623&gt;88.93,BM1623&lt;90),4,IF(AND(BM1623&gt;47.88,BM1623&lt;49),5,IF(AND(BM1623&gt;245.08,BM1623&lt;247),6,IF(AND(BM1623&gt;111.07,BM1623&lt;113),7,IF(AND(BM1623&gt;60.92,BM1623&lt;62),8,IF(AND(BM1623&gt;296.11,BM1623&lt;298),9,IF(AND(BM1623&gt;139.41,BM1623&lt;141),10,IF(AND(BM1623&gt;78.67,BM1623&lt;80),11,IF(AND(BM1623&gt;204.39,BM1623&lt;206),12,IF(AND(BM1623&gt;93.16,BM1623&lt;95),13,IF(AND(BM1623&gt;50.17,BM1623&lt;52),14,IF(AND(BM1623&gt;256.64,BM1623&lt;258),15,IF(AND(BM1623&gt;116.33,BM1623&lt;118),16,IF(AND(BM1623&gt;63.83,BM1623&lt;65),17,IF(AND(BM1623&gt;310.07,BM1623&lt;312),18,IF(AND(BM1623&gt;146.01,BM1623&lt;148),19,IF(AND(BM1623&gt;82.42,BM1623&lt;84),20))))))))))))))))))</f>
        <v>0</v>
      </c>
      <c r="CD1623" s="52" t="b">
        <f>IF(AND(BO1623&gt;107.35,BO1623&lt;109),3,IF(AND(BO1623&gt;63.65,BO1623&lt;65),4,IF(AND(BO1623&gt;44.75,BO1623&lt;46),5,IF(AND(BO1623&gt;143.27,BO1623&lt;145),6,IF(AND(BO1623&gt;85.58,BO1623&lt;87),7,IF(AND(BO1623&gt;60.46,BO1623&lt;62),8,IF(AND(BO1623&gt;194.16,BO1623&lt;196),9,IF(AND(BO1623&gt;117.24,BO1623&lt;119),10,IF(AND(BO1623&gt;82.88,BO1623&lt;84),11,IF(AND(BO1623&gt;112.44,BO1623&lt;114),12,IF(AND(BO1623&gt;66.69,BO1623&lt;68),13,IF(AND(BO1623&gt;46.9,BO1623&lt;48),14,IF(AND(BO1623&gt;150.05,BO1623&lt;152),15,IF(AND(BO1623&gt;90.65,BO1623&lt;91),16,IF(AND(BO1623&gt;63.34,BO1623&lt;65),17,IF(AND(BO1623&gt;203.34,BO1623&lt;205),18,IF(AND(BO1623&gt;122.8,BO1623&lt;124),19,IF(AND(BO1623&gt;86.83,BO1623&lt;88),20))))))))))))))))))</f>
        <v>0</v>
      </c>
      <c r="CE1623" s="52" t="b">
        <f>IF(AND(BP1623&gt;139.85,BP1623&lt;141),3,IF(AND(BP1623&gt;103.84,BP1623&lt;105),4,IF(AND(BP1623&gt;52.32,BP1623&lt;54),5,IF(AND(BP1623&gt;285.46,BP1623&lt;287),6,IF(AND(BP1623&gt;118.42,BP1623&lt;120),7,IF(AND(BP1623&gt;62.42,BP1623&lt;64),8,IF(AND(BP1623&gt;412.27,BP1623&lt;414),9,IF(AND(BP1623&gt;140.33,BP1623&lt;142),10,IF(AND(BP1623&gt;145,BP1623&lt;147),11,IF(AND(BP1623&gt;146.47,BP1623&lt;148),12,IF(AND(BP1623&gt;108.77,BP1623&lt;110),13,IF(AND(BP1623&gt;54.82,BP1623&lt;56),14,IF(AND(BP1623&gt;298.92,BP1623&lt;300),15,IF(AND(BP1623&gt;124.03,BP1623&lt;126),16,IF(AND(BP1623&gt;65.4,BP1623&lt;67),17,IF(AND(BP1623&gt;431.69,BP1623&lt;433),18,IF(AND(BP1623&gt;146.97,BP1623&lt;148),19,IF(AND(BP1623&gt;151.86,BP1623&lt;153),20))))))))))))))))))</f>
        <v>0</v>
      </c>
      <c r="CF1623" s="52" t="b">
        <f>IF(AND(BQ1623&gt;350.42,BQ1623&lt;352),3,IF(AND(BQ1623&gt;546.22,BQ1623&lt;548),4,IF(AND(BQ1623&gt;155.33,BQ1623&lt;157),5,IF(AND(BQ1623&gt;721.99,BQ1623&lt;723),6,IF(AND(BQ1623&gt;638.96,BQ1623&lt;639),7,IF(AND(BQ1623&gt;187.79,BQ1623&lt;189),8,IF(AND(BQ1623&gt;945.4,BQ1623&lt;947),9,IF(AND(BQ1623&gt;698.46,BQ1623&lt;670),10,IF(AND(BQ1623&gt;360.7,BQ1623&lt;362),11,IF(AND(BQ1623&gt;366.94,BQ1623&lt;368),12,IF(AND(BQ1623&gt;571.94,BQ1623&lt;573),13,IF(AND(BQ1623&gt;162.68,BQ1623&lt;164),14,IF(AND(BQ1623&gt;755.97,BQ1623&lt;757),15,IF(AND(BQ1623&gt;667.99,BQ1623&lt;669),16,IF(AND(BQ1623&gt;196.66,BQ1623&lt;198),17,IF(AND(BQ1623&gt;989.88,BQ1623&lt;991),18,IF(AND(BQ1623&gt;731.33,BQ1623&lt;733),19,IF(AND(BQ1623&gt;377.7,BQ1623&lt;379),20))))))))))))))))))</f>
        <v>0</v>
      </c>
      <c r="CG1623" s="52" t="b">
        <f>IF(AND(BS1623&gt;46.2,BS1623&lt;46.5),3,IF(AND(BS1623&gt;18.8,BS1623&lt;19.1),4,IF(AND(BS1623&gt;15.8,BS1623&lt;16),5,IF(AND(BS1623&gt;78.7,BS1623&lt;79),6,IF(AND(BS1623&gt;32.1,BS1623&lt;32.4),7,IF(AND(BS1623&gt;26.9,BS1623&lt;27.3),8,IF(AND(BS1623&gt;125,BS1623&lt;125.5),9,IF(AND(BS1623&gt;48.2,BS1623&lt;48.52),10,IF(AND(BS1623&gt;43.1,BS1623&lt;43.6),11,IF(AND(BS1623&gt;48.53,BS1623&lt;48.7),12,IF(AND(BS1623&gt;19.6,BS1623&lt;20.1),13,IF(AND(BS1623&gt;16.5,BS1623&lt;16.9),14,IF(AND(BS1623&gt;82.4,BS1623&lt;82.8),15,IF(AND(BS1623&gt;33.6,BS1623&lt;34),16,IF(AND(BS1623&gt;28,BS1623&lt;28.6),17,IF(AND(BS1623&gt;130.8,BS1623&lt;131.4),18,IF(AND(BS1623&gt;50.5,BS1623&lt;50.9),19,IF(AND(BS1623&gt;45.2,BS1623&lt;45.8),20))))))))))))))))))</f>
        <v>0</v>
      </c>
    </row>
    <row r="1624" spans="1:88" ht="90" customHeight="1">
      <c r="A1624" s="297"/>
      <c r="B1624" s="300"/>
      <c r="C1624" s="309"/>
      <c r="D1624" s="292" t="s">
        <v>54</v>
      </c>
      <c r="E1624" s="293"/>
      <c r="F1624" s="10" t="s">
        <v>36</v>
      </c>
      <c r="G1624" s="12">
        <f>IF(AD1624=FALSE,0,AD1624)</f>
        <v>1987</v>
      </c>
      <c r="H1624" s="12" t="s">
        <v>36</v>
      </c>
      <c r="I1624" s="12">
        <f>IF(AE1624=FALSE,0,AE1624)</f>
        <v>0</v>
      </c>
      <c r="J1624" s="12">
        <f>IF(AF1624=FALSE,0,AF1624)</f>
        <v>0</v>
      </c>
      <c r="K1624" s="12" t="s">
        <v>36</v>
      </c>
      <c r="L1624" s="12">
        <f>IF(AG1624=FALSE,0,AG1624)</f>
        <v>0</v>
      </c>
      <c r="M1624" s="12" t="s">
        <v>36</v>
      </c>
      <c r="N1624" s="12" t="s">
        <v>36</v>
      </c>
      <c r="O1624" s="12" t="s">
        <v>36</v>
      </c>
      <c r="P1624" s="12" t="s">
        <v>36</v>
      </c>
      <c r="Q1624" s="12">
        <f>IF(AH1624=FALSE,0,AH1624)</f>
        <v>0</v>
      </c>
      <c r="R1624" s="12" t="s">
        <v>36</v>
      </c>
      <c r="S1624" s="12">
        <f>IF(AI1624=FALSE,0,AI1624)</f>
        <v>0</v>
      </c>
      <c r="T1624" s="12" t="s">
        <v>36</v>
      </c>
      <c r="U1624" s="12">
        <f>IF(AJ1624=FALSE,0,AJ1624)</f>
        <v>0</v>
      </c>
      <c r="V1624" s="12">
        <f>IF(AK1624=FALSE,0,AK1624)</f>
        <v>0</v>
      </c>
      <c r="W1624" s="12">
        <f>IF(AL1624=FALSE,0,AL1624)</f>
        <v>0</v>
      </c>
      <c r="X1624" s="12" t="s">
        <v>36</v>
      </c>
      <c r="Y1624" s="12">
        <f>IF(AM1624=FALSE,0,AM1624)</f>
        <v>0</v>
      </c>
      <c r="Z1624" s="12" t="s">
        <v>36</v>
      </c>
      <c r="AA1624" s="27" t="s">
        <v>336</v>
      </c>
      <c r="AD1624" s="52">
        <f>IF(AD1623=3,948.15,IF(AD1623=4,624.59,IF(AD1623=5,238.38,IF(AD1623=6,1987,IF(AD1623=7,740.75,IF(AD1623=8,283.91,IF(AD1623=9,2682.35,IF(AD1623=10,829.59,IF(AD1623=11,586.15,IF(AD1623=12,992.71,IF(AD1623=13,653.95,IF(AD1623=14,249.59,IF(AD1623=15,2080.39,IF(AD1623=16,775.57,IF(AD1623=17,297.25,IF(AD1623=18,2808.42,IF(AD1623=19,868.59,IF(AD1623=20,613.7))))))))))))))))))</f>
        <v>1987</v>
      </c>
      <c r="AE1624" s="52" t="b">
        <f>IF(AE1623=5,1205.78,IF(AE1623=8,1408.63,IF(AE1623=11,1428.91,IF(AE1623=14,1262.45,IF(AE1623=17,1474.83,IF(AE1623=20,1496.07))))))</f>
        <v>0</v>
      </c>
      <c r="AF1624" s="52" t="b">
        <f>IF(AF1623=3,487.32,IF(AF1623=4,325.64,IF(AF1623=5,287.99,IF(AF1623=6,618.7,IF(AF1623=7,412.3,IF(AF1623=8,366.04,IF(AF1623=9,798.54,IF(AF1623=10,534.49,IF(AF1623=11,476.86,IF(AF1623=12,510.22,IF(AF1623=13,340.94,IF(AF1623=14,301.53,IF(AF1623=15,647.78,IF(AF1623=16,431.68,IF(AF1623=17,383.24,IF(AF1623=18,836.07,IF(AF1623=19,559.61,IF(AF1623=20,499.27))))))))))))))))))</f>
        <v>0</v>
      </c>
      <c r="AG1624" s="52" t="b">
        <f>IF(AG1623=3,498.89,IF(AG1623=4,361.29,IF(AG1623=5,250.38,IF(AG1623=6,629.22,IF(AG1623=7,456.21,IF(AG1623=8,316.16,IF(AG1623=9,815.35,IF(AG1623=10,572.19,IF(AG1623=11,402.59,IF(AG1623=12,522.33,IF(AG1623=13,378.28,IF(AG1623=14,262.15,IF(AG1623=15,658.8,IF(AG1623=16,477.66,IF(AG1623=17,331.01,IF(AG1623=18,853.67,IF(AG1623=19,599.08,IF(AG1623=20,421.51))))))))))))))))))</f>
        <v>0</v>
      </c>
      <c r="AH1624" s="52" t="b">
        <f>IF(AH1623=3,359.85,IF(AH1623=4,130.83,IF(AH1623=5,78.61,IF(AH1623=6,427.19,IF(AH1623=7,160.77,IF(AH1623=8,95.38,IF(AH1623=9,568.37,IF(AH1623=10,204.4,IF(AH1623=11,132.96,IF(AH1623=12,376.76,IF(AH1623=13,136.98,IF(AH1623=14,82.31,IF(AH1623=15,447.27,IF(AH1623=16,168.32,IF(AH1623=17,99.86,IF(AH1623=18,595.08,IF(AH1623=19,214.01,IF(AH1623=20,139.21))))))))))))))))))</f>
        <v>0</v>
      </c>
      <c r="AI1624" s="52" t="b">
        <f>IF(AI1623=3,196.17,IF(AI1623=4,89.93,IF(AI1623=5,48.88,IF(AI1623=6,246.08,IF(AI1623=7,112.07,IF(AI1623=8,61.92,IF(AI1623=9,297.11,IF(AI1623=10,140.41,IF(AI1623=11,79.67,IF(AI1623=12,205.39,IF(AI1623=13,94.16,IF(AI1623=14,51.17,IF(AI1623=15,257.64,IF(AI1623=16,117.33,IF(AI1623=17,64.83,IF(AI1623=18,311.07,IF(AI1623=19,147.01,IF(AI1623=20,83.42))))))))))))))))))</f>
        <v>0</v>
      </c>
      <c r="AJ1624" s="52" t="b">
        <f>IF(AJ1623=3,108.35,IF(AJ1623=4,64.65,IF(AJ1623=5,45.75,IF(AJ1623=6,144.27,IF(AJ1623=7,86.58,IF(AJ1623=8,61.46,IF(AJ1623=9,195.16,IF(AJ1623=10,118.24,IF(AJ1623=11,83.88,IF(AJ1623=12,113.44,IF(AJ1623=13,67.69,IF(AJ1623=14,47.9,IF(AJ1623=15,151.05,IF(AJ1623=16,90.65,IF(AJ1623=17,64.34,IF(AJ1623=18,204.34,IF(AJ1623=19,123.8,IF(AJ1623=20,87.83))))))))))))))))))</f>
        <v>0</v>
      </c>
      <c r="AK1624" s="52" t="b">
        <f>IF(AK1623=3,140.85,IF(AK1623=4,104.84,IF(AK1623=5,53.32,IF(AK1623=6,286.46,IF(AK1623=7,119.42,IF(AK1623=8,63.42,IF(AK1623=9,413.27,IF(AK1623=10,141.33,IF(AK1623=11,146,IF(AK1623=12,147.47,IF(AK1623=13,109.77,IF(AK1623=14,55.82,IF(AK1623=15,299.92,IF(AK1623=16,125.03,IF(AK1623=17,66.4,IF(AK1623=18,432.69,IF(AK1623=19,147.97,IF(AK1623=20,152.86))))))))))))))))))</f>
        <v>0</v>
      </c>
      <c r="AL1624" s="52" t="b">
        <f>IF(AL1623=3,351.42,IF(AL1623=4,547.22,IF(AL1623=5,156.33,IF(AL1623=6,722.99,IF(AL1623=7,638.96,IF(AL1623=8,188.79,IF(AL1623=9,946.4,IF(AL1623=10,699.46,IF(AL1623=11,361.7,IF(AL1623=12,367.94,IF(AL1623=13,572.94,IF(AL1623=14,163.68,IF(AL1623=15,756.97,IF(AL1623=16,668.99,IF(AL1623=17,197.66,IF(AL1623=18,990.88,IF(AL1623=19,732.33,IF(AL1623=20,378.7))))))))))))))))))</f>
        <v>0</v>
      </c>
      <c r="AM1624" s="52" t="b">
        <f>IF(AM1623=3,46.41,IF(AM1623=4,19.01,IF(AM1623=5,15.96,IF(AM1623=6,78.9,IF(AM1623=7,32.34,IF(AM1623=8,27.09,IF(AM1623=9,125.27,IF(AM1623=10,48.48,IF(AM1623=11,43.47,IF(AM1623=12,48.59,IF(AM1623=13,19.9,IF(AM1623=14,16.71,IF(AM1623=15,82.61,IF(AM1623=16,33.86,IF(AM1623=17,28.36,IF(AM1623=18,131.15,IF(AM1623=19,50.76,IF(AM1623=20,45.51))))))))))))))))))</f>
        <v>0</v>
      </c>
      <c r="AO1624" s="4">
        <f t="shared" si="3644"/>
        <v>0</v>
      </c>
      <c r="AP1624" s="4">
        <f t="shared" si="3645"/>
        <v>0</v>
      </c>
      <c r="AQ1624" s="4">
        <f t="shared" si="3618"/>
        <v>0</v>
      </c>
      <c r="AU1624" s="297"/>
      <c r="AV1624" s="300"/>
      <c r="AW1624" s="309"/>
      <c r="AX1624" s="322" t="s">
        <v>54</v>
      </c>
      <c r="AY1624" s="293"/>
      <c r="AZ1624" s="10" t="s">
        <v>36</v>
      </c>
      <c r="BA1624" s="12">
        <f>IF(BX1624=FALSE,0,BX1624)</f>
        <v>3974</v>
      </c>
      <c r="BB1624" s="12" t="s">
        <v>36</v>
      </c>
      <c r="BC1624" s="12">
        <f>IF(BY1624=FALSE,0,BY1624)</f>
        <v>0</v>
      </c>
      <c r="BD1624" s="12">
        <f>IF(BZ1624=FALSE,0,BZ1624)</f>
        <v>0</v>
      </c>
      <c r="BE1624" s="12" t="s">
        <v>36</v>
      </c>
      <c r="BF1624" s="12">
        <f>IF(CA1624=FALSE,0,CA1624)</f>
        <v>0</v>
      </c>
      <c r="BG1624" s="12" t="s">
        <v>36</v>
      </c>
      <c r="BH1624" s="12" t="s">
        <v>36</v>
      </c>
      <c r="BI1624" s="12" t="s">
        <v>36</v>
      </c>
      <c r="BJ1624" s="12" t="s">
        <v>36</v>
      </c>
      <c r="BK1624" s="12">
        <f>IF(CB1624=FALSE,0,CB1624)</f>
        <v>0</v>
      </c>
      <c r="BL1624" s="12" t="s">
        <v>36</v>
      </c>
      <c r="BM1624" s="12">
        <f>IF(CC1624=FALSE,0,CC1624)</f>
        <v>0</v>
      </c>
      <c r="BN1624" s="12" t="s">
        <v>36</v>
      </c>
      <c r="BO1624" s="12">
        <f>IF(CD1624=FALSE,0,CD1624)</f>
        <v>0</v>
      </c>
      <c r="BP1624" s="12">
        <f>IF(CE1624=FALSE,0,CE1624)</f>
        <v>0</v>
      </c>
      <c r="BQ1624" s="12">
        <f>IF(CF1624=FALSE,0,CF1624)</f>
        <v>0</v>
      </c>
      <c r="BR1624" s="12" t="s">
        <v>36</v>
      </c>
      <c r="BS1624" s="12">
        <f>IF(CG1624=FALSE,0,CG1624)</f>
        <v>0</v>
      </c>
      <c r="BT1624" s="12" t="s">
        <v>36</v>
      </c>
      <c r="BU1624" s="27" t="s">
        <v>336</v>
      </c>
      <c r="BX1624" s="52">
        <f>IF(AD1623=3,1896.3,IF(AD1623=4,1249.18,IF(AD1623=5,476.76,IF(AD1623=6,3974,IF(AD1623=7,1481.5,IF(AD1623=8,567.82,IF(AD1623=9,5364.7,IF(AD1623=10,1659.18,IF(AD1623=11,1172.3)))))))))</f>
        <v>3974</v>
      </c>
      <c r="BY1624" s="52" t="b">
        <f>IF(AE1623=5,2411.56,IF(AE1623=8,2817.26,IF(AE1623=11,2857.82)))</f>
        <v>0</v>
      </c>
      <c r="BZ1624" s="52" t="b">
        <f>IF(AF1623=3,974.64,IF(AF1623=4,651.28,IF(AF1623=5,575.98,IF(AF1623=6,1237.4,IF(AF1623=7,824.6,IF(AF1623=8,732.08,IF(AF1623=9,1597.08,IF(AF1623=10,1068.98,IF(AF1623=11,953.72)))))))))</f>
        <v>0</v>
      </c>
      <c r="CA1624" s="52" t="b">
        <f>IF(AG1623=3,997.78,IF(AG1623=4,722.58,IF(AG1623=5,500.76,IF(AG1623=6,1258.44,IF(AG1623=7,912.42,IF(AG1623=8,632.32,IF(AG1623=9,1630.7,IF(AG1623=10,1144.38,IF(AG1623=11,805.18)))))))))</f>
        <v>0</v>
      </c>
      <c r="CB1624" s="52" t="b">
        <f>IF(AH1623=3,719.7,IF(AH1623=4,261.66,IF(AH1623=5,157.22,IF(AH1623=6,854.38,IF(AH1623=7,321.54,IF(AH1623=8,190.76,IF(AH1623=9,1136.74,IF(AH1623=10,408.8,IF(AH1623=11,265.92)))))))))</f>
        <v>0</v>
      </c>
      <c r="CC1624" s="52" t="b">
        <f>IF(AI1623=3,392.34,IF(AI1623=4,179.86,IF(AI1623=5,97.76,IF(AI1623=6,492.16,IF(AI1623=7,224.14,IF(AI1623=8,123.84,IF(AI1623=9,594.22,IF(AI1623=10,280.82,IF(AI1623=11,159.34)))))))))</f>
        <v>0</v>
      </c>
      <c r="CD1624" s="52" t="b">
        <f>IF(AJ1623=3,216.7,IF(AJ1623=4,129.3,IF(AJ1623=5,91.5,IF(AJ1623=6,288.54,IF(AJ1623=7,173.16,IF(AJ1623=8,122.92,IF(AJ1623=9,390.32,IF(AJ1623=10,236.48,IF(AJ1623=11,167.76)))))))))</f>
        <v>0</v>
      </c>
      <c r="CE1624" s="52" t="b">
        <f>IF(AK1623=3,281.7,IF(AK1623=4,209.68,IF(AK1623=5,106.64,IF(AK1623=6,572.92,IF(AK1623=7,238.84,IF(AK1623=8,126.84,IF(AK1623=9,826.54,IF(AK1623=10,282.66,IF(AK1623=11,292)))))))))</f>
        <v>0</v>
      </c>
      <c r="CF1624" s="52" t="b">
        <f>IF(AL1623=3,702.84,IF(AL1623=4,1094.44,IF(AL1623=5,312.66,IF(AL1623=6,1445.98,IF(AL1623=7,1277.92,IF(AL1623=8,377.58,IF(AL1623=9,1892.8,IF(AL1623=10,1398.92,IF(AL1623=11,723.4)))))))))</f>
        <v>0</v>
      </c>
      <c r="CG1624" s="52" t="b">
        <f>IF(AM1623=3,92.82,IF(AM1623=4,38.02,IF(AM1623=5,31.92,IF(AM1623=6,157.8,IF(AM1623=7,64.68,IF(AM1623=8,54.18,IF(AM1623=9,250.54,IF(AM1623=10,96.96,IF(AM1623=11,86.94)))))))))</f>
        <v>0</v>
      </c>
    </row>
    <row r="1625" spans="1:88" ht="30" customHeight="1">
      <c r="A1625" s="295" t="s">
        <v>40</v>
      </c>
      <c r="B1625" s="298" t="s">
        <v>244</v>
      </c>
      <c r="C1625" s="307">
        <v>676.06</v>
      </c>
      <c r="D1625" s="298" t="s">
        <v>27</v>
      </c>
      <c r="E1625" s="36" t="s">
        <v>28</v>
      </c>
      <c r="F1625" s="10">
        <f>G1625+I1625+J1625+L1625+Q1625+S1625+U1625+V1625+W1625+Y1625+Z1625</f>
        <v>1343331.22</v>
      </c>
      <c r="G1625" s="44">
        <v>1343331.22</v>
      </c>
      <c r="H1625" s="10">
        <v>0</v>
      </c>
      <c r="I1625" s="46">
        <v>0</v>
      </c>
      <c r="J1625" s="46">
        <v>0</v>
      </c>
      <c r="K1625" s="10">
        <v>0</v>
      </c>
      <c r="L1625" s="10">
        <f>M1625+O1625</f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14">
        <v>0</v>
      </c>
      <c r="W1625" s="14">
        <v>0</v>
      </c>
      <c r="X1625" s="10">
        <v>0</v>
      </c>
      <c r="Y1625" s="14">
        <v>0</v>
      </c>
      <c r="Z1625" s="14">
        <v>0</v>
      </c>
      <c r="AA1625" s="27" t="s">
        <v>328</v>
      </c>
      <c r="AO1625" s="4">
        <f t="shared" si="3644"/>
        <v>0</v>
      </c>
      <c r="AP1625" s="4">
        <f t="shared" si="3645"/>
        <v>0</v>
      </c>
      <c r="AQ1625" s="4">
        <f t="shared" si="3618"/>
        <v>0</v>
      </c>
      <c r="AU1625" s="295" t="s">
        <v>40</v>
      </c>
      <c r="AV1625" s="298" t="s">
        <v>244</v>
      </c>
      <c r="AW1625" s="307">
        <v>676.06</v>
      </c>
      <c r="AX1625" s="298" t="s">
        <v>27</v>
      </c>
      <c r="AY1625" s="36" t="s">
        <v>28</v>
      </c>
      <c r="AZ1625" s="10">
        <f>BA1625+BC1625+BD1625+BF1625+BK1625+BM1625+BO1625+BP1625+BQ1625+BS1625+BT1625</f>
        <v>2686662.44</v>
      </c>
      <c r="BA1625" s="44">
        <f>ROUND($C1625*BA1633,2)</f>
        <v>2686662.44</v>
      </c>
      <c r="BB1625" s="10">
        <f>ROUND(H1625*2,2)</f>
        <v>0</v>
      </c>
      <c r="BC1625" s="44">
        <f>ROUND($C1625*BC1633,2)</f>
        <v>0</v>
      </c>
      <c r="BD1625" s="44">
        <f>ROUND($C1625*BD1633,2)</f>
        <v>0</v>
      </c>
      <c r="BE1625" s="10">
        <f>ROUND(K1625*2,2)</f>
        <v>0</v>
      </c>
      <c r="BF1625" s="44">
        <f>ROUND($C1625*BF1633,2)</f>
        <v>0</v>
      </c>
      <c r="BG1625" s="10">
        <f>ROUND(M1625*2,2)</f>
        <v>0</v>
      </c>
      <c r="BH1625" s="10">
        <f>ROUND(N1625*2,2)</f>
        <v>0</v>
      </c>
      <c r="BI1625" s="10">
        <f>ROUND(O1625*2,2)</f>
        <v>0</v>
      </c>
      <c r="BJ1625" s="10">
        <f>ROUND(P1625*2,2)</f>
        <v>0</v>
      </c>
      <c r="BK1625" s="44">
        <f>ROUND($C1625*BK1633,2)</f>
        <v>0</v>
      </c>
      <c r="BL1625" s="10">
        <f>ROUND(R1625*2,2)</f>
        <v>0</v>
      </c>
      <c r="BM1625" s="44">
        <f>ROUND($C1625*BM1633,2)</f>
        <v>0</v>
      </c>
      <c r="BN1625" s="10">
        <f>ROUND(T1625*2,2)</f>
        <v>0</v>
      </c>
      <c r="BO1625" s="44">
        <f>ROUND($C1625*BO1633,2)</f>
        <v>0</v>
      </c>
      <c r="BP1625" s="44">
        <f>ROUND(V1625*2,2)</f>
        <v>0</v>
      </c>
      <c r="BQ1625" s="44">
        <f>ROUND($C1625*BQ1633,2)</f>
        <v>0</v>
      </c>
      <c r="BR1625" s="10">
        <f>ROUND(X1625*2,2)</f>
        <v>0</v>
      </c>
      <c r="BS1625" s="44">
        <f>ROUND(Y1625*2,2)</f>
        <v>0</v>
      </c>
      <c r="BT1625" s="10">
        <f>ROUND(Z1625*2,2)</f>
        <v>0</v>
      </c>
      <c r="BU1625" s="27" t="s">
        <v>328</v>
      </c>
      <c r="CI1625" s="32">
        <f>BF1625-BG1625</f>
        <v>0</v>
      </c>
    </row>
    <row r="1626" spans="1:88" ht="60" customHeight="1">
      <c r="A1626" s="296"/>
      <c r="B1626" s="299"/>
      <c r="C1626" s="308"/>
      <c r="D1626" s="300"/>
      <c r="E1626" s="36" t="s">
        <v>29</v>
      </c>
      <c r="F1626" s="10">
        <f t="shared" ref="F1626:F1630" si="3690">G1626+I1626+J1626+L1626+Q1626+S1626+U1626+V1626+W1626+Y1626+Z1626</f>
        <v>0</v>
      </c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27" t="s">
        <v>329</v>
      </c>
      <c r="AO1626" s="4">
        <f t="shared" si="3644"/>
        <v>0</v>
      </c>
      <c r="AP1626" s="4">
        <f t="shared" si="3645"/>
        <v>0</v>
      </c>
      <c r="AQ1626" s="4">
        <f t="shared" si="3618"/>
        <v>0</v>
      </c>
      <c r="AU1626" s="296"/>
      <c r="AV1626" s="299"/>
      <c r="AW1626" s="308"/>
      <c r="AX1626" s="300"/>
      <c r="AY1626" s="36" t="s">
        <v>29</v>
      </c>
      <c r="AZ1626" s="10">
        <f t="shared" ref="AZ1626:AZ1630" si="3691">BA1626+BC1626+BD1626+BF1626+BK1626+BM1626+BO1626+BP1626+BQ1626+BS1626+BT1626</f>
        <v>0</v>
      </c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27" t="s">
        <v>329</v>
      </c>
    </row>
    <row r="1627" spans="1:88" ht="120" customHeight="1">
      <c r="A1627" s="296"/>
      <c r="B1627" s="299"/>
      <c r="C1627" s="308"/>
      <c r="D1627" s="298" t="s">
        <v>30</v>
      </c>
      <c r="E1627" s="36" t="s">
        <v>241</v>
      </c>
      <c r="F1627" s="10">
        <f t="shared" si="3690"/>
        <v>0</v>
      </c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27" t="s">
        <v>330</v>
      </c>
      <c r="AO1627" s="4">
        <f t="shared" si="3644"/>
        <v>0</v>
      </c>
      <c r="AP1627" s="4">
        <f t="shared" si="3645"/>
        <v>0</v>
      </c>
      <c r="AQ1627" s="4">
        <f t="shared" si="3618"/>
        <v>0</v>
      </c>
      <c r="AT1627" s="32">
        <f>AZ1627-BC1627</f>
        <v>0</v>
      </c>
      <c r="AU1627" s="296"/>
      <c r="AV1627" s="299"/>
      <c r="AW1627" s="308"/>
      <c r="AX1627" s="298" t="s">
        <v>30</v>
      </c>
      <c r="AY1627" s="36" t="s">
        <v>241</v>
      </c>
      <c r="AZ1627" s="10">
        <f t="shared" si="3691"/>
        <v>0</v>
      </c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27" t="s">
        <v>330</v>
      </c>
    </row>
    <row r="1628" spans="1:88" ht="30" customHeight="1">
      <c r="A1628" s="296"/>
      <c r="B1628" s="299"/>
      <c r="C1628" s="308"/>
      <c r="D1628" s="299"/>
      <c r="E1628" s="36" t="s">
        <v>32</v>
      </c>
      <c r="F1628" s="10">
        <f t="shared" si="3690"/>
        <v>0</v>
      </c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27" t="s">
        <v>331</v>
      </c>
      <c r="AO1628" s="4">
        <f t="shared" si="3644"/>
        <v>0</v>
      </c>
      <c r="AP1628" s="4">
        <f t="shared" si="3645"/>
        <v>0</v>
      </c>
      <c r="AQ1628" s="4">
        <f t="shared" si="3618"/>
        <v>0</v>
      </c>
      <c r="AU1628" s="296"/>
      <c r="AV1628" s="299"/>
      <c r="AW1628" s="308"/>
      <c r="AX1628" s="299"/>
      <c r="AY1628" s="36" t="s">
        <v>32</v>
      </c>
      <c r="AZ1628" s="10">
        <f t="shared" si="3691"/>
        <v>0</v>
      </c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27" t="s">
        <v>331</v>
      </c>
    </row>
    <row r="1629" spans="1:88" ht="30" customHeight="1">
      <c r="A1629" s="296"/>
      <c r="B1629" s="299"/>
      <c r="C1629" s="308"/>
      <c r="D1629" s="299"/>
      <c r="E1629" s="36" t="s">
        <v>33</v>
      </c>
      <c r="F1629" s="10">
        <f t="shared" si="3690"/>
        <v>0</v>
      </c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27" t="s">
        <v>332</v>
      </c>
      <c r="AO1629" s="4">
        <f t="shared" si="3644"/>
        <v>0</v>
      </c>
      <c r="AP1629" s="4">
        <f t="shared" si="3645"/>
        <v>0</v>
      </c>
      <c r="AQ1629" s="4">
        <f t="shared" si="3618"/>
        <v>0</v>
      </c>
      <c r="AU1629" s="296"/>
      <c r="AV1629" s="299"/>
      <c r="AW1629" s="308"/>
      <c r="AX1629" s="299"/>
      <c r="AY1629" s="36" t="s">
        <v>33</v>
      </c>
      <c r="AZ1629" s="10">
        <f t="shared" si="3691"/>
        <v>0</v>
      </c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27" t="s">
        <v>332</v>
      </c>
    </row>
    <row r="1630" spans="1:88" ht="30" customHeight="1">
      <c r="A1630" s="296"/>
      <c r="B1630" s="299"/>
      <c r="C1630" s="308"/>
      <c r="D1630" s="300"/>
      <c r="E1630" s="36" t="s">
        <v>34</v>
      </c>
      <c r="F1630" s="10">
        <f t="shared" si="3690"/>
        <v>0</v>
      </c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27" t="s">
        <v>333</v>
      </c>
      <c r="AO1630" s="4">
        <f t="shared" si="3644"/>
        <v>0</v>
      </c>
      <c r="AP1630" s="4">
        <f t="shared" si="3645"/>
        <v>0</v>
      </c>
      <c r="AQ1630" s="4">
        <f t="shared" si="3618"/>
        <v>0</v>
      </c>
      <c r="AU1630" s="296"/>
      <c r="AV1630" s="299"/>
      <c r="AW1630" s="308"/>
      <c r="AX1630" s="300"/>
      <c r="AY1630" s="36" t="s">
        <v>34</v>
      </c>
      <c r="AZ1630" s="10">
        <f t="shared" si="3691"/>
        <v>0</v>
      </c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27" t="s">
        <v>333</v>
      </c>
    </row>
    <row r="1631" spans="1:88" ht="30" customHeight="1">
      <c r="A1631" s="296"/>
      <c r="B1631" s="299"/>
      <c r="C1631" s="308"/>
      <c r="D1631" s="311" t="s">
        <v>35</v>
      </c>
      <c r="E1631" s="312"/>
      <c r="F1631" s="10">
        <f>F1625+F1626+F1627+F1628+F1629+F1630</f>
        <v>1343331.22</v>
      </c>
      <c r="G1631" s="10">
        <f t="shared" ref="G1631" si="3692">G1625+G1626+G1627+G1628+G1629+G1630</f>
        <v>1343331.22</v>
      </c>
      <c r="H1631" s="10">
        <f t="shared" ref="H1631" si="3693">H1625+H1626+H1627+H1628+H1629+H1630</f>
        <v>0</v>
      </c>
      <c r="I1631" s="10">
        <f t="shared" ref="I1631" si="3694">I1625+I1626+I1627+I1628+I1629+I1630</f>
        <v>0</v>
      </c>
      <c r="J1631" s="10">
        <f t="shared" ref="J1631" si="3695">J1625+J1626+J1627+J1628+J1629+J1630</f>
        <v>0</v>
      </c>
      <c r="K1631" s="10">
        <f t="shared" ref="K1631" si="3696">K1625+K1626+K1627+K1628+K1629+K1630</f>
        <v>0</v>
      </c>
      <c r="L1631" s="10">
        <f t="shared" ref="L1631" si="3697">L1625+L1626+L1627+L1628+L1629+L1630</f>
        <v>0</v>
      </c>
      <c r="M1631" s="10">
        <f t="shared" ref="M1631" si="3698">M1625+M1626+M1627+M1628+M1629+M1630</f>
        <v>0</v>
      </c>
      <c r="N1631" s="10">
        <f t="shared" ref="N1631" si="3699">N1625+N1626+N1627+N1628+N1629+N1630</f>
        <v>0</v>
      </c>
      <c r="O1631" s="10">
        <f t="shared" ref="O1631" si="3700">O1625+O1626+O1627+O1628+O1629+O1630</f>
        <v>0</v>
      </c>
      <c r="P1631" s="10">
        <f t="shared" ref="P1631" si="3701">P1625+P1626+P1627+P1628+P1629+P1630</f>
        <v>0</v>
      </c>
      <c r="Q1631" s="10">
        <f t="shared" ref="Q1631" si="3702">Q1625+Q1626+Q1627+Q1628+Q1629+Q1630</f>
        <v>0</v>
      </c>
      <c r="R1631" s="10">
        <f t="shared" ref="R1631" si="3703">R1625+R1626+R1627+R1628+R1629+R1630</f>
        <v>0</v>
      </c>
      <c r="S1631" s="10">
        <f t="shared" ref="S1631" si="3704">S1625+S1626+S1627+S1628+S1629+S1630</f>
        <v>0</v>
      </c>
      <c r="T1631" s="10">
        <f t="shared" ref="T1631" si="3705">T1625+T1626+T1627+T1628+T1629+T1630</f>
        <v>0</v>
      </c>
      <c r="U1631" s="10">
        <f t="shared" ref="U1631" si="3706">U1625+U1626+U1627+U1628+U1629+U1630</f>
        <v>0</v>
      </c>
      <c r="V1631" s="10">
        <f t="shared" ref="V1631" si="3707">V1625+V1626+V1627+V1628+V1629+V1630</f>
        <v>0</v>
      </c>
      <c r="W1631" s="10">
        <f t="shared" ref="W1631" si="3708">W1625+W1626+W1627+W1628+W1629+W1630</f>
        <v>0</v>
      </c>
      <c r="X1631" s="10">
        <f t="shared" ref="X1631" si="3709">X1625+X1626+X1627+X1628+X1629+X1630</f>
        <v>0</v>
      </c>
      <c r="Y1631" s="10">
        <f t="shared" ref="Y1631" si="3710">Y1625+Y1626+Y1627+Y1628+Y1629+Y1630</f>
        <v>0</v>
      </c>
      <c r="Z1631" s="10">
        <f t="shared" ref="Z1631" si="3711">Z1625+Z1626+Z1627+Z1628+Z1629+Z1630</f>
        <v>0</v>
      </c>
      <c r="AA1631" s="27" t="s">
        <v>334</v>
      </c>
      <c r="AO1631" s="4">
        <f t="shared" si="3644"/>
        <v>0</v>
      </c>
      <c r="AP1631" s="4">
        <f t="shared" si="3645"/>
        <v>0</v>
      </c>
      <c r="AQ1631" s="4">
        <f t="shared" si="3618"/>
        <v>0</v>
      </c>
      <c r="AU1631" s="296"/>
      <c r="AV1631" s="299"/>
      <c r="AW1631" s="308"/>
      <c r="AX1631" s="323" t="s">
        <v>35</v>
      </c>
      <c r="AY1631" s="312"/>
      <c r="AZ1631" s="10">
        <f>AZ1625+AZ1626+AZ1627+AZ1628+AZ1629+AZ1630</f>
        <v>2686662.44</v>
      </c>
      <c r="BA1631" s="10">
        <f t="shared" ref="BA1631:BT1631" si="3712">BA1625+BA1626+BA1627+BA1628+BA1629+BA1630</f>
        <v>2686662.44</v>
      </c>
      <c r="BB1631" s="10">
        <f t="shared" si="3712"/>
        <v>0</v>
      </c>
      <c r="BC1631" s="10">
        <f t="shared" si="3712"/>
        <v>0</v>
      </c>
      <c r="BD1631" s="10">
        <f t="shared" si="3712"/>
        <v>0</v>
      </c>
      <c r="BE1631" s="10">
        <f t="shared" si="3712"/>
        <v>0</v>
      </c>
      <c r="BF1631" s="10">
        <f t="shared" si="3712"/>
        <v>0</v>
      </c>
      <c r="BG1631" s="10">
        <f t="shared" si="3712"/>
        <v>0</v>
      </c>
      <c r="BH1631" s="10">
        <f t="shared" si="3712"/>
        <v>0</v>
      </c>
      <c r="BI1631" s="10">
        <f t="shared" si="3712"/>
        <v>0</v>
      </c>
      <c r="BJ1631" s="10">
        <f t="shared" si="3712"/>
        <v>0</v>
      </c>
      <c r="BK1631" s="10">
        <f t="shared" si="3712"/>
        <v>0</v>
      </c>
      <c r="BL1631" s="10">
        <f t="shared" si="3712"/>
        <v>0</v>
      </c>
      <c r="BM1631" s="10">
        <f t="shared" si="3712"/>
        <v>0</v>
      </c>
      <c r="BN1631" s="10">
        <f t="shared" si="3712"/>
        <v>0</v>
      </c>
      <c r="BO1631" s="10">
        <f t="shared" si="3712"/>
        <v>0</v>
      </c>
      <c r="BP1631" s="10">
        <f t="shared" si="3712"/>
        <v>0</v>
      </c>
      <c r="BQ1631" s="10">
        <f t="shared" si="3712"/>
        <v>0</v>
      </c>
      <c r="BR1631" s="10">
        <f t="shared" si="3712"/>
        <v>0</v>
      </c>
      <c r="BS1631" s="10">
        <f t="shared" si="3712"/>
        <v>0</v>
      </c>
      <c r="BT1631" s="10">
        <f t="shared" si="3712"/>
        <v>0</v>
      </c>
      <c r="BU1631" s="27" t="s">
        <v>334</v>
      </c>
      <c r="CI1631" s="32">
        <f>BF1631-BG1631</f>
        <v>0</v>
      </c>
      <c r="CJ1631" s="123"/>
    </row>
    <row r="1632" spans="1:88" ht="75" customHeight="1">
      <c r="A1632" s="296"/>
      <c r="B1632" s="299"/>
      <c r="C1632" s="308"/>
      <c r="D1632" s="292" t="s">
        <v>54</v>
      </c>
      <c r="E1632" s="293"/>
      <c r="F1632" s="11">
        <f>ROUND(F1631/C1625,2)</f>
        <v>1987</v>
      </c>
      <c r="G1632" s="11">
        <f>ROUND(G1631/C1625,2)</f>
        <v>1987</v>
      </c>
      <c r="H1632" s="11">
        <f>ROUND(H1631/C1625,2)</f>
        <v>0</v>
      </c>
      <c r="I1632" s="11">
        <f>ROUND(I1631/C1625,2)</f>
        <v>0</v>
      </c>
      <c r="J1632" s="11">
        <f>ROUND(J1631/C1625,2)</f>
        <v>0</v>
      </c>
      <c r="K1632" s="11">
        <f>ROUND(K1631/C1625,2)</f>
        <v>0</v>
      </c>
      <c r="L1632" s="11">
        <f>ROUND(L1631/C1625,2)</f>
        <v>0</v>
      </c>
      <c r="M1632" s="11">
        <f>ROUND(M1631/C1625,2)</f>
        <v>0</v>
      </c>
      <c r="N1632" s="11">
        <f>ROUND(N1631/C1625,2)</f>
        <v>0</v>
      </c>
      <c r="O1632" s="11">
        <f>ROUND(O1631/C1625,2)</f>
        <v>0</v>
      </c>
      <c r="P1632" s="11">
        <f>ROUND(P1631/C1625,2)</f>
        <v>0</v>
      </c>
      <c r="Q1632" s="11">
        <f>ROUND(Q1631/C1625,2)</f>
        <v>0</v>
      </c>
      <c r="R1632" s="11">
        <f>ROUND(R1631/C1625,2)</f>
        <v>0</v>
      </c>
      <c r="S1632" s="11">
        <f>ROUND(S1631/C1625,2)</f>
        <v>0</v>
      </c>
      <c r="T1632" s="11">
        <f>ROUND(T1631/C1625,2)</f>
        <v>0</v>
      </c>
      <c r="U1632" s="11">
        <f>ROUND(U1631/C1625,2)</f>
        <v>0</v>
      </c>
      <c r="V1632" s="11">
        <f>ROUND(V1631/C1625,2)</f>
        <v>0</v>
      </c>
      <c r="W1632" s="11">
        <f>ROUND(W1631/C1625,2)</f>
        <v>0</v>
      </c>
      <c r="X1632" s="11">
        <f>ROUND(X1631/C1625,2)</f>
        <v>0</v>
      </c>
      <c r="Y1632" s="11">
        <f>ROUND(Y1631/C1625,2)</f>
        <v>0</v>
      </c>
      <c r="Z1632" s="11">
        <f>ROUND(Z1631/C1625,2)</f>
        <v>0</v>
      </c>
      <c r="AA1632" s="27" t="s">
        <v>335</v>
      </c>
      <c r="AD1632" s="52">
        <f>IF(AND(G1632&gt;947.15,G1632&lt;949),3,IF(AND(G1632&gt;623.59,G1632&lt;625),4,IF(AND(G1632&gt;237.38,G1632&lt;239),5,IF(AND(G1632&gt;1986,G1632&lt;1988),6,IF(AND(G1632&gt;739.75,G1632&lt;741),7,IF(AND(G1632&gt;282.91,G1632&lt;284),8,IF(AND(G1632&gt;2681.35,G1632&lt;2683),9,IF(AND(G1632&gt;828.59,G1632&lt;830),10,IF(AND(G1632&gt;585.15,G1632&lt;587),11,IF(AND(G1632&gt;991.71,G1632&lt;993),12,IF(AND(G1632&gt;652.95,G1632&lt;654),13,IF(AND(G1632&gt;248.59,G1632&lt;250),14,IF(AND(G1632&gt;2079.39,G1632&lt;2081),15,IF(AND(G1632&gt;774.57,G1632&lt;776),16,IF(AND(G1632&gt;296.25,G1632&lt;298),17,IF(AND(G1632&gt;2807.42,G1632&lt;2809),18,IF(AND(G1632&gt;867.59,G1632&lt;869),19,IF(AND(G1632&gt;612.7,G1632&lt;614),20))))))))))))))))))</f>
        <v>6</v>
      </c>
      <c r="AE1632" s="52" t="b">
        <f>IF(AND(I1632&gt;1204.78,I1632&lt;1206),5,IF(AND(I1632&gt;1407.63,I1632&lt;1409),8,IF(AND(I1632&gt;1427.91,I1632&lt;1429),11,IF(AND(I1632&gt;1261.45,I1632&lt;1263),14,IF(AND(I1632&gt;1473.83,I1632&lt;1475),17,IF(AND(I1632&gt;1495.07,I1632&lt;1497),20))))))</f>
        <v>0</v>
      </c>
      <c r="AF1632" s="52" t="b">
        <f>IF(AND(J1632&gt;486.32,J1632&lt;488),3,IF(AND(J1632&gt;324.64,J1632&lt;326),4,IF(AND(J1632&gt;286.99,J1632&lt;288.5),5,IF(AND(J1632&gt;617.7,J1632&lt;618),6,IF(AND(J1632&gt;411.3,J1632&lt;413),7,IF(AND(J1632&gt;365.04,J1632&lt;367),8,IF(AND(J1632&gt;797.54,J1632&lt;799),9,IF(AND(J1632&gt;533.49,J1632&lt;535),10,IF(AND(J1632&gt;475.86,J1632&lt;477),11,IF(AND(J1632&gt;509.22,J1632&lt;511),12,IF(AND(J1632&gt;339.94,J1632&lt;341.2),13,IF(AND(J1632&gt;300.53,J1632&lt;302),14,IF(AND(J1632&gt;646.78,J1632&lt;648),15,IF(AND(J1632&gt;430.68,J1632&lt;432),16,IF(AND(J1632&gt;382.24,J1632&lt;384),17,IF(AND(J1632&gt;835.07,J1632&lt;837),18,IF(AND(J1632&gt;558.61,J1632&lt;560),19,IF(AND(J1632&gt;498.27,J1632&lt;500),20))))))))))))))))))</f>
        <v>0</v>
      </c>
      <c r="AG1632" s="52" t="b">
        <f>IF(AND(L1632&gt;497.89,L1632&lt;499),3,IF(AND(L1632&gt;360.29,L1632&lt;362),4,IF(AND(L1632&gt;249.38,L1632&lt;251),5,IF(AND(L1632&gt;628.22,L1632&lt;630),6,IF(AND(L1632&gt;455.21,L1632&lt;457),7,IF(AND(L1632&gt;315.16,L1632&lt;317),8,IF(AND(L1632&gt;814.35,L1632&lt;816),9,IF(AND(L1632&gt;571.19,L1632&lt;573),10,IF(AND(L1632&gt;401.59,L1632&lt;403),11,IF(AND(L1632&gt;521.33,L1632&lt;523),12,IF(AND(L1632&gt;377.28,L1632&lt;379),13,IF(AND(L1632&gt;261.15,L1632&lt;263),14,IF(AND(L1632&gt;657.8,L1632&lt;659),15,IF(AND(L1632&gt;476.66,L1632&lt;478),16,IF(AND(L1632&gt;330.01,L1632&lt;332),17,IF(AND(L1632&gt;852.67,L1632&lt;854),18,IF(AND(L1632&gt;598.08,L1632&lt;600),19,IF(AND(L1632&gt;420.51,L1632&lt;422),20))))))))))))))))))</f>
        <v>0</v>
      </c>
      <c r="AH1632" s="52" t="b">
        <f>IF(AND(Q1632&gt;358.85,Q1632&lt;360),3,IF(AND(Q1632&gt;129.83,Q1632&lt;131),4,IF(AND(Q1632&gt;77.61,Q1632&lt;79),5,IF(AND(Q1632&gt;426.19,Q1632&lt;428),6,IF(AND(Q1632&gt;159.77,Q1632&lt;161),7,IF(AND(Q1632&gt;94.38,Q1632&lt;96),8,IF(AND(Q1632&gt;567.37,Q1632&lt;569),9,IF(AND(Q1632&gt;203.4,Q1632&lt;205),10,IF(AND(Q1632&gt;131.96,Q1632&lt;133),11,IF(AND(Q1632&gt;375.76,Q1632&lt;377),12,IF(AND(Q1632&gt;135.98,Q1632&lt;137),13,IF(AND(Q1632&gt;81.31,Q1632&lt;83),14,IF(AND(Q1632&gt;446.27,Q1632&lt;448),15,IF(AND(Q1632&gt;167.32,Q1632&lt;169),16,IF(AND(Q1632&gt;98.86,Q1632&lt;100),17,IF(AND(Q1632&gt;594.08,Q1632&lt;596),18,IF(AND(Q1632&gt;213.01,Q1632&lt;215),19,IF(AND(Q1632&gt;138.21,Q1632&lt;140),20))))))))))))))))))</f>
        <v>0</v>
      </c>
      <c r="AI1632" s="52" t="b">
        <f>IF(AND(S1632&gt;195.17,S1632&lt;197),3,IF(AND(S1632&gt;88.93,S1632&lt;90),4,IF(AND(S1632&gt;47.88,S1632&lt;49),5,IF(AND(S1632&gt;245.08,S1632&lt;247),6,IF(AND(S1632&gt;111.07,S1632&lt;113),7,IF(AND(S1632&gt;60.92,S1632&lt;62),8,IF(AND(S1632&gt;296.11,S1632&lt;298),9,IF(AND(S1632&gt;139.41,S1632&lt;141),10,IF(AND(S1632&gt;78.67,S1632&lt;80),11,IF(AND(S1632&gt;204.39,S1632&lt;206),12,IF(AND(S1632&gt;93.16,S1632&lt;95),13,IF(AND(S1632&gt;50.17,S1632&lt;52),14,IF(AND(S1632&gt;256.64,S1632&lt;258),15,IF(AND(S1632&gt;116.33,S1632&lt;118),16,IF(AND(S1632&gt;63.83,S1632&lt;65),17,IF(AND(S1632&gt;310.07,S1632&lt;312),18,IF(AND(S1632&gt;146.01,S1632&lt;148),19,IF(AND(S1632&gt;82.42,S1632&lt;84),20))))))))))))))))))</f>
        <v>0</v>
      </c>
      <c r="AJ1632" s="52" t="b">
        <f>IF(AND(U1632&gt;107.35,U1632&lt;109),3,IF(AND(U1632&gt;63.65,U1632&lt;65),4,IF(AND(U1632&gt;44.75,U1632&lt;46),5,IF(AND(U1632&gt;143.27,U1632&lt;145),6,IF(AND(U1632&gt;85.58,U1632&lt;87),7,IF(AND(U1632&gt;60.46,U1632&lt;62),8,IF(AND(U1632&gt;194.16,U1632&lt;196),9,IF(AND(U1632&gt;117.24,U1632&lt;119),10,IF(AND(U1632&gt;82.88,U1632&lt;84),11,IF(AND(U1632&gt;112.44,U1632&lt;114),12,IF(AND(U1632&gt;66.69,U1632&lt;68),13,IF(AND(U1632&gt;46.9,U1632&lt;48),14,IF(AND(U1632&gt;150.05,U1632&lt;152),15,IF(AND(U1632&gt;90.65,U1632&lt;91),16,IF(AND(U1632&gt;63.34,U1632&lt;65),17,IF(AND(U1632&gt;203.34,U1632&lt;205),18,IF(AND(U1632&gt;122.8,U1632&lt;124),19,IF(AND(U1632&gt;86.83,U1632&lt;88),20))))))))))))))))))</f>
        <v>0</v>
      </c>
      <c r="AK1632" s="52" t="b">
        <f>IF(AND(V1632&gt;139.85,V1632&lt;141),3,IF(AND(V1632&gt;103.84,V1632&lt;105),4,IF(AND(V1632&gt;52.32,V1632&lt;54),5,IF(AND(V1632&gt;285.46,V1632&lt;287),6,IF(AND(V1632&gt;118.42,V1632&lt;120),7,IF(AND(V1632&gt;62.42,V1632&lt;64),8,IF(AND(V1632&gt;412.27,V1632&lt;414),9,IF(AND(V1632&gt;140.33,V1632&lt;142),10,IF(AND(V1632&gt;145,V1632&lt;147),11,IF(AND(V1632&gt;146.47,V1632&lt;148),12,IF(AND(V1632&gt;108.77,V1632&lt;110),13,IF(AND(V1632&gt;54.82,V1632&lt;56),14,IF(AND(V1632&gt;298.92,V1632&lt;300),15,IF(AND(V1632&gt;124.03,V1632&lt;126),16,IF(AND(V1632&gt;65.4,V1632&lt;67),17,IF(AND(V1632&gt;431.69,V1632&lt;433),18,IF(AND(V1632&gt;146.97,V1632&lt;148),19,IF(AND(V1632&gt;151.86,V1632&lt;153),20))))))))))))))))))</f>
        <v>0</v>
      </c>
      <c r="AL1632" s="52" t="b">
        <f>IF(AND(W1632&gt;350.42,W1632&lt;352),3,IF(AND(W1632&gt;546.22,W1632&lt;548),4,IF(AND(W1632&gt;155.33,W1632&lt;157),5,IF(AND(W1632&gt;721.99,W1632&lt;723),6,IF(AND(W1632&gt;638.96,W1632&lt;639),7,IF(AND(W1632&gt;187.79,W1632&lt;189),8,IF(AND(W1632&gt;945.4,W1632&lt;947),9,IF(AND(W1632&gt;698.46,W1632&lt;670),10,IF(AND(W1632&gt;360.7,W1632&lt;362),11,IF(AND(W1632&gt;366.94,W1632&lt;368),12,IF(AND(W1632&gt;571.94,W1632&lt;573),13,IF(AND(W1632&gt;162.68,W1632&lt;164),14,IF(AND(W1632&gt;755.97,W1632&lt;757),15,IF(AND(W1632&gt;667.99,W1632&lt;669),16,IF(AND(W1632&gt;196.66,W1632&lt;198),17,IF(AND(W1632&gt;989.88,W1632&lt;991),18,IF(AND(W1632&gt;731.33,W1632&lt;733),19,IF(AND(W1632&gt;377.7,W1632&lt;379),20))))))))))))))))))</f>
        <v>0</v>
      </c>
      <c r="AM1632" s="52" t="b">
        <f>IF(AND(Y1632&gt;46.2,Y1632&lt;46.5),3,IF(AND(Y1632&gt;18.8,Y1632&lt;19.1),4,IF(AND(Y1632&gt;15.8,Y1632&lt;16),5,IF(AND(Y1632&gt;78.7,Y1632&lt;79),6,IF(AND(Y1632&gt;32.1,Y1632&lt;32.4),7,IF(AND(Y1632&gt;26.9,Y1632&lt;27.3),8,IF(AND(Y1632&gt;125,Y1632&lt;125.5),9,IF(AND(Y1632&gt;48.2,Y1632&lt;48.52),10,IF(AND(Y1632&gt;43.1,Y1632&lt;43.6),11,IF(AND(Y1632&gt;48.53,Y1632&lt;48.7),12,IF(AND(Y1632&gt;19.6,Y1632&lt;20.1),13,IF(AND(Y1632&gt;16.5,Y1632&lt;16.9),14,IF(AND(Y1632&gt;82.4,Y1632&lt;82.8),15,IF(AND(Y1632&gt;33.6,Y1632&lt;34),16,IF(AND(Y1632&gt;28,Y1632&lt;28.6),17,IF(AND(Y1632&gt;130.8,Y1632&lt;131.4),18,IF(AND(Y1632&gt;50.5,Y1632&lt;50.9),19,IF(AND(Y1632&gt;45.2,Y1632&lt;45.8),20))))))))))))))))))</f>
        <v>0</v>
      </c>
      <c r="AO1632" s="4">
        <f t="shared" si="3644"/>
        <v>0</v>
      </c>
      <c r="AP1632" s="4">
        <f t="shared" si="3645"/>
        <v>0</v>
      </c>
      <c r="AQ1632" s="4">
        <f t="shared" si="3618"/>
        <v>0</v>
      </c>
      <c r="AU1632" s="296"/>
      <c r="AV1632" s="299"/>
      <c r="AW1632" s="308"/>
      <c r="AX1632" s="322" t="s">
        <v>54</v>
      </c>
      <c r="AY1632" s="293"/>
      <c r="AZ1632" s="11">
        <f>ROUND(AZ1631/AW1625,2)</f>
        <v>3974</v>
      </c>
      <c r="BA1632" s="11">
        <f>ROUND(BA1631/AW1625,2)</f>
        <v>3974</v>
      </c>
      <c r="BB1632" s="11">
        <f>ROUND(BB1631/AW1625,2)</f>
        <v>0</v>
      </c>
      <c r="BC1632" s="11">
        <f>ROUND(BC1631/AW1625,2)</f>
        <v>0</v>
      </c>
      <c r="BD1632" s="11">
        <f>ROUND(BD1631/AW1625,2)</f>
        <v>0</v>
      </c>
      <c r="BE1632" s="11">
        <f>ROUND(BE1631/AW1625,2)</f>
        <v>0</v>
      </c>
      <c r="BF1632" s="11">
        <f>ROUND(BF1631/AW1625,2)</f>
        <v>0</v>
      </c>
      <c r="BG1632" s="11">
        <f>ROUND(BG1631/AW1625,2)</f>
        <v>0</v>
      </c>
      <c r="BH1632" s="11">
        <f>ROUND(BH1631/AW1625,2)</f>
        <v>0</v>
      </c>
      <c r="BI1632" s="11">
        <f>ROUND(BI1631/AW1625,2)</f>
        <v>0</v>
      </c>
      <c r="BJ1632" s="11">
        <f>ROUND(BJ1631/AW1625,2)</f>
        <v>0</v>
      </c>
      <c r="BK1632" s="11">
        <f>ROUND(BK1631/AW1625,2)</f>
        <v>0</v>
      </c>
      <c r="BL1632" s="11">
        <f>ROUND(BL1631/AW1625,2)</f>
        <v>0</v>
      </c>
      <c r="BM1632" s="11">
        <f>ROUND(BM1631/AW1625,2)</f>
        <v>0</v>
      </c>
      <c r="BN1632" s="11">
        <f>ROUND(BN1631/AW1625,2)</f>
        <v>0</v>
      </c>
      <c r="BO1632" s="11">
        <f>ROUND(BO1631/AW1625,2)</f>
        <v>0</v>
      </c>
      <c r="BP1632" s="11">
        <f>ROUND(BP1631/AW1625,2)</f>
        <v>0</v>
      </c>
      <c r="BQ1632" s="11">
        <f>ROUND(BQ1631/AW1625,2)</f>
        <v>0</v>
      </c>
      <c r="BR1632" s="11">
        <f>ROUND(BR1631/AW1625,2)</f>
        <v>0</v>
      </c>
      <c r="BS1632" s="11">
        <f>ROUND(BS1631/AW1625,2)</f>
        <v>0</v>
      </c>
      <c r="BT1632" s="11">
        <f>ROUND(BT1631/AW1625,2)</f>
        <v>0</v>
      </c>
      <c r="BU1632" s="27" t="s">
        <v>335</v>
      </c>
      <c r="BX1632" s="52" t="b">
        <f>IF(AND(BA1632&gt;947.15,BA1632&lt;949),3,IF(AND(BA1632&gt;623.59,BA1632&lt;625),4,IF(AND(BA1632&gt;237.38,BA1632&lt;239),5,IF(AND(BA1632&gt;1986,BA1632&lt;1988),6,IF(AND(BA1632&gt;739.75,BA1632&lt;741),7,IF(AND(BA1632&gt;282.91,BA1632&lt;284),8,IF(AND(BA1632&gt;2681.35,BA1632&lt;2683),9,IF(AND(BA1632&gt;828.59,BA1632&lt;830),10,IF(AND(BA1632&gt;585.15,BA1632&lt;587),11,IF(AND(BA1632&gt;991.71,BA1632&lt;993),12,IF(AND(BA1632&gt;652.95,BA1632&lt;654),13,IF(AND(BA1632&gt;248.59,BA1632&lt;250),14,IF(AND(BA1632&gt;2079.39,BA1632&lt;2081),15,IF(AND(BA1632&gt;774.57,BA1632&lt;776),16,IF(AND(BA1632&gt;296.25,BA1632&lt;298),17,IF(AND(BA1632&gt;2807.42,BA1632&lt;2809),18,IF(AND(BA1632&gt;867.59,BA1632&lt;869),19,IF(AND(BA1632&gt;612.7,BA1632&lt;614),20))))))))))))))))))</f>
        <v>0</v>
      </c>
      <c r="BY1632" s="52" t="b">
        <f>IF(AND(BC1632&gt;1204.78,BC1632&lt;1206),5,IF(AND(BC1632&gt;1407.63,BC1632&lt;1409),8,IF(AND(BC1632&gt;1427.91,BC1632&lt;1429),11,IF(AND(BC1632&gt;1261.45,BC1632&lt;1263),14,IF(AND(BC1632&gt;1473.83,BC1632&lt;1475),17,IF(AND(BC1632&gt;1495.07,BC1632&lt;1497),20))))))</f>
        <v>0</v>
      </c>
      <c r="BZ1632" s="52" t="b">
        <f>IF(AND(BD1632&gt;486.32,BD1632&lt;488),3,IF(AND(BD1632&gt;324.64,BD1632&lt;326),4,IF(AND(BD1632&gt;286.99,BD1632&lt;288.5),5,IF(AND(BD1632&gt;617.7,BD1632&lt;618),6,IF(AND(BD1632&gt;411.3,BD1632&lt;413),7,IF(AND(BD1632&gt;365.04,BD1632&lt;367),8,IF(AND(BD1632&gt;797.54,BD1632&lt;799),9,IF(AND(BD1632&gt;533.49,BD1632&lt;535),10,IF(AND(BD1632&gt;475.86,BD1632&lt;477),11,IF(AND(BD1632&gt;509.22,BD1632&lt;511),12,IF(AND(BD1632&gt;339.94,BD1632&lt;341.2),13,IF(AND(BD1632&gt;300.53,BD1632&lt;302),14,IF(AND(BD1632&gt;646.78,BD1632&lt;648),15,IF(AND(BD1632&gt;430.68,BD1632&lt;432),16,IF(AND(BD1632&gt;382.24,BD1632&lt;384),17,IF(AND(BD1632&gt;835.07,BD1632&lt;837),18,IF(AND(BD1632&gt;558.61,BD1632&lt;560),19,IF(AND(BD1632&gt;498.27,BD1632&lt;500),20))))))))))))))))))</f>
        <v>0</v>
      </c>
      <c r="CA1632" s="52" t="b">
        <f>IF(AND(BF1632&gt;497.89,BF1632&lt;499),3,IF(AND(BF1632&gt;360.29,BF1632&lt;362),4,IF(AND(BF1632&gt;249.38,BF1632&lt;251),5,IF(AND(BF1632&gt;628.22,BF1632&lt;630),6,IF(AND(BF1632&gt;455.21,BF1632&lt;457),7,IF(AND(BF1632&gt;315.16,BF1632&lt;317),8,IF(AND(BF1632&gt;814.35,BF1632&lt;816),9,IF(AND(BF1632&gt;571.19,BF1632&lt;573),10,IF(AND(BF1632&gt;401.59,BF1632&lt;403),11,IF(AND(BF1632&gt;521.33,BF1632&lt;523),12,IF(AND(BF1632&gt;377.28,BF1632&lt;379),13,IF(AND(BF1632&gt;261.15,BF1632&lt;263),14,IF(AND(BF1632&gt;657.8,BF1632&lt;659),15,IF(AND(BF1632&gt;476.66,BF1632&lt;478),16,IF(AND(BF1632&gt;330.01,BF1632&lt;332),17,IF(AND(BF1632&gt;852.67,BF1632&lt;854),18,IF(AND(BF1632&gt;598.08,BF1632&lt;600),19,IF(AND(BF1632&gt;420.51,BF1632&lt;422),20))))))))))))))))))</f>
        <v>0</v>
      </c>
      <c r="CB1632" s="52" t="b">
        <f>IF(AND(BK1632&gt;358.85,BK1632&lt;360),3,IF(AND(BK1632&gt;129.83,BK1632&lt;131),4,IF(AND(BK1632&gt;77.61,BK1632&lt;79),5,IF(AND(BK1632&gt;426.19,BK1632&lt;428),6,IF(AND(BK1632&gt;159.77,BK1632&lt;161),7,IF(AND(BK1632&gt;94.38,BK1632&lt;96),8,IF(AND(BK1632&gt;567.37,BK1632&lt;569),9,IF(AND(BK1632&gt;203.4,BK1632&lt;205),10,IF(AND(BK1632&gt;131.96,BK1632&lt;133),11,IF(AND(BK1632&gt;375.76,BK1632&lt;377),12,IF(AND(BK1632&gt;135.98,BK1632&lt;137),13,IF(AND(BK1632&gt;81.31,BK1632&lt;83),14,IF(AND(BK1632&gt;446.27,BK1632&lt;448),15,IF(AND(BK1632&gt;167.32,BK1632&lt;169),16,IF(AND(BK1632&gt;98.86,BK1632&lt;100),17,IF(AND(BK1632&gt;594.08,BK1632&lt;596),18,IF(AND(BK1632&gt;213.01,BK1632&lt;215),19,IF(AND(BK1632&gt;138.21,BK1632&lt;140),20))))))))))))))))))</f>
        <v>0</v>
      </c>
      <c r="CC1632" s="52" t="b">
        <f>IF(AND(BM1632&gt;195.17,BM1632&lt;197),3,IF(AND(BM1632&gt;88.93,BM1632&lt;90),4,IF(AND(BM1632&gt;47.88,BM1632&lt;49),5,IF(AND(BM1632&gt;245.08,BM1632&lt;247),6,IF(AND(BM1632&gt;111.07,BM1632&lt;113),7,IF(AND(BM1632&gt;60.92,BM1632&lt;62),8,IF(AND(BM1632&gt;296.11,BM1632&lt;298),9,IF(AND(BM1632&gt;139.41,BM1632&lt;141),10,IF(AND(BM1632&gt;78.67,BM1632&lt;80),11,IF(AND(BM1632&gt;204.39,BM1632&lt;206),12,IF(AND(BM1632&gt;93.16,BM1632&lt;95),13,IF(AND(BM1632&gt;50.17,BM1632&lt;52),14,IF(AND(BM1632&gt;256.64,BM1632&lt;258),15,IF(AND(BM1632&gt;116.33,BM1632&lt;118),16,IF(AND(BM1632&gt;63.83,BM1632&lt;65),17,IF(AND(BM1632&gt;310.07,BM1632&lt;312),18,IF(AND(BM1632&gt;146.01,BM1632&lt;148),19,IF(AND(BM1632&gt;82.42,BM1632&lt;84),20))))))))))))))))))</f>
        <v>0</v>
      </c>
      <c r="CD1632" s="52" t="b">
        <f>IF(AND(BO1632&gt;107.35,BO1632&lt;109),3,IF(AND(BO1632&gt;63.65,BO1632&lt;65),4,IF(AND(BO1632&gt;44.75,BO1632&lt;46),5,IF(AND(BO1632&gt;143.27,BO1632&lt;145),6,IF(AND(BO1632&gt;85.58,BO1632&lt;87),7,IF(AND(BO1632&gt;60.46,BO1632&lt;62),8,IF(AND(BO1632&gt;194.16,BO1632&lt;196),9,IF(AND(BO1632&gt;117.24,BO1632&lt;119),10,IF(AND(BO1632&gt;82.88,BO1632&lt;84),11,IF(AND(BO1632&gt;112.44,BO1632&lt;114),12,IF(AND(BO1632&gt;66.69,BO1632&lt;68),13,IF(AND(BO1632&gt;46.9,BO1632&lt;48),14,IF(AND(BO1632&gt;150.05,BO1632&lt;152),15,IF(AND(BO1632&gt;90.65,BO1632&lt;91),16,IF(AND(BO1632&gt;63.34,BO1632&lt;65),17,IF(AND(BO1632&gt;203.34,BO1632&lt;205),18,IF(AND(BO1632&gt;122.8,BO1632&lt;124),19,IF(AND(BO1632&gt;86.83,BO1632&lt;88),20))))))))))))))))))</f>
        <v>0</v>
      </c>
      <c r="CE1632" s="52" t="b">
        <f>IF(AND(BP1632&gt;139.85,BP1632&lt;141),3,IF(AND(BP1632&gt;103.84,BP1632&lt;105),4,IF(AND(BP1632&gt;52.32,BP1632&lt;54),5,IF(AND(BP1632&gt;285.46,BP1632&lt;287),6,IF(AND(BP1632&gt;118.42,BP1632&lt;120),7,IF(AND(BP1632&gt;62.42,BP1632&lt;64),8,IF(AND(BP1632&gt;412.27,BP1632&lt;414),9,IF(AND(BP1632&gt;140.33,BP1632&lt;142),10,IF(AND(BP1632&gt;145,BP1632&lt;147),11,IF(AND(BP1632&gt;146.47,BP1632&lt;148),12,IF(AND(BP1632&gt;108.77,BP1632&lt;110),13,IF(AND(BP1632&gt;54.82,BP1632&lt;56),14,IF(AND(BP1632&gt;298.92,BP1632&lt;300),15,IF(AND(BP1632&gt;124.03,BP1632&lt;126),16,IF(AND(BP1632&gt;65.4,BP1632&lt;67),17,IF(AND(BP1632&gt;431.69,BP1632&lt;433),18,IF(AND(BP1632&gt;146.97,BP1632&lt;148),19,IF(AND(BP1632&gt;151.86,BP1632&lt;153),20))))))))))))))))))</f>
        <v>0</v>
      </c>
      <c r="CF1632" s="52" t="b">
        <f>IF(AND(BQ1632&gt;350.42,BQ1632&lt;352),3,IF(AND(BQ1632&gt;546.22,BQ1632&lt;548),4,IF(AND(BQ1632&gt;155.33,BQ1632&lt;157),5,IF(AND(BQ1632&gt;721.99,BQ1632&lt;723),6,IF(AND(BQ1632&gt;638.96,BQ1632&lt;639),7,IF(AND(BQ1632&gt;187.79,BQ1632&lt;189),8,IF(AND(BQ1632&gt;945.4,BQ1632&lt;947),9,IF(AND(BQ1632&gt;698.46,BQ1632&lt;670),10,IF(AND(BQ1632&gt;360.7,BQ1632&lt;362),11,IF(AND(BQ1632&gt;366.94,BQ1632&lt;368),12,IF(AND(BQ1632&gt;571.94,BQ1632&lt;573),13,IF(AND(BQ1632&gt;162.68,BQ1632&lt;164),14,IF(AND(BQ1632&gt;755.97,BQ1632&lt;757),15,IF(AND(BQ1632&gt;667.99,BQ1632&lt;669),16,IF(AND(BQ1632&gt;196.66,BQ1632&lt;198),17,IF(AND(BQ1632&gt;989.88,BQ1632&lt;991),18,IF(AND(BQ1632&gt;731.33,BQ1632&lt;733),19,IF(AND(BQ1632&gt;377.7,BQ1632&lt;379),20))))))))))))))))))</f>
        <v>0</v>
      </c>
      <c r="CG1632" s="52" t="b">
        <f>IF(AND(BS1632&gt;46.2,BS1632&lt;46.5),3,IF(AND(BS1632&gt;18.8,BS1632&lt;19.1),4,IF(AND(BS1632&gt;15.8,BS1632&lt;16),5,IF(AND(BS1632&gt;78.7,BS1632&lt;79),6,IF(AND(BS1632&gt;32.1,BS1632&lt;32.4),7,IF(AND(BS1632&gt;26.9,BS1632&lt;27.3),8,IF(AND(BS1632&gt;125,BS1632&lt;125.5),9,IF(AND(BS1632&gt;48.2,BS1632&lt;48.52),10,IF(AND(BS1632&gt;43.1,BS1632&lt;43.6),11,IF(AND(BS1632&gt;48.53,BS1632&lt;48.7),12,IF(AND(BS1632&gt;19.6,BS1632&lt;20.1),13,IF(AND(BS1632&gt;16.5,BS1632&lt;16.9),14,IF(AND(BS1632&gt;82.4,BS1632&lt;82.8),15,IF(AND(BS1632&gt;33.6,BS1632&lt;34),16,IF(AND(BS1632&gt;28,BS1632&lt;28.6),17,IF(AND(BS1632&gt;130.8,BS1632&lt;131.4),18,IF(AND(BS1632&gt;50.5,BS1632&lt;50.9),19,IF(AND(BS1632&gt;45.2,BS1632&lt;45.8),20))))))))))))))))))</f>
        <v>0</v>
      </c>
    </row>
    <row r="1633" spans="1:88" ht="90" customHeight="1">
      <c r="A1633" s="297"/>
      <c r="B1633" s="300"/>
      <c r="C1633" s="309"/>
      <c r="D1633" s="292" t="s">
        <v>54</v>
      </c>
      <c r="E1633" s="293"/>
      <c r="F1633" s="10" t="s">
        <v>36</v>
      </c>
      <c r="G1633" s="12">
        <f>IF(AD1633=FALSE,0,AD1633)</f>
        <v>1987</v>
      </c>
      <c r="H1633" s="12" t="s">
        <v>36</v>
      </c>
      <c r="I1633" s="12">
        <f>IF(AE1633=FALSE,0,AE1633)</f>
        <v>0</v>
      </c>
      <c r="J1633" s="12">
        <f>IF(AF1633=FALSE,0,AF1633)</f>
        <v>0</v>
      </c>
      <c r="K1633" s="12" t="s">
        <v>36</v>
      </c>
      <c r="L1633" s="12">
        <f>IF(AG1633=FALSE,0,AG1633)</f>
        <v>0</v>
      </c>
      <c r="M1633" s="12" t="s">
        <v>36</v>
      </c>
      <c r="N1633" s="12" t="s">
        <v>36</v>
      </c>
      <c r="O1633" s="12" t="s">
        <v>36</v>
      </c>
      <c r="P1633" s="12" t="s">
        <v>36</v>
      </c>
      <c r="Q1633" s="12">
        <f>IF(AH1633=FALSE,0,AH1633)</f>
        <v>0</v>
      </c>
      <c r="R1633" s="12" t="s">
        <v>36</v>
      </c>
      <c r="S1633" s="12">
        <f>IF(AI1633=FALSE,0,AI1633)</f>
        <v>0</v>
      </c>
      <c r="T1633" s="12" t="s">
        <v>36</v>
      </c>
      <c r="U1633" s="12">
        <f>IF(AJ1633=FALSE,0,AJ1633)</f>
        <v>0</v>
      </c>
      <c r="V1633" s="12">
        <f>IF(AK1633=FALSE,0,AK1633)</f>
        <v>0</v>
      </c>
      <c r="W1633" s="12">
        <f>IF(AL1633=FALSE,0,AL1633)</f>
        <v>0</v>
      </c>
      <c r="X1633" s="12" t="s">
        <v>36</v>
      </c>
      <c r="Y1633" s="12">
        <f>IF(AM1633=FALSE,0,AM1633)</f>
        <v>0</v>
      </c>
      <c r="Z1633" s="12" t="s">
        <v>36</v>
      </c>
      <c r="AA1633" s="27" t="s">
        <v>336</v>
      </c>
      <c r="AD1633" s="52">
        <f>IF(AD1632=3,948.15,IF(AD1632=4,624.59,IF(AD1632=5,238.38,IF(AD1632=6,1987,IF(AD1632=7,740.75,IF(AD1632=8,283.91,IF(AD1632=9,2682.35,IF(AD1632=10,829.59,IF(AD1632=11,586.15,IF(AD1632=12,992.71,IF(AD1632=13,653.95,IF(AD1632=14,249.59,IF(AD1632=15,2080.39,IF(AD1632=16,775.57,IF(AD1632=17,297.25,IF(AD1632=18,2808.42,IF(AD1632=19,868.59,IF(AD1632=20,613.7))))))))))))))))))</f>
        <v>1987</v>
      </c>
      <c r="AE1633" s="52" t="b">
        <f>IF(AE1632=5,1205.78,IF(AE1632=8,1408.63,IF(AE1632=11,1428.91,IF(AE1632=14,1262.45,IF(AE1632=17,1474.83,IF(AE1632=20,1496.07))))))</f>
        <v>0</v>
      </c>
      <c r="AF1633" s="52" t="b">
        <f>IF(AF1632=3,487.32,IF(AF1632=4,325.64,IF(AF1632=5,287.99,IF(AF1632=6,618.7,IF(AF1632=7,412.3,IF(AF1632=8,366.04,IF(AF1632=9,798.54,IF(AF1632=10,534.49,IF(AF1632=11,476.86,IF(AF1632=12,510.22,IF(AF1632=13,340.94,IF(AF1632=14,301.53,IF(AF1632=15,647.78,IF(AF1632=16,431.68,IF(AF1632=17,383.24,IF(AF1632=18,836.07,IF(AF1632=19,559.61,IF(AF1632=20,499.27))))))))))))))))))</f>
        <v>0</v>
      </c>
      <c r="AG1633" s="52" t="b">
        <f>IF(AG1632=3,498.89,IF(AG1632=4,361.29,IF(AG1632=5,250.38,IF(AG1632=6,629.22,IF(AG1632=7,456.21,IF(AG1632=8,316.16,IF(AG1632=9,815.35,IF(AG1632=10,572.19,IF(AG1632=11,402.59,IF(AG1632=12,522.33,IF(AG1632=13,378.28,IF(AG1632=14,262.15,IF(AG1632=15,658.8,IF(AG1632=16,477.66,IF(AG1632=17,331.01,IF(AG1632=18,853.67,IF(AG1632=19,599.08,IF(AG1632=20,421.51))))))))))))))))))</f>
        <v>0</v>
      </c>
      <c r="AH1633" s="52" t="b">
        <f>IF(AH1632=3,359.85,IF(AH1632=4,130.83,IF(AH1632=5,78.61,IF(AH1632=6,427.19,IF(AH1632=7,160.77,IF(AH1632=8,95.38,IF(AH1632=9,568.37,IF(AH1632=10,204.4,IF(AH1632=11,132.96,IF(AH1632=12,376.76,IF(AH1632=13,136.98,IF(AH1632=14,82.31,IF(AH1632=15,447.27,IF(AH1632=16,168.32,IF(AH1632=17,99.86,IF(AH1632=18,595.08,IF(AH1632=19,214.01,IF(AH1632=20,139.21))))))))))))))))))</f>
        <v>0</v>
      </c>
      <c r="AI1633" s="52" t="b">
        <f>IF(AI1632=3,196.17,IF(AI1632=4,89.93,IF(AI1632=5,48.88,IF(AI1632=6,246.08,IF(AI1632=7,112.07,IF(AI1632=8,61.92,IF(AI1632=9,297.11,IF(AI1632=10,140.41,IF(AI1632=11,79.67,IF(AI1632=12,205.39,IF(AI1632=13,94.16,IF(AI1632=14,51.17,IF(AI1632=15,257.64,IF(AI1632=16,117.33,IF(AI1632=17,64.83,IF(AI1632=18,311.07,IF(AI1632=19,147.01,IF(AI1632=20,83.42))))))))))))))))))</f>
        <v>0</v>
      </c>
      <c r="AJ1633" s="52" t="b">
        <f>IF(AJ1632=3,108.35,IF(AJ1632=4,64.65,IF(AJ1632=5,45.75,IF(AJ1632=6,144.27,IF(AJ1632=7,86.58,IF(AJ1632=8,61.46,IF(AJ1632=9,195.16,IF(AJ1632=10,118.24,IF(AJ1632=11,83.88,IF(AJ1632=12,113.44,IF(AJ1632=13,67.69,IF(AJ1632=14,47.9,IF(AJ1632=15,151.05,IF(AJ1632=16,90.65,IF(AJ1632=17,64.34,IF(AJ1632=18,204.34,IF(AJ1632=19,123.8,IF(AJ1632=20,87.83))))))))))))))))))</f>
        <v>0</v>
      </c>
      <c r="AK1633" s="52" t="b">
        <f>IF(AK1632=3,140.85,IF(AK1632=4,104.84,IF(AK1632=5,53.32,IF(AK1632=6,286.46,IF(AK1632=7,119.42,IF(AK1632=8,63.42,IF(AK1632=9,413.27,IF(AK1632=10,141.33,IF(AK1632=11,146,IF(AK1632=12,147.47,IF(AK1632=13,109.77,IF(AK1632=14,55.82,IF(AK1632=15,299.92,IF(AK1632=16,125.03,IF(AK1632=17,66.4,IF(AK1632=18,432.69,IF(AK1632=19,147.97,IF(AK1632=20,152.86))))))))))))))))))</f>
        <v>0</v>
      </c>
      <c r="AL1633" s="52" t="b">
        <f>IF(AL1632=3,351.42,IF(AL1632=4,547.22,IF(AL1632=5,156.33,IF(AL1632=6,722.99,IF(AL1632=7,638.96,IF(AL1632=8,188.79,IF(AL1632=9,946.4,IF(AL1632=10,699.46,IF(AL1632=11,361.7,IF(AL1632=12,367.94,IF(AL1632=13,572.94,IF(AL1632=14,163.68,IF(AL1632=15,756.97,IF(AL1632=16,668.99,IF(AL1632=17,197.66,IF(AL1632=18,990.88,IF(AL1632=19,732.33,IF(AL1632=20,378.7))))))))))))))))))</f>
        <v>0</v>
      </c>
      <c r="AM1633" s="52" t="b">
        <f>IF(AM1632=3,46.41,IF(AM1632=4,19.01,IF(AM1632=5,15.96,IF(AM1632=6,78.9,IF(AM1632=7,32.34,IF(AM1632=8,27.09,IF(AM1632=9,125.27,IF(AM1632=10,48.48,IF(AM1632=11,43.47,IF(AM1632=12,48.59,IF(AM1632=13,19.9,IF(AM1632=14,16.71,IF(AM1632=15,82.61,IF(AM1632=16,33.86,IF(AM1632=17,28.36,IF(AM1632=18,131.15,IF(AM1632=19,50.76,IF(AM1632=20,45.51))))))))))))))))))</f>
        <v>0</v>
      </c>
      <c r="AO1633" s="4">
        <f t="shared" si="3644"/>
        <v>0</v>
      </c>
      <c r="AP1633" s="4">
        <f t="shared" si="3645"/>
        <v>0</v>
      </c>
      <c r="AQ1633" s="4">
        <f t="shared" si="3618"/>
        <v>0</v>
      </c>
      <c r="AU1633" s="297"/>
      <c r="AV1633" s="300"/>
      <c r="AW1633" s="309"/>
      <c r="AX1633" s="322" t="s">
        <v>54</v>
      </c>
      <c r="AY1633" s="293"/>
      <c r="AZ1633" s="10" t="s">
        <v>36</v>
      </c>
      <c r="BA1633" s="12">
        <f>IF(BX1633=FALSE,0,BX1633)</f>
        <v>3974</v>
      </c>
      <c r="BB1633" s="12" t="s">
        <v>36</v>
      </c>
      <c r="BC1633" s="12">
        <f>IF(BY1633=FALSE,0,BY1633)</f>
        <v>0</v>
      </c>
      <c r="BD1633" s="12">
        <f>IF(BZ1633=FALSE,0,BZ1633)</f>
        <v>0</v>
      </c>
      <c r="BE1633" s="12" t="s">
        <v>36</v>
      </c>
      <c r="BF1633" s="12">
        <f>IF(CA1633=FALSE,0,CA1633)</f>
        <v>0</v>
      </c>
      <c r="BG1633" s="12" t="s">
        <v>36</v>
      </c>
      <c r="BH1633" s="12" t="s">
        <v>36</v>
      </c>
      <c r="BI1633" s="12" t="s">
        <v>36</v>
      </c>
      <c r="BJ1633" s="12" t="s">
        <v>36</v>
      </c>
      <c r="BK1633" s="12">
        <f>IF(CB1633=FALSE,0,CB1633)</f>
        <v>0</v>
      </c>
      <c r="BL1633" s="12" t="s">
        <v>36</v>
      </c>
      <c r="BM1633" s="12">
        <f>IF(CC1633=FALSE,0,CC1633)</f>
        <v>0</v>
      </c>
      <c r="BN1633" s="12" t="s">
        <v>36</v>
      </c>
      <c r="BO1633" s="12">
        <f>IF(CD1633=FALSE,0,CD1633)</f>
        <v>0</v>
      </c>
      <c r="BP1633" s="12">
        <f>IF(CE1633=FALSE,0,CE1633)</f>
        <v>0</v>
      </c>
      <c r="BQ1633" s="12">
        <f>IF(CF1633=FALSE,0,CF1633)</f>
        <v>0</v>
      </c>
      <c r="BR1633" s="12" t="s">
        <v>36</v>
      </c>
      <c r="BS1633" s="12">
        <f>IF(CG1633=FALSE,0,CG1633)</f>
        <v>0</v>
      </c>
      <c r="BT1633" s="12" t="s">
        <v>36</v>
      </c>
      <c r="BU1633" s="27" t="s">
        <v>336</v>
      </c>
      <c r="BX1633" s="52">
        <f>IF(AD1632=3,1896.3,IF(AD1632=4,1249.18,IF(AD1632=5,476.76,IF(AD1632=6,3974,IF(AD1632=7,1481.5,IF(AD1632=8,567.82,IF(AD1632=9,5364.7,IF(AD1632=10,1659.18,IF(AD1632=11,1172.3)))))))))</f>
        <v>3974</v>
      </c>
      <c r="BY1633" s="52" t="b">
        <f>IF(AE1632=5,2411.56,IF(AE1632=8,2817.26,IF(AE1632=11,2857.82)))</f>
        <v>0</v>
      </c>
      <c r="BZ1633" s="52" t="b">
        <f>IF(AF1632=3,974.64,IF(AF1632=4,651.28,IF(AF1632=5,575.98,IF(AF1632=6,1237.4,IF(AF1632=7,824.6,IF(AF1632=8,732.08,IF(AF1632=9,1597.08,IF(AF1632=10,1068.98,IF(AF1632=11,953.72)))))))))</f>
        <v>0</v>
      </c>
      <c r="CA1633" s="52" t="b">
        <f>IF(AG1632=3,997.78,IF(AG1632=4,722.58,IF(AG1632=5,500.76,IF(AG1632=6,1258.44,IF(AG1632=7,912.42,IF(AG1632=8,632.32,IF(AG1632=9,1630.7,IF(AG1632=10,1144.38,IF(AG1632=11,805.18)))))))))</f>
        <v>0</v>
      </c>
      <c r="CB1633" s="52" t="b">
        <f>IF(AH1632=3,719.7,IF(AH1632=4,261.66,IF(AH1632=5,157.22,IF(AH1632=6,854.38,IF(AH1632=7,321.54,IF(AH1632=8,190.76,IF(AH1632=9,1136.74,IF(AH1632=10,408.8,IF(AH1632=11,265.92)))))))))</f>
        <v>0</v>
      </c>
      <c r="CC1633" s="52" t="b">
        <f>IF(AI1632=3,392.34,IF(AI1632=4,179.86,IF(AI1632=5,97.76,IF(AI1632=6,492.16,IF(AI1632=7,224.14,IF(AI1632=8,123.84,IF(AI1632=9,594.22,IF(AI1632=10,280.82,IF(AI1632=11,159.34)))))))))</f>
        <v>0</v>
      </c>
      <c r="CD1633" s="52" t="b">
        <f>IF(AJ1632=3,216.7,IF(AJ1632=4,129.3,IF(AJ1632=5,91.5,IF(AJ1632=6,288.54,IF(AJ1632=7,173.16,IF(AJ1632=8,122.92,IF(AJ1632=9,390.32,IF(AJ1632=10,236.48,IF(AJ1632=11,167.76)))))))))</f>
        <v>0</v>
      </c>
      <c r="CE1633" s="52" t="b">
        <f>IF(AK1632=3,281.7,IF(AK1632=4,209.68,IF(AK1632=5,106.64,IF(AK1632=6,572.92,IF(AK1632=7,238.84,IF(AK1632=8,126.84,IF(AK1632=9,826.54,IF(AK1632=10,282.66,IF(AK1632=11,292)))))))))</f>
        <v>0</v>
      </c>
      <c r="CF1633" s="52" t="b">
        <f>IF(AL1632=3,702.84,IF(AL1632=4,1094.44,IF(AL1632=5,312.66,IF(AL1632=6,1445.98,IF(AL1632=7,1277.92,IF(AL1632=8,377.58,IF(AL1632=9,1892.8,IF(AL1632=10,1398.92,IF(AL1632=11,723.4)))))))))</f>
        <v>0</v>
      </c>
      <c r="CG1633" s="52" t="b">
        <f>IF(AM1632=3,92.82,IF(AM1632=4,38.02,IF(AM1632=5,31.92,IF(AM1632=6,157.8,IF(AM1632=7,64.68,IF(AM1632=8,54.18,IF(AM1632=9,250.54,IF(AM1632=10,96.96,IF(AM1632=11,86.94)))))))))</f>
        <v>0</v>
      </c>
    </row>
    <row r="1634" spans="1:88" ht="30" customHeight="1">
      <c r="A1634" s="295" t="s">
        <v>41</v>
      </c>
      <c r="B1634" s="298" t="s">
        <v>245</v>
      </c>
      <c r="C1634" s="307">
        <v>377.4</v>
      </c>
      <c r="D1634" s="298" t="s">
        <v>27</v>
      </c>
      <c r="E1634" s="36" t="s">
        <v>28</v>
      </c>
      <c r="F1634" s="10">
        <f>G1634+I1634+J1634+L1634+Q1634+S1634+U1634+V1634+W1634+Y1634+Z1634</f>
        <v>749893.8</v>
      </c>
      <c r="G1634" s="44">
        <v>749893.8</v>
      </c>
      <c r="H1634" s="10">
        <v>0</v>
      </c>
      <c r="I1634" s="46">
        <v>0</v>
      </c>
      <c r="J1634" s="46">
        <v>0</v>
      </c>
      <c r="K1634" s="10">
        <v>0</v>
      </c>
      <c r="L1634" s="10">
        <f>M1634+O1634</f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4">
        <v>0</v>
      </c>
      <c r="W1634" s="14">
        <v>0</v>
      </c>
      <c r="X1634" s="10">
        <v>0</v>
      </c>
      <c r="Y1634" s="14">
        <v>0</v>
      </c>
      <c r="Z1634" s="14">
        <v>0</v>
      </c>
      <c r="AA1634" s="27" t="s">
        <v>328</v>
      </c>
      <c r="AO1634" s="4">
        <f t="shared" si="3644"/>
        <v>0</v>
      </c>
      <c r="AP1634" s="4">
        <f t="shared" si="3645"/>
        <v>0</v>
      </c>
      <c r="AQ1634" s="4">
        <f t="shared" si="3618"/>
        <v>0</v>
      </c>
      <c r="AU1634" s="295" t="s">
        <v>41</v>
      </c>
      <c r="AV1634" s="298" t="s">
        <v>245</v>
      </c>
      <c r="AW1634" s="307">
        <v>377.4</v>
      </c>
      <c r="AX1634" s="298" t="s">
        <v>27</v>
      </c>
      <c r="AY1634" s="36" t="s">
        <v>28</v>
      </c>
      <c r="AZ1634" s="10">
        <f>BA1634+BC1634+BD1634+BF1634+BK1634+BM1634+BO1634+BP1634+BQ1634+BS1634+BT1634</f>
        <v>1499787.6</v>
      </c>
      <c r="BA1634" s="44">
        <f>ROUND($C1634*BA1642,2)</f>
        <v>1499787.6</v>
      </c>
      <c r="BB1634" s="10">
        <f>ROUND(H1634*2,2)</f>
        <v>0</v>
      </c>
      <c r="BC1634" s="44">
        <f>ROUND($C1634*BC1642,2)</f>
        <v>0</v>
      </c>
      <c r="BD1634" s="44">
        <f>ROUND($C1634*BD1642,2)</f>
        <v>0</v>
      </c>
      <c r="BE1634" s="10">
        <f>ROUND(K1634*2,2)</f>
        <v>0</v>
      </c>
      <c r="BF1634" s="44">
        <f>ROUND($C1634*BF1642,2)</f>
        <v>0</v>
      </c>
      <c r="BG1634" s="10">
        <f>ROUND(M1634*2,2)</f>
        <v>0</v>
      </c>
      <c r="BH1634" s="10">
        <f>ROUND(N1634*2,2)</f>
        <v>0</v>
      </c>
      <c r="BI1634" s="10">
        <f>ROUND(O1634*2,2)</f>
        <v>0</v>
      </c>
      <c r="BJ1634" s="10">
        <f>ROUND(P1634*2,2)</f>
        <v>0</v>
      </c>
      <c r="BK1634" s="44">
        <f>ROUND($C1634*BK1642,2)</f>
        <v>0</v>
      </c>
      <c r="BL1634" s="10">
        <f>ROUND(R1634*2,2)</f>
        <v>0</v>
      </c>
      <c r="BM1634" s="44">
        <f>ROUND($C1634*BM1642,2)</f>
        <v>0</v>
      </c>
      <c r="BN1634" s="10">
        <f>ROUND(T1634*2,2)</f>
        <v>0</v>
      </c>
      <c r="BO1634" s="44">
        <f>ROUND($C1634*BO1642,2)</f>
        <v>0</v>
      </c>
      <c r="BP1634" s="44">
        <f>ROUND(V1634*2,2)</f>
        <v>0</v>
      </c>
      <c r="BQ1634" s="44">
        <f>ROUND($C1634*BQ1642,2)</f>
        <v>0</v>
      </c>
      <c r="BR1634" s="10">
        <f>ROUND(X1634*2,2)</f>
        <v>0</v>
      </c>
      <c r="BS1634" s="44">
        <f>ROUND(Y1634*2,2)</f>
        <v>0</v>
      </c>
      <c r="BT1634" s="10">
        <f>ROUND(Z1634*2,2)</f>
        <v>0</v>
      </c>
      <c r="BU1634" s="27" t="s">
        <v>328</v>
      </c>
      <c r="CI1634" s="32">
        <f>BF1634-BG1634</f>
        <v>0</v>
      </c>
    </row>
    <row r="1635" spans="1:88" ht="60" customHeight="1">
      <c r="A1635" s="296"/>
      <c r="B1635" s="299"/>
      <c r="C1635" s="308"/>
      <c r="D1635" s="300"/>
      <c r="E1635" s="36" t="s">
        <v>29</v>
      </c>
      <c r="F1635" s="10">
        <f t="shared" ref="F1635:F1639" si="3713">G1635+I1635+J1635+L1635+Q1635+S1635+U1635+V1635+W1635+Y1635+Z1635</f>
        <v>0</v>
      </c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27" t="s">
        <v>329</v>
      </c>
      <c r="AO1635" s="4">
        <f t="shared" si="3644"/>
        <v>0</v>
      </c>
      <c r="AP1635" s="4">
        <f t="shared" si="3645"/>
        <v>0</v>
      </c>
      <c r="AQ1635" s="4">
        <f t="shared" si="3618"/>
        <v>0</v>
      </c>
      <c r="AU1635" s="296"/>
      <c r="AV1635" s="299"/>
      <c r="AW1635" s="308"/>
      <c r="AX1635" s="300"/>
      <c r="AY1635" s="36" t="s">
        <v>29</v>
      </c>
      <c r="AZ1635" s="10">
        <f t="shared" ref="AZ1635:AZ1639" si="3714">BA1635+BC1635+BD1635+BF1635+BK1635+BM1635+BO1635+BP1635+BQ1635+BS1635+BT1635</f>
        <v>0</v>
      </c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27" t="s">
        <v>329</v>
      </c>
    </row>
    <row r="1636" spans="1:88" ht="120" customHeight="1">
      <c r="A1636" s="296"/>
      <c r="B1636" s="299"/>
      <c r="C1636" s="308"/>
      <c r="D1636" s="298" t="s">
        <v>30</v>
      </c>
      <c r="E1636" s="36" t="s">
        <v>241</v>
      </c>
      <c r="F1636" s="10">
        <f t="shared" si="3713"/>
        <v>0</v>
      </c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27" t="s">
        <v>330</v>
      </c>
      <c r="AO1636" s="4">
        <f t="shared" si="3644"/>
        <v>0</v>
      </c>
      <c r="AP1636" s="4">
        <f t="shared" si="3645"/>
        <v>0</v>
      </c>
      <c r="AQ1636" s="4">
        <f t="shared" si="3618"/>
        <v>0</v>
      </c>
      <c r="AT1636" s="32">
        <f>AZ1636-BC1636</f>
        <v>0</v>
      </c>
      <c r="AU1636" s="296"/>
      <c r="AV1636" s="299"/>
      <c r="AW1636" s="308"/>
      <c r="AX1636" s="298" t="s">
        <v>30</v>
      </c>
      <c r="AY1636" s="36" t="s">
        <v>241</v>
      </c>
      <c r="AZ1636" s="10">
        <f t="shared" si="3714"/>
        <v>0</v>
      </c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27" t="s">
        <v>330</v>
      </c>
    </row>
    <row r="1637" spans="1:88" ht="30" customHeight="1">
      <c r="A1637" s="296"/>
      <c r="B1637" s="299"/>
      <c r="C1637" s="308"/>
      <c r="D1637" s="299"/>
      <c r="E1637" s="36" t="s">
        <v>32</v>
      </c>
      <c r="F1637" s="10">
        <f t="shared" si="3713"/>
        <v>0</v>
      </c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27" t="s">
        <v>331</v>
      </c>
      <c r="AO1637" s="4">
        <f t="shared" si="3644"/>
        <v>0</v>
      </c>
      <c r="AP1637" s="4">
        <f t="shared" si="3645"/>
        <v>0</v>
      </c>
      <c r="AQ1637" s="4">
        <f t="shared" si="3618"/>
        <v>0</v>
      </c>
      <c r="AU1637" s="296"/>
      <c r="AV1637" s="299"/>
      <c r="AW1637" s="308"/>
      <c r="AX1637" s="299"/>
      <c r="AY1637" s="36" t="s">
        <v>32</v>
      </c>
      <c r="AZ1637" s="10">
        <f t="shared" si="3714"/>
        <v>0</v>
      </c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27" t="s">
        <v>331</v>
      </c>
    </row>
    <row r="1638" spans="1:88" ht="30" customHeight="1">
      <c r="A1638" s="296"/>
      <c r="B1638" s="299"/>
      <c r="C1638" s="308"/>
      <c r="D1638" s="299"/>
      <c r="E1638" s="36" t="s">
        <v>33</v>
      </c>
      <c r="F1638" s="10">
        <f t="shared" si="3713"/>
        <v>0</v>
      </c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27" t="s">
        <v>332</v>
      </c>
      <c r="AO1638" s="4">
        <f t="shared" si="3644"/>
        <v>0</v>
      </c>
      <c r="AP1638" s="4">
        <f t="shared" si="3645"/>
        <v>0</v>
      </c>
      <c r="AQ1638" s="4">
        <f t="shared" si="3618"/>
        <v>0</v>
      </c>
      <c r="AU1638" s="296"/>
      <c r="AV1638" s="299"/>
      <c r="AW1638" s="308"/>
      <c r="AX1638" s="299"/>
      <c r="AY1638" s="36" t="s">
        <v>33</v>
      </c>
      <c r="AZ1638" s="10">
        <f t="shared" si="3714"/>
        <v>0</v>
      </c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27" t="s">
        <v>332</v>
      </c>
    </row>
    <row r="1639" spans="1:88" ht="30" customHeight="1">
      <c r="A1639" s="296"/>
      <c r="B1639" s="299"/>
      <c r="C1639" s="308"/>
      <c r="D1639" s="300"/>
      <c r="E1639" s="36" t="s">
        <v>34</v>
      </c>
      <c r="F1639" s="10">
        <f t="shared" si="3713"/>
        <v>0</v>
      </c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27" t="s">
        <v>333</v>
      </c>
      <c r="AO1639" s="4">
        <f t="shared" si="3644"/>
        <v>0</v>
      </c>
      <c r="AP1639" s="4">
        <f t="shared" si="3645"/>
        <v>0</v>
      </c>
      <c r="AQ1639" s="4">
        <f t="shared" si="3618"/>
        <v>0</v>
      </c>
      <c r="AU1639" s="296"/>
      <c r="AV1639" s="299"/>
      <c r="AW1639" s="308"/>
      <c r="AX1639" s="300"/>
      <c r="AY1639" s="36" t="s">
        <v>34</v>
      </c>
      <c r="AZ1639" s="10">
        <f t="shared" si="3714"/>
        <v>0</v>
      </c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27" t="s">
        <v>333</v>
      </c>
    </row>
    <row r="1640" spans="1:88" ht="30" customHeight="1">
      <c r="A1640" s="296"/>
      <c r="B1640" s="299"/>
      <c r="C1640" s="308"/>
      <c r="D1640" s="311" t="s">
        <v>35</v>
      </c>
      <c r="E1640" s="312"/>
      <c r="F1640" s="10">
        <f>F1634+F1635+F1636+F1637+F1638+F1639</f>
        <v>749893.8</v>
      </c>
      <c r="G1640" s="10">
        <f t="shared" ref="G1640" si="3715">G1634+G1635+G1636+G1637+G1638+G1639</f>
        <v>749893.8</v>
      </c>
      <c r="H1640" s="10">
        <f t="shared" ref="H1640" si="3716">H1634+H1635+H1636+H1637+H1638+H1639</f>
        <v>0</v>
      </c>
      <c r="I1640" s="10">
        <f t="shared" ref="I1640" si="3717">I1634+I1635+I1636+I1637+I1638+I1639</f>
        <v>0</v>
      </c>
      <c r="J1640" s="10">
        <f t="shared" ref="J1640" si="3718">J1634+J1635+J1636+J1637+J1638+J1639</f>
        <v>0</v>
      </c>
      <c r="K1640" s="10">
        <f t="shared" ref="K1640" si="3719">K1634+K1635+K1636+K1637+K1638+K1639</f>
        <v>0</v>
      </c>
      <c r="L1640" s="10">
        <f t="shared" ref="L1640" si="3720">L1634+L1635+L1636+L1637+L1638+L1639</f>
        <v>0</v>
      </c>
      <c r="M1640" s="10">
        <f t="shared" ref="M1640" si="3721">M1634+M1635+M1636+M1637+M1638+M1639</f>
        <v>0</v>
      </c>
      <c r="N1640" s="10">
        <f t="shared" ref="N1640" si="3722">N1634+N1635+N1636+N1637+N1638+N1639</f>
        <v>0</v>
      </c>
      <c r="O1640" s="10">
        <f t="shared" ref="O1640" si="3723">O1634+O1635+O1636+O1637+O1638+O1639</f>
        <v>0</v>
      </c>
      <c r="P1640" s="10">
        <f t="shared" ref="P1640" si="3724">P1634+P1635+P1636+P1637+P1638+P1639</f>
        <v>0</v>
      </c>
      <c r="Q1640" s="10">
        <f t="shared" ref="Q1640" si="3725">Q1634+Q1635+Q1636+Q1637+Q1638+Q1639</f>
        <v>0</v>
      </c>
      <c r="R1640" s="10">
        <f t="shared" ref="R1640" si="3726">R1634+R1635+R1636+R1637+R1638+R1639</f>
        <v>0</v>
      </c>
      <c r="S1640" s="10">
        <f t="shared" ref="S1640" si="3727">S1634+S1635+S1636+S1637+S1638+S1639</f>
        <v>0</v>
      </c>
      <c r="T1640" s="10">
        <f t="shared" ref="T1640" si="3728">T1634+T1635+T1636+T1637+T1638+T1639</f>
        <v>0</v>
      </c>
      <c r="U1640" s="10">
        <f t="shared" ref="U1640" si="3729">U1634+U1635+U1636+U1637+U1638+U1639</f>
        <v>0</v>
      </c>
      <c r="V1640" s="10">
        <f t="shared" ref="V1640" si="3730">V1634+V1635+V1636+V1637+V1638+V1639</f>
        <v>0</v>
      </c>
      <c r="W1640" s="10">
        <f t="shared" ref="W1640" si="3731">W1634+W1635+W1636+W1637+W1638+W1639</f>
        <v>0</v>
      </c>
      <c r="X1640" s="10">
        <f t="shared" ref="X1640" si="3732">X1634+X1635+X1636+X1637+X1638+X1639</f>
        <v>0</v>
      </c>
      <c r="Y1640" s="10">
        <f t="shared" ref="Y1640" si="3733">Y1634+Y1635+Y1636+Y1637+Y1638+Y1639</f>
        <v>0</v>
      </c>
      <c r="Z1640" s="10">
        <f t="shared" ref="Z1640" si="3734">Z1634+Z1635+Z1636+Z1637+Z1638+Z1639</f>
        <v>0</v>
      </c>
      <c r="AA1640" s="27" t="s">
        <v>334</v>
      </c>
      <c r="AO1640" s="4">
        <f t="shared" si="3644"/>
        <v>0</v>
      </c>
      <c r="AP1640" s="4">
        <f t="shared" si="3645"/>
        <v>0</v>
      </c>
      <c r="AQ1640" s="4">
        <f t="shared" si="3618"/>
        <v>0</v>
      </c>
      <c r="AU1640" s="296"/>
      <c r="AV1640" s="299"/>
      <c r="AW1640" s="308"/>
      <c r="AX1640" s="323" t="s">
        <v>35</v>
      </c>
      <c r="AY1640" s="312"/>
      <c r="AZ1640" s="10">
        <f>AZ1634+AZ1635+AZ1636+AZ1637+AZ1638+AZ1639</f>
        <v>1499787.6</v>
      </c>
      <c r="BA1640" s="10">
        <f t="shared" ref="BA1640:BT1640" si="3735">BA1634+BA1635+BA1636+BA1637+BA1638+BA1639</f>
        <v>1499787.6</v>
      </c>
      <c r="BB1640" s="10">
        <f t="shared" si="3735"/>
        <v>0</v>
      </c>
      <c r="BC1640" s="10">
        <f t="shared" si="3735"/>
        <v>0</v>
      </c>
      <c r="BD1640" s="10">
        <f t="shared" si="3735"/>
        <v>0</v>
      </c>
      <c r="BE1640" s="10">
        <f t="shared" si="3735"/>
        <v>0</v>
      </c>
      <c r="BF1640" s="10">
        <f t="shared" si="3735"/>
        <v>0</v>
      </c>
      <c r="BG1640" s="10">
        <f t="shared" si="3735"/>
        <v>0</v>
      </c>
      <c r="BH1640" s="10">
        <f t="shared" si="3735"/>
        <v>0</v>
      </c>
      <c r="BI1640" s="10">
        <f t="shared" si="3735"/>
        <v>0</v>
      </c>
      <c r="BJ1640" s="10">
        <f t="shared" si="3735"/>
        <v>0</v>
      </c>
      <c r="BK1640" s="10">
        <f t="shared" si="3735"/>
        <v>0</v>
      </c>
      <c r="BL1640" s="10">
        <f t="shared" si="3735"/>
        <v>0</v>
      </c>
      <c r="BM1640" s="10">
        <f t="shared" si="3735"/>
        <v>0</v>
      </c>
      <c r="BN1640" s="10">
        <f t="shared" si="3735"/>
        <v>0</v>
      </c>
      <c r="BO1640" s="10">
        <f t="shared" si="3735"/>
        <v>0</v>
      </c>
      <c r="BP1640" s="10">
        <f t="shared" si="3735"/>
        <v>0</v>
      </c>
      <c r="BQ1640" s="10">
        <f t="shared" si="3735"/>
        <v>0</v>
      </c>
      <c r="BR1640" s="10">
        <f t="shared" si="3735"/>
        <v>0</v>
      </c>
      <c r="BS1640" s="10">
        <f t="shared" si="3735"/>
        <v>0</v>
      </c>
      <c r="BT1640" s="10">
        <f t="shared" si="3735"/>
        <v>0</v>
      </c>
      <c r="BU1640" s="27" t="s">
        <v>334</v>
      </c>
      <c r="CI1640" s="32">
        <f>BF1640-BG1640</f>
        <v>0</v>
      </c>
      <c r="CJ1640" s="123"/>
    </row>
    <row r="1641" spans="1:88" ht="75" customHeight="1">
      <c r="A1641" s="296"/>
      <c r="B1641" s="299"/>
      <c r="C1641" s="308"/>
      <c r="D1641" s="292" t="s">
        <v>54</v>
      </c>
      <c r="E1641" s="293"/>
      <c r="F1641" s="11">
        <f>ROUND(F1640/C1634,2)</f>
        <v>1987</v>
      </c>
      <c r="G1641" s="11">
        <f>ROUND(G1640/C1634,2)</f>
        <v>1987</v>
      </c>
      <c r="H1641" s="11">
        <f>ROUND(H1640/C1634,2)</f>
        <v>0</v>
      </c>
      <c r="I1641" s="11">
        <f>ROUND(I1640/C1634,2)</f>
        <v>0</v>
      </c>
      <c r="J1641" s="11">
        <f>ROUND(J1640/C1634,2)</f>
        <v>0</v>
      </c>
      <c r="K1641" s="11">
        <f>ROUND(K1640/C1634,2)</f>
        <v>0</v>
      </c>
      <c r="L1641" s="11">
        <f>ROUND(L1640/C1634,2)</f>
        <v>0</v>
      </c>
      <c r="M1641" s="11">
        <f>ROUND(M1640/C1634,2)</f>
        <v>0</v>
      </c>
      <c r="N1641" s="11">
        <f>ROUND(N1640/C1634,2)</f>
        <v>0</v>
      </c>
      <c r="O1641" s="11">
        <f>ROUND(O1640/C1634,2)</f>
        <v>0</v>
      </c>
      <c r="P1641" s="11">
        <f>ROUND(P1640/C1634,2)</f>
        <v>0</v>
      </c>
      <c r="Q1641" s="11">
        <f>ROUND(Q1640/C1634,2)</f>
        <v>0</v>
      </c>
      <c r="R1641" s="11">
        <f>ROUND(R1640/C1634,2)</f>
        <v>0</v>
      </c>
      <c r="S1641" s="11">
        <f>ROUND(S1640/C1634,2)</f>
        <v>0</v>
      </c>
      <c r="T1641" s="11">
        <f>ROUND(T1640/C1634,2)</f>
        <v>0</v>
      </c>
      <c r="U1641" s="11">
        <f>ROUND(U1640/C1634,2)</f>
        <v>0</v>
      </c>
      <c r="V1641" s="11">
        <f>ROUND(V1640/C1634,2)</f>
        <v>0</v>
      </c>
      <c r="W1641" s="11">
        <f>ROUND(W1640/C1634,2)</f>
        <v>0</v>
      </c>
      <c r="X1641" s="11">
        <f>ROUND(X1640/C1634,2)</f>
        <v>0</v>
      </c>
      <c r="Y1641" s="11">
        <f>ROUND(Y1640/C1634,2)</f>
        <v>0</v>
      </c>
      <c r="Z1641" s="11">
        <f>ROUND(Z1640/C1634,2)</f>
        <v>0</v>
      </c>
      <c r="AA1641" s="27" t="s">
        <v>335</v>
      </c>
      <c r="AD1641" s="52">
        <f>IF(AND(G1641&gt;947.15,G1641&lt;949),3,IF(AND(G1641&gt;623.59,G1641&lt;625),4,IF(AND(G1641&gt;237.38,G1641&lt;239),5,IF(AND(G1641&gt;1986,G1641&lt;1988),6,IF(AND(G1641&gt;739.75,G1641&lt;741),7,IF(AND(G1641&gt;282.91,G1641&lt;284),8,IF(AND(G1641&gt;2681.35,G1641&lt;2683),9,IF(AND(G1641&gt;828.59,G1641&lt;830),10,IF(AND(G1641&gt;585.15,G1641&lt;587),11,IF(AND(G1641&gt;991.71,G1641&lt;993),12,IF(AND(G1641&gt;652.95,G1641&lt;654),13,IF(AND(G1641&gt;248.59,G1641&lt;250),14,IF(AND(G1641&gt;2079.39,G1641&lt;2081),15,IF(AND(G1641&gt;774.57,G1641&lt;776),16,IF(AND(G1641&gt;296.25,G1641&lt;298),17,IF(AND(G1641&gt;2807.42,G1641&lt;2809),18,IF(AND(G1641&gt;867.59,G1641&lt;869),19,IF(AND(G1641&gt;612.7,G1641&lt;614),20))))))))))))))))))</f>
        <v>6</v>
      </c>
      <c r="AE1641" s="52" t="b">
        <f>IF(AND(I1641&gt;1204.78,I1641&lt;1206),5,IF(AND(I1641&gt;1407.63,I1641&lt;1409),8,IF(AND(I1641&gt;1427.91,I1641&lt;1429),11,IF(AND(I1641&gt;1261.45,I1641&lt;1263),14,IF(AND(I1641&gt;1473.83,I1641&lt;1475),17,IF(AND(I1641&gt;1495.07,I1641&lt;1497),20))))))</f>
        <v>0</v>
      </c>
      <c r="AF1641" s="52" t="b">
        <f>IF(AND(J1641&gt;486.32,J1641&lt;488),3,IF(AND(J1641&gt;324.64,J1641&lt;326),4,IF(AND(J1641&gt;286.99,J1641&lt;288.5),5,IF(AND(J1641&gt;617.7,J1641&lt;618),6,IF(AND(J1641&gt;411.3,J1641&lt;413),7,IF(AND(J1641&gt;365.04,J1641&lt;367),8,IF(AND(J1641&gt;797.54,J1641&lt;799),9,IF(AND(J1641&gt;533.49,J1641&lt;535),10,IF(AND(J1641&gt;475.86,J1641&lt;477),11,IF(AND(J1641&gt;509.22,J1641&lt;511),12,IF(AND(J1641&gt;339.94,J1641&lt;341.2),13,IF(AND(J1641&gt;300.53,J1641&lt;302),14,IF(AND(J1641&gt;646.78,J1641&lt;648),15,IF(AND(J1641&gt;430.68,J1641&lt;432),16,IF(AND(J1641&gt;382.24,J1641&lt;384),17,IF(AND(J1641&gt;835.07,J1641&lt;837),18,IF(AND(J1641&gt;558.61,J1641&lt;560),19,IF(AND(J1641&gt;498.27,J1641&lt;500),20))))))))))))))))))</f>
        <v>0</v>
      </c>
      <c r="AG1641" s="52" t="b">
        <f>IF(AND(L1641&gt;497.89,L1641&lt;499),3,IF(AND(L1641&gt;360.29,L1641&lt;362),4,IF(AND(L1641&gt;249.38,L1641&lt;251),5,IF(AND(L1641&gt;628.22,L1641&lt;630),6,IF(AND(L1641&gt;455.21,L1641&lt;457),7,IF(AND(L1641&gt;315.16,L1641&lt;317),8,IF(AND(L1641&gt;814.35,L1641&lt;816),9,IF(AND(L1641&gt;571.19,L1641&lt;573),10,IF(AND(L1641&gt;401.59,L1641&lt;403),11,IF(AND(L1641&gt;521.33,L1641&lt;523),12,IF(AND(L1641&gt;377.28,L1641&lt;379),13,IF(AND(L1641&gt;261.15,L1641&lt;263),14,IF(AND(L1641&gt;657.8,L1641&lt;659),15,IF(AND(L1641&gt;476.66,L1641&lt;478),16,IF(AND(L1641&gt;330.01,L1641&lt;332),17,IF(AND(L1641&gt;852.67,L1641&lt;854),18,IF(AND(L1641&gt;598.08,L1641&lt;600),19,IF(AND(L1641&gt;420.51,L1641&lt;422),20))))))))))))))))))</f>
        <v>0</v>
      </c>
      <c r="AH1641" s="52" t="b">
        <f>IF(AND(Q1641&gt;358.85,Q1641&lt;360),3,IF(AND(Q1641&gt;129.83,Q1641&lt;131),4,IF(AND(Q1641&gt;77.61,Q1641&lt;79),5,IF(AND(Q1641&gt;426.19,Q1641&lt;428),6,IF(AND(Q1641&gt;159.77,Q1641&lt;161),7,IF(AND(Q1641&gt;94.38,Q1641&lt;96),8,IF(AND(Q1641&gt;567.37,Q1641&lt;569),9,IF(AND(Q1641&gt;203.4,Q1641&lt;205),10,IF(AND(Q1641&gt;131.96,Q1641&lt;133),11,IF(AND(Q1641&gt;375.76,Q1641&lt;377),12,IF(AND(Q1641&gt;135.98,Q1641&lt;137),13,IF(AND(Q1641&gt;81.31,Q1641&lt;83),14,IF(AND(Q1641&gt;446.27,Q1641&lt;448),15,IF(AND(Q1641&gt;167.32,Q1641&lt;169),16,IF(AND(Q1641&gt;98.86,Q1641&lt;100),17,IF(AND(Q1641&gt;594.08,Q1641&lt;596),18,IF(AND(Q1641&gt;213.01,Q1641&lt;215),19,IF(AND(Q1641&gt;138.21,Q1641&lt;140),20))))))))))))))))))</f>
        <v>0</v>
      </c>
      <c r="AI1641" s="52" t="b">
        <f>IF(AND(S1641&gt;195.17,S1641&lt;197),3,IF(AND(S1641&gt;88.93,S1641&lt;90),4,IF(AND(S1641&gt;47.88,S1641&lt;49),5,IF(AND(S1641&gt;245.08,S1641&lt;247),6,IF(AND(S1641&gt;111.07,S1641&lt;113),7,IF(AND(S1641&gt;60.92,S1641&lt;62),8,IF(AND(S1641&gt;296.11,S1641&lt;298),9,IF(AND(S1641&gt;139.41,S1641&lt;141),10,IF(AND(S1641&gt;78.67,S1641&lt;80),11,IF(AND(S1641&gt;204.39,S1641&lt;206),12,IF(AND(S1641&gt;93.16,S1641&lt;95),13,IF(AND(S1641&gt;50.17,S1641&lt;52),14,IF(AND(S1641&gt;256.64,S1641&lt;258),15,IF(AND(S1641&gt;116.33,S1641&lt;118),16,IF(AND(S1641&gt;63.83,S1641&lt;65),17,IF(AND(S1641&gt;310.07,S1641&lt;312),18,IF(AND(S1641&gt;146.01,S1641&lt;148),19,IF(AND(S1641&gt;82.42,S1641&lt;84),20))))))))))))))))))</f>
        <v>0</v>
      </c>
      <c r="AJ1641" s="52" t="b">
        <f>IF(AND(U1641&gt;107.35,U1641&lt;109),3,IF(AND(U1641&gt;63.65,U1641&lt;65),4,IF(AND(U1641&gt;44.75,U1641&lt;46),5,IF(AND(U1641&gt;143.27,U1641&lt;145),6,IF(AND(U1641&gt;85.58,U1641&lt;87),7,IF(AND(U1641&gt;60.46,U1641&lt;62),8,IF(AND(U1641&gt;194.16,U1641&lt;196),9,IF(AND(U1641&gt;117.24,U1641&lt;119),10,IF(AND(U1641&gt;82.88,U1641&lt;84),11,IF(AND(U1641&gt;112.44,U1641&lt;114),12,IF(AND(U1641&gt;66.69,U1641&lt;68),13,IF(AND(U1641&gt;46.9,U1641&lt;48),14,IF(AND(U1641&gt;150.05,U1641&lt;152),15,IF(AND(U1641&gt;90.65,U1641&lt;91),16,IF(AND(U1641&gt;63.34,U1641&lt;65),17,IF(AND(U1641&gt;203.34,U1641&lt;205),18,IF(AND(U1641&gt;122.8,U1641&lt;124),19,IF(AND(U1641&gt;86.83,U1641&lt;88),20))))))))))))))))))</f>
        <v>0</v>
      </c>
      <c r="AK1641" s="52" t="b">
        <f>IF(AND(V1641&gt;139.85,V1641&lt;141),3,IF(AND(V1641&gt;103.84,V1641&lt;105),4,IF(AND(V1641&gt;52.32,V1641&lt;54),5,IF(AND(V1641&gt;285.46,V1641&lt;287),6,IF(AND(V1641&gt;118.42,V1641&lt;120),7,IF(AND(V1641&gt;62.42,V1641&lt;64),8,IF(AND(V1641&gt;412.27,V1641&lt;414),9,IF(AND(V1641&gt;140.33,V1641&lt;142),10,IF(AND(V1641&gt;145,V1641&lt;147),11,IF(AND(V1641&gt;146.47,V1641&lt;148),12,IF(AND(V1641&gt;108.77,V1641&lt;110),13,IF(AND(V1641&gt;54.82,V1641&lt;56),14,IF(AND(V1641&gt;298.92,V1641&lt;300),15,IF(AND(V1641&gt;124.03,V1641&lt;126),16,IF(AND(V1641&gt;65.4,V1641&lt;67),17,IF(AND(V1641&gt;431.69,V1641&lt;433),18,IF(AND(V1641&gt;146.97,V1641&lt;148),19,IF(AND(V1641&gt;151.86,V1641&lt;153),20))))))))))))))))))</f>
        <v>0</v>
      </c>
      <c r="AL1641" s="52" t="b">
        <f>IF(AND(W1641&gt;350.42,W1641&lt;352),3,IF(AND(W1641&gt;546.22,W1641&lt;548),4,IF(AND(W1641&gt;155.33,W1641&lt;157),5,IF(AND(W1641&gt;721.99,W1641&lt;723),6,IF(AND(W1641&gt;638.96,W1641&lt;639),7,IF(AND(W1641&gt;187.79,W1641&lt;189),8,IF(AND(W1641&gt;945.4,W1641&lt;947),9,IF(AND(W1641&gt;698.46,W1641&lt;670),10,IF(AND(W1641&gt;360.7,W1641&lt;362),11,IF(AND(W1641&gt;366.94,W1641&lt;368),12,IF(AND(W1641&gt;571.94,W1641&lt;573),13,IF(AND(W1641&gt;162.68,W1641&lt;164),14,IF(AND(W1641&gt;755.97,W1641&lt;757),15,IF(AND(W1641&gt;667.99,W1641&lt;669),16,IF(AND(W1641&gt;196.66,W1641&lt;198),17,IF(AND(W1641&gt;989.88,W1641&lt;991),18,IF(AND(W1641&gt;731.33,W1641&lt;733),19,IF(AND(W1641&gt;377.7,W1641&lt;379),20))))))))))))))))))</f>
        <v>0</v>
      </c>
      <c r="AM1641" s="52" t="b">
        <f>IF(AND(Y1641&gt;46.2,Y1641&lt;46.5),3,IF(AND(Y1641&gt;18.8,Y1641&lt;19.1),4,IF(AND(Y1641&gt;15.8,Y1641&lt;16),5,IF(AND(Y1641&gt;78.7,Y1641&lt;79),6,IF(AND(Y1641&gt;32.1,Y1641&lt;32.4),7,IF(AND(Y1641&gt;26.9,Y1641&lt;27.3),8,IF(AND(Y1641&gt;125,Y1641&lt;125.5),9,IF(AND(Y1641&gt;48.2,Y1641&lt;48.52),10,IF(AND(Y1641&gt;43.1,Y1641&lt;43.6),11,IF(AND(Y1641&gt;48.53,Y1641&lt;48.7),12,IF(AND(Y1641&gt;19.6,Y1641&lt;20.1),13,IF(AND(Y1641&gt;16.5,Y1641&lt;16.9),14,IF(AND(Y1641&gt;82.4,Y1641&lt;82.8),15,IF(AND(Y1641&gt;33.6,Y1641&lt;34),16,IF(AND(Y1641&gt;28,Y1641&lt;28.6),17,IF(AND(Y1641&gt;130.8,Y1641&lt;131.4),18,IF(AND(Y1641&gt;50.5,Y1641&lt;50.9),19,IF(AND(Y1641&gt;45.2,Y1641&lt;45.8),20))))))))))))))))))</f>
        <v>0</v>
      </c>
      <c r="AO1641" s="4">
        <f t="shared" si="3644"/>
        <v>0</v>
      </c>
      <c r="AP1641" s="4">
        <f t="shared" si="3645"/>
        <v>0</v>
      </c>
      <c r="AQ1641" s="4">
        <f t="shared" si="3618"/>
        <v>0</v>
      </c>
      <c r="AU1641" s="296"/>
      <c r="AV1641" s="299"/>
      <c r="AW1641" s="308"/>
      <c r="AX1641" s="322" t="s">
        <v>54</v>
      </c>
      <c r="AY1641" s="293"/>
      <c r="AZ1641" s="11">
        <f>ROUND(AZ1640/AW1634,2)</f>
        <v>3974</v>
      </c>
      <c r="BA1641" s="11">
        <f>ROUND(BA1640/AW1634,2)</f>
        <v>3974</v>
      </c>
      <c r="BB1641" s="11">
        <f>ROUND(BB1640/AW1634,2)</f>
        <v>0</v>
      </c>
      <c r="BC1641" s="11">
        <f>ROUND(BC1640/AW1634,2)</f>
        <v>0</v>
      </c>
      <c r="BD1641" s="11">
        <f>ROUND(BD1640/AW1634,2)</f>
        <v>0</v>
      </c>
      <c r="BE1641" s="11">
        <f>ROUND(BE1640/AW1634,2)</f>
        <v>0</v>
      </c>
      <c r="BF1641" s="11">
        <f>ROUND(BF1640/AW1634,2)</f>
        <v>0</v>
      </c>
      <c r="BG1641" s="11">
        <f>ROUND(BG1640/AW1634,2)</f>
        <v>0</v>
      </c>
      <c r="BH1641" s="11">
        <f>ROUND(BH1640/AW1634,2)</f>
        <v>0</v>
      </c>
      <c r="BI1641" s="11">
        <f>ROUND(BI1640/AW1634,2)</f>
        <v>0</v>
      </c>
      <c r="BJ1641" s="11">
        <f>ROUND(BJ1640/AW1634,2)</f>
        <v>0</v>
      </c>
      <c r="BK1641" s="11">
        <f>ROUND(BK1640/AW1634,2)</f>
        <v>0</v>
      </c>
      <c r="BL1641" s="11">
        <f>ROUND(BL1640/AW1634,2)</f>
        <v>0</v>
      </c>
      <c r="BM1641" s="11">
        <f>ROUND(BM1640/AW1634,2)</f>
        <v>0</v>
      </c>
      <c r="BN1641" s="11">
        <f>ROUND(BN1640/AW1634,2)</f>
        <v>0</v>
      </c>
      <c r="BO1641" s="11">
        <f>ROUND(BO1640/AW1634,2)</f>
        <v>0</v>
      </c>
      <c r="BP1641" s="11">
        <f>ROUND(BP1640/AW1634,2)</f>
        <v>0</v>
      </c>
      <c r="BQ1641" s="11">
        <f>ROUND(BQ1640/AW1634,2)</f>
        <v>0</v>
      </c>
      <c r="BR1641" s="11">
        <f>ROUND(BR1640/AW1634,2)</f>
        <v>0</v>
      </c>
      <c r="BS1641" s="11">
        <f>ROUND(BS1640/AW1634,2)</f>
        <v>0</v>
      </c>
      <c r="BT1641" s="11">
        <f>ROUND(BT1640/AW1634,2)</f>
        <v>0</v>
      </c>
      <c r="BU1641" s="27" t="s">
        <v>335</v>
      </c>
      <c r="BX1641" s="52" t="b">
        <f>IF(AND(BA1641&gt;947.15,BA1641&lt;949),3,IF(AND(BA1641&gt;623.59,BA1641&lt;625),4,IF(AND(BA1641&gt;237.38,BA1641&lt;239),5,IF(AND(BA1641&gt;1986,BA1641&lt;1988),6,IF(AND(BA1641&gt;739.75,BA1641&lt;741),7,IF(AND(BA1641&gt;282.91,BA1641&lt;284),8,IF(AND(BA1641&gt;2681.35,BA1641&lt;2683),9,IF(AND(BA1641&gt;828.59,BA1641&lt;830),10,IF(AND(BA1641&gt;585.15,BA1641&lt;587),11,IF(AND(BA1641&gt;991.71,BA1641&lt;993),12,IF(AND(BA1641&gt;652.95,BA1641&lt;654),13,IF(AND(BA1641&gt;248.59,BA1641&lt;250),14,IF(AND(BA1641&gt;2079.39,BA1641&lt;2081),15,IF(AND(BA1641&gt;774.57,BA1641&lt;776),16,IF(AND(BA1641&gt;296.25,BA1641&lt;298),17,IF(AND(BA1641&gt;2807.42,BA1641&lt;2809),18,IF(AND(BA1641&gt;867.59,BA1641&lt;869),19,IF(AND(BA1641&gt;612.7,BA1641&lt;614),20))))))))))))))))))</f>
        <v>0</v>
      </c>
      <c r="BY1641" s="52" t="b">
        <f>IF(AND(BC1641&gt;1204.78,BC1641&lt;1206),5,IF(AND(BC1641&gt;1407.63,BC1641&lt;1409),8,IF(AND(BC1641&gt;1427.91,BC1641&lt;1429),11,IF(AND(BC1641&gt;1261.45,BC1641&lt;1263),14,IF(AND(BC1641&gt;1473.83,BC1641&lt;1475),17,IF(AND(BC1641&gt;1495.07,BC1641&lt;1497),20))))))</f>
        <v>0</v>
      </c>
      <c r="BZ1641" s="52" t="b">
        <f>IF(AND(BD1641&gt;486.32,BD1641&lt;488),3,IF(AND(BD1641&gt;324.64,BD1641&lt;326),4,IF(AND(BD1641&gt;286.99,BD1641&lt;288.5),5,IF(AND(BD1641&gt;617.7,BD1641&lt;618),6,IF(AND(BD1641&gt;411.3,BD1641&lt;413),7,IF(AND(BD1641&gt;365.04,BD1641&lt;367),8,IF(AND(BD1641&gt;797.54,BD1641&lt;799),9,IF(AND(BD1641&gt;533.49,BD1641&lt;535),10,IF(AND(BD1641&gt;475.86,BD1641&lt;477),11,IF(AND(BD1641&gt;509.22,BD1641&lt;511),12,IF(AND(BD1641&gt;339.94,BD1641&lt;341.2),13,IF(AND(BD1641&gt;300.53,BD1641&lt;302),14,IF(AND(BD1641&gt;646.78,BD1641&lt;648),15,IF(AND(BD1641&gt;430.68,BD1641&lt;432),16,IF(AND(BD1641&gt;382.24,BD1641&lt;384),17,IF(AND(BD1641&gt;835.07,BD1641&lt;837),18,IF(AND(BD1641&gt;558.61,BD1641&lt;560),19,IF(AND(BD1641&gt;498.27,BD1641&lt;500),20))))))))))))))))))</f>
        <v>0</v>
      </c>
      <c r="CA1641" s="52" t="b">
        <f>IF(AND(BF1641&gt;497.89,BF1641&lt;499),3,IF(AND(BF1641&gt;360.29,BF1641&lt;362),4,IF(AND(BF1641&gt;249.38,BF1641&lt;251),5,IF(AND(BF1641&gt;628.22,BF1641&lt;630),6,IF(AND(BF1641&gt;455.21,BF1641&lt;457),7,IF(AND(BF1641&gt;315.16,BF1641&lt;317),8,IF(AND(BF1641&gt;814.35,BF1641&lt;816),9,IF(AND(BF1641&gt;571.19,BF1641&lt;573),10,IF(AND(BF1641&gt;401.59,BF1641&lt;403),11,IF(AND(BF1641&gt;521.33,BF1641&lt;523),12,IF(AND(BF1641&gt;377.28,BF1641&lt;379),13,IF(AND(BF1641&gt;261.15,BF1641&lt;263),14,IF(AND(BF1641&gt;657.8,BF1641&lt;659),15,IF(AND(BF1641&gt;476.66,BF1641&lt;478),16,IF(AND(BF1641&gt;330.01,BF1641&lt;332),17,IF(AND(BF1641&gt;852.67,BF1641&lt;854),18,IF(AND(BF1641&gt;598.08,BF1641&lt;600),19,IF(AND(BF1641&gt;420.51,BF1641&lt;422),20))))))))))))))))))</f>
        <v>0</v>
      </c>
      <c r="CB1641" s="52" t="b">
        <f>IF(AND(BK1641&gt;358.85,BK1641&lt;360),3,IF(AND(BK1641&gt;129.83,BK1641&lt;131),4,IF(AND(BK1641&gt;77.61,BK1641&lt;79),5,IF(AND(BK1641&gt;426.19,BK1641&lt;428),6,IF(AND(BK1641&gt;159.77,BK1641&lt;161),7,IF(AND(BK1641&gt;94.38,BK1641&lt;96),8,IF(AND(BK1641&gt;567.37,BK1641&lt;569),9,IF(AND(BK1641&gt;203.4,BK1641&lt;205),10,IF(AND(BK1641&gt;131.96,BK1641&lt;133),11,IF(AND(BK1641&gt;375.76,BK1641&lt;377),12,IF(AND(BK1641&gt;135.98,BK1641&lt;137),13,IF(AND(BK1641&gt;81.31,BK1641&lt;83),14,IF(AND(BK1641&gt;446.27,BK1641&lt;448),15,IF(AND(BK1641&gt;167.32,BK1641&lt;169),16,IF(AND(BK1641&gt;98.86,BK1641&lt;100),17,IF(AND(BK1641&gt;594.08,BK1641&lt;596),18,IF(AND(BK1641&gt;213.01,BK1641&lt;215),19,IF(AND(BK1641&gt;138.21,BK1641&lt;140),20))))))))))))))))))</f>
        <v>0</v>
      </c>
      <c r="CC1641" s="52" t="b">
        <f>IF(AND(BM1641&gt;195.17,BM1641&lt;197),3,IF(AND(BM1641&gt;88.93,BM1641&lt;90),4,IF(AND(BM1641&gt;47.88,BM1641&lt;49),5,IF(AND(BM1641&gt;245.08,BM1641&lt;247),6,IF(AND(BM1641&gt;111.07,BM1641&lt;113),7,IF(AND(BM1641&gt;60.92,BM1641&lt;62),8,IF(AND(BM1641&gt;296.11,BM1641&lt;298),9,IF(AND(BM1641&gt;139.41,BM1641&lt;141),10,IF(AND(BM1641&gt;78.67,BM1641&lt;80),11,IF(AND(BM1641&gt;204.39,BM1641&lt;206),12,IF(AND(BM1641&gt;93.16,BM1641&lt;95),13,IF(AND(BM1641&gt;50.17,BM1641&lt;52),14,IF(AND(BM1641&gt;256.64,BM1641&lt;258),15,IF(AND(BM1641&gt;116.33,BM1641&lt;118),16,IF(AND(BM1641&gt;63.83,BM1641&lt;65),17,IF(AND(BM1641&gt;310.07,BM1641&lt;312),18,IF(AND(BM1641&gt;146.01,BM1641&lt;148),19,IF(AND(BM1641&gt;82.42,BM1641&lt;84),20))))))))))))))))))</f>
        <v>0</v>
      </c>
      <c r="CD1641" s="52" t="b">
        <f>IF(AND(BO1641&gt;107.35,BO1641&lt;109),3,IF(AND(BO1641&gt;63.65,BO1641&lt;65),4,IF(AND(BO1641&gt;44.75,BO1641&lt;46),5,IF(AND(BO1641&gt;143.27,BO1641&lt;145),6,IF(AND(BO1641&gt;85.58,BO1641&lt;87),7,IF(AND(BO1641&gt;60.46,BO1641&lt;62),8,IF(AND(BO1641&gt;194.16,BO1641&lt;196),9,IF(AND(BO1641&gt;117.24,BO1641&lt;119),10,IF(AND(BO1641&gt;82.88,BO1641&lt;84),11,IF(AND(BO1641&gt;112.44,BO1641&lt;114),12,IF(AND(BO1641&gt;66.69,BO1641&lt;68),13,IF(AND(BO1641&gt;46.9,BO1641&lt;48),14,IF(AND(BO1641&gt;150.05,BO1641&lt;152),15,IF(AND(BO1641&gt;90.65,BO1641&lt;91),16,IF(AND(BO1641&gt;63.34,BO1641&lt;65),17,IF(AND(BO1641&gt;203.34,BO1641&lt;205),18,IF(AND(BO1641&gt;122.8,BO1641&lt;124),19,IF(AND(BO1641&gt;86.83,BO1641&lt;88),20))))))))))))))))))</f>
        <v>0</v>
      </c>
      <c r="CE1641" s="52" t="b">
        <f>IF(AND(BP1641&gt;139.85,BP1641&lt;141),3,IF(AND(BP1641&gt;103.84,BP1641&lt;105),4,IF(AND(BP1641&gt;52.32,BP1641&lt;54),5,IF(AND(BP1641&gt;285.46,BP1641&lt;287),6,IF(AND(BP1641&gt;118.42,BP1641&lt;120),7,IF(AND(BP1641&gt;62.42,BP1641&lt;64),8,IF(AND(BP1641&gt;412.27,BP1641&lt;414),9,IF(AND(BP1641&gt;140.33,BP1641&lt;142),10,IF(AND(BP1641&gt;145,BP1641&lt;147),11,IF(AND(BP1641&gt;146.47,BP1641&lt;148),12,IF(AND(BP1641&gt;108.77,BP1641&lt;110),13,IF(AND(BP1641&gt;54.82,BP1641&lt;56),14,IF(AND(BP1641&gt;298.92,BP1641&lt;300),15,IF(AND(BP1641&gt;124.03,BP1641&lt;126),16,IF(AND(BP1641&gt;65.4,BP1641&lt;67),17,IF(AND(BP1641&gt;431.69,BP1641&lt;433),18,IF(AND(BP1641&gt;146.97,BP1641&lt;148),19,IF(AND(BP1641&gt;151.86,BP1641&lt;153),20))))))))))))))))))</f>
        <v>0</v>
      </c>
      <c r="CF1641" s="52" t="b">
        <f>IF(AND(BQ1641&gt;350.42,BQ1641&lt;352),3,IF(AND(BQ1641&gt;546.22,BQ1641&lt;548),4,IF(AND(BQ1641&gt;155.33,BQ1641&lt;157),5,IF(AND(BQ1641&gt;721.99,BQ1641&lt;723),6,IF(AND(BQ1641&gt;638.96,BQ1641&lt;639),7,IF(AND(BQ1641&gt;187.79,BQ1641&lt;189),8,IF(AND(BQ1641&gt;945.4,BQ1641&lt;947),9,IF(AND(BQ1641&gt;698.46,BQ1641&lt;670),10,IF(AND(BQ1641&gt;360.7,BQ1641&lt;362),11,IF(AND(BQ1641&gt;366.94,BQ1641&lt;368),12,IF(AND(BQ1641&gt;571.94,BQ1641&lt;573),13,IF(AND(BQ1641&gt;162.68,BQ1641&lt;164),14,IF(AND(BQ1641&gt;755.97,BQ1641&lt;757),15,IF(AND(BQ1641&gt;667.99,BQ1641&lt;669),16,IF(AND(BQ1641&gt;196.66,BQ1641&lt;198),17,IF(AND(BQ1641&gt;989.88,BQ1641&lt;991),18,IF(AND(BQ1641&gt;731.33,BQ1641&lt;733),19,IF(AND(BQ1641&gt;377.7,BQ1641&lt;379),20))))))))))))))))))</f>
        <v>0</v>
      </c>
      <c r="CG1641" s="52" t="b">
        <f>IF(AND(BS1641&gt;46.2,BS1641&lt;46.5),3,IF(AND(BS1641&gt;18.8,BS1641&lt;19.1),4,IF(AND(BS1641&gt;15.8,BS1641&lt;16),5,IF(AND(BS1641&gt;78.7,BS1641&lt;79),6,IF(AND(BS1641&gt;32.1,BS1641&lt;32.4),7,IF(AND(BS1641&gt;26.9,BS1641&lt;27.3),8,IF(AND(BS1641&gt;125,BS1641&lt;125.5),9,IF(AND(BS1641&gt;48.2,BS1641&lt;48.52),10,IF(AND(BS1641&gt;43.1,BS1641&lt;43.6),11,IF(AND(BS1641&gt;48.53,BS1641&lt;48.7),12,IF(AND(BS1641&gt;19.6,BS1641&lt;20.1),13,IF(AND(BS1641&gt;16.5,BS1641&lt;16.9),14,IF(AND(BS1641&gt;82.4,BS1641&lt;82.8),15,IF(AND(BS1641&gt;33.6,BS1641&lt;34),16,IF(AND(BS1641&gt;28,BS1641&lt;28.6),17,IF(AND(BS1641&gt;130.8,BS1641&lt;131.4),18,IF(AND(BS1641&gt;50.5,BS1641&lt;50.9),19,IF(AND(BS1641&gt;45.2,BS1641&lt;45.8),20))))))))))))))))))</f>
        <v>0</v>
      </c>
    </row>
    <row r="1642" spans="1:88" ht="90" customHeight="1">
      <c r="A1642" s="297"/>
      <c r="B1642" s="300"/>
      <c r="C1642" s="309"/>
      <c r="D1642" s="292" t="s">
        <v>54</v>
      </c>
      <c r="E1642" s="293"/>
      <c r="F1642" s="10" t="s">
        <v>36</v>
      </c>
      <c r="G1642" s="12">
        <f>IF(AD1642=FALSE,0,AD1642)</f>
        <v>1987</v>
      </c>
      <c r="H1642" s="12" t="s">
        <v>36</v>
      </c>
      <c r="I1642" s="12">
        <f>IF(AE1642=FALSE,0,AE1642)</f>
        <v>0</v>
      </c>
      <c r="J1642" s="12">
        <f>IF(AF1642=FALSE,0,AF1642)</f>
        <v>0</v>
      </c>
      <c r="K1642" s="12" t="s">
        <v>36</v>
      </c>
      <c r="L1642" s="12">
        <f>IF(AG1642=FALSE,0,AG1642)</f>
        <v>0</v>
      </c>
      <c r="M1642" s="12" t="s">
        <v>36</v>
      </c>
      <c r="N1642" s="12" t="s">
        <v>36</v>
      </c>
      <c r="O1642" s="12" t="s">
        <v>36</v>
      </c>
      <c r="P1642" s="12" t="s">
        <v>36</v>
      </c>
      <c r="Q1642" s="12">
        <f>IF(AH1642=FALSE,0,AH1642)</f>
        <v>0</v>
      </c>
      <c r="R1642" s="12" t="s">
        <v>36</v>
      </c>
      <c r="S1642" s="12">
        <f>IF(AI1642=FALSE,0,AI1642)</f>
        <v>0</v>
      </c>
      <c r="T1642" s="12" t="s">
        <v>36</v>
      </c>
      <c r="U1642" s="12">
        <f>IF(AJ1642=FALSE,0,AJ1642)</f>
        <v>0</v>
      </c>
      <c r="V1642" s="12">
        <f>IF(AK1642=FALSE,0,AK1642)</f>
        <v>0</v>
      </c>
      <c r="W1642" s="12">
        <f>IF(AL1642=FALSE,0,AL1642)</f>
        <v>0</v>
      </c>
      <c r="X1642" s="12" t="s">
        <v>36</v>
      </c>
      <c r="Y1642" s="12">
        <f>IF(AM1642=FALSE,0,AM1642)</f>
        <v>0</v>
      </c>
      <c r="Z1642" s="12" t="s">
        <v>36</v>
      </c>
      <c r="AA1642" s="27" t="s">
        <v>336</v>
      </c>
      <c r="AD1642" s="52">
        <f>IF(AD1641=3,948.15,IF(AD1641=4,624.59,IF(AD1641=5,238.38,IF(AD1641=6,1987,IF(AD1641=7,740.75,IF(AD1641=8,283.91,IF(AD1641=9,2682.35,IF(AD1641=10,829.59,IF(AD1641=11,586.15,IF(AD1641=12,992.71,IF(AD1641=13,653.95,IF(AD1641=14,249.59,IF(AD1641=15,2080.39,IF(AD1641=16,775.57,IF(AD1641=17,297.25,IF(AD1641=18,2808.42,IF(AD1641=19,868.59,IF(AD1641=20,613.7))))))))))))))))))</f>
        <v>1987</v>
      </c>
      <c r="AE1642" s="52" t="b">
        <f>IF(AE1641=5,1205.78,IF(AE1641=8,1408.63,IF(AE1641=11,1428.91,IF(AE1641=14,1262.45,IF(AE1641=17,1474.83,IF(AE1641=20,1496.07))))))</f>
        <v>0</v>
      </c>
      <c r="AF1642" s="52" t="b">
        <f>IF(AF1641=3,487.32,IF(AF1641=4,325.64,IF(AF1641=5,287.99,IF(AF1641=6,618.7,IF(AF1641=7,412.3,IF(AF1641=8,366.04,IF(AF1641=9,798.54,IF(AF1641=10,534.49,IF(AF1641=11,476.86,IF(AF1641=12,510.22,IF(AF1641=13,340.94,IF(AF1641=14,301.53,IF(AF1641=15,647.78,IF(AF1641=16,431.68,IF(AF1641=17,383.24,IF(AF1641=18,836.07,IF(AF1641=19,559.61,IF(AF1641=20,499.27))))))))))))))))))</f>
        <v>0</v>
      </c>
      <c r="AG1642" s="52" t="b">
        <f>IF(AG1641=3,498.89,IF(AG1641=4,361.29,IF(AG1641=5,250.38,IF(AG1641=6,629.22,IF(AG1641=7,456.21,IF(AG1641=8,316.16,IF(AG1641=9,815.35,IF(AG1641=10,572.19,IF(AG1641=11,402.59,IF(AG1641=12,522.33,IF(AG1641=13,378.28,IF(AG1641=14,262.15,IF(AG1641=15,658.8,IF(AG1641=16,477.66,IF(AG1641=17,331.01,IF(AG1641=18,853.67,IF(AG1641=19,599.08,IF(AG1641=20,421.51))))))))))))))))))</f>
        <v>0</v>
      </c>
      <c r="AH1642" s="52" t="b">
        <f>IF(AH1641=3,359.85,IF(AH1641=4,130.83,IF(AH1641=5,78.61,IF(AH1641=6,427.19,IF(AH1641=7,160.77,IF(AH1641=8,95.38,IF(AH1641=9,568.37,IF(AH1641=10,204.4,IF(AH1641=11,132.96,IF(AH1641=12,376.76,IF(AH1641=13,136.98,IF(AH1641=14,82.31,IF(AH1641=15,447.27,IF(AH1641=16,168.32,IF(AH1641=17,99.86,IF(AH1641=18,595.08,IF(AH1641=19,214.01,IF(AH1641=20,139.21))))))))))))))))))</f>
        <v>0</v>
      </c>
      <c r="AI1642" s="52" t="b">
        <f>IF(AI1641=3,196.17,IF(AI1641=4,89.93,IF(AI1641=5,48.88,IF(AI1641=6,246.08,IF(AI1641=7,112.07,IF(AI1641=8,61.92,IF(AI1641=9,297.11,IF(AI1641=10,140.41,IF(AI1641=11,79.67,IF(AI1641=12,205.39,IF(AI1641=13,94.16,IF(AI1641=14,51.17,IF(AI1641=15,257.64,IF(AI1641=16,117.33,IF(AI1641=17,64.83,IF(AI1641=18,311.07,IF(AI1641=19,147.01,IF(AI1641=20,83.42))))))))))))))))))</f>
        <v>0</v>
      </c>
      <c r="AJ1642" s="52" t="b">
        <f>IF(AJ1641=3,108.35,IF(AJ1641=4,64.65,IF(AJ1641=5,45.75,IF(AJ1641=6,144.27,IF(AJ1641=7,86.58,IF(AJ1641=8,61.46,IF(AJ1641=9,195.16,IF(AJ1641=10,118.24,IF(AJ1641=11,83.88,IF(AJ1641=12,113.44,IF(AJ1641=13,67.69,IF(AJ1641=14,47.9,IF(AJ1641=15,151.05,IF(AJ1641=16,90.65,IF(AJ1641=17,64.34,IF(AJ1641=18,204.34,IF(AJ1641=19,123.8,IF(AJ1641=20,87.83))))))))))))))))))</f>
        <v>0</v>
      </c>
      <c r="AK1642" s="52" t="b">
        <f>IF(AK1641=3,140.85,IF(AK1641=4,104.84,IF(AK1641=5,53.32,IF(AK1641=6,286.46,IF(AK1641=7,119.42,IF(AK1641=8,63.42,IF(AK1641=9,413.27,IF(AK1641=10,141.33,IF(AK1641=11,146,IF(AK1641=12,147.47,IF(AK1641=13,109.77,IF(AK1641=14,55.82,IF(AK1641=15,299.92,IF(AK1641=16,125.03,IF(AK1641=17,66.4,IF(AK1641=18,432.69,IF(AK1641=19,147.97,IF(AK1641=20,152.86))))))))))))))))))</f>
        <v>0</v>
      </c>
      <c r="AL1642" s="52" t="b">
        <f>IF(AL1641=3,351.42,IF(AL1641=4,547.22,IF(AL1641=5,156.33,IF(AL1641=6,722.99,IF(AL1641=7,638.96,IF(AL1641=8,188.79,IF(AL1641=9,946.4,IF(AL1641=10,699.46,IF(AL1641=11,361.7,IF(AL1641=12,367.94,IF(AL1641=13,572.94,IF(AL1641=14,163.68,IF(AL1641=15,756.97,IF(AL1641=16,668.99,IF(AL1641=17,197.66,IF(AL1641=18,990.88,IF(AL1641=19,732.33,IF(AL1641=20,378.7))))))))))))))))))</f>
        <v>0</v>
      </c>
      <c r="AM1642" s="52" t="b">
        <f>IF(AM1641=3,46.41,IF(AM1641=4,19.01,IF(AM1641=5,15.96,IF(AM1641=6,78.9,IF(AM1641=7,32.34,IF(AM1641=8,27.09,IF(AM1641=9,125.27,IF(AM1641=10,48.48,IF(AM1641=11,43.47,IF(AM1641=12,48.59,IF(AM1641=13,19.9,IF(AM1641=14,16.71,IF(AM1641=15,82.61,IF(AM1641=16,33.86,IF(AM1641=17,28.36,IF(AM1641=18,131.15,IF(AM1641=19,50.76,IF(AM1641=20,45.51))))))))))))))))))</f>
        <v>0</v>
      </c>
      <c r="AO1642" s="4">
        <f t="shared" ref="AO1642:AO1673" si="3736">IF(ISERROR(FIND(2015,A1642,1)),0,2015)</f>
        <v>0</v>
      </c>
      <c r="AP1642" s="4">
        <f t="shared" ref="AP1642:AP1673" si="3737">IF(ISERROR(FIND(2016,A1642,1)),0,2016)</f>
        <v>0</v>
      </c>
      <c r="AQ1642" s="4">
        <f t="shared" ref="AQ1642:AQ1660" si="3738">MAX(AO1642:AP1642)</f>
        <v>0</v>
      </c>
      <c r="AU1642" s="297"/>
      <c r="AV1642" s="300"/>
      <c r="AW1642" s="309"/>
      <c r="AX1642" s="322" t="s">
        <v>54</v>
      </c>
      <c r="AY1642" s="293"/>
      <c r="AZ1642" s="10" t="s">
        <v>36</v>
      </c>
      <c r="BA1642" s="12">
        <f>IF(BX1642=FALSE,0,BX1642)</f>
        <v>3974</v>
      </c>
      <c r="BB1642" s="12" t="s">
        <v>36</v>
      </c>
      <c r="BC1642" s="12">
        <f>IF(BY1642=FALSE,0,BY1642)</f>
        <v>0</v>
      </c>
      <c r="BD1642" s="12">
        <f>IF(BZ1642=FALSE,0,BZ1642)</f>
        <v>0</v>
      </c>
      <c r="BE1642" s="12" t="s">
        <v>36</v>
      </c>
      <c r="BF1642" s="12">
        <f>IF(CA1642=FALSE,0,CA1642)</f>
        <v>0</v>
      </c>
      <c r="BG1642" s="12" t="s">
        <v>36</v>
      </c>
      <c r="BH1642" s="12" t="s">
        <v>36</v>
      </c>
      <c r="BI1642" s="12" t="s">
        <v>36</v>
      </c>
      <c r="BJ1642" s="12" t="s">
        <v>36</v>
      </c>
      <c r="BK1642" s="12">
        <f>IF(CB1642=FALSE,0,CB1642)</f>
        <v>0</v>
      </c>
      <c r="BL1642" s="12" t="s">
        <v>36</v>
      </c>
      <c r="BM1642" s="12">
        <f>IF(CC1642=FALSE,0,CC1642)</f>
        <v>0</v>
      </c>
      <c r="BN1642" s="12" t="s">
        <v>36</v>
      </c>
      <c r="BO1642" s="12">
        <f>IF(CD1642=FALSE,0,CD1642)</f>
        <v>0</v>
      </c>
      <c r="BP1642" s="12">
        <f>IF(CE1642=FALSE,0,CE1642)</f>
        <v>0</v>
      </c>
      <c r="BQ1642" s="12">
        <f>IF(CF1642=FALSE,0,CF1642)</f>
        <v>0</v>
      </c>
      <c r="BR1642" s="12" t="s">
        <v>36</v>
      </c>
      <c r="BS1642" s="12">
        <f>IF(CG1642=FALSE,0,CG1642)</f>
        <v>0</v>
      </c>
      <c r="BT1642" s="12" t="s">
        <v>36</v>
      </c>
      <c r="BU1642" s="27" t="s">
        <v>336</v>
      </c>
      <c r="BX1642" s="52">
        <f>IF(AD1641=3,1896.3,IF(AD1641=4,1249.18,IF(AD1641=5,476.76,IF(AD1641=6,3974,IF(AD1641=7,1481.5,IF(AD1641=8,567.82,IF(AD1641=9,5364.7,IF(AD1641=10,1659.18,IF(AD1641=11,1172.3)))))))))</f>
        <v>3974</v>
      </c>
      <c r="BY1642" s="52" t="b">
        <f>IF(AE1641=5,2411.56,IF(AE1641=8,2817.26,IF(AE1641=11,2857.82)))</f>
        <v>0</v>
      </c>
      <c r="BZ1642" s="52" t="b">
        <f>IF(AF1641=3,974.64,IF(AF1641=4,651.28,IF(AF1641=5,575.98,IF(AF1641=6,1237.4,IF(AF1641=7,824.6,IF(AF1641=8,732.08,IF(AF1641=9,1597.08,IF(AF1641=10,1068.98,IF(AF1641=11,953.72)))))))))</f>
        <v>0</v>
      </c>
      <c r="CA1642" s="52" t="b">
        <f>IF(AG1641=3,997.78,IF(AG1641=4,722.58,IF(AG1641=5,500.76,IF(AG1641=6,1258.44,IF(AG1641=7,912.42,IF(AG1641=8,632.32,IF(AG1641=9,1630.7,IF(AG1641=10,1144.38,IF(AG1641=11,805.18)))))))))</f>
        <v>0</v>
      </c>
      <c r="CB1642" s="52" t="b">
        <f>IF(AH1641=3,719.7,IF(AH1641=4,261.66,IF(AH1641=5,157.22,IF(AH1641=6,854.38,IF(AH1641=7,321.54,IF(AH1641=8,190.76,IF(AH1641=9,1136.74,IF(AH1641=10,408.8,IF(AH1641=11,265.92)))))))))</f>
        <v>0</v>
      </c>
      <c r="CC1642" s="52" t="b">
        <f>IF(AI1641=3,392.34,IF(AI1641=4,179.86,IF(AI1641=5,97.76,IF(AI1641=6,492.16,IF(AI1641=7,224.14,IF(AI1641=8,123.84,IF(AI1641=9,594.22,IF(AI1641=10,280.82,IF(AI1641=11,159.34)))))))))</f>
        <v>0</v>
      </c>
      <c r="CD1642" s="52" t="b">
        <f>IF(AJ1641=3,216.7,IF(AJ1641=4,129.3,IF(AJ1641=5,91.5,IF(AJ1641=6,288.54,IF(AJ1641=7,173.16,IF(AJ1641=8,122.92,IF(AJ1641=9,390.32,IF(AJ1641=10,236.48,IF(AJ1641=11,167.76)))))))))</f>
        <v>0</v>
      </c>
      <c r="CE1642" s="52" t="b">
        <f>IF(AK1641=3,281.7,IF(AK1641=4,209.68,IF(AK1641=5,106.64,IF(AK1641=6,572.92,IF(AK1641=7,238.84,IF(AK1641=8,126.84,IF(AK1641=9,826.54,IF(AK1641=10,282.66,IF(AK1641=11,292)))))))))</f>
        <v>0</v>
      </c>
      <c r="CF1642" s="52" t="b">
        <f>IF(AL1641=3,702.84,IF(AL1641=4,1094.44,IF(AL1641=5,312.66,IF(AL1641=6,1445.98,IF(AL1641=7,1277.92,IF(AL1641=8,377.58,IF(AL1641=9,1892.8,IF(AL1641=10,1398.92,IF(AL1641=11,723.4)))))))))</f>
        <v>0</v>
      </c>
      <c r="CG1642" s="52" t="b">
        <f>IF(AM1641=3,92.82,IF(AM1641=4,38.02,IF(AM1641=5,31.92,IF(AM1641=6,157.8,IF(AM1641=7,64.68,IF(AM1641=8,54.18,IF(AM1641=9,250.54,IF(AM1641=10,96.96,IF(AM1641=11,86.94)))))))))</f>
        <v>0</v>
      </c>
    </row>
    <row r="1643" spans="1:88" ht="30" customHeight="1">
      <c r="A1643" s="295"/>
      <c r="B1643" s="298" t="s">
        <v>341</v>
      </c>
      <c r="C1643" s="307">
        <f>C1598+C1607+C1616+C1625+C1634</f>
        <v>2995.07</v>
      </c>
      <c r="D1643" s="298" t="s">
        <v>27</v>
      </c>
      <c r="E1643" s="36" t="s">
        <v>28</v>
      </c>
      <c r="F1643" s="10">
        <f>G1643+I1643+J1643+L1643+Q1643+S1643+U1643+V1643+W1643+Y1643+Z1643</f>
        <v>5951204.0899999989</v>
      </c>
      <c r="G1643" s="44">
        <f>G1598+G1607+G1616+G1625+G1634</f>
        <v>5951204.0899999989</v>
      </c>
      <c r="H1643" s="13">
        <f t="shared" ref="H1643:Z1648" si="3739">H1598+H1607+H1616+H1625+H1634</f>
        <v>0</v>
      </c>
      <c r="I1643" s="13">
        <f t="shared" si="3739"/>
        <v>0</v>
      </c>
      <c r="J1643" s="13">
        <f t="shared" si="3739"/>
        <v>0</v>
      </c>
      <c r="K1643" s="13">
        <f t="shared" si="3739"/>
        <v>0</v>
      </c>
      <c r="L1643" s="13">
        <f t="shared" si="3739"/>
        <v>0</v>
      </c>
      <c r="M1643" s="13">
        <f t="shared" si="3739"/>
        <v>0</v>
      </c>
      <c r="N1643" s="13">
        <f t="shared" si="3739"/>
        <v>0</v>
      </c>
      <c r="O1643" s="13">
        <f t="shared" si="3739"/>
        <v>0</v>
      </c>
      <c r="P1643" s="13">
        <f t="shared" si="3739"/>
        <v>0</v>
      </c>
      <c r="Q1643" s="13">
        <f t="shared" si="3739"/>
        <v>0</v>
      </c>
      <c r="R1643" s="13">
        <f t="shared" si="3739"/>
        <v>0</v>
      </c>
      <c r="S1643" s="13">
        <f t="shared" si="3739"/>
        <v>0</v>
      </c>
      <c r="T1643" s="13">
        <f t="shared" si="3739"/>
        <v>0</v>
      </c>
      <c r="U1643" s="13">
        <f t="shared" si="3739"/>
        <v>0</v>
      </c>
      <c r="V1643" s="13">
        <f t="shared" si="3739"/>
        <v>0</v>
      </c>
      <c r="W1643" s="13">
        <f t="shared" si="3739"/>
        <v>0</v>
      </c>
      <c r="X1643" s="13">
        <f t="shared" si="3739"/>
        <v>0</v>
      </c>
      <c r="Y1643" s="13">
        <f t="shared" si="3739"/>
        <v>0</v>
      </c>
      <c r="Z1643" s="13">
        <f t="shared" si="3739"/>
        <v>0</v>
      </c>
      <c r="AA1643" s="27" t="s">
        <v>328</v>
      </c>
      <c r="AO1643" s="4">
        <f t="shared" si="3736"/>
        <v>0</v>
      </c>
      <c r="AP1643" s="4">
        <f t="shared" si="3737"/>
        <v>0</v>
      </c>
      <c r="AQ1643" s="4">
        <f t="shared" si="3738"/>
        <v>0</v>
      </c>
      <c r="AU1643" s="295"/>
      <c r="AV1643" s="298" t="s">
        <v>341</v>
      </c>
      <c r="AW1643" s="307">
        <f>AW1598+AW1607+AW1616+AW1625+AW1634</f>
        <v>2995.07</v>
      </c>
      <c r="AX1643" s="298" t="s">
        <v>27</v>
      </c>
      <c r="AY1643" s="36" t="s">
        <v>28</v>
      </c>
      <c r="AZ1643" s="10">
        <f>BA1643+BC1643+BD1643+BF1643+BK1643+BM1643+BO1643+BP1643+BQ1643+BS1643+BT1643</f>
        <v>11902408.179999998</v>
      </c>
      <c r="BA1643" s="44">
        <f>BA1598+BA1607+BA1616+BA1625+BA1634</f>
        <v>11902408.179999998</v>
      </c>
      <c r="BB1643" s="13">
        <f t="shared" ref="BB1643:BT1643" si="3740">BB1598+BB1607+BB1616+BB1625+BB1634</f>
        <v>0</v>
      </c>
      <c r="BC1643" s="13">
        <f t="shared" si="3740"/>
        <v>0</v>
      </c>
      <c r="BD1643" s="13">
        <f t="shared" si="3740"/>
        <v>0</v>
      </c>
      <c r="BE1643" s="13">
        <f t="shared" si="3740"/>
        <v>0</v>
      </c>
      <c r="BF1643" s="13">
        <f t="shared" si="3740"/>
        <v>0</v>
      </c>
      <c r="BG1643" s="13">
        <f t="shared" si="3740"/>
        <v>0</v>
      </c>
      <c r="BH1643" s="13">
        <f t="shared" si="3740"/>
        <v>0</v>
      </c>
      <c r="BI1643" s="13">
        <f t="shared" si="3740"/>
        <v>0</v>
      </c>
      <c r="BJ1643" s="13">
        <f t="shared" si="3740"/>
        <v>0</v>
      </c>
      <c r="BK1643" s="13">
        <f t="shared" si="3740"/>
        <v>0</v>
      </c>
      <c r="BL1643" s="13">
        <f t="shared" si="3740"/>
        <v>0</v>
      </c>
      <c r="BM1643" s="13">
        <f t="shared" si="3740"/>
        <v>0</v>
      </c>
      <c r="BN1643" s="13">
        <f t="shared" si="3740"/>
        <v>0</v>
      </c>
      <c r="BO1643" s="13">
        <f t="shared" si="3740"/>
        <v>0</v>
      </c>
      <c r="BP1643" s="13">
        <f t="shared" si="3740"/>
        <v>0</v>
      </c>
      <c r="BQ1643" s="13">
        <f t="shared" si="3740"/>
        <v>0</v>
      </c>
      <c r="BR1643" s="13">
        <f t="shared" si="3740"/>
        <v>0</v>
      </c>
      <c r="BS1643" s="13">
        <f t="shared" si="3740"/>
        <v>0</v>
      </c>
      <c r="BT1643" s="13">
        <f t="shared" si="3740"/>
        <v>0</v>
      </c>
      <c r="BU1643" s="27" t="s">
        <v>328</v>
      </c>
      <c r="CI1643" s="32">
        <f>BF1643-BG1643</f>
        <v>0</v>
      </c>
    </row>
    <row r="1644" spans="1:88" ht="60" customHeight="1">
      <c r="A1644" s="296"/>
      <c r="B1644" s="299"/>
      <c r="C1644" s="308"/>
      <c r="D1644" s="300"/>
      <c r="E1644" s="36" t="s">
        <v>29</v>
      </c>
      <c r="F1644" s="10">
        <f t="shared" ref="F1644:F1648" si="3741">G1644+I1644+J1644+L1644+Q1644+S1644+U1644+V1644+W1644+Y1644+Z1644</f>
        <v>0</v>
      </c>
      <c r="G1644" s="13">
        <f t="shared" ref="G1644:V1648" si="3742">G1599+G1608+G1617+G1626+G1635</f>
        <v>0</v>
      </c>
      <c r="H1644" s="13">
        <f t="shared" si="3742"/>
        <v>0</v>
      </c>
      <c r="I1644" s="13">
        <f t="shared" si="3742"/>
        <v>0</v>
      </c>
      <c r="J1644" s="13">
        <f t="shared" si="3742"/>
        <v>0</v>
      </c>
      <c r="K1644" s="13">
        <f t="shared" si="3742"/>
        <v>0</v>
      </c>
      <c r="L1644" s="13">
        <f t="shared" si="3742"/>
        <v>0</v>
      </c>
      <c r="M1644" s="13">
        <f t="shared" si="3742"/>
        <v>0</v>
      </c>
      <c r="N1644" s="13">
        <f t="shared" si="3742"/>
        <v>0</v>
      </c>
      <c r="O1644" s="13">
        <f t="shared" si="3742"/>
        <v>0</v>
      </c>
      <c r="P1644" s="13">
        <f t="shared" si="3742"/>
        <v>0</v>
      </c>
      <c r="Q1644" s="13">
        <f t="shared" si="3742"/>
        <v>0</v>
      </c>
      <c r="R1644" s="13">
        <f t="shared" si="3742"/>
        <v>0</v>
      </c>
      <c r="S1644" s="13">
        <f t="shared" si="3742"/>
        <v>0</v>
      </c>
      <c r="T1644" s="13">
        <f t="shared" si="3742"/>
        <v>0</v>
      </c>
      <c r="U1644" s="13">
        <f t="shared" si="3742"/>
        <v>0</v>
      </c>
      <c r="V1644" s="13">
        <f t="shared" si="3742"/>
        <v>0</v>
      </c>
      <c r="W1644" s="13">
        <f t="shared" si="3739"/>
        <v>0</v>
      </c>
      <c r="X1644" s="13">
        <f t="shared" si="3739"/>
        <v>0</v>
      </c>
      <c r="Y1644" s="13">
        <f t="shared" si="3739"/>
        <v>0</v>
      </c>
      <c r="Z1644" s="13">
        <f t="shared" si="3739"/>
        <v>0</v>
      </c>
      <c r="AA1644" s="27" t="s">
        <v>329</v>
      </c>
      <c r="AO1644" s="4">
        <f t="shared" si="3736"/>
        <v>0</v>
      </c>
      <c r="AP1644" s="4">
        <f t="shared" si="3737"/>
        <v>0</v>
      </c>
      <c r="AQ1644" s="4">
        <f t="shared" si="3738"/>
        <v>0</v>
      </c>
      <c r="AU1644" s="296"/>
      <c r="AV1644" s="299"/>
      <c r="AW1644" s="308"/>
      <c r="AX1644" s="300"/>
      <c r="AY1644" s="36" t="s">
        <v>29</v>
      </c>
      <c r="AZ1644" s="10">
        <f t="shared" ref="AZ1644:AZ1648" si="3743">BA1644+BC1644+BD1644+BF1644+BK1644+BM1644+BO1644+BP1644+BQ1644+BS1644+BT1644</f>
        <v>0</v>
      </c>
      <c r="BA1644" s="13">
        <f t="shared" ref="BA1644:BT1644" si="3744">BA1599+BA1608+BA1617+BA1626+BA1635</f>
        <v>0</v>
      </c>
      <c r="BB1644" s="13">
        <f t="shared" si="3744"/>
        <v>0</v>
      </c>
      <c r="BC1644" s="13">
        <f t="shared" si="3744"/>
        <v>0</v>
      </c>
      <c r="BD1644" s="13">
        <f t="shared" si="3744"/>
        <v>0</v>
      </c>
      <c r="BE1644" s="13">
        <f t="shared" si="3744"/>
        <v>0</v>
      </c>
      <c r="BF1644" s="13">
        <f t="shared" si="3744"/>
        <v>0</v>
      </c>
      <c r="BG1644" s="13">
        <f t="shared" si="3744"/>
        <v>0</v>
      </c>
      <c r="BH1644" s="13">
        <f t="shared" si="3744"/>
        <v>0</v>
      </c>
      <c r="BI1644" s="13">
        <f t="shared" si="3744"/>
        <v>0</v>
      </c>
      <c r="BJ1644" s="13">
        <f t="shared" si="3744"/>
        <v>0</v>
      </c>
      <c r="BK1644" s="13">
        <f t="shared" si="3744"/>
        <v>0</v>
      </c>
      <c r="BL1644" s="13">
        <f t="shared" si="3744"/>
        <v>0</v>
      </c>
      <c r="BM1644" s="13">
        <f t="shared" si="3744"/>
        <v>0</v>
      </c>
      <c r="BN1644" s="13">
        <f t="shared" si="3744"/>
        <v>0</v>
      </c>
      <c r="BO1644" s="13">
        <f t="shared" si="3744"/>
        <v>0</v>
      </c>
      <c r="BP1644" s="13">
        <f t="shared" si="3744"/>
        <v>0</v>
      </c>
      <c r="BQ1644" s="13">
        <f t="shared" si="3744"/>
        <v>0</v>
      </c>
      <c r="BR1644" s="13">
        <f t="shared" si="3744"/>
        <v>0</v>
      </c>
      <c r="BS1644" s="13">
        <f t="shared" si="3744"/>
        <v>0</v>
      </c>
      <c r="BT1644" s="13">
        <f t="shared" si="3744"/>
        <v>0</v>
      </c>
      <c r="BU1644" s="27" t="s">
        <v>329</v>
      </c>
    </row>
    <row r="1645" spans="1:88" ht="120" customHeight="1">
      <c r="A1645" s="296"/>
      <c r="B1645" s="299"/>
      <c r="C1645" s="308"/>
      <c r="D1645" s="298" t="s">
        <v>30</v>
      </c>
      <c r="E1645" s="36" t="s">
        <v>241</v>
      </c>
      <c r="F1645" s="10">
        <f t="shared" si="3741"/>
        <v>0</v>
      </c>
      <c r="G1645" s="13">
        <f t="shared" si="3742"/>
        <v>0</v>
      </c>
      <c r="H1645" s="13">
        <f t="shared" si="3739"/>
        <v>0</v>
      </c>
      <c r="I1645" s="13">
        <f t="shared" si="3739"/>
        <v>0</v>
      </c>
      <c r="J1645" s="13">
        <f t="shared" si="3739"/>
        <v>0</v>
      </c>
      <c r="K1645" s="13">
        <f t="shared" si="3739"/>
        <v>0</v>
      </c>
      <c r="L1645" s="13">
        <f t="shared" si="3739"/>
        <v>0</v>
      </c>
      <c r="M1645" s="13">
        <f t="shared" si="3739"/>
        <v>0</v>
      </c>
      <c r="N1645" s="13">
        <f t="shared" si="3739"/>
        <v>0</v>
      </c>
      <c r="O1645" s="13">
        <f t="shared" si="3739"/>
        <v>0</v>
      </c>
      <c r="P1645" s="13">
        <f t="shared" si="3739"/>
        <v>0</v>
      </c>
      <c r="Q1645" s="13">
        <f t="shared" si="3739"/>
        <v>0</v>
      </c>
      <c r="R1645" s="13">
        <f t="shared" si="3739"/>
        <v>0</v>
      </c>
      <c r="S1645" s="13">
        <f t="shared" si="3739"/>
        <v>0</v>
      </c>
      <c r="T1645" s="13">
        <f t="shared" si="3739"/>
        <v>0</v>
      </c>
      <c r="U1645" s="13">
        <f t="shared" si="3739"/>
        <v>0</v>
      </c>
      <c r="V1645" s="13">
        <f t="shared" si="3739"/>
        <v>0</v>
      </c>
      <c r="W1645" s="13">
        <f t="shared" si="3739"/>
        <v>0</v>
      </c>
      <c r="X1645" s="13">
        <f t="shared" si="3739"/>
        <v>0</v>
      </c>
      <c r="Y1645" s="13">
        <f t="shared" si="3739"/>
        <v>0</v>
      </c>
      <c r="Z1645" s="13">
        <f t="shared" si="3739"/>
        <v>0</v>
      </c>
      <c r="AA1645" s="27" t="s">
        <v>330</v>
      </c>
      <c r="AO1645" s="4">
        <f t="shared" si="3736"/>
        <v>0</v>
      </c>
      <c r="AP1645" s="4">
        <f t="shared" si="3737"/>
        <v>0</v>
      </c>
      <c r="AQ1645" s="4">
        <f t="shared" si="3738"/>
        <v>0</v>
      </c>
      <c r="AT1645" s="32">
        <f>AZ1645-BC1645</f>
        <v>0</v>
      </c>
      <c r="AU1645" s="296"/>
      <c r="AV1645" s="299"/>
      <c r="AW1645" s="308"/>
      <c r="AX1645" s="298" t="s">
        <v>30</v>
      </c>
      <c r="AY1645" s="36" t="s">
        <v>241</v>
      </c>
      <c r="AZ1645" s="10">
        <f t="shared" si="3743"/>
        <v>0</v>
      </c>
      <c r="BA1645" s="13">
        <f t="shared" ref="BA1645:BT1645" si="3745">BA1600+BA1609+BA1618+BA1627+BA1636</f>
        <v>0</v>
      </c>
      <c r="BB1645" s="13">
        <f t="shared" si="3745"/>
        <v>0</v>
      </c>
      <c r="BC1645" s="13">
        <f t="shared" si="3745"/>
        <v>0</v>
      </c>
      <c r="BD1645" s="13">
        <f t="shared" si="3745"/>
        <v>0</v>
      </c>
      <c r="BE1645" s="13">
        <f t="shared" si="3745"/>
        <v>0</v>
      </c>
      <c r="BF1645" s="13">
        <f t="shared" si="3745"/>
        <v>0</v>
      </c>
      <c r="BG1645" s="13">
        <f t="shared" si="3745"/>
        <v>0</v>
      </c>
      <c r="BH1645" s="13">
        <f t="shared" si="3745"/>
        <v>0</v>
      </c>
      <c r="BI1645" s="13">
        <f t="shared" si="3745"/>
        <v>0</v>
      </c>
      <c r="BJ1645" s="13">
        <f t="shared" si="3745"/>
        <v>0</v>
      </c>
      <c r="BK1645" s="13">
        <f t="shared" si="3745"/>
        <v>0</v>
      </c>
      <c r="BL1645" s="13">
        <f t="shared" si="3745"/>
        <v>0</v>
      </c>
      <c r="BM1645" s="13">
        <f t="shared" si="3745"/>
        <v>0</v>
      </c>
      <c r="BN1645" s="13">
        <f t="shared" si="3745"/>
        <v>0</v>
      </c>
      <c r="BO1645" s="13">
        <f t="shared" si="3745"/>
        <v>0</v>
      </c>
      <c r="BP1645" s="13">
        <f t="shared" si="3745"/>
        <v>0</v>
      </c>
      <c r="BQ1645" s="13">
        <f t="shared" si="3745"/>
        <v>0</v>
      </c>
      <c r="BR1645" s="13">
        <f t="shared" si="3745"/>
        <v>0</v>
      </c>
      <c r="BS1645" s="13">
        <f t="shared" si="3745"/>
        <v>0</v>
      </c>
      <c r="BT1645" s="13">
        <f t="shared" si="3745"/>
        <v>0</v>
      </c>
      <c r="BU1645" s="27" t="s">
        <v>330</v>
      </c>
    </row>
    <row r="1646" spans="1:88" ht="30" customHeight="1">
      <c r="A1646" s="296"/>
      <c r="B1646" s="299"/>
      <c r="C1646" s="308"/>
      <c r="D1646" s="299"/>
      <c r="E1646" s="36" t="s">
        <v>32</v>
      </c>
      <c r="F1646" s="10">
        <f t="shared" si="3741"/>
        <v>0</v>
      </c>
      <c r="G1646" s="13">
        <f t="shared" si="3742"/>
        <v>0</v>
      </c>
      <c r="H1646" s="13">
        <f t="shared" si="3739"/>
        <v>0</v>
      </c>
      <c r="I1646" s="13">
        <f t="shared" si="3739"/>
        <v>0</v>
      </c>
      <c r="J1646" s="13">
        <f t="shared" si="3739"/>
        <v>0</v>
      </c>
      <c r="K1646" s="13">
        <f t="shared" si="3739"/>
        <v>0</v>
      </c>
      <c r="L1646" s="13">
        <f t="shared" si="3739"/>
        <v>0</v>
      </c>
      <c r="M1646" s="13">
        <f t="shared" si="3739"/>
        <v>0</v>
      </c>
      <c r="N1646" s="13">
        <f t="shared" si="3739"/>
        <v>0</v>
      </c>
      <c r="O1646" s="13">
        <f t="shared" si="3739"/>
        <v>0</v>
      </c>
      <c r="P1646" s="13">
        <f t="shared" si="3739"/>
        <v>0</v>
      </c>
      <c r="Q1646" s="13">
        <f t="shared" si="3739"/>
        <v>0</v>
      </c>
      <c r="R1646" s="13">
        <f t="shared" si="3739"/>
        <v>0</v>
      </c>
      <c r="S1646" s="13">
        <f t="shared" si="3739"/>
        <v>0</v>
      </c>
      <c r="T1646" s="13">
        <f t="shared" si="3739"/>
        <v>0</v>
      </c>
      <c r="U1646" s="13">
        <f t="shared" si="3739"/>
        <v>0</v>
      </c>
      <c r="V1646" s="13">
        <f t="shared" si="3739"/>
        <v>0</v>
      </c>
      <c r="W1646" s="13">
        <f t="shared" si="3739"/>
        <v>0</v>
      </c>
      <c r="X1646" s="13">
        <f t="shared" si="3739"/>
        <v>0</v>
      </c>
      <c r="Y1646" s="13">
        <f t="shared" si="3739"/>
        <v>0</v>
      </c>
      <c r="Z1646" s="13">
        <f t="shared" si="3739"/>
        <v>0</v>
      </c>
      <c r="AA1646" s="27" t="s">
        <v>331</v>
      </c>
      <c r="AO1646" s="4">
        <f t="shared" si="3736"/>
        <v>0</v>
      </c>
      <c r="AP1646" s="4">
        <f t="shared" si="3737"/>
        <v>0</v>
      </c>
      <c r="AQ1646" s="4">
        <f t="shared" si="3738"/>
        <v>0</v>
      </c>
      <c r="AU1646" s="296"/>
      <c r="AV1646" s="299"/>
      <c r="AW1646" s="308"/>
      <c r="AX1646" s="299"/>
      <c r="AY1646" s="36" t="s">
        <v>32</v>
      </c>
      <c r="AZ1646" s="10">
        <f t="shared" si="3743"/>
        <v>0</v>
      </c>
      <c r="BA1646" s="13">
        <f t="shared" ref="BA1646:BT1646" si="3746">BA1601+BA1610+BA1619+BA1628+BA1637</f>
        <v>0</v>
      </c>
      <c r="BB1646" s="13">
        <f t="shared" si="3746"/>
        <v>0</v>
      </c>
      <c r="BC1646" s="13">
        <f t="shared" si="3746"/>
        <v>0</v>
      </c>
      <c r="BD1646" s="13">
        <f t="shared" si="3746"/>
        <v>0</v>
      </c>
      <c r="BE1646" s="13">
        <f t="shared" si="3746"/>
        <v>0</v>
      </c>
      <c r="BF1646" s="13">
        <f t="shared" si="3746"/>
        <v>0</v>
      </c>
      <c r="BG1646" s="13">
        <f t="shared" si="3746"/>
        <v>0</v>
      </c>
      <c r="BH1646" s="13">
        <f t="shared" si="3746"/>
        <v>0</v>
      </c>
      <c r="BI1646" s="13">
        <f t="shared" si="3746"/>
        <v>0</v>
      </c>
      <c r="BJ1646" s="13">
        <f t="shared" si="3746"/>
        <v>0</v>
      </c>
      <c r="BK1646" s="13">
        <f t="shared" si="3746"/>
        <v>0</v>
      </c>
      <c r="BL1646" s="13">
        <f t="shared" si="3746"/>
        <v>0</v>
      </c>
      <c r="BM1646" s="13">
        <f t="shared" si="3746"/>
        <v>0</v>
      </c>
      <c r="BN1646" s="13">
        <f t="shared" si="3746"/>
        <v>0</v>
      </c>
      <c r="BO1646" s="13">
        <f t="shared" si="3746"/>
        <v>0</v>
      </c>
      <c r="BP1646" s="13">
        <f t="shared" si="3746"/>
        <v>0</v>
      </c>
      <c r="BQ1646" s="13">
        <f t="shared" si="3746"/>
        <v>0</v>
      </c>
      <c r="BR1646" s="13">
        <f t="shared" si="3746"/>
        <v>0</v>
      </c>
      <c r="BS1646" s="13">
        <f t="shared" si="3746"/>
        <v>0</v>
      </c>
      <c r="BT1646" s="13">
        <f t="shared" si="3746"/>
        <v>0</v>
      </c>
      <c r="BU1646" s="27" t="s">
        <v>331</v>
      </c>
    </row>
    <row r="1647" spans="1:88" ht="30" customHeight="1">
      <c r="A1647" s="296"/>
      <c r="B1647" s="299"/>
      <c r="C1647" s="308"/>
      <c r="D1647" s="299"/>
      <c r="E1647" s="36" t="s">
        <v>33</v>
      </c>
      <c r="F1647" s="10">
        <f t="shared" si="3741"/>
        <v>0</v>
      </c>
      <c r="G1647" s="13">
        <f t="shared" si="3742"/>
        <v>0</v>
      </c>
      <c r="H1647" s="13">
        <f t="shared" si="3739"/>
        <v>0</v>
      </c>
      <c r="I1647" s="13">
        <f t="shared" si="3739"/>
        <v>0</v>
      </c>
      <c r="J1647" s="13">
        <f t="shared" si="3739"/>
        <v>0</v>
      </c>
      <c r="K1647" s="13">
        <f t="shared" si="3739"/>
        <v>0</v>
      </c>
      <c r="L1647" s="13">
        <f t="shared" si="3739"/>
        <v>0</v>
      </c>
      <c r="M1647" s="13">
        <f t="shared" si="3739"/>
        <v>0</v>
      </c>
      <c r="N1647" s="13">
        <f t="shared" si="3739"/>
        <v>0</v>
      </c>
      <c r="O1647" s="13">
        <f t="shared" si="3739"/>
        <v>0</v>
      </c>
      <c r="P1647" s="13">
        <f t="shared" si="3739"/>
        <v>0</v>
      </c>
      <c r="Q1647" s="13">
        <f t="shared" si="3739"/>
        <v>0</v>
      </c>
      <c r="R1647" s="13">
        <f t="shared" si="3739"/>
        <v>0</v>
      </c>
      <c r="S1647" s="13">
        <f t="shared" si="3739"/>
        <v>0</v>
      </c>
      <c r="T1647" s="13">
        <f t="shared" si="3739"/>
        <v>0</v>
      </c>
      <c r="U1647" s="13">
        <f t="shared" si="3739"/>
        <v>0</v>
      </c>
      <c r="V1647" s="13">
        <f t="shared" si="3739"/>
        <v>0</v>
      </c>
      <c r="W1647" s="13">
        <f t="shared" si="3739"/>
        <v>0</v>
      </c>
      <c r="X1647" s="13">
        <f t="shared" si="3739"/>
        <v>0</v>
      </c>
      <c r="Y1647" s="13">
        <f t="shared" si="3739"/>
        <v>0</v>
      </c>
      <c r="Z1647" s="13">
        <f t="shared" si="3739"/>
        <v>0</v>
      </c>
      <c r="AA1647" s="27" t="s">
        <v>332</v>
      </c>
      <c r="AO1647" s="4">
        <f t="shared" si="3736"/>
        <v>0</v>
      </c>
      <c r="AP1647" s="4">
        <f t="shared" si="3737"/>
        <v>0</v>
      </c>
      <c r="AQ1647" s="4">
        <f t="shared" si="3738"/>
        <v>0</v>
      </c>
      <c r="AU1647" s="296"/>
      <c r="AV1647" s="299"/>
      <c r="AW1647" s="308"/>
      <c r="AX1647" s="299"/>
      <c r="AY1647" s="36" t="s">
        <v>33</v>
      </c>
      <c r="AZ1647" s="10">
        <f t="shared" si="3743"/>
        <v>0</v>
      </c>
      <c r="BA1647" s="13">
        <f t="shared" ref="BA1647:BT1647" si="3747">BA1602+BA1611+BA1620+BA1629+BA1638</f>
        <v>0</v>
      </c>
      <c r="BB1647" s="13">
        <f t="shared" si="3747"/>
        <v>0</v>
      </c>
      <c r="BC1647" s="13">
        <f t="shared" si="3747"/>
        <v>0</v>
      </c>
      <c r="BD1647" s="13">
        <f t="shared" si="3747"/>
        <v>0</v>
      </c>
      <c r="BE1647" s="13">
        <f t="shared" si="3747"/>
        <v>0</v>
      </c>
      <c r="BF1647" s="13">
        <f t="shared" si="3747"/>
        <v>0</v>
      </c>
      <c r="BG1647" s="13">
        <f t="shared" si="3747"/>
        <v>0</v>
      </c>
      <c r="BH1647" s="13">
        <f t="shared" si="3747"/>
        <v>0</v>
      </c>
      <c r="BI1647" s="13">
        <f t="shared" si="3747"/>
        <v>0</v>
      </c>
      <c r="BJ1647" s="13">
        <f t="shared" si="3747"/>
        <v>0</v>
      </c>
      <c r="BK1647" s="13">
        <f t="shared" si="3747"/>
        <v>0</v>
      </c>
      <c r="BL1647" s="13">
        <f t="shared" si="3747"/>
        <v>0</v>
      </c>
      <c r="BM1647" s="13">
        <f t="shared" si="3747"/>
        <v>0</v>
      </c>
      <c r="BN1647" s="13">
        <f t="shared" si="3747"/>
        <v>0</v>
      </c>
      <c r="BO1647" s="13">
        <f t="shared" si="3747"/>
        <v>0</v>
      </c>
      <c r="BP1647" s="13">
        <f t="shared" si="3747"/>
        <v>0</v>
      </c>
      <c r="BQ1647" s="13">
        <f t="shared" si="3747"/>
        <v>0</v>
      </c>
      <c r="BR1647" s="13">
        <f t="shared" si="3747"/>
        <v>0</v>
      </c>
      <c r="BS1647" s="13">
        <f t="shared" si="3747"/>
        <v>0</v>
      </c>
      <c r="BT1647" s="13">
        <f t="shared" si="3747"/>
        <v>0</v>
      </c>
      <c r="BU1647" s="27" t="s">
        <v>332</v>
      </c>
    </row>
    <row r="1648" spans="1:88" ht="30" customHeight="1">
      <c r="A1648" s="296"/>
      <c r="B1648" s="299"/>
      <c r="C1648" s="308"/>
      <c r="D1648" s="300"/>
      <c r="E1648" s="36" t="s">
        <v>34</v>
      </c>
      <c r="F1648" s="10">
        <f t="shared" si="3741"/>
        <v>0</v>
      </c>
      <c r="G1648" s="13">
        <f t="shared" si="3742"/>
        <v>0</v>
      </c>
      <c r="H1648" s="13">
        <f t="shared" si="3739"/>
        <v>0</v>
      </c>
      <c r="I1648" s="13">
        <f t="shared" si="3739"/>
        <v>0</v>
      </c>
      <c r="J1648" s="13">
        <f t="shared" si="3739"/>
        <v>0</v>
      </c>
      <c r="K1648" s="13">
        <f t="shared" si="3739"/>
        <v>0</v>
      </c>
      <c r="L1648" s="13">
        <f t="shared" si="3739"/>
        <v>0</v>
      </c>
      <c r="M1648" s="13">
        <f t="shared" si="3739"/>
        <v>0</v>
      </c>
      <c r="N1648" s="13">
        <f t="shared" si="3739"/>
        <v>0</v>
      </c>
      <c r="O1648" s="13">
        <f t="shared" si="3739"/>
        <v>0</v>
      </c>
      <c r="P1648" s="13">
        <f t="shared" si="3739"/>
        <v>0</v>
      </c>
      <c r="Q1648" s="13">
        <f t="shared" si="3739"/>
        <v>0</v>
      </c>
      <c r="R1648" s="13">
        <f t="shared" si="3739"/>
        <v>0</v>
      </c>
      <c r="S1648" s="13">
        <f t="shared" si="3739"/>
        <v>0</v>
      </c>
      <c r="T1648" s="13">
        <f t="shared" si="3739"/>
        <v>0</v>
      </c>
      <c r="U1648" s="13">
        <f t="shared" si="3739"/>
        <v>0</v>
      </c>
      <c r="V1648" s="13">
        <f t="shared" si="3739"/>
        <v>0</v>
      </c>
      <c r="W1648" s="13">
        <f t="shared" si="3739"/>
        <v>0</v>
      </c>
      <c r="X1648" s="13">
        <f t="shared" si="3739"/>
        <v>0</v>
      </c>
      <c r="Y1648" s="13">
        <f t="shared" si="3739"/>
        <v>0</v>
      </c>
      <c r="Z1648" s="13">
        <f t="shared" si="3739"/>
        <v>0</v>
      </c>
      <c r="AA1648" s="27" t="s">
        <v>333</v>
      </c>
      <c r="AO1648" s="4">
        <f t="shared" si="3736"/>
        <v>0</v>
      </c>
      <c r="AP1648" s="4">
        <f t="shared" si="3737"/>
        <v>0</v>
      </c>
      <c r="AQ1648" s="4">
        <f t="shared" si="3738"/>
        <v>0</v>
      </c>
      <c r="AU1648" s="296"/>
      <c r="AV1648" s="299"/>
      <c r="AW1648" s="308"/>
      <c r="AX1648" s="300"/>
      <c r="AY1648" s="36" t="s">
        <v>34</v>
      </c>
      <c r="AZ1648" s="10">
        <f t="shared" si="3743"/>
        <v>0</v>
      </c>
      <c r="BA1648" s="13">
        <f t="shared" ref="BA1648:BT1648" si="3748">BA1603+BA1612+BA1621+BA1630+BA1639</f>
        <v>0</v>
      </c>
      <c r="BB1648" s="13">
        <f t="shared" si="3748"/>
        <v>0</v>
      </c>
      <c r="BC1648" s="13">
        <f t="shared" si="3748"/>
        <v>0</v>
      </c>
      <c r="BD1648" s="13">
        <f t="shared" si="3748"/>
        <v>0</v>
      </c>
      <c r="BE1648" s="13">
        <f t="shared" si="3748"/>
        <v>0</v>
      </c>
      <c r="BF1648" s="13">
        <f t="shared" si="3748"/>
        <v>0</v>
      </c>
      <c r="BG1648" s="13">
        <f t="shared" si="3748"/>
        <v>0</v>
      </c>
      <c r="BH1648" s="13">
        <f t="shared" si="3748"/>
        <v>0</v>
      </c>
      <c r="BI1648" s="13">
        <f t="shared" si="3748"/>
        <v>0</v>
      </c>
      <c r="BJ1648" s="13">
        <f t="shared" si="3748"/>
        <v>0</v>
      </c>
      <c r="BK1648" s="13">
        <f t="shared" si="3748"/>
        <v>0</v>
      </c>
      <c r="BL1648" s="13">
        <f t="shared" si="3748"/>
        <v>0</v>
      </c>
      <c r="BM1648" s="13">
        <f t="shared" si="3748"/>
        <v>0</v>
      </c>
      <c r="BN1648" s="13">
        <f t="shared" si="3748"/>
        <v>0</v>
      </c>
      <c r="BO1648" s="13">
        <f t="shared" si="3748"/>
        <v>0</v>
      </c>
      <c r="BP1648" s="13">
        <f t="shared" si="3748"/>
        <v>0</v>
      </c>
      <c r="BQ1648" s="13">
        <f t="shared" si="3748"/>
        <v>0</v>
      </c>
      <c r="BR1648" s="13">
        <f t="shared" si="3748"/>
        <v>0</v>
      </c>
      <c r="BS1648" s="13">
        <f t="shared" si="3748"/>
        <v>0</v>
      </c>
      <c r="BT1648" s="13">
        <f t="shared" si="3748"/>
        <v>0</v>
      </c>
      <c r="BU1648" s="27" t="s">
        <v>333</v>
      </c>
    </row>
    <row r="1649" spans="1:88" ht="30" customHeight="1">
      <c r="A1649" s="296"/>
      <c r="B1649" s="299"/>
      <c r="C1649" s="308"/>
      <c r="D1649" s="311" t="s">
        <v>35</v>
      </c>
      <c r="E1649" s="312"/>
      <c r="F1649" s="10">
        <f>F1643+F1644+F1645+F1646+F1647+F1648</f>
        <v>5951204.0899999989</v>
      </c>
      <c r="G1649" s="10">
        <f t="shared" ref="G1649" si="3749">G1643+G1644+G1645+G1646+G1647+G1648</f>
        <v>5951204.0899999989</v>
      </c>
      <c r="H1649" s="10">
        <f t="shared" ref="H1649" si="3750">H1643+H1644+H1645+H1646+H1647+H1648</f>
        <v>0</v>
      </c>
      <c r="I1649" s="10">
        <f t="shared" ref="I1649" si="3751">I1643+I1644+I1645+I1646+I1647+I1648</f>
        <v>0</v>
      </c>
      <c r="J1649" s="10">
        <f t="shared" ref="J1649" si="3752">J1643+J1644+J1645+J1646+J1647+J1648</f>
        <v>0</v>
      </c>
      <c r="K1649" s="10">
        <f t="shared" ref="K1649" si="3753">K1643+K1644+K1645+K1646+K1647+K1648</f>
        <v>0</v>
      </c>
      <c r="L1649" s="10">
        <f t="shared" ref="L1649" si="3754">L1643+L1644+L1645+L1646+L1647+L1648</f>
        <v>0</v>
      </c>
      <c r="M1649" s="10">
        <f t="shared" ref="M1649" si="3755">M1643+M1644+M1645+M1646+M1647+M1648</f>
        <v>0</v>
      </c>
      <c r="N1649" s="10">
        <f t="shared" ref="N1649" si="3756">N1643+N1644+N1645+N1646+N1647+N1648</f>
        <v>0</v>
      </c>
      <c r="O1649" s="10">
        <f t="shared" ref="O1649" si="3757">O1643+O1644+O1645+O1646+O1647+O1648</f>
        <v>0</v>
      </c>
      <c r="P1649" s="10">
        <f t="shared" ref="P1649" si="3758">P1643+P1644+P1645+P1646+P1647+P1648</f>
        <v>0</v>
      </c>
      <c r="Q1649" s="10">
        <f t="shared" ref="Q1649" si="3759">Q1643+Q1644+Q1645+Q1646+Q1647+Q1648</f>
        <v>0</v>
      </c>
      <c r="R1649" s="10">
        <f t="shared" ref="R1649" si="3760">R1643+R1644+R1645+R1646+R1647+R1648</f>
        <v>0</v>
      </c>
      <c r="S1649" s="10">
        <f t="shared" ref="S1649" si="3761">S1643+S1644+S1645+S1646+S1647+S1648</f>
        <v>0</v>
      </c>
      <c r="T1649" s="10">
        <f t="shared" ref="T1649" si="3762">T1643+T1644+T1645+T1646+T1647+T1648</f>
        <v>0</v>
      </c>
      <c r="U1649" s="10">
        <f t="shared" ref="U1649" si="3763">U1643+U1644+U1645+U1646+U1647+U1648</f>
        <v>0</v>
      </c>
      <c r="V1649" s="10">
        <f t="shared" ref="V1649" si="3764">V1643+V1644+V1645+V1646+V1647+V1648</f>
        <v>0</v>
      </c>
      <c r="W1649" s="10">
        <f t="shared" ref="W1649" si="3765">W1643+W1644+W1645+W1646+W1647+W1648</f>
        <v>0</v>
      </c>
      <c r="X1649" s="10">
        <f t="shared" ref="X1649" si="3766">X1643+X1644+X1645+X1646+X1647+X1648</f>
        <v>0</v>
      </c>
      <c r="Y1649" s="10">
        <f t="shared" ref="Y1649" si="3767">Y1643+Y1644+Y1645+Y1646+Y1647+Y1648</f>
        <v>0</v>
      </c>
      <c r="Z1649" s="10">
        <f t="shared" ref="Z1649" si="3768">Z1643+Z1644+Z1645+Z1646+Z1647+Z1648</f>
        <v>0</v>
      </c>
      <c r="AA1649" s="27" t="s">
        <v>334</v>
      </c>
      <c r="AO1649" s="4">
        <f t="shared" si="3736"/>
        <v>0</v>
      </c>
      <c r="AP1649" s="4">
        <f t="shared" si="3737"/>
        <v>0</v>
      </c>
      <c r="AQ1649" s="4">
        <f t="shared" si="3738"/>
        <v>0</v>
      </c>
      <c r="AU1649" s="296"/>
      <c r="AV1649" s="299"/>
      <c r="AW1649" s="308"/>
      <c r="AX1649" s="323" t="s">
        <v>35</v>
      </c>
      <c r="AY1649" s="312"/>
      <c r="AZ1649" s="10">
        <f>AZ1643+AZ1644+AZ1645+AZ1646+AZ1647+AZ1648</f>
        <v>11902408.179999998</v>
      </c>
      <c r="BA1649" s="10">
        <f t="shared" ref="BA1649:BT1649" si="3769">BA1643+BA1644+BA1645+BA1646+BA1647+BA1648</f>
        <v>11902408.179999998</v>
      </c>
      <c r="BB1649" s="10">
        <f t="shared" si="3769"/>
        <v>0</v>
      </c>
      <c r="BC1649" s="10">
        <f t="shared" si="3769"/>
        <v>0</v>
      </c>
      <c r="BD1649" s="10">
        <f t="shared" si="3769"/>
        <v>0</v>
      </c>
      <c r="BE1649" s="10">
        <f t="shared" si="3769"/>
        <v>0</v>
      </c>
      <c r="BF1649" s="10">
        <f t="shared" si="3769"/>
        <v>0</v>
      </c>
      <c r="BG1649" s="10">
        <f t="shared" si="3769"/>
        <v>0</v>
      </c>
      <c r="BH1649" s="10">
        <f t="shared" si="3769"/>
        <v>0</v>
      </c>
      <c r="BI1649" s="10">
        <f t="shared" si="3769"/>
        <v>0</v>
      </c>
      <c r="BJ1649" s="10">
        <f t="shared" si="3769"/>
        <v>0</v>
      </c>
      <c r="BK1649" s="10">
        <f t="shared" si="3769"/>
        <v>0</v>
      </c>
      <c r="BL1649" s="10">
        <f t="shared" si="3769"/>
        <v>0</v>
      </c>
      <c r="BM1649" s="10">
        <f t="shared" si="3769"/>
        <v>0</v>
      </c>
      <c r="BN1649" s="10">
        <f t="shared" si="3769"/>
        <v>0</v>
      </c>
      <c r="BO1649" s="10">
        <f t="shared" si="3769"/>
        <v>0</v>
      </c>
      <c r="BP1649" s="10">
        <f t="shared" si="3769"/>
        <v>0</v>
      </c>
      <c r="BQ1649" s="10">
        <f t="shared" si="3769"/>
        <v>0</v>
      </c>
      <c r="BR1649" s="10">
        <f t="shared" si="3769"/>
        <v>0</v>
      </c>
      <c r="BS1649" s="10">
        <f t="shared" si="3769"/>
        <v>0</v>
      </c>
      <c r="BT1649" s="10">
        <f t="shared" si="3769"/>
        <v>0</v>
      </c>
      <c r="BU1649" s="27" t="s">
        <v>334</v>
      </c>
      <c r="CI1649" s="32">
        <f>BF1649-BG1649</f>
        <v>0</v>
      </c>
      <c r="CJ1649" s="123"/>
    </row>
    <row r="1650" spans="1:88" ht="75" customHeight="1">
      <c r="A1650" s="296"/>
      <c r="B1650" s="299"/>
      <c r="C1650" s="308"/>
      <c r="D1650" s="292" t="s">
        <v>54</v>
      </c>
      <c r="E1650" s="293"/>
      <c r="F1650" s="11">
        <f>ROUND(F1649/C1643,2)</f>
        <v>1987</v>
      </c>
      <c r="G1650" s="11">
        <f>ROUND(G1649/C1643,2)</f>
        <v>1987</v>
      </c>
      <c r="H1650" s="11">
        <f>ROUND(H1649/C1643,2)</f>
        <v>0</v>
      </c>
      <c r="I1650" s="11">
        <f>ROUND(I1649/C1643,2)</f>
        <v>0</v>
      </c>
      <c r="J1650" s="11">
        <f>ROUND(J1649/C1643,2)</f>
        <v>0</v>
      </c>
      <c r="K1650" s="11">
        <f>ROUND(K1649/C1643,2)</f>
        <v>0</v>
      </c>
      <c r="L1650" s="11">
        <f>ROUND(L1649/C1643,2)</f>
        <v>0</v>
      </c>
      <c r="M1650" s="11">
        <f>ROUND(M1649/C1643,2)</f>
        <v>0</v>
      </c>
      <c r="N1650" s="11">
        <f>ROUND(N1649/C1643,2)</f>
        <v>0</v>
      </c>
      <c r="O1650" s="11">
        <f>ROUND(O1649/C1643,2)</f>
        <v>0</v>
      </c>
      <c r="P1650" s="11">
        <f>ROUND(P1649/C1643,2)</f>
        <v>0</v>
      </c>
      <c r="Q1650" s="11">
        <f>ROUND(Q1649/C1643,2)</f>
        <v>0</v>
      </c>
      <c r="R1650" s="11">
        <f>ROUND(R1649/C1643,2)</f>
        <v>0</v>
      </c>
      <c r="S1650" s="11">
        <f>ROUND(S1649/C1643,2)</f>
        <v>0</v>
      </c>
      <c r="T1650" s="11">
        <f>ROUND(T1649/C1643,2)</f>
        <v>0</v>
      </c>
      <c r="U1650" s="11">
        <f>ROUND(U1649/C1643,2)</f>
        <v>0</v>
      </c>
      <c r="V1650" s="11">
        <f>ROUND(V1649/C1643,2)</f>
        <v>0</v>
      </c>
      <c r="W1650" s="11">
        <f>ROUND(W1649/C1643,2)</f>
        <v>0</v>
      </c>
      <c r="X1650" s="11">
        <f>ROUND(X1649/C1643,2)</f>
        <v>0</v>
      </c>
      <c r="Y1650" s="11">
        <f>ROUND(Y1649/C1643,2)</f>
        <v>0</v>
      </c>
      <c r="Z1650" s="11">
        <f>ROUND(Z1649/C1643,2)</f>
        <v>0</v>
      </c>
      <c r="AA1650" s="27" t="s">
        <v>335</v>
      </c>
      <c r="AD1650" s="52">
        <f>IF(AND(G1650&gt;947.15,G1650&lt;949),3,IF(AND(G1650&gt;623.59,G1650&lt;625),4,IF(AND(G1650&gt;237.38,G1650&lt;239),5,IF(AND(G1650&gt;1986,G1650&lt;1988),6,IF(AND(G1650&gt;739.75,G1650&lt;741),7,IF(AND(G1650&gt;282.91,G1650&lt;284),8,IF(AND(G1650&gt;2681.35,G1650&lt;2683),9,IF(AND(G1650&gt;828.59,G1650&lt;830),10,IF(AND(G1650&gt;585.15,G1650&lt;587),11,IF(AND(G1650&gt;991.71,G1650&lt;993),12,IF(AND(G1650&gt;652.95,G1650&lt;654),13,IF(AND(G1650&gt;248.59,G1650&lt;250),14,IF(AND(G1650&gt;2079.39,G1650&lt;2081),15,IF(AND(G1650&gt;774.57,G1650&lt;776),16,IF(AND(G1650&gt;296.25,G1650&lt;298),17,IF(AND(G1650&gt;2807.42,G1650&lt;2809),18,IF(AND(G1650&gt;867.59,G1650&lt;869),19,IF(AND(G1650&gt;612.7,G1650&lt;614),20))))))))))))))))))</f>
        <v>6</v>
      </c>
      <c r="AE1650" s="52" t="b">
        <f>IF(AND(I1650&gt;1204.78,I1650&lt;1206),5,IF(AND(I1650&gt;1407.63,I1650&lt;1409),8,IF(AND(I1650&gt;1427.91,I1650&lt;1429),11,IF(AND(I1650&gt;1261.45,I1650&lt;1263),14,IF(AND(I1650&gt;1473.83,I1650&lt;1475),17,IF(AND(I1650&gt;1495.07,I1650&lt;1497),20))))))</f>
        <v>0</v>
      </c>
      <c r="AF1650" s="52" t="b">
        <f>IF(AND(J1650&gt;486.32,J1650&lt;488),3,IF(AND(J1650&gt;324.64,J1650&lt;326),4,IF(AND(J1650&gt;286.99,J1650&lt;288.5),5,IF(AND(J1650&gt;617.7,J1650&lt;618),6,IF(AND(J1650&gt;411.3,J1650&lt;413),7,IF(AND(J1650&gt;365.04,J1650&lt;367),8,IF(AND(J1650&gt;797.54,J1650&lt;799),9,IF(AND(J1650&gt;533.49,J1650&lt;535),10,IF(AND(J1650&gt;475.86,J1650&lt;477),11,IF(AND(J1650&gt;509.22,J1650&lt;511),12,IF(AND(J1650&gt;339.94,J1650&lt;341.2),13,IF(AND(J1650&gt;300.53,J1650&lt;302),14,IF(AND(J1650&gt;646.78,J1650&lt;648),15,IF(AND(J1650&gt;430.68,J1650&lt;432),16,IF(AND(J1650&gt;382.24,J1650&lt;384),17,IF(AND(J1650&gt;835.07,J1650&lt;837),18,IF(AND(J1650&gt;558.61,J1650&lt;560),19,IF(AND(J1650&gt;498.27,J1650&lt;500),20))))))))))))))))))</f>
        <v>0</v>
      </c>
      <c r="AG1650" s="52" t="b">
        <f>IF(AND(L1650&gt;497.89,L1650&lt;499),3,IF(AND(L1650&gt;360.29,L1650&lt;362),4,IF(AND(L1650&gt;249.38,L1650&lt;251),5,IF(AND(L1650&gt;628.22,L1650&lt;630),6,IF(AND(L1650&gt;455.21,L1650&lt;457),7,IF(AND(L1650&gt;315.16,L1650&lt;317),8,IF(AND(L1650&gt;814.35,L1650&lt;816),9,IF(AND(L1650&gt;571.19,L1650&lt;573),10,IF(AND(L1650&gt;401.59,L1650&lt;403),11,IF(AND(L1650&gt;521.33,L1650&lt;523),12,IF(AND(L1650&gt;377.28,L1650&lt;379),13,IF(AND(L1650&gt;261.15,L1650&lt;263),14,IF(AND(L1650&gt;657.8,L1650&lt;659),15,IF(AND(L1650&gt;476.66,L1650&lt;478),16,IF(AND(L1650&gt;330.01,L1650&lt;332),17,IF(AND(L1650&gt;852.67,L1650&lt;854),18,IF(AND(L1650&gt;598.08,L1650&lt;600),19,IF(AND(L1650&gt;420.51,L1650&lt;422),20))))))))))))))))))</f>
        <v>0</v>
      </c>
      <c r="AH1650" s="52" t="b">
        <f>IF(AND(Q1650&gt;358.85,Q1650&lt;360),3,IF(AND(Q1650&gt;129.83,Q1650&lt;131),4,IF(AND(Q1650&gt;77.61,Q1650&lt;79),5,IF(AND(Q1650&gt;426.19,Q1650&lt;428),6,IF(AND(Q1650&gt;159.77,Q1650&lt;161),7,IF(AND(Q1650&gt;94.38,Q1650&lt;96),8,IF(AND(Q1650&gt;567.37,Q1650&lt;569),9,IF(AND(Q1650&gt;203.4,Q1650&lt;205),10,IF(AND(Q1650&gt;131.96,Q1650&lt;133),11,IF(AND(Q1650&gt;375.76,Q1650&lt;377),12,IF(AND(Q1650&gt;135.98,Q1650&lt;137),13,IF(AND(Q1650&gt;81.31,Q1650&lt;83),14,IF(AND(Q1650&gt;446.27,Q1650&lt;448),15,IF(AND(Q1650&gt;167.32,Q1650&lt;169),16,IF(AND(Q1650&gt;98.86,Q1650&lt;100),17,IF(AND(Q1650&gt;594.08,Q1650&lt;596),18,IF(AND(Q1650&gt;213.01,Q1650&lt;215),19,IF(AND(Q1650&gt;138.21,Q1650&lt;140),20))))))))))))))))))</f>
        <v>0</v>
      </c>
      <c r="AI1650" s="52" t="b">
        <f>IF(AND(S1650&gt;195.17,S1650&lt;197),3,IF(AND(S1650&gt;88.93,S1650&lt;90),4,IF(AND(S1650&gt;47.88,S1650&lt;49),5,IF(AND(S1650&gt;245.08,S1650&lt;247),6,IF(AND(S1650&gt;111.07,S1650&lt;113),7,IF(AND(S1650&gt;60.92,S1650&lt;62),8,IF(AND(S1650&gt;296.11,S1650&lt;298),9,IF(AND(S1650&gt;139.41,S1650&lt;141),10,IF(AND(S1650&gt;78.67,S1650&lt;80),11,IF(AND(S1650&gt;204.39,S1650&lt;206),12,IF(AND(S1650&gt;93.16,S1650&lt;95),13,IF(AND(S1650&gt;50.17,S1650&lt;52),14,IF(AND(S1650&gt;256.64,S1650&lt;258),15,IF(AND(S1650&gt;116.33,S1650&lt;118),16,IF(AND(S1650&gt;63.83,S1650&lt;65),17,IF(AND(S1650&gt;310.07,S1650&lt;312),18,IF(AND(S1650&gt;146.01,S1650&lt;148),19,IF(AND(S1650&gt;82.42,S1650&lt;84),20))))))))))))))))))</f>
        <v>0</v>
      </c>
      <c r="AJ1650" s="52" t="b">
        <f>IF(AND(U1650&gt;107.35,U1650&lt;109),3,IF(AND(U1650&gt;63.65,U1650&lt;65),4,IF(AND(U1650&gt;44.75,U1650&lt;46),5,IF(AND(U1650&gt;143.27,U1650&lt;145),6,IF(AND(U1650&gt;85.58,U1650&lt;87),7,IF(AND(U1650&gt;60.46,U1650&lt;62),8,IF(AND(U1650&gt;194.16,U1650&lt;196),9,IF(AND(U1650&gt;117.24,U1650&lt;119),10,IF(AND(U1650&gt;82.88,U1650&lt;84),11,IF(AND(U1650&gt;112.44,U1650&lt;114),12,IF(AND(U1650&gt;66.69,U1650&lt;68),13,IF(AND(U1650&gt;46.9,U1650&lt;48),14,IF(AND(U1650&gt;150.05,U1650&lt;152),15,IF(AND(U1650&gt;90.65,U1650&lt;91),16,IF(AND(U1650&gt;63.34,U1650&lt;65),17,IF(AND(U1650&gt;203.34,U1650&lt;205),18,IF(AND(U1650&gt;122.8,U1650&lt;124),19,IF(AND(U1650&gt;86.83,U1650&lt;88),20))))))))))))))))))</f>
        <v>0</v>
      </c>
      <c r="AK1650" s="52" t="b">
        <f>IF(AND(V1650&gt;139.85,V1650&lt;141),3,IF(AND(V1650&gt;103.84,V1650&lt;105),4,IF(AND(V1650&gt;52.32,V1650&lt;54),5,IF(AND(V1650&gt;285.46,V1650&lt;287),6,IF(AND(V1650&gt;118.42,V1650&lt;120),7,IF(AND(V1650&gt;62.42,V1650&lt;64),8,IF(AND(V1650&gt;412.27,V1650&lt;414),9,IF(AND(V1650&gt;140.33,V1650&lt;142),10,IF(AND(V1650&gt;145,V1650&lt;147),11,IF(AND(V1650&gt;146.47,V1650&lt;148),12,IF(AND(V1650&gt;108.77,V1650&lt;110),13,IF(AND(V1650&gt;54.82,V1650&lt;56),14,IF(AND(V1650&gt;298.92,V1650&lt;300),15,IF(AND(V1650&gt;124.03,V1650&lt;126),16,IF(AND(V1650&gt;65.4,V1650&lt;67),17,IF(AND(V1650&gt;431.69,V1650&lt;433),18,IF(AND(V1650&gt;146.97,V1650&lt;148),19,IF(AND(V1650&gt;151.86,V1650&lt;153),20))))))))))))))))))</f>
        <v>0</v>
      </c>
      <c r="AL1650" s="52" t="b">
        <f>IF(AND(W1650&gt;350.42,W1650&lt;352),3,IF(AND(W1650&gt;546.22,W1650&lt;548),4,IF(AND(W1650&gt;155.33,W1650&lt;157),5,IF(AND(W1650&gt;721.99,W1650&lt;723),6,IF(AND(W1650&gt;638.96,W1650&lt;639),7,IF(AND(W1650&gt;187.79,W1650&lt;189),8,IF(AND(W1650&gt;945.4,W1650&lt;947),9,IF(AND(W1650&gt;698.46,W1650&lt;670),10,IF(AND(W1650&gt;360.7,W1650&lt;362),11,IF(AND(W1650&gt;366.94,W1650&lt;368),12,IF(AND(W1650&gt;571.94,W1650&lt;573),13,IF(AND(W1650&gt;162.68,W1650&lt;164),14,IF(AND(W1650&gt;755.97,W1650&lt;757),15,IF(AND(W1650&gt;667.99,W1650&lt;669),16,IF(AND(W1650&gt;196.66,W1650&lt;198),17,IF(AND(W1650&gt;989.88,W1650&lt;991),18,IF(AND(W1650&gt;731.33,W1650&lt;733),19,IF(AND(W1650&gt;377.7,W1650&lt;379),20))))))))))))))))))</f>
        <v>0</v>
      </c>
      <c r="AM1650" s="52" t="b">
        <f>IF(AND(Y1650&gt;46.2,Y1650&lt;46.5),3,IF(AND(Y1650&gt;18.8,Y1650&lt;19.1),4,IF(AND(Y1650&gt;15.8,Y1650&lt;16),5,IF(AND(Y1650&gt;78.7,Y1650&lt;79),6,IF(AND(Y1650&gt;32.1,Y1650&lt;32.4),7,IF(AND(Y1650&gt;26.9,Y1650&lt;27.3),8,IF(AND(Y1650&gt;125,Y1650&lt;125.5),9,IF(AND(Y1650&gt;48.2,Y1650&lt;48.52),10,IF(AND(Y1650&gt;43.1,Y1650&lt;43.6),11,IF(AND(Y1650&gt;48.53,Y1650&lt;48.7),12,IF(AND(Y1650&gt;19.6,Y1650&lt;20.1),13,IF(AND(Y1650&gt;16.5,Y1650&lt;16.9),14,IF(AND(Y1650&gt;82.4,Y1650&lt;82.8),15,IF(AND(Y1650&gt;33.6,Y1650&lt;34),16,IF(AND(Y1650&gt;28,Y1650&lt;28.6),17,IF(AND(Y1650&gt;130.8,Y1650&lt;131.4),18,IF(AND(Y1650&gt;50.5,Y1650&lt;50.9),19,IF(AND(Y1650&gt;45.2,Y1650&lt;45.8),20))))))))))))))))))</f>
        <v>0</v>
      </c>
      <c r="AO1650" s="4">
        <f t="shared" si="3736"/>
        <v>0</v>
      </c>
      <c r="AP1650" s="4">
        <f t="shared" si="3737"/>
        <v>0</v>
      </c>
      <c r="AQ1650" s="4">
        <f t="shared" si="3738"/>
        <v>0</v>
      </c>
      <c r="AU1650" s="296"/>
      <c r="AV1650" s="299"/>
      <c r="AW1650" s="308"/>
      <c r="AX1650" s="322" t="s">
        <v>54</v>
      </c>
      <c r="AY1650" s="293"/>
      <c r="AZ1650" s="11">
        <f>ROUND(AZ1649/AW1643,2)</f>
        <v>3974</v>
      </c>
      <c r="BA1650" s="11">
        <f>ROUND(BA1649/AW1643,2)</f>
        <v>3974</v>
      </c>
      <c r="BB1650" s="11">
        <f>ROUND(BB1649/AW1643,2)</f>
        <v>0</v>
      </c>
      <c r="BC1650" s="11">
        <f>ROUND(BC1649/AW1643,2)</f>
        <v>0</v>
      </c>
      <c r="BD1650" s="11">
        <f>ROUND(BD1649/AW1643,2)</f>
        <v>0</v>
      </c>
      <c r="BE1650" s="11">
        <f>ROUND(BE1649/AW1643,2)</f>
        <v>0</v>
      </c>
      <c r="BF1650" s="11">
        <f>ROUND(BF1649/AW1643,2)</f>
        <v>0</v>
      </c>
      <c r="BG1650" s="11">
        <f>ROUND(BG1649/AW1643,2)</f>
        <v>0</v>
      </c>
      <c r="BH1650" s="11">
        <f>ROUND(BH1649/AW1643,2)</f>
        <v>0</v>
      </c>
      <c r="BI1650" s="11">
        <f>ROUND(BI1649/AW1643,2)</f>
        <v>0</v>
      </c>
      <c r="BJ1650" s="11">
        <f>ROUND(BJ1649/AW1643,2)</f>
        <v>0</v>
      </c>
      <c r="BK1650" s="11">
        <f>ROUND(BK1649/AW1643,2)</f>
        <v>0</v>
      </c>
      <c r="BL1650" s="11">
        <f>ROUND(BL1649/AW1643,2)</f>
        <v>0</v>
      </c>
      <c r="BM1650" s="11">
        <f>ROUND(BM1649/AW1643,2)</f>
        <v>0</v>
      </c>
      <c r="BN1650" s="11">
        <f>ROUND(BN1649/AW1643,2)</f>
        <v>0</v>
      </c>
      <c r="BO1650" s="11">
        <f>ROUND(BO1649/AW1643,2)</f>
        <v>0</v>
      </c>
      <c r="BP1650" s="11">
        <f>ROUND(BP1649/AW1643,2)</f>
        <v>0</v>
      </c>
      <c r="BQ1650" s="11">
        <f>ROUND(BQ1649/AW1643,2)</f>
        <v>0</v>
      </c>
      <c r="BR1650" s="11">
        <f>ROUND(BR1649/AW1643,2)</f>
        <v>0</v>
      </c>
      <c r="BS1650" s="11">
        <f>ROUND(BS1649/AW1643,2)</f>
        <v>0</v>
      </c>
      <c r="BT1650" s="11">
        <f>ROUND(BT1649/AW1643,2)</f>
        <v>0</v>
      </c>
      <c r="BU1650" s="27" t="s">
        <v>335</v>
      </c>
      <c r="BX1650" s="52" t="b">
        <f>IF(AND(BA1650&gt;947.15,BA1650&lt;949),3,IF(AND(BA1650&gt;623.59,BA1650&lt;625),4,IF(AND(BA1650&gt;237.38,BA1650&lt;239),5,IF(AND(BA1650&gt;1986,BA1650&lt;1988),6,IF(AND(BA1650&gt;739.75,BA1650&lt;741),7,IF(AND(BA1650&gt;282.91,BA1650&lt;284),8,IF(AND(BA1650&gt;2681.35,BA1650&lt;2683),9,IF(AND(BA1650&gt;828.59,BA1650&lt;830),10,IF(AND(BA1650&gt;585.15,BA1650&lt;587),11,IF(AND(BA1650&gt;991.71,BA1650&lt;993),12,IF(AND(BA1650&gt;652.95,BA1650&lt;654),13,IF(AND(BA1650&gt;248.59,BA1650&lt;250),14,IF(AND(BA1650&gt;2079.39,BA1650&lt;2081),15,IF(AND(BA1650&gt;774.57,BA1650&lt;776),16,IF(AND(BA1650&gt;296.25,BA1650&lt;298),17,IF(AND(BA1650&gt;2807.42,BA1650&lt;2809),18,IF(AND(BA1650&gt;867.59,BA1650&lt;869),19,IF(AND(BA1650&gt;612.7,BA1650&lt;614),20))))))))))))))))))</f>
        <v>0</v>
      </c>
      <c r="BY1650" s="52" t="b">
        <f>IF(AND(BC1650&gt;1204.78,BC1650&lt;1206),5,IF(AND(BC1650&gt;1407.63,BC1650&lt;1409),8,IF(AND(BC1650&gt;1427.91,BC1650&lt;1429),11,IF(AND(BC1650&gt;1261.45,BC1650&lt;1263),14,IF(AND(BC1650&gt;1473.83,BC1650&lt;1475),17,IF(AND(BC1650&gt;1495.07,BC1650&lt;1497),20))))))</f>
        <v>0</v>
      </c>
      <c r="BZ1650" s="52" t="b">
        <f>IF(AND(BD1650&gt;486.32,BD1650&lt;488),3,IF(AND(BD1650&gt;324.64,BD1650&lt;326),4,IF(AND(BD1650&gt;286.99,BD1650&lt;288.5),5,IF(AND(BD1650&gt;617.7,BD1650&lt;618),6,IF(AND(BD1650&gt;411.3,BD1650&lt;413),7,IF(AND(BD1650&gt;365.04,BD1650&lt;367),8,IF(AND(BD1650&gt;797.54,BD1650&lt;799),9,IF(AND(BD1650&gt;533.49,BD1650&lt;535),10,IF(AND(BD1650&gt;475.86,BD1650&lt;477),11,IF(AND(BD1650&gt;509.22,BD1650&lt;511),12,IF(AND(BD1650&gt;339.94,BD1650&lt;341.2),13,IF(AND(BD1650&gt;300.53,BD1650&lt;302),14,IF(AND(BD1650&gt;646.78,BD1650&lt;648),15,IF(AND(BD1650&gt;430.68,BD1650&lt;432),16,IF(AND(BD1650&gt;382.24,BD1650&lt;384),17,IF(AND(BD1650&gt;835.07,BD1650&lt;837),18,IF(AND(BD1650&gt;558.61,BD1650&lt;560),19,IF(AND(BD1650&gt;498.27,BD1650&lt;500),20))))))))))))))))))</f>
        <v>0</v>
      </c>
      <c r="CA1650" s="52" t="b">
        <f>IF(AND(BF1650&gt;497.89,BF1650&lt;499),3,IF(AND(BF1650&gt;360.29,BF1650&lt;362),4,IF(AND(BF1650&gt;249.38,BF1650&lt;251),5,IF(AND(BF1650&gt;628.22,BF1650&lt;630),6,IF(AND(BF1650&gt;455.21,BF1650&lt;457),7,IF(AND(BF1650&gt;315.16,BF1650&lt;317),8,IF(AND(BF1650&gt;814.35,BF1650&lt;816),9,IF(AND(BF1650&gt;571.19,BF1650&lt;573),10,IF(AND(BF1650&gt;401.59,BF1650&lt;403),11,IF(AND(BF1650&gt;521.33,BF1650&lt;523),12,IF(AND(BF1650&gt;377.28,BF1650&lt;379),13,IF(AND(BF1650&gt;261.15,BF1650&lt;263),14,IF(AND(BF1650&gt;657.8,BF1650&lt;659),15,IF(AND(BF1650&gt;476.66,BF1650&lt;478),16,IF(AND(BF1650&gt;330.01,BF1650&lt;332),17,IF(AND(BF1650&gt;852.67,BF1650&lt;854),18,IF(AND(BF1650&gt;598.08,BF1650&lt;600),19,IF(AND(BF1650&gt;420.51,BF1650&lt;422),20))))))))))))))))))</f>
        <v>0</v>
      </c>
      <c r="CB1650" s="52" t="b">
        <f>IF(AND(BK1650&gt;358.85,BK1650&lt;360),3,IF(AND(BK1650&gt;129.83,BK1650&lt;131),4,IF(AND(BK1650&gt;77.61,BK1650&lt;79),5,IF(AND(BK1650&gt;426.19,BK1650&lt;428),6,IF(AND(BK1650&gt;159.77,BK1650&lt;161),7,IF(AND(BK1650&gt;94.38,BK1650&lt;96),8,IF(AND(BK1650&gt;567.37,BK1650&lt;569),9,IF(AND(BK1650&gt;203.4,BK1650&lt;205),10,IF(AND(BK1650&gt;131.96,BK1650&lt;133),11,IF(AND(BK1650&gt;375.76,BK1650&lt;377),12,IF(AND(BK1650&gt;135.98,BK1650&lt;137),13,IF(AND(BK1650&gt;81.31,BK1650&lt;83),14,IF(AND(BK1650&gt;446.27,BK1650&lt;448),15,IF(AND(BK1650&gt;167.32,BK1650&lt;169),16,IF(AND(BK1650&gt;98.86,BK1650&lt;100),17,IF(AND(BK1650&gt;594.08,BK1650&lt;596),18,IF(AND(BK1650&gt;213.01,BK1650&lt;215),19,IF(AND(BK1650&gt;138.21,BK1650&lt;140),20))))))))))))))))))</f>
        <v>0</v>
      </c>
      <c r="CC1650" s="52" t="b">
        <f>IF(AND(BM1650&gt;195.17,BM1650&lt;197),3,IF(AND(BM1650&gt;88.93,BM1650&lt;90),4,IF(AND(BM1650&gt;47.88,BM1650&lt;49),5,IF(AND(BM1650&gt;245.08,BM1650&lt;247),6,IF(AND(BM1650&gt;111.07,BM1650&lt;113),7,IF(AND(BM1650&gt;60.92,BM1650&lt;62),8,IF(AND(BM1650&gt;296.11,BM1650&lt;298),9,IF(AND(BM1650&gt;139.41,BM1650&lt;141),10,IF(AND(BM1650&gt;78.67,BM1650&lt;80),11,IF(AND(BM1650&gt;204.39,BM1650&lt;206),12,IF(AND(BM1650&gt;93.16,BM1650&lt;95),13,IF(AND(BM1650&gt;50.17,BM1650&lt;52),14,IF(AND(BM1650&gt;256.64,BM1650&lt;258),15,IF(AND(BM1650&gt;116.33,BM1650&lt;118),16,IF(AND(BM1650&gt;63.83,BM1650&lt;65),17,IF(AND(BM1650&gt;310.07,BM1650&lt;312),18,IF(AND(BM1650&gt;146.01,BM1650&lt;148),19,IF(AND(BM1650&gt;82.42,BM1650&lt;84),20))))))))))))))))))</f>
        <v>0</v>
      </c>
      <c r="CD1650" s="52" t="b">
        <f>IF(AND(BO1650&gt;107.35,BO1650&lt;109),3,IF(AND(BO1650&gt;63.65,BO1650&lt;65),4,IF(AND(BO1650&gt;44.75,BO1650&lt;46),5,IF(AND(BO1650&gt;143.27,BO1650&lt;145),6,IF(AND(BO1650&gt;85.58,BO1650&lt;87),7,IF(AND(BO1650&gt;60.46,BO1650&lt;62),8,IF(AND(BO1650&gt;194.16,BO1650&lt;196),9,IF(AND(BO1650&gt;117.24,BO1650&lt;119),10,IF(AND(BO1650&gt;82.88,BO1650&lt;84),11,IF(AND(BO1650&gt;112.44,BO1650&lt;114),12,IF(AND(BO1650&gt;66.69,BO1650&lt;68),13,IF(AND(BO1650&gt;46.9,BO1650&lt;48),14,IF(AND(BO1650&gt;150.05,BO1650&lt;152),15,IF(AND(BO1650&gt;90.65,BO1650&lt;91),16,IF(AND(BO1650&gt;63.34,BO1650&lt;65),17,IF(AND(BO1650&gt;203.34,BO1650&lt;205),18,IF(AND(BO1650&gt;122.8,BO1650&lt;124),19,IF(AND(BO1650&gt;86.83,BO1650&lt;88),20))))))))))))))))))</f>
        <v>0</v>
      </c>
      <c r="CE1650" s="52" t="b">
        <f>IF(AND(BP1650&gt;139.85,BP1650&lt;141),3,IF(AND(BP1650&gt;103.84,BP1650&lt;105),4,IF(AND(BP1650&gt;52.32,BP1650&lt;54),5,IF(AND(BP1650&gt;285.46,BP1650&lt;287),6,IF(AND(BP1650&gt;118.42,BP1650&lt;120),7,IF(AND(BP1650&gt;62.42,BP1650&lt;64),8,IF(AND(BP1650&gt;412.27,BP1650&lt;414),9,IF(AND(BP1650&gt;140.33,BP1650&lt;142),10,IF(AND(BP1650&gt;145,BP1650&lt;147),11,IF(AND(BP1650&gt;146.47,BP1650&lt;148),12,IF(AND(BP1650&gt;108.77,BP1650&lt;110),13,IF(AND(BP1650&gt;54.82,BP1650&lt;56),14,IF(AND(BP1650&gt;298.92,BP1650&lt;300),15,IF(AND(BP1650&gt;124.03,BP1650&lt;126),16,IF(AND(BP1650&gt;65.4,BP1650&lt;67),17,IF(AND(BP1650&gt;431.69,BP1650&lt;433),18,IF(AND(BP1650&gt;146.97,BP1650&lt;148),19,IF(AND(BP1650&gt;151.86,BP1650&lt;153),20))))))))))))))))))</f>
        <v>0</v>
      </c>
      <c r="CF1650" s="52" t="b">
        <f>IF(AND(BQ1650&gt;350.42,BQ1650&lt;352),3,IF(AND(BQ1650&gt;546.22,BQ1650&lt;548),4,IF(AND(BQ1650&gt;155.33,BQ1650&lt;157),5,IF(AND(BQ1650&gt;721.99,BQ1650&lt;723),6,IF(AND(BQ1650&gt;638.96,BQ1650&lt;639),7,IF(AND(BQ1650&gt;187.79,BQ1650&lt;189),8,IF(AND(BQ1650&gt;945.4,BQ1650&lt;947),9,IF(AND(BQ1650&gt;698.46,BQ1650&lt;670),10,IF(AND(BQ1650&gt;360.7,BQ1650&lt;362),11,IF(AND(BQ1650&gt;366.94,BQ1650&lt;368),12,IF(AND(BQ1650&gt;571.94,BQ1650&lt;573),13,IF(AND(BQ1650&gt;162.68,BQ1650&lt;164),14,IF(AND(BQ1650&gt;755.97,BQ1650&lt;757),15,IF(AND(BQ1650&gt;667.99,BQ1650&lt;669),16,IF(AND(BQ1650&gt;196.66,BQ1650&lt;198),17,IF(AND(BQ1650&gt;989.88,BQ1650&lt;991),18,IF(AND(BQ1650&gt;731.33,BQ1650&lt;733),19,IF(AND(BQ1650&gt;377.7,BQ1650&lt;379),20))))))))))))))))))</f>
        <v>0</v>
      </c>
      <c r="CG1650" s="52" t="b">
        <f>IF(AND(BS1650&gt;46.2,BS1650&lt;46.5),3,IF(AND(BS1650&gt;18.8,BS1650&lt;19.1),4,IF(AND(BS1650&gt;15.8,BS1650&lt;16),5,IF(AND(BS1650&gt;78.7,BS1650&lt;79),6,IF(AND(BS1650&gt;32.1,BS1650&lt;32.4),7,IF(AND(BS1650&gt;26.9,BS1650&lt;27.3),8,IF(AND(BS1650&gt;125,BS1650&lt;125.5),9,IF(AND(BS1650&gt;48.2,BS1650&lt;48.52),10,IF(AND(BS1650&gt;43.1,BS1650&lt;43.6),11,IF(AND(BS1650&gt;48.53,BS1650&lt;48.7),12,IF(AND(BS1650&gt;19.6,BS1650&lt;20.1),13,IF(AND(BS1650&gt;16.5,BS1650&lt;16.9),14,IF(AND(BS1650&gt;82.4,BS1650&lt;82.8),15,IF(AND(BS1650&gt;33.6,BS1650&lt;34),16,IF(AND(BS1650&gt;28,BS1650&lt;28.6),17,IF(AND(BS1650&gt;130.8,BS1650&lt;131.4),18,IF(AND(BS1650&gt;50.5,BS1650&lt;50.9),19,IF(AND(BS1650&gt;45.2,BS1650&lt;45.8),20))))))))))))))))))</f>
        <v>0</v>
      </c>
    </row>
    <row r="1651" spans="1:88" ht="90" customHeight="1">
      <c r="A1651" s="297"/>
      <c r="B1651" s="300"/>
      <c r="C1651" s="309"/>
      <c r="D1651" s="292" t="s">
        <v>54</v>
      </c>
      <c r="E1651" s="293"/>
      <c r="F1651" s="10" t="s">
        <v>36</v>
      </c>
      <c r="G1651" s="12">
        <f>IF(AD1651=FALSE,0,AD1651)</f>
        <v>1987</v>
      </c>
      <c r="H1651" s="12" t="s">
        <v>36</v>
      </c>
      <c r="I1651" s="12">
        <f>IF(AE1651=FALSE,0,AE1651)</f>
        <v>0</v>
      </c>
      <c r="J1651" s="12">
        <f>IF(AF1651=FALSE,0,AF1651)</f>
        <v>0</v>
      </c>
      <c r="K1651" s="12" t="s">
        <v>36</v>
      </c>
      <c r="L1651" s="12">
        <f>IF(AG1651=FALSE,0,AG1651)</f>
        <v>0</v>
      </c>
      <c r="M1651" s="12" t="s">
        <v>36</v>
      </c>
      <c r="N1651" s="12" t="s">
        <v>36</v>
      </c>
      <c r="O1651" s="12" t="s">
        <v>36</v>
      </c>
      <c r="P1651" s="12" t="s">
        <v>36</v>
      </c>
      <c r="Q1651" s="12">
        <f>IF(AH1651=FALSE,0,AH1651)</f>
        <v>0</v>
      </c>
      <c r="R1651" s="12" t="s">
        <v>36</v>
      </c>
      <c r="S1651" s="12">
        <f>IF(AI1651=FALSE,0,AI1651)</f>
        <v>0</v>
      </c>
      <c r="T1651" s="12" t="s">
        <v>36</v>
      </c>
      <c r="U1651" s="12">
        <f>IF(AJ1651=FALSE,0,AJ1651)</f>
        <v>0</v>
      </c>
      <c r="V1651" s="12">
        <f>IF(AK1651=FALSE,0,AK1651)</f>
        <v>0</v>
      </c>
      <c r="W1651" s="12">
        <f>IF(AL1651=FALSE,0,AL1651)</f>
        <v>0</v>
      </c>
      <c r="X1651" s="12" t="s">
        <v>36</v>
      </c>
      <c r="Y1651" s="12">
        <f>IF(AM1651=FALSE,0,AM1651)</f>
        <v>0</v>
      </c>
      <c r="Z1651" s="12" t="s">
        <v>36</v>
      </c>
      <c r="AA1651" s="27" t="s">
        <v>336</v>
      </c>
      <c r="AD1651" s="52">
        <f>IF(AD1650=3,948.15,IF(AD1650=4,624.59,IF(AD1650=5,238.38,IF(AD1650=6,1987,IF(AD1650=7,740.75,IF(AD1650=8,283.91,IF(AD1650=9,2682.35,IF(AD1650=10,829.59,IF(AD1650=11,586.15,IF(AD1650=12,992.71,IF(AD1650=13,653.95,IF(AD1650=14,249.59,IF(AD1650=15,2080.39,IF(AD1650=16,775.57,IF(AD1650=17,297.25,IF(AD1650=18,2808.42,IF(AD1650=19,868.59,IF(AD1650=20,613.7))))))))))))))))))</f>
        <v>1987</v>
      </c>
      <c r="AE1651" s="52" t="b">
        <f>IF(AE1650=5,1205.78,IF(AE1650=8,1408.63,IF(AE1650=11,1428.91,IF(AE1650=14,1262.45,IF(AE1650=17,1474.83,IF(AE1650=20,1496.07))))))</f>
        <v>0</v>
      </c>
      <c r="AF1651" s="52" t="b">
        <f>IF(AF1650=3,487.32,IF(AF1650=4,325.64,IF(AF1650=5,287.99,IF(AF1650=6,618.7,IF(AF1650=7,412.3,IF(AF1650=8,366.04,IF(AF1650=9,798.54,IF(AF1650=10,534.49,IF(AF1650=11,476.86,IF(AF1650=12,510.22,IF(AF1650=13,340.94,IF(AF1650=14,301.53,IF(AF1650=15,647.78,IF(AF1650=16,431.68,IF(AF1650=17,383.24,IF(AF1650=18,836.07,IF(AF1650=19,559.61,IF(AF1650=20,499.27))))))))))))))))))</f>
        <v>0</v>
      </c>
      <c r="AG1651" s="52" t="b">
        <f>IF(AG1650=3,498.89,IF(AG1650=4,361.29,IF(AG1650=5,250.38,IF(AG1650=6,629.22,IF(AG1650=7,456.21,IF(AG1650=8,316.16,IF(AG1650=9,815.35,IF(AG1650=10,572.19,IF(AG1650=11,402.59,IF(AG1650=12,522.33,IF(AG1650=13,378.28,IF(AG1650=14,262.15,IF(AG1650=15,658.8,IF(AG1650=16,477.66,IF(AG1650=17,331.01,IF(AG1650=18,853.67,IF(AG1650=19,599.08,IF(AG1650=20,421.51))))))))))))))))))</f>
        <v>0</v>
      </c>
      <c r="AH1651" s="52" t="b">
        <f>IF(AH1650=3,359.85,IF(AH1650=4,130.83,IF(AH1650=5,78.61,IF(AH1650=6,427.19,IF(AH1650=7,160.77,IF(AH1650=8,95.38,IF(AH1650=9,568.37,IF(AH1650=10,204.4,IF(AH1650=11,132.96,IF(AH1650=12,376.76,IF(AH1650=13,136.98,IF(AH1650=14,82.31,IF(AH1650=15,447.27,IF(AH1650=16,168.32,IF(AH1650=17,99.86,IF(AH1650=18,595.08,IF(AH1650=19,214.01,IF(AH1650=20,139.21))))))))))))))))))</f>
        <v>0</v>
      </c>
      <c r="AI1651" s="52" t="b">
        <f>IF(AI1650=3,196.17,IF(AI1650=4,89.93,IF(AI1650=5,48.88,IF(AI1650=6,246.08,IF(AI1650=7,112.07,IF(AI1650=8,61.92,IF(AI1650=9,297.11,IF(AI1650=10,140.41,IF(AI1650=11,79.67,IF(AI1650=12,205.39,IF(AI1650=13,94.16,IF(AI1650=14,51.17,IF(AI1650=15,257.64,IF(AI1650=16,117.33,IF(AI1650=17,64.83,IF(AI1650=18,311.07,IF(AI1650=19,147.01,IF(AI1650=20,83.42))))))))))))))))))</f>
        <v>0</v>
      </c>
      <c r="AJ1651" s="52" t="b">
        <f>IF(AJ1650=3,108.35,IF(AJ1650=4,64.65,IF(AJ1650=5,45.75,IF(AJ1650=6,144.27,IF(AJ1650=7,86.58,IF(AJ1650=8,61.46,IF(AJ1650=9,195.16,IF(AJ1650=10,118.24,IF(AJ1650=11,83.88,IF(AJ1650=12,113.44,IF(AJ1650=13,67.69,IF(AJ1650=14,47.9,IF(AJ1650=15,151.05,IF(AJ1650=16,90.65,IF(AJ1650=17,64.34,IF(AJ1650=18,204.34,IF(AJ1650=19,123.8,IF(AJ1650=20,87.83))))))))))))))))))</f>
        <v>0</v>
      </c>
      <c r="AK1651" s="52" t="b">
        <f>IF(AK1650=3,140.85,IF(AK1650=4,104.84,IF(AK1650=5,53.32,IF(AK1650=6,286.46,IF(AK1650=7,119.42,IF(AK1650=8,63.42,IF(AK1650=9,413.27,IF(AK1650=10,141.33,IF(AK1650=11,146,IF(AK1650=12,147.47,IF(AK1650=13,109.77,IF(AK1650=14,55.82,IF(AK1650=15,299.92,IF(AK1650=16,125.03,IF(AK1650=17,66.4,IF(AK1650=18,432.69,IF(AK1650=19,147.97,IF(AK1650=20,152.86))))))))))))))))))</f>
        <v>0</v>
      </c>
      <c r="AL1651" s="52" t="b">
        <f>IF(AL1650=3,351.42,IF(AL1650=4,547.22,IF(AL1650=5,156.33,IF(AL1650=6,722.99,IF(AL1650=7,638.96,IF(AL1650=8,188.79,IF(AL1650=9,946.4,IF(AL1650=10,699.46,IF(AL1650=11,361.7,IF(AL1650=12,367.94,IF(AL1650=13,572.94,IF(AL1650=14,163.68,IF(AL1650=15,756.97,IF(AL1650=16,668.99,IF(AL1650=17,197.66,IF(AL1650=18,990.88,IF(AL1650=19,732.33,IF(AL1650=20,378.7))))))))))))))))))</f>
        <v>0</v>
      </c>
      <c r="AM1651" s="52" t="b">
        <f>IF(AM1650=3,46.41,IF(AM1650=4,19.01,IF(AM1650=5,15.96,IF(AM1650=6,78.9,IF(AM1650=7,32.34,IF(AM1650=8,27.09,IF(AM1650=9,125.27,IF(AM1650=10,48.48,IF(AM1650=11,43.47,IF(AM1650=12,48.59,IF(AM1650=13,19.9,IF(AM1650=14,16.71,IF(AM1650=15,82.61,IF(AM1650=16,33.86,IF(AM1650=17,28.36,IF(AM1650=18,131.15,IF(AM1650=19,50.76,IF(AM1650=20,45.51))))))))))))))))))</f>
        <v>0</v>
      </c>
      <c r="AO1651" s="4">
        <f t="shared" si="3736"/>
        <v>0</v>
      </c>
      <c r="AP1651" s="4">
        <f t="shared" si="3737"/>
        <v>0</v>
      </c>
      <c r="AQ1651" s="4">
        <f t="shared" si="3738"/>
        <v>0</v>
      </c>
      <c r="AU1651" s="297"/>
      <c r="AV1651" s="300"/>
      <c r="AW1651" s="309"/>
      <c r="AX1651" s="322" t="s">
        <v>54</v>
      </c>
      <c r="AY1651" s="293"/>
      <c r="AZ1651" s="10" t="s">
        <v>36</v>
      </c>
      <c r="BA1651" s="12">
        <f>IF(BX1651=FALSE,0,BX1651)</f>
        <v>3974</v>
      </c>
      <c r="BB1651" s="12" t="s">
        <v>36</v>
      </c>
      <c r="BC1651" s="12">
        <f>IF(BY1651=FALSE,0,BY1651)</f>
        <v>0</v>
      </c>
      <c r="BD1651" s="12">
        <f>IF(BZ1651=FALSE,0,BZ1651)</f>
        <v>0</v>
      </c>
      <c r="BE1651" s="12" t="s">
        <v>36</v>
      </c>
      <c r="BF1651" s="12">
        <f>IF(CA1651=FALSE,0,CA1651)</f>
        <v>0</v>
      </c>
      <c r="BG1651" s="12" t="s">
        <v>36</v>
      </c>
      <c r="BH1651" s="12" t="s">
        <v>36</v>
      </c>
      <c r="BI1651" s="12" t="s">
        <v>36</v>
      </c>
      <c r="BJ1651" s="12" t="s">
        <v>36</v>
      </c>
      <c r="BK1651" s="12">
        <f>IF(CB1651=FALSE,0,CB1651)</f>
        <v>0</v>
      </c>
      <c r="BL1651" s="12" t="s">
        <v>36</v>
      </c>
      <c r="BM1651" s="12">
        <f>IF(CC1651=FALSE,0,CC1651)</f>
        <v>0</v>
      </c>
      <c r="BN1651" s="12" t="s">
        <v>36</v>
      </c>
      <c r="BO1651" s="12">
        <f>IF(CD1651=FALSE,0,CD1651)</f>
        <v>0</v>
      </c>
      <c r="BP1651" s="12">
        <f>IF(CE1651=FALSE,0,CE1651)</f>
        <v>0</v>
      </c>
      <c r="BQ1651" s="12">
        <f>IF(CF1651=FALSE,0,CF1651)</f>
        <v>0</v>
      </c>
      <c r="BR1651" s="12" t="s">
        <v>36</v>
      </c>
      <c r="BS1651" s="12">
        <f>IF(CG1651=FALSE,0,CG1651)</f>
        <v>0</v>
      </c>
      <c r="BT1651" s="12" t="s">
        <v>36</v>
      </c>
      <c r="BU1651" s="27" t="s">
        <v>336</v>
      </c>
      <c r="BX1651" s="52">
        <f>IF(AD1650=3,1896.3,IF(AD1650=4,1249.18,IF(AD1650=5,476.76,IF(AD1650=6,3974,IF(AD1650=7,1481.5,IF(AD1650=8,567.82,IF(AD1650=9,5364.7,IF(AD1650=10,1659.18,IF(AD1650=11,1172.3)))))))))</f>
        <v>3974</v>
      </c>
      <c r="BY1651" s="52" t="b">
        <f>IF(AE1650=5,2411.56,IF(AE1650=8,2817.26,IF(AE1650=11,2857.82)))</f>
        <v>0</v>
      </c>
      <c r="BZ1651" s="52" t="b">
        <f>IF(AF1650=3,974.64,IF(AF1650=4,651.28,IF(AF1650=5,575.98,IF(AF1650=6,1237.4,IF(AF1650=7,824.6,IF(AF1650=8,732.08,IF(AF1650=9,1597.08,IF(AF1650=10,1068.98,IF(AF1650=11,953.72)))))))))</f>
        <v>0</v>
      </c>
      <c r="CA1651" s="52" t="b">
        <f>IF(AG1650=3,997.78,IF(AG1650=4,722.58,IF(AG1650=5,500.76,IF(AG1650=6,1258.44,IF(AG1650=7,912.42,IF(AG1650=8,632.32,IF(AG1650=9,1630.7,IF(AG1650=10,1144.38,IF(AG1650=11,805.18)))))))))</f>
        <v>0</v>
      </c>
      <c r="CB1651" s="52" t="b">
        <f>IF(AH1650=3,719.7,IF(AH1650=4,261.66,IF(AH1650=5,157.22,IF(AH1650=6,854.38,IF(AH1650=7,321.54,IF(AH1650=8,190.76,IF(AH1650=9,1136.74,IF(AH1650=10,408.8,IF(AH1650=11,265.92)))))))))</f>
        <v>0</v>
      </c>
      <c r="CC1651" s="52" t="b">
        <f>IF(AI1650=3,392.34,IF(AI1650=4,179.86,IF(AI1650=5,97.76,IF(AI1650=6,492.16,IF(AI1650=7,224.14,IF(AI1650=8,123.84,IF(AI1650=9,594.22,IF(AI1650=10,280.82,IF(AI1650=11,159.34)))))))))</f>
        <v>0</v>
      </c>
      <c r="CD1651" s="52" t="b">
        <f>IF(AJ1650=3,216.7,IF(AJ1650=4,129.3,IF(AJ1650=5,91.5,IF(AJ1650=6,288.54,IF(AJ1650=7,173.16,IF(AJ1650=8,122.92,IF(AJ1650=9,390.32,IF(AJ1650=10,236.48,IF(AJ1650=11,167.76)))))))))</f>
        <v>0</v>
      </c>
      <c r="CE1651" s="52" t="b">
        <f>IF(AK1650=3,281.7,IF(AK1650=4,209.68,IF(AK1650=5,106.64,IF(AK1650=6,572.92,IF(AK1650=7,238.84,IF(AK1650=8,126.84,IF(AK1650=9,826.54,IF(AK1650=10,282.66,IF(AK1650=11,292)))))))))</f>
        <v>0</v>
      </c>
      <c r="CF1651" s="52" t="b">
        <f>IF(AL1650=3,702.84,IF(AL1650=4,1094.44,IF(AL1650=5,312.66,IF(AL1650=6,1445.98,IF(AL1650=7,1277.92,IF(AL1650=8,377.58,IF(AL1650=9,1892.8,IF(AL1650=10,1398.92,IF(AL1650=11,723.4)))))))))</f>
        <v>0</v>
      </c>
      <c r="CG1651" s="52" t="b">
        <f>IF(AM1650=3,92.82,IF(AM1650=4,38.02,IF(AM1650=5,31.92,IF(AM1650=6,157.8,IF(AM1650=7,64.68,IF(AM1650=8,54.18,IF(AM1650=9,250.54,IF(AM1650=10,96.96,IF(AM1650=11,86.94)))))))))</f>
        <v>0</v>
      </c>
    </row>
    <row r="1652" spans="1:88" ht="30" customHeight="1">
      <c r="A1652" s="295"/>
      <c r="B1652" s="298" t="s">
        <v>362</v>
      </c>
      <c r="C1652" s="307">
        <f>C1643</f>
        <v>2995.07</v>
      </c>
      <c r="D1652" s="298" t="s">
        <v>27</v>
      </c>
      <c r="E1652" s="36" t="s">
        <v>28</v>
      </c>
      <c r="F1652" s="10">
        <f>G1652+I1652+J1652+L1652+Q1652+S1652+U1652+V1652+W1652+Y1652+Z1652</f>
        <v>5951204.0899999989</v>
      </c>
      <c r="G1652" s="44">
        <f t="shared" ref="G1652:Z1652" si="3770">G1643</f>
        <v>5951204.0899999989</v>
      </c>
      <c r="H1652" s="13">
        <f t="shared" si="3770"/>
        <v>0</v>
      </c>
      <c r="I1652" s="13">
        <f t="shared" si="3770"/>
        <v>0</v>
      </c>
      <c r="J1652" s="13">
        <f t="shared" si="3770"/>
        <v>0</v>
      </c>
      <c r="K1652" s="13">
        <f t="shared" si="3770"/>
        <v>0</v>
      </c>
      <c r="L1652" s="13">
        <f t="shared" si="3770"/>
        <v>0</v>
      </c>
      <c r="M1652" s="13">
        <f t="shared" si="3770"/>
        <v>0</v>
      </c>
      <c r="N1652" s="13">
        <f t="shared" si="3770"/>
        <v>0</v>
      </c>
      <c r="O1652" s="13">
        <f t="shared" si="3770"/>
        <v>0</v>
      </c>
      <c r="P1652" s="13">
        <f t="shared" si="3770"/>
        <v>0</v>
      </c>
      <c r="Q1652" s="13">
        <f t="shared" si="3770"/>
        <v>0</v>
      </c>
      <c r="R1652" s="13">
        <f t="shared" si="3770"/>
        <v>0</v>
      </c>
      <c r="S1652" s="13">
        <f t="shared" si="3770"/>
        <v>0</v>
      </c>
      <c r="T1652" s="13">
        <f t="shared" si="3770"/>
        <v>0</v>
      </c>
      <c r="U1652" s="13">
        <f t="shared" si="3770"/>
        <v>0</v>
      </c>
      <c r="V1652" s="13">
        <f t="shared" si="3770"/>
        <v>0</v>
      </c>
      <c r="W1652" s="13">
        <f t="shared" si="3770"/>
        <v>0</v>
      </c>
      <c r="X1652" s="13">
        <f t="shared" si="3770"/>
        <v>0</v>
      </c>
      <c r="Y1652" s="13">
        <f t="shared" si="3770"/>
        <v>0</v>
      </c>
      <c r="Z1652" s="13">
        <f t="shared" si="3770"/>
        <v>0</v>
      </c>
      <c r="AA1652" s="27" t="s">
        <v>328</v>
      </c>
      <c r="AO1652" s="4">
        <f t="shared" si="3736"/>
        <v>0</v>
      </c>
      <c r="AP1652" s="4">
        <f t="shared" si="3737"/>
        <v>0</v>
      </c>
      <c r="AQ1652" s="4">
        <f t="shared" si="3738"/>
        <v>0</v>
      </c>
      <c r="AU1652" s="310"/>
      <c r="AV1652" s="316" t="s">
        <v>362</v>
      </c>
      <c r="AW1652" s="317">
        <f>AW1643</f>
        <v>2995.07</v>
      </c>
      <c r="AX1652" s="316" t="s">
        <v>27</v>
      </c>
      <c r="AY1652" s="36" t="s">
        <v>28</v>
      </c>
      <c r="AZ1652" s="10">
        <f>BA1652+BC1652+BD1652+BF1652+BK1652+BM1652+BO1652+BP1652+BQ1652+BS1652+BT1652</f>
        <v>11902408.179999998</v>
      </c>
      <c r="BA1652" s="44">
        <f t="shared" ref="BA1652:BT1652" si="3771">BA1643</f>
        <v>11902408.179999998</v>
      </c>
      <c r="BB1652" s="13">
        <f t="shared" si="3771"/>
        <v>0</v>
      </c>
      <c r="BC1652" s="13">
        <f t="shared" si="3771"/>
        <v>0</v>
      </c>
      <c r="BD1652" s="13">
        <f t="shared" si="3771"/>
        <v>0</v>
      </c>
      <c r="BE1652" s="13">
        <f t="shared" si="3771"/>
        <v>0</v>
      </c>
      <c r="BF1652" s="13">
        <f t="shared" si="3771"/>
        <v>0</v>
      </c>
      <c r="BG1652" s="13">
        <f t="shared" si="3771"/>
        <v>0</v>
      </c>
      <c r="BH1652" s="13">
        <f t="shared" si="3771"/>
        <v>0</v>
      </c>
      <c r="BI1652" s="13">
        <f t="shared" si="3771"/>
        <v>0</v>
      </c>
      <c r="BJ1652" s="13">
        <f t="shared" si="3771"/>
        <v>0</v>
      </c>
      <c r="BK1652" s="13">
        <f t="shared" si="3771"/>
        <v>0</v>
      </c>
      <c r="BL1652" s="13">
        <f t="shared" si="3771"/>
        <v>0</v>
      </c>
      <c r="BM1652" s="13">
        <f t="shared" si="3771"/>
        <v>0</v>
      </c>
      <c r="BN1652" s="13">
        <f t="shared" si="3771"/>
        <v>0</v>
      </c>
      <c r="BO1652" s="13">
        <f t="shared" si="3771"/>
        <v>0</v>
      </c>
      <c r="BP1652" s="13">
        <f t="shared" si="3771"/>
        <v>0</v>
      </c>
      <c r="BQ1652" s="13">
        <f t="shared" si="3771"/>
        <v>0</v>
      </c>
      <c r="BR1652" s="13">
        <f t="shared" si="3771"/>
        <v>0</v>
      </c>
      <c r="BS1652" s="13">
        <f t="shared" si="3771"/>
        <v>0</v>
      </c>
      <c r="BT1652" s="13">
        <f t="shared" si="3771"/>
        <v>0</v>
      </c>
      <c r="BU1652" s="27" t="s">
        <v>328</v>
      </c>
      <c r="CI1652" s="32">
        <f>BF1652-BG1652</f>
        <v>0</v>
      </c>
    </row>
    <row r="1653" spans="1:88" ht="60" customHeight="1">
      <c r="A1653" s="296"/>
      <c r="B1653" s="299"/>
      <c r="C1653" s="308"/>
      <c r="D1653" s="300"/>
      <c r="E1653" s="36" t="s">
        <v>29</v>
      </c>
      <c r="F1653" s="10">
        <f t="shared" ref="F1653:F1657" si="3772">G1653+I1653+J1653+L1653+Q1653+S1653+U1653+V1653+W1653+Y1653+Z1653</f>
        <v>0</v>
      </c>
      <c r="G1653" s="13">
        <f t="shared" ref="G1653:Z1653" si="3773">G1644</f>
        <v>0</v>
      </c>
      <c r="H1653" s="13">
        <f t="shared" si="3773"/>
        <v>0</v>
      </c>
      <c r="I1653" s="13">
        <f t="shared" si="3773"/>
        <v>0</v>
      </c>
      <c r="J1653" s="13">
        <f t="shared" si="3773"/>
        <v>0</v>
      </c>
      <c r="K1653" s="13">
        <f t="shared" si="3773"/>
        <v>0</v>
      </c>
      <c r="L1653" s="13">
        <f t="shared" si="3773"/>
        <v>0</v>
      </c>
      <c r="M1653" s="13">
        <f t="shared" si="3773"/>
        <v>0</v>
      </c>
      <c r="N1653" s="13">
        <f t="shared" si="3773"/>
        <v>0</v>
      </c>
      <c r="O1653" s="13">
        <f t="shared" si="3773"/>
        <v>0</v>
      </c>
      <c r="P1653" s="13">
        <f t="shared" si="3773"/>
        <v>0</v>
      </c>
      <c r="Q1653" s="13">
        <f t="shared" si="3773"/>
        <v>0</v>
      </c>
      <c r="R1653" s="13">
        <f t="shared" si="3773"/>
        <v>0</v>
      </c>
      <c r="S1653" s="13">
        <f t="shared" si="3773"/>
        <v>0</v>
      </c>
      <c r="T1653" s="13">
        <f t="shared" si="3773"/>
        <v>0</v>
      </c>
      <c r="U1653" s="13">
        <f t="shared" si="3773"/>
        <v>0</v>
      </c>
      <c r="V1653" s="13">
        <f t="shared" si="3773"/>
        <v>0</v>
      </c>
      <c r="W1653" s="13">
        <f t="shared" si="3773"/>
        <v>0</v>
      </c>
      <c r="X1653" s="13">
        <f t="shared" si="3773"/>
        <v>0</v>
      </c>
      <c r="Y1653" s="13">
        <f t="shared" si="3773"/>
        <v>0</v>
      </c>
      <c r="Z1653" s="13">
        <f t="shared" si="3773"/>
        <v>0</v>
      </c>
      <c r="AA1653" s="27" t="s">
        <v>329</v>
      </c>
      <c r="AO1653" s="4">
        <f t="shared" si="3736"/>
        <v>0</v>
      </c>
      <c r="AP1653" s="4">
        <f t="shared" si="3737"/>
        <v>0</v>
      </c>
      <c r="AQ1653" s="4">
        <f t="shared" si="3738"/>
        <v>0</v>
      </c>
      <c r="AU1653" s="310"/>
      <c r="AV1653" s="316"/>
      <c r="AW1653" s="317"/>
      <c r="AX1653" s="316"/>
      <c r="AY1653" s="36" t="s">
        <v>29</v>
      </c>
      <c r="AZ1653" s="10">
        <f t="shared" ref="AZ1653:AZ1657" si="3774">BA1653+BC1653+BD1653+BF1653+BK1653+BM1653+BO1653+BP1653+BQ1653+BS1653+BT1653</f>
        <v>0</v>
      </c>
      <c r="BA1653" s="13">
        <f t="shared" ref="BA1653:BT1653" si="3775">BA1644</f>
        <v>0</v>
      </c>
      <c r="BB1653" s="13">
        <f t="shared" si="3775"/>
        <v>0</v>
      </c>
      <c r="BC1653" s="13">
        <f t="shared" si="3775"/>
        <v>0</v>
      </c>
      <c r="BD1653" s="13">
        <f t="shared" si="3775"/>
        <v>0</v>
      </c>
      <c r="BE1653" s="13">
        <f t="shared" si="3775"/>
        <v>0</v>
      </c>
      <c r="BF1653" s="13">
        <f t="shared" si="3775"/>
        <v>0</v>
      </c>
      <c r="BG1653" s="13">
        <f t="shared" si="3775"/>
        <v>0</v>
      </c>
      <c r="BH1653" s="13">
        <f t="shared" si="3775"/>
        <v>0</v>
      </c>
      <c r="BI1653" s="13">
        <f t="shared" si="3775"/>
        <v>0</v>
      </c>
      <c r="BJ1653" s="13">
        <f t="shared" si="3775"/>
        <v>0</v>
      </c>
      <c r="BK1653" s="13">
        <f t="shared" si="3775"/>
        <v>0</v>
      </c>
      <c r="BL1653" s="13">
        <f t="shared" si="3775"/>
        <v>0</v>
      </c>
      <c r="BM1653" s="13">
        <f t="shared" si="3775"/>
        <v>0</v>
      </c>
      <c r="BN1653" s="13">
        <f t="shared" si="3775"/>
        <v>0</v>
      </c>
      <c r="BO1653" s="13">
        <f t="shared" si="3775"/>
        <v>0</v>
      </c>
      <c r="BP1653" s="13">
        <f t="shared" si="3775"/>
        <v>0</v>
      </c>
      <c r="BQ1653" s="13">
        <f t="shared" si="3775"/>
        <v>0</v>
      </c>
      <c r="BR1653" s="13">
        <f t="shared" si="3775"/>
        <v>0</v>
      </c>
      <c r="BS1653" s="13">
        <f t="shared" si="3775"/>
        <v>0</v>
      </c>
      <c r="BT1653" s="13">
        <f t="shared" si="3775"/>
        <v>0</v>
      </c>
      <c r="BU1653" s="27" t="s">
        <v>329</v>
      </c>
    </row>
    <row r="1654" spans="1:88" ht="120" customHeight="1">
      <c r="A1654" s="296"/>
      <c r="B1654" s="299"/>
      <c r="C1654" s="308"/>
      <c r="D1654" s="298" t="s">
        <v>30</v>
      </c>
      <c r="E1654" s="36" t="s">
        <v>241</v>
      </c>
      <c r="F1654" s="10">
        <f t="shared" si="3772"/>
        <v>0</v>
      </c>
      <c r="G1654" s="13">
        <f t="shared" ref="G1654:Z1654" si="3776">G1645</f>
        <v>0</v>
      </c>
      <c r="H1654" s="13">
        <f t="shared" si="3776"/>
        <v>0</v>
      </c>
      <c r="I1654" s="13">
        <f t="shared" si="3776"/>
        <v>0</v>
      </c>
      <c r="J1654" s="13">
        <f t="shared" si="3776"/>
        <v>0</v>
      </c>
      <c r="K1654" s="13">
        <f t="shared" si="3776"/>
        <v>0</v>
      </c>
      <c r="L1654" s="13">
        <f t="shared" si="3776"/>
        <v>0</v>
      </c>
      <c r="M1654" s="13">
        <f t="shared" si="3776"/>
        <v>0</v>
      </c>
      <c r="N1654" s="13">
        <f t="shared" si="3776"/>
        <v>0</v>
      </c>
      <c r="O1654" s="13">
        <f t="shared" si="3776"/>
        <v>0</v>
      </c>
      <c r="P1654" s="13">
        <f t="shared" si="3776"/>
        <v>0</v>
      </c>
      <c r="Q1654" s="13">
        <f t="shared" si="3776"/>
        <v>0</v>
      </c>
      <c r="R1654" s="13">
        <f t="shared" si="3776"/>
        <v>0</v>
      </c>
      <c r="S1654" s="13">
        <f t="shared" si="3776"/>
        <v>0</v>
      </c>
      <c r="T1654" s="13">
        <f t="shared" si="3776"/>
        <v>0</v>
      </c>
      <c r="U1654" s="13">
        <f t="shared" si="3776"/>
        <v>0</v>
      </c>
      <c r="V1654" s="13">
        <f t="shared" si="3776"/>
        <v>0</v>
      </c>
      <c r="W1654" s="13">
        <f t="shared" si="3776"/>
        <v>0</v>
      </c>
      <c r="X1654" s="13">
        <f t="shared" si="3776"/>
        <v>0</v>
      </c>
      <c r="Y1654" s="13">
        <f t="shared" si="3776"/>
        <v>0</v>
      </c>
      <c r="Z1654" s="13">
        <f t="shared" si="3776"/>
        <v>0</v>
      </c>
      <c r="AA1654" s="27" t="s">
        <v>330</v>
      </c>
      <c r="AO1654" s="4">
        <f t="shared" si="3736"/>
        <v>0</v>
      </c>
      <c r="AP1654" s="4">
        <f t="shared" si="3737"/>
        <v>0</v>
      </c>
      <c r="AQ1654" s="4">
        <f t="shared" si="3738"/>
        <v>0</v>
      </c>
      <c r="AT1654" s="32">
        <f>AZ1654-BC1654</f>
        <v>0</v>
      </c>
      <c r="AU1654" s="310"/>
      <c r="AV1654" s="316"/>
      <c r="AW1654" s="317"/>
      <c r="AX1654" s="316" t="s">
        <v>30</v>
      </c>
      <c r="AY1654" s="36" t="s">
        <v>241</v>
      </c>
      <c r="AZ1654" s="10">
        <f t="shared" si="3774"/>
        <v>0</v>
      </c>
      <c r="BA1654" s="13">
        <f t="shared" ref="BA1654:BT1654" si="3777">BA1645</f>
        <v>0</v>
      </c>
      <c r="BB1654" s="13">
        <f t="shared" si="3777"/>
        <v>0</v>
      </c>
      <c r="BC1654" s="13">
        <f t="shared" si="3777"/>
        <v>0</v>
      </c>
      <c r="BD1654" s="13">
        <f t="shared" si="3777"/>
        <v>0</v>
      </c>
      <c r="BE1654" s="13">
        <f t="shared" si="3777"/>
        <v>0</v>
      </c>
      <c r="BF1654" s="13">
        <f t="shared" si="3777"/>
        <v>0</v>
      </c>
      <c r="BG1654" s="13">
        <f t="shared" si="3777"/>
        <v>0</v>
      </c>
      <c r="BH1654" s="13">
        <f t="shared" si="3777"/>
        <v>0</v>
      </c>
      <c r="BI1654" s="13">
        <f t="shared" si="3777"/>
        <v>0</v>
      </c>
      <c r="BJ1654" s="13">
        <f t="shared" si="3777"/>
        <v>0</v>
      </c>
      <c r="BK1654" s="13">
        <f t="shared" si="3777"/>
        <v>0</v>
      </c>
      <c r="BL1654" s="13">
        <f t="shared" si="3777"/>
        <v>0</v>
      </c>
      <c r="BM1654" s="13">
        <f t="shared" si="3777"/>
        <v>0</v>
      </c>
      <c r="BN1654" s="13">
        <f t="shared" si="3777"/>
        <v>0</v>
      </c>
      <c r="BO1654" s="13">
        <f t="shared" si="3777"/>
        <v>0</v>
      </c>
      <c r="BP1654" s="13">
        <f t="shared" si="3777"/>
        <v>0</v>
      </c>
      <c r="BQ1654" s="13">
        <f t="shared" si="3777"/>
        <v>0</v>
      </c>
      <c r="BR1654" s="13">
        <f t="shared" si="3777"/>
        <v>0</v>
      </c>
      <c r="BS1654" s="13">
        <f t="shared" si="3777"/>
        <v>0</v>
      </c>
      <c r="BT1654" s="13">
        <f t="shared" si="3777"/>
        <v>0</v>
      </c>
      <c r="BU1654" s="27" t="s">
        <v>330</v>
      </c>
    </row>
    <row r="1655" spans="1:88" ht="30" customHeight="1">
      <c r="A1655" s="296"/>
      <c r="B1655" s="299"/>
      <c r="C1655" s="308"/>
      <c r="D1655" s="299"/>
      <c r="E1655" s="36" t="s">
        <v>32</v>
      </c>
      <c r="F1655" s="10">
        <f t="shared" si="3772"/>
        <v>0</v>
      </c>
      <c r="G1655" s="13">
        <f t="shared" ref="G1655:Z1655" si="3778">G1646</f>
        <v>0</v>
      </c>
      <c r="H1655" s="13">
        <f t="shared" si="3778"/>
        <v>0</v>
      </c>
      <c r="I1655" s="13">
        <f t="shared" si="3778"/>
        <v>0</v>
      </c>
      <c r="J1655" s="13">
        <f t="shared" si="3778"/>
        <v>0</v>
      </c>
      <c r="K1655" s="13">
        <f t="shared" si="3778"/>
        <v>0</v>
      </c>
      <c r="L1655" s="13">
        <f t="shared" si="3778"/>
        <v>0</v>
      </c>
      <c r="M1655" s="13">
        <f t="shared" si="3778"/>
        <v>0</v>
      </c>
      <c r="N1655" s="13">
        <f t="shared" si="3778"/>
        <v>0</v>
      </c>
      <c r="O1655" s="13">
        <f t="shared" si="3778"/>
        <v>0</v>
      </c>
      <c r="P1655" s="13">
        <f t="shared" si="3778"/>
        <v>0</v>
      </c>
      <c r="Q1655" s="13">
        <f t="shared" si="3778"/>
        <v>0</v>
      </c>
      <c r="R1655" s="13">
        <f t="shared" si="3778"/>
        <v>0</v>
      </c>
      <c r="S1655" s="13">
        <f t="shared" si="3778"/>
        <v>0</v>
      </c>
      <c r="T1655" s="13">
        <f t="shared" si="3778"/>
        <v>0</v>
      </c>
      <c r="U1655" s="13">
        <f t="shared" si="3778"/>
        <v>0</v>
      </c>
      <c r="V1655" s="13">
        <f t="shared" si="3778"/>
        <v>0</v>
      </c>
      <c r="W1655" s="13">
        <f t="shared" si="3778"/>
        <v>0</v>
      </c>
      <c r="X1655" s="13">
        <f t="shared" si="3778"/>
        <v>0</v>
      </c>
      <c r="Y1655" s="13">
        <f t="shared" si="3778"/>
        <v>0</v>
      </c>
      <c r="Z1655" s="13">
        <f t="shared" si="3778"/>
        <v>0</v>
      </c>
      <c r="AA1655" s="27" t="s">
        <v>331</v>
      </c>
      <c r="AO1655" s="4">
        <f t="shared" si="3736"/>
        <v>0</v>
      </c>
      <c r="AP1655" s="4">
        <f t="shared" si="3737"/>
        <v>0</v>
      </c>
      <c r="AQ1655" s="4">
        <f t="shared" si="3738"/>
        <v>0</v>
      </c>
      <c r="AU1655" s="310"/>
      <c r="AV1655" s="316"/>
      <c r="AW1655" s="317"/>
      <c r="AX1655" s="316"/>
      <c r="AY1655" s="36" t="s">
        <v>32</v>
      </c>
      <c r="AZ1655" s="10">
        <f t="shared" si="3774"/>
        <v>0</v>
      </c>
      <c r="BA1655" s="13">
        <f t="shared" ref="BA1655:BT1655" si="3779">BA1646</f>
        <v>0</v>
      </c>
      <c r="BB1655" s="13">
        <f t="shared" si="3779"/>
        <v>0</v>
      </c>
      <c r="BC1655" s="13">
        <f t="shared" si="3779"/>
        <v>0</v>
      </c>
      <c r="BD1655" s="13">
        <f t="shared" si="3779"/>
        <v>0</v>
      </c>
      <c r="BE1655" s="13">
        <f t="shared" si="3779"/>
        <v>0</v>
      </c>
      <c r="BF1655" s="13">
        <f t="shared" si="3779"/>
        <v>0</v>
      </c>
      <c r="BG1655" s="13">
        <f t="shared" si="3779"/>
        <v>0</v>
      </c>
      <c r="BH1655" s="13">
        <f t="shared" si="3779"/>
        <v>0</v>
      </c>
      <c r="BI1655" s="13">
        <f t="shared" si="3779"/>
        <v>0</v>
      </c>
      <c r="BJ1655" s="13">
        <f t="shared" si="3779"/>
        <v>0</v>
      </c>
      <c r="BK1655" s="13">
        <f t="shared" si="3779"/>
        <v>0</v>
      </c>
      <c r="BL1655" s="13">
        <f t="shared" si="3779"/>
        <v>0</v>
      </c>
      <c r="BM1655" s="13">
        <f t="shared" si="3779"/>
        <v>0</v>
      </c>
      <c r="BN1655" s="13">
        <f t="shared" si="3779"/>
        <v>0</v>
      </c>
      <c r="BO1655" s="13">
        <f t="shared" si="3779"/>
        <v>0</v>
      </c>
      <c r="BP1655" s="13">
        <f t="shared" si="3779"/>
        <v>0</v>
      </c>
      <c r="BQ1655" s="13">
        <f t="shared" si="3779"/>
        <v>0</v>
      </c>
      <c r="BR1655" s="13">
        <f t="shared" si="3779"/>
        <v>0</v>
      </c>
      <c r="BS1655" s="13">
        <f t="shared" si="3779"/>
        <v>0</v>
      </c>
      <c r="BT1655" s="13">
        <f t="shared" si="3779"/>
        <v>0</v>
      </c>
      <c r="BU1655" s="27" t="s">
        <v>331</v>
      </c>
    </row>
    <row r="1656" spans="1:88" ht="30" customHeight="1">
      <c r="A1656" s="296"/>
      <c r="B1656" s="299"/>
      <c r="C1656" s="308"/>
      <c r="D1656" s="299"/>
      <c r="E1656" s="36" t="s">
        <v>33</v>
      </c>
      <c r="F1656" s="10">
        <f t="shared" si="3772"/>
        <v>0</v>
      </c>
      <c r="G1656" s="13">
        <f t="shared" ref="G1656:Z1656" si="3780">G1647</f>
        <v>0</v>
      </c>
      <c r="H1656" s="13">
        <f t="shared" si="3780"/>
        <v>0</v>
      </c>
      <c r="I1656" s="13">
        <f t="shared" si="3780"/>
        <v>0</v>
      </c>
      <c r="J1656" s="13">
        <f t="shared" si="3780"/>
        <v>0</v>
      </c>
      <c r="K1656" s="13">
        <f t="shared" si="3780"/>
        <v>0</v>
      </c>
      <c r="L1656" s="13">
        <f t="shared" si="3780"/>
        <v>0</v>
      </c>
      <c r="M1656" s="13">
        <f t="shared" si="3780"/>
        <v>0</v>
      </c>
      <c r="N1656" s="13">
        <f t="shared" si="3780"/>
        <v>0</v>
      </c>
      <c r="O1656" s="13">
        <f t="shared" si="3780"/>
        <v>0</v>
      </c>
      <c r="P1656" s="13">
        <f t="shared" si="3780"/>
        <v>0</v>
      </c>
      <c r="Q1656" s="13">
        <f t="shared" si="3780"/>
        <v>0</v>
      </c>
      <c r="R1656" s="13">
        <f t="shared" si="3780"/>
        <v>0</v>
      </c>
      <c r="S1656" s="13">
        <f t="shared" si="3780"/>
        <v>0</v>
      </c>
      <c r="T1656" s="13">
        <f t="shared" si="3780"/>
        <v>0</v>
      </c>
      <c r="U1656" s="13">
        <f t="shared" si="3780"/>
        <v>0</v>
      </c>
      <c r="V1656" s="13">
        <f t="shared" si="3780"/>
        <v>0</v>
      </c>
      <c r="W1656" s="13">
        <f t="shared" si="3780"/>
        <v>0</v>
      </c>
      <c r="X1656" s="13">
        <f t="shared" si="3780"/>
        <v>0</v>
      </c>
      <c r="Y1656" s="13">
        <f t="shared" si="3780"/>
        <v>0</v>
      </c>
      <c r="Z1656" s="13">
        <f t="shared" si="3780"/>
        <v>0</v>
      </c>
      <c r="AA1656" s="27" t="s">
        <v>332</v>
      </c>
      <c r="AO1656" s="4">
        <f t="shared" si="3736"/>
        <v>0</v>
      </c>
      <c r="AP1656" s="4">
        <f t="shared" si="3737"/>
        <v>0</v>
      </c>
      <c r="AQ1656" s="4">
        <f t="shared" si="3738"/>
        <v>0</v>
      </c>
      <c r="AU1656" s="310"/>
      <c r="AV1656" s="316"/>
      <c r="AW1656" s="317"/>
      <c r="AX1656" s="316"/>
      <c r="AY1656" s="36" t="s">
        <v>33</v>
      </c>
      <c r="AZ1656" s="10">
        <f t="shared" si="3774"/>
        <v>0</v>
      </c>
      <c r="BA1656" s="13">
        <f t="shared" ref="BA1656:BT1656" si="3781">BA1647</f>
        <v>0</v>
      </c>
      <c r="BB1656" s="13">
        <f t="shared" si="3781"/>
        <v>0</v>
      </c>
      <c r="BC1656" s="13">
        <f t="shared" si="3781"/>
        <v>0</v>
      </c>
      <c r="BD1656" s="13">
        <f t="shared" si="3781"/>
        <v>0</v>
      </c>
      <c r="BE1656" s="13">
        <f t="shared" si="3781"/>
        <v>0</v>
      </c>
      <c r="BF1656" s="13">
        <f t="shared" si="3781"/>
        <v>0</v>
      </c>
      <c r="BG1656" s="13">
        <f t="shared" si="3781"/>
        <v>0</v>
      </c>
      <c r="BH1656" s="13">
        <f t="shared" si="3781"/>
        <v>0</v>
      </c>
      <c r="BI1656" s="13">
        <f t="shared" si="3781"/>
        <v>0</v>
      </c>
      <c r="BJ1656" s="13">
        <f t="shared" si="3781"/>
        <v>0</v>
      </c>
      <c r="BK1656" s="13">
        <f t="shared" si="3781"/>
        <v>0</v>
      </c>
      <c r="BL1656" s="13">
        <f t="shared" si="3781"/>
        <v>0</v>
      </c>
      <c r="BM1656" s="13">
        <f t="shared" si="3781"/>
        <v>0</v>
      </c>
      <c r="BN1656" s="13">
        <f t="shared" si="3781"/>
        <v>0</v>
      </c>
      <c r="BO1656" s="13">
        <f t="shared" si="3781"/>
        <v>0</v>
      </c>
      <c r="BP1656" s="13">
        <f t="shared" si="3781"/>
        <v>0</v>
      </c>
      <c r="BQ1656" s="13">
        <f t="shared" si="3781"/>
        <v>0</v>
      </c>
      <c r="BR1656" s="13">
        <f t="shared" si="3781"/>
        <v>0</v>
      </c>
      <c r="BS1656" s="13">
        <f t="shared" si="3781"/>
        <v>0</v>
      </c>
      <c r="BT1656" s="13">
        <f t="shared" si="3781"/>
        <v>0</v>
      </c>
      <c r="BU1656" s="27" t="s">
        <v>332</v>
      </c>
    </row>
    <row r="1657" spans="1:88" ht="30" customHeight="1">
      <c r="A1657" s="296"/>
      <c r="B1657" s="299"/>
      <c r="C1657" s="308"/>
      <c r="D1657" s="300"/>
      <c r="E1657" s="36" t="s">
        <v>34</v>
      </c>
      <c r="F1657" s="10">
        <f t="shared" si="3772"/>
        <v>0</v>
      </c>
      <c r="G1657" s="13">
        <f t="shared" ref="G1657:Z1657" si="3782">G1648</f>
        <v>0</v>
      </c>
      <c r="H1657" s="13">
        <f t="shared" si="3782"/>
        <v>0</v>
      </c>
      <c r="I1657" s="13">
        <f t="shared" si="3782"/>
        <v>0</v>
      </c>
      <c r="J1657" s="13">
        <f t="shared" si="3782"/>
        <v>0</v>
      </c>
      <c r="K1657" s="13">
        <f t="shared" si="3782"/>
        <v>0</v>
      </c>
      <c r="L1657" s="13">
        <f t="shared" si="3782"/>
        <v>0</v>
      </c>
      <c r="M1657" s="13">
        <f t="shared" si="3782"/>
        <v>0</v>
      </c>
      <c r="N1657" s="13">
        <f t="shared" si="3782"/>
        <v>0</v>
      </c>
      <c r="O1657" s="13">
        <f t="shared" si="3782"/>
        <v>0</v>
      </c>
      <c r="P1657" s="13">
        <f t="shared" si="3782"/>
        <v>0</v>
      </c>
      <c r="Q1657" s="13">
        <f t="shared" si="3782"/>
        <v>0</v>
      </c>
      <c r="R1657" s="13">
        <f t="shared" si="3782"/>
        <v>0</v>
      </c>
      <c r="S1657" s="13">
        <f t="shared" si="3782"/>
        <v>0</v>
      </c>
      <c r="T1657" s="13">
        <f t="shared" si="3782"/>
        <v>0</v>
      </c>
      <c r="U1657" s="13">
        <f t="shared" si="3782"/>
        <v>0</v>
      </c>
      <c r="V1657" s="13">
        <f t="shared" si="3782"/>
        <v>0</v>
      </c>
      <c r="W1657" s="13">
        <f t="shared" si="3782"/>
        <v>0</v>
      </c>
      <c r="X1657" s="13">
        <f t="shared" si="3782"/>
        <v>0</v>
      </c>
      <c r="Y1657" s="13">
        <f t="shared" si="3782"/>
        <v>0</v>
      </c>
      <c r="Z1657" s="13">
        <f t="shared" si="3782"/>
        <v>0</v>
      </c>
      <c r="AA1657" s="27" t="s">
        <v>333</v>
      </c>
      <c r="AO1657" s="4">
        <f t="shared" si="3736"/>
        <v>0</v>
      </c>
      <c r="AP1657" s="4">
        <f t="shared" si="3737"/>
        <v>0</v>
      </c>
      <c r="AQ1657" s="4">
        <f t="shared" si="3738"/>
        <v>0</v>
      </c>
      <c r="AU1657" s="310"/>
      <c r="AV1657" s="316"/>
      <c r="AW1657" s="317"/>
      <c r="AX1657" s="316"/>
      <c r="AY1657" s="36" t="s">
        <v>34</v>
      </c>
      <c r="AZ1657" s="10">
        <f t="shared" si="3774"/>
        <v>0</v>
      </c>
      <c r="BA1657" s="13">
        <f t="shared" ref="BA1657:BT1657" si="3783">BA1648</f>
        <v>0</v>
      </c>
      <c r="BB1657" s="13">
        <f t="shared" si="3783"/>
        <v>0</v>
      </c>
      <c r="BC1657" s="13">
        <f t="shared" si="3783"/>
        <v>0</v>
      </c>
      <c r="BD1657" s="13">
        <f t="shared" si="3783"/>
        <v>0</v>
      </c>
      <c r="BE1657" s="13">
        <f t="shared" si="3783"/>
        <v>0</v>
      </c>
      <c r="BF1657" s="13">
        <f t="shared" si="3783"/>
        <v>0</v>
      </c>
      <c r="BG1657" s="13">
        <f t="shared" si="3783"/>
        <v>0</v>
      </c>
      <c r="BH1657" s="13">
        <f t="shared" si="3783"/>
        <v>0</v>
      </c>
      <c r="BI1657" s="13">
        <f t="shared" si="3783"/>
        <v>0</v>
      </c>
      <c r="BJ1657" s="13">
        <f t="shared" si="3783"/>
        <v>0</v>
      </c>
      <c r="BK1657" s="13">
        <f t="shared" si="3783"/>
        <v>0</v>
      </c>
      <c r="BL1657" s="13">
        <f t="shared" si="3783"/>
        <v>0</v>
      </c>
      <c r="BM1657" s="13">
        <f t="shared" si="3783"/>
        <v>0</v>
      </c>
      <c r="BN1657" s="13">
        <f t="shared" si="3783"/>
        <v>0</v>
      </c>
      <c r="BO1657" s="13">
        <f t="shared" si="3783"/>
        <v>0</v>
      </c>
      <c r="BP1657" s="13">
        <f t="shared" si="3783"/>
        <v>0</v>
      </c>
      <c r="BQ1657" s="13">
        <f t="shared" si="3783"/>
        <v>0</v>
      </c>
      <c r="BR1657" s="13">
        <f t="shared" si="3783"/>
        <v>0</v>
      </c>
      <c r="BS1657" s="13">
        <f t="shared" si="3783"/>
        <v>0</v>
      </c>
      <c r="BT1657" s="13">
        <f t="shared" si="3783"/>
        <v>0</v>
      </c>
      <c r="BU1657" s="27" t="s">
        <v>333</v>
      </c>
    </row>
    <row r="1658" spans="1:88" ht="30" customHeight="1">
      <c r="A1658" s="296"/>
      <c r="B1658" s="299"/>
      <c r="C1658" s="308"/>
      <c r="D1658" s="311" t="s">
        <v>35</v>
      </c>
      <c r="E1658" s="312"/>
      <c r="F1658" s="10">
        <f>F1652+F1653+F1654+F1655+F1656+F1657</f>
        <v>5951204.0899999989</v>
      </c>
      <c r="G1658" s="10">
        <f t="shared" ref="G1658" si="3784">G1652+G1653+G1654+G1655+G1656+G1657</f>
        <v>5951204.0899999989</v>
      </c>
      <c r="H1658" s="10">
        <f t="shared" ref="H1658" si="3785">H1652+H1653+H1654+H1655+H1656+H1657</f>
        <v>0</v>
      </c>
      <c r="I1658" s="10">
        <f t="shared" ref="I1658" si="3786">I1652+I1653+I1654+I1655+I1656+I1657</f>
        <v>0</v>
      </c>
      <c r="J1658" s="10">
        <f t="shared" ref="J1658" si="3787">J1652+J1653+J1654+J1655+J1656+J1657</f>
        <v>0</v>
      </c>
      <c r="K1658" s="10">
        <f t="shared" ref="K1658" si="3788">K1652+K1653+K1654+K1655+K1656+K1657</f>
        <v>0</v>
      </c>
      <c r="L1658" s="10">
        <f t="shared" ref="L1658" si="3789">L1652+L1653+L1654+L1655+L1656+L1657</f>
        <v>0</v>
      </c>
      <c r="M1658" s="10">
        <f t="shared" ref="M1658" si="3790">M1652+M1653+M1654+M1655+M1656+M1657</f>
        <v>0</v>
      </c>
      <c r="N1658" s="10">
        <f t="shared" ref="N1658" si="3791">N1652+N1653+N1654+N1655+N1656+N1657</f>
        <v>0</v>
      </c>
      <c r="O1658" s="10">
        <f t="shared" ref="O1658" si="3792">O1652+O1653+O1654+O1655+O1656+O1657</f>
        <v>0</v>
      </c>
      <c r="P1658" s="10">
        <f t="shared" ref="P1658" si="3793">P1652+P1653+P1654+P1655+P1656+P1657</f>
        <v>0</v>
      </c>
      <c r="Q1658" s="10">
        <f t="shared" ref="Q1658" si="3794">Q1652+Q1653+Q1654+Q1655+Q1656+Q1657</f>
        <v>0</v>
      </c>
      <c r="R1658" s="10">
        <f t="shared" ref="R1658" si="3795">R1652+R1653+R1654+R1655+R1656+R1657</f>
        <v>0</v>
      </c>
      <c r="S1658" s="10">
        <f t="shared" ref="S1658" si="3796">S1652+S1653+S1654+S1655+S1656+S1657</f>
        <v>0</v>
      </c>
      <c r="T1658" s="10">
        <f t="shared" ref="T1658" si="3797">T1652+T1653+T1654+T1655+T1656+T1657</f>
        <v>0</v>
      </c>
      <c r="U1658" s="10">
        <f t="shared" ref="U1658" si="3798">U1652+U1653+U1654+U1655+U1656+U1657</f>
        <v>0</v>
      </c>
      <c r="V1658" s="10">
        <f t="shared" ref="V1658" si="3799">V1652+V1653+V1654+V1655+V1656+V1657</f>
        <v>0</v>
      </c>
      <c r="W1658" s="10">
        <f t="shared" ref="W1658" si="3800">W1652+W1653+W1654+W1655+W1656+W1657</f>
        <v>0</v>
      </c>
      <c r="X1658" s="10">
        <f t="shared" ref="X1658" si="3801">X1652+X1653+X1654+X1655+X1656+X1657</f>
        <v>0</v>
      </c>
      <c r="Y1658" s="10">
        <f t="shared" ref="Y1658" si="3802">Y1652+Y1653+Y1654+Y1655+Y1656+Y1657</f>
        <v>0</v>
      </c>
      <c r="Z1658" s="10">
        <f t="shared" ref="Z1658" si="3803">Z1652+Z1653+Z1654+Z1655+Z1656+Z1657</f>
        <v>0</v>
      </c>
      <c r="AA1658" s="27" t="s">
        <v>334</v>
      </c>
      <c r="AO1658" s="4">
        <f t="shared" si="3736"/>
        <v>0</v>
      </c>
      <c r="AP1658" s="4">
        <f t="shared" si="3737"/>
        <v>0</v>
      </c>
      <c r="AQ1658" s="4">
        <f t="shared" si="3738"/>
        <v>0</v>
      </c>
      <c r="AU1658" s="310"/>
      <c r="AV1658" s="316"/>
      <c r="AW1658" s="317"/>
      <c r="AX1658" s="321" t="s">
        <v>35</v>
      </c>
      <c r="AY1658" s="321"/>
      <c r="AZ1658" s="10">
        <f>AZ1652+AZ1653+AZ1654+AZ1655+AZ1656+AZ1657</f>
        <v>11902408.179999998</v>
      </c>
      <c r="BA1658" s="10">
        <f t="shared" ref="BA1658:BT1658" si="3804">BA1652+BA1653+BA1654+BA1655+BA1656+BA1657</f>
        <v>11902408.179999998</v>
      </c>
      <c r="BB1658" s="10">
        <f t="shared" si="3804"/>
        <v>0</v>
      </c>
      <c r="BC1658" s="10">
        <f t="shared" si="3804"/>
        <v>0</v>
      </c>
      <c r="BD1658" s="10">
        <f t="shared" si="3804"/>
        <v>0</v>
      </c>
      <c r="BE1658" s="10">
        <f t="shared" si="3804"/>
        <v>0</v>
      </c>
      <c r="BF1658" s="10">
        <f t="shared" si="3804"/>
        <v>0</v>
      </c>
      <c r="BG1658" s="10">
        <f t="shared" si="3804"/>
        <v>0</v>
      </c>
      <c r="BH1658" s="10">
        <f t="shared" si="3804"/>
        <v>0</v>
      </c>
      <c r="BI1658" s="10">
        <f t="shared" si="3804"/>
        <v>0</v>
      </c>
      <c r="BJ1658" s="10">
        <f t="shared" si="3804"/>
        <v>0</v>
      </c>
      <c r="BK1658" s="10">
        <f t="shared" si="3804"/>
        <v>0</v>
      </c>
      <c r="BL1658" s="10">
        <f t="shared" si="3804"/>
        <v>0</v>
      </c>
      <c r="BM1658" s="10">
        <f t="shared" si="3804"/>
        <v>0</v>
      </c>
      <c r="BN1658" s="10">
        <f t="shared" si="3804"/>
        <v>0</v>
      </c>
      <c r="BO1658" s="10">
        <f t="shared" si="3804"/>
        <v>0</v>
      </c>
      <c r="BP1658" s="10">
        <f t="shared" si="3804"/>
        <v>0</v>
      </c>
      <c r="BQ1658" s="10">
        <f t="shared" si="3804"/>
        <v>0</v>
      </c>
      <c r="BR1658" s="10">
        <f t="shared" si="3804"/>
        <v>0</v>
      </c>
      <c r="BS1658" s="10">
        <f t="shared" si="3804"/>
        <v>0</v>
      </c>
      <c r="BT1658" s="10">
        <f t="shared" si="3804"/>
        <v>0</v>
      </c>
      <c r="BU1658" s="27" t="s">
        <v>334</v>
      </c>
      <c r="CI1658" s="32">
        <f>BF1658-BG1658</f>
        <v>0</v>
      </c>
      <c r="CJ1658" s="123"/>
    </row>
    <row r="1659" spans="1:88" ht="75" customHeight="1">
      <c r="A1659" s="296"/>
      <c r="B1659" s="299"/>
      <c r="C1659" s="308"/>
      <c r="D1659" s="292" t="s">
        <v>54</v>
      </c>
      <c r="E1659" s="293"/>
      <c r="F1659" s="11">
        <f>ROUND(F1658/C1652,2)</f>
        <v>1987</v>
      </c>
      <c r="G1659" s="11">
        <f>ROUND(G1658/C1652,2)</f>
        <v>1987</v>
      </c>
      <c r="H1659" s="11">
        <f>ROUND(H1658/C1652,2)</f>
        <v>0</v>
      </c>
      <c r="I1659" s="11">
        <f>ROUND(I1658/C1652,2)</f>
        <v>0</v>
      </c>
      <c r="J1659" s="11">
        <f>ROUND(J1658/C1652,2)</f>
        <v>0</v>
      </c>
      <c r="K1659" s="11">
        <f>ROUND(K1658/C1652,2)</f>
        <v>0</v>
      </c>
      <c r="L1659" s="11">
        <f>ROUND(L1658/C1652,2)</f>
        <v>0</v>
      </c>
      <c r="M1659" s="11">
        <f>ROUND(M1658/C1652,2)</f>
        <v>0</v>
      </c>
      <c r="N1659" s="11">
        <f>ROUND(N1658/C1652,2)</f>
        <v>0</v>
      </c>
      <c r="O1659" s="11">
        <f>ROUND(O1658/C1652,2)</f>
        <v>0</v>
      </c>
      <c r="P1659" s="11">
        <f>ROUND(P1658/C1652,2)</f>
        <v>0</v>
      </c>
      <c r="Q1659" s="11">
        <f>ROUND(Q1658/C1652,2)</f>
        <v>0</v>
      </c>
      <c r="R1659" s="11">
        <f>ROUND(R1658/C1652,2)</f>
        <v>0</v>
      </c>
      <c r="S1659" s="11">
        <f>ROUND(S1658/C1652,2)</f>
        <v>0</v>
      </c>
      <c r="T1659" s="11">
        <f>ROUND(T1658/C1652,2)</f>
        <v>0</v>
      </c>
      <c r="U1659" s="11">
        <f>ROUND(U1658/C1652,2)</f>
        <v>0</v>
      </c>
      <c r="V1659" s="11">
        <f>ROUND(V1658/C1652,2)</f>
        <v>0</v>
      </c>
      <c r="W1659" s="11">
        <f>ROUND(W1658/C1652,2)</f>
        <v>0</v>
      </c>
      <c r="X1659" s="11">
        <f>ROUND(X1658/C1652,2)</f>
        <v>0</v>
      </c>
      <c r="Y1659" s="11">
        <f>ROUND(Y1658/C1652,2)</f>
        <v>0</v>
      </c>
      <c r="Z1659" s="11">
        <f>ROUND(Z1658/C1652,2)</f>
        <v>0</v>
      </c>
      <c r="AA1659" s="27" t="s">
        <v>335</v>
      </c>
      <c r="AD1659" s="52">
        <f>IF(AND(G1659&gt;947.15,G1659&lt;949),3,IF(AND(G1659&gt;623.59,G1659&lt;625),4,IF(AND(G1659&gt;237.38,G1659&lt;239),5,IF(AND(G1659&gt;1986,G1659&lt;1988),6,IF(AND(G1659&gt;739.75,G1659&lt;741),7,IF(AND(G1659&gt;282.91,G1659&lt;284),8,IF(AND(G1659&gt;2681.35,G1659&lt;2683),9,IF(AND(G1659&gt;828.59,G1659&lt;830),10,IF(AND(G1659&gt;585.15,G1659&lt;587),11,IF(AND(G1659&gt;991.71,G1659&lt;993),12,IF(AND(G1659&gt;652.95,G1659&lt;654),13,IF(AND(G1659&gt;248.59,G1659&lt;250),14,IF(AND(G1659&gt;2079.39,G1659&lt;2081),15,IF(AND(G1659&gt;774.57,G1659&lt;776),16,IF(AND(G1659&gt;296.25,G1659&lt;298),17,IF(AND(G1659&gt;2807.42,G1659&lt;2809),18,IF(AND(G1659&gt;867.59,G1659&lt;869),19,IF(AND(G1659&gt;612.7,G1659&lt;614),20))))))))))))))))))</f>
        <v>6</v>
      </c>
      <c r="AE1659" s="52" t="b">
        <f>IF(AND(I1659&gt;1204.78,I1659&lt;1206),5,IF(AND(I1659&gt;1407.63,I1659&lt;1409),8,IF(AND(I1659&gt;1427.91,I1659&lt;1429),11,IF(AND(I1659&gt;1261.45,I1659&lt;1263),14,IF(AND(I1659&gt;1473.83,I1659&lt;1475),17,IF(AND(I1659&gt;1495.07,I1659&lt;1497),20))))))</f>
        <v>0</v>
      </c>
      <c r="AF1659" s="52" t="b">
        <f>IF(AND(J1659&gt;486.32,J1659&lt;488),3,IF(AND(J1659&gt;324.64,J1659&lt;326),4,IF(AND(J1659&gt;286.99,J1659&lt;288.5),5,IF(AND(J1659&gt;617.7,J1659&lt;618),6,IF(AND(J1659&gt;411.3,J1659&lt;413),7,IF(AND(J1659&gt;365.04,J1659&lt;367),8,IF(AND(J1659&gt;797.54,J1659&lt;799),9,IF(AND(J1659&gt;533.49,J1659&lt;535),10,IF(AND(J1659&gt;475.86,J1659&lt;477),11,IF(AND(J1659&gt;509.22,J1659&lt;511),12,IF(AND(J1659&gt;339.94,J1659&lt;341.2),13,IF(AND(J1659&gt;300.53,J1659&lt;302),14,IF(AND(J1659&gt;646.78,J1659&lt;648),15,IF(AND(J1659&gt;430.68,J1659&lt;432),16,IF(AND(J1659&gt;382.24,J1659&lt;384),17,IF(AND(J1659&gt;835.07,J1659&lt;837),18,IF(AND(J1659&gt;558.61,J1659&lt;560),19,IF(AND(J1659&gt;498.27,J1659&lt;500),20))))))))))))))))))</f>
        <v>0</v>
      </c>
      <c r="AG1659" s="52" t="b">
        <f>IF(AND(L1659&gt;497.89,L1659&lt;499),3,IF(AND(L1659&gt;360.29,L1659&lt;362),4,IF(AND(L1659&gt;249.38,L1659&lt;251),5,IF(AND(L1659&gt;628.22,L1659&lt;630),6,IF(AND(L1659&gt;455.21,L1659&lt;457),7,IF(AND(L1659&gt;315.16,L1659&lt;317),8,IF(AND(L1659&gt;814.35,L1659&lt;816),9,IF(AND(L1659&gt;571.19,L1659&lt;573),10,IF(AND(L1659&gt;401.59,L1659&lt;403),11,IF(AND(L1659&gt;521.33,L1659&lt;523),12,IF(AND(L1659&gt;377.28,L1659&lt;379),13,IF(AND(L1659&gt;261.15,L1659&lt;263),14,IF(AND(L1659&gt;657.8,L1659&lt;659),15,IF(AND(L1659&gt;476.66,L1659&lt;478),16,IF(AND(L1659&gt;330.01,L1659&lt;332),17,IF(AND(L1659&gt;852.67,L1659&lt;854),18,IF(AND(L1659&gt;598.08,L1659&lt;600),19,IF(AND(L1659&gt;420.51,L1659&lt;422),20))))))))))))))))))</f>
        <v>0</v>
      </c>
      <c r="AH1659" s="52" t="b">
        <f>IF(AND(Q1659&gt;358.85,Q1659&lt;360),3,IF(AND(Q1659&gt;129.83,Q1659&lt;131),4,IF(AND(Q1659&gt;77.61,Q1659&lt;79),5,IF(AND(Q1659&gt;426.19,Q1659&lt;428),6,IF(AND(Q1659&gt;159.77,Q1659&lt;161),7,IF(AND(Q1659&gt;94.38,Q1659&lt;96),8,IF(AND(Q1659&gt;567.37,Q1659&lt;569),9,IF(AND(Q1659&gt;203.4,Q1659&lt;205),10,IF(AND(Q1659&gt;131.96,Q1659&lt;133),11,IF(AND(Q1659&gt;375.76,Q1659&lt;377),12,IF(AND(Q1659&gt;135.98,Q1659&lt;137),13,IF(AND(Q1659&gt;81.31,Q1659&lt;83),14,IF(AND(Q1659&gt;446.27,Q1659&lt;448),15,IF(AND(Q1659&gt;167.32,Q1659&lt;169),16,IF(AND(Q1659&gt;98.86,Q1659&lt;100),17,IF(AND(Q1659&gt;594.08,Q1659&lt;596),18,IF(AND(Q1659&gt;213.01,Q1659&lt;215),19,IF(AND(Q1659&gt;138.21,Q1659&lt;140),20))))))))))))))))))</f>
        <v>0</v>
      </c>
      <c r="AI1659" s="52" t="b">
        <f>IF(AND(S1659&gt;195.17,S1659&lt;197),3,IF(AND(S1659&gt;88.93,S1659&lt;90),4,IF(AND(S1659&gt;47.88,S1659&lt;49),5,IF(AND(S1659&gt;245.08,S1659&lt;247),6,IF(AND(S1659&gt;111.07,S1659&lt;113),7,IF(AND(S1659&gt;60.92,S1659&lt;62),8,IF(AND(S1659&gt;296.11,S1659&lt;298),9,IF(AND(S1659&gt;139.41,S1659&lt;141),10,IF(AND(S1659&gt;78.67,S1659&lt;80),11,IF(AND(S1659&gt;204.39,S1659&lt;206),12,IF(AND(S1659&gt;93.16,S1659&lt;95),13,IF(AND(S1659&gt;50.17,S1659&lt;52),14,IF(AND(S1659&gt;256.64,S1659&lt;258),15,IF(AND(S1659&gt;116.33,S1659&lt;118),16,IF(AND(S1659&gt;63.83,S1659&lt;65),17,IF(AND(S1659&gt;310.07,S1659&lt;312),18,IF(AND(S1659&gt;146.01,S1659&lt;148),19,IF(AND(S1659&gt;82.42,S1659&lt;84),20))))))))))))))))))</f>
        <v>0</v>
      </c>
      <c r="AJ1659" s="52" t="b">
        <f>IF(AND(U1659&gt;107.35,U1659&lt;109),3,IF(AND(U1659&gt;63.65,U1659&lt;65),4,IF(AND(U1659&gt;44.75,U1659&lt;46),5,IF(AND(U1659&gt;143.27,U1659&lt;145),6,IF(AND(U1659&gt;85.58,U1659&lt;87),7,IF(AND(U1659&gt;60.46,U1659&lt;62),8,IF(AND(U1659&gt;194.16,U1659&lt;196),9,IF(AND(U1659&gt;117.24,U1659&lt;119),10,IF(AND(U1659&gt;82.88,U1659&lt;84),11,IF(AND(U1659&gt;112.44,U1659&lt;114),12,IF(AND(U1659&gt;66.69,U1659&lt;68),13,IF(AND(U1659&gt;46.9,U1659&lt;48),14,IF(AND(U1659&gt;150.05,U1659&lt;152),15,IF(AND(U1659&gt;90.65,U1659&lt;91),16,IF(AND(U1659&gt;63.34,U1659&lt;65),17,IF(AND(U1659&gt;203.34,U1659&lt;205),18,IF(AND(U1659&gt;122.8,U1659&lt;124),19,IF(AND(U1659&gt;86.83,U1659&lt;88),20))))))))))))))))))</f>
        <v>0</v>
      </c>
      <c r="AK1659" s="52" t="b">
        <f>IF(AND(V1659&gt;139.85,V1659&lt;141),3,IF(AND(V1659&gt;103.84,V1659&lt;105),4,IF(AND(V1659&gt;52.32,V1659&lt;54),5,IF(AND(V1659&gt;285.46,V1659&lt;287),6,IF(AND(V1659&gt;118.42,V1659&lt;120),7,IF(AND(V1659&gt;62.42,V1659&lt;64),8,IF(AND(V1659&gt;412.27,V1659&lt;414),9,IF(AND(V1659&gt;140.33,V1659&lt;142),10,IF(AND(V1659&gt;145,V1659&lt;147),11,IF(AND(V1659&gt;146.47,V1659&lt;148),12,IF(AND(V1659&gt;108.77,V1659&lt;110),13,IF(AND(V1659&gt;54.82,V1659&lt;56),14,IF(AND(V1659&gt;298.92,V1659&lt;300),15,IF(AND(V1659&gt;124.03,V1659&lt;126),16,IF(AND(V1659&gt;65.4,V1659&lt;67),17,IF(AND(V1659&gt;431.69,V1659&lt;433),18,IF(AND(V1659&gt;146.97,V1659&lt;148),19,IF(AND(V1659&gt;151.86,V1659&lt;153),20))))))))))))))))))</f>
        <v>0</v>
      </c>
      <c r="AL1659" s="52" t="b">
        <f>IF(AND(W1659&gt;350.42,W1659&lt;352),3,IF(AND(W1659&gt;546.22,W1659&lt;548),4,IF(AND(W1659&gt;155.33,W1659&lt;157),5,IF(AND(W1659&gt;721.99,W1659&lt;723),6,IF(AND(W1659&gt;638.96,W1659&lt;639),7,IF(AND(W1659&gt;187.79,W1659&lt;189),8,IF(AND(W1659&gt;945.4,W1659&lt;947),9,IF(AND(W1659&gt;698.46,W1659&lt;670),10,IF(AND(W1659&gt;360.7,W1659&lt;362),11,IF(AND(W1659&gt;366.94,W1659&lt;368),12,IF(AND(W1659&gt;571.94,W1659&lt;573),13,IF(AND(W1659&gt;162.68,W1659&lt;164),14,IF(AND(W1659&gt;755.97,W1659&lt;757),15,IF(AND(W1659&gt;667.99,W1659&lt;669),16,IF(AND(W1659&gt;196.66,W1659&lt;198),17,IF(AND(W1659&gt;989.88,W1659&lt;991),18,IF(AND(W1659&gt;731.33,W1659&lt;733),19,IF(AND(W1659&gt;377.7,W1659&lt;379),20))))))))))))))))))</f>
        <v>0</v>
      </c>
      <c r="AM1659" s="52" t="b">
        <f>IF(AND(Y1659&gt;46.2,Y1659&lt;46.5),3,IF(AND(Y1659&gt;18.8,Y1659&lt;19.1),4,IF(AND(Y1659&gt;15.8,Y1659&lt;16),5,IF(AND(Y1659&gt;78.7,Y1659&lt;79),6,IF(AND(Y1659&gt;32.1,Y1659&lt;32.4),7,IF(AND(Y1659&gt;26.9,Y1659&lt;27.3),8,IF(AND(Y1659&gt;125,Y1659&lt;125.5),9,IF(AND(Y1659&gt;48.2,Y1659&lt;48.52),10,IF(AND(Y1659&gt;43.1,Y1659&lt;43.6),11,IF(AND(Y1659&gt;48.53,Y1659&lt;48.7),12,IF(AND(Y1659&gt;19.6,Y1659&lt;20.1),13,IF(AND(Y1659&gt;16.5,Y1659&lt;16.9),14,IF(AND(Y1659&gt;82.4,Y1659&lt;82.8),15,IF(AND(Y1659&gt;33.6,Y1659&lt;34),16,IF(AND(Y1659&gt;28,Y1659&lt;28.6),17,IF(AND(Y1659&gt;130.8,Y1659&lt;131.4),18,IF(AND(Y1659&gt;50.5,Y1659&lt;50.9),19,IF(AND(Y1659&gt;45.2,Y1659&lt;45.8),20))))))))))))))))))</f>
        <v>0</v>
      </c>
      <c r="AO1659" s="4">
        <f t="shared" si="3736"/>
        <v>0</v>
      </c>
      <c r="AP1659" s="4">
        <f t="shared" si="3737"/>
        <v>0</v>
      </c>
      <c r="AQ1659" s="4">
        <f t="shared" si="3738"/>
        <v>0</v>
      </c>
      <c r="AU1659" s="310"/>
      <c r="AV1659" s="316"/>
      <c r="AW1659" s="317"/>
      <c r="AX1659" s="322" t="s">
        <v>54</v>
      </c>
      <c r="AY1659" s="293"/>
      <c r="AZ1659" s="11">
        <f>ROUND(AZ1658/AW1652,2)</f>
        <v>3974</v>
      </c>
      <c r="BA1659" s="11">
        <f>ROUND(BA1658/AW1652,2)</f>
        <v>3974</v>
      </c>
      <c r="BB1659" s="11">
        <f>ROUND(BB1658/AW1652,2)</f>
        <v>0</v>
      </c>
      <c r="BC1659" s="11">
        <f>ROUND(BC1658/AW1652,2)</f>
        <v>0</v>
      </c>
      <c r="BD1659" s="11">
        <f>ROUND(BD1658/AW1652,2)</f>
        <v>0</v>
      </c>
      <c r="BE1659" s="11">
        <f>ROUND(BE1658/AW1652,2)</f>
        <v>0</v>
      </c>
      <c r="BF1659" s="11">
        <f>ROUND(BF1658/AW1652,2)</f>
        <v>0</v>
      </c>
      <c r="BG1659" s="11">
        <f>ROUND(BG1658/AW1652,2)</f>
        <v>0</v>
      </c>
      <c r="BH1659" s="11">
        <f>ROUND(BH1658/AW1652,2)</f>
        <v>0</v>
      </c>
      <c r="BI1659" s="11">
        <f>ROUND(BI1658/AW1652,2)</f>
        <v>0</v>
      </c>
      <c r="BJ1659" s="11">
        <f>ROUND(BJ1658/AW1652,2)</f>
        <v>0</v>
      </c>
      <c r="BK1659" s="11">
        <f>ROUND(BK1658/AW1652,2)</f>
        <v>0</v>
      </c>
      <c r="BL1659" s="11">
        <f>ROUND(BL1658/AW1652,2)</f>
        <v>0</v>
      </c>
      <c r="BM1659" s="11">
        <f>ROUND(BM1658/AW1652,2)</f>
        <v>0</v>
      </c>
      <c r="BN1659" s="11">
        <f>ROUND(BN1658/AW1652,2)</f>
        <v>0</v>
      </c>
      <c r="BO1659" s="11">
        <f>ROUND(BO1658/AW1652,2)</f>
        <v>0</v>
      </c>
      <c r="BP1659" s="11">
        <f>ROUND(BP1658/AW1652,2)</f>
        <v>0</v>
      </c>
      <c r="BQ1659" s="11">
        <f>ROUND(BQ1658/AW1652,2)</f>
        <v>0</v>
      </c>
      <c r="BR1659" s="11">
        <f>ROUND(BR1658/AW1652,2)</f>
        <v>0</v>
      </c>
      <c r="BS1659" s="11">
        <f>ROUND(BS1658/AW1652,2)</f>
        <v>0</v>
      </c>
      <c r="BT1659" s="11">
        <f>ROUND(BT1658/AW1652,2)</f>
        <v>0</v>
      </c>
      <c r="BU1659" s="27" t="s">
        <v>335</v>
      </c>
      <c r="BX1659" s="52" t="b">
        <f>IF(AND(BA1659&gt;947.15,BA1659&lt;949),3,IF(AND(BA1659&gt;623.59,BA1659&lt;625),4,IF(AND(BA1659&gt;237.38,BA1659&lt;239),5,IF(AND(BA1659&gt;1986,BA1659&lt;1988),6,IF(AND(BA1659&gt;739.75,BA1659&lt;741),7,IF(AND(BA1659&gt;282.91,BA1659&lt;284),8,IF(AND(BA1659&gt;2681.35,BA1659&lt;2683),9,IF(AND(BA1659&gt;828.59,BA1659&lt;830),10,IF(AND(BA1659&gt;585.15,BA1659&lt;587),11,IF(AND(BA1659&gt;991.71,BA1659&lt;993),12,IF(AND(BA1659&gt;652.95,BA1659&lt;654),13,IF(AND(BA1659&gt;248.59,BA1659&lt;250),14,IF(AND(BA1659&gt;2079.39,BA1659&lt;2081),15,IF(AND(BA1659&gt;774.57,BA1659&lt;776),16,IF(AND(BA1659&gt;296.25,BA1659&lt;298),17,IF(AND(BA1659&gt;2807.42,BA1659&lt;2809),18,IF(AND(BA1659&gt;867.59,BA1659&lt;869),19,IF(AND(BA1659&gt;612.7,BA1659&lt;614),20))))))))))))))))))</f>
        <v>0</v>
      </c>
      <c r="BY1659" s="52" t="b">
        <f>IF(AND(BC1659&gt;1204.78,BC1659&lt;1206),5,IF(AND(BC1659&gt;1407.63,BC1659&lt;1409),8,IF(AND(BC1659&gt;1427.91,BC1659&lt;1429),11,IF(AND(BC1659&gt;1261.45,BC1659&lt;1263),14,IF(AND(BC1659&gt;1473.83,BC1659&lt;1475),17,IF(AND(BC1659&gt;1495.07,BC1659&lt;1497),20))))))</f>
        <v>0</v>
      </c>
      <c r="BZ1659" s="52" t="b">
        <f>IF(AND(BD1659&gt;486.32,BD1659&lt;488),3,IF(AND(BD1659&gt;324.64,BD1659&lt;326),4,IF(AND(BD1659&gt;286.99,BD1659&lt;288.5),5,IF(AND(BD1659&gt;617.7,BD1659&lt;618),6,IF(AND(BD1659&gt;411.3,BD1659&lt;413),7,IF(AND(BD1659&gt;365.04,BD1659&lt;367),8,IF(AND(BD1659&gt;797.54,BD1659&lt;799),9,IF(AND(BD1659&gt;533.49,BD1659&lt;535),10,IF(AND(BD1659&gt;475.86,BD1659&lt;477),11,IF(AND(BD1659&gt;509.22,BD1659&lt;511),12,IF(AND(BD1659&gt;339.94,BD1659&lt;341.2),13,IF(AND(BD1659&gt;300.53,BD1659&lt;302),14,IF(AND(BD1659&gt;646.78,BD1659&lt;648),15,IF(AND(BD1659&gt;430.68,BD1659&lt;432),16,IF(AND(BD1659&gt;382.24,BD1659&lt;384),17,IF(AND(BD1659&gt;835.07,BD1659&lt;837),18,IF(AND(BD1659&gt;558.61,BD1659&lt;560),19,IF(AND(BD1659&gt;498.27,BD1659&lt;500),20))))))))))))))))))</f>
        <v>0</v>
      </c>
      <c r="CA1659" s="52" t="b">
        <f>IF(AND(BF1659&gt;497.89,BF1659&lt;499),3,IF(AND(BF1659&gt;360.29,BF1659&lt;362),4,IF(AND(BF1659&gt;249.38,BF1659&lt;251),5,IF(AND(BF1659&gt;628.22,BF1659&lt;630),6,IF(AND(BF1659&gt;455.21,BF1659&lt;457),7,IF(AND(BF1659&gt;315.16,BF1659&lt;317),8,IF(AND(BF1659&gt;814.35,BF1659&lt;816),9,IF(AND(BF1659&gt;571.19,BF1659&lt;573),10,IF(AND(BF1659&gt;401.59,BF1659&lt;403),11,IF(AND(BF1659&gt;521.33,BF1659&lt;523),12,IF(AND(BF1659&gt;377.28,BF1659&lt;379),13,IF(AND(BF1659&gt;261.15,BF1659&lt;263),14,IF(AND(BF1659&gt;657.8,BF1659&lt;659),15,IF(AND(BF1659&gt;476.66,BF1659&lt;478),16,IF(AND(BF1659&gt;330.01,BF1659&lt;332),17,IF(AND(BF1659&gt;852.67,BF1659&lt;854),18,IF(AND(BF1659&gt;598.08,BF1659&lt;600),19,IF(AND(BF1659&gt;420.51,BF1659&lt;422),20))))))))))))))))))</f>
        <v>0</v>
      </c>
      <c r="CB1659" s="52" t="b">
        <f>IF(AND(BK1659&gt;358.85,BK1659&lt;360),3,IF(AND(BK1659&gt;129.83,BK1659&lt;131),4,IF(AND(BK1659&gt;77.61,BK1659&lt;79),5,IF(AND(BK1659&gt;426.19,BK1659&lt;428),6,IF(AND(BK1659&gt;159.77,BK1659&lt;161),7,IF(AND(BK1659&gt;94.38,BK1659&lt;96),8,IF(AND(BK1659&gt;567.37,BK1659&lt;569),9,IF(AND(BK1659&gt;203.4,BK1659&lt;205),10,IF(AND(BK1659&gt;131.96,BK1659&lt;133),11,IF(AND(BK1659&gt;375.76,BK1659&lt;377),12,IF(AND(BK1659&gt;135.98,BK1659&lt;137),13,IF(AND(BK1659&gt;81.31,BK1659&lt;83),14,IF(AND(BK1659&gt;446.27,BK1659&lt;448),15,IF(AND(BK1659&gt;167.32,BK1659&lt;169),16,IF(AND(BK1659&gt;98.86,BK1659&lt;100),17,IF(AND(BK1659&gt;594.08,BK1659&lt;596),18,IF(AND(BK1659&gt;213.01,BK1659&lt;215),19,IF(AND(BK1659&gt;138.21,BK1659&lt;140),20))))))))))))))))))</f>
        <v>0</v>
      </c>
      <c r="CC1659" s="52" t="b">
        <f>IF(AND(BM1659&gt;195.17,BM1659&lt;197),3,IF(AND(BM1659&gt;88.93,BM1659&lt;90),4,IF(AND(BM1659&gt;47.88,BM1659&lt;49),5,IF(AND(BM1659&gt;245.08,BM1659&lt;247),6,IF(AND(BM1659&gt;111.07,BM1659&lt;113),7,IF(AND(BM1659&gt;60.92,BM1659&lt;62),8,IF(AND(BM1659&gt;296.11,BM1659&lt;298),9,IF(AND(BM1659&gt;139.41,BM1659&lt;141),10,IF(AND(BM1659&gt;78.67,BM1659&lt;80),11,IF(AND(BM1659&gt;204.39,BM1659&lt;206),12,IF(AND(BM1659&gt;93.16,BM1659&lt;95),13,IF(AND(BM1659&gt;50.17,BM1659&lt;52),14,IF(AND(BM1659&gt;256.64,BM1659&lt;258),15,IF(AND(BM1659&gt;116.33,BM1659&lt;118),16,IF(AND(BM1659&gt;63.83,BM1659&lt;65),17,IF(AND(BM1659&gt;310.07,BM1659&lt;312),18,IF(AND(BM1659&gt;146.01,BM1659&lt;148),19,IF(AND(BM1659&gt;82.42,BM1659&lt;84),20))))))))))))))))))</f>
        <v>0</v>
      </c>
      <c r="CD1659" s="52" t="b">
        <f>IF(AND(BO1659&gt;107.35,BO1659&lt;109),3,IF(AND(BO1659&gt;63.65,BO1659&lt;65),4,IF(AND(BO1659&gt;44.75,BO1659&lt;46),5,IF(AND(BO1659&gt;143.27,BO1659&lt;145),6,IF(AND(BO1659&gt;85.58,BO1659&lt;87),7,IF(AND(BO1659&gt;60.46,BO1659&lt;62),8,IF(AND(BO1659&gt;194.16,BO1659&lt;196),9,IF(AND(BO1659&gt;117.24,BO1659&lt;119),10,IF(AND(BO1659&gt;82.88,BO1659&lt;84),11,IF(AND(BO1659&gt;112.44,BO1659&lt;114),12,IF(AND(BO1659&gt;66.69,BO1659&lt;68),13,IF(AND(BO1659&gt;46.9,BO1659&lt;48),14,IF(AND(BO1659&gt;150.05,BO1659&lt;152),15,IF(AND(BO1659&gt;90.65,BO1659&lt;91),16,IF(AND(BO1659&gt;63.34,BO1659&lt;65),17,IF(AND(BO1659&gt;203.34,BO1659&lt;205),18,IF(AND(BO1659&gt;122.8,BO1659&lt;124),19,IF(AND(BO1659&gt;86.83,BO1659&lt;88),20))))))))))))))))))</f>
        <v>0</v>
      </c>
      <c r="CE1659" s="52" t="b">
        <f>IF(AND(BP1659&gt;139.85,BP1659&lt;141),3,IF(AND(BP1659&gt;103.84,BP1659&lt;105),4,IF(AND(BP1659&gt;52.32,BP1659&lt;54),5,IF(AND(BP1659&gt;285.46,BP1659&lt;287),6,IF(AND(BP1659&gt;118.42,BP1659&lt;120),7,IF(AND(BP1659&gt;62.42,BP1659&lt;64),8,IF(AND(BP1659&gt;412.27,BP1659&lt;414),9,IF(AND(BP1659&gt;140.33,BP1659&lt;142),10,IF(AND(BP1659&gt;145,BP1659&lt;147),11,IF(AND(BP1659&gt;146.47,BP1659&lt;148),12,IF(AND(BP1659&gt;108.77,BP1659&lt;110),13,IF(AND(BP1659&gt;54.82,BP1659&lt;56),14,IF(AND(BP1659&gt;298.92,BP1659&lt;300),15,IF(AND(BP1659&gt;124.03,BP1659&lt;126),16,IF(AND(BP1659&gt;65.4,BP1659&lt;67),17,IF(AND(BP1659&gt;431.69,BP1659&lt;433),18,IF(AND(BP1659&gt;146.97,BP1659&lt;148),19,IF(AND(BP1659&gt;151.86,BP1659&lt;153),20))))))))))))))))))</f>
        <v>0</v>
      </c>
      <c r="CF1659" s="52" t="b">
        <f>IF(AND(BQ1659&gt;350.42,BQ1659&lt;352),3,IF(AND(BQ1659&gt;546.22,BQ1659&lt;548),4,IF(AND(BQ1659&gt;155.33,BQ1659&lt;157),5,IF(AND(BQ1659&gt;721.99,BQ1659&lt;723),6,IF(AND(BQ1659&gt;638.96,BQ1659&lt;639),7,IF(AND(BQ1659&gt;187.79,BQ1659&lt;189),8,IF(AND(BQ1659&gt;945.4,BQ1659&lt;947),9,IF(AND(BQ1659&gt;698.46,BQ1659&lt;670),10,IF(AND(BQ1659&gt;360.7,BQ1659&lt;362),11,IF(AND(BQ1659&gt;366.94,BQ1659&lt;368),12,IF(AND(BQ1659&gt;571.94,BQ1659&lt;573),13,IF(AND(BQ1659&gt;162.68,BQ1659&lt;164),14,IF(AND(BQ1659&gt;755.97,BQ1659&lt;757),15,IF(AND(BQ1659&gt;667.99,BQ1659&lt;669),16,IF(AND(BQ1659&gt;196.66,BQ1659&lt;198),17,IF(AND(BQ1659&gt;989.88,BQ1659&lt;991),18,IF(AND(BQ1659&gt;731.33,BQ1659&lt;733),19,IF(AND(BQ1659&gt;377.7,BQ1659&lt;379),20))))))))))))))))))</f>
        <v>0</v>
      </c>
      <c r="CG1659" s="52" t="b">
        <f>IF(AND(BS1659&gt;46.2,BS1659&lt;46.5),3,IF(AND(BS1659&gt;18.8,BS1659&lt;19.1),4,IF(AND(BS1659&gt;15.8,BS1659&lt;16),5,IF(AND(BS1659&gt;78.7,BS1659&lt;79),6,IF(AND(BS1659&gt;32.1,BS1659&lt;32.4),7,IF(AND(BS1659&gt;26.9,BS1659&lt;27.3),8,IF(AND(BS1659&gt;125,BS1659&lt;125.5),9,IF(AND(BS1659&gt;48.2,BS1659&lt;48.52),10,IF(AND(BS1659&gt;43.1,BS1659&lt;43.6),11,IF(AND(BS1659&gt;48.53,BS1659&lt;48.7),12,IF(AND(BS1659&gt;19.6,BS1659&lt;20.1),13,IF(AND(BS1659&gt;16.5,BS1659&lt;16.9),14,IF(AND(BS1659&gt;82.4,BS1659&lt;82.8),15,IF(AND(BS1659&gt;33.6,BS1659&lt;34),16,IF(AND(BS1659&gt;28,BS1659&lt;28.6),17,IF(AND(BS1659&gt;130.8,BS1659&lt;131.4),18,IF(AND(BS1659&gt;50.5,BS1659&lt;50.9),19,IF(AND(BS1659&gt;45.2,BS1659&lt;45.8),20))))))))))))))))))</f>
        <v>0</v>
      </c>
    </row>
    <row r="1660" spans="1:88" ht="90" customHeight="1">
      <c r="A1660" s="297"/>
      <c r="B1660" s="300"/>
      <c r="C1660" s="309"/>
      <c r="D1660" s="292" t="s">
        <v>54</v>
      </c>
      <c r="E1660" s="293"/>
      <c r="F1660" s="10" t="s">
        <v>36</v>
      </c>
      <c r="G1660" s="12">
        <f>IF(AD1660=FALSE,0,AD1660)</f>
        <v>1987</v>
      </c>
      <c r="H1660" s="12" t="s">
        <v>36</v>
      </c>
      <c r="I1660" s="12">
        <f>IF(AE1660=FALSE,0,AE1660)</f>
        <v>0</v>
      </c>
      <c r="J1660" s="12">
        <f>IF(AF1660=FALSE,0,AF1660)</f>
        <v>0</v>
      </c>
      <c r="K1660" s="12" t="s">
        <v>36</v>
      </c>
      <c r="L1660" s="12">
        <f>IF(AG1660=FALSE,0,AG1660)</f>
        <v>0</v>
      </c>
      <c r="M1660" s="12" t="s">
        <v>36</v>
      </c>
      <c r="N1660" s="12" t="s">
        <v>36</v>
      </c>
      <c r="O1660" s="12" t="s">
        <v>36</v>
      </c>
      <c r="P1660" s="12" t="s">
        <v>36</v>
      </c>
      <c r="Q1660" s="12">
        <f>IF(AH1660=FALSE,0,AH1660)</f>
        <v>0</v>
      </c>
      <c r="R1660" s="12" t="s">
        <v>36</v>
      </c>
      <c r="S1660" s="12">
        <f>IF(AI1660=FALSE,0,AI1660)</f>
        <v>0</v>
      </c>
      <c r="T1660" s="12" t="s">
        <v>36</v>
      </c>
      <c r="U1660" s="12">
        <f>IF(AJ1660=FALSE,0,AJ1660)</f>
        <v>0</v>
      </c>
      <c r="V1660" s="12">
        <f>IF(AK1660=FALSE,0,AK1660)</f>
        <v>0</v>
      </c>
      <c r="W1660" s="12">
        <f>IF(AL1660=FALSE,0,AL1660)</f>
        <v>0</v>
      </c>
      <c r="X1660" s="12" t="s">
        <v>36</v>
      </c>
      <c r="Y1660" s="12">
        <f>IF(AM1660=FALSE,0,AM1660)</f>
        <v>0</v>
      </c>
      <c r="Z1660" s="12" t="s">
        <v>36</v>
      </c>
      <c r="AA1660" s="27" t="s">
        <v>336</v>
      </c>
      <c r="AD1660" s="52">
        <f>IF(AD1659=3,948.15,IF(AD1659=4,624.59,IF(AD1659=5,238.38,IF(AD1659=6,1987,IF(AD1659=7,740.75,IF(AD1659=8,283.91,IF(AD1659=9,2682.35,IF(AD1659=10,829.59,IF(AD1659=11,586.15,IF(AD1659=12,992.71,IF(AD1659=13,653.95,IF(AD1659=14,249.59,IF(AD1659=15,2080.39,IF(AD1659=16,775.57,IF(AD1659=17,297.25,IF(AD1659=18,2808.42,IF(AD1659=19,868.59,IF(AD1659=20,613.7))))))))))))))))))</f>
        <v>1987</v>
      </c>
      <c r="AE1660" s="52" t="b">
        <f>IF(AE1659=5,1205.78,IF(AE1659=8,1408.63,IF(AE1659=11,1428.91,IF(AE1659=14,1262.45,IF(AE1659=17,1474.83,IF(AE1659=20,1496.07))))))</f>
        <v>0</v>
      </c>
      <c r="AF1660" s="52" t="b">
        <f>IF(AF1659=3,487.32,IF(AF1659=4,325.64,IF(AF1659=5,287.99,IF(AF1659=6,618.7,IF(AF1659=7,412.3,IF(AF1659=8,366.04,IF(AF1659=9,798.54,IF(AF1659=10,534.49,IF(AF1659=11,476.86,IF(AF1659=12,510.22,IF(AF1659=13,340.94,IF(AF1659=14,301.53,IF(AF1659=15,647.78,IF(AF1659=16,431.68,IF(AF1659=17,383.24,IF(AF1659=18,836.07,IF(AF1659=19,559.61,IF(AF1659=20,499.27))))))))))))))))))</f>
        <v>0</v>
      </c>
      <c r="AG1660" s="52" t="b">
        <f>IF(AG1659=3,498.89,IF(AG1659=4,361.29,IF(AG1659=5,250.38,IF(AG1659=6,629.22,IF(AG1659=7,456.21,IF(AG1659=8,316.16,IF(AG1659=9,815.35,IF(AG1659=10,572.19,IF(AG1659=11,402.59,IF(AG1659=12,522.33,IF(AG1659=13,378.28,IF(AG1659=14,262.15,IF(AG1659=15,658.8,IF(AG1659=16,477.66,IF(AG1659=17,331.01,IF(AG1659=18,853.67,IF(AG1659=19,599.08,IF(AG1659=20,421.51))))))))))))))))))</f>
        <v>0</v>
      </c>
      <c r="AH1660" s="52" t="b">
        <f>IF(AH1659=3,359.85,IF(AH1659=4,130.83,IF(AH1659=5,78.61,IF(AH1659=6,427.19,IF(AH1659=7,160.77,IF(AH1659=8,95.38,IF(AH1659=9,568.37,IF(AH1659=10,204.4,IF(AH1659=11,132.96,IF(AH1659=12,376.76,IF(AH1659=13,136.98,IF(AH1659=14,82.31,IF(AH1659=15,447.27,IF(AH1659=16,168.32,IF(AH1659=17,99.86,IF(AH1659=18,595.08,IF(AH1659=19,214.01,IF(AH1659=20,139.21))))))))))))))))))</f>
        <v>0</v>
      </c>
      <c r="AI1660" s="52" t="b">
        <f>IF(AI1659=3,196.17,IF(AI1659=4,89.93,IF(AI1659=5,48.88,IF(AI1659=6,246.08,IF(AI1659=7,112.07,IF(AI1659=8,61.92,IF(AI1659=9,297.11,IF(AI1659=10,140.41,IF(AI1659=11,79.67,IF(AI1659=12,205.39,IF(AI1659=13,94.16,IF(AI1659=14,51.17,IF(AI1659=15,257.64,IF(AI1659=16,117.33,IF(AI1659=17,64.83,IF(AI1659=18,311.07,IF(AI1659=19,147.01,IF(AI1659=20,83.42))))))))))))))))))</f>
        <v>0</v>
      </c>
      <c r="AJ1660" s="52" t="b">
        <f>IF(AJ1659=3,108.35,IF(AJ1659=4,64.65,IF(AJ1659=5,45.75,IF(AJ1659=6,144.27,IF(AJ1659=7,86.58,IF(AJ1659=8,61.46,IF(AJ1659=9,195.16,IF(AJ1659=10,118.24,IF(AJ1659=11,83.88,IF(AJ1659=12,113.44,IF(AJ1659=13,67.69,IF(AJ1659=14,47.9,IF(AJ1659=15,151.05,IF(AJ1659=16,90.65,IF(AJ1659=17,64.34,IF(AJ1659=18,204.34,IF(AJ1659=19,123.8,IF(AJ1659=20,87.83))))))))))))))))))</f>
        <v>0</v>
      </c>
      <c r="AK1660" s="52" t="b">
        <f>IF(AK1659=3,140.85,IF(AK1659=4,104.84,IF(AK1659=5,53.32,IF(AK1659=6,286.46,IF(AK1659=7,119.42,IF(AK1659=8,63.42,IF(AK1659=9,413.27,IF(AK1659=10,141.33,IF(AK1659=11,146,IF(AK1659=12,147.47,IF(AK1659=13,109.77,IF(AK1659=14,55.82,IF(AK1659=15,299.92,IF(AK1659=16,125.03,IF(AK1659=17,66.4,IF(AK1659=18,432.69,IF(AK1659=19,147.97,IF(AK1659=20,152.86))))))))))))))))))</f>
        <v>0</v>
      </c>
      <c r="AL1660" s="52" t="b">
        <f>IF(AL1659=3,351.42,IF(AL1659=4,547.22,IF(AL1659=5,156.33,IF(AL1659=6,722.99,IF(AL1659=7,638.96,IF(AL1659=8,188.79,IF(AL1659=9,946.4,IF(AL1659=10,699.46,IF(AL1659=11,361.7,IF(AL1659=12,367.94,IF(AL1659=13,572.94,IF(AL1659=14,163.68,IF(AL1659=15,756.97,IF(AL1659=16,668.99,IF(AL1659=17,197.66,IF(AL1659=18,990.88,IF(AL1659=19,732.33,IF(AL1659=20,378.7))))))))))))))))))</f>
        <v>0</v>
      </c>
      <c r="AM1660" s="52" t="b">
        <f>IF(AM1659=3,46.41,IF(AM1659=4,19.01,IF(AM1659=5,15.96,IF(AM1659=6,78.9,IF(AM1659=7,32.34,IF(AM1659=8,27.09,IF(AM1659=9,125.27,IF(AM1659=10,48.48,IF(AM1659=11,43.47,IF(AM1659=12,48.59,IF(AM1659=13,19.9,IF(AM1659=14,16.71,IF(AM1659=15,82.61,IF(AM1659=16,33.86,IF(AM1659=17,28.36,IF(AM1659=18,131.15,IF(AM1659=19,50.76,IF(AM1659=20,45.51))))))))))))))))))</f>
        <v>0</v>
      </c>
      <c r="AO1660" s="4">
        <f t="shared" si="3736"/>
        <v>0</v>
      </c>
      <c r="AP1660" s="4">
        <f t="shared" si="3737"/>
        <v>0</v>
      </c>
      <c r="AQ1660" s="4">
        <f t="shared" si="3738"/>
        <v>0</v>
      </c>
      <c r="AU1660" s="310"/>
      <c r="AV1660" s="316"/>
      <c r="AW1660" s="317"/>
      <c r="AX1660" s="322" t="s">
        <v>54</v>
      </c>
      <c r="AY1660" s="293"/>
      <c r="AZ1660" s="10" t="s">
        <v>36</v>
      </c>
      <c r="BA1660" s="12">
        <f>IF(BX1660=FALSE,0,BX1660)</f>
        <v>3974</v>
      </c>
      <c r="BB1660" s="12" t="s">
        <v>36</v>
      </c>
      <c r="BC1660" s="12">
        <f>IF(BY1660=FALSE,0,BY1660)</f>
        <v>0</v>
      </c>
      <c r="BD1660" s="12">
        <f>IF(BZ1660=FALSE,0,BZ1660)</f>
        <v>0</v>
      </c>
      <c r="BE1660" s="12" t="s">
        <v>36</v>
      </c>
      <c r="BF1660" s="12">
        <f>IF(CA1660=FALSE,0,CA1660)</f>
        <v>0</v>
      </c>
      <c r="BG1660" s="12" t="s">
        <v>36</v>
      </c>
      <c r="BH1660" s="12" t="s">
        <v>36</v>
      </c>
      <c r="BI1660" s="12" t="s">
        <v>36</v>
      </c>
      <c r="BJ1660" s="12" t="s">
        <v>36</v>
      </c>
      <c r="BK1660" s="12">
        <f>IF(CB1660=FALSE,0,CB1660)</f>
        <v>0</v>
      </c>
      <c r="BL1660" s="12" t="s">
        <v>36</v>
      </c>
      <c r="BM1660" s="12">
        <f>IF(CC1660=FALSE,0,CC1660)</f>
        <v>0</v>
      </c>
      <c r="BN1660" s="12" t="s">
        <v>36</v>
      </c>
      <c r="BO1660" s="12">
        <f>IF(CD1660=FALSE,0,CD1660)</f>
        <v>0</v>
      </c>
      <c r="BP1660" s="12">
        <f>IF(CE1660=FALSE,0,CE1660)</f>
        <v>0</v>
      </c>
      <c r="BQ1660" s="12">
        <f>IF(CF1660=FALSE,0,CF1660)</f>
        <v>0</v>
      </c>
      <c r="BR1660" s="12" t="s">
        <v>36</v>
      </c>
      <c r="BS1660" s="12">
        <f>IF(CG1660=FALSE,0,CG1660)</f>
        <v>0</v>
      </c>
      <c r="BT1660" s="12" t="s">
        <v>36</v>
      </c>
      <c r="BU1660" s="27" t="s">
        <v>336</v>
      </c>
      <c r="BX1660" s="52">
        <f>IF(AD1659=3,1896.3,IF(AD1659=4,1249.18,IF(AD1659=5,476.76,IF(AD1659=6,3974,IF(AD1659=7,1481.5,IF(AD1659=8,567.82,IF(AD1659=9,5364.7,IF(AD1659=10,1659.18,IF(AD1659=11,1172.3)))))))))</f>
        <v>3974</v>
      </c>
      <c r="BY1660" s="52" t="b">
        <f>IF(AE1659=5,2411.56,IF(AE1659=8,2817.26,IF(AE1659=11,2857.82)))</f>
        <v>0</v>
      </c>
      <c r="BZ1660" s="52" t="b">
        <f>IF(AF1659=3,974.64,IF(AF1659=4,651.28,IF(AF1659=5,575.98,IF(AF1659=6,1237.4,IF(AF1659=7,824.6,IF(AF1659=8,732.08,IF(AF1659=9,1597.08,IF(AF1659=10,1068.98,IF(AF1659=11,953.72)))))))))</f>
        <v>0</v>
      </c>
      <c r="CA1660" s="52" t="b">
        <f>IF(AG1659=3,997.78,IF(AG1659=4,722.58,IF(AG1659=5,500.76,IF(AG1659=6,1258.44,IF(AG1659=7,912.42,IF(AG1659=8,632.32,IF(AG1659=9,1630.7,IF(AG1659=10,1144.38,IF(AG1659=11,805.18)))))))))</f>
        <v>0</v>
      </c>
      <c r="CB1660" s="52" t="b">
        <f>IF(AH1659=3,719.7,IF(AH1659=4,261.66,IF(AH1659=5,157.22,IF(AH1659=6,854.38,IF(AH1659=7,321.54,IF(AH1659=8,190.76,IF(AH1659=9,1136.74,IF(AH1659=10,408.8,IF(AH1659=11,265.92)))))))))</f>
        <v>0</v>
      </c>
      <c r="CC1660" s="52" t="b">
        <f>IF(AI1659=3,392.34,IF(AI1659=4,179.86,IF(AI1659=5,97.76,IF(AI1659=6,492.16,IF(AI1659=7,224.14,IF(AI1659=8,123.84,IF(AI1659=9,594.22,IF(AI1659=10,280.82,IF(AI1659=11,159.34)))))))))</f>
        <v>0</v>
      </c>
      <c r="CD1660" s="52" t="b">
        <f>IF(AJ1659=3,216.7,IF(AJ1659=4,129.3,IF(AJ1659=5,91.5,IF(AJ1659=6,288.54,IF(AJ1659=7,173.16,IF(AJ1659=8,122.92,IF(AJ1659=9,390.32,IF(AJ1659=10,236.48,IF(AJ1659=11,167.76)))))))))</f>
        <v>0</v>
      </c>
      <c r="CE1660" s="52" t="b">
        <f>IF(AK1659=3,281.7,IF(AK1659=4,209.68,IF(AK1659=5,106.64,IF(AK1659=6,572.92,IF(AK1659=7,238.84,IF(AK1659=8,126.84,IF(AK1659=9,826.54,IF(AK1659=10,282.66,IF(AK1659=11,292)))))))))</f>
        <v>0</v>
      </c>
      <c r="CF1660" s="52" t="b">
        <f>IF(AL1659=3,702.84,IF(AL1659=4,1094.44,IF(AL1659=5,312.66,IF(AL1659=6,1445.98,IF(AL1659=7,1277.92,IF(AL1659=8,377.58,IF(AL1659=9,1892.8,IF(AL1659=10,1398.92,IF(AL1659=11,723.4)))))))))</f>
        <v>0</v>
      </c>
      <c r="CG1660" s="52" t="b">
        <f>IF(AM1659=3,92.82,IF(AM1659=4,38.02,IF(AM1659=5,31.92,IF(AM1659=6,157.8,IF(AM1659=7,64.68,IF(AM1659=8,54.18,IF(AM1659=9,250.54,IF(AM1659=10,96.96,IF(AM1659=11,86.94)))))))))</f>
        <v>0</v>
      </c>
    </row>
    <row r="1661" spans="1:88" ht="15">
      <c r="A1661" s="82" t="s">
        <v>247</v>
      </c>
      <c r="B1661" s="82"/>
      <c r="C1661" s="82"/>
      <c r="D1661" s="82"/>
      <c r="E1661" s="82"/>
      <c r="F1661" s="82"/>
      <c r="G1661" s="82"/>
      <c r="H1661" s="82"/>
      <c r="I1661" s="82"/>
      <c r="J1661" s="82"/>
      <c r="K1661" s="82"/>
      <c r="L1661" s="82"/>
      <c r="M1661" s="82"/>
      <c r="N1661" s="82"/>
      <c r="O1661" s="82"/>
      <c r="P1661" s="82"/>
      <c r="Q1661" s="82"/>
      <c r="R1661" s="82"/>
      <c r="S1661" s="82"/>
      <c r="T1661" s="82"/>
      <c r="U1661" s="82"/>
      <c r="V1661" s="82"/>
      <c r="W1661" s="82"/>
      <c r="X1661" s="82"/>
      <c r="Y1661" s="82"/>
      <c r="Z1661" s="82"/>
      <c r="AA1661" s="74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>
        <f t="shared" si="3736"/>
        <v>2015</v>
      </c>
      <c r="AP1661" s="8">
        <f t="shared" si="3737"/>
        <v>0</v>
      </c>
      <c r="AQ1661" s="8">
        <f t="shared" ref="AQ1661:AQ1694" si="3805">MAX(AO1661:AP1661)</f>
        <v>2015</v>
      </c>
      <c r="AU1661" s="336" t="s">
        <v>247</v>
      </c>
      <c r="AV1661" s="336"/>
      <c r="AW1661" s="336"/>
      <c r="AX1661" s="336"/>
      <c r="AY1661" s="336"/>
      <c r="AZ1661" s="336"/>
      <c r="BA1661" s="336"/>
      <c r="BB1661" s="336"/>
      <c r="BC1661" s="336"/>
      <c r="BD1661" s="336"/>
      <c r="BE1661" s="336"/>
      <c r="BF1661" s="336"/>
      <c r="BG1661" s="336"/>
      <c r="BH1661" s="336"/>
      <c r="BI1661" s="336"/>
      <c r="BJ1661" s="336"/>
      <c r="BK1661" s="336"/>
      <c r="BL1661" s="336"/>
      <c r="BM1661" s="336"/>
      <c r="BN1661" s="336"/>
      <c r="BO1661" s="336"/>
      <c r="BP1661" s="336"/>
      <c r="BQ1661" s="336"/>
      <c r="BR1661" s="336"/>
      <c r="BS1661" s="336"/>
      <c r="BT1661" s="336"/>
      <c r="BU1661" s="74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</row>
    <row r="1662" spans="1:88" ht="15" customHeight="1">
      <c r="A1662" s="88" t="s">
        <v>185</v>
      </c>
      <c r="B1662" s="89"/>
      <c r="C1662" s="89"/>
      <c r="D1662" s="89"/>
      <c r="E1662" s="89"/>
      <c r="F1662" s="89"/>
      <c r="G1662" s="89"/>
      <c r="H1662" s="89"/>
      <c r="I1662" s="89"/>
      <c r="J1662" s="89"/>
      <c r="K1662" s="89"/>
      <c r="L1662" s="89"/>
      <c r="M1662" s="89"/>
      <c r="N1662" s="89"/>
      <c r="O1662" s="89"/>
      <c r="P1662" s="89"/>
      <c r="Q1662" s="89"/>
      <c r="R1662" s="89"/>
      <c r="S1662" s="89"/>
      <c r="T1662" s="89"/>
      <c r="U1662" s="89"/>
      <c r="V1662" s="89"/>
      <c r="W1662" s="89"/>
      <c r="X1662" s="89"/>
      <c r="Y1662" s="89"/>
      <c r="Z1662" s="90"/>
      <c r="AO1662" s="4">
        <f t="shared" si="3736"/>
        <v>0</v>
      </c>
      <c r="AP1662" s="4">
        <f t="shared" si="3737"/>
        <v>0</v>
      </c>
      <c r="AQ1662" s="4">
        <f t="shared" si="3805"/>
        <v>0</v>
      </c>
      <c r="AU1662" s="304" t="s">
        <v>185</v>
      </c>
      <c r="AV1662" s="305"/>
      <c r="AW1662" s="305"/>
      <c r="AX1662" s="305"/>
      <c r="AY1662" s="305"/>
      <c r="AZ1662" s="305"/>
      <c r="BA1662" s="305"/>
      <c r="BB1662" s="305"/>
      <c r="BC1662" s="305"/>
      <c r="BD1662" s="305"/>
      <c r="BE1662" s="305"/>
      <c r="BF1662" s="305"/>
      <c r="BG1662" s="305"/>
      <c r="BH1662" s="305"/>
      <c r="BI1662" s="305"/>
      <c r="BJ1662" s="305"/>
      <c r="BK1662" s="305"/>
      <c r="BL1662" s="305"/>
      <c r="BM1662" s="305"/>
      <c r="BN1662" s="305"/>
      <c r="BO1662" s="305"/>
      <c r="BP1662" s="305"/>
      <c r="BQ1662" s="305"/>
      <c r="BR1662" s="305"/>
      <c r="BS1662" s="305"/>
      <c r="BT1662" s="306"/>
    </row>
    <row r="1663" spans="1:88" ht="30" customHeight="1">
      <c r="A1663" s="367" t="s">
        <v>25</v>
      </c>
      <c r="B1663" s="282" t="s">
        <v>248</v>
      </c>
      <c r="C1663" s="282">
        <v>275.8</v>
      </c>
      <c r="D1663" s="282" t="s">
        <v>27</v>
      </c>
      <c r="E1663" s="2" t="s">
        <v>28</v>
      </c>
      <c r="F1663" s="10">
        <f>G1663+I1663+J1663+L1663+Q1663+S1663+U1663+V1663+W1663+Y1663+Z1663</f>
        <v>261499.77</v>
      </c>
      <c r="G1663" s="44">
        <v>261499.77</v>
      </c>
      <c r="H1663" s="10">
        <v>0</v>
      </c>
      <c r="I1663" s="46">
        <v>0</v>
      </c>
      <c r="J1663" s="46">
        <v>0</v>
      </c>
      <c r="K1663" s="10">
        <v>0</v>
      </c>
      <c r="L1663" s="10">
        <f>M1663+O1663</f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4">
        <v>0</v>
      </c>
      <c r="W1663" s="14">
        <v>0</v>
      </c>
      <c r="X1663" s="10">
        <v>0</v>
      </c>
      <c r="Y1663" s="14">
        <v>0</v>
      </c>
      <c r="Z1663" s="14">
        <v>0</v>
      </c>
      <c r="AA1663" s="27" t="s">
        <v>328</v>
      </c>
      <c r="AO1663" s="4">
        <f t="shared" si="3736"/>
        <v>0</v>
      </c>
      <c r="AP1663" s="4">
        <f t="shared" si="3737"/>
        <v>0</v>
      </c>
      <c r="AQ1663" s="4">
        <f t="shared" si="3805"/>
        <v>0</v>
      </c>
      <c r="AU1663" s="329" t="s">
        <v>25</v>
      </c>
      <c r="AV1663" s="326" t="s">
        <v>248</v>
      </c>
      <c r="AW1663" s="326">
        <v>275.8</v>
      </c>
      <c r="AX1663" s="326" t="s">
        <v>27</v>
      </c>
      <c r="AY1663" s="2" t="s">
        <v>28</v>
      </c>
      <c r="AZ1663" s="10">
        <f>BA1663+BC1663+BD1663+BF1663+BK1663+BM1663+BO1663+BP1663+BQ1663+BS1663+BT1663</f>
        <v>522999.54</v>
      </c>
      <c r="BA1663" s="44">
        <f>ROUND($C1663*BA1671,2)</f>
        <v>522999.54</v>
      </c>
      <c r="BB1663" s="10">
        <f>ROUND(H1663*2,2)</f>
        <v>0</v>
      </c>
      <c r="BC1663" s="44">
        <f>ROUND($C1663*BC1671,2)</f>
        <v>0</v>
      </c>
      <c r="BD1663" s="44">
        <f>ROUND($C1663*BD1671,2)</f>
        <v>0</v>
      </c>
      <c r="BE1663" s="10">
        <f>ROUND(K1663*2,2)</f>
        <v>0</v>
      </c>
      <c r="BF1663" s="44">
        <f>ROUND($C1663*BF1671,2)</f>
        <v>0</v>
      </c>
      <c r="BG1663" s="10">
        <f>ROUND(M1663*2,2)</f>
        <v>0</v>
      </c>
      <c r="BH1663" s="10">
        <f>ROUND(N1663*2,2)</f>
        <v>0</v>
      </c>
      <c r="BI1663" s="10">
        <f>ROUND(O1663*2,2)</f>
        <v>0</v>
      </c>
      <c r="BJ1663" s="10">
        <f>ROUND(P1663*2,2)</f>
        <v>0</v>
      </c>
      <c r="BK1663" s="44">
        <f>ROUND($C1663*BK1671,2)</f>
        <v>0</v>
      </c>
      <c r="BL1663" s="10">
        <f>ROUND(R1663*2,2)</f>
        <v>0</v>
      </c>
      <c r="BM1663" s="44">
        <f>ROUND($C1663*BM1671,2)</f>
        <v>0</v>
      </c>
      <c r="BN1663" s="10">
        <f>ROUND(T1663*2,2)</f>
        <v>0</v>
      </c>
      <c r="BO1663" s="44">
        <f>ROUND($C1663*BO1671,2)</f>
        <v>0</v>
      </c>
      <c r="BP1663" s="44">
        <f>ROUND(V1663*2,2)</f>
        <v>0</v>
      </c>
      <c r="BQ1663" s="44">
        <f>ROUND($C1663*BQ1671,2)</f>
        <v>0</v>
      </c>
      <c r="BR1663" s="10">
        <f>ROUND(X1663*2,2)</f>
        <v>0</v>
      </c>
      <c r="BS1663" s="44">
        <f>ROUND(Y1663*2,2)</f>
        <v>0</v>
      </c>
      <c r="BT1663" s="10">
        <f>ROUND(Z1663*2,2)</f>
        <v>0</v>
      </c>
      <c r="BU1663" s="27" t="s">
        <v>328</v>
      </c>
      <c r="CI1663" s="32">
        <f>BF1663-BG1663</f>
        <v>0</v>
      </c>
    </row>
    <row r="1664" spans="1:88" ht="60" customHeight="1">
      <c r="A1664" s="368"/>
      <c r="B1664" s="283"/>
      <c r="C1664" s="283"/>
      <c r="D1664" s="342"/>
      <c r="E1664" s="2" t="s">
        <v>29</v>
      </c>
      <c r="F1664" s="10">
        <f t="shared" ref="F1664:F1668" si="3806">G1664+I1664+J1664+L1664+Q1664+S1664+U1664+V1664+W1664+Y1664+Z1664</f>
        <v>0</v>
      </c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6"/>
      <c r="T1664" s="46"/>
      <c r="U1664" s="46"/>
      <c r="V1664" s="46"/>
      <c r="W1664" s="46"/>
      <c r="X1664" s="46"/>
      <c r="Y1664" s="46"/>
      <c r="Z1664" s="46"/>
      <c r="AA1664" s="27" t="s">
        <v>329</v>
      </c>
      <c r="AO1664" s="4">
        <f t="shared" si="3736"/>
        <v>0</v>
      </c>
      <c r="AP1664" s="4">
        <f t="shared" si="3737"/>
        <v>0</v>
      </c>
      <c r="AQ1664" s="4">
        <f t="shared" si="3805"/>
        <v>0</v>
      </c>
      <c r="AU1664" s="329"/>
      <c r="AV1664" s="326"/>
      <c r="AW1664" s="326"/>
      <c r="AX1664" s="326"/>
      <c r="AY1664" s="2" t="s">
        <v>29</v>
      </c>
      <c r="AZ1664" s="10">
        <f t="shared" ref="AZ1664:AZ1668" si="3807">BA1664+BC1664+BD1664+BF1664+BK1664+BM1664+BO1664+BP1664+BQ1664+BS1664+BT1664</f>
        <v>0</v>
      </c>
      <c r="BA1664" s="102"/>
      <c r="BB1664" s="102"/>
      <c r="BC1664" s="102"/>
      <c r="BD1664" s="102"/>
      <c r="BE1664" s="102"/>
      <c r="BF1664" s="102"/>
      <c r="BG1664" s="102"/>
      <c r="BH1664" s="102"/>
      <c r="BI1664" s="102"/>
      <c r="BJ1664" s="102"/>
      <c r="BK1664" s="102"/>
      <c r="BL1664" s="102"/>
      <c r="BM1664" s="103"/>
      <c r="BN1664" s="103"/>
      <c r="BO1664" s="103"/>
      <c r="BP1664" s="103"/>
      <c r="BQ1664" s="103"/>
      <c r="BR1664" s="103"/>
      <c r="BS1664" s="103"/>
      <c r="BT1664" s="103"/>
      <c r="BU1664" s="27" t="s">
        <v>329</v>
      </c>
    </row>
    <row r="1665" spans="1:88" ht="120" customHeight="1">
      <c r="A1665" s="368"/>
      <c r="B1665" s="283"/>
      <c r="C1665" s="283"/>
      <c r="D1665" s="282" t="s">
        <v>30</v>
      </c>
      <c r="E1665" s="2" t="s">
        <v>31</v>
      </c>
      <c r="F1665" s="10">
        <f t="shared" si="3806"/>
        <v>0</v>
      </c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6"/>
      <c r="T1665" s="46"/>
      <c r="U1665" s="46"/>
      <c r="V1665" s="46"/>
      <c r="W1665" s="46"/>
      <c r="X1665" s="46"/>
      <c r="Y1665" s="46"/>
      <c r="Z1665" s="46"/>
      <c r="AA1665" s="27" t="s">
        <v>330</v>
      </c>
      <c r="AO1665" s="4">
        <f t="shared" si="3736"/>
        <v>0</v>
      </c>
      <c r="AP1665" s="4">
        <f t="shared" si="3737"/>
        <v>0</v>
      </c>
      <c r="AQ1665" s="4">
        <f t="shared" si="3805"/>
        <v>0</v>
      </c>
      <c r="AT1665" s="32">
        <f>AZ1665-BC1665</f>
        <v>0</v>
      </c>
      <c r="AU1665" s="329"/>
      <c r="AV1665" s="326"/>
      <c r="AW1665" s="326"/>
      <c r="AX1665" s="326" t="s">
        <v>30</v>
      </c>
      <c r="AY1665" s="2" t="s">
        <v>31</v>
      </c>
      <c r="AZ1665" s="10">
        <f t="shared" si="3807"/>
        <v>0</v>
      </c>
      <c r="BA1665" s="102"/>
      <c r="BB1665" s="102"/>
      <c r="BC1665" s="102"/>
      <c r="BD1665" s="102"/>
      <c r="BE1665" s="102"/>
      <c r="BF1665" s="102"/>
      <c r="BG1665" s="102"/>
      <c r="BH1665" s="102"/>
      <c r="BI1665" s="102"/>
      <c r="BJ1665" s="102"/>
      <c r="BK1665" s="102"/>
      <c r="BL1665" s="102"/>
      <c r="BM1665" s="103"/>
      <c r="BN1665" s="103"/>
      <c r="BO1665" s="103"/>
      <c r="BP1665" s="103"/>
      <c r="BQ1665" s="103"/>
      <c r="BR1665" s="103"/>
      <c r="BS1665" s="103"/>
      <c r="BT1665" s="103"/>
      <c r="BU1665" s="27" t="s">
        <v>330</v>
      </c>
    </row>
    <row r="1666" spans="1:88" ht="30" customHeight="1">
      <c r="A1666" s="368"/>
      <c r="B1666" s="283"/>
      <c r="C1666" s="283"/>
      <c r="D1666" s="283"/>
      <c r="E1666" s="2" t="s">
        <v>32</v>
      </c>
      <c r="F1666" s="10">
        <f t="shared" si="3806"/>
        <v>0</v>
      </c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6"/>
      <c r="T1666" s="46"/>
      <c r="U1666" s="46"/>
      <c r="V1666" s="46"/>
      <c r="W1666" s="46"/>
      <c r="X1666" s="46"/>
      <c r="Y1666" s="46"/>
      <c r="Z1666" s="46"/>
      <c r="AA1666" s="27" t="s">
        <v>331</v>
      </c>
      <c r="AO1666" s="4">
        <f t="shared" si="3736"/>
        <v>0</v>
      </c>
      <c r="AP1666" s="4">
        <f t="shared" si="3737"/>
        <v>0</v>
      </c>
      <c r="AQ1666" s="4">
        <f t="shared" si="3805"/>
        <v>0</v>
      </c>
      <c r="AU1666" s="329"/>
      <c r="AV1666" s="326"/>
      <c r="AW1666" s="326"/>
      <c r="AX1666" s="326"/>
      <c r="AY1666" s="2" t="s">
        <v>32</v>
      </c>
      <c r="AZ1666" s="10">
        <f t="shared" si="3807"/>
        <v>0</v>
      </c>
      <c r="BA1666" s="102"/>
      <c r="BB1666" s="102"/>
      <c r="BC1666" s="102"/>
      <c r="BD1666" s="102"/>
      <c r="BE1666" s="102"/>
      <c r="BF1666" s="102"/>
      <c r="BG1666" s="102"/>
      <c r="BH1666" s="102"/>
      <c r="BI1666" s="102"/>
      <c r="BJ1666" s="102"/>
      <c r="BK1666" s="102"/>
      <c r="BL1666" s="102"/>
      <c r="BM1666" s="103"/>
      <c r="BN1666" s="103"/>
      <c r="BO1666" s="103"/>
      <c r="BP1666" s="103"/>
      <c r="BQ1666" s="103"/>
      <c r="BR1666" s="103"/>
      <c r="BS1666" s="103"/>
      <c r="BT1666" s="103"/>
      <c r="BU1666" s="27" t="s">
        <v>331</v>
      </c>
    </row>
    <row r="1667" spans="1:88" ht="30" customHeight="1">
      <c r="A1667" s="368"/>
      <c r="B1667" s="283"/>
      <c r="C1667" s="283"/>
      <c r="D1667" s="283"/>
      <c r="E1667" s="2" t="s">
        <v>33</v>
      </c>
      <c r="F1667" s="10">
        <f t="shared" si="3806"/>
        <v>0</v>
      </c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6"/>
      <c r="T1667" s="46"/>
      <c r="U1667" s="46"/>
      <c r="V1667" s="46"/>
      <c r="W1667" s="46"/>
      <c r="X1667" s="46"/>
      <c r="Y1667" s="46"/>
      <c r="Z1667" s="46"/>
      <c r="AA1667" s="27" t="s">
        <v>332</v>
      </c>
      <c r="AO1667" s="4">
        <f t="shared" si="3736"/>
        <v>0</v>
      </c>
      <c r="AP1667" s="4">
        <f t="shared" si="3737"/>
        <v>0</v>
      </c>
      <c r="AQ1667" s="4">
        <f t="shared" si="3805"/>
        <v>0</v>
      </c>
      <c r="AU1667" s="329"/>
      <c r="AV1667" s="326"/>
      <c r="AW1667" s="326"/>
      <c r="AX1667" s="326"/>
      <c r="AY1667" s="2" t="s">
        <v>33</v>
      </c>
      <c r="AZ1667" s="10">
        <f t="shared" si="3807"/>
        <v>0</v>
      </c>
      <c r="BA1667" s="102"/>
      <c r="BB1667" s="102"/>
      <c r="BC1667" s="102"/>
      <c r="BD1667" s="102"/>
      <c r="BE1667" s="102"/>
      <c r="BF1667" s="102"/>
      <c r="BG1667" s="102"/>
      <c r="BH1667" s="102"/>
      <c r="BI1667" s="102"/>
      <c r="BJ1667" s="102"/>
      <c r="BK1667" s="102"/>
      <c r="BL1667" s="102"/>
      <c r="BM1667" s="103"/>
      <c r="BN1667" s="103"/>
      <c r="BO1667" s="103"/>
      <c r="BP1667" s="103"/>
      <c r="BQ1667" s="103"/>
      <c r="BR1667" s="103"/>
      <c r="BS1667" s="103"/>
      <c r="BT1667" s="103"/>
      <c r="BU1667" s="27" t="s">
        <v>332</v>
      </c>
    </row>
    <row r="1668" spans="1:88" ht="30" customHeight="1">
      <c r="A1668" s="368"/>
      <c r="B1668" s="283"/>
      <c r="C1668" s="283"/>
      <c r="D1668" s="342"/>
      <c r="E1668" s="2" t="s">
        <v>34</v>
      </c>
      <c r="F1668" s="10">
        <f t="shared" si="3806"/>
        <v>0</v>
      </c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6"/>
      <c r="T1668" s="46"/>
      <c r="U1668" s="46"/>
      <c r="V1668" s="46"/>
      <c r="W1668" s="46"/>
      <c r="X1668" s="46"/>
      <c r="Y1668" s="46"/>
      <c r="Z1668" s="46"/>
      <c r="AA1668" s="27" t="s">
        <v>333</v>
      </c>
      <c r="AO1668" s="4">
        <f t="shared" si="3736"/>
        <v>0</v>
      </c>
      <c r="AP1668" s="4">
        <f t="shared" si="3737"/>
        <v>0</v>
      </c>
      <c r="AQ1668" s="4">
        <f t="shared" si="3805"/>
        <v>0</v>
      </c>
      <c r="AU1668" s="329"/>
      <c r="AV1668" s="326"/>
      <c r="AW1668" s="326"/>
      <c r="AX1668" s="326"/>
      <c r="AY1668" s="2" t="s">
        <v>34</v>
      </c>
      <c r="AZ1668" s="10">
        <f t="shared" si="3807"/>
        <v>0</v>
      </c>
      <c r="BA1668" s="102"/>
      <c r="BB1668" s="102"/>
      <c r="BC1668" s="102"/>
      <c r="BD1668" s="102"/>
      <c r="BE1668" s="102"/>
      <c r="BF1668" s="102"/>
      <c r="BG1668" s="102"/>
      <c r="BH1668" s="102"/>
      <c r="BI1668" s="102"/>
      <c r="BJ1668" s="102"/>
      <c r="BK1668" s="102"/>
      <c r="BL1668" s="102"/>
      <c r="BM1668" s="103"/>
      <c r="BN1668" s="103"/>
      <c r="BO1668" s="103"/>
      <c r="BP1668" s="103"/>
      <c r="BQ1668" s="103"/>
      <c r="BR1668" s="103"/>
      <c r="BS1668" s="103"/>
      <c r="BT1668" s="103"/>
      <c r="BU1668" s="27" t="s">
        <v>333</v>
      </c>
    </row>
    <row r="1669" spans="1:88" ht="30" customHeight="1">
      <c r="A1669" s="368"/>
      <c r="B1669" s="283"/>
      <c r="C1669" s="283"/>
      <c r="D1669" s="370" t="s">
        <v>35</v>
      </c>
      <c r="E1669" s="371"/>
      <c r="F1669" s="10">
        <f>F1663+F1664+F1665+F1666+F1667+F1668</f>
        <v>261499.77</v>
      </c>
      <c r="G1669" s="10">
        <f t="shared" ref="G1669" si="3808">G1663+G1664+G1665+G1666+G1667+G1668</f>
        <v>261499.77</v>
      </c>
      <c r="H1669" s="10">
        <f t="shared" ref="H1669" si="3809">H1663+H1664+H1665+H1666+H1667+H1668</f>
        <v>0</v>
      </c>
      <c r="I1669" s="10">
        <f t="shared" ref="I1669" si="3810">I1663+I1664+I1665+I1666+I1667+I1668</f>
        <v>0</v>
      </c>
      <c r="J1669" s="10">
        <f t="shared" ref="J1669" si="3811">J1663+J1664+J1665+J1666+J1667+J1668</f>
        <v>0</v>
      </c>
      <c r="K1669" s="10">
        <f t="shared" ref="K1669" si="3812">K1663+K1664+K1665+K1666+K1667+K1668</f>
        <v>0</v>
      </c>
      <c r="L1669" s="10">
        <f t="shared" ref="L1669" si="3813">L1663+L1664+L1665+L1666+L1667+L1668</f>
        <v>0</v>
      </c>
      <c r="M1669" s="10">
        <f t="shared" ref="M1669" si="3814">M1663+M1664+M1665+M1666+M1667+M1668</f>
        <v>0</v>
      </c>
      <c r="N1669" s="10">
        <f t="shared" ref="N1669" si="3815">N1663+N1664+N1665+N1666+N1667+N1668</f>
        <v>0</v>
      </c>
      <c r="O1669" s="10">
        <f t="shared" ref="O1669" si="3816">O1663+O1664+O1665+O1666+O1667+O1668</f>
        <v>0</v>
      </c>
      <c r="P1669" s="10">
        <f t="shared" ref="P1669" si="3817">P1663+P1664+P1665+P1666+P1667+P1668</f>
        <v>0</v>
      </c>
      <c r="Q1669" s="10">
        <f t="shared" ref="Q1669" si="3818">Q1663+Q1664+Q1665+Q1666+Q1667+Q1668</f>
        <v>0</v>
      </c>
      <c r="R1669" s="10">
        <f t="shared" ref="R1669" si="3819">R1663+R1664+R1665+R1666+R1667+R1668</f>
        <v>0</v>
      </c>
      <c r="S1669" s="10">
        <f t="shared" ref="S1669" si="3820">S1663+S1664+S1665+S1666+S1667+S1668</f>
        <v>0</v>
      </c>
      <c r="T1669" s="10">
        <f t="shared" ref="T1669" si="3821">T1663+T1664+T1665+T1666+T1667+T1668</f>
        <v>0</v>
      </c>
      <c r="U1669" s="10">
        <f t="shared" ref="U1669" si="3822">U1663+U1664+U1665+U1666+U1667+U1668</f>
        <v>0</v>
      </c>
      <c r="V1669" s="10">
        <f t="shared" ref="V1669" si="3823">V1663+V1664+V1665+V1666+V1667+V1668</f>
        <v>0</v>
      </c>
      <c r="W1669" s="10">
        <f t="shared" ref="W1669" si="3824">W1663+W1664+W1665+W1666+W1667+W1668</f>
        <v>0</v>
      </c>
      <c r="X1669" s="10">
        <f t="shared" ref="X1669" si="3825">X1663+X1664+X1665+X1666+X1667+X1668</f>
        <v>0</v>
      </c>
      <c r="Y1669" s="10">
        <f t="shared" ref="Y1669" si="3826">Y1663+Y1664+Y1665+Y1666+Y1667+Y1668</f>
        <v>0</v>
      </c>
      <c r="Z1669" s="10">
        <f t="shared" ref="Z1669" si="3827">Z1663+Z1664+Z1665+Z1666+Z1667+Z1668</f>
        <v>0</v>
      </c>
      <c r="AA1669" s="27" t="s">
        <v>334</v>
      </c>
      <c r="AO1669" s="4">
        <f t="shared" si="3736"/>
        <v>0</v>
      </c>
      <c r="AP1669" s="4">
        <f t="shared" si="3737"/>
        <v>0</v>
      </c>
      <c r="AQ1669" s="4">
        <f t="shared" si="3805"/>
        <v>0</v>
      </c>
      <c r="AU1669" s="329"/>
      <c r="AV1669" s="326"/>
      <c r="AW1669" s="326"/>
      <c r="AX1669" s="330" t="s">
        <v>35</v>
      </c>
      <c r="AY1669" s="330"/>
      <c r="AZ1669" s="10">
        <f>AZ1663+AZ1664+AZ1665+AZ1666+AZ1667+AZ1668</f>
        <v>522999.54</v>
      </c>
      <c r="BA1669" s="10">
        <f t="shared" ref="BA1669:BT1669" si="3828">BA1663+BA1664+BA1665+BA1666+BA1667+BA1668</f>
        <v>522999.54</v>
      </c>
      <c r="BB1669" s="10">
        <f t="shared" si="3828"/>
        <v>0</v>
      </c>
      <c r="BC1669" s="10">
        <f t="shared" si="3828"/>
        <v>0</v>
      </c>
      <c r="BD1669" s="10">
        <f t="shared" si="3828"/>
        <v>0</v>
      </c>
      <c r="BE1669" s="10">
        <f t="shared" si="3828"/>
        <v>0</v>
      </c>
      <c r="BF1669" s="10">
        <f t="shared" si="3828"/>
        <v>0</v>
      </c>
      <c r="BG1669" s="10">
        <f t="shared" si="3828"/>
        <v>0</v>
      </c>
      <c r="BH1669" s="10">
        <f t="shared" si="3828"/>
        <v>0</v>
      </c>
      <c r="BI1669" s="10">
        <f t="shared" si="3828"/>
        <v>0</v>
      </c>
      <c r="BJ1669" s="10">
        <f t="shared" si="3828"/>
        <v>0</v>
      </c>
      <c r="BK1669" s="10">
        <f t="shared" si="3828"/>
        <v>0</v>
      </c>
      <c r="BL1669" s="10">
        <f t="shared" si="3828"/>
        <v>0</v>
      </c>
      <c r="BM1669" s="10">
        <f t="shared" si="3828"/>
        <v>0</v>
      </c>
      <c r="BN1669" s="10">
        <f t="shared" si="3828"/>
        <v>0</v>
      </c>
      <c r="BO1669" s="10">
        <f t="shared" si="3828"/>
        <v>0</v>
      </c>
      <c r="BP1669" s="10">
        <f t="shared" si="3828"/>
        <v>0</v>
      </c>
      <c r="BQ1669" s="10">
        <f t="shared" si="3828"/>
        <v>0</v>
      </c>
      <c r="BR1669" s="10">
        <f t="shared" si="3828"/>
        <v>0</v>
      </c>
      <c r="BS1669" s="10">
        <f t="shared" si="3828"/>
        <v>0</v>
      </c>
      <c r="BT1669" s="10">
        <f t="shared" si="3828"/>
        <v>0</v>
      </c>
      <c r="BU1669" s="27" t="s">
        <v>334</v>
      </c>
      <c r="CI1669" s="32">
        <f>BF1669-BG1669</f>
        <v>0</v>
      </c>
      <c r="CJ1669" s="123"/>
    </row>
    <row r="1670" spans="1:88" ht="75" customHeight="1">
      <c r="A1670" s="368"/>
      <c r="B1670" s="283"/>
      <c r="C1670" s="283"/>
      <c r="D1670" s="292" t="s">
        <v>53</v>
      </c>
      <c r="E1670" s="293"/>
      <c r="F1670" s="11">
        <f>ROUND(F1669/C1663,2)</f>
        <v>948.15</v>
      </c>
      <c r="G1670" s="11">
        <f>ROUND(G1669/C1663,2)</f>
        <v>948.15</v>
      </c>
      <c r="H1670" s="11">
        <f>ROUND(H1669/C1663,2)</f>
        <v>0</v>
      </c>
      <c r="I1670" s="11">
        <f>ROUND(I1669/C1663,2)</f>
        <v>0</v>
      </c>
      <c r="J1670" s="11">
        <f>ROUND(J1669/C1663,2)</f>
        <v>0</v>
      </c>
      <c r="K1670" s="11">
        <f>ROUND(K1669/C1663,2)</f>
        <v>0</v>
      </c>
      <c r="L1670" s="11">
        <f>ROUND(L1669/C1663,2)</f>
        <v>0</v>
      </c>
      <c r="M1670" s="11">
        <f>ROUND(M1669/C1663,2)</f>
        <v>0</v>
      </c>
      <c r="N1670" s="11">
        <f>ROUND(N1669/C1663,2)</f>
        <v>0</v>
      </c>
      <c r="O1670" s="11">
        <f>ROUND(O1669/C1663,2)</f>
        <v>0</v>
      </c>
      <c r="P1670" s="11">
        <f>ROUND(P1669/C1663,2)</f>
        <v>0</v>
      </c>
      <c r="Q1670" s="11">
        <f>ROUND(Q1669/C1663,2)</f>
        <v>0</v>
      </c>
      <c r="R1670" s="11">
        <f>ROUND(R1669/C1663,2)</f>
        <v>0</v>
      </c>
      <c r="S1670" s="11">
        <f>ROUND(S1669/C1663,2)</f>
        <v>0</v>
      </c>
      <c r="T1670" s="11">
        <f>ROUND(T1669/C1663,2)</f>
        <v>0</v>
      </c>
      <c r="U1670" s="11">
        <f>ROUND(U1669/C1663,2)</f>
        <v>0</v>
      </c>
      <c r="V1670" s="11">
        <f>ROUND(V1669/C1663,2)</f>
        <v>0</v>
      </c>
      <c r="W1670" s="11">
        <f>ROUND(W1669/C1663,2)</f>
        <v>0</v>
      </c>
      <c r="X1670" s="11">
        <f>ROUND(X1669/C1663,2)</f>
        <v>0</v>
      </c>
      <c r="Y1670" s="11">
        <f>ROUND(Y1669/C1663,2)</f>
        <v>0</v>
      </c>
      <c r="Z1670" s="11">
        <f>ROUND(Z1669/C1663,2)</f>
        <v>0</v>
      </c>
      <c r="AA1670" s="27" t="s">
        <v>335</v>
      </c>
      <c r="AD1670" s="52">
        <f>IF(AND(G1670&gt;947.15,G1670&lt;949),3,IF(AND(G1670&gt;623.59,G1670&lt;625),4,IF(AND(G1670&gt;237.38,G1670&lt;239),5,IF(AND(G1670&gt;1986,G1670&lt;1988),6,IF(AND(G1670&gt;739.75,G1670&lt;741),7,IF(AND(G1670&gt;282.91,G1670&lt;284),8,IF(AND(G1670&gt;2681.35,G1670&lt;2683),9,IF(AND(G1670&gt;828.59,G1670&lt;830),10,IF(AND(G1670&gt;585.15,G1670&lt;587),11,IF(AND(G1670&gt;991.71,G1670&lt;993),12,IF(AND(G1670&gt;652.95,G1670&lt;654),13,IF(AND(G1670&gt;248.59,G1670&lt;250),14,IF(AND(G1670&gt;2079.39,G1670&lt;2081),15,IF(AND(G1670&gt;774.57,G1670&lt;776),16,IF(AND(G1670&gt;296.25,G1670&lt;298),17,IF(AND(G1670&gt;2807.42,G1670&lt;2809),18,IF(AND(G1670&gt;867.59,G1670&lt;869),19,IF(AND(G1670&gt;612.7,G1670&lt;614),20))))))))))))))))))</f>
        <v>3</v>
      </c>
      <c r="AE1670" s="52" t="b">
        <f>IF(AND(I1670&gt;1204.78,I1670&lt;1206),5,IF(AND(I1670&gt;1407.63,I1670&lt;1409),8,IF(AND(I1670&gt;1427.91,I1670&lt;1429),11,IF(AND(I1670&gt;1261.45,I1670&lt;1263),14,IF(AND(I1670&gt;1473.83,I1670&lt;1475),17,IF(AND(I1670&gt;1495.07,I1670&lt;1497),20))))))</f>
        <v>0</v>
      </c>
      <c r="AF1670" s="52" t="b">
        <f>IF(AND(J1670&gt;486.32,J1670&lt;488),3,IF(AND(J1670&gt;324.64,J1670&lt;326),4,IF(AND(J1670&gt;286.99,J1670&lt;288.5),5,IF(AND(J1670&gt;617.7,J1670&lt;618),6,IF(AND(J1670&gt;411.3,J1670&lt;413),7,IF(AND(J1670&gt;365.04,J1670&lt;367),8,IF(AND(J1670&gt;797.54,J1670&lt;799),9,IF(AND(J1670&gt;533.49,J1670&lt;535),10,IF(AND(J1670&gt;475.86,J1670&lt;477),11,IF(AND(J1670&gt;509.22,J1670&lt;511),12,IF(AND(J1670&gt;339.94,J1670&lt;341.2),13,IF(AND(J1670&gt;300.53,J1670&lt;302),14,IF(AND(J1670&gt;646.78,J1670&lt;648),15,IF(AND(J1670&gt;430.68,J1670&lt;432),16,IF(AND(J1670&gt;382.24,J1670&lt;384),17,IF(AND(J1670&gt;835.07,J1670&lt;837),18,IF(AND(J1670&gt;558.61,J1670&lt;560),19,IF(AND(J1670&gt;498.27,J1670&lt;500),20))))))))))))))))))</f>
        <v>0</v>
      </c>
      <c r="AG1670" s="52" t="b">
        <f>IF(AND(L1670&gt;497.89,L1670&lt;499),3,IF(AND(L1670&gt;360.29,L1670&lt;362),4,IF(AND(L1670&gt;249.38,L1670&lt;251),5,IF(AND(L1670&gt;628.22,L1670&lt;630),6,IF(AND(L1670&gt;455.21,L1670&lt;457),7,IF(AND(L1670&gt;315.16,L1670&lt;317),8,IF(AND(L1670&gt;814.35,L1670&lt;816),9,IF(AND(L1670&gt;571.19,L1670&lt;573),10,IF(AND(L1670&gt;401.59,L1670&lt;403),11,IF(AND(L1670&gt;521.33,L1670&lt;523),12,IF(AND(L1670&gt;377.28,L1670&lt;379),13,IF(AND(L1670&gt;261.15,L1670&lt;263),14,IF(AND(L1670&gt;657.8,L1670&lt;659),15,IF(AND(L1670&gt;476.66,L1670&lt;478),16,IF(AND(L1670&gt;330.01,L1670&lt;332),17,IF(AND(L1670&gt;852.67,L1670&lt;854),18,IF(AND(L1670&gt;598.08,L1670&lt;600),19,IF(AND(L1670&gt;420.51,L1670&lt;422),20))))))))))))))))))</f>
        <v>0</v>
      </c>
      <c r="AH1670" s="52" t="b">
        <f>IF(AND(Q1670&gt;358.85,Q1670&lt;360),3,IF(AND(Q1670&gt;129.83,Q1670&lt;131),4,IF(AND(Q1670&gt;77.61,Q1670&lt;79),5,IF(AND(Q1670&gt;426.19,Q1670&lt;428),6,IF(AND(Q1670&gt;159.77,Q1670&lt;161),7,IF(AND(Q1670&gt;94.38,Q1670&lt;96),8,IF(AND(Q1670&gt;567.37,Q1670&lt;569),9,IF(AND(Q1670&gt;203.4,Q1670&lt;205),10,IF(AND(Q1670&gt;131.96,Q1670&lt;133),11,IF(AND(Q1670&gt;375.76,Q1670&lt;377),12,IF(AND(Q1670&gt;135.98,Q1670&lt;137),13,IF(AND(Q1670&gt;81.31,Q1670&lt;83),14,IF(AND(Q1670&gt;446.27,Q1670&lt;448),15,IF(AND(Q1670&gt;167.32,Q1670&lt;169),16,IF(AND(Q1670&gt;98.86,Q1670&lt;100),17,IF(AND(Q1670&gt;594.08,Q1670&lt;596),18,IF(AND(Q1670&gt;213.01,Q1670&lt;215),19,IF(AND(Q1670&gt;138.21,Q1670&lt;140),20))))))))))))))))))</f>
        <v>0</v>
      </c>
      <c r="AI1670" s="52" t="b">
        <f>IF(AND(S1670&gt;195.17,S1670&lt;197),3,IF(AND(S1670&gt;88.93,S1670&lt;90),4,IF(AND(S1670&gt;47.88,S1670&lt;49),5,IF(AND(S1670&gt;245.08,S1670&lt;247),6,IF(AND(S1670&gt;111.07,S1670&lt;113),7,IF(AND(S1670&gt;60.92,S1670&lt;62),8,IF(AND(S1670&gt;296.11,S1670&lt;298),9,IF(AND(S1670&gt;139.41,S1670&lt;141),10,IF(AND(S1670&gt;78.67,S1670&lt;80),11,IF(AND(S1670&gt;204.39,S1670&lt;206),12,IF(AND(S1670&gt;93.16,S1670&lt;95),13,IF(AND(S1670&gt;50.17,S1670&lt;52),14,IF(AND(S1670&gt;256.64,S1670&lt;258),15,IF(AND(S1670&gt;116.33,S1670&lt;118),16,IF(AND(S1670&gt;63.83,S1670&lt;65),17,IF(AND(S1670&gt;310.07,S1670&lt;312),18,IF(AND(S1670&gt;146.01,S1670&lt;148),19,IF(AND(S1670&gt;82.42,S1670&lt;84),20))))))))))))))))))</f>
        <v>0</v>
      </c>
      <c r="AJ1670" s="52" t="b">
        <f>IF(AND(U1670&gt;107.35,U1670&lt;109),3,IF(AND(U1670&gt;63.65,U1670&lt;65),4,IF(AND(U1670&gt;44.75,U1670&lt;46),5,IF(AND(U1670&gt;143.27,U1670&lt;145),6,IF(AND(U1670&gt;85.58,U1670&lt;87),7,IF(AND(U1670&gt;60.46,U1670&lt;62),8,IF(AND(U1670&gt;194.16,U1670&lt;196),9,IF(AND(U1670&gt;117.24,U1670&lt;119),10,IF(AND(U1670&gt;82.88,U1670&lt;84),11,IF(AND(U1670&gt;112.44,U1670&lt;114),12,IF(AND(U1670&gt;66.69,U1670&lt;68),13,IF(AND(U1670&gt;46.9,U1670&lt;48),14,IF(AND(U1670&gt;150.05,U1670&lt;152),15,IF(AND(U1670&gt;90.65,U1670&lt;91),16,IF(AND(U1670&gt;63.34,U1670&lt;65),17,IF(AND(U1670&gt;203.34,U1670&lt;205),18,IF(AND(U1670&gt;122.8,U1670&lt;124),19,IF(AND(U1670&gt;86.83,U1670&lt;88),20))))))))))))))))))</f>
        <v>0</v>
      </c>
      <c r="AK1670" s="52" t="b">
        <f>IF(AND(V1670&gt;139.85,V1670&lt;141),3,IF(AND(V1670&gt;103.84,V1670&lt;105),4,IF(AND(V1670&gt;52.32,V1670&lt;54),5,IF(AND(V1670&gt;285.46,V1670&lt;287),6,IF(AND(V1670&gt;118.42,V1670&lt;120),7,IF(AND(V1670&gt;62.42,V1670&lt;64),8,IF(AND(V1670&gt;412.27,V1670&lt;414),9,IF(AND(V1670&gt;140.33,V1670&lt;142),10,IF(AND(V1670&gt;145,V1670&lt;147),11,IF(AND(V1670&gt;146.47,V1670&lt;148),12,IF(AND(V1670&gt;108.77,V1670&lt;110),13,IF(AND(V1670&gt;54.82,V1670&lt;56),14,IF(AND(V1670&gt;298.92,V1670&lt;300),15,IF(AND(V1670&gt;124.03,V1670&lt;126),16,IF(AND(V1670&gt;65.4,V1670&lt;67),17,IF(AND(V1670&gt;431.69,V1670&lt;433),18,IF(AND(V1670&gt;146.97,V1670&lt;148),19,IF(AND(V1670&gt;151.86,V1670&lt;153),20))))))))))))))))))</f>
        <v>0</v>
      </c>
      <c r="AL1670" s="52" t="b">
        <f>IF(AND(W1670&gt;350.42,W1670&lt;352),3,IF(AND(W1670&gt;546.22,W1670&lt;548),4,IF(AND(W1670&gt;155.33,W1670&lt;157),5,IF(AND(W1670&gt;721.99,W1670&lt;723),6,IF(AND(W1670&gt;638.96,W1670&lt;639),7,IF(AND(W1670&gt;187.79,W1670&lt;189),8,IF(AND(W1670&gt;945.4,W1670&lt;947),9,IF(AND(W1670&gt;698.46,W1670&lt;670),10,IF(AND(W1670&gt;360.7,W1670&lt;362),11,IF(AND(W1670&gt;366.94,W1670&lt;368),12,IF(AND(W1670&gt;571.94,W1670&lt;573),13,IF(AND(W1670&gt;162.68,W1670&lt;164),14,IF(AND(W1670&gt;755.97,W1670&lt;757),15,IF(AND(W1670&gt;667.99,W1670&lt;669),16,IF(AND(W1670&gt;196.66,W1670&lt;198),17,IF(AND(W1670&gt;989.88,W1670&lt;991),18,IF(AND(W1670&gt;731.33,W1670&lt;733),19,IF(AND(W1670&gt;377.7,W1670&lt;379),20))))))))))))))))))</f>
        <v>0</v>
      </c>
      <c r="AM1670" s="52" t="b">
        <f>IF(AND(Y1670&gt;46.2,Y1670&lt;46.5),3,IF(AND(Y1670&gt;18.8,Y1670&lt;19.1),4,IF(AND(Y1670&gt;15.8,Y1670&lt;16),5,IF(AND(Y1670&gt;78.7,Y1670&lt;79),6,IF(AND(Y1670&gt;32.1,Y1670&lt;32.4),7,IF(AND(Y1670&gt;26.9,Y1670&lt;27.3),8,IF(AND(Y1670&gt;125,Y1670&lt;125.5),9,IF(AND(Y1670&gt;48.2,Y1670&lt;48.52),10,IF(AND(Y1670&gt;43.1,Y1670&lt;43.6),11,IF(AND(Y1670&gt;48.53,Y1670&lt;48.7),12,IF(AND(Y1670&gt;19.6,Y1670&lt;20.1),13,IF(AND(Y1670&gt;16.5,Y1670&lt;16.9),14,IF(AND(Y1670&gt;82.4,Y1670&lt;82.8),15,IF(AND(Y1670&gt;33.6,Y1670&lt;34),16,IF(AND(Y1670&gt;28,Y1670&lt;28.6),17,IF(AND(Y1670&gt;130.8,Y1670&lt;131.4),18,IF(AND(Y1670&gt;50.5,Y1670&lt;50.9),19,IF(AND(Y1670&gt;45.2,Y1670&lt;45.8),20))))))))))))))))))</f>
        <v>0</v>
      </c>
      <c r="AO1670" s="4">
        <f t="shared" si="3736"/>
        <v>0</v>
      </c>
      <c r="AP1670" s="4">
        <f t="shared" si="3737"/>
        <v>0</v>
      </c>
      <c r="AQ1670" s="4">
        <f t="shared" si="3805"/>
        <v>0</v>
      </c>
      <c r="AU1670" s="329"/>
      <c r="AV1670" s="326"/>
      <c r="AW1670" s="326"/>
      <c r="AX1670" s="322" t="s">
        <v>53</v>
      </c>
      <c r="AY1670" s="293"/>
      <c r="AZ1670" s="11">
        <f>ROUND(AZ1669/AW1663,2)</f>
        <v>1896.3</v>
      </c>
      <c r="BA1670" s="11">
        <f>ROUND(BA1669/AW1663,2)</f>
        <v>1896.3</v>
      </c>
      <c r="BB1670" s="11">
        <f>ROUND(BB1669/AW1663,2)</f>
        <v>0</v>
      </c>
      <c r="BC1670" s="11">
        <f>ROUND(BC1669/AW1663,2)</f>
        <v>0</v>
      </c>
      <c r="BD1670" s="11">
        <f>ROUND(BD1669/AW1663,2)</f>
        <v>0</v>
      </c>
      <c r="BE1670" s="11">
        <f>ROUND(BE1669/AW1663,2)</f>
        <v>0</v>
      </c>
      <c r="BF1670" s="11">
        <f>ROUND(BF1669/AW1663,2)</f>
        <v>0</v>
      </c>
      <c r="BG1670" s="11">
        <f>ROUND(BG1669/AW1663,2)</f>
        <v>0</v>
      </c>
      <c r="BH1670" s="11">
        <f>ROUND(BH1669/AW1663,2)</f>
        <v>0</v>
      </c>
      <c r="BI1670" s="11">
        <f>ROUND(BI1669/AW1663,2)</f>
        <v>0</v>
      </c>
      <c r="BJ1670" s="11">
        <f>ROUND(BJ1669/AW1663,2)</f>
        <v>0</v>
      </c>
      <c r="BK1670" s="11">
        <f>ROUND(BK1669/AW1663,2)</f>
        <v>0</v>
      </c>
      <c r="BL1670" s="11">
        <f>ROUND(BL1669/AW1663,2)</f>
        <v>0</v>
      </c>
      <c r="BM1670" s="11">
        <f>ROUND(BM1669/AW1663,2)</f>
        <v>0</v>
      </c>
      <c r="BN1670" s="11">
        <f>ROUND(BN1669/AW1663,2)</f>
        <v>0</v>
      </c>
      <c r="BO1670" s="11">
        <f>ROUND(BO1669/AW1663,2)</f>
        <v>0</v>
      </c>
      <c r="BP1670" s="11">
        <f>ROUND(BP1669/AW1663,2)</f>
        <v>0</v>
      </c>
      <c r="BQ1670" s="11">
        <f>ROUND(BQ1669/AW1663,2)</f>
        <v>0</v>
      </c>
      <c r="BR1670" s="11">
        <f>ROUND(BR1669/AW1663,2)</f>
        <v>0</v>
      </c>
      <c r="BS1670" s="11">
        <f>ROUND(BS1669/AW1663,2)</f>
        <v>0</v>
      </c>
      <c r="BT1670" s="11">
        <f>ROUND(BT1669/AW1663,2)</f>
        <v>0</v>
      </c>
      <c r="BU1670" s="27" t="s">
        <v>335</v>
      </c>
      <c r="BX1670" s="52" t="b">
        <f>IF(AND(BA1670&gt;947.15,BA1670&lt;949),3,IF(AND(BA1670&gt;623.59,BA1670&lt;625),4,IF(AND(BA1670&gt;237.38,BA1670&lt;239),5,IF(AND(BA1670&gt;1986,BA1670&lt;1988),6,IF(AND(BA1670&gt;739.75,BA1670&lt;741),7,IF(AND(BA1670&gt;282.91,BA1670&lt;284),8,IF(AND(BA1670&gt;2681.35,BA1670&lt;2683),9,IF(AND(BA1670&gt;828.59,BA1670&lt;830),10,IF(AND(BA1670&gt;585.15,BA1670&lt;587),11,IF(AND(BA1670&gt;991.71,BA1670&lt;993),12,IF(AND(BA1670&gt;652.95,BA1670&lt;654),13,IF(AND(BA1670&gt;248.59,BA1670&lt;250),14,IF(AND(BA1670&gt;2079.39,BA1670&lt;2081),15,IF(AND(BA1670&gt;774.57,BA1670&lt;776),16,IF(AND(BA1670&gt;296.25,BA1670&lt;298),17,IF(AND(BA1670&gt;2807.42,BA1670&lt;2809),18,IF(AND(BA1670&gt;867.59,BA1670&lt;869),19,IF(AND(BA1670&gt;612.7,BA1670&lt;614),20))))))))))))))))))</f>
        <v>0</v>
      </c>
      <c r="BY1670" s="52" t="b">
        <f>IF(AND(BC1670&gt;1204.78,BC1670&lt;1206),5,IF(AND(BC1670&gt;1407.63,BC1670&lt;1409),8,IF(AND(BC1670&gt;1427.91,BC1670&lt;1429),11,IF(AND(BC1670&gt;1261.45,BC1670&lt;1263),14,IF(AND(BC1670&gt;1473.83,BC1670&lt;1475),17,IF(AND(BC1670&gt;1495.07,BC1670&lt;1497),20))))))</f>
        <v>0</v>
      </c>
      <c r="BZ1670" s="52" t="b">
        <f>IF(AND(BD1670&gt;486.32,BD1670&lt;488),3,IF(AND(BD1670&gt;324.64,BD1670&lt;326),4,IF(AND(BD1670&gt;286.99,BD1670&lt;288.5),5,IF(AND(BD1670&gt;617.7,BD1670&lt;618),6,IF(AND(BD1670&gt;411.3,BD1670&lt;413),7,IF(AND(BD1670&gt;365.04,BD1670&lt;367),8,IF(AND(BD1670&gt;797.54,BD1670&lt;799),9,IF(AND(BD1670&gt;533.49,BD1670&lt;535),10,IF(AND(BD1670&gt;475.86,BD1670&lt;477),11,IF(AND(BD1670&gt;509.22,BD1670&lt;511),12,IF(AND(BD1670&gt;339.94,BD1670&lt;341.2),13,IF(AND(BD1670&gt;300.53,BD1670&lt;302),14,IF(AND(BD1670&gt;646.78,BD1670&lt;648),15,IF(AND(BD1670&gt;430.68,BD1670&lt;432),16,IF(AND(BD1670&gt;382.24,BD1670&lt;384),17,IF(AND(BD1670&gt;835.07,BD1670&lt;837),18,IF(AND(BD1670&gt;558.61,BD1670&lt;560),19,IF(AND(BD1670&gt;498.27,BD1670&lt;500),20))))))))))))))))))</f>
        <v>0</v>
      </c>
      <c r="CA1670" s="52" t="b">
        <f>IF(AND(BF1670&gt;497.89,BF1670&lt;499),3,IF(AND(BF1670&gt;360.29,BF1670&lt;362),4,IF(AND(BF1670&gt;249.38,BF1670&lt;251),5,IF(AND(BF1670&gt;628.22,BF1670&lt;630),6,IF(AND(BF1670&gt;455.21,BF1670&lt;457),7,IF(AND(BF1670&gt;315.16,BF1670&lt;317),8,IF(AND(BF1670&gt;814.35,BF1670&lt;816),9,IF(AND(BF1670&gt;571.19,BF1670&lt;573),10,IF(AND(BF1670&gt;401.59,BF1670&lt;403),11,IF(AND(BF1670&gt;521.33,BF1670&lt;523),12,IF(AND(BF1670&gt;377.28,BF1670&lt;379),13,IF(AND(BF1670&gt;261.15,BF1670&lt;263),14,IF(AND(BF1670&gt;657.8,BF1670&lt;659),15,IF(AND(BF1670&gt;476.66,BF1670&lt;478),16,IF(AND(BF1670&gt;330.01,BF1670&lt;332),17,IF(AND(BF1670&gt;852.67,BF1670&lt;854),18,IF(AND(BF1670&gt;598.08,BF1670&lt;600),19,IF(AND(BF1670&gt;420.51,BF1670&lt;422),20))))))))))))))))))</f>
        <v>0</v>
      </c>
      <c r="CB1670" s="52" t="b">
        <f>IF(AND(BK1670&gt;358.85,BK1670&lt;360),3,IF(AND(BK1670&gt;129.83,BK1670&lt;131),4,IF(AND(BK1670&gt;77.61,BK1670&lt;79),5,IF(AND(BK1670&gt;426.19,BK1670&lt;428),6,IF(AND(BK1670&gt;159.77,BK1670&lt;161),7,IF(AND(BK1670&gt;94.38,BK1670&lt;96),8,IF(AND(BK1670&gt;567.37,BK1670&lt;569),9,IF(AND(BK1670&gt;203.4,BK1670&lt;205),10,IF(AND(BK1670&gt;131.96,BK1670&lt;133),11,IF(AND(BK1670&gt;375.76,BK1670&lt;377),12,IF(AND(BK1670&gt;135.98,BK1670&lt;137),13,IF(AND(BK1670&gt;81.31,BK1670&lt;83),14,IF(AND(BK1670&gt;446.27,BK1670&lt;448),15,IF(AND(BK1670&gt;167.32,BK1670&lt;169),16,IF(AND(BK1670&gt;98.86,BK1670&lt;100),17,IF(AND(BK1670&gt;594.08,BK1670&lt;596),18,IF(AND(BK1670&gt;213.01,BK1670&lt;215),19,IF(AND(BK1670&gt;138.21,BK1670&lt;140),20))))))))))))))))))</f>
        <v>0</v>
      </c>
      <c r="CC1670" s="52" t="b">
        <f>IF(AND(BM1670&gt;195.17,BM1670&lt;197),3,IF(AND(BM1670&gt;88.93,BM1670&lt;90),4,IF(AND(BM1670&gt;47.88,BM1670&lt;49),5,IF(AND(BM1670&gt;245.08,BM1670&lt;247),6,IF(AND(BM1670&gt;111.07,BM1670&lt;113),7,IF(AND(BM1670&gt;60.92,BM1670&lt;62),8,IF(AND(BM1670&gt;296.11,BM1670&lt;298),9,IF(AND(BM1670&gt;139.41,BM1670&lt;141),10,IF(AND(BM1670&gt;78.67,BM1670&lt;80),11,IF(AND(BM1670&gt;204.39,BM1670&lt;206),12,IF(AND(BM1670&gt;93.16,BM1670&lt;95),13,IF(AND(BM1670&gt;50.17,BM1670&lt;52),14,IF(AND(BM1670&gt;256.64,BM1670&lt;258),15,IF(AND(BM1670&gt;116.33,BM1670&lt;118),16,IF(AND(BM1670&gt;63.83,BM1670&lt;65),17,IF(AND(BM1670&gt;310.07,BM1670&lt;312),18,IF(AND(BM1670&gt;146.01,BM1670&lt;148),19,IF(AND(BM1670&gt;82.42,BM1670&lt;84),20))))))))))))))))))</f>
        <v>0</v>
      </c>
      <c r="CD1670" s="52" t="b">
        <f>IF(AND(BO1670&gt;107.35,BO1670&lt;109),3,IF(AND(BO1670&gt;63.65,BO1670&lt;65),4,IF(AND(BO1670&gt;44.75,BO1670&lt;46),5,IF(AND(BO1670&gt;143.27,BO1670&lt;145),6,IF(AND(BO1670&gt;85.58,BO1670&lt;87),7,IF(AND(BO1670&gt;60.46,BO1670&lt;62),8,IF(AND(BO1670&gt;194.16,BO1670&lt;196),9,IF(AND(BO1670&gt;117.24,BO1670&lt;119),10,IF(AND(BO1670&gt;82.88,BO1670&lt;84),11,IF(AND(BO1670&gt;112.44,BO1670&lt;114),12,IF(AND(BO1670&gt;66.69,BO1670&lt;68),13,IF(AND(BO1670&gt;46.9,BO1670&lt;48),14,IF(AND(BO1670&gt;150.05,BO1670&lt;152),15,IF(AND(BO1670&gt;90.65,BO1670&lt;91),16,IF(AND(BO1670&gt;63.34,BO1670&lt;65),17,IF(AND(BO1670&gt;203.34,BO1670&lt;205),18,IF(AND(BO1670&gt;122.8,BO1670&lt;124),19,IF(AND(BO1670&gt;86.83,BO1670&lt;88),20))))))))))))))))))</f>
        <v>0</v>
      </c>
      <c r="CE1670" s="52" t="b">
        <f>IF(AND(BP1670&gt;139.85,BP1670&lt;141),3,IF(AND(BP1670&gt;103.84,BP1670&lt;105),4,IF(AND(BP1670&gt;52.32,BP1670&lt;54),5,IF(AND(BP1670&gt;285.46,BP1670&lt;287),6,IF(AND(BP1670&gt;118.42,BP1670&lt;120),7,IF(AND(BP1670&gt;62.42,BP1670&lt;64),8,IF(AND(BP1670&gt;412.27,BP1670&lt;414),9,IF(AND(BP1670&gt;140.33,BP1670&lt;142),10,IF(AND(BP1670&gt;145,BP1670&lt;147),11,IF(AND(BP1670&gt;146.47,BP1670&lt;148),12,IF(AND(BP1670&gt;108.77,BP1670&lt;110),13,IF(AND(BP1670&gt;54.82,BP1670&lt;56),14,IF(AND(BP1670&gt;298.92,BP1670&lt;300),15,IF(AND(BP1670&gt;124.03,BP1670&lt;126),16,IF(AND(BP1670&gt;65.4,BP1670&lt;67),17,IF(AND(BP1670&gt;431.69,BP1670&lt;433),18,IF(AND(BP1670&gt;146.97,BP1670&lt;148),19,IF(AND(BP1670&gt;151.86,BP1670&lt;153),20))))))))))))))))))</f>
        <v>0</v>
      </c>
      <c r="CF1670" s="52" t="b">
        <f>IF(AND(BQ1670&gt;350.42,BQ1670&lt;352),3,IF(AND(BQ1670&gt;546.22,BQ1670&lt;548),4,IF(AND(BQ1670&gt;155.33,BQ1670&lt;157),5,IF(AND(BQ1670&gt;721.99,BQ1670&lt;723),6,IF(AND(BQ1670&gt;638.96,BQ1670&lt;639),7,IF(AND(BQ1670&gt;187.79,BQ1670&lt;189),8,IF(AND(BQ1670&gt;945.4,BQ1670&lt;947),9,IF(AND(BQ1670&gt;698.46,BQ1670&lt;670),10,IF(AND(BQ1670&gt;360.7,BQ1670&lt;362),11,IF(AND(BQ1670&gt;366.94,BQ1670&lt;368),12,IF(AND(BQ1670&gt;571.94,BQ1670&lt;573),13,IF(AND(BQ1670&gt;162.68,BQ1670&lt;164),14,IF(AND(BQ1670&gt;755.97,BQ1670&lt;757),15,IF(AND(BQ1670&gt;667.99,BQ1670&lt;669),16,IF(AND(BQ1670&gt;196.66,BQ1670&lt;198),17,IF(AND(BQ1670&gt;989.88,BQ1670&lt;991),18,IF(AND(BQ1670&gt;731.33,BQ1670&lt;733),19,IF(AND(BQ1670&gt;377.7,BQ1670&lt;379),20))))))))))))))))))</f>
        <v>0</v>
      </c>
      <c r="CG1670" s="52" t="b">
        <f>IF(AND(BS1670&gt;46.2,BS1670&lt;46.5),3,IF(AND(BS1670&gt;18.8,BS1670&lt;19.1),4,IF(AND(BS1670&gt;15.8,BS1670&lt;16),5,IF(AND(BS1670&gt;78.7,BS1670&lt;79),6,IF(AND(BS1670&gt;32.1,BS1670&lt;32.4),7,IF(AND(BS1670&gt;26.9,BS1670&lt;27.3),8,IF(AND(BS1670&gt;125,BS1670&lt;125.5),9,IF(AND(BS1670&gt;48.2,BS1670&lt;48.52),10,IF(AND(BS1670&gt;43.1,BS1670&lt;43.6),11,IF(AND(BS1670&gt;48.53,BS1670&lt;48.7),12,IF(AND(BS1670&gt;19.6,BS1670&lt;20.1),13,IF(AND(BS1670&gt;16.5,BS1670&lt;16.9),14,IF(AND(BS1670&gt;82.4,BS1670&lt;82.8),15,IF(AND(BS1670&gt;33.6,BS1670&lt;34),16,IF(AND(BS1670&gt;28,BS1670&lt;28.6),17,IF(AND(BS1670&gt;130.8,BS1670&lt;131.4),18,IF(AND(BS1670&gt;50.5,BS1670&lt;50.9),19,IF(AND(BS1670&gt;45.2,BS1670&lt;45.8),20))))))))))))))))))</f>
        <v>0</v>
      </c>
    </row>
    <row r="1671" spans="1:88" ht="90" customHeight="1">
      <c r="A1671" s="369"/>
      <c r="B1671" s="342"/>
      <c r="C1671" s="342"/>
      <c r="D1671" s="292" t="s">
        <v>54</v>
      </c>
      <c r="E1671" s="293"/>
      <c r="F1671" s="10" t="s">
        <v>36</v>
      </c>
      <c r="G1671" s="12">
        <f>IF(AD1671=FALSE,0,AD1671)</f>
        <v>948.15</v>
      </c>
      <c r="H1671" s="12" t="s">
        <v>36</v>
      </c>
      <c r="I1671" s="12">
        <f>IF(AE1671=FALSE,0,AE1671)</f>
        <v>0</v>
      </c>
      <c r="J1671" s="12">
        <f>IF(AF1671=FALSE,0,AF1671)</f>
        <v>0</v>
      </c>
      <c r="K1671" s="12" t="s">
        <v>36</v>
      </c>
      <c r="L1671" s="12">
        <f>IF(AG1671=FALSE,0,AG1671)</f>
        <v>0</v>
      </c>
      <c r="M1671" s="12" t="s">
        <v>36</v>
      </c>
      <c r="N1671" s="12" t="s">
        <v>36</v>
      </c>
      <c r="O1671" s="12" t="s">
        <v>36</v>
      </c>
      <c r="P1671" s="12" t="s">
        <v>36</v>
      </c>
      <c r="Q1671" s="12">
        <f>IF(AH1671=FALSE,0,AH1671)</f>
        <v>0</v>
      </c>
      <c r="R1671" s="12" t="s">
        <v>36</v>
      </c>
      <c r="S1671" s="12">
        <f>IF(AI1671=FALSE,0,AI1671)</f>
        <v>0</v>
      </c>
      <c r="T1671" s="12" t="s">
        <v>36</v>
      </c>
      <c r="U1671" s="12">
        <f>IF(AJ1671=FALSE,0,AJ1671)</f>
        <v>0</v>
      </c>
      <c r="V1671" s="12">
        <f>IF(AK1671=FALSE,0,AK1671)</f>
        <v>0</v>
      </c>
      <c r="W1671" s="12">
        <f>IF(AL1671=FALSE,0,AL1671)</f>
        <v>0</v>
      </c>
      <c r="X1671" s="12" t="s">
        <v>36</v>
      </c>
      <c r="Y1671" s="12">
        <f>IF(AM1671=FALSE,0,AM1671)</f>
        <v>0</v>
      </c>
      <c r="Z1671" s="12" t="s">
        <v>36</v>
      </c>
      <c r="AA1671" s="27" t="s">
        <v>336</v>
      </c>
      <c r="AD1671" s="52">
        <f>IF(AD1670=3,948.15,IF(AD1670=4,624.59,IF(AD1670=5,238.38,IF(AD1670=6,1987,IF(AD1670=7,740.75,IF(AD1670=8,283.91,IF(AD1670=9,2682.35,IF(AD1670=10,829.59,IF(AD1670=11,586.15,IF(AD1670=12,992.71,IF(AD1670=13,653.95,IF(AD1670=14,249.59,IF(AD1670=15,2080.39,IF(AD1670=16,775.57,IF(AD1670=17,297.25,IF(AD1670=18,2808.42,IF(AD1670=19,868.59,IF(AD1670=20,613.7))))))))))))))))))</f>
        <v>948.15</v>
      </c>
      <c r="AE1671" s="52" t="b">
        <f>IF(AE1670=5,1205.78,IF(AE1670=8,1408.63,IF(AE1670=11,1428.91,IF(AE1670=14,1262.45,IF(AE1670=17,1474.83,IF(AE1670=20,1496.07))))))</f>
        <v>0</v>
      </c>
      <c r="AF1671" s="52" t="b">
        <f>IF(AF1670=3,487.32,IF(AF1670=4,325.64,IF(AF1670=5,287.99,IF(AF1670=6,618.7,IF(AF1670=7,412.3,IF(AF1670=8,366.04,IF(AF1670=9,798.54,IF(AF1670=10,534.49,IF(AF1670=11,476.86,IF(AF1670=12,510.22,IF(AF1670=13,340.94,IF(AF1670=14,301.53,IF(AF1670=15,647.78,IF(AF1670=16,431.68,IF(AF1670=17,383.24,IF(AF1670=18,836.07,IF(AF1670=19,559.61,IF(AF1670=20,499.27))))))))))))))))))</f>
        <v>0</v>
      </c>
      <c r="AG1671" s="52" t="b">
        <f>IF(AG1670=3,498.89,IF(AG1670=4,361.29,IF(AG1670=5,250.38,IF(AG1670=6,629.22,IF(AG1670=7,456.21,IF(AG1670=8,316.16,IF(AG1670=9,815.35,IF(AG1670=10,572.19,IF(AG1670=11,402.59,IF(AG1670=12,522.33,IF(AG1670=13,378.28,IF(AG1670=14,262.15,IF(AG1670=15,658.8,IF(AG1670=16,477.66,IF(AG1670=17,331.01,IF(AG1670=18,853.67,IF(AG1670=19,599.08,IF(AG1670=20,421.51))))))))))))))))))</f>
        <v>0</v>
      </c>
      <c r="AH1671" s="52" t="b">
        <f>IF(AH1670=3,359.85,IF(AH1670=4,130.83,IF(AH1670=5,78.61,IF(AH1670=6,427.19,IF(AH1670=7,160.77,IF(AH1670=8,95.38,IF(AH1670=9,568.37,IF(AH1670=10,204.4,IF(AH1670=11,132.96,IF(AH1670=12,376.76,IF(AH1670=13,136.98,IF(AH1670=14,82.31,IF(AH1670=15,447.27,IF(AH1670=16,168.32,IF(AH1670=17,99.86,IF(AH1670=18,595.08,IF(AH1670=19,214.01,IF(AH1670=20,139.21))))))))))))))))))</f>
        <v>0</v>
      </c>
      <c r="AI1671" s="52" t="b">
        <f>IF(AI1670=3,196.17,IF(AI1670=4,89.93,IF(AI1670=5,48.88,IF(AI1670=6,246.08,IF(AI1670=7,112.07,IF(AI1670=8,61.92,IF(AI1670=9,297.11,IF(AI1670=10,140.41,IF(AI1670=11,79.67,IF(AI1670=12,205.39,IF(AI1670=13,94.16,IF(AI1670=14,51.17,IF(AI1670=15,257.64,IF(AI1670=16,117.33,IF(AI1670=17,64.83,IF(AI1670=18,311.07,IF(AI1670=19,147.01,IF(AI1670=20,83.42))))))))))))))))))</f>
        <v>0</v>
      </c>
      <c r="AJ1671" s="52" t="b">
        <f>IF(AJ1670=3,108.35,IF(AJ1670=4,64.65,IF(AJ1670=5,45.75,IF(AJ1670=6,144.27,IF(AJ1670=7,86.58,IF(AJ1670=8,61.46,IF(AJ1670=9,195.16,IF(AJ1670=10,118.24,IF(AJ1670=11,83.88,IF(AJ1670=12,113.44,IF(AJ1670=13,67.69,IF(AJ1670=14,47.9,IF(AJ1670=15,151.05,IF(AJ1670=16,90.65,IF(AJ1670=17,64.34,IF(AJ1670=18,204.34,IF(AJ1670=19,123.8,IF(AJ1670=20,87.83))))))))))))))))))</f>
        <v>0</v>
      </c>
      <c r="AK1671" s="52" t="b">
        <f>IF(AK1670=3,140.85,IF(AK1670=4,104.84,IF(AK1670=5,53.32,IF(AK1670=6,286.46,IF(AK1670=7,119.42,IF(AK1670=8,63.42,IF(AK1670=9,413.27,IF(AK1670=10,141.33,IF(AK1670=11,146,IF(AK1670=12,147.47,IF(AK1670=13,109.77,IF(AK1670=14,55.82,IF(AK1670=15,299.92,IF(AK1670=16,125.03,IF(AK1670=17,66.4,IF(AK1670=18,432.69,IF(AK1670=19,147.97,IF(AK1670=20,152.86))))))))))))))))))</f>
        <v>0</v>
      </c>
      <c r="AL1671" s="52" t="b">
        <f>IF(AL1670=3,351.42,IF(AL1670=4,547.22,IF(AL1670=5,156.33,IF(AL1670=6,722.99,IF(AL1670=7,638.96,IF(AL1670=8,188.79,IF(AL1670=9,946.4,IF(AL1670=10,699.46,IF(AL1670=11,361.7,IF(AL1670=12,367.94,IF(AL1670=13,572.94,IF(AL1670=14,163.68,IF(AL1670=15,756.97,IF(AL1670=16,668.99,IF(AL1670=17,197.66,IF(AL1670=18,990.88,IF(AL1670=19,732.33,IF(AL1670=20,378.7))))))))))))))))))</f>
        <v>0</v>
      </c>
      <c r="AM1671" s="52" t="b">
        <f>IF(AM1670=3,46.41,IF(AM1670=4,19.01,IF(AM1670=5,15.96,IF(AM1670=6,78.9,IF(AM1670=7,32.34,IF(AM1670=8,27.09,IF(AM1670=9,125.27,IF(AM1670=10,48.48,IF(AM1670=11,43.47,IF(AM1670=12,48.59,IF(AM1670=13,19.9,IF(AM1670=14,16.71,IF(AM1670=15,82.61,IF(AM1670=16,33.86,IF(AM1670=17,28.36,IF(AM1670=18,131.15,IF(AM1670=19,50.76,IF(AM1670=20,45.51))))))))))))))))))</f>
        <v>0</v>
      </c>
      <c r="AO1671" s="4">
        <f t="shared" si="3736"/>
        <v>0</v>
      </c>
      <c r="AP1671" s="4">
        <f t="shared" si="3737"/>
        <v>0</v>
      </c>
      <c r="AQ1671" s="4">
        <f t="shared" si="3805"/>
        <v>0</v>
      </c>
      <c r="AU1671" s="329"/>
      <c r="AV1671" s="326"/>
      <c r="AW1671" s="326"/>
      <c r="AX1671" s="322" t="s">
        <v>54</v>
      </c>
      <c r="AY1671" s="293"/>
      <c r="AZ1671" s="10" t="s">
        <v>36</v>
      </c>
      <c r="BA1671" s="12">
        <f>IF(BX1671=FALSE,0,BX1671)</f>
        <v>1896.3</v>
      </c>
      <c r="BB1671" s="12" t="s">
        <v>36</v>
      </c>
      <c r="BC1671" s="12">
        <f>IF(BY1671=FALSE,0,BY1671)</f>
        <v>0</v>
      </c>
      <c r="BD1671" s="12">
        <f>IF(BZ1671=FALSE,0,BZ1671)</f>
        <v>0</v>
      </c>
      <c r="BE1671" s="12" t="s">
        <v>36</v>
      </c>
      <c r="BF1671" s="12">
        <f>IF(CA1671=FALSE,0,CA1671)</f>
        <v>0</v>
      </c>
      <c r="BG1671" s="12" t="s">
        <v>36</v>
      </c>
      <c r="BH1671" s="12" t="s">
        <v>36</v>
      </c>
      <c r="BI1671" s="12" t="s">
        <v>36</v>
      </c>
      <c r="BJ1671" s="12" t="s">
        <v>36</v>
      </c>
      <c r="BK1671" s="12">
        <f>IF(CB1671=FALSE,0,CB1671)</f>
        <v>0</v>
      </c>
      <c r="BL1671" s="12" t="s">
        <v>36</v>
      </c>
      <c r="BM1671" s="12">
        <f>IF(CC1671=FALSE,0,CC1671)</f>
        <v>0</v>
      </c>
      <c r="BN1671" s="12" t="s">
        <v>36</v>
      </c>
      <c r="BO1671" s="12">
        <f>IF(CD1671=FALSE,0,CD1671)</f>
        <v>0</v>
      </c>
      <c r="BP1671" s="12">
        <f>IF(CE1671=FALSE,0,CE1671)</f>
        <v>0</v>
      </c>
      <c r="BQ1671" s="12">
        <f>IF(CF1671=FALSE,0,CF1671)</f>
        <v>0</v>
      </c>
      <c r="BR1671" s="12" t="s">
        <v>36</v>
      </c>
      <c r="BS1671" s="12">
        <f>IF(CG1671=FALSE,0,CG1671)</f>
        <v>0</v>
      </c>
      <c r="BT1671" s="12" t="s">
        <v>36</v>
      </c>
      <c r="BU1671" s="27" t="s">
        <v>336</v>
      </c>
      <c r="BX1671" s="52">
        <f>IF(AD1670=3,1896.3,IF(AD1670=4,1249.18,IF(AD1670=5,476.76,IF(AD1670=6,3974,IF(AD1670=7,1481.5,IF(AD1670=8,567.82,IF(AD1670=9,5364.7,IF(AD1670=10,1659.18,IF(AD1670=11,1172.3)))))))))</f>
        <v>1896.3</v>
      </c>
      <c r="BY1671" s="52" t="b">
        <f>IF(AE1670=5,2411.56,IF(AE1670=8,2817.26,IF(AE1670=11,2857.82)))</f>
        <v>0</v>
      </c>
      <c r="BZ1671" s="52" t="b">
        <f>IF(AF1670=3,974.64,IF(AF1670=4,651.28,IF(AF1670=5,575.98,IF(AF1670=6,1237.4,IF(AF1670=7,824.6,IF(AF1670=8,732.08,IF(AF1670=9,1597.08,IF(AF1670=10,1068.98,IF(AF1670=11,953.72)))))))))</f>
        <v>0</v>
      </c>
      <c r="CA1671" s="52" t="b">
        <f>IF(AG1670=3,997.78,IF(AG1670=4,722.58,IF(AG1670=5,500.76,IF(AG1670=6,1258.44,IF(AG1670=7,912.42,IF(AG1670=8,632.32,IF(AG1670=9,1630.7,IF(AG1670=10,1144.38,IF(AG1670=11,805.18)))))))))</f>
        <v>0</v>
      </c>
      <c r="CB1671" s="52" t="b">
        <f>IF(AH1670=3,719.7,IF(AH1670=4,261.66,IF(AH1670=5,157.22,IF(AH1670=6,854.38,IF(AH1670=7,321.54,IF(AH1670=8,190.76,IF(AH1670=9,1136.74,IF(AH1670=10,408.8,IF(AH1670=11,265.92)))))))))</f>
        <v>0</v>
      </c>
      <c r="CC1671" s="52" t="b">
        <f>IF(AI1670=3,392.34,IF(AI1670=4,179.86,IF(AI1670=5,97.76,IF(AI1670=6,492.16,IF(AI1670=7,224.14,IF(AI1670=8,123.84,IF(AI1670=9,594.22,IF(AI1670=10,280.82,IF(AI1670=11,159.34)))))))))</f>
        <v>0</v>
      </c>
      <c r="CD1671" s="52" t="b">
        <f>IF(AJ1670=3,216.7,IF(AJ1670=4,129.3,IF(AJ1670=5,91.5,IF(AJ1670=6,288.54,IF(AJ1670=7,173.16,IF(AJ1670=8,122.92,IF(AJ1670=9,390.32,IF(AJ1670=10,236.48,IF(AJ1670=11,167.76)))))))))</f>
        <v>0</v>
      </c>
      <c r="CE1671" s="52" t="b">
        <f>IF(AK1670=3,281.7,IF(AK1670=4,209.68,IF(AK1670=5,106.64,IF(AK1670=6,572.92,IF(AK1670=7,238.84,IF(AK1670=8,126.84,IF(AK1670=9,826.54,IF(AK1670=10,282.66,IF(AK1670=11,292)))))))))</f>
        <v>0</v>
      </c>
      <c r="CF1671" s="52" t="b">
        <f>IF(AL1670=3,702.84,IF(AL1670=4,1094.44,IF(AL1670=5,312.66,IF(AL1670=6,1445.98,IF(AL1670=7,1277.92,IF(AL1670=8,377.58,IF(AL1670=9,1892.8,IF(AL1670=10,1398.92,IF(AL1670=11,723.4)))))))))</f>
        <v>0</v>
      </c>
      <c r="CG1671" s="52" t="b">
        <f>IF(AM1670=3,92.82,IF(AM1670=4,38.02,IF(AM1670=5,31.92,IF(AM1670=6,157.8,IF(AM1670=7,64.68,IF(AM1670=8,54.18,IF(AM1670=9,250.54,IF(AM1670=10,96.96,IF(AM1670=11,86.94)))))))))</f>
        <v>0</v>
      </c>
    </row>
    <row r="1672" spans="1:88" ht="30" customHeight="1">
      <c r="A1672" s="367" t="s">
        <v>38</v>
      </c>
      <c r="B1672" s="282" t="s">
        <v>249</v>
      </c>
      <c r="C1672" s="282">
        <v>483.96</v>
      </c>
      <c r="D1672" s="282" t="s">
        <v>27</v>
      </c>
      <c r="E1672" s="2" t="s">
        <v>28</v>
      </c>
      <c r="F1672" s="10">
        <f>G1672+I1672+J1672+L1672+Q1672+S1672+U1672+V1672+W1672+Y1672+Z1672</f>
        <v>458866.67</v>
      </c>
      <c r="G1672" s="44">
        <v>458866.67</v>
      </c>
      <c r="H1672" s="10">
        <v>0</v>
      </c>
      <c r="I1672" s="46">
        <v>0</v>
      </c>
      <c r="J1672" s="46">
        <v>0</v>
      </c>
      <c r="K1672" s="10">
        <v>0</v>
      </c>
      <c r="L1672" s="10">
        <f>M1672+O1672</f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4">
        <v>0</v>
      </c>
      <c r="W1672" s="14">
        <v>0</v>
      </c>
      <c r="X1672" s="10">
        <v>0</v>
      </c>
      <c r="Y1672" s="14">
        <v>0</v>
      </c>
      <c r="Z1672" s="14">
        <v>0</v>
      </c>
      <c r="AA1672" s="27" t="s">
        <v>328</v>
      </c>
      <c r="AO1672" s="4">
        <f t="shared" si="3736"/>
        <v>0</v>
      </c>
      <c r="AP1672" s="4">
        <f t="shared" si="3737"/>
        <v>0</v>
      </c>
      <c r="AQ1672" s="4">
        <f t="shared" si="3805"/>
        <v>0</v>
      </c>
      <c r="AU1672" s="329" t="s">
        <v>38</v>
      </c>
      <c r="AV1672" s="326" t="s">
        <v>249</v>
      </c>
      <c r="AW1672" s="326">
        <v>483.96</v>
      </c>
      <c r="AX1672" s="326" t="s">
        <v>27</v>
      </c>
      <c r="AY1672" s="2" t="s">
        <v>28</v>
      </c>
      <c r="AZ1672" s="10">
        <f>BA1672+BC1672+BD1672+BF1672+BK1672+BM1672+BO1672+BP1672+BQ1672+BS1672+BT1672</f>
        <v>917733.35</v>
      </c>
      <c r="BA1672" s="44">
        <f>ROUND($C1672*BA1680,2)</f>
        <v>917733.35</v>
      </c>
      <c r="BB1672" s="10">
        <f>ROUND(H1672*2,2)</f>
        <v>0</v>
      </c>
      <c r="BC1672" s="44">
        <f>ROUND($C1672*BC1680,2)</f>
        <v>0</v>
      </c>
      <c r="BD1672" s="44">
        <f>ROUND($C1672*BD1680,2)</f>
        <v>0</v>
      </c>
      <c r="BE1672" s="10">
        <f>ROUND(K1672*2,2)</f>
        <v>0</v>
      </c>
      <c r="BF1672" s="44">
        <f>ROUND($C1672*BF1680,2)</f>
        <v>0</v>
      </c>
      <c r="BG1672" s="10">
        <f>ROUND(M1672*2,2)</f>
        <v>0</v>
      </c>
      <c r="BH1672" s="10">
        <f>ROUND(N1672*2,2)</f>
        <v>0</v>
      </c>
      <c r="BI1672" s="10">
        <f>ROUND(O1672*2,2)</f>
        <v>0</v>
      </c>
      <c r="BJ1672" s="10">
        <f>ROUND(P1672*2,2)</f>
        <v>0</v>
      </c>
      <c r="BK1672" s="44">
        <f>ROUND($C1672*BK1680,2)</f>
        <v>0</v>
      </c>
      <c r="BL1672" s="10">
        <f>ROUND(R1672*2,2)</f>
        <v>0</v>
      </c>
      <c r="BM1672" s="44">
        <f>ROUND($C1672*BM1680,2)</f>
        <v>0</v>
      </c>
      <c r="BN1672" s="10">
        <f>ROUND(T1672*2,2)</f>
        <v>0</v>
      </c>
      <c r="BO1672" s="44">
        <f>ROUND($C1672*BO1680,2)</f>
        <v>0</v>
      </c>
      <c r="BP1672" s="44">
        <f>ROUND(V1672*2,2)</f>
        <v>0</v>
      </c>
      <c r="BQ1672" s="44">
        <f>ROUND($C1672*BQ1680,2)</f>
        <v>0</v>
      </c>
      <c r="BR1672" s="10">
        <f>ROUND(X1672*2,2)</f>
        <v>0</v>
      </c>
      <c r="BS1672" s="44">
        <f>ROUND(Y1672*2,2)</f>
        <v>0</v>
      </c>
      <c r="BT1672" s="10">
        <f>ROUND(Z1672*2,2)</f>
        <v>0</v>
      </c>
      <c r="BU1672" s="27" t="s">
        <v>328</v>
      </c>
      <c r="CI1672" s="32">
        <f>BF1672-BG1672</f>
        <v>0</v>
      </c>
    </row>
    <row r="1673" spans="1:88" ht="60" customHeight="1">
      <c r="A1673" s="368"/>
      <c r="B1673" s="283"/>
      <c r="C1673" s="283"/>
      <c r="D1673" s="342"/>
      <c r="E1673" s="2" t="s">
        <v>29</v>
      </c>
      <c r="F1673" s="10">
        <f t="shared" ref="F1673:F1677" si="3829">G1673+I1673+J1673+L1673+Q1673+S1673+U1673+V1673+W1673+Y1673+Z1673</f>
        <v>0</v>
      </c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6"/>
      <c r="T1673" s="46"/>
      <c r="U1673" s="46"/>
      <c r="V1673" s="46"/>
      <c r="W1673" s="46"/>
      <c r="X1673" s="46"/>
      <c r="Y1673" s="46"/>
      <c r="Z1673" s="46"/>
      <c r="AA1673" s="27" t="s">
        <v>329</v>
      </c>
      <c r="AO1673" s="4">
        <f t="shared" si="3736"/>
        <v>0</v>
      </c>
      <c r="AP1673" s="4">
        <f t="shared" si="3737"/>
        <v>0</v>
      </c>
      <c r="AQ1673" s="4">
        <f t="shared" si="3805"/>
        <v>0</v>
      </c>
      <c r="AU1673" s="329"/>
      <c r="AV1673" s="326"/>
      <c r="AW1673" s="326"/>
      <c r="AX1673" s="326"/>
      <c r="AY1673" s="2" t="s">
        <v>29</v>
      </c>
      <c r="AZ1673" s="10">
        <f t="shared" ref="AZ1673:AZ1677" si="3830">BA1673+BC1673+BD1673+BF1673+BK1673+BM1673+BO1673+BP1673+BQ1673+BS1673+BT1673</f>
        <v>0</v>
      </c>
      <c r="BA1673" s="102"/>
      <c r="BB1673" s="102"/>
      <c r="BC1673" s="102"/>
      <c r="BD1673" s="102"/>
      <c r="BE1673" s="102"/>
      <c r="BF1673" s="102"/>
      <c r="BG1673" s="102"/>
      <c r="BH1673" s="102"/>
      <c r="BI1673" s="102"/>
      <c r="BJ1673" s="102"/>
      <c r="BK1673" s="102"/>
      <c r="BL1673" s="102"/>
      <c r="BM1673" s="103"/>
      <c r="BN1673" s="103"/>
      <c r="BO1673" s="103"/>
      <c r="BP1673" s="103"/>
      <c r="BQ1673" s="103"/>
      <c r="BR1673" s="103"/>
      <c r="BS1673" s="103"/>
      <c r="BT1673" s="103"/>
      <c r="BU1673" s="27" t="s">
        <v>329</v>
      </c>
    </row>
    <row r="1674" spans="1:88" ht="120" customHeight="1">
      <c r="A1674" s="368"/>
      <c r="B1674" s="283"/>
      <c r="C1674" s="283"/>
      <c r="D1674" s="282" t="s">
        <v>30</v>
      </c>
      <c r="E1674" s="2" t="s">
        <v>31</v>
      </c>
      <c r="F1674" s="10">
        <f t="shared" si="3829"/>
        <v>0</v>
      </c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6"/>
      <c r="T1674" s="46"/>
      <c r="U1674" s="46"/>
      <c r="V1674" s="46"/>
      <c r="W1674" s="46"/>
      <c r="X1674" s="46"/>
      <c r="Y1674" s="46"/>
      <c r="Z1674" s="46"/>
      <c r="AA1674" s="27" t="s">
        <v>330</v>
      </c>
      <c r="AO1674" s="4">
        <f t="shared" ref="AO1674:AO1705" si="3831">IF(ISERROR(FIND(2015,A1674,1)),0,2015)</f>
        <v>0</v>
      </c>
      <c r="AP1674" s="4">
        <f t="shared" ref="AP1674:AP1705" si="3832">IF(ISERROR(FIND(2016,A1674,1)),0,2016)</f>
        <v>0</v>
      </c>
      <c r="AQ1674" s="4">
        <f t="shared" si="3805"/>
        <v>0</v>
      </c>
      <c r="AT1674" s="32">
        <f>AZ1674-BC1674</f>
        <v>0</v>
      </c>
      <c r="AU1674" s="329"/>
      <c r="AV1674" s="326"/>
      <c r="AW1674" s="326"/>
      <c r="AX1674" s="326" t="s">
        <v>30</v>
      </c>
      <c r="AY1674" s="2" t="s">
        <v>31</v>
      </c>
      <c r="AZ1674" s="10">
        <f t="shared" si="3830"/>
        <v>0</v>
      </c>
      <c r="BA1674" s="102"/>
      <c r="BB1674" s="102"/>
      <c r="BC1674" s="102"/>
      <c r="BD1674" s="102"/>
      <c r="BE1674" s="102"/>
      <c r="BF1674" s="102"/>
      <c r="BG1674" s="102"/>
      <c r="BH1674" s="102"/>
      <c r="BI1674" s="102"/>
      <c r="BJ1674" s="102"/>
      <c r="BK1674" s="102"/>
      <c r="BL1674" s="102"/>
      <c r="BM1674" s="103"/>
      <c r="BN1674" s="103"/>
      <c r="BO1674" s="103"/>
      <c r="BP1674" s="103"/>
      <c r="BQ1674" s="103"/>
      <c r="BR1674" s="103"/>
      <c r="BS1674" s="103"/>
      <c r="BT1674" s="103"/>
      <c r="BU1674" s="27" t="s">
        <v>330</v>
      </c>
    </row>
    <row r="1675" spans="1:88" ht="30" customHeight="1">
      <c r="A1675" s="368"/>
      <c r="B1675" s="283"/>
      <c r="C1675" s="283"/>
      <c r="D1675" s="283"/>
      <c r="E1675" s="2" t="s">
        <v>32</v>
      </c>
      <c r="F1675" s="10">
        <f t="shared" si="3829"/>
        <v>0</v>
      </c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6"/>
      <c r="T1675" s="46"/>
      <c r="U1675" s="46"/>
      <c r="V1675" s="46"/>
      <c r="W1675" s="46"/>
      <c r="X1675" s="46"/>
      <c r="Y1675" s="46"/>
      <c r="Z1675" s="46"/>
      <c r="AA1675" s="27" t="s">
        <v>331</v>
      </c>
      <c r="AO1675" s="4">
        <f t="shared" si="3831"/>
        <v>0</v>
      </c>
      <c r="AP1675" s="4">
        <f t="shared" si="3832"/>
        <v>0</v>
      </c>
      <c r="AQ1675" s="4">
        <f t="shared" si="3805"/>
        <v>0</v>
      </c>
      <c r="AU1675" s="329"/>
      <c r="AV1675" s="326"/>
      <c r="AW1675" s="326"/>
      <c r="AX1675" s="326"/>
      <c r="AY1675" s="2" t="s">
        <v>32</v>
      </c>
      <c r="AZ1675" s="10">
        <f t="shared" si="3830"/>
        <v>0</v>
      </c>
      <c r="BA1675" s="102"/>
      <c r="BB1675" s="102"/>
      <c r="BC1675" s="102"/>
      <c r="BD1675" s="102"/>
      <c r="BE1675" s="102"/>
      <c r="BF1675" s="102"/>
      <c r="BG1675" s="102"/>
      <c r="BH1675" s="102"/>
      <c r="BI1675" s="102"/>
      <c r="BJ1675" s="102"/>
      <c r="BK1675" s="102"/>
      <c r="BL1675" s="102"/>
      <c r="BM1675" s="103"/>
      <c r="BN1675" s="103"/>
      <c r="BO1675" s="103"/>
      <c r="BP1675" s="103"/>
      <c r="BQ1675" s="103"/>
      <c r="BR1675" s="103"/>
      <c r="BS1675" s="103"/>
      <c r="BT1675" s="103"/>
      <c r="BU1675" s="27" t="s">
        <v>331</v>
      </c>
    </row>
    <row r="1676" spans="1:88" ht="30" customHeight="1">
      <c r="A1676" s="368"/>
      <c r="B1676" s="283"/>
      <c r="C1676" s="283"/>
      <c r="D1676" s="283"/>
      <c r="E1676" s="2" t="s">
        <v>33</v>
      </c>
      <c r="F1676" s="10">
        <f t="shared" si="3829"/>
        <v>0</v>
      </c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6"/>
      <c r="T1676" s="46"/>
      <c r="U1676" s="46"/>
      <c r="V1676" s="46"/>
      <c r="W1676" s="46"/>
      <c r="X1676" s="46"/>
      <c r="Y1676" s="46"/>
      <c r="Z1676" s="46"/>
      <c r="AA1676" s="27" t="s">
        <v>332</v>
      </c>
      <c r="AO1676" s="4">
        <f t="shared" si="3831"/>
        <v>0</v>
      </c>
      <c r="AP1676" s="4">
        <f t="shared" si="3832"/>
        <v>0</v>
      </c>
      <c r="AQ1676" s="4">
        <f t="shared" si="3805"/>
        <v>0</v>
      </c>
      <c r="AU1676" s="329"/>
      <c r="AV1676" s="326"/>
      <c r="AW1676" s="326"/>
      <c r="AX1676" s="326"/>
      <c r="AY1676" s="2" t="s">
        <v>33</v>
      </c>
      <c r="AZ1676" s="10">
        <f t="shared" si="3830"/>
        <v>0</v>
      </c>
      <c r="BA1676" s="102"/>
      <c r="BB1676" s="102"/>
      <c r="BC1676" s="102"/>
      <c r="BD1676" s="102"/>
      <c r="BE1676" s="102"/>
      <c r="BF1676" s="102"/>
      <c r="BG1676" s="102"/>
      <c r="BH1676" s="102"/>
      <c r="BI1676" s="102"/>
      <c r="BJ1676" s="102"/>
      <c r="BK1676" s="102"/>
      <c r="BL1676" s="102"/>
      <c r="BM1676" s="103"/>
      <c r="BN1676" s="103"/>
      <c r="BO1676" s="103"/>
      <c r="BP1676" s="103"/>
      <c r="BQ1676" s="103"/>
      <c r="BR1676" s="103"/>
      <c r="BS1676" s="103"/>
      <c r="BT1676" s="103"/>
      <c r="BU1676" s="27" t="s">
        <v>332</v>
      </c>
    </row>
    <row r="1677" spans="1:88" ht="30" customHeight="1">
      <c r="A1677" s="368"/>
      <c r="B1677" s="283"/>
      <c r="C1677" s="283"/>
      <c r="D1677" s="342"/>
      <c r="E1677" s="2" t="s">
        <v>34</v>
      </c>
      <c r="F1677" s="10">
        <f t="shared" si="3829"/>
        <v>0</v>
      </c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6"/>
      <c r="T1677" s="46"/>
      <c r="U1677" s="46"/>
      <c r="V1677" s="46"/>
      <c r="W1677" s="46"/>
      <c r="X1677" s="46"/>
      <c r="Y1677" s="46"/>
      <c r="Z1677" s="46"/>
      <c r="AA1677" s="27" t="s">
        <v>333</v>
      </c>
      <c r="AO1677" s="4">
        <f t="shared" si="3831"/>
        <v>0</v>
      </c>
      <c r="AP1677" s="4">
        <f t="shared" si="3832"/>
        <v>0</v>
      </c>
      <c r="AQ1677" s="4">
        <f t="shared" si="3805"/>
        <v>0</v>
      </c>
      <c r="AU1677" s="329"/>
      <c r="AV1677" s="326"/>
      <c r="AW1677" s="326"/>
      <c r="AX1677" s="326"/>
      <c r="AY1677" s="2" t="s">
        <v>34</v>
      </c>
      <c r="AZ1677" s="10">
        <f t="shared" si="3830"/>
        <v>0</v>
      </c>
      <c r="BA1677" s="102"/>
      <c r="BB1677" s="102"/>
      <c r="BC1677" s="102"/>
      <c r="BD1677" s="102"/>
      <c r="BE1677" s="102"/>
      <c r="BF1677" s="102"/>
      <c r="BG1677" s="102"/>
      <c r="BH1677" s="102"/>
      <c r="BI1677" s="102"/>
      <c r="BJ1677" s="102"/>
      <c r="BK1677" s="102"/>
      <c r="BL1677" s="102"/>
      <c r="BM1677" s="103"/>
      <c r="BN1677" s="103"/>
      <c r="BO1677" s="103"/>
      <c r="BP1677" s="103"/>
      <c r="BQ1677" s="103"/>
      <c r="BR1677" s="103"/>
      <c r="BS1677" s="103"/>
      <c r="BT1677" s="103"/>
      <c r="BU1677" s="27" t="s">
        <v>333</v>
      </c>
    </row>
    <row r="1678" spans="1:88" ht="30" customHeight="1">
      <c r="A1678" s="368"/>
      <c r="B1678" s="283"/>
      <c r="C1678" s="283"/>
      <c r="D1678" s="370" t="s">
        <v>35</v>
      </c>
      <c r="E1678" s="371"/>
      <c r="F1678" s="10">
        <f>F1672+F1673+F1674+F1675+F1676+F1677</f>
        <v>458866.67</v>
      </c>
      <c r="G1678" s="10">
        <f t="shared" ref="G1678" si="3833">G1672+G1673+G1674+G1675+G1676+G1677</f>
        <v>458866.67</v>
      </c>
      <c r="H1678" s="10">
        <f t="shared" ref="H1678" si="3834">H1672+H1673+H1674+H1675+H1676+H1677</f>
        <v>0</v>
      </c>
      <c r="I1678" s="10">
        <f t="shared" ref="I1678" si="3835">I1672+I1673+I1674+I1675+I1676+I1677</f>
        <v>0</v>
      </c>
      <c r="J1678" s="10">
        <f t="shared" ref="J1678" si="3836">J1672+J1673+J1674+J1675+J1676+J1677</f>
        <v>0</v>
      </c>
      <c r="K1678" s="10">
        <f t="shared" ref="K1678" si="3837">K1672+K1673+K1674+K1675+K1676+K1677</f>
        <v>0</v>
      </c>
      <c r="L1678" s="10">
        <f t="shared" ref="L1678" si="3838">L1672+L1673+L1674+L1675+L1676+L1677</f>
        <v>0</v>
      </c>
      <c r="M1678" s="10">
        <f t="shared" ref="M1678" si="3839">M1672+M1673+M1674+M1675+M1676+M1677</f>
        <v>0</v>
      </c>
      <c r="N1678" s="10">
        <f t="shared" ref="N1678" si="3840">N1672+N1673+N1674+N1675+N1676+N1677</f>
        <v>0</v>
      </c>
      <c r="O1678" s="10">
        <f t="shared" ref="O1678" si="3841">O1672+O1673+O1674+O1675+O1676+O1677</f>
        <v>0</v>
      </c>
      <c r="P1678" s="10">
        <f t="shared" ref="P1678" si="3842">P1672+P1673+P1674+P1675+P1676+P1677</f>
        <v>0</v>
      </c>
      <c r="Q1678" s="10">
        <f t="shared" ref="Q1678" si="3843">Q1672+Q1673+Q1674+Q1675+Q1676+Q1677</f>
        <v>0</v>
      </c>
      <c r="R1678" s="10">
        <f t="shared" ref="R1678" si="3844">R1672+R1673+R1674+R1675+R1676+R1677</f>
        <v>0</v>
      </c>
      <c r="S1678" s="10">
        <f t="shared" ref="S1678" si="3845">S1672+S1673+S1674+S1675+S1676+S1677</f>
        <v>0</v>
      </c>
      <c r="T1678" s="10">
        <f t="shared" ref="T1678" si="3846">T1672+T1673+T1674+T1675+T1676+T1677</f>
        <v>0</v>
      </c>
      <c r="U1678" s="10">
        <f t="shared" ref="U1678" si="3847">U1672+U1673+U1674+U1675+U1676+U1677</f>
        <v>0</v>
      </c>
      <c r="V1678" s="10">
        <f t="shared" ref="V1678" si="3848">V1672+V1673+V1674+V1675+V1676+V1677</f>
        <v>0</v>
      </c>
      <c r="W1678" s="10">
        <f t="shared" ref="W1678" si="3849">W1672+W1673+W1674+W1675+W1676+W1677</f>
        <v>0</v>
      </c>
      <c r="X1678" s="10">
        <f t="shared" ref="X1678" si="3850">X1672+X1673+X1674+X1675+X1676+X1677</f>
        <v>0</v>
      </c>
      <c r="Y1678" s="10">
        <f t="shared" ref="Y1678" si="3851">Y1672+Y1673+Y1674+Y1675+Y1676+Y1677</f>
        <v>0</v>
      </c>
      <c r="Z1678" s="10">
        <f t="shared" ref="Z1678" si="3852">Z1672+Z1673+Z1674+Z1675+Z1676+Z1677</f>
        <v>0</v>
      </c>
      <c r="AA1678" s="27" t="s">
        <v>334</v>
      </c>
      <c r="AO1678" s="4">
        <f t="shared" si="3831"/>
        <v>0</v>
      </c>
      <c r="AP1678" s="4">
        <f t="shared" si="3832"/>
        <v>0</v>
      </c>
      <c r="AQ1678" s="4">
        <f t="shared" si="3805"/>
        <v>0</v>
      </c>
      <c r="AU1678" s="329"/>
      <c r="AV1678" s="326"/>
      <c r="AW1678" s="326"/>
      <c r="AX1678" s="330" t="s">
        <v>35</v>
      </c>
      <c r="AY1678" s="330"/>
      <c r="AZ1678" s="10">
        <f>AZ1672+AZ1673+AZ1674+AZ1675+AZ1676+AZ1677</f>
        <v>917733.35</v>
      </c>
      <c r="BA1678" s="10">
        <f t="shared" ref="BA1678:BT1678" si="3853">BA1672+BA1673+BA1674+BA1675+BA1676+BA1677</f>
        <v>917733.35</v>
      </c>
      <c r="BB1678" s="10">
        <f t="shared" si="3853"/>
        <v>0</v>
      </c>
      <c r="BC1678" s="10">
        <f t="shared" si="3853"/>
        <v>0</v>
      </c>
      <c r="BD1678" s="10">
        <f t="shared" si="3853"/>
        <v>0</v>
      </c>
      <c r="BE1678" s="10">
        <f t="shared" si="3853"/>
        <v>0</v>
      </c>
      <c r="BF1678" s="10">
        <f t="shared" si="3853"/>
        <v>0</v>
      </c>
      <c r="BG1678" s="10">
        <f t="shared" si="3853"/>
        <v>0</v>
      </c>
      <c r="BH1678" s="10">
        <f t="shared" si="3853"/>
        <v>0</v>
      </c>
      <c r="BI1678" s="10">
        <f t="shared" si="3853"/>
        <v>0</v>
      </c>
      <c r="BJ1678" s="10">
        <f t="shared" si="3853"/>
        <v>0</v>
      </c>
      <c r="BK1678" s="10">
        <f t="shared" si="3853"/>
        <v>0</v>
      </c>
      <c r="BL1678" s="10">
        <f t="shared" si="3853"/>
        <v>0</v>
      </c>
      <c r="BM1678" s="10">
        <f t="shared" si="3853"/>
        <v>0</v>
      </c>
      <c r="BN1678" s="10">
        <f t="shared" si="3853"/>
        <v>0</v>
      </c>
      <c r="BO1678" s="10">
        <f t="shared" si="3853"/>
        <v>0</v>
      </c>
      <c r="BP1678" s="10">
        <f t="shared" si="3853"/>
        <v>0</v>
      </c>
      <c r="BQ1678" s="10">
        <f t="shared" si="3853"/>
        <v>0</v>
      </c>
      <c r="BR1678" s="10">
        <f t="shared" si="3853"/>
        <v>0</v>
      </c>
      <c r="BS1678" s="10">
        <f t="shared" si="3853"/>
        <v>0</v>
      </c>
      <c r="BT1678" s="10">
        <f t="shared" si="3853"/>
        <v>0</v>
      </c>
      <c r="BU1678" s="27" t="s">
        <v>334</v>
      </c>
      <c r="CI1678" s="32">
        <f>BF1678-BG1678</f>
        <v>0</v>
      </c>
      <c r="CJ1678" s="123"/>
    </row>
    <row r="1679" spans="1:88" ht="75" customHeight="1">
      <c r="A1679" s="368"/>
      <c r="B1679" s="283"/>
      <c r="C1679" s="283"/>
      <c r="D1679" s="292" t="s">
        <v>53</v>
      </c>
      <c r="E1679" s="293"/>
      <c r="F1679" s="11">
        <f>ROUND(F1678/C1672,2)</f>
        <v>948.15</v>
      </c>
      <c r="G1679" s="11">
        <f>ROUND(G1678/C1672,2)</f>
        <v>948.15</v>
      </c>
      <c r="H1679" s="11">
        <f>ROUND(H1678/C1672,2)</f>
        <v>0</v>
      </c>
      <c r="I1679" s="11">
        <f>ROUND(I1678/C1672,2)</f>
        <v>0</v>
      </c>
      <c r="J1679" s="11">
        <f>ROUND(J1678/C1672,2)</f>
        <v>0</v>
      </c>
      <c r="K1679" s="11">
        <f>ROUND(K1678/C1672,2)</f>
        <v>0</v>
      </c>
      <c r="L1679" s="11">
        <f>ROUND(L1678/C1672,2)</f>
        <v>0</v>
      </c>
      <c r="M1679" s="11">
        <f>ROUND(M1678/C1672,2)</f>
        <v>0</v>
      </c>
      <c r="N1679" s="11">
        <f>ROUND(N1678/C1672,2)</f>
        <v>0</v>
      </c>
      <c r="O1679" s="11">
        <f>ROUND(O1678/C1672,2)</f>
        <v>0</v>
      </c>
      <c r="P1679" s="11">
        <f>ROUND(P1678/C1672,2)</f>
        <v>0</v>
      </c>
      <c r="Q1679" s="11">
        <f>ROUND(Q1678/C1672,2)</f>
        <v>0</v>
      </c>
      <c r="R1679" s="11">
        <f>ROUND(R1678/C1672,2)</f>
        <v>0</v>
      </c>
      <c r="S1679" s="11">
        <f>ROUND(S1678/C1672,2)</f>
        <v>0</v>
      </c>
      <c r="T1679" s="11">
        <f>ROUND(T1678/C1672,2)</f>
        <v>0</v>
      </c>
      <c r="U1679" s="11">
        <f>ROUND(U1678/C1672,2)</f>
        <v>0</v>
      </c>
      <c r="V1679" s="11">
        <f>ROUND(V1678/C1672,2)</f>
        <v>0</v>
      </c>
      <c r="W1679" s="11">
        <f>ROUND(W1678/C1672,2)</f>
        <v>0</v>
      </c>
      <c r="X1679" s="11">
        <f>ROUND(X1678/C1672,2)</f>
        <v>0</v>
      </c>
      <c r="Y1679" s="11">
        <f>ROUND(Y1678/C1672,2)</f>
        <v>0</v>
      </c>
      <c r="Z1679" s="11">
        <f>ROUND(Z1678/C1672,2)</f>
        <v>0</v>
      </c>
      <c r="AA1679" s="27" t="s">
        <v>335</v>
      </c>
      <c r="AD1679" s="52">
        <f>IF(AND(G1679&gt;947.15,G1679&lt;949),3,IF(AND(G1679&gt;623.59,G1679&lt;625),4,IF(AND(G1679&gt;237.38,G1679&lt;239),5,IF(AND(G1679&gt;1986,G1679&lt;1988),6,IF(AND(G1679&gt;739.75,G1679&lt;741),7,IF(AND(G1679&gt;282.91,G1679&lt;284),8,IF(AND(G1679&gt;2681.35,G1679&lt;2683),9,IF(AND(G1679&gt;828.59,G1679&lt;830),10,IF(AND(G1679&gt;585.15,G1679&lt;587),11,IF(AND(G1679&gt;991.71,G1679&lt;993),12,IF(AND(G1679&gt;652.95,G1679&lt;654),13,IF(AND(G1679&gt;248.59,G1679&lt;250),14,IF(AND(G1679&gt;2079.39,G1679&lt;2081),15,IF(AND(G1679&gt;774.57,G1679&lt;776),16,IF(AND(G1679&gt;296.25,G1679&lt;298),17,IF(AND(G1679&gt;2807.42,G1679&lt;2809),18,IF(AND(G1679&gt;867.59,G1679&lt;869),19,IF(AND(G1679&gt;612.7,G1679&lt;614),20))))))))))))))))))</f>
        <v>3</v>
      </c>
      <c r="AE1679" s="52" t="b">
        <f>IF(AND(I1679&gt;1204.78,I1679&lt;1206),5,IF(AND(I1679&gt;1407.63,I1679&lt;1409),8,IF(AND(I1679&gt;1427.91,I1679&lt;1429),11,IF(AND(I1679&gt;1261.45,I1679&lt;1263),14,IF(AND(I1679&gt;1473.83,I1679&lt;1475),17,IF(AND(I1679&gt;1495.07,I1679&lt;1497),20))))))</f>
        <v>0</v>
      </c>
      <c r="AF1679" s="52" t="b">
        <f>IF(AND(J1679&gt;486.32,J1679&lt;488),3,IF(AND(J1679&gt;324.64,J1679&lt;326),4,IF(AND(J1679&gt;286.99,J1679&lt;288.5),5,IF(AND(J1679&gt;617.7,J1679&lt;618),6,IF(AND(J1679&gt;411.3,J1679&lt;413),7,IF(AND(J1679&gt;365.04,J1679&lt;367),8,IF(AND(J1679&gt;797.54,J1679&lt;799),9,IF(AND(J1679&gt;533.49,J1679&lt;535),10,IF(AND(J1679&gt;475.86,J1679&lt;477),11,IF(AND(J1679&gt;509.22,J1679&lt;511),12,IF(AND(J1679&gt;339.94,J1679&lt;341.2),13,IF(AND(J1679&gt;300.53,J1679&lt;302),14,IF(AND(J1679&gt;646.78,J1679&lt;648),15,IF(AND(J1679&gt;430.68,J1679&lt;432),16,IF(AND(J1679&gt;382.24,J1679&lt;384),17,IF(AND(J1679&gt;835.07,J1679&lt;837),18,IF(AND(J1679&gt;558.61,J1679&lt;560),19,IF(AND(J1679&gt;498.27,J1679&lt;500),20))))))))))))))))))</f>
        <v>0</v>
      </c>
      <c r="AG1679" s="52" t="b">
        <f>IF(AND(L1679&gt;497.89,L1679&lt;499),3,IF(AND(L1679&gt;360.29,L1679&lt;362),4,IF(AND(L1679&gt;249.38,L1679&lt;251),5,IF(AND(L1679&gt;628.22,L1679&lt;630),6,IF(AND(L1679&gt;455.21,L1679&lt;457),7,IF(AND(L1679&gt;315.16,L1679&lt;317),8,IF(AND(L1679&gt;814.35,L1679&lt;816),9,IF(AND(L1679&gt;571.19,L1679&lt;573),10,IF(AND(L1679&gt;401.59,L1679&lt;403),11,IF(AND(L1679&gt;521.33,L1679&lt;523),12,IF(AND(L1679&gt;377.28,L1679&lt;379),13,IF(AND(L1679&gt;261.15,L1679&lt;263),14,IF(AND(L1679&gt;657.8,L1679&lt;659),15,IF(AND(L1679&gt;476.66,L1679&lt;478),16,IF(AND(L1679&gt;330.01,L1679&lt;332),17,IF(AND(L1679&gt;852.67,L1679&lt;854),18,IF(AND(L1679&gt;598.08,L1679&lt;600),19,IF(AND(L1679&gt;420.51,L1679&lt;422),20))))))))))))))))))</f>
        <v>0</v>
      </c>
      <c r="AH1679" s="52" t="b">
        <f>IF(AND(Q1679&gt;358.85,Q1679&lt;360),3,IF(AND(Q1679&gt;129.83,Q1679&lt;131),4,IF(AND(Q1679&gt;77.61,Q1679&lt;79),5,IF(AND(Q1679&gt;426.19,Q1679&lt;428),6,IF(AND(Q1679&gt;159.77,Q1679&lt;161),7,IF(AND(Q1679&gt;94.38,Q1679&lt;96),8,IF(AND(Q1679&gt;567.37,Q1679&lt;569),9,IF(AND(Q1679&gt;203.4,Q1679&lt;205),10,IF(AND(Q1679&gt;131.96,Q1679&lt;133),11,IF(AND(Q1679&gt;375.76,Q1679&lt;377),12,IF(AND(Q1679&gt;135.98,Q1679&lt;137),13,IF(AND(Q1679&gt;81.31,Q1679&lt;83),14,IF(AND(Q1679&gt;446.27,Q1679&lt;448),15,IF(AND(Q1679&gt;167.32,Q1679&lt;169),16,IF(AND(Q1679&gt;98.86,Q1679&lt;100),17,IF(AND(Q1679&gt;594.08,Q1679&lt;596),18,IF(AND(Q1679&gt;213.01,Q1679&lt;215),19,IF(AND(Q1679&gt;138.21,Q1679&lt;140),20))))))))))))))))))</f>
        <v>0</v>
      </c>
      <c r="AI1679" s="52" t="b">
        <f>IF(AND(S1679&gt;195.17,S1679&lt;197),3,IF(AND(S1679&gt;88.93,S1679&lt;90),4,IF(AND(S1679&gt;47.88,S1679&lt;49),5,IF(AND(S1679&gt;245.08,S1679&lt;247),6,IF(AND(S1679&gt;111.07,S1679&lt;113),7,IF(AND(S1679&gt;60.92,S1679&lt;62),8,IF(AND(S1679&gt;296.11,S1679&lt;298),9,IF(AND(S1679&gt;139.41,S1679&lt;141),10,IF(AND(S1679&gt;78.67,S1679&lt;80),11,IF(AND(S1679&gt;204.39,S1679&lt;206),12,IF(AND(S1679&gt;93.16,S1679&lt;95),13,IF(AND(S1679&gt;50.17,S1679&lt;52),14,IF(AND(S1679&gt;256.64,S1679&lt;258),15,IF(AND(S1679&gt;116.33,S1679&lt;118),16,IF(AND(S1679&gt;63.83,S1679&lt;65),17,IF(AND(S1679&gt;310.07,S1679&lt;312),18,IF(AND(S1679&gt;146.01,S1679&lt;148),19,IF(AND(S1679&gt;82.42,S1679&lt;84),20))))))))))))))))))</f>
        <v>0</v>
      </c>
      <c r="AJ1679" s="52" t="b">
        <f>IF(AND(U1679&gt;107.35,U1679&lt;109),3,IF(AND(U1679&gt;63.65,U1679&lt;65),4,IF(AND(U1679&gt;44.75,U1679&lt;46),5,IF(AND(U1679&gt;143.27,U1679&lt;145),6,IF(AND(U1679&gt;85.58,U1679&lt;87),7,IF(AND(U1679&gt;60.46,U1679&lt;62),8,IF(AND(U1679&gt;194.16,U1679&lt;196),9,IF(AND(U1679&gt;117.24,U1679&lt;119),10,IF(AND(U1679&gt;82.88,U1679&lt;84),11,IF(AND(U1679&gt;112.44,U1679&lt;114),12,IF(AND(U1679&gt;66.69,U1679&lt;68),13,IF(AND(U1679&gt;46.9,U1679&lt;48),14,IF(AND(U1679&gt;150.05,U1679&lt;152),15,IF(AND(U1679&gt;90.65,U1679&lt;91),16,IF(AND(U1679&gt;63.34,U1679&lt;65),17,IF(AND(U1679&gt;203.34,U1679&lt;205),18,IF(AND(U1679&gt;122.8,U1679&lt;124),19,IF(AND(U1679&gt;86.83,U1679&lt;88),20))))))))))))))))))</f>
        <v>0</v>
      </c>
      <c r="AK1679" s="52" t="b">
        <f>IF(AND(V1679&gt;139.85,V1679&lt;141),3,IF(AND(V1679&gt;103.84,V1679&lt;105),4,IF(AND(V1679&gt;52.32,V1679&lt;54),5,IF(AND(V1679&gt;285.46,V1679&lt;287),6,IF(AND(V1679&gt;118.42,V1679&lt;120),7,IF(AND(V1679&gt;62.42,V1679&lt;64),8,IF(AND(V1679&gt;412.27,V1679&lt;414),9,IF(AND(V1679&gt;140.33,V1679&lt;142),10,IF(AND(V1679&gt;145,V1679&lt;147),11,IF(AND(V1679&gt;146.47,V1679&lt;148),12,IF(AND(V1679&gt;108.77,V1679&lt;110),13,IF(AND(V1679&gt;54.82,V1679&lt;56),14,IF(AND(V1679&gt;298.92,V1679&lt;300),15,IF(AND(V1679&gt;124.03,V1679&lt;126),16,IF(AND(V1679&gt;65.4,V1679&lt;67),17,IF(AND(V1679&gt;431.69,V1679&lt;433),18,IF(AND(V1679&gt;146.97,V1679&lt;148),19,IF(AND(V1679&gt;151.86,V1679&lt;153),20))))))))))))))))))</f>
        <v>0</v>
      </c>
      <c r="AL1679" s="52" t="b">
        <f>IF(AND(W1679&gt;350.42,W1679&lt;352),3,IF(AND(W1679&gt;546.22,W1679&lt;548),4,IF(AND(W1679&gt;155.33,W1679&lt;157),5,IF(AND(W1679&gt;721.99,W1679&lt;723),6,IF(AND(W1679&gt;638.96,W1679&lt;639),7,IF(AND(W1679&gt;187.79,W1679&lt;189),8,IF(AND(W1679&gt;945.4,W1679&lt;947),9,IF(AND(W1679&gt;698.46,W1679&lt;670),10,IF(AND(W1679&gt;360.7,W1679&lt;362),11,IF(AND(W1679&gt;366.94,W1679&lt;368),12,IF(AND(W1679&gt;571.94,W1679&lt;573),13,IF(AND(W1679&gt;162.68,W1679&lt;164),14,IF(AND(W1679&gt;755.97,W1679&lt;757),15,IF(AND(W1679&gt;667.99,W1679&lt;669),16,IF(AND(W1679&gt;196.66,W1679&lt;198),17,IF(AND(W1679&gt;989.88,W1679&lt;991),18,IF(AND(W1679&gt;731.33,W1679&lt;733),19,IF(AND(W1679&gt;377.7,W1679&lt;379),20))))))))))))))))))</f>
        <v>0</v>
      </c>
      <c r="AM1679" s="52" t="b">
        <f>IF(AND(Y1679&gt;46.2,Y1679&lt;46.5),3,IF(AND(Y1679&gt;18.8,Y1679&lt;19.1),4,IF(AND(Y1679&gt;15.8,Y1679&lt;16),5,IF(AND(Y1679&gt;78.7,Y1679&lt;79),6,IF(AND(Y1679&gt;32.1,Y1679&lt;32.4),7,IF(AND(Y1679&gt;26.9,Y1679&lt;27.3),8,IF(AND(Y1679&gt;125,Y1679&lt;125.5),9,IF(AND(Y1679&gt;48.2,Y1679&lt;48.52),10,IF(AND(Y1679&gt;43.1,Y1679&lt;43.6),11,IF(AND(Y1679&gt;48.53,Y1679&lt;48.7),12,IF(AND(Y1679&gt;19.6,Y1679&lt;20.1),13,IF(AND(Y1679&gt;16.5,Y1679&lt;16.9),14,IF(AND(Y1679&gt;82.4,Y1679&lt;82.8),15,IF(AND(Y1679&gt;33.6,Y1679&lt;34),16,IF(AND(Y1679&gt;28,Y1679&lt;28.6),17,IF(AND(Y1679&gt;130.8,Y1679&lt;131.4),18,IF(AND(Y1679&gt;50.5,Y1679&lt;50.9),19,IF(AND(Y1679&gt;45.2,Y1679&lt;45.8),20))))))))))))))))))</f>
        <v>0</v>
      </c>
      <c r="AO1679" s="4">
        <f t="shared" si="3831"/>
        <v>0</v>
      </c>
      <c r="AP1679" s="4">
        <f t="shared" si="3832"/>
        <v>0</v>
      </c>
      <c r="AQ1679" s="4">
        <f t="shared" si="3805"/>
        <v>0</v>
      </c>
      <c r="AU1679" s="329"/>
      <c r="AV1679" s="326"/>
      <c r="AW1679" s="326"/>
      <c r="AX1679" s="322" t="s">
        <v>53</v>
      </c>
      <c r="AY1679" s="293"/>
      <c r="AZ1679" s="11">
        <f>ROUND(AZ1678/AW1672,2)</f>
        <v>1896.3</v>
      </c>
      <c r="BA1679" s="11">
        <f>ROUND(BA1678/AW1672,2)</f>
        <v>1896.3</v>
      </c>
      <c r="BB1679" s="11">
        <f>ROUND(BB1678/AW1672,2)</f>
        <v>0</v>
      </c>
      <c r="BC1679" s="11">
        <f>ROUND(BC1678/AW1672,2)</f>
        <v>0</v>
      </c>
      <c r="BD1679" s="11">
        <f>ROUND(BD1678/AW1672,2)</f>
        <v>0</v>
      </c>
      <c r="BE1679" s="11">
        <f>ROUND(BE1678/AW1672,2)</f>
        <v>0</v>
      </c>
      <c r="BF1679" s="11">
        <f>ROUND(BF1678/AW1672,2)</f>
        <v>0</v>
      </c>
      <c r="BG1679" s="11">
        <f>ROUND(BG1678/AW1672,2)</f>
        <v>0</v>
      </c>
      <c r="BH1679" s="11">
        <f>ROUND(BH1678/AW1672,2)</f>
        <v>0</v>
      </c>
      <c r="BI1679" s="11">
        <f>ROUND(BI1678/AW1672,2)</f>
        <v>0</v>
      </c>
      <c r="BJ1679" s="11">
        <f>ROUND(BJ1678/AW1672,2)</f>
        <v>0</v>
      </c>
      <c r="BK1679" s="11">
        <f>ROUND(BK1678/AW1672,2)</f>
        <v>0</v>
      </c>
      <c r="BL1679" s="11">
        <f>ROUND(BL1678/AW1672,2)</f>
        <v>0</v>
      </c>
      <c r="BM1679" s="11">
        <f>ROUND(BM1678/AW1672,2)</f>
        <v>0</v>
      </c>
      <c r="BN1679" s="11">
        <f>ROUND(BN1678/AW1672,2)</f>
        <v>0</v>
      </c>
      <c r="BO1679" s="11">
        <f>ROUND(BO1678/AW1672,2)</f>
        <v>0</v>
      </c>
      <c r="BP1679" s="11">
        <f>ROUND(BP1678/AW1672,2)</f>
        <v>0</v>
      </c>
      <c r="BQ1679" s="11">
        <f>ROUND(BQ1678/AW1672,2)</f>
        <v>0</v>
      </c>
      <c r="BR1679" s="11">
        <f>ROUND(BR1678/AW1672,2)</f>
        <v>0</v>
      </c>
      <c r="BS1679" s="11">
        <f>ROUND(BS1678/AW1672,2)</f>
        <v>0</v>
      </c>
      <c r="BT1679" s="11">
        <f>ROUND(BT1678/AW1672,2)</f>
        <v>0</v>
      </c>
      <c r="BU1679" s="27" t="s">
        <v>335</v>
      </c>
      <c r="BX1679" s="52" t="b">
        <f>IF(AND(BA1679&gt;947.15,BA1679&lt;949),3,IF(AND(BA1679&gt;623.59,BA1679&lt;625),4,IF(AND(BA1679&gt;237.38,BA1679&lt;239),5,IF(AND(BA1679&gt;1986,BA1679&lt;1988),6,IF(AND(BA1679&gt;739.75,BA1679&lt;741),7,IF(AND(BA1679&gt;282.91,BA1679&lt;284),8,IF(AND(BA1679&gt;2681.35,BA1679&lt;2683),9,IF(AND(BA1679&gt;828.59,BA1679&lt;830),10,IF(AND(BA1679&gt;585.15,BA1679&lt;587),11,IF(AND(BA1679&gt;991.71,BA1679&lt;993),12,IF(AND(BA1679&gt;652.95,BA1679&lt;654),13,IF(AND(BA1679&gt;248.59,BA1679&lt;250),14,IF(AND(BA1679&gt;2079.39,BA1679&lt;2081),15,IF(AND(BA1679&gt;774.57,BA1679&lt;776),16,IF(AND(BA1679&gt;296.25,BA1679&lt;298),17,IF(AND(BA1679&gt;2807.42,BA1679&lt;2809),18,IF(AND(BA1679&gt;867.59,BA1679&lt;869),19,IF(AND(BA1679&gt;612.7,BA1679&lt;614),20))))))))))))))))))</f>
        <v>0</v>
      </c>
      <c r="BY1679" s="52" t="b">
        <f>IF(AND(BC1679&gt;1204.78,BC1679&lt;1206),5,IF(AND(BC1679&gt;1407.63,BC1679&lt;1409),8,IF(AND(BC1679&gt;1427.91,BC1679&lt;1429),11,IF(AND(BC1679&gt;1261.45,BC1679&lt;1263),14,IF(AND(BC1679&gt;1473.83,BC1679&lt;1475),17,IF(AND(BC1679&gt;1495.07,BC1679&lt;1497),20))))))</f>
        <v>0</v>
      </c>
      <c r="BZ1679" s="52" t="b">
        <f>IF(AND(BD1679&gt;486.32,BD1679&lt;488),3,IF(AND(BD1679&gt;324.64,BD1679&lt;326),4,IF(AND(BD1679&gt;286.99,BD1679&lt;288.5),5,IF(AND(BD1679&gt;617.7,BD1679&lt;618),6,IF(AND(BD1679&gt;411.3,BD1679&lt;413),7,IF(AND(BD1679&gt;365.04,BD1679&lt;367),8,IF(AND(BD1679&gt;797.54,BD1679&lt;799),9,IF(AND(BD1679&gt;533.49,BD1679&lt;535),10,IF(AND(BD1679&gt;475.86,BD1679&lt;477),11,IF(AND(BD1679&gt;509.22,BD1679&lt;511),12,IF(AND(BD1679&gt;339.94,BD1679&lt;341.2),13,IF(AND(BD1679&gt;300.53,BD1679&lt;302),14,IF(AND(BD1679&gt;646.78,BD1679&lt;648),15,IF(AND(BD1679&gt;430.68,BD1679&lt;432),16,IF(AND(BD1679&gt;382.24,BD1679&lt;384),17,IF(AND(BD1679&gt;835.07,BD1679&lt;837),18,IF(AND(BD1679&gt;558.61,BD1679&lt;560),19,IF(AND(BD1679&gt;498.27,BD1679&lt;500),20))))))))))))))))))</f>
        <v>0</v>
      </c>
      <c r="CA1679" s="52" t="b">
        <f>IF(AND(BF1679&gt;497.89,BF1679&lt;499),3,IF(AND(BF1679&gt;360.29,BF1679&lt;362),4,IF(AND(BF1679&gt;249.38,BF1679&lt;251),5,IF(AND(BF1679&gt;628.22,BF1679&lt;630),6,IF(AND(BF1679&gt;455.21,BF1679&lt;457),7,IF(AND(BF1679&gt;315.16,BF1679&lt;317),8,IF(AND(BF1679&gt;814.35,BF1679&lt;816),9,IF(AND(BF1679&gt;571.19,BF1679&lt;573),10,IF(AND(BF1679&gt;401.59,BF1679&lt;403),11,IF(AND(BF1679&gt;521.33,BF1679&lt;523),12,IF(AND(BF1679&gt;377.28,BF1679&lt;379),13,IF(AND(BF1679&gt;261.15,BF1679&lt;263),14,IF(AND(BF1679&gt;657.8,BF1679&lt;659),15,IF(AND(BF1679&gt;476.66,BF1679&lt;478),16,IF(AND(BF1679&gt;330.01,BF1679&lt;332),17,IF(AND(BF1679&gt;852.67,BF1679&lt;854),18,IF(AND(BF1679&gt;598.08,BF1679&lt;600),19,IF(AND(BF1679&gt;420.51,BF1679&lt;422),20))))))))))))))))))</f>
        <v>0</v>
      </c>
      <c r="CB1679" s="52" t="b">
        <f>IF(AND(BK1679&gt;358.85,BK1679&lt;360),3,IF(AND(BK1679&gt;129.83,BK1679&lt;131),4,IF(AND(BK1679&gt;77.61,BK1679&lt;79),5,IF(AND(BK1679&gt;426.19,BK1679&lt;428),6,IF(AND(BK1679&gt;159.77,BK1679&lt;161),7,IF(AND(BK1679&gt;94.38,BK1679&lt;96),8,IF(AND(BK1679&gt;567.37,BK1679&lt;569),9,IF(AND(BK1679&gt;203.4,BK1679&lt;205),10,IF(AND(BK1679&gt;131.96,BK1679&lt;133),11,IF(AND(BK1679&gt;375.76,BK1679&lt;377),12,IF(AND(BK1679&gt;135.98,BK1679&lt;137),13,IF(AND(BK1679&gt;81.31,BK1679&lt;83),14,IF(AND(BK1679&gt;446.27,BK1679&lt;448),15,IF(AND(BK1679&gt;167.32,BK1679&lt;169),16,IF(AND(BK1679&gt;98.86,BK1679&lt;100),17,IF(AND(BK1679&gt;594.08,BK1679&lt;596),18,IF(AND(BK1679&gt;213.01,BK1679&lt;215),19,IF(AND(BK1679&gt;138.21,BK1679&lt;140),20))))))))))))))))))</f>
        <v>0</v>
      </c>
      <c r="CC1679" s="52" t="b">
        <f>IF(AND(BM1679&gt;195.17,BM1679&lt;197),3,IF(AND(BM1679&gt;88.93,BM1679&lt;90),4,IF(AND(BM1679&gt;47.88,BM1679&lt;49),5,IF(AND(BM1679&gt;245.08,BM1679&lt;247),6,IF(AND(BM1679&gt;111.07,BM1679&lt;113),7,IF(AND(BM1679&gt;60.92,BM1679&lt;62),8,IF(AND(BM1679&gt;296.11,BM1679&lt;298),9,IF(AND(BM1679&gt;139.41,BM1679&lt;141),10,IF(AND(BM1679&gt;78.67,BM1679&lt;80),11,IF(AND(BM1679&gt;204.39,BM1679&lt;206),12,IF(AND(BM1679&gt;93.16,BM1679&lt;95),13,IF(AND(BM1679&gt;50.17,BM1679&lt;52),14,IF(AND(BM1679&gt;256.64,BM1679&lt;258),15,IF(AND(BM1679&gt;116.33,BM1679&lt;118),16,IF(AND(BM1679&gt;63.83,BM1679&lt;65),17,IF(AND(BM1679&gt;310.07,BM1679&lt;312),18,IF(AND(BM1679&gt;146.01,BM1679&lt;148),19,IF(AND(BM1679&gt;82.42,BM1679&lt;84),20))))))))))))))))))</f>
        <v>0</v>
      </c>
      <c r="CD1679" s="52" t="b">
        <f>IF(AND(BO1679&gt;107.35,BO1679&lt;109),3,IF(AND(BO1679&gt;63.65,BO1679&lt;65),4,IF(AND(BO1679&gt;44.75,BO1679&lt;46),5,IF(AND(BO1679&gt;143.27,BO1679&lt;145),6,IF(AND(BO1679&gt;85.58,BO1679&lt;87),7,IF(AND(BO1679&gt;60.46,BO1679&lt;62),8,IF(AND(BO1679&gt;194.16,BO1679&lt;196),9,IF(AND(BO1679&gt;117.24,BO1679&lt;119),10,IF(AND(BO1679&gt;82.88,BO1679&lt;84),11,IF(AND(BO1679&gt;112.44,BO1679&lt;114),12,IF(AND(BO1679&gt;66.69,BO1679&lt;68),13,IF(AND(BO1679&gt;46.9,BO1679&lt;48),14,IF(AND(BO1679&gt;150.05,BO1679&lt;152),15,IF(AND(BO1679&gt;90.65,BO1679&lt;91),16,IF(AND(BO1679&gt;63.34,BO1679&lt;65),17,IF(AND(BO1679&gt;203.34,BO1679&lt;205),18,IF(AND(BO1679&gt;122.8,BO1679&lt;124),19,IF(AND(BO1679&gt;86.83,BO1679&lt;88),20))))))))))))))))))</f>
        <v>0</v>
      </c>
      <c r="CE1679" s="52" t="b">
        <f>IF(AND(BP1679&gt;139.85,BP1679&lt;141),3,IF(AND(BP1679&gt;103.84,BP1679&lt;105),4,IF(AND(BP1679&gt;52.32,BP1679&lt;54),5,IF(AND(BP1679&gt;285.46,BP1679&lt;287),6,IF(AND(BP1679&gt;118.42,BP1679&lt;120),7,IF(AND(BP1679&gt;62.42,BP1679&lt;64),8,IF(AND(BP1679&gt;412.27,BP1679&lt;414),9,IF(AND(BP1679&gt;140.33,BP1679&lt;142),10,IF(AND(BP1679&gt;145,BP1679&lt;147),11,IF(AND(BP1679&gt;146.47,BP1679&lt;148),12,IF(AND(BP1679&gt;108.77,BP1679&lt;110),13,IF(AND(BP1679&gt;54.82,BP1679&lt;56),14,IF(AND(BP1679&gt;298.92,BP1679&lt;300),15,IF(AND(BP1679&gt;124.03,BP1679&lt;126),16,IF(AND(BP1679&gt;65.4,BP1679&lt;67),17,IF(AND(BP1679&gt;431.69,BP1679&lt;433),18,IF(AND(BP1679&gt;146.97,BP1679&lt;148),19,IF(AND(BP1679&gt;151.86,BP1679&lt;153),20))))))))))))))))))</f>
        <v>0</v>
      </c>
      <c r="CF1679" s="52" t="b">
        <f>IF(AND(BQ1679&gt;350.42,BQ1679&lt;352),3,IF(AND(BQ1679&gt;546.22,BQ1679&lt;548),4,IF(AND(BQ1679&gt;155.33,BQ1679&lt;157),5,IF(AND(BQ1679&gt;721.99,BQ1679&lt;723),6,IF(AND(BQ1679&gt;638.96,BQ1679&lt;639),7,IF(AND(BQ1679&gt;187.79,BQ1679&lt;189),8,IF(AND(BQ1679&gt;945.4,BQ1679&lt;947),9,IF(AND(BQ1679&gt;698.46,BQ1679&lt;670),10,IF(AND(BQ1679&gt;360.7,BQ1679&lt;362),11,IF(AND(BQ1679&gt;366.94,BQ1679&lt;368),12,IF(AND(BQ1679&gt;571.94,BQ1679&lt;573),13,IF(AND(BQ1679&gt;162.68,BQ1679&lt;164),14,IF(AND(BQ1679&gt;755.97,BQ1679&lt;757),15,IF(AND(BQ1679&gt;667.99,BQ1679&lt;669),16,IF(AND(BQ1679&gt;196.66,BQ1679&lt;198),17,IF(AND(BQ1679&gt;989.88,BQ1679&lt;991),18,IF(AND(BQ1679&gt;731.33,BQ1679&lt;733),19,IF(AND(BQ1679&gt;377.7,BQ1679&lt;379),20))))))))))))))))))</f>
        <v>0</v>
      </c>
      <c r="CG1679" s="52" t="b">
        <f>IF(AND(BS1679&gt;46.2,BS1679&lt;46.5),3,IF(AND(BS1679&gt;18.8,BS1679&lt;19.1),4,IF(AND(BS1679&gt;15.8,BS1679&lt;16),5,IF(AND(BS1679&gt;78.7,BS1679&lt;79),6,IF(AND(BS1679&gt;32.1,BS1679&lt;32.4),7,IF(AND(BS1679&gt;26.9,BS1679&lt;27.3),8,IF(AND(BS1679&gt;125,BS1679&lt;125.5),9,IF(AND(BS1679&gt;48.2,BS1679&lt;48.52),10,IF(AND(BS1679&gt;43.1,BS1679&lt;43.6),11,IF(AND(BS1679&gt;48.53,BS1679&lt;48.7),12,IF(AND(BS1679&gt;19.6,BS1679&lt;20.1),13,IF(AND(BS1679&gt;16.5,BS1679&lt;16.9),14,IF(AND(BS1679&gt;82.4,BS1679&lt;82.8),15,IF(AND(BS1679&gt;33.6,BS1679&lt;34),16,IF(AND(BS1679&gt;28,BS1679&lt;28.6),17,IF(AND(BS1679&gt;130.8,BS1679&lt;131.4),18,IF(AND(BS1679&gt;50.5,BS1679&lt;50.9),19,IF(AND(BS1679&gt;45.2,BS1679&lt;45.8),20))))))))))))))))))</f>
        <v>0</v>
      </c>
    </row>
    <row r="1680" spans="1:88" ht="90" customHeight="1">
      <c r="A1680" s="369"/>
      <c r="B1680" s="342"/>
      <c r="C1680" s="342"/>
      <c r="D1680" s="292" t="s">
        <v>54</v>
      </c>
      <c r="E1680" s="293"/>
      <c r="F1680" s="10" t="s">
        <v>36</v>
      </c>
      <c r="G1680" s="12">
        <f>IF(AD1680=FALSE,0,AD1680)</f>
        <v>948.15</v>
      </c>
      <c r="H1680" s="12" t="s">
        <v>36</v>
      </c>
      <c r="I1680" s="12">
        <f>IF(AE1680=FALSE,0,AE1680)</f>
        <v>0</v>
      </c>
      <c r="J1680" s="12">
        <f>IF(AF1680=FALSE,0,AF1680)</f>
        <v>0</v>
      </c>
      <c r="K1680" s="12" t="s">
        <v>36</v>
      </c>
      <c r="L1680" s="12">
        <f>IF(AG1680=FALSE,0,AG1680)</f>
        <v>0</v>
      </c>
      <c r="M1680" s="12" t="s">
        <v>36</v>
      </c>
      <c r="N1680" s="12" t="s">
        <v>36</v>
      </c>
      <c r="O1680" s="12" t="s">
        <v>36</v>
      </c>
      <c r="P1680" s="12" t="s">
        <v>36</v>
      </c>
      <c r="Q1680" s="12">
        <f>IF(AH1680=FALSE,0,AH1680)</f>
        <v>0</v>
      </c>
      <c r="R1680" s="12" t="s">
        <v>36</v>
      </c>
      <c r="S1680" s="12">
        <f>IF(AI1680=FALSE,0,AI1680)</f>
        <v>0</v>
      </c>
      <c r="T1680" s="12" t="s">
        <v>36</v>
      </c>
      <c r="U1680" s="12">
        <f>IF(AJ1680=FALSE,0,AJ1680)</f>
        <v>0</v>
      </c>
      <c r="V1680" s="12">
        <f>IF(AK1680=FALSE,0,AK1680)</f>
        <v>0</v>
      </c>
      <c r="W1680" s="12">
        <f>IF(AL1680=FALSE,0,AL1680)</f>
        <v>0</v>
      </c>
      <c r="X1680" s="12" t="s">
        <v>36</v>
      </c>
      <c r="Y1680" s="12">
        <f>IF(AM1680=FALSE,0,AM1680)</f>
        <v>0</v>
      </c>
      <c r="Z1680" s="12" t="s">
        <v>36</v>
      </c>
      <c r="AA1680" s="27" t="s">
        <v>336</v>
      </c>
      <c r="AD1680" s="52">
        <f>IF(AD1679=3,948.15,IF(AD1679=4,624.59,IF(AD1679=5,238.38,IF(AD1679=6,1987,IF(AD1679=7,740.75,IF(AD1679=8,283.91,IF(AD1679=9,2682.35,IF(AD1679=10,829.59,IF(AD1679=11,586.15,IF(AD1679=12,992.71,IF(AD1679=13,653.95,IF(AD1679=14,249.59,IF(AD1679=15,2080.39,IF(AD1679=16,775.57,IF(AD1679=17,297.25,IF(AD1679=18,2808.42,IF(AD1679=19,868.59,IF(AD1679=20,613.7))))))))))))))))))</f>
        <v>948.15</v>
      </c>
      <c r="AE1680" s="52" t="b">
        <f>IF(AE1679=5,1205.78,IF(AE1679=8,1408.63,IF(AE1679=11,1428.91,IF(AE1679=14,1262.45,IF(AE1679=17,1474.83,IF(AE1679=20,1496.07))))))</f>
        <v>0</v>
      </c>
      <c r="AF1680" s="52" t="b">
        <f>IF(AF1679=3,487.32,IF(AF1679=4,325.64,IF(AF1679=5,287.99,IF(AF1679=6,618.7,IF(AF1679=7,412.3,IF(AF1679=8,366.04,IF(AF1679=9,798.54,IF(AF1679=10,534.49,IF(AF1679=11,476.86,IF(AF1679=12,510.22,IF(AF1679=13,340.94,IF(AF1679=14,301.53,IF(AF1679=15,647.78,IF(AF1679=16,431.68,IF(AF1679=17,383.24,IF(AF1679=18,836.07,IF(AF1679=19,559.61,IF(AF1679=20,499.27))))))))))))))))))</f>
        <v>0</v>
      </c>
      <c r="AG1680" s="52" t="b">
        <f>IF(AG1679=3,498.89,IF(AG1679=4,361.29,IF(AG1679=5,250.38,IF(AG1679=6,629.22,IF(AG1679=7,456.21,IF(AG1679=8,316.16,IF(AG1679=9,815.35,IF(AG1679=10,572.19,IF(AG1679=11,402.59,IF(AG1679=12,522.33,IF(AG1679=13,378.28,IF(AG1679=14,262.15,IF(AG1679=15,658.8,IF(AG1679=16,477.66,IF(AG1679=17,331.01,IF(AG1679=18,853.67,IF(AG1679=19,599.08,IF(AG1679=20,421.51))))))))))))))))))</f>
        <v>0</v>
      </c>
      <c r="AH1680" s="52" t="b">
        <f>IF(AH1679=3,359.85,IF(AH1679=4,130.83,IF(AH1679=5,78.61,IF(AH1679=6,427.19,IF(AH1679=7,160.77,IF(AH1679=8,95.38,IF(AH1679=9,568.37,IF(AH1679=10,204.4,IF(AH1679=11,132.96,IF(AH1679=12,376.76,IF(AH1679=13,136.98,IF(AH1679=14,82.31,IF(AH1679=15,447.27,IF(AH1679=16,168.32,IF(AH1679=17,99.86,IF(AH1679=18,595.08,IF(AH1679=19,214.01,IF(AH1679=20,139.21))))))))))))))))))</f>
        <v>0</v>
      </c>
      <c r="AI1680" s="52" t="b">
        <f>IF(AI1679=3,196.17,IF(AI1679=4,89.93,IF(AI1679=5,48.88,IF(AI1679=6,246.08,IF(AI1679=7,112.07,IF(AI1679=8,61.92,IF(AI1679=9,297.11,IF(AI1679=10,140.41,IF(AI1679=11,79.67,IF(AI1679=12,205.39,IF(AI1679=13,94.16,IF(AI1679=14,51.17,IF(AI1679=15,257.64,IF(AI1679=16,117.33,IF(AI1679=17,64.83,IF(AI1679=18,311.07,IF(AI1679=19,147.01,IF(AI1679=20,83.42))))))))))))))))))</f>
        <v>0</v>
      </c>
      <c r="AJ1680" s="52" t="b">
        <f>IF(AJ1679=3,108.35,IF(AJ1679=4,64.65,IF(AJ1679=5,45.75,IF(AJ1679=6,144.27,IF(AJ1679=7,86.58,IF(AJ1679=8,61.46,IF(AJ1679=9,195.16,IF(AJ1679=10,118.24,IF(AJ1679=11,83.88,IF(AJ1679=12,113.44,IF(AJ1679=13,67.69,IF(AJ1679=14,47.9,IF(AJ1679=15,151.05,IF(AJ1679=16,90.65,IF(AJ1679=17,64.34,IF(AJ1679=18,204.34,IF(AJ1679=19,123.8,IF(AJ1679=20,87.83))))))))))))))))))</f>
        <v>0</v>
      </c>
      <c r="AK1680" s="52" t="b">
        <f>IF(AK1679=3,140.85,IF(AK1679=4,104.84,IF(AK1679=5,53.32,IF(AK1679=6,286.46,IF(AK1679=7,119.42,IF(AK1679=8,63.42,IF(AK1679=9,413.27,IF(AK1679=10,141.33,IF(AK1679=11,146,IF(AK1679=12,147.47,IF(AK1679=13,109.77,IF(AK1679=14,55.82,IF(AK1679=15,299.92,IF(AK1679=16,125.03,IF(AK1679=17,66.4,IF(AK1679=18,432.69,IF(AK1679=19,147.97,IF(AK1679=20,152.86))))))))))))))))))</f>
        <v>0</v>
      </c>
      <c r="AL1680" s="52" t="b">
        <f>IF(AL1679=3,351.42,IF(AL1679=4,547.22,IF(AL1679=5,156.33,IF(AL1679=6,722.99,IF(AL1679=7,638.96,IF(AL1679=8,188.79,IF(AL1679=9,946.4,IF(AL1679=10,699.46,IF(AL1679=11,361.7,IF(AL1679=12,367.94,IF(AL1679=13,572.94,IF(AL1679=14,163.68,IF(AL1679=15,756.97,IF(AL1679=16,668.99,IF(AL1679=17,197.66,IF(AL1679=18,990.88,IF(AL1679=19,732.33,IF(AL1679=20,378.7))))))))))))))))))</f>
        <v>0</v>
      </c>
      <c r="AM1680" s="52" t="b">
        <f>IF(AM1679=3,46.41,IF(AM1679=4,19.01,IF(AM1679=5,15.96,IF(AM1679=6,78.9,IF(AM1679=7,32.34,IF(AM1679=8,27.09,IF(AM1679=9,125.27,IF(AM1679=10,48.48,IF(AM1679=11,43.47,IF(AM1679=12,48.59,IF(AM1679=13,19.9,IF(AM1679=14,16.71,IF(AM1679=15,82.61,IF(AM1679=16,33.86,IF(AM1679=17,28.36,IF(AM1679=18,131.15,IF(AM1679=19,50.76,IF(AM1679=20,45.51))))))))))))))))))</f>
        <v>0</v>
      </c>
      <c r="AO1680" s="4">
        <f t="shared" si="3831"/>
        <v>0</v>
      </c>
      <c r="AP1680" s="4">
        <f t="shared" si="3832"/>
        <v>0</v>
      </c>
      <c r="AQ1680" s="4">
        <f t="shared" si="3805"/>
        <v>0</v>
      </c>
      <c r="AU1680" s="329"/>
      <c r="AV1680" s="326"/>
      <c r="AW1680" s="326"/>
      <c r="AX1680" s="322" t="s">
        <v>54</v>
      </c>
      <c r="AY1680" s="293"/>
      <c r="AZ1680" s="10" t="s">
        <v>36</v>
      </c>
      <c r="BA1680" s="12">
        <f>IF(BX1680=FALSE,0,BX1680)</f>
        <v>1896.3</v>
      </c>
      <c r="BB1680" s="12" t="s">
        <v>36</v>
      </c>
      <c r="BC1680" s="12">
        <f>IF(BY1680=FALSE,0,BY1680)</f>
        <v>0</v>
      </c>
      <c r="BD1680" s="12">
        <f>IF(BZ1680=FALSE,0,BZ1680)</f>
        <v>0</v>
      </c>
      <c r="BE1680" s="12" t="s">
        <v>36</v>
      </c>
      <c r="BF1680" s="12">
        <f>IF(CA1680=FALSE,0,CA1680)</f>
        <v>0</v>
      </c>
      <c r="BG1680" s="12" t="s">
        <v>36</v>
      </c>
      <c r="BH1680" s="12" t="s">
        <v>36</v>
      </c>
      <c r="BI1680" s="12" t="s">
        <v>36</v>
      </c>
      <c r="BJ1680" s="12" t="s">
        <v>36</v>
      </c>
      <c r="BK1680" s="12">
        <f>IF(CB1680=FALSE,0,CB1680)</f>
        <v>0</v>
      </c>
      <c r="BL1680" s="12" t="s">
        <v>36</v>
      </c>
      <c r="BM1680" s="12">
        <f>IF(CC1680=FALSE,0,CC1680)</f>
        <v>0</v>
      </c>
      <c r="BN1680" s="12" t="s">
        <v>36</v>
      </c>
      <c r="BO1680" s="12">
        <f>IF(CD1680=FALSE,0,CD1680)</f>
        <v>0</v>
      </c>
      <c r="BP1680" s="12">
        <f>IF(CE1680=FALSE,0,CE1680)</f>
        <v>0</v>
      </c>
      <c r="BQ1680" s="12">
        <f>IF(CF1680=FALSE,0,CF1680)</f>
        <v>0</v>
      </c>
      <c r="BR1680" s="12" t="s">
        <v>36</v>
      </c>
      <c r="BS1680" s="12">
        <f>IF(CG1680=FALSE,0,CG1680)</f>
        <v>0</v>
      </c>
      <c r="BT1680" s="12" t="s">
        <v>36</v>
      </c>
      <c r="BU1680" s="27" t="s">
        <v>336</v>
      </c>
      <c r="BX1680" s="52">
        <f>IF(AD1679=3,1896.3,IF(AD1679=4,1249.18,IF(AD1679=5,476.76,IF(AD1679=6,3974,IF(AD1679=7,1481.5,IF(AD1679=8,567.82,IF(AD1679=9,5364.7,IF(AD1679=10,1659.18,IF(AD1679=11,1172.3)))))))))</f>
        <v>1896.3</v>
      </c>
      <c r="BY1680" s="52" t="b">
        <f>IF(AE1679=5,2411.56,IF(AE1679=8,2817.26,IF(AE1679=11,2857.82)))</f>
        <v>0</v>
      </c>
      <c r="BZ1680" s="52" t="b">
        <f>IF(AF1679=3,974.64,IF(AF1679=4,651.28,IF(AF1679=5,575.98,IF(AF1679=6,1237.4,IF(AF1679=7,824.6,IF(AF1679=8,732.08,IF(AF1679=9,1597.08,IF(AF1679=10,1068.98,IF(AF1679=11,953.72)))))))))</f>
        <v>0</v>
      </c>
      <c r="CA1680" s="52" t="b">
        <f>IF(AG1679=3,997.78,IF(AG1679=4,722.58,IF(AG1679=5,500.76,IF(AG1679=6,1258.44,IF(AG1679=7,912.42,IF(AG1679=8,632.32,IF(AG1679=9,1630.7,IF(AG1679=10,1144.38,IF(AG1679=11,805.18)))))))))</f>
        <v>0</v>
      </c>
      <c r="CB1680" s="52" t="b">
        <f>IF(AH1679=3,719.7,IF(AH1679=4,261.66,IF(AH1679=5,157.22,IF(AH1679=6,854.38,IF(AH1679=7,321.54,IF(AH1679=8,190.76,IF(AH1679=9,1136.74,IF(AH1679=10,408.8,IF(AH1679=11,265.92)))))))))</f>
        <v>0</v>
      </c>
      <c r="CC1680" s="52" t="b">
        <f>IF(AI1679=3,392.34,IF(AI1679=4,179.86,IF(AI1679=5,97.76,IF(AI1679=6,492.16,IF(AI1679=7,224.14,IF(AI1679=8,123.84,IF(AI1679=9,594.22,IF(AI1679=10,280.82,IF(AI1679=11,159.34)))))))))</f>
        <v>0</v>
      </c>
      <c r="CD1680" s="52" t="b">
        <f>IF(AJ1679=3,216.7,IF(AJ1679=4,129.3,IF(AJ1679=5,91.5,IF(AJ1679=6,288.54,IF(AJ1679=7,173.16,IF(AJ1679=8,122.92,IF(AJ1679=9,390.32,IF(AJ1679=10,236.48,IF(AJ1679=11,167.76)))))))))</f>
        <v>0</v>
      </c>
      <c r="CE1680" s="52" t="b">
        <f>IF(AK1679=3,281.7,IF(AK1679=4,209.68,IF(AK1679=5,106.64,IF(AK1679=6,572.92,IF(AK1679=7,238.84,IF(AK1679=8,126.84,IF(AK1679=9,826.54,IF(AK1679=10,282.66,IF(AK1679=11,292)))))))))</f>
        <v>0</v>
      </c>
      <c r="CF1680" s="52" t="b">
        <f>IF(AL1679=3,702.84,IF(AL1679=4,1094.44,IF(AL1679=5,312.66,IF(AL1679=6,1445.98,IF(AL1679=7,1277.92,IF(AL1679=8,377.58,IF(AL1679=9,1892.8,IF(AL1679=10,1398.92,IF(AL1679=11,723.4)))))))))</f>
        <v>0</v>
      </c>
      <c r="CG1680" s="52" t="b">
        <f>IF(AM1679=3,92.82,IF(AM1679=4,38.02,IF(AM1679=5,31.92,IF(AM1679=6,157.8,IF(AM1679=7,64.68,IF(AM1679=8,54.18,IF(AM1679=9,250.54,IF(AM1679=10,96.96,IF(AM1679=11,86.94)))))))))</f>
        <v>0</v>
      </c>
    </row>
    <row r="1681" spans="1:88" ht="30" customHeight="1">
      <c r="A1681" s="367" t="s">
        <v>39</v>
      </c>
      <c r="B1681" s="282" t="s">
        <v>250</v>
      </c>
      <c r="C1681" s="282">
        <v>265.67</v>
      </c>
      <c r="D1681" s="282" t="s">
        <v>27</v>
      </c>
      <c r="E1681" s="2" t="s">
        <v>28</v>
      </c>
      <c r="F1681" s="10">
        <f>G1681+I1681+J1681+L1681+Q1681+S1681+U1681+V1681+W1681+Y1681+Z1681</f>
        <v>251895.01</v>
      </c>
      <c r="G1681" s="44">
        <v>251895.01</v>
      </c>
      <c r="H1681" s="10">
        <v>0</v>
      </c>
      <c r="I1681" s="46">
        <v>0</v>
      </c>
      <c r="J1681" s="46">
        <v>0</v>
      </c>
      <c r="K1681" s="10">
        <v>0</v>
      </c>
      <c r="L1681" s="10">
        <f>M1681+O1681</f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0">
        <v>0</v>
      </c>
      <c r="T1681" s="10">
        <v>0</v>
      </c>
      <c r="U1681" s="10">
        <v>0</v>
      </c>
      <c r="V1681" s="14">
        <v>0</v>
      </c>
      <c r="W1681" s="14">
        <v>0</v>
      </c>
      <c r="X1681" s="10">
        <v>0</v>
      </c>
      <c r="Y1681" s="14">
        <v>0</v>
      </c>
      <c r="Z1681" s="14">
        <v>0</v>
      </c>
      <c r="AA1681" s="27" t="s">
        <v>328</v>
      </c>
      <c r="AO1681" s="4">
        <f t="shared" si="3831"/>
        <v>0</v>
      </c>
      <c r="AP1681" s="4">
        <f t="shared" si="3832"/>
        <v>0</v>
      </c>
      <c r="AQ1681" s="4">
        <f t="shared" si="3805"/>
        <v>0</v>
      </c>
      <c r="AU1681" s="329" t="s">
        <v>39</v>
      </c>
      <c r="AV1681" s="326" t="s">
        <v>250</v>
      </c>
      <c r="AW1681" s="326">
        <v>265.67</v>
      </c>
      <c r="AX1681" s="326" t="s">
        <v>27</v>
      </c>
      <c r="AY1681" s="2" t="s">
        <v>28</v>
      </c>
      <c r="AZ1681" s="10">
        <f>BA1681+BC1681+BD1681+BF1681+BK1681+BM1681+BO1681+BP1681+BQ1681+BS1681+BT1681</f>
        <v>503790.02</v>
      </c>
      <c r="BA1681" s="44">
        <f>ROUND($C1681*BA1689,2)</f>
        <v>503790.02</v>
      </c>
      <c r="BB1681" s="10">
        <f>ROUND(H1681*2,2)</f>
        <v>0</v>
      </c>
      <c r="BC1681" s="44">
        <f>ROUND($C1681*BC1689,2)</f>
        <v>0</v>
      </c>
      <c r="BD1681" s="44">
        <f>ROUND($C1681*BD1689,2)</f>
        <v>0</v>
      </c>
      <c r="BE1681" s="10">
        <f>ROUND(K1681*2,2)</f>
        <v>0</v>
      </c>
      <c r="BF1681" s="44">
        <f>ROUND($C1681*BF1689,2)</f>
        <v>0</v>
      </c>
      <c r="BG1681" s="10">
        <f>ROUND(M1681*2,2)</f>
        <v>0</v>
      </c>
      <c r="BH1681" s="10">
        <f>ROUND(N1681*2,2)</f>
        <v>0</v>
      </c>
      <c r="BI1681" s="10">
        <f>ROUND(O1681*2,2)</f>
        <v>0</v>
      </c>
      <c r="BJ1681" s="10">
        <f>ROUND(P1681*2,2)</f>
        <v>0</v>
      </c>
      <c r="BK1681" s="44">
        <f>ROUND($C1681*BK1689,2)</f>
        <v>0</v>
      </c>
      <c r="BL1681" s="10">
        <f>ROUND(R1681*2,2)</f>
        <v>0</v>
      </c>
      <c r="BM1681" s="44">
        <f>ROUND($C1681*BM1689,2)</f>
        <v>0</v>
      </c>
      <c r="BN1681" s="10">
        <f>ROUND(T1681*2,2)</f>
        <v>0</v>
      </c>
      <c r="BO1681" s="44">
        <f>ROUND($C1681*BO1689,2)</f>
        <v>0</v>
      </c>
      <c r="BP1681" s="44">
        <f>ROUND(V1681*2,2)</f>
        <v>0</v>
      </c>
      <c r="BQ1681" s="44">
        <f>ROUND($C1681*BQ1689,2)</f>
        <v>0</v>
      </c>
      <c r="BR1681" s="10">
        <f>ROUND(X1681*2,2)</f>
        <v>0</v>
      </c>
      <c r="BS1681" s="44">
        <f>ROUND(Y1681*2,2)</f>
        <v>0</v>
      </c>
      <c r="BT1681" s="10">
        <f>ROUND(Z1681*2,2)</f>
        <v>0</v>
      </c>
      <c r="BU1681" s="27" t="s">
        <v>328</v>
      </c>
      <c r="CI1681" s="32">
        <f>BF1681-BG1681</f>
        <v>0</v>
      </c>
    </row>
    <row r="1682" spans="1:88" ht="60" customHeight="1">
      <c r="A1682" s="368"/>
      <c r="B1682" s="283"/>
      <c r="C1682" s="283"/>
      <c r="D1682" s="342"/>
      <c r="E1682" s="2" t="s">
        <v>29</v>
      </c>
      <c r="F1682" s="10">
        <f t="shared" ref="F1682:F1686" si="3854">G1682+I1682+J1682+L1682+Q1682+S1682+U1682+V1682+W1682+Y1682+Z1682</f>
        <v>0</v>
      </c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6"/>
      <c r="T1682" s="46"/>
      <c r="U1682" s="46"/>
      <c r="V1682" s="46"/>
      <c r="W1682" s="46"/>
      <c r="X1682" s="46"/>
      <c r="Y1682" s="46"/>
      <c r="Z1682" s="46"/>
      <c r="AA1682" s="27" t="s">
        <v>329</v>
      </c>
      <c r="AO1682" s="4">
        <f t="shared" si="3831"/>
        <v>0</v>
      </c>
      <c r="AP1682" s="4">
        <f t="shared" si="3832"/>
        <v>0</v>
      </c>
      <c r="AQ1682" s="4">
        <f t="shared" si="3805"/>
        <v>0</v>
      </c>
      <c r="AU1682" s="329"/>
      <c r="AV1682" s="326"/>
      <c r="AW1682" s="326"/>
      <c r="AX1682" s="326"/>
      <c r="AY1682" s="2" t="s">
        <v>29</v>
      </c>
      <c r="AZ1682" s="10">
        <f t="shared" ref="AZ1682:AZ1686" si="3855">BA1682+BC1682+BD1682+BF1682+BK1682+BM1682+BO1682+BP1682+BQ1682+BS1682+BT1682</f>
        <v>0</v>
      </c>
      <c r="BA1682" s="102"/>
      <c r="BB1682" s="102"/>
      <c r="BC1682" s="102"/>
      <c r="BD1682" s="102"/>
      <c r="BE1682" s="102"/>
      <c r="BF1682" s="102"/>
      <c r="BG1682" s="102"/>
      <c r="BH1682" s="102"/>
      <c r="BI1682" s="102"/>
      <c r="BJ1682" s="102"/>
      <c r="BK1682" s="102"/>
      <c r="BL1682" s="102"/>
      <c r="BM1682" s="103"/>
      <c r="BN1682" s="103"/>
      <c r="BO1682" s="103"/>
      <c r="BP1682" s="103"/>
      <c r="BQ1682" s="103"/>
      <c r="BR1682" s="103"/>
      <c r="BS1682" s="103"/>
      <c r="BT1682" s="103"/>
      <c r="BU1682" s="27" t="s">
        <v>329</v>
      </c>
    </row>
    <row r="1683" spans="1:88" ht="120" customHeight="1">
      <c r="A1683" s="368"/>
      <c r="B1683" s="283"/>
      <c r="C1683" s="283"/>
      <c r="D1683" s="282" t="s">
        <v>30</v>
      </c>
      <c r="E1683" s="2" t="s">
        <v>31</v>
      </c>
      <c r="F1683" s="10">
        <f t="shared" si="3854"/>
        <v>0</v>
      </c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6"/>
      <c r="T1683" s="46"/>
      <c r="U1683" s="46"/>
      <c r="V1683" s="46"/>
      <c r="W1683" s="46"/>
      <c r="X1683" s="46"/>
      <c r="Y1683" s="46"/>
      <c r="Z1683" s="46"/>
      <c r="AA1683" s="27" t="s">
        <v>330</v>
      </c>
      <c r="AO1683" s="4">
        <f t="shared" si="3831"/>
        <v>0</v>
      </c>
      <c r="AP1683" s="4">
        <f t="shared" si="3832"/>
        <v>0</v>
      </c>
      <c r="AQ1683" s="4">
        <f t="shared" si="3805"/>
        <v>0</v>
      </c>
      <c r="AT1683" s="32">
        <f>AZ1683-BC1683</f>
        <v>0</v>
      </c>
      <c r="AU1683" s="329"/>
      <c r="AV1683" s="326"/>
      <c r="AW1683" s="326"/>
      <c r="AX1683" s="326" t="s">
        <v>30</v>
      </c>
      <c r="AY1683" s="2" t="s">
        <v>31</v>
      </c>
      <c r="AZ1683" s="10">
        <f t="shared" si="3855"/>
        <v>0</v>
      </c>
      <c r="BA1683" s="102"/>
      <c r="BB1683" s="102"/>
      <c r="BC1683" s="102"/>
      <c r="BD1683" s="102"/>
      <c r="BE1683" s="102"/>
      <c r="BF1683" s="102"/>
      <c r="BG1683" s="102"/>
      <c r="BH1683" s="102"/>
      <c r="BI1683" s="102"/>
      <c r="BJ1683" s="102"/>
      <c r="BK1683" s="102"/>
      <c r="BL1683" s="102"/>
      <c r="BM1683" s="103"/>
      <c r="BN1683" s="103"/>
      <c r="BO1683" s="103"/>
      <c r="BP1683" s="103"/>
      <c r="BQ1683" s="103"/>
      <c r="BR1683" s="103"/>
      <c r="BS1683" s="103"/>
      <c r="BT1683" s="103"/>
      <c r="BU1683" s="27" t="s">
        <v>330</v>
      </c>
    </row>
    <row r="1684" spans="1:88" ht="30" customHeight="1">
      <c r="A1684" s="368"/>
      <c r="B1684" s="283"/>
      <c r="C1684" s="283"/>
      <c r="D1684" s="283"/>
      <c r="E1684" s="2" t="s">
        <v>32</v>
      </c>
      <c r="F1684" s="10">
        <f t="shared" si="3854"/>
        <v>0</v>
      </c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6"/>
      <c r="T1684" s="46"/>
      <c r="U1684" s="46"/>
      <c r="V1684" s="46"/>
      <c r="W1684" s="46"/>
      <c r="X1684" s="46"/>
      <c r="Y1684" s="46"/>
      <c r="Z1684" s="46"/>
      <c r="AA1684" s="27" t="s">
        <v>331</v>
      </c>
      <c r="AO1684" s="4">
        <f t="shared" si="3831"/>
        <v>0</v>
      </c>
      <c r="AP1684" s="4">
        <f t="shared" si="3832"/>
        <v>0</v>
      </c>
      <c r="AQ1684" s="4">
        <f t="shared" si="3805"/>
        <v>0</v>
      </c>
      <c r="AU1684" s="329"/>
      <c r="AV1684" s="326"/>
      <c r="AW1684" s="326"/>
      <c r="AX1684" s="326"/>
      <c r="AY1684" s="2" t="s">
        <v>32</v>
      </c>
      <c r="AZ1684" s="10">
        <f t="shared" si="3855"/>
        <v>0</v>
      </c>
      <c r="BA1684" s="102"/>
      <c r="BB1684" s="102"/>
      <c r="BC1684" s="102"/>
      <c r="BD1684" s="102"/>
      <c r="BE1684" s="102"/>
      <c r="BF1684" s="102"/>
      <c r="BG1684" s="102"/>
      <c r="BH1684" s="102"/>
      <c r="BI1684" s="102"/>
      <c r="BJ1684" s="102"/>
      <c r="BK1684" s="102"/>
      <c r="BL1684" s="102"/>
      <c r="BM1684" s="103"/>
      <c r="BN1684" s="103"/>
      <c r="BO1684" s="103"/>
      <c r="BP1684" s="103"/>
      <c r="BQ1684" s="103"/>
      <c r="BR1684" s="103"/>
      <c r="BS1684" s="103"/>
      <c r="BT1684" s="103"/>
      <c r="BU1684" s="27" t="s">
        <v>331</v>
      </c>
    </row>
    <row r="1685" spans="1:88" ht="30" customHeight="1">
      <c r="A1685" s="368"/>
      <c r="B1685" s="283"/>
      <c r="C1685" s="283"/>
      <c r="D1685" s="283"/>
      <c r="E1685" s="2" t="s">
        <v>33</v>
      </c>
      <c r="F1685" s="10">
        <f t="shared" si="3854"/>
        <v>0</v>
      </c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6"/>
      <c r="T1685" s="46"/>
      <c r="U1685" s="46"/>
      <c r="V1685" s="46"/>
      <c r="W1685" s="46"/>
      <c r="X1685" s="46"/>
      <c r="Y1685" s="46"/>
      <c r="Z1685" s="46"/>
      <c r="AA1685" s="27" t="s">
        <v>332</v>
      </c>
      <c r="AO1685" s="4">
        <f t="shared" si="3831"/>
        <v>0</v>
      </c>
      <c r="AP1685" s="4">
        <f t="shared" si="3832"/>
        <v>0</v>
      </c>
      <c r="AQ1685" s="4">
        <f t="shared" si="3805"/>
        <v>0</v>
      </c>
      <c r="AU1685" s="329"/>
      <c r="AV1685" s="326"/>
      <c r="AW1685" s="326"/>
      <c r="AX1685" s="326"/>
      <c r="AY1685" s="2" t="s">
        <v>33</v>
      </c>
      <c r="AZ1685" s="10">
        <f t="shared" si="3855"/>
        <v>0</v>
      </c>
      <c r="BA1685" s="102"/>
      <c r="BB1685" s="102"/>
      <c r="BC1685" s="102"/>
      <c r="BD1685" s="102"/>
      <c r="BE1685" s="102"/>
      <c r="BF1685" s="102"/>
      <c r="BG1685" s="102"/>
      <c r="BH1685" s="102"/>
      <c r="BI1685" s="102"/>
      <c r="BJ1685" s="102"/>
      <c r="BK1685" s="102"/>
      <c r="BL1685" s="102"/>
      <c r="BM1685" s="103"/>
      <c r="BN1685" s="103"/>
      <c r="BO1685" s="103"/>
      <c r="BP1685" s="103"/>
      <c r="BQ1685" s="103"/>
      <c r="BR1685" s="103"/>
      <c r="BS1685" s="103"/>
      <c r="BT1685" s="103"/>
      <c r="BU1685" s="27" t="s">
        <v>332</v>
      </c>
    </row>
    <row r="1686" spans="1:88" ht="30" customHeight="1">
      <c r="A1686" s="368"/>
      <c r="B1686" s="283"/>
      <c r="C1686" s="283"/>
      <c r="D1686" s="342"/>
      <c r="E1686" s="2" t="s">
        <v>34</v>
      </c>
      <c r="F1686" s="10">
        <f t="shared" si="3854"/>
        <v>0</v>
      </c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6"/>
      <c r="T1686" s="46"/>
      <c r="U1686" s="46"/>
      <c r="V1686" s="46"/>
      <c r="W1686" s="46"/>
      <c r="X1686" s="46"/>
      <c r="Y1686" s="46"/>
      <c r="Z1686" s="46"/>
      <c r="AA1686" s="27" t="s">
        <v>333</v>
      </c>
      <c r="AO1686" s="4">
        <f t="shared" si="3831"/>
        <v>0</v>
      </c>
      <c r="AP1686" s="4">
        <f t="shared" si="3832"/>
        <v>0</v>
      </c>
      <c r="AQ1686" s="4">
        <f t="shared" si="3805"/>
        <v>0</v>
      </c>
      <c r="AU1686" s="329"/>
      <c r="AV1686" s="326"/>
      <c r="AW1686" s="326"/>
      <c r="AX1686" s="326"/>
      <c r="AY1686" s="2" t="s">
        <v>34</v>
      </c>
      <c r="AZ1686" s="10">
        <f t="shared" si="3855"/>
        <v>0</v>
      </c>
      <c r="BA1686" s="102"/>
      <c r="BB1686" s="102"/>
      <c r="BC1686" s="102"/>
      <c r="BD1686" s="102"/>
      <c r="BE1686" s="102"/>
      <c r="BF1686" s="102"/>
      <c r="BG1686" s="102"/>
      <c r="BH1686" s="102"/>
      <c r="BI1686" s="102"/>
      <c r="BJ1686" s="102"/>
      <c r="BK1686" s="102"/>
      <c r="BL1686" s="102"/>
      <c r="BM1686" s="103"/>
      <c r="BN1686" s="103"/>
      <c r="BO1686" s="103"/>
      <c r="BP1686" s="103"/>
      <c r="BQ1686" s="103"/>
      <c r="BR1686" s="103"/>
      <c r="BS1686" s="103"/>
      <c r="BT1686" s="103"/>
      <c r="BU1686" s="27" t="s">
        <v>333</v>
      </c>
    </row>
    <row r="1687" spans="1:88" ht="30" customHeight="1">
      <c r="A1687" s="368"/>
      <c r="B1687" s="283"/>
      <c r="C1687" s="283"/>
      <c r="D1687" s="370" t="s">
        <v>35</v>
      </c>
      <c r="E1687" s="371"/>
      <c r="F1687" s="10">
        <f>F1681+F1682+F1683+F1684+F1685+F1686</f>
        <v>251895.01</v>
      </c>
      <c r="G1687" s="10">
        <f t="shared" ref="G1687" si="3856">G1681+G1682+G1683+G1684+G1685+G1686</f>
        <v>251895.01</v>
      </c>
      <c r="H1687" s="10">
        <f t="shared" ref="H1687" si="3857">H1681+H1682+H1683+H1684+H1685+H1686</f>
        <v>0</v>
      </c>
      <c r="I1687" s="10">
        <f t="shared" ref="I1687" si="3858">I1681+I1682+I1683+I1684+I1685+I1686</f>
        <v>0</v>
      </c>
      <c r="J1687" s="10">
        <f t="shared" ref="J1687" si="3859">J1681+J1682+J1683+J1684+J1685+J1686</f>
        <v>0</v>
      </c>
      <c r="K1687" s="10">
        <f t="shared" ref="K1687" si="3860">K1681+K1682+K1683+K1684+K1685+K1686</f>
        <v>0</v>
      </c>
      <c r="L1687" s="10">
        <f t="shared" ref="L1687" si="3861">L1681+L1682+L1683+L1684+L1685+L1686</f>
        <v>0</v>
      </c>
      <c r="M1687" s="10">
        <f t="shared" ref="M1687" si="3862">M1681+M1682+M1683+M1684+M1685+M1686</f>
        <v>0</v>
      </c>
      <c r="N1687" s="10">
        <f t="shared" ref="N1687" si="3863">N1681+N1682+N1683+N1684+N1685+N1686</f>
        <v>0</v>
      </c>
      <c r="O1687" s="10">
        <f t="shared" ref="O1687" si="3864">O1681+O1682+O1683+O1684+O1685+O1686</f>
        <v>0</v>
      </c>
      <c r="P1687" s="10">
        <f t="shared" ref="P1687" si="3865">P1681+P1682+P1683+P1684+P1685+P1686</f>
        <v>0</v>
      </c>
      <c r="Q1687" s="10">
        <f t="shared" ref="Q1687" si="3866">Q1681+Q1682+Q1683+Q1684+Q1685+Q1686</f>
        <v>0</v>
      </c>
      <c r="R1687" s="10">
        <f t="shared" ref="R1687" si="3867">R1681+R1682+R1683+R1684+R1685+R1686</f>
        <v>0</v>
      </c>
      <c r="S1687" s="10">
        <f t="shared" ref="S1687" si="3868">S1681+S1682+S1683+S1684+S1685+S1686</f>
        <v>0</v>
      </c>
      <c r="T1687" s="10">
        <f t="shared" ref="T1687" si="3869">T1681+T1682+T1683+T1684+T1685+T1686</f>
        <v>0</v>
      </c>
      <c r="U1687" s="10">
        <f t="shared" ref="U1687" si="3870">U1681+U1682+U1683+U1684+U1685+U1686</f>
        <v>0</v>
      </c>
      <c r="V1687" s="10">
        <f t="shared" ref="V1687" si="3871">V1681+V1682+V1683+V1684+V1685+V1686</f>
        <v>0</v>
      </c>
      <c r="W1687" s="10">
        <f t="shared" ref="W1687" si="3872">W1681+W1682+W1683+W1684+W1685+W1686</f>
        <v>0</v>
      </c>
      <c r="X1687" s="10">
        <f t="shared" ref="X1687" si="3873">X1681+X1682+X1683+X1684+X1685+X1686</f>
        <v>0</v>
      </c>
      <c r="Y1687" s="10">
        <f t="shared" ref="Y1687" si="3874">Y1681+Y1682+Y1683+Y1684+Y1685+Y1686</f>
        <v>0</v>
      </c>
      <c r="Z1687" s="10">
        <f t="shared" ref="Z1687" si="3875">Z1681+Z1682+Z1683+Z1684+Z1685+Z1686</f>
        <v>0</v>
      </c>
      <c r="AA1687" s="27" t="s">
        <v>334</v>
      </c>
      <c r="AO1687" s="4">
        <f t="shared" si="3831"/>
        <v>0</v>
      </c>
      <c r="AP1687" s="4">
        <f t="shared" si="3832"/>
        <v>0</v>
      </c>
      <c r="AQ1687" s="4">
        <f t="shared" si="3805"/>
        <v>0</v>
      </c>
      <c r="AU1687" s="329"/>
      <c r="AV1687" s="326"/>
      <c r="AW1687" s="326"/>
      <c r="AX1687" s="330" t="s">
        <v>35</v>
      </c>
      <c r="AY1687" s="330"/>
      <c r="AZ1687" s="10">
        <f>AZ1681+AZ1682+AZ1683+AZ1684+AZ1685+AZ1686</f>
        <v>503790.02</v>
      </c>
      <c r="BA1687" s="10">
        <f t="shared" ref="BA1687:BT1687" si="3876">BA1681+BA1682+BA1683+BA1684+BA1685+BA1686</f>
        <v>503790.02</v>
      </c>
      <c r="BB1687" s="10">
        <f t="shared" si="3876"/>
        <v>0</v>
      </c>
      <c r="BC1687" s="10">
        <f t="shared" si="3876"/>
        <v>0</v>
      </c>
      <c r="BD1687" s="10">
        <f t="shared" si="3876"/>
        <v>0</v>
      </c>
      <c r="BE1687" s="10">
        <f t="shared" si="3876"/>
        <v>0</v>
      </c>
      <c r="BF1687" s="10">
        <f t="shared" si="3876"/>
        <v>0</v>
      </c>
      <c r="BG1687" s="10">
        <f t="shared" si="3876"/>
        <v>0</v>
      </c>
      <c r="BH1687" s="10">
        <f t="shared" si="3876"/>
        <v>0</v>
      </c>
      <c r="BI1687" s="10">
        <f t="shared" si="3876"/>
        <v>0</v>
      </c>
      <c r="BJ1687" s="10">
        <f t="shared" si="3876"/>
        <v>0</v>
      </c>
      <c r="BK1687" s="10">
        <f t="shared" si="3876"/>
        <v>0</v>
      </c>
      <c r="BL1687" s="10">
        <f t="shared" si="3876"/>
        <v>0</v>
      </c>
      <c r="BM1687" s="10">
        <f t="shared" si="3876"/>
        <v>0</v>
      </c>
      <c r="BN1687" s="10">
        <f t="shared" si="3876"/>
        <v>0</v>
      </c>
      <c r="BO1687" s="10">
        <f t="shared" si="3876"/>
        <v>0</v>
      </c>
      <c r="BP1687" s="10">
        <f t="shared" si="3876"/>
        <v>0</v>
      </c>
      <c r="BQ1687" s="10">
        <f t="shared" si="3876"/>
        <v>0</v>
      </c>
      <c r="BR1687" s="10">
        <f t="shared" si="3876"/>
        <v>0</v>
      </c>
      <c r="BS1687" s="10">
        <f t="shared" si="3876"/>
        <v>0</v>
      </c>
      <c r="BT1687" s="10">
        <f t="shared" si="3876"/>
        <v>0</v>
      </c>
      <c r="BU1687" s="27" t="s">
        <v>334</v>
      </c>
      <c r="CI1687" s="32">
        <f>BF1687-BG1687</f>
        <v>0</v>
      </c>
      <c r="CJ1687" s="123"/>
    </row>
    <row r="1688" spans="1:88" ht="75" customHeight="1">
      <c r="A1688" s="368"/>
      <c r="B1688" s="283"/>
      <c r="C1688" s="283"/>
      <c r="D1688" s="292" t="s">
        <v>53</v>
      </c>
      <c r="E1688" s="293"/>
      <c r="F1688" s="11">
        <f>ROUND(F1687/C1681,2)</f>
        <v>948.15</v>
      </c>
      <c r="G1688" s="11">
        <f>ROUND(G1687/C1681,2)</f>
        <v>948.15</v>
      </c>
      <c r="H1688" s="11">
        <f>ROUND(H1687/C1681,2)</f>
        <v>0</v>
      </c>
      <c r="I1688" s="11">
        <f>ROUND(I1687/C1681,2)</f>
        <v>0</v>
      </c>
      <c r="J1688" s="11">
        <f>ROUND(J1687/C1681,2)</f>
        <v>0</v>
      </c>
      <c r="K1688" s="11">
        <f>ROUND(K1687/C1681,2)</f>
        <v>0</v>
      </c>
      <c r="L1688" s="11">
        <f>ROUND(L1687/C1681,2)</f>
        <v>0</v>
      </c>
      <c r="M1688" s="11">
        <f>ROUND(M1687/C1681,2)</f>
        <v>0</v>
      </c>
      <c r="N1688" s="11">
        <f>ROUND(N1687/C1681,2)</f>
        <v>0</v>
      </c>
      <c r="O1688" s="11">
        <f>ROUND(O1687/C1681,2)</f>
        <v>0</v>
      </c>
      <c r="P1688" s="11">
        <f>ROUND(P1687/C1681,2)</f>
        <v>0</v>
      </c>
      <c r="Q1688" s="11">
        <f>ROUND(Q1687/C1681,2)</f>
        <v>0</v>
      </c>
      <c r="R1688" s="11">
        <f>ROUND(R1687/C1681,2)</f>
        <v>0</v>
      </c>
      <c r="S1688" s="11">
        <f>ROUND(S1687/C1681,2)</f>
        <v>0</v>
      </c>
      <c r="T1688" s="11">
        <f>ROUND(T1687/C1681,2)</f>
        <v>0</v>
      </c>
      <c r="U1688" s="11">
        <f>ROUND(U1687/C1681,2)</f>
        <v>0</v>
      </c>
      <c r="V1688" s="11">
        <f>ROUND(V1687/C1681,2)</f>
        <v>0</v>
      </c>
      <c r="W1688" s="11">
        <f>ROUND(W1687/C1681,2)</f>
        <v>0</v>
      </c>
      <c r="X1688" s="11">
        <f>ROUND(X1687/C1681,2)</f>
        <v>0</v>
      </c>
      <c r="Y1688" s="11">
        <f>ROUND(Y1687/C1681,2)</f>
        <v>0</v>
      </c>
      <c r="Z1688" s="11">
        <f>ROUND(Z1687/C1681,2)</f>
        <v>0</v>
      </c>
      <c r="AA1688" s="27" t="s">
        <v>335</v>
      </c>
      <c r="AD1688" s="52">
        <f>IF(AND(G1688&gt;947.15,G1688&lt;949),3,IF(AND(G1688&gt;623.59,G1688&lt;625),4,IF(AND(G1688&gt;237.38,G1688&lt;239),5,IF(AND(G1688&gt;1986,G1688&lt;1988),6,IF(AND(G1688&gt;739.75,G1688&lt;741),7,IF(AND(G1688&gt;282.91,G1688&lt;284),8,IF(AND(G1688&gt;2681.35,G1688&lt;2683),9,IF(AND(G1688&gt;828.59,G1688&lt;830),10,IF(AND(G1688&gt;585.15,G1688&lt;587),11,IF(AND(G1688&gt;991.71,G1688&lt;993),12,IF(AND(G1688&gt;652.95,G1688&lt;654),13,IF(AND(G1688&gt;248.59,G1688&lt;250),14,IF(AND(G1688&gt;2079.39,G1688&lt;2081),15,IF(AND(G1688&gt;774.57,G1688&lt;776),16,IF(AND(G1688&gt;296.25,G1688&lt;298),17,IF(AND(G1688&gt;2807.42,G1688&lt;2809),18,IF(AND(G1688&gt;867.59,G1688&lt;869),19,IF(AND(G1688&gt;612.7,G1688&lt;614),20))))))))))))))))))</f>
        <v>3</v>
      </c>
      <c r="AE1688" s="52" t="b">
        <f>IF(AND(I1688&gt;1204.78,I1688&lt;1206),5,IF(AND(I1688&gt;1407.63,I1688&lt;1409),8,IF(AND(I1688&gt;1427.91,I1688&lt;1429),11,IF(AND(I1688&gt;1261.45,I1688&lt;1263),14,IF(AND(I1688&gt;1473.83,I1688&lt;1475),17,IF(AND(I1688&gt;1495.07,I1688&lt;1497),20))))))</f>
        <v>0</v>
      </c>
      <c r="AF1688" s="52" t="b">
        <f>IF(AND(J1688&gt;486.32,J1688&lt;488),3,IF(AND(J1688&gt;324.64,J1688&lt;326),4,IF(AND(J1688&gt;286.99,J1688&lt;288.5),5,IF(AND(J1688&gt;617.7,J1688&lt;618),6,IF(AND(J1688&gt;411.3,J1688&lt;413),7,IF(AND(J1688&gt;365.04,J1688&lt;367),8,IF(AND(J1688&gt;797.54,J1688&lt;799),9,IF(AND(J1688&gt;533.49,J1688&lt;535),10,IF(AND(J1688&gt;475.86,J1688&lt;477),11,IF(AND(J1688&gt;509.22,J1688&lt;511),12,IF(AND(J1688&gt;339.94,J1688&lt;341.2),13,IF(AND(J1688&gt;300.53,J1688&lt;302),14,IF(AND(J1688&gt;646.78,J1688&lt;648),15,IF(AND(J1688&gt;430.68,J1688&lt;432),16,IF(AND(J1688&gt;382.24,J1688&lt;384),17,IF(AND(J1688&gt;835.07,J1688&lt;837),18,IF(AND(J1688&gt;558.61,J1688&lt;560),19,IF(AND(J1688&gt;498.27,J1688&lt;500),20))))))))))))))))))</f>
        <v>0</v>
      </c>
      <c r="AG1688" s="52" t="b">
        <f>IF(AND(L1688&gt;497.89,L1688&lt;499),3,IF(AND(L1688&gt;360.29,L1688&lt;362),4,IF(AND(L1688&gt;249.38,L1688&lt;251),5,IF(AND(L1688&gt;628.22,L1688&lt;630),6,IF(AND(L1688&gt;455.21,L1688&lt;457),7,IF(AND(L1688&gt;315.16,L1688&lt;317),8,IF(AND(L1688&gt;814.35,L1688&lt;816),9,IF(AND(L1688&gt;571.19,L1688&lt;573),10,IF(AND(L1688&gt;401.59,L1688&lt;403),11,IF(AND(L1688&gt;521.33,L1688&lt;523),12,IF(AND(L1688&gt;377.28,L1688&lt;379),13,IF(AND(L1688&gt;261.15,L1688&lt;263),14,IF(AND(L1688&gt;657.8,L1688&lt;659),15,IF(AND(L1688&gt;476.66,L1688&lt;478),16,IF(AND(L1688&gt;330.01,L1688&lt;332),17,IF(AND(L1688&gt;852.67,L1688&lt;854),18,IF(AND(L1688&gt;598.08,L1688&lt;600),19,IF(AND(L1688&gt;420.51,L1688&lt;422),20))))))))))))))))))</f>
        <v>0</v>
      </c>
      <c r="AH1688" s="52" t="b">
        <f>IF(AND(Q1688&gt;358.85,Q1688&lt;360),3,IF(AND(Q1688&gt;129.83,Q1688&lt;131),4,IF(AND(Q1688&gt;77.61,Q1688&lt;79),5,IF(AND(Q1688&gt;426.19,Q1688&lt;428),6,IF(AND(Q1688&gt;159.77,Q1688&lt;161),7,IF(AND(Q1688&gt;94.38,Q1688&lt;96),8,IF(AND(Q1688&gt;567.37,Q1688&lt;569),9,IF(AND(Q1688&gt;203.4,Q1688&lt;205),10,IF(AND(Q1688&gt;131.96,Q1688&lt;133),11,IF(AND(Q1688&gt;375.76,Q1688&lt;377),12,IF(AND(Q1688&gt;135.98,Q1688&lt;137),13,IF(AND(Q1688&gt;81.31,Q1688&lt;83),14,IF(AND(Q1688&gt;446.27,Q1688&lt;448),15,IF(AND(Q1688&gt;167.32,Q1688&lt;169),16,IF(AND(Q1688&gt;98.86,Q1688&lt;100),17,IF(AND(Q1688&gt;594.08,Q1688&lt;596),18,IF(AND(Q1688&gt;213.01,Q1688&lt;215),19,IF(AND(Q1688&gt;138.21,Q1688&lt;140),20))))))))))))))))))</f>
        <v>0</v>
      </c>
      <c r="AI1688" s="52" t="b">
        <f>IF(AND(S1688&gt;195.17,S1688&lt;197),3,IF(AND(S1688&gt;88.93,S1688&lt;90),4,IF(AND(S1688&gt;47.88,S1688&lt;49),5,IF(AND(S1688&gt;245.08,S1688&lt;247),6,IF(AND(S1688&gt;111.07,S1688&lt;113),7,IF(AND(S1688&gt;60.92,S1688&lt;62),8,IF(AND(S1688&gt;296.11,S1688&lt;298),9,IF(AND(S1688&gt;139.41,S1688&lt;141),10,IF(AND(S1688&gt;78.67,S1688&lt;80),11,IF(AND(S1688&gt;204.39,S1688&lt;206),12,IF(AND(S1688&gt;93.16,S1688&lt;95),13,IF(AND(S1688&gt;50.17,S1688&lt;52),14,IF(AND(S1688&gt;256.64,S1688&lt;258),15,IF(AND(S1688&gt;116.33,S1688&lt;118),16,IF(AND(S1688&gt;63.83,S1688&lt;65),17,IF(AND(S1688&gt;310.07,S1688&lt;312),18,IF(AND(S1688&gt;146.01,S1688&lt;148),19,IF(AND(S1688&gt;82.42,S1688&lt;84),20))))))))))))))))))</f>
        <v>0</v>
      </c>
      <c r="AJ1688" s="52" t="b">
        <f>IF(AND(U1688&gt;107.35,U1688&lt;109),3,IF(AND(U1688&gt;63.65,U1688&lt;65),4,IF(AND(U1688&gt;44.75,U1688&lt;46),5,IF(AND(U1688&gt;143.27,U1688&lt;145),6,IF(AND(U1688&gt;85.58,U1688&lt;87),7,IF(AND(U1688&gt;60.46,U1688&lt;62),8,IF(AND(U1688&gt;194.16,U1688&lt;196),9,IF(AND(U1688&gt;117.24,U1688&lt;119),10,IF(AND(U1688&gt;82.88,U1688&lt;84),11,IF(AND(U1688&gt;112.44,U1688&lt;114),12,IF(AND(U1688&gt;66.69,U1688&lt;68),13,IF(AND(U1688&gt;46.9,U1688&lt;48),14,IF(AND(U1688&gt;150.05,U1688&lt;152),15,IF(AND(U1688&gt;90.65,U1688&lt;91),16,IF(AND(U1688&gt;63.34,U1688&lt;65),17,IF(AND(U1688&gt;203.34,U1688&lt;205),18,IF(AND(U1688&gt;122.8,U1688&lt;124),19,IF(AND(U1688&gt;86.83,U1688&lt;88),20))))))))))))))))))</f>
        <v>0</v>
      </c>
      <c r="AK1688" s="52" t="b">
        <f>IF(AND(V1688&gt;139.85,V1688&lt;141),3,IF(AND(V1688&gt;103.84,V1688&lt;105),4,IF(AND(V1688&gt;52.32,V1688&lt;54),5,IF(AND(V1688&gt;285.46,V1688&lt;287),6,IF(AND(V1688&gt;118.42,V1688&lt;120),7,IF(AND(V1688&gt;62.42,V1688&lt;64),8,IF(AND(V1688&gt;412.27,V1688&lt;414),9,IF(AND(V1688&gt;140.33,V1688&lt;142),10,IF(AND(V1688&gt;145,V1688&lt;147),11,IF(AND(V1688&gt;146.47,V1688&lt;148),12,IF(AND(V1688&gt;108.77,V1688&lt;110),13,IF(AND(V1688&gt;54.82,V1688&lt;56),14,IF(AND(V1688&gt;298.92,V1688&lt;300),15,IF(AND(V1688&gt;124.03,V1688&lt;126),16,IF(AND(V1688&gt;65.4,V1688&lt;67),17,IF(AND(V1688&gt;431.69,V1688&lt;433),18,IF(AND(V1688&gt;146.97,V1688&lt;148),19,IF(AND(V1688&gt;151.86,V1688&lt;153),20))))))))))))))))))</f>
        <v>0</v>
      </c>
      <c r="AL1688" s="52" t="b">
        <f>IF(AND(W1688&gt;350.42,W1688&lt;352),3,IF(AND(W1688&gt;546.22,W1688&lt;548),4,IF(AND(W1688&gt;155.33,W1688&lt;157),5,IF(AND(W1688&gt;721.99,W1688&lt;723),6,IF(AND(W1688&gt;638.96,W1688&lt;639),7,IF(AND(W1688&gt;187.79,W1688&lt;189),8,IF(AND(W1688&gt;945.4,W1688&lt;947),9,IF(AND(W1688&gt;698.46,W1688&lt;670),10,IF(AND(W1688&gt;360.7,W1688&lt;362),11,IF(AND(W1688&gt;366.94,W1688&lt;368),12,IF(AND(W1688&gt;571.94,W1688&lt;573),13,IF(AND(W1688&gt;162.68,W1688&lt;164),14,IF(AND(W1688&gt;755.97,W1688&lt;757),15,IF(AND(W1688&gt;667.99,W1688&lt;669),16,IF(AND(W1688&gt;196.66,W1688&lt;198),17,IF(AND(W1688&gt;989.88,W1688&lt;991),18,IF(AND(W1688&gt;731.33,W1688&lt;733),19,IF(AND(W1688&gt;377.7,W1688&lt;379),20))))))))))))))))))</f>
        <v>0</v>
      </c>
      <c r="AM1688" s="52" t="b">
        <f>IF(AND(Y1688&gt;46.2,Y1688&lt;46.5),3,IF(AND(Y1688&gt;18.8,Y1688&lt;19.1),4,IF(AND(Y1688&gt;15.8,Y1688&lt;16),5,IF(AND(Y1688&gt;78.7,Y1688&lt;79),6,IF(AND(Y1688&gt;32.1,Y1688&lt;32.4),7,IF(AND(Y1688&gt;26.9,Y1688&lt;27.3),8,IF(AND(Y1688&gt;125,Y1688&lt;125.5),9,IF(AND(Y1688&gt;48.2,Y1688&lt;48.52),10,IF(AND(Y1688&gt;43.1,Y1688&lt;43.6),11,IF(AND(Y1688&gt;48.53,Y1688&lt;48.7),12,IF(AND(Y1688&gt;19.6,Y1688&lt;20.1),13,IF(AND(Y1688&gt;16.5,Y1688&lt;16.9),14,IF(AND(Y1688&gt;82.4,Y1688&lt;82.8),15,IF(AND(Y1688&gt;33.6,Y1688&lt;34),16,IF(AND(Y1688&gt;28,Y1688&lt;28.6),17,IF(AND(Y1688&gt;130.8,Y1688&lt;131.4),18,IF(AND(Y1688&gt;50.5,Y1688&lt;50.9),19,IF(AND(Y1688&gt;45.2,Y1688&lt;45.8),20))))))))))))))))))</f>
        <v>0</v>
      </c>
      <c r="AO1688" s="4">
        <f t="shared" si="3831"/>
        <v>0</v>
      </c>
      <c r="AP1688" s="4">
        <f t="shared" si="3832"/>
        <v>0</v>
      </c>
      <c r="AQ1688" s="4">
        <f t="shared" si="3805"/>
        <v>0</v>
      </c>
      <c r="AU1688" s="329"/>
      <c r="AV1688" s="326"/>
      <c r="AW1688" s="326"/>
      <c r="AX1688" s="322" t="s">
        <v>53</v>
      </c>
      <c r="AY1688" s="293"/>
      <c r="AZ1688" s="11">
        <f>ROUND(AZ1687/AW1681,2)</f>
        <v>1896.3</v>
      </c>
      <c r="BA1688" s="11">
        <f>ROUND(BA1687/AW1681,2)</f>
        <v>1896.3</v>
      </c>
      <c r="BB1688" s="11">
        <f>ROUND(BB1687/AW1681,2)</f>
        <v>0</v>
      </c>
      <c r="BC1688" s="11">
        <f>ROUND(BC1687/AW1681,2)</f>
        <v>0</v>
      </c>
      <c r="BD1688" s="11">
        <f>ROUND(BD1687/AW1681,2)</f>
        <v>0</v>
      </c>
      <c r="BE1688" s="11">
        <f>ROUND(BE1687/AW1681,2)</f>
        <v>0</v>
      </c>
      <c r="BF1688" s="11">
        <f>ROUND(BF1687/AW1681,2)</f>
        <v>0</v>
      </c>
      <c r="BG1688" s="11">
        <f>ROUND(BG1687/AW1681,2)</f>
        <v>0</v>
      </c>
      <c r="BH1688" s="11">
        <f>ROUND(BH1687/AW1681,2)</f>
        <v>0</v>
      </c>
      <c r="BI1688" s="11">
        <f>ROUND(BI1687/AW1681,2)</f>
        <v>0</v>
      </c>
      <c r="BJ1688" s="11">
        <f>ROUND(BJ1687/AW1681,2)</f>
        <v>0</v>
      </c>
      <c r="BK1688" s="11">
        <f>ROUND(BK1687/AW1681,2)</f>
        <v>0</v>
      </c>
      <c r="BL1688" s="11">
        <f>ROUND(BL1687/AW1681,2)</f>
        <v>0</v>
      </c>
      <c r="BM1688" s="11">
        <f>ROUND(BM1687/AW1681,2)</f>
        <v>0</v>
      </c>
      <c r="BN1688" s="11">
        <f>ROUND(BN1687/AW1681,2)</f>
        <v>0</v>
      </c>
      <c r="BO1688" s="11">
        <f>ROUND(BO1687/AW1681,2)</f>
        <v>0</v>
      </c>
      <c r="BP1688" s="11">
        <f>ROUND(BP1687/AW1681,2)</f>
        <v>0</v>
      </c>
      <c r="BQ1688" s="11">
        <f>ROUND(BQ1687/AW1681,2)</f>
        <v>0</v>
      </c>
      <c r="BR1688" s="11">
        <f>ROUND(BR1687/AW1681,2)</f>
        <v>0</v>
      </c>
      <c r="BS1688" s="11">
        <f>ROUND(BS1687/AW1681,2)</f>
        <v>0</v>
      </c>
      <c r="BT1688" s="11">
        <f>ROUND(BT1687/AW1681,2)</f>
        <v>0</v>
      </c>
      <c r="BU1688" s="27" t="s">
        <v>335</v>
      </c>
      <c r="BX1688" s="52" t="b">
        <f>IF(AND(BA1688&gt;947.15,BA1688&lt;949),3,IF(AND(BA1688&gt;623.59,BA1688&lt;625),4,IF(AND(BA1688&gt;237.38,BA1688&lt;239),5,IF(AND(BA1688&gt;1986,BA1688&lt;1988),6,IF(AND(BA1688&gt;739.75,BA1688&lt;741),7,IF(AND(BA1688&gt;282.91,BA1688&lt;284),8,IF(AND(BA1688&gt;2681.35,BA1688&lt;2683),9,IF(AND(BA1688&gt;828.59,BA1688&lt;830),10,IF(AND(BA1688&gt;585.15,BA1688&lt;587),11,IF(AND(BA1688&gt;991.71,BA1688&lt;993),12,IF(AND(BA1688&gt;652.95,BA1688&lt;654),13,IF(AND(BA1688&gt;248.59,BA1688&lt;250),14,IF(AND(BA1688&gt;2079.39,BA1688&lt;2081),15,IF(AND(BA1688&gt;774.57,BA1688&lt;776),16,IF(AND(BA1688&gt;296.25,BA1688&lt;298),17,IF(AND(BA1688&gt;2807.42,BA1688&lt;2809),18,IF(AND(BA1688&gt;867.59,BA1688&lt;869),19,IF(AND(BA1688&gt;612.7,BA1688&lt;614),20))))))))))))))))))</f>
        <v>0</v>
      </c>
      <c r="BY1688" s="52" t="b">
        <f>IF(AND(BC1688&gt;1204.78,BC1688&lt;1206),5,IF(AND(BC1688&gt;1407.63,BC1688&lt;1409),8,IF(AND(BC1688&gt;1427.91,BC1688&lt;1429),11,IF(AND(BC1688&gt;1261.45,BC1688&lt;1263),14,IF(AND(BC1688&gt;1473.83,BC1688&lt;1475),17,IF(AND(BC1688&gt;1495.07,BC1688&lt;1497),20))))))</f>
        <v>0</v>
      </c>
      <c r="BZ1688" s="52" t="b">
        <f>IF(AND(BD1688&gt;486.32,BD1688&lt;488),3,IF(AND(BD1688&gt;324.64,BD1688&lt;326),4,IF(AND(BD1688&gt;286.99,BD1688&lt;288.5),5,IF(AND(BD1688&gt;617.7,BD1688&lt;618),6,IF(AND(BD1688&gt;411.3,BD1688&lt;413),7,IF(AND(BD1688&gt;365.04,BD1688&lt;367),8,IF(AND(BD1688&gt;797.54,BD1688&lt;799),9,IF(AND(BD1688&gt;533.49,BD1688&lt;535),10,IF(AND(BD1688&gt;475.86,BD1688&lt;477),11,IF(AND(BD1688&gt;509.22,BD1688&lt;511),12,IF(AND(BD1688&gt;339.94,BD1688&lt;341.2),13,IF(AND(BD1688&gt;300.53,BD1688&lt;302),14,IF(AND(BD1688&gt;646.78,BD1688&lt;648),15,IF(AND(BD1688&gt;430.68,BD1688&lt;432),16,IF(AND(BD1688&gt;382.24,BD1688&lt;384),17,IF(AND(BD1688&gt;835.07,BD1688&lt;837),18,IF(AND(BD1688&gt;558.61,BD1688&lt;560),19,IF(AND(BD1688&gt;498.27,BD1688&lt;500),20))))))))))))))))))</f>
        <v>0</v>
      </c>
      <c r="CA1688" s="52" t="b">
        <f>IF(AND(BF1688&gt;497.89,BF1688&lt;499),3,IF(AND(BF1688&gt;360.29,BF1688&lt;362),4,IF(AND(BF1688&gt;249.38,BF1688&lt;251),5,IF(AND(BF1688&gt;628.22,BF1688&lt;630),6,IF(AND(BF1688&gt;455.21,BF1688&lt;457),7,IF(AND(BF1688&gt;315.16,BF1688&lt;317),8,IF(AND(BF1688&gt;814.35,BF1688&lt;816),9,IF(AND(BF1688&gt;571.19,BF1688&lt;573),10,IF(AND(BF1688&gt;401.59,BF1688&lt;403),11,IF(AND(BF1688&gt;521.33,BF1688&lt;523),12,IF(AND(BF1688&gt;377.28,BF1688&lt;379),13,IF(AND(BF1688&gt;261.15,BF1688&lt;263),14,IF(AND(BF1688&gt;657.8,BF1688&lt;659),15,IF(AND(BF1688&gt;476.66,BF1688&lt;478),16,IF(AND(BF1688&gt;330.01,BF1688&lt;332),17,IF(AND(BF1688&gt;852.67,BF1688&lt;854),18,IF(AND(BF1688&gt;598.08,BF1688&lt;600),19,IF(AND(BF1688&gt;420.51,BF1688&lt;422),20))))))))))))))))))</f>
        <v>0</v>
      </c>
      <c r="CB1688" s="52" t="b">
        <f>IF(AND(BK1688&gt;358.85,BK1688&lt;360),3,IF(AND(BK1688&gt;129.83,BK1688&lt;131),4,IF(AND(BK1688&gt;77.61,BK1688&lt;79),5,IF(AND(BK1688&gt;426.19,BK1688&lt;428),6,IF(AND(BK1688&gt;159.77,BK1688&lt;161),7,IF(AND(BK1688&gt;94.38,BK1688&lt;96),8,IF(AND(BK1688&gt;567.37,BK1688&lt;569),9,IF(AND(BK1688&gt;203.4,BK1688&lt;205),10,IF(AND(BK1688&gt;131.96,BK1688&lt;133),11,IF(AND(BK1688&gt;375.76,BK1688&lt;377),12,IF(AND(BK1688&gt;135.98,BK1688&lt;137),13,IF(AND(BK1688&gt;81.31,BK1688&lt;83),14,IF(AND(BK1688&gt;446.27,BK1688&lt;448),15,IF(AND(BK1688&gt;167.32,BK1688&lt;169),16,IF(AND(BK1688&gt;98.86,BK1688&lt;100),17,IF(AND(BK1688&gt;594.08,BK1688&lt;596),18,IF(AND(BK1688&gt;213.01,BK1688&lt;215),19,IF(AND(BK1688&gt;138.21,BK1688&lt;140),20))))))))))))))))))</f>
        <v>0</v>
      </c>
      <c r="CC1688" s="52" t="b">
        <f>IF(AND(BM1688&gt;195.17,BM1688&lt;197),3,IF(AND(BM1688&gt;88.93,BM1688&lt;90),4,IF(AND(BM1688&gt;47.88,BM1688&lt;49),5,IF(AND(BM1688&gt;245.08,BM1688&lt;247),6,IF(AND(BM1688&gt;111.07,BM1688&lt;113),7,IF(AND(BM1688&gt;60.92,BM1688&lt;62),8,IF(AND(BM1688&gt;296.11,BM1688&lt;298),9,IF(AND(BM1688&gt;139.41,BM1688&lt;141),10,IF(AND(BM1688&gt;78.67,BM1688&lt;80),11,IF(AND(BM1688&gt;204.39,BM1688&lt;206),12,IF(AND(BM1688&gt;93.16,BM1688&lt;95),13,IF(AND(BM1688&gt;50.17,BM1688&lt;52),14,IF(AND(BM1688&gt;256.64,BM1688&lt;258),15,IF(AND(BM1688&gt;116.33,BM1688&lt;118),16,IF(AND(BM1688&gt;63.83,BM1688&lt;65),17,IF(AND(BM1688&gt;310.07,BM1688&lt;312),18,IF(AND(BM1688&gt;146.01,BM1688&lt;148),19,IF(AND(BM1688&gt;82.42,BM1688&lt;84),20))))))))))))))))))</f>
        <v>0</v>
      </c>
      <c r="CD1688" s="52" t="b">
        <f>IF(AND(BO1688&gt;107.35,BO1688&lt;109),3,IF(AND(BO1688&gt;63.65,BO1688&lt;65),4,IF(AND(BO1688&gt;44.75,BO1688&lt;46),5,IF(AND(BO1688&gt;143.27,BO1688&lt;145),6,IF(AND(BO1688&gt;85.58,BO1688&lt;87),7,IF(AND(BO1688&gt;60.46,BO1688&lt;62),8,IF(AND(BO1688&gt;194.16,BO1688&lt;196),9,IF(AND(BO1688&gt;117.24,BO1688&lt;119),10,IF(AND(BO1688&gt;82.88,BO1688&lt;84),11,IF(AND(BO1688&gt;112.44,BO1688&lt;114),12,IF(AND(BO1688&gt;66.69,BO1688&lt;68),13,IF(AND(BO1688&gt;46.9,BO1688&lt;48),14,IF(AND(BO1688&gt;150.05,BO1688&lt;152),15,IF(AND(BO1688&gt;90.65,BO1688&lt;91),16,IF(AND(BO1688&gt;63.34,BO1688&lt;65),17,IF(AND(BO1688&gt;203.34,BO1688&lt;205),18,IF(AND(BO1688&gt;122.8,BO1688&lt;124),19,IF(AND(BO1688&gt;86.83,BO1688&lt;88),20))))))))))))))))))</f>
        <v>0</v>
      </c>
      <c r="CE1688" s="52" t="b">
        <f>IF(AND(BP1688&gt;139.85,BP1688&lt;141),3,IF(AND(BP1688&gt;103.84,BP1688&lt;105),4,IF(AND(BP1688&gt;52.32,BP1688&lt;54),5,IF(AND(BP1688&gt;285.46,BP1688&lt;287),6,IF(AND(BP1688&gt;118.42,BP1688&lt;120),7,IF(AND(BP1688&gt;62.42,BP1688&lt;64),8,IF(AND(BP1688&gt;412.27,BP1688&lt;414),9,IF(AND(BP1688&gt;140.33,BP1688&lt;142),10,IF(AND(BP1688&gt;145,BP1688&lt;147),11,IF(AND(BP1688&gt;146.47,BP1688&lt;148),12,IF(AND(BP1688&gt;108.77,BP1688&lt;110),13,IF(AND(BP1688&gt;54.82,BP1688&lt;56),14,IF(AND(BP1688&gt;298.92,BP1688&lt;300),15,IF(AND(BP1688&gt;124.03,BP1688&lt;126),16,IF(AND(BP1688&gt;65.4,BP1688&lt;67),17,IF(AND(BP1688&gt;431.69,BP1688&lt;433),18,IF(AND(BP1688&gt;146.97,BP1688&lt;148),19,IF(AND(BP1688&gt;151.86,BP1688&lt;153),20))))))))))))))))))</f>
        <v>0</v>
      </c>
      <c r="CF1688" s="52" t="b">
        <f>IF(AND(BQ1688&gt;350.42,BQ1688&lt;352),3,IF(AND(BQ1688&gt;546.22,BQ1688&lt;548),4,IF(AND(BQ1688&gt;155.33,BQ1688&lt;157),5,IF(AND(BQ1688&gt;721.99,BQ1688&lt;723),6,IF(AND(BQ1688&gt;638.96,BQ1688&lt;639),7,IF(AND(BQ1688&gt;187.79,BQ1688&lt;189),8,IF(AND(BQ1688&gt;945.4,BQ1688&lt;947),9,IF(AND(BQ1688&gt;698.46,BQ1688&lt;670),10,IF(AND(BQ1688&gt;360.7,BQ1688&lt;362),11,IF(AND(BQ1688&gt;366.94,BQ1688&lt;368),12,IF(AND(BQ1688&gt;571.94,BQ1688&lt;573),13,IF(AND(BQ1688&gt;162.68,BQ1688&lt;164),14,IF(AND(BQ1688&gt;755.97,BQ1688&lt;757),15,IF(AND(BQ1688&gt;667.99,BQ1688&lt;669),16,IF(AND(BQ1688&gt;196.66,BQ1688&lt;198),17,IF(AND(BQ1688&gt;989.88,BQ1688&lt;991),18,IF(AND(BQ1688&gt;731.33,BQ1688&lt;733),19,IF(AND(BQ1688&gt;377.7,BQ1688&lt;379),20))))))))))))))))))</f>
        <v>0</v>
      </c>
      <c r="CG1688" s="52" t="b">
        <f>IF(AND(BS1688&gt;46.2,BS1688&lt;46.5),3,IF(AND(BS1688&gt;18.8,BS1688&lt;19.1),4,IF(AND(BS1688&gt;15.8,BS1688&lt;16),5,IF(AND(BS1688&gt;78.7,BS1688&lt;79),6,IF(AND(BS1688&gt;32.1,BS1688&lt;32.4),7,IF(AND(BS1688&gt;26.9,BS1688&lt;27.3),8,IF(AND(BS1688&gt;125,BS1688&lt;125.5),9,IF(AND(BS1688&gt;48.2,BS1688&lt;48.52),10,IF(AND(BS1688&gt;43.1,BS1688&lt;43.6),11,IF(AND(BS1688&gt;48.53,BS1688&lt;48.7),12,IF(AND(BS1688&gt;19.6,BS1688&lt;20.1),13,IF(AND(BS1688&gt;16.5,BS1688&lt;16.9),14,IF(AND(BS1688&gt;82.4,BS1688&lt;82.8),15,IF(AND(BS1688&gt;33.6,BS1688&lt;34),16,IF(AND(BS1688&gt;28,BS1688&lt;28.6),17,IF(AND(BS1688&gt;130.8,BS1688&lt;131.4),18,IF(AND(BS1688&gt;50.5,BS1688&lt;50.9),19,IF(AND(BS1688&gt;45.2,BS1688&lt;45.8),20))))))))))))))))))</f>
        <v>0</v>
      </c>
    </row>
    <row r="1689" spans="1:88" ht="90" customHeight="1">
      <c r="A1689" s="369"/>
      <c r="B1689" s="342"/>
      <c r="C1689" s="342"/>
      <c r="D1689" s="292" t="s">
        <v>54</v>
      </c>
      <c r="E1689" s="293"/>
      <c r="F1689" s="10" t="s">
        <v>36</v>
      </c>
      <c r="G1689" s="12">
        <f>IF(AD1689=FALSE,0,AD1689)</f>
        <v>948.15</v>
      </c>
      <c r="H1689" s="12" t="s">
        <v>36</v>
      </c>
      <c r="I1689" s="12">
        <f>IF(AE1689=FALSE,0,AE1689)</f>
        <v>0</v>
      </c>
      <c r="J1689" s="12">
        <f>IF(AF1689=FALSE,0,AF1689)</f>
        <v>0</v>
      </c>
      <c r="K1689" s="12" t="s">
        <v>36</v>
      </c>
      <c r="L1689" s="12">
        <f>IF(AG1689=FALSE,0,AG1689)</f>
        <v>0</v>
      </c>
      <c r="M1689" s="12" t="s">
        <v>36</v>
      </c>
      <c r="N1689" s="12" t="s">
        <v>36</v>
      </c>
      <c r="O1689" s="12" t="s">
        <v>36</v>
      </c>
      <c r="P1689" s="12" t="s">
        <v>36</v>
      </c>
      <c r="Q1689" s="12">
        <f>IF(AH1689=FALSE,0,AH1689)</f>
        <v>0</v>
      </c>
      <c r="R1689" s="12" t="s">
        <v>36</v>
      </c>
      <c r="S1689" s="12">
        <f>IF(AI1689=FALSE,0,AI1689)</f>
        <v>0</v>
      </c>
      <c r="T1689" s="12" t="s">
        <v>36</v>
      </c>
      <c r="U1689" s="12">
        <f>IF(AJ1689=FALSE,0,AJ1689)</f>
        <v>0</v>
      </c>
      <c r="V1689" s="12">
        <f>IF(AK1689=FALSE,0,AK1689)</f>
        <v>0</v>
      </c>
      <c r="W1689" s="12">
        <f>IF(AL1689=FALSE,0,AL1689)</f>
        <v>0</v>
      </c>
      <c r="X1689" s="12" t="s">
        <v>36</v>
      </c>
      <c r="Y1689" s="12">
        <f>IF(AM1689=FALSE,0,AM1689)</f>
        <v>0</v>
      </c>
      <c r="Z1689" s="12" t="s">
        <v>36</v>
      </c>
      <c r="AA1689" s="27" t="s">
        <v>336</v>
      </c>
      <c r="AD1689" s="52">
        <f>IF(AD1688=3,948.15,IF(AD1688=4,624.59,IF(AD1688=5,238.38,IF(AD1688=6,1987,IF(AD1688=7,740.75,IF(AD1688=8,283.91,IF(AD1688=9,2682.35,IF(AD1688=10,829.59,IF(AD1688=11,586.15,IF(AD1688=12,992.71,IF(AD1688=13,653.95,IF(AD1688=14,249.59,IF(AD1688=15,2080.39,IF(AD1688=16,775.57,IF(AD1688=17,297.25,IF(AD1688=18,2808.42,IF(AD1688=19,868.59,IF(AD1688=20,613.7))))))))))))))))))</f>
        <v>948.15</v>
      </c>
      <c r="AE1689" s="52" t="b">
        <f>IF(AE1688=5,1205.78,IF(AE1688=8,1408.63,IF(AE1688=11,1428.91,IF(AE1688=14,1262.45,IF(AE1688=17,1474.83,IF(AE1688=20,1496.07))))))</f>
        <v>0</v>
      </c>
      <c r="AF1689" s="52" t="b">
        <f>IF(AF1688=3,487.32,IF(AF1688=4,325.64,IF(AF1688=5,287.99,IF(AF1688=6,618.7,IF(AF1688=7,412.3,IF(AF1688=8,366.04,IF(AF1688=9,798.54,IF(AF1688=10,534.49,IF(AF1688=11,476.86,IF(AF1688=12,510.22,IF(AF1688=13,340.94,IF(AF1688=14,301.53,IF(AF1688=15,647.78,IF(AF1688=16,431.68,IF(AF1688=17,383.24,IF(AF1688=18,836.07,IF(AF1688=19,559.61,IF(AF1688=20,499.27))))))))))))))))))</f>
        <v>0</v>
      </c>
      <c r="AG1689" s="52" t="b">
        <f>IF(AG1688=3,498.89,IF(AG1688=4,361.29,IF(AG1688=5,250.38,IF(AG1688=6,629.22,IF(AG1688=7,456.21,IF(AG1688=8,316.16,IF(AG1688=9,815.35,IF(AG1688=10,572.19,IF(AG1688=11,402.59,IF(AG1688=12,522.33,IF(AG1688=13,378.28,IF(AG1688=14,262.15,IF(AG1688=15,658.8,IF(AG1688=16,477.66,IF(AG1688=17,331.01,IF(AG1688=18,853.67,IF(AG1688=19,599.08,IF(AG1688=20,421.51))))))))))))))))))</f>
        <v>0</v>
      </c>
      <c r="AH1689" s="52" t="b">
        <f>IF(AH1688=3,359.85,IF(AH1688=4,130.83,IF(AH1688=5,78.61,IF(AH1688=6,427.19,IF(AH1688=7,160.77,IF(AH1688=8,95.38,IF(AH1688=9,568.37,IF(AH1688=10,204.4,IF(AH1688=11,132.96,IF(AH1688=12,376.76,IF(AH1688=13,136.98,IF(AH1688=14,82.31,IF(AH1688=15,447.27,IF(AH1688=16,168.32,IF(AH1688=17,99.86,IF(AH1688=18,595.08,IF(AH1688=19,214.01,IF(AH1688=20,139.21))))))))))))))))))</f>
        <v>0</v>
      </c>
      <c r="AI1689" s="52" t="b">
        <f>IF(AI1688=3,196.17,IF(AI1688=4,89.93,IF(AI1688=5,48.88,IF(AI1688=6,246.08,IF(AI1688=7,112.07,IF(AI1688=8,61.92,IF(AI1688=9,297.11,IF(AI1688=10,140.41,IF(AI1688=11,79.67,IF(AI1688=12,205.39,IF(AI1688=13,94.16,IF(AI1688=14,51.17,IF(AI1688=15,257.64,IF(AI1688=16,117.33,IF(AI1688=17,64.83,IF(AI1688=18,311.07,IF(AI1688=19,147.01,IF(AI1688=20,83.42))))))))))))))))))</f>
        <v>0</v>
      </c>
      <c r="AJ1689" s="52" t="b">
        <f>IF(AJ1688=3,108.35,IF(AJ1688=4,64.65,IF(AJ1688=5,45.75,IF(AJ1688=6,144.27,IF(AJ1688=7,86.58,IF(AJ1688=8,61.46,IF(AJ1688=9,195.16,IF(AJ1688=10,118.24,IF(AJ1688=11,83.88,IF(AJ1688=12,113.44,IF(AJ1688=13,67.69,IF(AJ1688=14,47.9,IF(AJ1688=15,151.05,IF(AJ1688=16,90.65,IF(AJ1688=17,64.34,IF(AJ1688=18,204.34,IF(AJ1688=19,123.8,IF(AJ1688=20,87.83))))))))))))))))))</f>
        <v>0</v>
      </c>
      <c r="AK1689" s="52" t="b">
        <f>IF(AK1688=3,140.85,IF(AK1688=4,104.84,IF(AK1688=5,53.32,IF(AK1688=6,286.46,IF(AK1688=7,119.42,IF(AK1688=8,63.42,IF(AK1688=9,413.27,IF(AK1688=10,141.33,IF(AK1688=11,146,IF(AK1688=12,147.47,IF(AK1688=13,109.77,IF(AK1688=14,55.82,IF(AK1688=15,299.92,IF(AK1688=16,125.03,IF(AK1688=17,66.4,IF(AK1688=18,432.69,IF(AK1688=19,147.97,IF(AK1688=20,152.86))))))))))))))))))</f>
        <v>0</v>
      </c>
      <c r="AL1689" s="52" t="b">
        <f>IF(AL1688=3,351.42,IF(AL1688=4,547.22,IF(AL1688=5,156.33,IF(AL1688=6,722.99,IF(AL1688=7,638.96,IF(AL1688=8,188.79,IF(AL1688=9,946.4,IF(AL1688=10,699.46,IF(AL1688=11,361.7,IF(AL1688=12,367.94,IF(AL1688=13,572.94,IF(AL1688=14,163.68,IF(AL1688=15,756.97,IF(AL1688=16,668.99,IF(AL1688=17,197.66,IF(AL1688=18,990.88,IF(AL1688=19,732.33,IF(AL1688=20,378.7))))))))))))))))))</f>
        <v>0</v>
      </c>
      <c r="AM1689" s="52" t="b">
        <f>IF(AM1688=3,46.41,IF(AM1688=4,19.01,IF(AM1688=5,15.96,IF(AM1688=6,78.9,IF(AM1688=7,32.34,IF(AM1688=8,27.09,IF(AM1688=9,125.27,IF(AM1688=10,48.48,IF(AM1688=11,43.47,IF(AM1688=12,48.59,IF(AM1688=13,19.9,IF(AM1688=14,16.71,IF(AM1688=15,82.61,IF(AM1688=16,33.86,IF(AM1688=17,28.36,IF(AM1688=18,131.15,IF(AM1688=19,50.76,IF(AM1688=20,45.51))))))))))))))))))</f>
        <v>0</v>
      </c>
      <c r="AO1689" s="4">
        <f t="shared" si="3831"/>
        <v>0</v>
      </c>
      <c r="AP1689" s="4">
        <f t="shared" si="3832"/>
        <v>0</v>
      </c>
      <c r="AQ1689" s="4">
        <f t="shared" si="3805"/>
        <v>0</v>
      </c>
      <c r="AU1689" s="329"/>
      <c r="AV1689" s="326"/>
      <c r="AW1689" s="326"/>
      <c r="AX1689" s="322" t="s">
        <v>54</v>
      </c>
      <c r="AY1689" s="293"/>
      <c r="AZ1689" s="10" t="s">
        <v>36</v>
      </c>
      <c r="BA1689" s="12">
        <f>IF(BX1689=FALSE,0,BX1689)</f>
        <v>1896.3</v>
      </c>
      <c r="BB1689" s="12" t="s">
        <v>36</v>
      </c>
      <c r="BC1689" s="12">
        <f>IF(BY1689=FALSE,0,BY1689)</f>
        <v>0</v>
      </c>
      <c r="BD1689" s="12">
        <f>IF(BZ1689=FALSE,0,BZ1689)</f>
        <v>0</v>
      </c>
      <c r="BE1689" s="12" t="s">
        <v>36</v>
      </c>
      <c r="BF1689" s="12">
        <f>IF(CA1689=FALSE,0,CA1689)</f>
        <v>0</v>
      </c>
      <c r="BG1689" s="12" t="s">
        <v>36</v>
      </c>
      <c r="BH1689" s="12" t="s">
        <v>36</v>
      </c>
      <c r="BI1689" s="12" t="s">
        <v>36</v>
      </c>
      <c r="BJ1689" s="12" t="s">
        <v>36</v>
      </c>
      <c r="BK1689" s="12">
        <f>IF(CB1689=FALSE,0,CB1689)</f>
        <v>0</v>
      </c>
      <c r="BL1689" s="12" t="s">
        <v>36</v>
      </c>
      <c r="BM1689" s="12">
        <f>IF(CC1689=FALSE,0,CC1689)</f>
        <v>0</v>
      </c>
      <c r="BN1689" s="12" t="s">
        <v>36</v>
      </c>
      <c r="BO1689" s="12">
        <f>IF(CD1689=FALSE,0,CD1689)</f>
        <v>0</v>
      </c>
      <c r="BP1689" s="12">
        <f>IF(CE1689=FALSE,0,CE1689)</f>
        <v>0</v>
      </c>
      <c r="BQ1689" s="12">
        <f>IF(CF1689=FALSE,0,CF1689)</f>
        <v>0</v>
      </c>
      <c r="BR1689" s="12" t="s">
        <v>36</v>
      </c>
      <c r="BS1689" s="12">
        <f>IF(CG1689=FALSE,0,CG1689)</f>
        <v>0</v>
      </c>
      <c r="BT1689" s="12" t="s">
        <v>36</v>
      </c>
      <c r="BU1689" s="27" t="s">
        <v>336</v>
      </c>
      <c r="BX1689" s="52">
        <f>IF(AD1688=3,1896.3,IF(AD1688=4,1249.18,IF(AD1688=5,476.76,IF(AD1688=6,3974,IF(AD1688=7,1481.5,IF(AD1688=8,567.82,IF(AD1688=9,5364.7,IF(AD1688=10,1659.18,IF(AD1688=11,1172.3)))))))))</f>
        <v>1896.3</v>
      </c>
      <c r="BY1689" s="52" t="b">
        <f>IF(AE1688=5,2411.56,IF(AE1688=8,2817.26,IF(AE1688=11,2857.82)))</f>
        <v>0</v>
      </c>
      <c r="BZ1689" s="52" t="b">
        <f>IF(AF1688=3,974.64,IF(AF1688=4,651.28,IF(AF1688=5,575.98,IF(AF1688=6,1237.4,IF(AF1688=7,824.6,IF(AF1688=8,732.08,IF(AF1688=9,1597.08,IF(AF1688=10,1068.98,IF(AF1688=11,953.72)))))))))</f>
        <v>0</v>
      </c>
      <c r="CA1689" s="52" t="b">
        <f>IF(AG1688=3,997.78,IF(AG1688=4,722.58,IF(AG1688=5,500.76,IF(AG1688=6,1258.44,IF(AG1688=7,912.42,IF(AG1688=8,632.32,IF(AG1688=9,1630.7,IF(AG1688=10,1144.38,IF(AG1688=11,805.18)))))))))</f>
        <v>0</v>
      </c>
      <c r="CB1689" s="52" t="b">
        <f>IF(AH1688=3,719.7,IF(AH1688=4,261.66,IF(AH1688=5,157.22,IF(AH1688=6,854.38,IF(AH1688=7,321.54,IF(AH1688=8,190.76,IF(AH1688=9,1136.74,IF(AH1688=10,408.8,IF(AH1688=11,265.92)))))))))</f>
        <v>0</v>
      </c>
      <c r="CC1689" s="52" t="b">
        <f>IF(AI1688=3,392.34,IF(AI1688=4,179.86,IF(AI1688=5,97.76,IF(AI1688=6,492.16,IF(AI1688=7,224.14,IF(AI1688=8,123.84,IF(AI1688=9,594.22,IF(AI1688=10,280.82,IF(AI1688=11,159.34)))))))))</f>
        <v>0</v>
      </c>
      <c r="CD1689" s="52" t="b">
        <f>IF(AJ1688=3,216.7,IF(AJ1688=4,129.3,IF(AJ1688=5,91.5,IF(AJ1688=6,288.54,IF(AJ1688=7,173.16,IF(AJ1688=8,122.92,IF(AJ1688=9,390.32,IF(AJ1688=10,236.48,IF(AJ1688=11,167.76)))))))))</f>
        <v>0</v>
      </c>
      <c r="CE1689" s="52" t="b">
        <f>IF(AK1688=3,281.7,IF(AK1688=4,209.68,IF(AK1688=5,106.64,IF(AK1688=6,572.92,IF(AK1688=7,238.84,IF(AK1688=8,126.84,IF(AK1688=9,826.54,IF(AK1688=10,282.66,IF(AK1688=11,292)))))))))</f>
        <v>0</v>
      </c>
      <c r="CF1689" s="52" t="b">
        <f>IF(AL1688=3,702.84,IF(AL1688=4,1094.44,IF(AL1688=5,312.66,IF(AL1688=6,1445.98,IF(AL1688=7,1277.92,IF(AL1688=8,377.58,IF(AL1688=9,1892.8,IF(AL1688=10,1398.92,IF(AL1688=11,723.4)))))))))</f>
        <v>0</v>
      </c>
      <c r="CG1689" s="52" t="b">
        <f>IF(AM1688=3,92.82,IF(AM1688=4,38.02,IF(AM1688=5,31.92,IF(AM1688=6,157.8,IF(AM1688=7,64.68,IF(AM1688=8,54.18,IF(AM1688=9,250.54,IF(AM1688=10,96.96,IF(AM1688=11,86.94)))))))))</f>
        <v>0</v>
      </c>
    </row>
    <row r="1690" spans="1:88" ht="30" customHeight="1">
      <c r="A1690" s="367" t="s">
        <v>40</v>
      </c>
      <c r="B1690" s="282" t="s">
        <v>251</v>
      </c>
      <c r="C1690" s="282">
        <v>277.25</v>
      </c>
      <c r="D1690" s="282" t="s">
        <v>27</v>
      </c>
      <c r="E1690" s="2" t="s">
        <v>28</v>
      </c>
      <c r="F1690" s="10">
        <f>G1690+I1690+J1690+L1690+Q1690+S1690+U1690+V1690+W1690+Y1690+Z1690</f>
        <v>262874.59000000003</v>
      </c>
      <c r="G1690" s="44">
        <v>262874.59000000003</v>
      </c>
      <c r="H1690" s="10">
        <v>0</v>
      </c>
      <c r="I1690" s="46">
        <v>0</v>
      </c>
      <c r="J1690" s="46">
        <v>0</v>
      </c>
      <c r="K1690" s="10">
        <v>0</v>
      </c>
      <c r="L1690" s="10">
        <f>M1690+O1690</f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14">
        <v>0</v>
      </c>
      <c r="W1690" s="14">
        <v>0</v>
      </c>
      <c r="X1690" s="10">
        <v>0</v>
      </c>
      <c r="Y1690" s="14">
        <v>0</v>
      </c>
      <c r="Z1690" s="14">
        <v>0</v>
      </c>
      <c r="AA1690" s="27" t="s">
        <v>328</v>
      </c>
      <c r="AO1690" s="4">
        <f t="shared" si="3831"/>
        <v>0</v>
      </c>
      <c r="AP1690" s="4">
        <f t="shared" si="3832"/>
        <v>0</v>
      </c>
      <c r="AQ1690" s="4">
        <f t="shared" si="3805"/>
        <v>0</v>
      </c>
      <c r="AU1690" s="329" t="s">
        <v>40</v>
      </c>
      <c r="AV1690" s="326" t="s">
        <v>251</v>
      </c>
      <c r="AW1690" s="326">
        <v>277.25</v>
      </c>
      <c r="AX1690" s="326" t="s">
        <v>27</v>
      </c>
      <c r="AY1690" s="2" t="s">
        <v>28</v>
      </c>
      <c r="AZ1690" s="10">
        <f>BA1690+BC1690+BD1690+BF1690+BK1690+BM1690+BO1690+BP1690+BQ1690+BS1690+BT1690</f>
        <v>525749.18000000005</v>
      </c>
      <c r="BA1690" s="44">
        <f>ROUND($C1690*BA1698,2)</f>
        <v>525749.18000000005</v>
      </c>
      <c r="BB1690" s="10">
        <f>ROUND(H1690*2,2)</f>
        <v>0</v>
      </c>
      <c r="BC1690" s="44">
        <f>ROUND($C1690*BC1698,2)</f>
        <v>0</v>
      </c>
      <c r="BD1690" s="44">
        <f>ROUND($C1690*BD1698,2)</f>
        <v>0</v>
      </c>
      <c r="BE1690" s="10">
        <f>ROUND(K1690*2,2)</f>
        <v>0</v>
      </c>
      <c r="BF1690" s="44">
        <f>ROUND($C1690*BF1698,2)</f>
        <v>0</v>
      </c>
      <c r="BG1690" s="10">
        <f>ROUND(M1690*2,2)</f>
        <v>0</v>
      </c>
      <c r="BH1690" s="10">
        <f>ROUND(N1690*2,2)</f>
        <v>0</v>
      </c>
      <c r="BI1690" s="10">
        <f>ROUND(O1690*2,2)</f>
        <v>0</v>
      </c>
      <c r="BJ1690" s="10">
        <f>ROUND(P1690*2,2)</f>
        <v>0</v>
      </c>
      <c r="BK1690" s="44">
        <f>ROUND($C1690*BK1698,2)</f>
        <v>0</v>
      </c>
      <c r="BL1690" s="10">
        <f>ROUND(R1690*2,2)</f>
        <v>0</v>
      </c>
      <c r="BM1690" s="44">
        <f>ROUND($C1690*BM1698,2)</f>
        <v>0</v>
      </c>
      <c r="BN1690" s="10">
        <f>ROUND(T1690*2,2)</f>
        <v>0</v>
      </c>
      <c r="BO1690" s="44">
        <f>ROUND($C1690*BO1698,2)</f>
        <v>0</v>
      </c>
      <c r="BP1690" s="44">
        <f>ROUND(V1690*2,2)</f>
        <v>0</v>
      </c>
      <c r="BQ1690" s="44">
        <f>ROUND($C1690*BQ1698,2)</f>
        <v>0</v>
      </c>
      <c r="BR1690" s="10">
        <f>ROUND(X1690*2,2)</f>
        <v>0</v>
      </c>
      <c r="BS1690" s="44">
        <f>ROUND(Y1690*2,2)</f>
        <v>0</v>
      </c>
      <c r="BT1690" s="10">
        <f>ROUND(Z1690*2,2)</f>
        <v>0</v>
      </c>
      <c r="BU1690" s="27" t="s">
        <v>328</v>
      </c>
      <c r="CI1690" s="32">
        <f>BF1690-BG1690</f>
        <v>0</v>
      </c>
    </row>
    <row r="1691" spans="1:88" ht="60" customHeight="1">
      <c r="A1691" s="368"/>
      <c r="B1691" s="283"/>
      <c r="C1691" s="283"/>
      <c r="D1691" s="342"/>
      <c r="E1691" s="2" t="s">
        <v>29</v>
      </c>
      <c r="F1691" s="10">
        <f t="shared" ref="F1691:F1695" si="3877">G1691+I1691+J1691+L1691+Q1691+S1691+U1691+V1691+W1691+Y1691+Z1691</f>
        <v>0</v>
      </c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6"/>
      <c r="T1691" s="46"/>
      <c r="U1691" s="46"/>
      <c r="V1691" s="46"/>
      <c r="W1691" s="46"/>
      <c r="X1691" s="46"/>
      <c r="Y1691" s="46"/>
      <c r="Z1691" s="46"/>
      <c r="AA1691" s="27" t="s">
        <v>329</v>
      </c>
      <c r="AO1691" s="4">
        <f t="shared" si="3831"/>
        <v>0</v>
      </c>
      <c r="AP1691" s="4">
        <f t="shared" si="3832"/>
        <v>0</v>
      </c>
      <c r="AQ1691" s="4">
        <f t="shared" si="3805"/>
        <v>0</v>
      </c>
      <c r="AU1691" s="329"/>
      <c r="AV1691" s="326"/>
      <c r="AW1691" s="326"/>
      <c r="AX1691" s="326"/>
      <c r="AY1691" s="2" t="s">
        <v>29</v>
      </c>
      <c r="AZ1691" s="10">
        <f t="shared" ref="AZ1691:AZ1695" si="3878">BA1691+BC1691+BD1691+BF1691+BK1691+BM1691+BO1691+BP1691+BQ1691+BS1691+BT1691</f>
        <v>0</v>
      </c>
      <c r="BA1691" s="102"/>
      <c r="BB1691" s="102"/>
      <c r="BC1691" s="102"/>
      <c r="BD1691" s="102"/>
      <c r="BE1691" s="102"/>
      <c r="BF1691" s="102"/>
      <c r="BG1691" s="102"/>
      <c r="BH1691" s="102"/>
      <c r="BI1691" s="102"/>
      <c r="BJ1691" s="102"/>
      <c r="BK1691" s="102"/>
      <c r="BL1691" s="102"/>
      <c r="BM1691" s="103"/>
      <c r="BN1691" s="103"/>
      <c r="BO1691" s="103"/>
      <c r="BP1691" s="103"/>
      <c r="BQ1691" s="103"/>
      <c r="BR1691" s="103"/>
      <c r="BS1691" s="103"/>
      <c r="BT1691" s="103"/>
      <c r="BU1691" s="27" t="s">
        <v>329</v>
      </c>
    </row>
    <row r="1692" spans="1:88" ht="120" customHeight="1">
      <c r="A1692" s="368"/>
      <c r="B1692" s="283"/>
      <c r="C1692" s="283"/>
      <c r="D1692" s="282" t="s">
        <v>30</v>
      </c>
      <c r="E1692" s="2" t="s">
        <v>31</v>
      </c>
      <c r="F1692" s="10">
        <f t="shared" si="3877"/>
        <v>0</v>
      </c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6"/>
      <c r="T1692" s="46"/>
      <c r="U1692" s="46"/>
      <c r="V1692" s="46"/>
      <c r="W1692" s="46"/>
      <c r="X1692" s="46"/>
      <c r="Y1692" s="46"/>
      <c r="Z1692" s="46"/>
      <c r="AA1692" s="27" t="s">
        <v>330</v>
      </c>
      <c r="AO1692" s="4">
        <f t="shared" si="3831"/>
        <v>0</v>
      </c>
      <c r="AP1692" s="4">
        <f t="shared" si="3832"/>
        <v>0</v>
      </c>
      <c r="AQ1692" s="4">
        <f t="shared" si="3805"/>
        <v>0</v>
      </c>
      <c r="AT1692" s="32">
        <f>AZ1692-BC1692</f>
        <v>0</v>
      </c>
      <c r="AU1692" s="329"/>
      <c r="AV1692" s="326"/>
      <c r="AW1692" s="326"/>
      <c r="AX1692" s="326" t="s">
        <v>30</v>
      </c>
      <c r="AY1692" s="2" t="s">
        <v>31</v>
      </c>
      <c r="AZ1692" s="10">
        <f t="shared" si="3878"/>
        <v>0</v>
      </c>
      <c r="BA1692" s="102"/>
      <c r="BB1692" s="102"/>
      <c r="BC1692" s="102"/>
      <c r="BD1692" s="102"/>
      <c r="BE1692" s="102"/>
      <c r="BF1692" s="102"/>
      <c r="BG1692" s="102"/>
      <c r="BH1692" s="102"/>
      <c r="BI1692" s="102"/>
      <c r="BJ1692" s="102"/>
      <c r="BK1692" s="102"/>
      <c r="BL1692" s="102"/>
      <c r="BM1692" s="103"/>
      <c r="BN1692" s="103"/>
      <c r="BO1692" s="103"/>
      <c r="BP1692" s="103"/>
      <c r="BQ1692" s="103"/>
      <c r="BR1692" s="103"/>
      <c r="BS1692" s="103"/>
      <c r="BT1692" s="103"/>
      <c r="BU1692" s="27" t="s">
        <v>330</v>
      </c>
    </row>
    <row r="1693" spans="1:88" ht="30" customHeight="1">
      <c r="A1693" s="368"/>
      <c r="B1693" s="283"/>
      <c r="C1693" s="283"/>
      <c r="D1693" s="283"/>
      <c r="E1693" s="2" t="s">
        <v>32</v>
      </c>
      <c r="F1693" s="10">
        <f t="shared" si="3877"/>
        <v>0</v>
      </c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6"/>
      <c r="T1693" s="46"/>
      <c r="U1693" s="46"/>
      <c r="V1693" s="46"/>
      <c r="W1693" s="46"/>
      <c r="X1693" s="46"/>
      <c r="Y1693" s="46"/>
      <c r="Z1693" s="46"/>
      <c r="AA1693" s="27" t="s">
        <v>331</v>
      </c>
      <c r="AO1693" s="4">
        <f t="shared" si="3831"/>
        <v>0</v>
      </c>
      <c r="AP1693" s="4">
        <f t="shared" si="3832"/>
        <v>0</v>
      </c>
      <c r="AQ1693" s="4">
        <f t="shared" si="3805"/>
        <v>0</v>
      </c>
      <c r="AU1693" s="329"/>
      <c r="AV1693" s="326"/>
      <c r="AW1693" s="326"/>
      <c r="AX1693" s="326"/>
      <c r="AY1693" s="2" t="s">
        <v>32</v>
      </c>
      <c r="AZ1693" s="10">
        <f t="shared" si="3878"/>
        <v>0</v>
      </c>
      <c r="BA1693" s="102"/>
      <c r="BB1693" s="102"/>
      <c r="BC1693" s="102"/>
      <c r="BD1693" s="102"/>
      <c r="BE1693" s="102"/>
      <c r="BF1693" s="102"/>
      <c r="BG1693" s="102"/>
      <c r="BH1693" s="102"/>
      <c r="BI1693" s="102"/>
      <c r="BJ1693" s="102"/>
      <c r="BK1693" s="102"/>
      <c r="BL1693" s="102"/>
      <c r="BM1693" s="103"/>
      <c r="BN1693" s="103"/>
      <c r="BO1693" s="103"/>
      <c r="BP1693" s="103"/>
      <c r="BQ1693" s="103"/>
      <c r="BR1693" s="103"/>
      <c r="BS1693" s="103"/>
      <c r="BT1693" s="103"/>
      <c r="BU1693" s="27" t="s">
        <v>331</v>
      </c>
    </row>
    <row r="1694" spans="1:88" ht="30" customHeight="1">
      <c r="A1694" s="368"/>
      <c r="B1694" s="283"/>
      <c r="C1694" s="283"/>
      <c r="D1694" s="283"/>
      <c r="E1694" s="2" t="s">
        <v>33</v>
      </c>
      <c r="F1694" s="10">
        <f t="shared" si="3877"/>
        <v>0</v>
      </c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6"/>
      <c r="T1694" s="46"/>
      <c r="U1694" s="46"/>
      <c r="V1694" s="46"/>
      <c r="W1694" s="46"/>
      <c r="X1694" s="46"/>
      <c r="Y1694" s="46"/>
      <c r="Z1694" s="46"/>
      <c r="AA1694" s="27" t="s">
        <v>332</v>
      </c>
      <c r="AO1694" s="4">
        <f t="shared" si="3831"/>
        <v>0</v>
      </c>
      <c r="AP1694" s="4">
        <f t="shared" si="3832"/>
        <v>0</v>
      </c>
      <c r="AQ1694" s="4">
        <f t="shared" si="3805"/>
        <v>0</v>
      </c>
      <c r="AU1694" s="329"/>
      <c r="AV1694" s="326"/>
      <c r="AW1694" s="326"/>
      <c r="AX1694" s="326"/>
      <c r="AY1694" s="2" t="s">
        <v>33</v>
      </c>
      <c r="AZ1694" s="10">
        <f t="shared" si="3878"/>
        <v>0</v>
      </c>
      <c r="BA1694" s="102"/>
      <c r="BB1694" s="102"/>
      <c r="BC1694" s="102"/>
      <c r="BD1694" s="102"/>
      <c r="BE1694" s="102"/>
      <c r="BF1694" s="102"/>
      <c r="BG1694" s="102"/>
      <c r="BH1694" s="102"/>
      <c r="BI1694" s="102"/>
      <c r="BJ1694" s="102"/>
      <c r="BK1694" s="102"/>
      <c r="BL1694" s="102"/>
      <c r="BM1694" s="103"/>
      <c r="BN1694" s="103"/>
      <c r="BO1694" s="103"/>
      <c r="BP1694" s="103"/>
      <c r="BQ1694" s="103"/>
      <c r="BR1694" s="103"/>
      <c r="BS1694" s="103"/>
      <c r="BT1694" s="103"/>
      <c r="BU1694" s="27" t="s">
        <v>332</v>
      </c>
    </row>
    <row r="1695" spans="1:88" ht="30" customHeight="1">
      <c r="A1695" s="368"/>
      <c r="B1695" s="283"/>
      <c r="C1695" s="283"/>
      <c r="D1695" s="342"/>
      <c r="E1695" s="2" t="s">
        <v>34</v>
      </c>
      <c r="F1695" s="10">
        <f t="shared" si="3877"/>
        <v>0</v>
      </c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6"/>
      <c r="T1695" s="46"/>
      <c r="U1695" s="46"/>
      <c r="V1695" s="46"/>
      <c r="W1695" s="46"/>
      <c r="X1695" s="46"/>
      <c r="Y1695" s="46"/>
      <c r="Z1695" s="46"/>
      <c r="AA1695" s="27" t="s">
        <v>333</v>
      </c>
      <c r="AO1695" s="4">
        <f t="shared" si="3831"/>
        <v>0</v>
      </c>
      <c r="AP1695" s="4">
        <f t="shared" si="3832"/>
        <v>0</v>
      </c>
      <c r="AQ1695" s="4">
        <f t="shared" ref="AQ1695:AQ1734" si="3879">MAX(AO1695:AP1695)</f>
        <v>0</v>
      </c>
      <c r="AU1695" s="329"/>
      <c r="AV1695" s="326"/>
      <c r="AW1695" s="326"/>
      <c r="AX1695" s="326"/>
      <c r="AY1695" s="2" t="s">
        <v>34</v>
      </c>
      <c r="AZ1695" s="10">
        <f t="shared" si="3878"/>
        <v>0</v>
      </c>
      <c r="BA1695" s="102"/>
      <c r="BB1695" s="102"/>
      <c r="BC1695" s="102"/>
      <c r="BD1695" s="102"/>
      <c r="BE1695" s="102"/>
      <c r="BF1695" s="102"/>
      <c r="BG1695" s="102"/>
      <c r="BH1695" s="102"/>
      <c r="BI1695" s="102"/>
      <c r="BJ1695" s="102"/>
      <c r="BK1695" s="102"/>
      <c r="BL1695" s="102"/>
      <c r="BM1695" s="103"/>
      <c r="BN1695" s="103"/>
      <c r="BO1695" s="103"/>
      <c r="BP1695" s="103"/>
      <c r="BQ1695" s="103"/>
      <c r="BR1695" s="103"/>
      <c r="BS1695" s="103"/>
      <c r="BT1695" s="103"/>
      <c r="BU1695" s="27" t="s">
        <v>333</v>
      </c>
    </row>
    <row r="1696" spans="1:88" ht="30" customHeight="1">
      <c r="A1696" s="368"/>
      <c r="B1696" s="283"/>
      <c r="C1696" s="283"/>
      <c r="D1696" s="370" t="s">
        <v>35</v>
      </c>
      <c r="E1696" s="371"/>
      <c r="F1696" s="10">
        <f>F1690+F1691+F1692+F1693+F1694+F1695</f>
        <v>262874.59000000003</v>
      </c>
      <c r="G1696" s="10">
        <f t="shared" ref="G1696" si="3880">G1690+G1691+G1692+G1693+G1694+G1695</f>
        <v>262874.59000000003</v>
      </c>
      <c r="H1696" s="10">
        <f t="shared" ref="H1696" si="3881">H1690+H1691+H1692+H1693+H1694+H1695</f>
        <v>0</v>
      </c>
      <c r="I1696" s="10">
        <f t="shared" ref="I1696" si="3882">I1690+I1691+I1692+I1693+I1694+I1695</f>
        <v>0</v>
      </c>
      <c r="J1696" s="10">
        <f t="shared" ref="J1696" si="3883">J1690+J1691+J1692+J1693+J1694+J1695</f>
        <v>0</v>
      </c>
      <c r="K1696" s="10">
        <f t="shared" ref="K1696" si="3884">K1690+K1691+K1692+K1693+K1694+K1695</f>
        <v>0</v>
      </c>
      <c r="L1696" s="10">
        <f t="shared" ref="L1696" si="3885">L1690+L1691+L1692+L1693+L1694+L1695</f>
        <v>0</v>
      </c>
      <c r="M1696" s="10">
        <f t="shared" ref="M1696" si="3886">M1690+M1691+M1692+M1693+M1694+M1695</f>
        <v>0</v>
      </c>
      <c r="N1696" s="10">
        <f t="shared" ref="N1696" si="3887">N1690+N1691+N1692+N1693+N1694+N1695</f>
        <v>0</v>
      </c>
      <c r="O1696" s="10">
        <f t="shared" ref="O1696" si="3888">O1690+O1691+O1692+O1693+O1694+O1695</f>
        <v>0</v>
      </c>
      <c r="P1696" s="10">
        <f t="shared" ref="P1696" si="3889">P1690+P1691+P1692+P1693+P1694+P1695</f>
        <v>0</v>
      </c>
      <c r="Q1696" s="10">
        <f t="shared" ref="Q1696" si="3890">Q1690+Q1691+Q1692+Q1693+Q1694+Q1695</f>
        <v>0</v>
      </c>
      <c r="R1696" s="10">
        <f t="shared" ref="R1696" si="3891">R1690+R1691+R1692+R1693+R1694+R1695</f>
        <v>0</v>
      </c>
      <c r="S1696" s="10">
        <f t="shared" ref="S1696" si="3892">S1690+S1691+S1692+S1693+S1694+S1695</f>
        <v>0</v>
      </c>
      <c r="T1696" s="10">
        <f t="shared" ref="T1696" si="3893">T1690+T1691+T1692+T1693+T1694+T1695</f>
        <v>0</v>
      </c>
      <c r="U1696" s="10">
        <f t="shared" ref="U1696" si="3894">U1690+U1691+U1692+U1693+U1694+U1695</f>
        <v>0</v>
      </c>
      <c r="V1696" s="10">
        <f t="shared" ref="V1696" si="3895">V1690+V1691+V1692+V1693+V1694+V1695</f>
        <v>0</v>
      </c>
      <c r="W1696" s="10">
        <f t="shared" ref="W1696" si="3896">W1690+W1691+W1692+W1693+W1694+W1695</f>
        <v>0</v>
      </c>
      <c r="X1696" s="10">
        <f t="shared" ref="X1696" si="3897">X1690+X1691+X1692+X1693+X1694+X1695</f>
        <v>0</v>
      </c>
      <c r="Y1696" s="10">
        <f t="shared" ref="Y1696" si="3898">Y1690+Y1691+Y1692+Y1693+Y1694+Y1695</f>
        <v>0</v>
      </c>
      <c r="Z1696" s="10">
        <f t="shared" ref="Z1696" si="3899">Z1690+Z1691+Z1692+Z1693+Z1694+Z1695</f>
        <v>0</v>
      </c>
      <c r="AA1696" s="27" t="s">
        <v>334</v>
      </c>
      <c r="AO1696" s="4">
        <f t="shared" si="3831"/>
        <v>0</v>
      </c>
      <c r="AP1696" s="4">
        <f t="shared" si="3832"/>
        <v>0</v>
      </c>
      <c r="AQ1696" s="4">
        <f t="shared" si="3879"/>
        <v>0</v>
      </c>
      <c r="AU1696" s="329"/>
      <c r="AV1696" s="326"/>
      <c r="AW1696" s="326"/>
      <c r="AX1696" s="330" t="s">
        <v>35</v>
      </c>
      <c r="AY1696" s="330"/>
      <c r="AZ1696" s="10">
        <f>AZ1690+AZ1691+AZ1692+AZ1693+AZ1694+AZ1695</f>
        <v>525749.18000000005</v>
      </c>
      <c r="BA1696" s="10">
        <f t="shared" ref="BA1696:BT1696" si="3900">BA1690+BA1691+BA1692+BA1693+BA1694+BA1695</f>
        <v>525749.18000000005</v>
      </c>
      <c r="BB1696" s="10">
        <f t="shared" si="3900"/>
        <v>0</v>
      </c>
      <c r="BC1696" s="10">
        <f t="shared" si="3900"/>
        <v>0</v>
      </c>
      <c r="BD1696" s="10">
        <f t="shared" si="3900"/>
        <v>0</v>
      </c>
      <c r="BE1696" s="10">
        <f t="shared" si="3900"/>
        <v>0</v>
      </c>
      <c r="BF1696" s="10">
        <f t="shared" si="3900"/>
        <v>0</v>
      </c>
      <c r="BG1696" s="10">
        <f t="shared" si="3900"/>
        <v>0</v>
      </c>
      <c r="BH1696" s="10">
        <f t="shared" si="3900"/>
        <v>0</v>
      </c>
      <c r="BI1696" s="10">
        <f t="shared" si="3900"/>
        <v>0</v>
      </c>
      <c r="BJ1696" s="10">
        <f t="shared" si="3900"/>
        <v>0</v>
      </c>
      <c r="BK1696" s="10">
        <f t="shared" si="3900"/>
        <v>0</v>
      </c>
      <c r="BL1696" s="10">
        <f t="shared" si="3900"/>
        <v>0</v>
      </c>
      <c r="BM1696" s="10">
        <f t="shared" si="3900"/>
        <v>0</v>
      </c>
      <c r="BN1696" s="10">
        <f t="shared" si="3900"/>
        <v>0</v>
      </c>
      <c r="BO1696" s="10">
        <f t="shared" si="3900"/>
        <v>0</v>
      </c>
      <c r="BP1696" s="10">
        <f t="shared" si="3900"/>
        <v>0</v>
      </c>
      <c r="BQ1696" s="10">
        <f t="shared" si="3900"/>
        <v>0</v>
      </c>
      <c r="BR1696" s="10">
        <f t="shared" si="3900"/>
        <v>0</v>
      </c>
      <c r="BS1696" s="10">
        <f t="shared" si="3900"/>
        <v>0</v>
      </c>
      <c r="BT1696" s="10">
        <f t="shared" si="3900"/>
        <v>0</v>
      </c>
      <c r="BU1696" s="27" t="s">
        <v>334</v>
      </c>
      <c r="CI1696" s="32">
        <f>BF1696-BG1696</f>
        <v>0</v>
      </c>
      <c r="CJ1696" s="123"/>
    </row>
    <row r="1697" spans="1:88" ht="75" customHeight="1">
      <c r="A1697" s="368"/>
      <c r="B1697" s="283"/>
      <c r="C1697" s="283"/>
      <c r="D1697" s="292" t="s">
        <v>53</v>
      </c>
      <c r="E1697" s="293"/>
      <c r="F1697" s="11">
        <f>ROUND(F1696/C1690,2)</f>
        <v>948.15</v>
      </c>
      <c r="G1697" s="11">
        <f>ROUND(G1696/C1690,2)</f>
        <v>948.15</v>
      </c>
      <c r="H1697" s="11">
        <f>ROUND(H1696/C1690,2)</f>
        <v>0</v>
      </c>
      <c r="I1697" s="11">
        <f>ROUND(I1696/C1690,2)</f>
        <v>0</v>
      </c>
      <c r="J1697" s="11">
        <f>ROUND(J1696/C1690,2)</f>
        <v>0</v>
      </c>
      <c r="K1697" s="11">
        <f>ROUND(K1696/C1690,2)</f>
        <v>0</v>
      </c>
      <c r="L1697" s="11">
        <f>ROUND(L1696/C1690,2)</f>
        <v>0</v>
      </c>
      <c r="M1697" s="11">
        <f>ROUND(M1696/C1690,2)</f>
        <v>0</v>
      </c>
      <c r="N1697" s="11">
        <f>ROUND(N1696/C1690,2)</f>
        <v>0</v>
      </c>
      <c r="O1697" s="11">
        <f>ROUND(O1696/C1690,2)</f>
        <v>0</v>
      </c>
      <c r="P1697" s="11">
        <f>ROUND(P1696/C1690,2)</f>
        <v>0</v>
      </c>
      <c r="Q1697" s="11">
        <f>ROUND(Q1696/C1690,2)</f>
        <v>0</v>
      </c>
      <c r="R1697" s="11">
        <f>ROUND(R1696/C1690,2)</f>
        <v>0</v>
      </c>
      <c r="S1697" s="11">
        <f>ROUND(S1696/C1690,2)</f>
        <v>0</v>
      </c>
      <c r="T1697" s="11">
        <f>ROUND(T1696/C1690,2)</f>
        <v>0</v>
      </c>
      <c r="U1697" s="11">
        <f>ROUND(U1696/C1690,2)</f>
        <v>0</v>
      </c>
      <c r="V1697" s="11">
        <f>ROUND(V1696/C1690,2)</f>
        <v>0</v>
      </c>
      <c r="W1697" s="11">
        <f>ROUND(W1696/C1690,2)</f>
        <v>0</v>
      </c>
      <c r="X1697" s="11">
        <f>ROUND(X1696/C1690,2)</f>
        <v>0</v>
      </c>
      <c r="Y1697" s="11">
        <f>ROUND(Y1696/C1690,2)</f>
        <v>0</v>
      </c>
      <c r="Z1697" s="11">
        <f>ROUND(Z1696/C1690,2)</f>
        <v>0</v>
      </c>
      <c r="AA1697" s="27" t="s">
        <v>335</v>
      </c>
      <c r="AD1697" s="52">
        <f>IF(AND(G1697&gt;947.15,G1697&lt;949),3,IF(AND(G1697&gt;623.59,G1697&lt;625),4,IF(AND(G1697&gt;237.38,G1697&lt;239),5,IF(AND(G1697&gt;1986,G1697&lt;1988),6,IF(AND(G1697&gt;739.75,G1697&lt;741),7,IF(AND(G1697&gt;282.91,G1697&lt;284),8,IF(AND(G1697&gt;2681.35,G1697&lt;2683),9,IF(AND(G1697&gt;828.59,G1697&lt;830),10,IF(AND(G1697&gt;585.15,G1697&lt;587),11,IF(AND(G1697&gt;991.71,G1697&lt;993),12,IF(AND(G1697&gt;652.95,G1697&lt;654),13,IF(AND(G1697&gt;248.59,G1697&lt;250),14,IF(AND(G1697&gt;2079.39,G1697&lt;2081),15,IF(AND(G1697&gt;774.57,G1697&lt;776),16,IF(AND(G1697&gt;296.25,G1697&lt;298),17,IF(AND(G1697&gt;2807.42,G1697&lt;2809),18,IF(AND(G1697&gt;867.59,G1697&lt;869),19,IF(AND(G1697&gt;612.7,G1697&lt;614),20))))))))))))))))))</f>
        <v>3</v>
      </c>
      <c r="AE1697" s="52" t="b">
        <f>IF(AND(I1697&gt;1204.78,I1697&lt;1206),5,IF(AND(I1697&gt;1407.63,I1697&lt;1409),8,IF(AND(I1697&gt;1427.91,I1697&lt;1429),11,IF(AND(I1697&gt;1261.45,I1697&lt;1263),14,IF(AND(I1697&gt;1473.83,I1697&lt;1475),17,IF(AND(I1697&gt;1495.07,I1697&lt;1497),20))))))</f>
        <v>0</v>
      </c>
      <c r="AF1697" s="52" t="b">
        <f>IF(AND(J1697&gt;486.32,J1697&lt;488),3,IF(AND(J1697&gt;324.64,J1697&lt;326),4,IF(AND(J1697&gt;286.99,J1697&lt;288.5),5,IF(AND(J1697&gt;617.7,J1697&lt;618),6,IF(AND(J1697&gt;411.3,J1697&lt;413),7,IF(AND(J1697&gt;365.04,J1697&lt;367),8,IF(AND(J1697&gt;797.54,J1697&lt;799),9,IF(AND(J1697&gt;533.49,J1697&lt;535),10,IF(AND(J1697&gt;475.86,J1697&lt;477),11,IF(AND(J1697&gt;509.22,J1697&lt;511),12,IF(AND(J1697&gt;339.94,J1697&lt;341.2),13,IF(AND(J1697&gt;300.53,J1697&lt;302),14,IF(AND(J1697&gt;646.78,J1697&lt;648),15,IF(AND(J1697&gt;430.68,J1697&lt;432),16,IF(AND(J1697&gt;382.24,J1697&lt;384),17,IF(AND(J1697&gt;835.07,J1697&lt;837),18,IF(AND(J1697&gt;558.61,J1697&lt;560),19,IF(AND(J1697&gt;498.27,J1697&lt;500),20))))))))))))))))))</f>
        <v>0</v>
      </c>
      <c r="AG1697" s="52" t="b">
        <f>IF(AND(L1697&gt;497.89,L1697&lt;499),3,IF(AND(L1697&gt;360.29,L1697&lt;362),4,IF(AND(L1697&gt;249.38,L1697&lt;251),5,IF(AND(L1697&gt;628.22,L1697&lt;630),6,IF(AND(L1697&gt;455.21,L1697&lt;457),7,IF(AND(L1697&gt;315.16,L1697&lt;317),8,IF(AND(L1697&gt;814.35,L1697&lt;816),9,IF(AND(L1697&gt;571.19,L1697&lt;573),10,IF(AND(L1697&gt;401.59,L1697&lt;403),11,IF(AND(L1697&gt;521.33,L1697&lt;523),12,IF(AND(L1697&gt;377.28,L1697&lt;379),13,IF(AND(L1697&gt;261.15,L1697&lt;263),14,IF(AND(L1697&gt;657.8,L1697&lt;659),15,IF(AND(L1697&gt;476.66,L1697&lt;478),16,IF(AND(L1697&gt;330.01,L1697&lt;332),17,IF(AND(L1697&gt;852.67,L1697&lt;854),18,IF(AND(L1697&gt;598.08,L1697&lt;600),19,IF(AND(L1697&gt;420.51,L1697&lt;422),20))))))))))))))))))</f>
        <v>0</v>
      </c>
      <c r="AH1697" s="52" t="b">
        <f>IF(AND(Q1697&gt;358.85,Q1697&lt;360),3,IF(AND(Q1697&gt;129.83,Q1697&lt;131),4,IF(AND(Q1697&gt;77.61,Q1697&lt;79),5,IF(AND(Q1697&gt;426.19,Q1697&lt;428),6,IF(AND(Q1697&gt;159.77,Q1697&lt;161),7,IF(AND(Q1697&gt;94.38,Q1697&lt;96),8,IF(AND(Q1697&gt;567.37,Q1697&lt;569),9,IF(AND(Q1697&gt;203.4,Q1697&lt;205),10,IF(AND(Q1697&gt;131.96,Q1697&lt;133),11,IF(AND(Q1697&gt;375.76,Q1697&lt;377),12,IF(AND(Q1697&gt;135.98,Q1697&lt;137),13,IF(AND(Q1697&gt;81.31,Q1697&lt;83),14,IF(AND(Q1697&gt;446.27,Q1697&lt;448),15,IF(AND(Q1697&gt;167.32,Q1697&lt;169),16,IF(AND(Q1697&gt;98.86,Q1697&lt;100),17,IF(AND(Q1697&gt;594.08,Q1697&lt;596),18,IF(AND(Q1697&gt;213.01,Q1697&lt;215),19,IF(AND(Q1697&gt;138.21,Q1697&lt;140),20))))))))))))))))))</f>
        <v>0</v>
      </c>
      <c r="AI1697" s="52" t="b">
        <f>IF(AND(S1697&gt;195.17,S1697&lt;197),3,IF(AND(S1697&gt;88.93,S1697&lt;90),4,IF(AND(S1697&gt;47.88,S1697&lt;49),5,IF(AND(S1697&gt;245.08,S1697&lt;247),6,IF(AND(S1697&gt;111.07,S1697&lt;113),7,IF(AND(S1697&gt;60.92,S1697&lt;62),8,IF(AND(S1697&gt;296.11,S1697&lt;298),9,IF(AND(S1697&gt;139.41,S1697&lt;141),10,IF(AND(S1697&gt;78.67,S1697&lt;80),11,IF(AND(S1697&gt;204.39,S1697&lt;206),12,IF(AND(S1697&gt;93.16,S1697&lt;95),13,IF(AND(S1697&gt;50.17,S1697&lt;52),14,IF(AND(S1697&gt;256.64,S1697&lt;258),15,IF(AND(S1697&gt;116.33,S1697&lt;118),16,IF(AND(S1697&gt;63.83,S1697&lt;65),17,IF(AND(S1697&gt;310.07,S1697&lt;312),18,IF(AND(S1697&gt;146.01,S1697&lt;148),19,IF(AND(S1697&gt;82.42,S1697&lt;84),20))))))))))))))))))</f>
        <v>0</v>
      </c>
      <c r="AJ1697" s="52" t="b">
        <f>IF(AND(U1697&gt;107.35,U1697&lt;109),3,IF(AND(U1697&gt;63.65,U1697&lt;65),4,IF(AND(U1697&gt;44.75,U1697&lt;46),5,IF(AND(U1697&gt;143.27,U1697&lt;145),6,IF(AND(U1697&gt;85.58,U1697&lt;87),7,IF(AND(U1697&gt;60.46,U1697&lt;62),8,IF(AND(U1697&gt;194.16,U1697&lt;196),9,IF(AND(U1697&gt;117.24,U1697&lt;119),10,IF(AND(U1697&gt;82.88,U1697&lt;84),11,IF(AND(U1697&gt;112.44,U1697&lt;114),12,IF(AND(U1697&gt;66.69,U1697&lt;68),13,IF(AND(U1697&gt;46.9,U1697&lt;48),14,IF(AND(U1697&gt;150.05,U1697&lt;152),15,IF(AND(U1697&gt;90.65,U1697&lt;91),16,IF(AND(U1697&gt;63.34,U1697&lt;65),17,IF(AND(U1697&gt;203.34,U1697&lt;205),18,IF(AND(U1697&gt;122.8,U1697&lt;124),19,IF(AND(U1697&gt;86.83,U1697&lt;88),20))))))))))))))))))</f>
        <v>0</v>
      </c>
      <c r="AK1697" s="52" t="b">
        <f>IF(AND(V1697&gt;139.85,V1697&lt;141),3,IF(AND(V1697&gt;103.84,V1697&lt;105),4,IF(AND(V1697&gt;52.32,V1697&lt;54),5,IF(AND(V1697&gt;285.46,V1697&lt;287),6,IF(AND(V1697&gt;118.42,V1697&lt;120),7,IF(AND(V1697&gt;62.42,V1697&lt;64),8,IF(AND(V1697&gt;412.27,V1697&lt;414),9,IF(AND(V1697&gt;140.33,V1697&lt;142),10,IF(AND(V1697&gt;145,V1697&lt;147),11,IF(AND(V1697&gt;146.47,V1697&lt;148),12,IF(AND(V1697&gt;108.77,V1697&lt;110),13,IF(AND(V1697&gt;54.82,V1697&lt;56),14,IF(AND(V1697&gt;298.92,V1697&lt;300),15,IF(AND(V1697&gt;124.03,V1697&lt;126),16,IF(AND(V1697&gt;65.4,V1697&lt;67),17,IF(AND(V1697&gt;431.69,V1697&lt;433),18,IF(AND(V1697&gt;146.97,V1697&lt;148),19,IF(AND(V1697&gt;151.86,V1697&lt;153),20))))))))))))))))))</f>
        <v>0</v>
      </c>
      <c r="AL1697" s="52" t="b">
        <f>IF(AND(W1697&gt;350.42,W1697&lt;352),3,IF(AND(W1697&gt;546.22,W1697&lt;548),4,IF(AND(W1697&gt;155.33,W1697&lt;157),5,IF(AND(W1697&gt;721.99,W1697&lt;723),6,IF(AND(W1697&gt;638.96,W1697&lt;639),7,IF(AND(W1697&gt;187.79,W1697&lt;189),8,IF(AND(W1697&gt;945.4,W1697&lt;947),9,IF(AND(W1697&gt;698.46,W1697&lt;670),10,IF(AND(W1697&gt;360.7,W1697&lt;362),11,IF(AND(W1697&gt;366.94,W1697&lt;368),12,IF(AND(W1697&gt;571.94,W1697&lt;573),13,IF(AND(W1697&gt;162.68,W1697&lt;164),14,IF(AND(W1697&gt;755.97,W1697&lt;757),15,IF(AND(W1697&gt;667.99,W1697&lt;669),16,IF(AND(W1697&gt;196.66,W1697&lt;198),17,IF(AND(W1697&gt;989.88,W1697&lt;991),18,IF(AND(W1697&gt;731.33,W1697&lt;733),19,IF(AND(W1697&gt;377.7,W1697&lt;379),20))))))))))))))))))</f>
        <v>0</v>
      </c>
      <c r="AM1697" s="52" t="b">
        <f>IF(AND(Y1697&gt;46.2,Y1697&lt;46.5),3,IF(AND(Y1697&gt;18.8,Y1697&lt;19.1),4,IF(AND(Y1697&gt;15.8,Y1697&lt;16),5,IF(AND(Y1697&gt;78.7,Y1697&lt;79),6,IF(AND(Y1697&gt;32.1,Y1697&lt;32.4),7,IF(AND(Y1697&gt;26.9,Y1697&lt;27.3),8,IF(AND(Y1697&gt;125,Y1697&lt;125.5),9,IF(AND(Y1697&gt;48.2,Y1697&lt;48.52),10,IF(AND(Y1697&gt;43.1,Y1697&lt;43.6),11,IF(AND(Y1697&gt;48.53,Y1697&lt;48.7),12,IF(AND(Y1697&gt;19.6,Y1697&lt;20.1),13,IF(AND(Y1697&gt;16.5,Y1697&lt;16.9),14,IF(AND(Y1697&gt;82.4,Y1697&lt;82.8),15,IF(AND(Y1697&gt;33.6,Y1697&lt;34),16,IF(AND(Y1697&gt;28,Y1697&lt;28.6),17,IF(AND(Y1697&gt;130.8,Y1697&lt;131.4),18,IF(AND(Y1697&gt;50.5,Y1697&lt;50.9),19,IF(AND(Y1697&gt;45.2,Y1697&lt;45.8),20))))))))))))))))))</f>
        <v>0</v>
      </c>
      <c r="AO1697" s="4">
        <f t="shared" si="3831"/>
        <v>0</v>
      </c>
      <c r="AP1697" s="4">
        <f t="shared" si="3832"/>
        <v>0</v>
      </c>
      <c r="AQ1697" s="4">
        <f t="shared" si="3879"/>
        <v>0</v>
      </c>
      <c r="AU1697" s="329"/>
      <c r="AV1697" s="326"/>
      <c r="AW1697" s="326"/>
      <c r="AX1697" s="322" t="s">
        <v>53</v>
      </c>
      <c r="AY1697" s="293"/>
      <c r="AZ1697" s="11">
        <f>ROUND(AZ1696/AW1690,2)</f>
        <v>1896.3</v>
      </c>
      <c r="BA1697" s="11">
        <f>ROUND(BA1696/AW1690,2)</f>
        <v>1896.3</v>
      </c>
      <c r="BB1697" s="11">
        <f>ROUND(BB1696/AW1690,2)</f>
        <v>0</v>
      </c>
      <c r="BC1697" s="11">
        <f>ROUND(BC1696/AW1690,2)</f>
        <v>0</v>
      </c>
      <c r="BD1697" s="11">
        <f>ROUND(BD1696/AW1690,2)</f>
        <v>0</v>
      </c>
      <c r="BE1697" s="11">
        <f>ROUND(BE1696/AW1690,2)</f>
        <v>0</v>
      </c>
      <c r="BF1697" s="11">
        <f>ROUND(BF1696/AW1690,2)</f>
        <v>0</v>
      </c>
      <c r="BG1697" s="11">
        <f>ROUND(BG1696/AW1690,2)</f>
        <v>0</v>
      </c>
      <c r="BH1697" s="11">
        <f>ROUND(BH1696/AW1690,2)</f>
        <v>0</v>
      </c>
      <c r="BI1697" s="11">
        <f>ROUND(BI1696/AW1690,2)</f>
        <v>0</v>
      </c>
      <c r="BJ1697" s="11">
        <f>ROUND(BJ1696/AW1690,2)</f>
        <v>0</v>
      </c>
      <c r="BK1697" s="11">
        <f>ROUND(BK1696/AW1690,2)</f>
        <v>0</v>
      </c>
      <c r="BL1697" s="11">
        <f>ROUND(BL1696/AW1690,2)</f>
        <v>0</v>
      </c>
      <c r="BM1697" s="11">
        <f>ROUND(BM1696/AW1690,2)</f>
        <v>0</v>
      </c>
      <c r="BN1697" s="11">
        <f>ROUND(BN1696/AW1690,2)</f>
        <v>0</v>
      </c>
      <c r="BO1697" s="11">
        <f>ROUND(BO1696/AW1690,2)</f>
        <v>0</v>
      </c>
      <c r="BP1697" s="11">
        <f>ROUND(BP1696/AW1690,2)</f>
        <v>0</v>
      </c>
      <c r="BQ1697" s="11">
        <f>ROUND(BQ1696/AW1690,2)</f>
        <v>0</v>
      </c>
      <c r="BR1697" s="11">
        <f>ROUND(BR1696/AW1690,2)</f>
        <v>0</v>
      </c>
      <c r="BS1697" s="11">
        <f>ROUND(BS1696/AW1690,2)</f>
        <v>0</v>
      </c>
      <c r="BT1697" s="11">
        <f>ROUND(BT1696/AW1690,2)</f>
        <v>0</v>
      </c>
      <c r="BU1697" s="27" t="s">
        <v>335</v>
      </c>
      <c r="BX1697" s="52" t="b">
        <f>IF(AND(BA1697&gt;947.15,BA1697&lt;949),3,IF(AND(BA1697&gt;623.59,BA1697&lt;625),4,IF(AND(BA1697&gt;237.38,BA1697&lt;239),5,IF(AND(BA1697&gt;1986,BA1697&lt;1988),6,IF(AND(BA1697&gt;739.75,BA1697&lt;741),7,IF(AND(BA1697&gt;282.91,BA1697&lt;284),8,IF(AND(BA1697&gt;2681.35,BA1697&lt;2683),9,IF(AND(BA1697&gt;828.59,BA1697&lt;830),10,IF(AND(BA1697&gt;585.15,BA1697&lt;587),11,IF(AND(BA1697&gt;991.71,BA1697&lt;993),12,IF(AND(BA1697&gt;652.95,BA1697&lt;654),13,IF(AND(BA1697&gt;248.59,BA1697&lt;250),14,IF(AND(BA1697&gt;2079.39,BA1697&lt;2081),15,IF(AND(BA1697&gt;774.57,BA1697&lt;776),16,IF(AND(BA1697&gt;296.25,BA1697&lt;298),17,IF(AND(BA1697&gt;2807.42,BA1697&lt;2809),18,IF(AND(BA1697&gt;867.59,BA1697&lt;869),19,IF(AND(BA1697&gt;612.7,BA1697&lt;614),20))))))))))))))))))</f>
        <v>0</v>
      </c>
      <c r="BY1697" s="52" t="b">
        <f>IF(AND(BC1697&gt;1204.78,BC1697&lt;1206),5,IF(AND(BC1697&gt;1407.63,BC1697&lt;1409),8,IF(AND(BC1697&gt;1427.91,BC1697&lt;1429),11,IF(AND(BC1697&gt;1261.45,BC1697&lt;1263),14,IF(AND(BC1697&gt;1473.83,BC1697&lt;1475),17,IF(AND(BC1697&gt;1495.07,BC1697&lt;1497),20))))))</f>
        <v>0</v>
      </c>
      <c r="BZ1697" s="52" t="b">
        <f>IF(AND(BD1697&gt;486.32,BD1697&lt;488),3,IF(AND(BD1697&gt;324.64,BD1697&lt;326),4,IF(AND(BD1697&gt;286.99,BD1697&lt;288.5),5,IF(AND(BD1697&gt;617.7,BD1697&lt;618),6,IF(AND(BD1697&gt;411.3,BD1697&lt;413),7,IF(AND(BD1697&gt;365.04,BD1697&lt;367),8,IF(AND(BD1697&gt;797.54,BD1697&lt;799),9,IF(AND(BD1697&gt;533.49,BD1697&lt;535),10,IF(AND(BD1697&gt;475.86,BD1697&lt;477),11,IF(AND(BD1697&gt;509.22,BD1697&lt;511),12,IF(AND(BD1697&gt;339.94,BD1697&lt;341.2),13,IF(AND(BD1697&gt;300.53,BD1697&lt;302),14,IF(AND(BD1697&gt;646.78,BD1697&lt;648),15,IF(AND(BD1697&gt;430.68,BD1697&lt;432),16,IF(AND(BD1697&gt;382.24,BD1697&lt;384),17,IF(AND(BD1697&gt;835.07,BD1697&lt;837),18,IF(AND(BD1697&gt;558.61,BD1697&lt;560),19,IF(AND(BD1697&gt;498.27,BD1697&lt;500),20))))))))))))))))))</f>
        <v>0</v>
      </c>
      <c r="CA1697" s="52" t="b">
        <f>IF(AND(BF1697&gt;497.89,BF1697&lt;499),3,IF(AND(BF1697&gt;360.29,BF1697&lt;362),4,IF(AND(BF1697&gt;249.38,BF1697&lt;251),5,IF(AND(BF1697&gt;628.22,BF1697&lt;630),6,IF(AND(BF1697&gt;455.21,BF1697&lt;457),7,IF(AND(BF1697&gt;315.16,BF1697&lt;317),8,IF(AND(BF1697&gt;814.35,BF1697&lt;816),9,IF(AND(BF1697&gt;571.19,BF1697&lt;573),10,IF(AND(BF1697&gt;401.59,BF1697&lt;403),11,IF(AND(BF1697&gt;521.33,BF1697&lt;523),12,IF(AND(BF1697&gt;377.28,BF1697&lt;379),13,IF(AND(BF1697&gt;261.15,BF1697&lt;263),14,IF(AND(BF1697&gt;657.8,BF1697&lt;659),15,IF(AND(BF1697&gt;476.66,BF1697&lt;478),16,IF(AND(BF1697&gt;330.01,BF1697&lt;332),17,IF(AND(BF1697&gt;852.67,BF1697&lt;854),18,IF(AND(BF1697&gt;598.08,BF1697&lt;600),19,IF(AND(BF1697&gt;420.51,BF1697&lt;422),20))))))))))))))))))</f>
        <v>0</v>
      </c>
      <c r="CB1697" s="52" t="b">
        <f>IF(AND(BK1697&gt;358.85,BK1697&lt;360),3,IF(AND(BK1697&gt;129.83,BK1697&lt;131),4,IF(AND(BK1697&gt;77.61,BK1697&lt;79),5,IF(AND(BK1697&gt;426.19,BK1697&lt;428),6,IF(AND(BK1697&gt;159.77,BK1697&lt;161),7,IF(AND(BK1697&gt;94.38,BK1697&lt;96),8,IF(AND(BK1697&gt;567.37,BK1697&lt;569),9,IF(AND(BK1697&gt;203.4,BK1697&lt;205),10,IF(AND(BK1697&gt;131.96,BK1697&lt;133),11,IF(AND(BK1697&gt;375.76,BK1697&lt;377),12,IF(AND(BK1697&gt;135.98,BK1697&lt;137),13,IF(AND(BK1697&gt;81.31,BK1697&lt;83),14,IF(AND(BK1697&gt;446.27,BK1697&lt;448),15,IF(AND(BK1697&gt;167.32,BK1697&lt;169),16,IF(AND(BK1697&gt;98.86,BK1697&lt;100),17,IF(AND(BK1697&gt;594.08,BK1697&lt;596),18,IF(AND(BK1697&gt;213.01,BK1697&lt;215),19,IF(AND(BK1697&gt;138.21,BK1697&lt;140),20))))))))))))))))))</f>
        <v>0</v>
      </c>
      <c r="CC1697" s="52" t="b">
        <f>IF(AND(BM1697&gt;195.17,BM1697&lt;197),3,IF(AND(BM1697&gt;88.93,BM1697&lt;90),4,IF(AND(BM1697&gt;47.88,BM1697&lt;49),5,IF(AND(BM1697&gt;245.08,BM1697&lt;247),6,IF(AND(BM1697&gt;111.07,BM1697&lt;113),7,IF(AND(BM1697&gt;60.92,BM1697&lt;62),8,IF(AND(BM1697&gt;296.11,BM1697&lt;298),9,IF(AND(BM1697&gt;139.41,BM1697&lt;141),10,IF(AND(BM1697&gt;78.67,BM1697&lt;80),11,IF(AND(BM1697&gt;204.39,BM1697&lt;206),12,IF(AND(BM1697&gt;93.16,BM1697&lt;95),13,IF(AND(BM1697&gt;50.17,BM1697&lt;52),14,IF(AND(BM1697&gt;256.64,BM1697&lt;258),15,IF(AND(BM1697&gt;116.33,BM1697&lt;118),16,IF(AND(BM1697&gt;63.83,BM1697&lt;65),17,IF(AND(BM1697&gt;310.07,BM1697&lt;312),18,IF(AND(BM1697&gt;146.01,BM1697&lt;148),19,IF(AND(BM1697&gt;82.42,BM1697&lt;84),20))))))))))))))))))</f>
        <v>0</v>
      </c>
      <c r="CD1697" s="52" t="b">
        <f>IF(AND(BO1697&gt;107.35,BO1697&lt;109),3,IF(AND(BO1697&gt;63.65,BO1697&lt;65),4,IF(AND(BO1697&gt;44.75,BO1697&lt;46),5,IF(AND(BO1697&gt;143.27,BO1697&lt;145),6,IF(AND(BO1697&gt;85.58,BO1697&lt;87),7,IF(AND(BO1697&gt;60.46,BO1697&lt;62),8,IF(AND(BO1697&gt;194.16,BO1697&lt;196),9,IF(AND(BO1697&gt;117.24,BO1697&lt;119),10,IF(AND(BO1697&gt;82.88,BO1697&lt;84),11,IF(AND(BO1697&gt;112.44,BO1697&lt;114),12,IF(AND(BO1697&gt;66.69,BO1697&lt;68),13,IF(AND(BO1697&gt;46.9,BO1697&lt;48),14,IF(AND(BO1697&gt;150.05,BO1697&lt;152),15,IF(AND(BO1697&gt;90.65,BO1697&lt;91),16,IF(AND(BO1697&gt;63.34,BO1697&lt;65),17,IF(AND(BO1697&gt;203.34,BO1697&lt;205),18,IF(AND(BO1697&gt;122.8,BO1697&lt;124),19,IF(AND(BO1697&gt;86.83,BO1697&lt;88),20))))))))))))))))))</f>
        <v>0</v>
      </c>
      <c r="CE1697" s="52" t="b">
        <f>IF(AND(BP1697&gt;139.85,BP1697&lt;141),3,IF(AND(BP1697&gt;103.84,BP1697&lt;105),4,IF(AND(BP1697&gt;52.32,BP1697&lt;54),5,IF(AND(BP1697&gt;285.46,BP1697&lt;287),6,IF(AND(BP1697&gt;118.42,BP1697&lt;120),7,IF(AND(BP1697&gt;62.42,BP1697&lt;64),8,IF(AND(BP1697&gt;412.27,BP1697&lt;414),9,IF(AND(BP1697&gt;140.33,BP1697&lt;142),10,IF(AND(BP1697&gt;145,BP1697&lt;147),11,IF(AND(BP1697&gt;146.47,BP1697&lt;148),12,IF(AND(BP1697&gt;108.77,BP1697&lt;110),13,IF(AND(BP1697&gt;54.82,BP1697&lt;56),14,IF(AND(BP1697&gt;298.92,BP1697&lt;300),15,IF(AND(BP1697&gt;124.03,BP1697&lt;126),16,IF(AND(BP1697&gt;65.4,BP1697&lt;67),17,IF(AND(BP1697&gt;431.69,BP1697&lt;433),18,IF(AND(BP1697&gt;146.97,BP1697&lt;148),19,IF(AND(BP1697&gt;151.86,BP1697&lt;153),20))))))))))))))))))</f>
        <v>0</v>
      </c>
      <c r="CF1697" s="52" t="b">
        <f>IF(AND(BQ1697&gt;350.42,BQ1697&lt;352),3,IF(AND(BQ1697&gt;546.22,BQ1697&lt;548),4,IF(AND(BQ1697&gt;155.33,BQ1697&lt;157),5,IF(AND(BQ1697&gt;721.99,BQ1697&lt;723),6,IF(AND(BQ1697&gt;638.96,BQ1697&lt;639),7,IF(AND(BQ1697&gt;187.79,BQ1697&lt;189),8,IF(AND(BQ1697&gt;945.4,BQ1697&lt;947),9,IF(AND(BQ1697&gt;698.46,BQ1697&lt;670),10,IF(AND(BQ1697&gt;360.7,BQ1697&lt;362),11,IF(AND(BQ1697&gt;366.94,BQ1697&lt;368),12,IF(AND(BQ1697&gt;571.94,BQ1697&lt;573),13,IF(AND(BQ1697&gt;162.68,BQ1697&lt;164),14,IF(AND(BQ1697&gt;755.97,BQ1697&lt;757),15,IF(AND(BQ1697&gt;667.99,BQ1697&lt;669),16,IF(AND(BQ1697&gt;196.66,BQ1697&lt;198),17,IF(AND(BQ1697&gt;989.88,BQ1697&lt;991),18,IF(AND(BQ1697&gt;731.33,BQ1697&lt;733),19,IF(AND(BQ1697&gt;377.7,BQ1697&lt;379),20))))))))))))))))))</f>
        <v>0</v>
      </c>
      <c r="CG1697" s="52" t="b">
        <f>IF(AND(BS1697&gt;46.2,BS1697&lt;46.5),3,IF(AND(BS1697&gt;18.8,BS1697&lt;19.1),4,IF(AND(BS1697&gt;15.8,BS1697&lt;16),5,IF(AND(BS1697&gt;78.7,BS1697&lt;79),6,IF(AND(BS1697&gt;32.1,BS1697&lt;32.4),7,IF(AND(BS1697&gt;26.9,BS1697&lt;27.3),8,IF(AND(BS1697&gt;125,BS1697&lt;125.5),9,IF(AND(BS1697&gt;48.2,BS1697&lt;48.52),10,IF(AND(BS1697&gt;43.1,BS1697&lt;43.6),11,IF(AND(BS1697&gt;48.53,BS1697&lt;48.7),12,IF(AND(BS1697&gt;19.6,BS1697&lt;20.1),13,IF(AND(BS1697&gt;16.5,BS1697&lt;16.9),14,IF(AND(BS1697&gt;82.4,BS1697&lt;82.8),15,IF(AND(BS1697&gt;33.6,BS1697&lt;34),16,IF(AND(BS1697&gt;28,BS1697&lt;28.6),17,IF(AND(BS1697&gt;130.8,BS1697&lt;131.4),18,IF(AND(BS1697&gt;50.5,BS1697&lt;50.9),19,IF(AND(BS1697&gt;45.2,BS1697&lt;45.8),20))))))))))))))))))</f>
        <v>0</v>
      </c>
    </row>
    <row r="1698" spans="1:88" ht="90" customHeight="1">
      <c r="A1698" s="369"/>
      <c r="B1698" s="342"/>
      <c r="C1698" s="342"/>
      <c r="D1698" s="292" t="s">
        <v>54</v>
      </c>
      <c r="E1698" s="293"/>
      <c r="F1698" s="10" t="s">
        <v>36</v>
      </c>
      <c r="G1698" s="12">
        <f>IF(AD1698=FALSE,0,AD1698)</f>
        <v>948.15</v>
      </c>
      <c r="H1698" s="12" t="s">
        <v>36</v>
      </c>
      <c r="I1698" s="12">
        <f>IF(AE1698=FALSE,0,AE1698)</f>
        <v>0</v>
      </c>
      <c r="J1698" s="12">
        <f>IF(AF1698=FALSE,0,AF1698)</f>
        <v>0</v>
      </c>
      <c r="K1698" s="12" t="s">
        <v>36</v>
      </c>
      <c r="L1698" s="12">
        <f>IF(AG1698=FALSE,0,AG1698)</f>
        <v>0</v>
      </c>
      <c r="M1698" s="12" t="s">
        <v>36</v>
      </c>
      <c r="N1698" s="12" t="s">
        <v>36</v>
      </c>
      <c r="O1698" s="12" t="s">
        <v>36</v>
      </c>
      <c r="P1698" s="12" t="s">
        <v>36</v>
      </c>
      <c r="Q1698" s="12">
        <f>IF(AH1698=FALSE,0,AH1698)</f>
        <v>0</v>
      </c>
      <c r="R1698" s="12" t="s">
        <v>36</v>
      </c>
      <c r="S1698" s="12">
        <f>IF(AI1698=FALSE,0,AI1698)</f>
        <v>0</v>
      </c>
      <c r="T1698" s="12" t="s">
        <v>36</v>
      </c>
      <c r="U1698" s="12">
        <f>IF(AJ1698=FALSE,0,AJ1698)</f>
        <v>0</v>
      </c>
      <c r="V1698" s="12">
        <f>IF(AK1698=FALSE,0,AK1698)</f>
        <v>0</v>
      </c>
      <c r="W1698" s="12">
        <f>IF(AL1698=FALSE,0,AL1698)</f>
        <v>0</v>
      </c>
      <c r="X1698" s="12" t="s">
        <v>36</v>
      </c>
      <c r="Y1698" s="12">
        <f>IF(AM1698=FALSE,0,AM1698)</f>
        <v>0</v>
      </c>
      <c r="Z1698" s="12" t="s">
        <v>36</v>
      </c>
      <c r="AA1698" s="27" t="s">
        <v>336</v>
      </c>
      <c r="AD1698" s="52">
        <f>IF(AD1697=3,948.15,IF(AD1697=4,624.59,IF(AD1697=5,238.38,IF(AD1697=6,1987,IF(AD1697=7,740.75,IF(AD1697=8,283.91,IF(AD1697=9,2682.35,IF(AD1697=10,829.59,IF(AD1697=11,586.15,IF(AD1697=12,992.71,IF(AD1697=13,653.95,IF(AD1697=14,249.59,IF(AD1697=15,2080.39,IF(AD1697=16,775.57,IF(AD1697=17,297.25,IF(AD1697=18,2808.42,IF(AD1697=19,868.59,IF(AD1697=20,613.7))))))))))))))))))</f>
        <v>948.15</v>
      </c>
      <c r="AE1698" s="52" t="b">
        <f>IF(AE1697=5,1205.78,IF(AE1697=8,1408.63,IF(AE1697=11,1428.91,IF(AE1697=14,1262.45,IF(AE1697=17,1474.83,IF(AE1697=20,1496.07))))))</f>
        <v>0</v>
      </c>
      <c r="AF1698" s="52" t="b">
        <f>IF(AF1697=3,487.32,IF(AF1697=4,325.64,IF(AF1697=5,287.99,IF(AF1697=6,618.7,IF(AF1697=7,412.3,IF(AF1697=8,366.04,IF(AF1697=9,798.54,IF(AF1697=10,534.49,IF(AF1697=11,476.86,IF(AF1697=12,510.22,IF(AF1697=13,340.94,IF(AF1697=14,301.53,IF(AF1697=15,647.78,IF(AF1697=16,431.68,IF(AF1697=17,383.24,IF(AF1697=18,836.07,IF(AF1697=19,559.61,IF(AF1697=20,499.27))))))))))))))))))</f>
        <v>0</v>
      </c>
      <c r="AG1698" s="52" t="b">
        <f>IF(AG1697=3,498.89,IF(AG1697=4,361.29,IF(AG1697=5,250.38,IF(AG1697=6,629.22,IF(AG1697=7,456.21,IF(AG1697=8,316.16,IF(AG1697=9,815.35,IF(AG1697=10,572.19,IF(AG1697=11,402.59,IF(AG1697=12,522.33,IF(AG1697=13,378.28,IF(AG1697=14,262.15,IF(AG1697=15,658.8,IF(AG1697=16,477.66,IF(AG1697=17,331.01,IF(AG1697=18,853.67,IF(AG1697=19,599.08,IF(AG1697=20,421.51))))))))))))))))))</f>
        <v>0</v>
      </c>
      <c r="AH1698" s="52" t="b">
        <f>IF(AH1697=3,359.85,IF(AH1697=4,130.83,IF(AH1697=5,78.61,IF(AH1697=6,427.19,IF(AH1697=7,160.77,IF(AH1697=8,95.38,IF(AH1697=9,568.37,IF(AH1697=10,204.4,IF(AH1697=11,132.96,IF(AH1697=12,376.76,IF(AH1697=13,136.98,IF(AH1697=14,82.31,IF(AH1697=15,447.27,IF(AH1697=16,168.32,IF(AH1697=17,99.86,IF(AH1697=18,595.08,IF(AH1697=19,214.01,IF(AH1697=20,139.21))))))))))))))))))</f>
        <v>0</v>
      </c>
      <c r="AI1698" s="52" t="b">
        <f>IF(AI1697=3,196.17,IF(AI1697=4,89.93,IF(AI1697=5,48.88,IF(AI1697=6,246.08,IF(AI1697=7,112.07,IF(AI1697=8,61.92,IF(AI1697=9,297.11,IF(AI1697=10,140.41,IF(AI1697=11,79.67,IF(AI1697=12,205.39,IF(AI1697=13,94.16,IF(AI1697=14,51.17,IF(AI1697=15,257.64,IF(AI1697=16,117.33,IF(AI1697=17,64.83,IF(AI1697=18,311.07,IF(AI1697=19,147.01,IF(AI1697=20,83.42))))))))))))))))))</f>
        <v>0</v>
      </c>
      <c r="AJ1698" s="52" t="b">
        <f>IF(AJ1697=3,108.35,IF(AJ1697=4,64.65,IF(AJ1697=5,45.75,IF(AJ1697=6,144.27,IF(AJ1697=7,86.58,IF(AJ1697=8,61.46,IF(AJ1697=9,195.16,IF(AJ1697=10,118.24,IF(AJ1697=11,83.88,IF(AJ1697=12,113.44,IF(AJ1697=13,67.69,IF(AJ1697=14,47.9,IF(AJ1697=15,151.05,IF(AJ1697=16,90.65,IF(AJ1697=17,64.34,IF(AJ1697=18,204.34,IF(AJ1697=19,123.8,IF(AJ1697=20,87.83))))))))))))))))))</f>
        <v>0</v>
      </c>
      <c r="AK1698" s="52" t="b">
        <f>IF(AK1697=3,140.85,IF(AK1697=4,104.84,IF(AK1697=5,53.32,IF(AK1697=6,286.46,IF(AK1697=7,119.42,IF(AK1697=8,63.42,IF(AK1697=9,413.27,IF(AK1697=10,141.33,IF(AK1697=11,146,IF(AK1697=12,147.47,IF(AK1697=13,109.77,IF(AK1697=14,55.82,IF(AK1697=15,299.92,IF(AK1697=16,125.03,IF(AK1697=17,66.4,IF(AK1697=18,432.69,IF(AK1697=19,147.97,IF(AK1697=20,152.86))))))))))))))))))</f>
        <v>0</v>
      </c>
      <c r="AL1698" s="52" t="b">
        <f>IF(AL1697=3,351.42,IF(AL1697=4,547.22,IF(AL1697=5,156.33,IF(AL1697=6,722.99,IF(AL1697=7,638.96,IF(AL1697=8,188.79,IF(AL1697=9,946.4,IF(AL1697=10,699.46,IF(AL1697=11,361.7,IF(AL1697=12,367.94,IF(AL1697=13,572.94,IF(AL1697=14,163.68,IF(AL1697=15,756.97,IF(AL1697=16,668.99,IF(AL1697=17,197.66,IF(AL1697=18,990.88,IF(AL1697=19,732.33,IF(AL1697=20,378.7))))))))))))))))))</f>
        <v>0</v>
      </c>
      <c r="AM1698" s="52" t="b">
        <f>IF(AM1697=3,46.41,IF(AM1697=4,19.01,IF(AM1697=5,15.96,IF(AM1697=6,78.9,IF(AM1697=7,32.34,IF(AM1697=8,27.09,IF(AM1697=9,125.27,IF(AM1697=10,48.48,IF(AM1697=11,43.47,IF(AM1697=12,48.59,IF(AM1697=13,19.9,IF(AM1697=14,16.71,IF(AM1697=15,82.61,IF(AM1697=16,33.86,IF(AM1697=17,28.36,IF(AM1697=18,131.15,IF(AM1697=19,50.76,IF(AM1697=20,45.51))))))))))))))))))</f>
        <v>0</v>
      </c>
      <c r="AO1698" s="4">
        <f t="shared" si="3831"/>
        <v>0</v>
      </c>
      <c r="AP1698" s="4">
        <f t="shared" si="3832"/>
        <v>0</v>
      </c>
      <c r="AQ1698" s="4">
        <f t="shared" si="3879"/>
        <v>0</v>
      </c>
      <c r="AU1698" s="329"/>
      <c r="AV1698" s="326"/>
      <c r="AW1698" s="326"/>
      <c r="AX1698" s="322" t="s">
        <v>54</v>
      </c>
      <c r="AY1698" s="293"/>
      <c r="AZ1698" s="10" t="s">
        <v>36</v>
      </c>
      <c r="BA1698" s="12">
        <f>IF(BX1698=FALSE,0,BX1698)</f>
        <v>1896.3</v>
      </c>
      <c r="BB1698" s="12" t="s">
        <v>36</v>
      </c>
      <c r="BC1698" s="12">
        <f>IF(BY1698=FALSE,0,BY1698)</f>
        <v>0</v>
      </c>
      <c r="BD1698" s="12">
        <f>IF(BZ1698=FALSE,0,BZ1698)</f>
        <v>0</v>
      </c>
      <c r="BE1698" s="12" t="s">
        <v>36</v>
      </c>
      <c r="BF1698" s="12">
        <f>IF(CA1698=FALSE,0,CA1698)</f>
        <v>0</v>
      </c>
      <c r="BG1698" s="12" t="s">
        <v>36</v>
      </c>
      <c r="BH1698" s="12" t="s">
        <v>36</v>
      </c>
      <c r="BI1698" s="12" t="s">
        <v>36</v>
      </c>
      <c r="BJ1698" s="12" t="s">
        <v>36</v>
      </c>
      <c r="BK1698" s="12">
        <f>IF(CB1698=FALSE,0,CB1698)</f>
        <v>0</v>
      </c>
      <c r="BL1698" s="12" t="s">
        <v>36</v>
      </c>
      <c r="BM1698" s="12">
        <f>IF(CC1698=FALSE,0,CC1698)</f>
        <v>0</v>
      </c>
      <c r="BN1698" s="12" t="s">
        <v>36</v>
      </c>
      <c r="BO1698" s="12">
        <f>IF(CD1698=FALSE,0,CD1698)</f>
        <v>0</v>
      </c>
      <c r="BP1698" s="12">
        <f>IF(CE1698=FALSE,0,CE1698)</f>
        <v>0</v>
      </c>
      <c r="BQ1698" s="12">
        <f>IF(CF1698=FALSE,0,CF1698)</f>
        <v>0</v>
      </c>
      <c r="BR1698" s="12" t="s">
        <v>36</v>
      </c>
      <c r="BS1698" s="12">
        <f>IF(CG1698=FALSE,0,CG1698)</f>
        <v>0</v>
      </c>
      <c r="BT1698" s="12" t="s">
        <v>36</v>
      </c>
      <c r="BU1698" s="27" t="s">
        <v>336</v>
      </c>
      <c r="BX1698" s="52">
        <f>IF(AD1697=3,1896.3,IF(AD1697=4,1249.18,IF(AD1697=5,476.76,IF(AD1697=6,3974,IF(AD1697=7,1481.5,IF(AD1697=8,567.82,IF(AD1697=9,5364.7,IF(AD1697=10,1659.18,IF(AD1697=11,1172.3)))))))))</f>
        <v>1896.3</v>
      </c>
      <c r="BY1698" s="52" t="b">
        <f>IF(AE1697=5,2411.56,IF(AE1697=8,2817.26,IF(AE1697=11,2857.82)))</f>
        <v>0</v>
      </c>
      <c r="BZ1698" s="52" t="b">
        <f>IF(AF1697=3,974.64,IF(AF1697=4,651.28,IF(AF1697=5,575.98,IF(AF1697=6,1237.4,IF(AF1697=7,824.6,IF(AF1697=8,732.08,IF(AF1697=9,1597.08,IF(AF1697=10,1068.98,IF(AF1697=11,953.72)))))))))</f>
        <v>0</v>
      </c>
      <c r="CA1698" s="52" t="b">
        <f>IF(AG1697=3,997.78,IF(AG1697=4,722.58,IF(AG1697=5,500.76,IF(AG1697=6,1258.44,IF(AG1697=7,912.42,IF(AG1697=8,632.32,IF(AG1697=9,1630.7,IF(AG1697=10,1144.38,IF(AG1697=11,805.18)))))))))</f>
        <v>0</v>
      </c>
      <c r="CB1698" s="52" t="b">
        <f>IF(AH1697=3,719.7,IF(AH1697=4,261.66,IF(AH1697=5,157.22,IF(AH1697=6,854.38,IF(AH1697=7,321.54,IF(AH1697=8,190.76,IF(AH1697=9,1136.74,IF(AH1697=10,408.8,IF(AH1697=11,265.92)))))))))</f>
        <v>0</v>
      </c>
      <c r="CC1698" s="52" t="b">
        <f>IF(AI1697=3,392.34,IF(AI1697=4,179.86,IF(AI1697=5,97.76,IF(AI1697=6,492.16,IF(AI1697=7,224.14,IF(AI1697=8,123.84,IF(AI1697=9,594.22,IF(AI1697=10,280.82,IF(AI1697=11,159.34)))))))))</f>
        <v>0</v>
      </c>
      <c r="CD1698" s="52" t="b">
        <f>IF(AJ1697=3,216.7,IF(AJ1697=4,129.3,IF(AJ1697=5,91.5,IF(AJ1697=6,288.54,IF(AJ1697=7,173.16,IF(AJ1697=8,122.92,IF(AJ1697=9,390.32,IF(AJ1697=10,236.48,IF(AJ1697=11,167.76)))))))))</f>
        <v>0</v>
      </c>
      <c r="CE1698" s="52" t="b">
        <f>IF(AK1697=3,281.7,IF(AK1697=4,209.68,IF(AK1697=5,106.64,IF(AK1697=6,572.92,IF(AK1697=7,238.84,IF(AK1697=8,126.84,IF(AK1697=9,826.54,IF(AK1697=10,282.66,IF(AK1697=11,292)))))))))</f>
        <v>0</v>
      </c>
      <c r="CF1698" s="52" t="b">
        <f>IF(AL1697=3,702.84,IF(AL1697=4,1094.44,IF(AL1697=5,312.66,IF(AL1697=6,1445.98,IF(AL1697=7,1277.92,IF(AL1697=8,377.58,IF(AL1697=9,1892.8,IF(AL1697=10,1398.92,IF(AL1697=11,723.4)))))))))</f>
        <v>0</v>
      </c>
      <c r="CG1698" s="52" t="b">
        <f>IF(AM1697=3,92.82,IF(AM1697=4,38.02,IF(AM1697=5,31.92,IF(AM1697=6,157.8,IF(AM1697=7,64.68,IF(AM1697=8,54.18,IF(AM1697=9,250.54,IF(AM1697=10,96.96,IF(AM1697=11,86.94)))))))))</f>
        <v>0</v>
      </c>
    </row>
    <row r="1699" spans="1:88" ht="30" customHeight="1">
      <c r="A1699" s="367" t="s">
        <v>41</v>
      </c>
      <c r="B1699" s="282" t="s">
        <v>252</v>
      </c>
      <c r="C1699" s="282">
        <v>389.1</v>
      </c>
      <c r="D1699" s="282" t="s">
        <v>27</v>
      </c>
      <c r="E1699" s="2" t="s">
        <v>28</v>
      </c>
      <c r="F1699" s="10">
        <f>G1699+I1699+J1699+L1699+Q1699+S1699+U1699+V1699+W1699+Y1699+Z1699</f>
        <v>368925.17</v>
      </c>
      <c r="G1699" s="44">
        <v>368925.17</v>
      </c>
      <c r="H1699" s="10">
        <v>0</v>
      </c>
      <c r="I1699" s="46">
        <v>0</v>
      </c>
      <c r="J1699" s="46">
        <v>0</v>
      </c>
      <c r="K1699" s="10">
        <v>0</v>
      </c>
      <c r="L1699" s="10">
        <f>M1699+O1699</f>
        <v>0</v>
      </c>
      <c r="M1699" s="10">
        <v>0</v>
      </c>
      <c r="N1699" s="10">
        <v>0</v>
      </c>
      <c r="O1699" s="10">
        <v>0</v>
      </c>
      <c r="P1699" s="10">
        <v>0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4">
        <v>0</v>
      </c>
      <c r="W1699" s="14">
        <v>0</v>
      </c>
      <c r="X1699" s="10">
        <v>0</v>
      </c>
      <c r="Y1699" s="14">
        <v>0</v>
      </c>
      <c r="Z1699" s="14">
        <v>0</v>
      </c>
      <c r="AA1699" s="27" t="s">
        <v>328</v>
      </c>
      <c r="AO1699" s="4">
        <f t="shared" si="3831"/>
        <v>0</v>
      </c>
      <c r="AP1699" s="4">
        <f t="shared" si="3832"/>
        <v>0</v>
      </c>
      <c r="AQ1699" s="4">
        <f t="shared" si="3879"/>
        <v>0</v>
      </c>
      <c r="AU1699" s="329" t="s">
        <v>41</v>
      </c>
      <c r="AV1699" s="326" t="s">
        <v>252</v>
      </c>
      <c r="AW1699" s="326">
        <v>389.1</v>
      </c>
      <c r="AX1699" s="326" t="s">
        <v>27</v>
      </c>
      <c r="AY1699" s="2" t="s">
        <v>28</v>
      </c>
      <c r="AZ1699" s="10">
        <f>BA1699+BC1699+BD1699+BF1699+BK1699+BM1699+BO1699+BP1699+BQ1699+BS1699+BT1699</f>
        <v>737850.33</v>
      </c>
      <c r="BA1699" s="44">
        <f>ROUND($C1699*BA1707,2)</f>
        <v>737850.33</v>
      </c>
      <c r="BB1699" s="10">
        <f>ROUND(H1699*2,2)</f>
        <v>0</v>
      </c>
      <c r="BC1699" s="44">
        <f>ROUND($C1699*BC1707,2)</f>
        <v>0</v>
      </c>
      <c r="BD1699" s="44">
        <f>ROUND($C1699*BD1707,2)</f>
        <v>0</v>
      </c>
      <c r="BE1699" s="10">
        <f>ROUND(K1699*2,2)</f>
        <v>0</v>
      </c>
      <c r="BF1699" s="44">
        <f>ROUND($C1699*BF1707,2)</f>
        <v>0</v>
      </c>
      <c r="BG1699" s="10">
        <f>ROUND(M1699*2,2)</f>
        <v>0</v>
      </c>
      <c r="BH1699" s="10">
        <f>ROUND(N1699*2,2)</f>
        <v>0</v>
      </c>
      <c r="BI1699" s="10">
        <f>ROUND(O1699*2,2)</f>
        <v>0</v>
      </c>
      <c r="BJ1699" s="10">
        <f>ROUND(P1699*2,2)</f>
        <v>0</v>
      </c>
      <c r="BK1699" s="44">
        <f>ROUND($C1699*BK1707,2)</f>
        <v>0</v>
      </c>
      <c r="BL1699" s="10">
        <f>ROUND(R1699*2,2)</f>
        <v>0</v>
      </c>
      <c r="BM1699" s="44">
        <f>ROUND($C1699*BM1707,2)</f>
        <v>0</v>
      </c>
      <c r="BN1699" s="10">
        <f>ROUND(T1699*2,2)</f>
        <v>0</v>
      </c>
      <c r="BO1699" s="44">
        <f>ROUND($C1699*BO1707,2)</f>
        <v>0</v>
      </c>
      <c r="BP1699" s="44">
        <f>ROUND(V1699*2,2)</f>
        <v>0</v>
      </c>
      <c r="BQ1699" s="44">
        <f>ROUND($C1699*BQ1707,2)</f>
        <v>0</v>
      </c>
      <c r="BR1699" s="10">
        <f>ROUND(X1699*2,2)</f>
        <v>0</v>
      </c>
      <c r="BS1699" s="44">
        <f>ROUND(Y1699*2,2)</f>
        <v>0</v>
      </c>
      <c r="BT1699" s="10">
        <f>ROUND(Z1699*2,2)</f>
        <v>0</v>
      </c>
      <c r="BU1699" s="27" t="s">
        <v>328</v>
      </c>
      <c r="CI1699" s="32">
        <f>BF1699-BG1699</f>
        <v>0</v>
      </c>
    </row>
    <row r="1700" spans="1:88" ht="60" customHeight="1">
      <c r="A1700" s="368"/>
      <c r="B1700" s="283"/>
      <c r="C1700" s="283"/>
      <c r="D1700" s="342"/>
      <c r="E1700" s="2" t="s">
        <v>29</v>
      </c>
      <c r="F1700" s="10">
        <f t="shared" ref="F1700:F1704" si="3901">G1700+I1700+J1700+L1700+Q1700+S1700+U1700+V1700+W1700+Y1700+Z1700</f>
        <v>0</v>
      </c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6"/>
      <c r="T1700" s="46"/>
      <c r="U1700" s="46"/>
      <c r="V1700" s="46"/>
      <c r="W1700" s="46"/>
      <c r="X1700" s="46"/>
      <c r="Y1700" s="46"/>
      <c r="Z1700" s="46"/>
      <c r="AA1700" s="27" t="s">
        <v>329</v>
      </c>
      <c r="AO1700" s="4">
        <f t="shared" si="3831"/>
        <v>0</v>
      </c>
      <c r="AP1700" s="4">
        <f t="shared" si="3832"/>
        <v>0</v>
      </c>
      <c r="AQ1700" s="4">
        <f t="shared" si="3879"/>
        <v>0</v>
      </c>
      <c r="AU1700" s="329"/>
      <c r="AV1700" s="326"/>
      <c r="AW1700" s="326"/>
      <c r="AX1700" s="326"/>
      <c r="AY1700" s="2" t="s">
        <v>29</v>
      </c>
      <c r="AZ1700" s="10">
        <f t="shared" ref="AZ1700:AZ1704" si="3902">BA1700+BC1700+BD1700+BF1700+BK1700+BM1700+BO1700+BP1700+BQ1700+BS1700+BT1700</f>
        <v>0</v>
      </c>
      <c r="BA1700" s="102"/>
      <c r="BB1700" s="102"/>
      <c r="BC1700" s="102"/>
      <c r="BD1700" s="102"/>
      <c r="BE1700" s="102"/>
      <c r="BF1700" s="102"/>
      <c r="BG1700" s="102"/>
      <c r="BH1700" s="102"/>
      <c r="BI1700" s="102"/>
      <c r="BJ1700" s="102"/>
      <c r="BK1700" s="102"/>
      <c r="BL1700" s="102"/>
      <c r="BM1700" s="103"/>
      <c r="BN1700" s="103"/>
      <c r="BO1700" s="103"/>
      <c r="BP1700" s="103"/>
      <c r="BQ1700" s="103"/>
      <c r="BR1700" s="103"/>
      <c r="BS1700" s="103"/>
      <c r="BT1700" s="103"/>
      <c r="BU1700" s="27" t="s">
        <v>329</v>
      </c>
    </row>
    <row r="1701" spans="1:88" ht="120" customHeight="1">
      <c r="A1701" s="368"/>
      <c r="B1701" s="283"/>
      <c r="C1701" s="283"/>
      <c r="D1701" s="282" t="s">
        <v>30</v>
      </c>
      <c r="E1701" s="2" t="s">
        <v>31</v>
      </c>
      <c r="F1701" s="10">
        <f t="shared" si="3901"/>
        <v>0</v>
      </c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6"/>
      <c r="T1701" s="46"/>
      <c r="U1701" s="46"/>
      <c r="V1701" s="46"/>
      <c r="W1701" s="46"/>
      <c r="X1701" s="46"/>
      <c r="Y1701" s="46"/>
      <c r="Z1701" s="46"/>
      <c r="AA1701" s="27" t="s">
        <v>330</v>
      </c>
      <c r="AO1701" s="4">
        <f t="shared" si="3831"/>
        <v>0</v>
      </c>
      <c r="AP1701" s="4">
        <f t="shared" si="3832"/>
        <v>0</v>
      </c>
      <c r="AQ1701" s="4">
        <f t="shared" si="3879"/>
        <v>0</v>
      </c>
      <c r="AT1701" s="32">
        <f>AZ1701-BC1701</f>
        <v>0</v>
      </c>
      <c r="AU1701" s="329"/>
      <c r="AV1701" s="326"/>
      <c r="AW1701" s="326"/>
      <c r="AX1701" s="326" t="s">
        <v>30</v>
      </c>
      <c r="AY1701" s="2" t="s">
        <v>31</v>
      </c>
      <c r="AZ1701" s="10">
        <f t="shared" si="3902"/>
        <v>0</v>
      </c>
      <c r="BA1701" s="102"/>
      <c r="BB1701" s="102"/>
      <c r="BC1701" s="102"/>
      <c r="BD1701" s="102"/>
      <c r="BE1701" s="102"/>
      <c r="BF1701" s="102"/>
      <c r="BG1701" s="102"/>
      <c r="BH1701" s="102"/>
      <c r="BI1701" s="102"/>
      <c r="BJ1701" s="102"/>
      <c r="BK1701" s="102"/>
      <c r="BL1701" s="102"/>
      <c r="BM1701" s="103"/>
      <c r="BN1701" s="103"/>
      <c r="BO1701" s="103"/>
      <c r="BP1701" s="103"/>
      <c r="BQ1701" s="103"/>
      <c r="BR1701" s="103"/>
      <c r="BS1701" s="103"/>
      <c r="BT1701" s="103"/>
      <c r="BU1701" s="27" t="s">
        <v>330</v>
      </c>
    </row>
    <row r="1702" spans="1:88" ht="30" customHeight="1">
      <c r="A1702" s="368"/>
      <c r="B1702" s="283"/>
      <c r="C1702" s="283"/>
      <c r="D1702" s="283"/>
      <c r="E1702" s="2" t="s">
        <v>32</v>
      </c>
      <c r="F1702" s="10">
        <f t="shared" si="3901"/>
        <v>0</v>
      </c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6"/>
      <c r="T1702" s="46"/>
      <c r="U1702" s="46"/>
      <c r="V1702" s="46"/>
      <c r="W1702" s="46"/>
      <c r="X1702" s="46"/>
      <c r="Y1702" s="46"/>
      <c r="Z1702" s="46"/>
      <c r="AA1702" s="27" t="s">
        <v>331</v>
      </c>
      <c r="AO1702" s="4">
        <f t="shared" si="3831"/>
        <v>0</v>
      </c>
      <c r="AP1702" s="4">
        <f t="shared" si="3832"/>
        <v>0</v>
      </c>
      <c r="AQ1702" s="4">
        <f t="shared" si="3879"/>
        <v>0</v>
      </c>
      <c r="AU1702" s="329"/>
      <c r="AV1702" s="326"/>
      <c r="AW1702" s="326"/>
      <c r="AX1702" s="326"/>
      <c r="AY1702" s="2" t="s">
        <v>32</v>
      </c>
      <c r="AZ1702" s="10">
        <f t="shared" si="3902"/>
        <v>0</v>
      </c>
      <c r="BA1702" s="102"/>
      <c r="BB1702" s="102"/>
      <c r="BC1702" s="102"/>
      <c r="BD1702" s="102"/>
      <c r="BE1702" s="102"/>
      <c r="BF1702" s="102"/>
      <c r="BG1702" s="102"/>
      <c r="BH1702" s="102"/>
      <c r="BI1702" s="102"/>
      <c r="BJ1702" s="102"/>
      <c r="BK1702" s="102"/>
      <c r="BL1702" s="102"/>
      <c r="BM1702" s="103"/>
      <c r="BN1702" s="103"/>
      <c r="BO1702" s="103"/>
      <c r="BP1702" s="103"/>
      <c r="BQ1702" s="103"/>
      <c r="BR1702" s="103"/>
      <c r="BS1702" s="103"/>
      <c r="BT1702" s="103"/>
      <c r="BU1702" s="27" t="s">
        <v>331</v>
      </c>
    </row>
    <row r="1703" spans="1:88" ht="30" customHeight="1">
      <c r="A1703" s="368"/>
      <c r="B1703" s="283"/>
      <c r="C1703" s="283"/>
      <c r="D1703" s="283"/>
      <c r="E1703" s="2" t="s">
        <v>33</v>
      </c>
      <c r="F1703" s="10">
        <f t="shared" si="3901"/>
        <v>0</v>
      </c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6"/>
      <c r="T1703" s="46"/>
      <c r="U1703" s="46"/>
      <c r="V1703" s="46"/>
      <c r="W1703" s="46"/>
      <c r="X1703" s="46"/>
      <c r="Y1703" s="46"/>
      <c r="Z1703" s="46"/>
      <c r="AA1703" s="27" t="s">
        <v>332</v>
      </c>
      <c r="AO1703" s="4">
        <f t="shared" si="3831"/>
        <v>0</v>
      </c>
      <c r="AP1703" s="4">
        <f t="shared" si="3832"/>
        <v>0</v>
      </c>
      <c r="AQ1703" s="4">
        <f t="shared" si="3879"/>
        <v>0</v>
      </c>
      <c r="AU1703" s="329"/>
      <c r="AV1703" s="326"/>
      <c r="AW1703" s="326"/>
      <c r="AX1703" s="326"/>
      <c r="AY1703" s="2" t="s">
        <v>33</v>
      </c>
      <c r="AZ1703" s="10">
        <f t="shared" si="3902"/>
        <v>0</v>
      </c>
      <c r="BA1703" s="102"/>
      <c r="BB1703" s="102"/>
      <c r="BC1703" s="102"/>
      <c r="BD1703" s="102"/>
      <c r="BE1703" s="102"/>
      <c r="BF1703" s="102"/>
      <c r="BG1703" s="102"/>
      <c r="BH1703" s="102"/>
      <c r="BI1703" s="102"/>
      <c r="BJ1703" s="102"/>
      <c r="BK1703" s="102"/>
      <c r="BL1703" s="102"/>
      <c r="BM1703" s="103"/>
      <c r="BN1703" s="103"/>
      <c r="BO1703" s="103"/>
      <c r="BP1703" s="103"/>
      <c r="BQ1703" s="103"/>
      <c r="BR1703" s="103"/>
      <c r="BS1703" s="103"/>
      <c r="BT1703" s="103"/>
      <c r="BU1703" s="27" t="s">
        <v>332</v>
      </c>
    </row>
    <row r="1704" spans="1:88" ht="30" customHeight="1">
      <c r="A1704" s="368"/>
      <c r="B1704" s="283"/>
      <c r="C1704" s="283"/>
      <c r="D1704" s="342"/>
      <c r="E1704" s="2" t="s">
        <v>34</v>
      </c>
      <c r="F1704" s="10">
        <f t="shared" si="3901"/>
        <v>0</v>
      </c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6"/>
      <c r="T1704" s="46"/>
      <c r="U1704" s="46"/>
      <c r="V1704" s="46"/>
      <c r="W1704" s="46"/>
      <c r="X1704" s="46"/>
      <c r="Y1704" s="46"/>
      <c r="Z1704" s="46"/>
      <c r="AA1704" s="27" t="s">
        <v>333</v>
      </c>
      <c r="AO1704" s="4">
        <f t="shared" si="3831"/>
        <v>0</v>
      </c>
      <c r="AP1704" s="4">
        <f t="shared" si="3832"/>
        <v>0</v>
      </c>
      <c r="AQ1704" s="4">
        <f t="shared" si="3879"/>
        <v>0</v>
      </c>
      <c r="AU1704" s="329"/>
      <c r="AV1704" s="326"/>
      <c r="AW1704" s="326"/>
      <c r="AX1704" s="326"/>
      <c r="AY1704" s="2" t="s">
        <v>34</v>
      </c>
      <c r="AZ1704" s="10">
        <f t="shared" si="3902"/>
        <v>0</v>
      </c>
      <c r="BA1704" s="102"/>
      <c r="BB1704" s="102"/>
      <c r="BC1704" s="102"/>
      <c r="BD1704" s="102"/>
      <c r="BE1704" s="102"/>
      <c r="BF1704" s="102"/>
      <c r="BG1704" s="102"/>
      <c r="BH1704" s="102"/>
      <c r="BI1704" s="102"/>
      <c r="BJ1704" s="102"/>
      <c r="BK1704" s="102"/>
      <c r="BL1704" s="102"/>
      <c r="BM1704" s="103"/>
      <c r="BN1704" s="103"/>
      <c r="BO1704" s="103"/>
      <c r="BP1704" s="103"/>
      <c r="BQ1704" s="103"/>
      <c r="BR1704" s="103"/>
      <c r="BS1704" s="103"/>
      <c r="BT1704" s="103"/>
      <c r="BU1704" s="27" t="s">
        <v>333</v>
      </c>
    </row>
    <row r="1705" spans="1:88" ht="30" customHeight="1">
      <c r="A1705" s="368"/>
      <c r="B1705" s="283"/>
      <c r="C1705" s="283"/>
      <c r="D1705" s="370" t="s">
        <v>35</v>
      </c>
      <c r="E1705" s="371"/>
      <c r="F1705" s="10">
        <f>F1699+F1700+F1701+F1702+F1703+F1704</f>
        <v>368925.17</v>
      </c>
      <c r="G1705" s="10">
        <f t="shared" ref="G1705" si="3903">G1699+G1700+G1701+G1702+G1703+G1704</f>
        <v>368925.17</v>
      </c>
      <c r="H1705" s="10">
        <f t="shared" ref="H1705" si="3904">H1699+H1700+H1701+H1702+H1703+H1704</f>
        <v>0</v>
      </c>
      <c r="I1705" s="10">
        <f t="shared" ref="I1705" si="3905">I1699+I1700+I1701+I1702+I1703+I1704</f>
        <v>0</v>
      </c>
      <c r="J1705" s="10">
        <f t="shared" ref="J1705" si="3906">J1699+J1700+J1701+J1702+J1703+J1704</f>
        <v>0</v>
      </c>
      <c r="K1705" s="10">
        <f t="shared" ref="K1705" si="3907">K1699+K1700+K1701+K1702+K1703+K1704</f>
        <v>0</v>
      </c>
      <c r="L1705" s="10">
        <f t="shared" ref="L1705" si="3908">L1699+L1700+L1701+L1702+L1703+L1704</f>
        <v>0</v>
      </c>
      <c r="M1705" s="10">
        <f t="shared" ref="M1705" si="3909">M1699+M1700+M1701+M1702+M1703+M1704</f>
        <v>0</v>
      </c>
      <c r="N1705" s="10">
        <f t="shared" ref="N1705" si="3910">N1699+N1700+N1701+N1702+N1703+N1704</f>
        <v>0</v>
      </c>
      <c r="O1705" s="10">
        <f t="shared" ref="O1705" si="3911">O1699+O1700+O1701+O1702+O1703+O1704</f>
        <v>0</v>
      </c>
      <c r="P1705" s="10">
        <f t="shared" ref="P1705" si="3912">P1699+P1700+P1701+P1702+P1703+P1704</f>
        <v>0</v>
      </c>
      <c r="Q1705" s="10">
        <f t="shared" ref="Q1705" si="3913">Q1699+Q1700+Q1701+Q1702+Q1703+Q1704</f>
        <v>0</v>
      </c>
      <c r="R1705" s="10">
        <f t="shared" ref="R1705" si="3914">R1699+R1700+R1701+R1702+R1703+R1704</f>
        <v>0</v>
      </c>
      <c r="S1705" s="10">
        <f t="shared" ref="S1705" si="3915">S1699+S1700+S1701+S1702+S1703+S1704</f>
        <v>0</v>
      </c>
      <c r="T1705" s="10">
        <f t="shared" ref="T1705" si="3916">T1699+T1700+T1701+T1702+T1703+T1704</f>
        <v>0</v>
      </c>
      <c r="U1705" s="10">
        <f t="shared" ref="U1705" si="3917">U1699+U1700+U1701+U1702+U1703+U1704</f>
        <v>0</v>
      </c>
      <c r="V1705" s="10">
        <f t="shared" ref="V1705" si="3918">V1699+V1700+V1701+V1702+V1703+V1704</f>
        <v>0</v>
      </c>
      <c r="W1705" s="10">
        <f t="shared" ref="W1705" si="3919">W1699+W1700+W1701+W1702+W1703+W1704</f>
        <v>0</v>
      </c>
      <c r="X1705" s="10">
        <f t="shared" ref="X1705" si="3920">X1699+X1700+X1701+X1702+X1703+X1704</f>
        <v>0</v>
      </c>
      <c r="Y1705" s="10">
        <f t="shared" ref="Y1705" si="3921">Y1699+Y1700+Y1701+Y1702+Y1703+Y1704</f>
        <v>0</v>
      </c>
      <c r="Z1705" s="10">
        <f t="shared" ref="Z1705" si="3922">Z1699+Z1700+Z1701+Z1702+Z1703+Z1704</f>
        <v>0</v>
      </c>
      <c r="AA1705" s="27" t="s">
        <v>334</v>
      </c>
      <c r="AO1705" s="4">
        <f t="shared" si="3831"/>
        <v>0</v>
      </c>
      <c r="AP1705" s="4">
        <f t="shared" si="3832"/>
        <v>0</v>
      </c>
      <c r="AQ1705" s="4">
        <f t="shared" si="3879"/>
        <v>0</v>
      </c>
      <c r="AU1705" s="329"/>
      <c r="AV1705" s="326"/>
      <c r="AW1705" s="326"/>
      <c r="AX1705" s="330" t="s">
        <v>35</v>
      </c>
      <c r="AY1705" s="330"/>
      <c r="AZ1705" s="10">
        <f>AZ1699+AZ1700+AZ1701+AZ1702+AZ1703+AZ1704</f>
        <v>737850.33</v>
      </c>
      <c r="BA1705" s="10">
        <f t="shared" ref="BA1705:BT1705" si="3923">BA1699+BA1700+BA1701+BA1702+BA1703+BA1704</f>
        <v>737850.33</v>
      </c>
      <c r="BB1705" s="10">
        <f t="shared" si="3923"/>
        <v>0</v>
      </c>
      <c r="BC1705" s="10">
        <f t="shared" si="3923"/>
        <v>0</v>
      </c>
      <c r="BD1705" s="10">
        <f t="shared" si="3923"/>
        <v>0</v>
      </c>
      <c r="BE1705" s="10">
        <f t="shared" si="3923"/>
        <v>0</v>
      </c>
      <c r="BF1705" s="10">
        <f t="shared" si="3923"/>
        <v>0</v>
      </c>
      <c r="BG1705" s="10">
        <f t="shared" si="3923"/>
        <v>0</v>
      </c>
      <c r="BH1705" s="10">
        <f t="shared" si="3923"/>
        <v>0</v>
      </c>
      <c r="BI1705" s="10">
        <f t="shared" si="3923"/>
        <v>0</v>
      </c>
      <c r="BJ1705" s="10">
        <f t="shared" si="3923"/>
        <v>0</v>
      </c>
      <c r="BK1705" s="10">
        <f t="shared" si="3923"/>
        <v>0</v>
      </c>
      <c r="BL1705" s="10">
        <f t="shared" si="3923"/>
        <v>0</v>
      </c>
      <c r="BM1705" s="10">
        <f t="shared" si="3923"/>
        <v>0</v>
      </c>
      <c r="BN1705" s="10">
        <f t="shared" si="3923"/>
        <v>0</v>
      </c>
      <c r="BO1705" s="10">
        <f t="shared" si="3923"/>
        <v>0</v>
      </c>
      <c r="BP1705" s="10">
        <f t="shared" si="3923"/>
        <v>0</v>
      </c>
      <c r="BQ1705" s="10">
        <f t="shared" si="3923"/>
        <v>0</v>
      </c>
      <c r="BR1705" s="10">
        <f t="shared" si="3923"/>
        <v>0</v>
      </c>
      <c r="BS1705" s="10">
        <f t="shared" si="3923"/>
        <v>0</v>
      </c>
      <c r="BT1705" s="10">
        <f t="shared" si="3923"/>
        <v>0</v>
      </c>
      <c r="BU1705" s="27" t="s">
        <v>334</v>
      </c>
      <c r="CI1705" s="32">
        <f>BF1705-BG1705</f>
        <v>0</v>
      </c>
      <c r="CJ1705" s="123"/>
    </row>
    <row r="1706" spans="1:88" ht="75" customHeight="1">
      <c r="A1706" s="368"/>
      <c r="B1706" s="283"/>
      <c r="C1706" s="283"/>
      <c r="D1706" s="292" t="s">
        <v>53</v>
      </c>
      <c r="E1706" s="293"/>
      <c r="F1706" s="11">
        <f>ROUND(F1705/C1699,2)</f>
        <v>948.15</v>
      </c>
      <c r="G1706" s="11">
        <f>ROUND(G1705/C1699,2)</f>
        <v>948.15</v>
      </c>
      <c r="H1706" s="11">
        <f>ROUND(H1705/C1699,2)</f>
        <v>0</v>
      </c>
      <c r="I1706" s="11">
        <f>ROUND(I1705/C1699,2)</f>
        <v>0</v>
      </c>
      <c r="J1706" s="11">
        <f>ROUND(J1705/C1699,2)</f>
        <v>0</v>
      </c>
      <c r="K1706" s="11">
        <f>ROUND(K1705/C1699,2)</f>
        <v>0</v>
      </c>
      <c r="L1706" s="11">
        <f>ROUND(L1705/C1699,2)</f>
        <v>0</v>
      </c>
      <c r="M1706" s="11">
        <f>ROUND(M1705/C1699,2)</f>
        <v>0</v>
      </c>
      <c r="N1706" s="11">
        <f>ROUND(N1705/C1699,2)</f>
        <v>0</v>
      </c>
      <c r="O1706" s="11">
        <f>ROUND(O1705/C1699,2)</f>
        <v>0</v>
      </c>
      <c r="P1706" s="11">
        <f>ROUND(P1705/C1699,2)</f>
        <v>0</v>
      </c>
      <c r="Q1706" s="11">
        <f>ROUND(Q1705/C1699,2)</f>
        <v>0</v>
      </c>
      <c r="R1706" s="11">
        <f>ROUND(R1705/C1699,2)</f>
        <v>0</v>
      </c>
      <c r="S1706" s="11">
        <f>ROUND(S1705/C1699,2)</f>
        <v>0</v>
      </c>
      <c r="T1706" s="11">
        <f>ROUND(T1705/C1699,2)</f>
        <v>0</v>
      </c>
      <c r="U1706" s="11">
        <f>ROUND(U1705/C1699,2)</f>
        <v>0</v>
      </c>
      <c r="V1706" s="11">
        <f>ROUND(V1705/C1699,2)</f>
        <v>0</v>
      </c>
      <c r="W1706" s="11">
        <f>ROUND(W1705/C1699,2)</f>
        <v>0</v>
      </c>
      <c r="X1706" s="11">
        <f>ROUND(X1705/C1699,2)</f>
        <v>0</v>
      </c>
      <c r="Y1706" s="11">
        <f>ROUND(Y1705/C1699,2)</f>
        <v>0</v>
      </c>
      <c r="Z1706" s="11">
        <f>ROUND(Z1705/C1699,2)</f>
        <v>0</v>
      </c>
      <c r="AA1706" s="27" t="s">
        <v>335</v>
      </c>
      <c r="AD1706" s="52">
        <f>IF(AND(G1706&gt;947.15,G1706&lt;949),3,IF(AND(G1706&gt;623.59,G1706&lt;625),4,IF(AND(G1706&gt;237.38,G1706&lt;239),5,IF(AND(G1706&gt;1986,G1706&lt;1988),6,IF(AND(G1706&gt;739.75,G1706&lt;741),7,IF(AND(G1706&gt;282.91,G1706&lt;284),8,IF(AND(G1706&gt;2681.35,G1706&lt;2683),9,IF(AND(G1706&gt;828.59,G1706&lt;830),10,IF(AND(G1706&gt;585.15,G1706&lt;587),11,IF(AND(G1706&gt;991.71,G1706&lt;993),12,IF(AND(G1706&gt;652.95,G1706&lt;654),13,IF(AND(G1706&gt;248.59,G1706&lt;250),14,IF(AND(G1706&gt;2079.39,G1706&lt;2081),15,IF(AND(G1706&gt;774.57,G1706&lt;776),16,IF(AND(G1706&gt;296.25,G1706&lt;298),17,IF(AND(G1706&gt;2807.42,G1706&lt;2809),18,IF(AND(G1706&gt;867.59,G1706&lt;869),19,IF(AND(G1706&gt;612.7,G1706&lt;614),20))))))))))))))))))</f>
        <v>3</v>
      </c>
      <c r="AE1706" s="52" t="b">
        <f>IF(AND(I1706&gt;1204.78,I1706&lt;1206),5,IF(AND(I1706&gt;1407.63,I1706&lt;1409),8,IF(AND(I1706&gt;1427.91,I1706&lt;1429),11,IF(AND(I1706&gt;1261.45,I1706&lt;1263),14,IF(AND(I1706&gt;1473.83,I1706&lt;1475),17,IF(AND(I1706&gt;1495.07,I1706&lt;1497),20))))))</f>
        <v>0</v>
      </c>
      <c r="AF1706" s="52" t="b">
        <f>IF(AND(J1706&gt;486.32,J1706&lt;488),3,IF(AND(J1706&gt;324.64,J1706&lt;326),4,IF(AND(J1706&gt;286.99,J1706&lt;288.5),5,IF(AND(J1706&gt;617.7,J1706&lt;618),6,IF(AND(J1706&gt;411.3,J1706&lt;413),7,IF(AND(J1706&gt;365.04,J1706&lt;367),8,IF(AND(J1706&gt;797.54,J1706&lt;799),9,IF(AND(J1706&gt;533.49,J1706&lt;535),10,IF(AND(J1706&gt;475.86,J1706&lt;477),11,IF(AND(J1706&gt;509.22,J1706&lt;511),12,IF(AND(J1706&gt;339.94,J1706&lt;341.2),13,IF(AND(J1706&gt;300.53,J1706&lt;302),14,IF(AND(J1706&gt;646.78,J1706&lt;648),15,IF(AND(J1706&gt;430.68,J1706&lt;432),16,IF(AND(J1706&gt;382.24,J1706&lt;384),17,IF(AND(J1706&gt;835.07,J1706&lt;837),18,IF(AND(J1706&gt;558.61,J1706&lt;560),19,IF(AND(J1706&gt;498.27,J1706&lt;500),20))))))))))))))))))</f>
        <v>0</v>
      </c>
      <c r="AG1706" s="52" t="b">
        <f>IF(AND(L1706&gt;497.89,L1706&lt;499),3,IF(AND(L1706&gt;360.29,L1706&lt;362),4,IF(AND(L1706&gt;249.38,L1706&lt;251),5,IF(AND(L1706&gt;628.22,L1706&lt;630),6,IF(AND(L1706&gt;455.21,L1706&lt;457),7,IF(AND(L1706&gt;315.16,L1706&lt;317),8,IF(AND(L1706&gt;814.35,L1706&lt;816),9,IF(AND(L1706&gt;571.19,L1706&lt;573),10,IF(AND(L1706&gt;401.59,L1706&lt;403),11,IF(AND(L1706&gt;521.33,L1706&lt;523),12,IF(AND(L1706&gt;377.28,L1706&lt;379),13,IF(AND(L1706&gt;261.15,L1706&lt;263),14,IF(AND(L1706&gt;657.8,L1706&lt;659),15,IF(AND(L1706&gt;476.66,L1706&lt;478),16,IF(AND(L1706&gt;330.01,L1706&lt;332),17,IF(AND(L1706&gt;852.67,L1706&lt;854),18,IF(AND(L1706&gt;598.08,L1706&lt;600),19,IF(AND(L1706&gt;420.51,L1706&lt;422),20))))))))))))))))))</f>
        <v>0</v>
      </c>
      <c r="AH1706" s="52" t="b">
        <f>IF(AND(Q1706&gt;358.85,Q1706&lt;360),3,IF(AND(Q1706&gt;129.83,Q1706&lt;131),4,IF(AND(Q1706&gt;77.61,Q1706&lt;79),5,IF(AND(Q1706&gt;426.19,Q1706&lt;428),6,IF(AND(Q1706&gt;159.77,Q1706&lt;161),7,IF(AND(Q1706&gt;94.38,Q1706&lt;96),8,IF(AND(Q1706&gt;567.37,Q1706&lt;569),9,IF(AND(Q1706&gt;203.4,Q1706&lt;205),10,IF(AND(Q1706&gt;131.96,Q1706&lt;133),11,IF(AND(Q1706&gt;375.76,Q1706&lt;377),12,IF(AND(Q1706&gt;135.98,Q1706&lt;137),13,IF(AND(Q1706&gt;81.31,Q1706&lt;83),14,IF(AND(Q1706&gt;446.27,Q1706&lt;448),15,IF(AND(Q1706&gt;167.32,Q1706&lt;169),16,IF(AND(Q1706&gt;98.86,Q1706&lt;100),17,IF(AND(Q1706&gt;594.08,Q1706&lt;596),18,IF(AND(Q1706&gt;213.01,Q1706&lt;215),19,IF(AND(Q1706&gt;138.21,Q1706&lt;140),20))))))))))))))))))</f>
        <v>0</v>
      </c>
      <c r="AI1706" s="52" t="b">
        <f>IF(AND(S1706&gt;195.17,S1706&lt;197),3,IF(AND(S1706&gt;88.93,S1706&lt;90),4,IF(AND(S1706&gt;47.88,S1706&lt;49),5,IF(AND(S1706&gt;245.08,S1706&lt;247),6,IF(AND(S1706&gt;111.07,S1706&lt;113),7,IF(AND(S1706&gt;60.92,S1706&lt;62),8,IF(AND(S1706&gt;296.11,S1706&lt;298),9,IF(AND(S1706&gt;139.41,S1706&lt;141),10,IF(AND(S1706&gt;78.67,S1706&lt;80),11,IF(AND(S1706&gt;204.39,S1706&lt;206),12,IF(AND(S1706&gt;93.16,S1706&lt;95),13,IF(AND(S1706&gt;50.17,S1706&lt;52),14,IF(AND(S1706&gt;256.64,S1706&lt;258),15,IF(AND(S1706&gt;116.33,S1706&lt;118),16,IF(AND(S1706&gt;63.83,S1706&lt;65),17,IF(AND(S1706&gt;310.07,S1706&lt;312),18,IF(AND(S1706&gt;146.01,S1706&lt;148),19,IF(AND(S1706&gt;82.42,S1706&lt;84),20))))))))))))))))))</f>
        <v>0</v>
      </c>
      <c r="AJ1706" s="52" t="b">
        <f>IF(AND(U1706&gt;107.35,U1706&lt;109),3,IF(AND(U1706&gt;63.65,U1706&lt;65),4,IF(AND(U1706&gt;44.75,U1706&lt;46),5,IF(AND(U1706&gt;143.27,U1706&lt;145),6,IF(AND(U1706&gt;85.58,U1706&lt;87),7,IF(AND(U1706&gt;60.46,U1706&lt;62),8,IF(AND(U1706&gt;194.16,U1706&lt;196),9,IF(AND(U1706&gt;117.24,U1706&lt;119),10,IF(AND(U1706&gt;82.88,U1706&lt;84),11,IF(AND(U1706&gt;112.44,U1706&lt;114),12,IF(AND(U1706&gt;66.69,U1706&lt;68),13,IF(AND(U1706&gt;46.9,U1706&lt;48),14,IF(AND(U1706&gt;150.05,U1706&lt;152),15,IF(AND(U1706&gt;90.65,U1706&lt;91),16,IF(AND(U1706&gt;63.34,U1706&lt;65),17,IF(AND(U1706&gt;203.34,U1706&lt;205),18,IF(AND(U1706&gt;122.8,U1706&lt;124),19,IF(AND(U1706&gt;86.83,U1706&lt;88),20))))))))))))))))))</f>
        <v>0</v>
      </c>
      <c r="AK1706" s="52" t="b">
        <f>IF(AND(V1706&gt;139.85,V1706&lt;141),3,IF(AND(V1706&gt;103.84,V1706&lt;105),4,IF(AND(V1706&gt;52.32,V1706&lt;54),5,IF(AND(V1706&gt;285.46,V1706&lt;287),6,IF(AND(V1706&gt;118.42,V1706&lt;120),7,IF(AND(V1706&gt;62.42,V1706&lt;64),8,IF(AND(V1706&gt;412.27,V1706&lt;414),9,IF(AND(V1706&gt;140.33,V1706&lt;142),10,IF(AND(V1706&gt;145,V1706&lt;147),11,IF(AND(V1706&gt;146.47,V1706&lt;148),12,IF(AND(V1706&gt;108.77,V1706&lt;110),13,IF(AND(V1706&gt;54.82,V1706&lt;56),14,IF(AND(V1706&gt;298.92,V1706&lt;300),15,IF(AND(V1706&gt;124.03,V1706&lt;126),16,IF(AND(V1706&gt;65.4,V1706&lt;67),17,IF(AND(V1706&gt;431.69,V1706&lt;433),18,IF(AND(V1706&gt;146.97,V1706&lt;148),19,IF(AND(V1706&gt;151.86,V1706&lt;153),20))))))))))))))))))</f>
        <v>0</v>
      </c>
      <c r="AL1706" s="52" t="b">
        <f>IF(AND(W1706&gt;350.42,W1706&lt;352),3,IF(AND(W1706&gt;546.22,W1706&lt;548),4,IF(AND(W1706&gt;155.33,W1706&lt;157),5,IF(AND(W1706&gt;721.99,W1706&lt;723),6,IF(AND(W1706&gt;638.96,W1706&lt;639),7,IF(AND(W1706&gt;187.79,W1706&lt;189),8,IF(AND(W1706&gt;945.4,W1706&lt;947),9,IF(AND(W1706&gt;698.46,W1706&lt;670),10,IF(AND(W1706&gt;360.7,W1706&lt;362),11,IF(AND(W1706&gt;366.94,W1706&lt;368),12,IF(AND(W1706&gt;571.94,W1706&lt;573),13,IF(AND(W1706&gt;162.68,W1706&lt;164),14,IF(AND(W1706&gt;755.97,W1706&lt;757),15,IF(AND(W1706&gt;667.99,W1706&lt;669),16,IF(AND(W1706&gt;196.66,W1706&lt;198),17,IF(AND(W1706&gt;989.88,W1706&lt;991),18,IF(AND(W1706&gt;731.33,W1706&lt;733),19,IF(AND(W1706&gt;377.7,W1706&lt;379),20))))))))))))))))))</f>
        <v>0</v>
      </c>
      <c r="AM1706" s="52" t="b">
        <f>IF(AND(Y1706&gt;46.2,Y1706&lt;46.5),3,IF(AND(Y1706&gt;18.8,Y1706&lt;19.1),4,IF(AND(Y1706&gt;15.8,Y1706&lt;16),5,IF(AND(Y1706&gt;78.7,Y1706&lt;79),6,IF(AND(Y1706&gt;32.1,Y1706&lt;32.4),7,IF(AND(Y1706&gt;26.9,Y1706&lt;27.3),8,IF(AND(Y1706&gt;125,Y1706&lt;125.5),9,IF(AND(Y1706&gt;48.2,Y1706&lt;48.52),10,IF(AND(Y1706&gt;43.1,Y1706&lt;43.6),11,IF(AND(Y1706&gt;48.53,Y1706&lt;48.7),12,IF(AND(Y1706&gt;19.6,Y1706&lt;20.1),13,IF(AND(Y1706&gt;16.5,Y1706&lt;16.9),14,IF(AND(Y1706&gt;82.4,Y1706&lt;82.8),15,IF(AND(Y1706&gt;33.6,Y1706&lt;34),16,IF(AND(Y1706&gt;28,Y1706&lt;28.6),17,IF(AND(Y1706&gt;130.8,Y1706&lt;131.4),18,IF(AND(Y1706&gt;50.5,Y1706&lt;50.9),19,IF(AND(Y1706&gt;45.2,Y1706&lt;45.8),20))))))))))))))))))</f>
        <v>0</v>
      </c>
      <c r="AO1706" s="4">
        <f t="shared" ref="AO1706:AO1737" si="3924">IF(ISERROR(FIND(2015,A1706,1)),0,2015)</f>
        <v>0</v>
      </c>
      <c r="AP1706" s="4">
        <f t="shared" ref="AP1706:AP1737" si="3925">IF(ISERROR(FIND(2016,A1706,1)),0,2016)</f>
        <v>0</v>
      </c>
      <c r="AQ1706" s="4">
        <f t="shared" si="3879"/>
        <v>0</v>
      </c>
      <c r="AU1706" s="329"/>
      <c r="AV1706" s="326"/>
      <c r="AW1706" s="326"/>
      <c r="AX1706" s="322" t="s">
        <v>53</v>
      </c>
      <c r="AY1706" s="293"/>
      <c r="AZ1706" s="11">
        <f>ROUND(AZ1705/AW1699,2)</f>
        <v>1896.3</v>
      </c>
      <c r="BA1706" s="11">
        <f>ROUND(BA1705/AW1699,2)</f>
        <v>1896.3</v>
      </c>
      <c r="BB1706" s="11">
        <f>ROUND(BB1705/AW1699,2)</f>
        <v>0</v>
      </c>
      <c r="BC1706" s="11">
        <f>ROUND(BC1705/AW1699,2)</f>
        <v>0</v>
      </c>
      <c r="BD1706" s="11">
        <f>ROUND(BD1705/AW1699,2)</f>
        <v>0</v>
      </c>
      <c r="BE1706" s="11">
        <f>ROUND(BE1705/AW1699,2)</f>
        <v>0</v>
      </c>
      <c r="BF1706" s="11">
        <f>ROUND(BF1705/AW1699,2)</f>
        <v>0</v>
      </c>
      <c r="BG1706" s="11">
        <f>ROUND(BG1705/AW1699,2)</f>
        <v>0</v>
      </c>
      <c r="BH1706" s="11">
        <f>ROUND(BH1705/AW1699,2)</f>
        <v>0</v>
      </c>
      <c r="BI1706" s="11">
        <f>ROUND(BI1705/AW1699,2)</f>
        <v>0</v>
      </c>
      <c r="BJ1706" s="11">
        <f>ROUND(BJ1705/AW1699,2)</f>
        <v>0</v>
      </c>
      <c r="BK1706" s="11">
        <f>ROUND(BK1705/AW1699,2)</f>
        <v>0</v>
      </c>
      <c r="BL1706" s="11">
        <f>ROUND(BL1705/AW1699,2)</f>
        <v>0</v>
      </c>
      <c r="BM1706" s="11">
        <f>ROUND(BM1705/AW1699,2)</f>
        <v>0</v>
      </c>
      <c r="BN1706" s="11">
        <f>ROUND(BN1705/AW1699,2)</f>
        <v>0</v>
      </c>
      <c r="BO1706" s="11">
        <f>ROUND(BO1705/AW1699,2)</f>
        <v>0</v>
      </c>
      <c r="BP1706" s="11">
        <f>ROUND(BP1705/AW1699,2)</f>
        <v>0</v>
      </c>
      <c r="BQ1706" s="11">
        <f>ROUND(BQ1705/AW1699,2)</f>
        <v>0</v>
      </c>
      <c r="BR1706" s="11">
        <f>ROUND(BR1705/AW1699,2)</f>
        <v>0</v>
      </c>
      <c r="BS1706" s="11">
        <f>ROUND(BS1705/AW1699,2)</f>
        <v>0</v>
      </c>
      <c r="BT1706" s="11">
        <f>ROUND(BT1705/AW1699,2)</f>
        <v>0</v>
      </c>
      <c r="BU1706" s="27" t="s">
        <v>335</v>
      </c>
      <c r="BX1706" s="52" t="b">
        <f>IF(AND(BA1706&gt;947.15,BA1706&lt;949),3,IF(AND(BA1706&gt;623.59,BA1706&lt;625),4,IF(AND(BA1706&gt;237.38,BA1706&lt;239),5,IF(AND(BA1706&gt;1986,BA1706&lt;1988),6,IF(AND(BA1706&gt;739.75,BA1706&lt;741),7,IF(AND(BA1706&gt;282.91,BA1706&lt;284),8,IF(AND(BA1706&gt;2681.35,BA1706&lt;2683),9,IF(AND(BA1706&gt;828.59,BA1706&lt;830),10,IF(AND(BA1706&gt;585.15,BA1706&lt;587),11,IF(AND(BA1706&gt;991.71,BA1706&lt;993),12,IF(AND(BA1706&gt;652.95,BA1706&lt;654),13,IF(AND(BA1706&gt;248.59,BA1706&lt;250),14,IF(AND(BA1706&gt;2079.39,BA1706&lt;2081),15,IF(AND(BA1706&gt;774.57,BA1706&lt;776),16,IF(AND(BA1706&gt;296.25,BA1706&lt;298),17,IF(AND(BA1706&gt;2807.42,BA1706&lt;2809),18,IF(AND(BA1706&gt;867.59,BA1706&lt;869),19,IF(AND(BA1706&gt;612.7,BA1706&lt;614),20))))))))))))))))))</f>
        <v>0</v>
      </c>
      <c r="BY1706" s="52" t="b">
        <f>IF(AND(BC1706&gt;1204.78,BC1706&lt;1206),5,IF(AND(BC1706&gt;1407.63,BC1706&lt;1409),8,IF(AND(BC1706&gt;1427.91,BC1706&lt;1429),11,IF(AND(BC1706&gt;1261.45,BC1706&lt;1263),14,IF(AND(BC1706&gt;1473.83,BC1706&lt;1475),17,IF(AND(BC1706&gt;1495.07,BC1706&lt;1497),20))))))</f>
        <v>0</v>
      </c>
      <c r="BZ1706" s="52" t="b">
        <f>IF(AND(BD1706&gt;486.32,BD1706&lt;488),3,IF(AND(BD1706&gt;324.64,BD1706&lt;326),4,IF(AND(BD1706&gt;286.99,BD1706&lt;288.5),5,IF(AND(BD1706&gt;617.7,BD1706&lt;618),6,IF(AND(BD1706&gt;411.3,BD1706&lt;413),7,IF(AND(BD1706&gt;365.04,BD1706&lt;367),8,IF(AND(BD1706&gt;797.54,BD1706&lt;799),9,IF(AND(BD1706&gt;533.49,BD1706&lt;535),10,IF(AND(BD1706&gt;475.86,BD1706&lt;477),11,IF(AND(BD1706&gt;509.22,BD1706&lt;511),12,IF(AND(BD1706&gt;339.94,BD1706&lt;341.2),13,IF(AND(BD1706&gt;300.53,BD1706&lt;302),14,IF(AND(BD1706&gt;646.78,BD1706&lt;648),15,IF(AND(BD1706&gt;430.68,BD1706&lt;432),16,IF(AND(BD1706&gt;382.24,BD1706&lt;384),17,IF(AND(BD1706&gt;835.07,BD1706&lt;837),18,IF(AND(BD1706&gt;558.61,BD1706&lt;560),19,IF(AND(BD1706&gt;498.27,BD1706&lt;500),20))))))))))))))))))</f>
        <v>0</v>
      </c>
      <c r="CA1706" s="52" t="b">
        <f>IF(AND(BF1706&gt;497.89,BF1706&lt;499),3,IF(AND(BF1706&gt;360.29,BF1706&lt;362),4,IF(AND(BF1706&gt;249.38,BF1706&lt;251),5,IF(AND(BF1706&gt;628.22,BF1706&lt;630),6,IF(AND(BF1706&gt;455.21,BF1706&lt;457),7,IF(AND(BF1706&gt;315.16,BF1706&lt;317),8,IF(AND(BF1706&gt;814.35,BF1706&lt;816),9,IF(AND(BF1706&gt;571.19,BF1706&lt;573),10,IF(AND(BF1706&gt;401.59,BF1706&lt;403),11,IF(AND(BF1706&gt;521.33,BF1706&lt;523),12,IF(AND(BF1706&gt;377.28,BF1706&lt;379),13,IF(AND(BF1706&gt;261.15,BF1706&lt;263),14,IF(AND(BF1706&gt;657.8,BF1706&lt;659),15,IF(AND(BF1706&gt;476.66,BF1706&lt;478),16,IF(AND(BF1706&gt;330.01,BF1706&lt;332),17,IF(AND(BF1706&gt;852.67,BF1706&lt;854),18,IF(AND(BF1706&gt;598.08,BF1706&lt;600),19,IF(AND(BF1706&gt;420.51,BF1706&lt;422),20))))))))))))))))))</f>
        <v>0</v>
      </c>
      <c r="CB1706" s="52" t="b">
        <f>IF(AND(BK1706&gt;358.85,BK1706&lt;360),3,IF(AND(BK1706&gt;129.83,BK1706&lt;131),4,IF(AND(BK1706&gt;77.61,BK1706&lt;79),5,IF(AND(BK1706&gt;426.19,BK1706&lt;428),6,IF(AND(BK1706&gt;159.77,BK1706&lt;161),7,IF(AND(BK1706&gt;94.38,BK1706&lt;96),8,IF(AND(BK1706&gt;567.37,BK1706&lt;569),9,IF(AND(BK1706&gt;203.4,BK1706&lt;205),10,IF(AND(BK1706&gt;131.96,BK1706&lt;133),11,IF(AND(BK1706&gt;375.76,BK1706&lt;377),12,IF(AND(BK1706&gt;135.98,BK1706&lt;137),13,IF(AND(BK1706&gt;81.31,BK1706&lt;83),14,IF(AND(BK1706&gt;446.27,BK1706&lt;448),15,IF(AND(BK1706&gt;167.32,BK1706&lt;169),16,IF(AND(BK1706&gt;98.86,BK1706&lt;100),17,IF(AND(BK1706&gt;594.08,BK1706&lt;596),18,IF(AND(BK1706&gt;213.01,BK1706&lt;215),19,IF(AND(BK1706&gt;138.21,BK1706&lt;140),20))))))))))))))))))</f>
        <v>0</v>
      </c>
      <c r="CC1706" s="52" t="b">
        <f>IF(AND(BM1706&gt;195.17,BM1706&lt;197),3,IF(AND(BM1706&gt;88.93,BM1706&lt;90),4,IF(AND(BM1706&gt;47.88,BM1706&lt;49),5,IF(AND(BM1706&gt;245.08,BM1706&lt;247),6,IF(AND(BM1706&gt;111.07,BM1706&lt;113),7,IF(AND(BM1706&gt;60.92,BM1706&lt;62),8,IF(AND(BM1706&gt;296.11,BM1706&lt;298),9,IF(AND(BM1706&gt;139.41,BM1706&lt;141),10,IF(AND(BM1706&gt;78.67,BM1706&lt;80),11,IF(AND(BM1706&gt;204.39,BM1706&lt;206),12,IF(AND(BM1706&gt;93.16,BM1706&lt;95),13,IF(AND(BM1706&gt;50.17,BM1706&lt;52),14,IF(AND(BM1706&gt;256.64,BM1706&lt;258),15,IF(AND(BM1706&gt;116.33,BM1706&lt;118),16,IF(AND(BM1706&gt;63.83,BM1706&lt;65),17,IF(AND(BM1706&gt;310.07,BM1706&lt;312),18,IF(AND(BM1706&gt;146.01,BM1706&lt;148),19,IF(AND(BM1706&gt;82.42,BM1706&lt;84),20))))))))))))))))))</f>
        <v>0</v>
      </c>
      <c r="CD1706" s="52" t="b">
        <f>IF(AND(BO1706&gt;107.35,BO1706&lt;109),3,IF(AND(BO1706&gt;63.65,BO1706&lt;65),4,IF(AND(BO1706&gt;44.75,BO1706&lt;46),5,IF(AND(BO1706&gt;143.27,BO1706&lt;145),6,IF(AND(BO1706&gt;85.58,BO1706&lt;87),7,IF(AND(BO1706&gt;60.46,BO1706&lt;62),8,IF(AND(BO1706&gt;194.16,BO1706&lt;196),9,IF(AND(BO1706&gt;117.24,BO1706&lt;119),10,IF(AND(BO1706&gt;82.88,BO1706&lt;84),11,IF(AND(BO1706&gt;112.44,BO1706&lt;114),12,IF(AND(BO1706&gt;66.69,BO1706&lt;68),13,IF(AND(BO1706&gt;46.9,BO1706&lt;48),14,IF(AND(BO1706&gt;150.05,BO1706&lt;152),15,IF(AND(BO1706&gt;90.65,BO1706&lt;91),16,IF(AND(BO1706&gt;63.34,BO1706&lt;65),17,IF(AND(BO1706&gt;203.34,BO1706&lt;205),18,IF(AND(BO1706&gt;122.8,BO1706&lt;124),19,IF(AND(BO1706&gt;86.83,BO1706&lt;88),20))))))))))))))))))</f>
        <v>0</v>
      </c>
      <c r="CE1706" s="52" t="b">
        <f>IF(AND(BP1706&gt;139.85,BP1706&lt;141),3,IF(AND(BP1706&gt;103.84,BP1706&lt;105),4,IF(AND(BP1706&gt;52.32,BP1706&lt;54),5,IF(AND(BP1706&gt;285.46,BP1706&lt;287),6,IF(AND(BP1706&gt;118.42,BP1706&lt;120),7,IF(AND(BP1706&gt;62.42,BP1706&lt;64),8,IF(AND(BP1706&gt;412.27,BP1706&lt;414),9,IF(AND(BP1706&gt;140.33,BP1706&lt;142),10,IF(AND(BP1706&gt;145,BP1706&lt;147),11,IF(AND(BP1706&gt;146.47,BP1706&lt;148),12,IF(AND(BP1706&gt;108.77,BP1706&lt;110),13,IF(AND(BP1706&gt;54.82,BP1706&lt;56),14,IF(AND(BP1706&gt;298.92,BP1706&lt;300),15,IF(AND(BP1706&gt;124.03,BP1706&lt;126),16,IF(AND(BP1706&gt;65.4,BP1706&lt;67),17,IF(AND(BP1706&gt;431.69,BP1706&lt;433),18,IF(AND(BP1706&gt;146.97,BP1706&lt;148),19,IF(AND(BP1706&gt;151.86,BP1706&lt;153),20))))))))))))))))))</f>
        <v>0</v>
      </c>
      <c r="CF1706" s="52" t="b">
        <f>IF(AND(BQ1706&gt;350.42,BQ1706&lt;352),3,IF(AND(BQ1706&gt;546.22,BQ1706&lt;548),4,IF(AND(BQ1706&gt;155.33,BQ1706&lt;157),5,IF(AND(BQ1706&gt;721.99,BQ1706&lt;723),6,IF(AND(BQ1706&gt;638.96,BQ1706&lt;639),7,IF(AND(BQ1706&gt;187.79,BQ1706&lt;189),8,IF(AND(BQ1706&gt;945.4,BQ1706&lt;947),9,IF(AND(BQ1706&gt;698.46,BQ1706&lt;670),10,IF(AND(BQ1706&gt;360.7,BQ1706&lt;362),11,IF(AND(BQ1706&gt;366.94,BQ1706&lt;368),12,IF(AND(BQ1706&gt;571.94,BQ1706&lt;573),13,IF(AND(BQ1706&gt;162.68,BQ1706&lt;164),14,IF(AND(BQ1706&gt;755.97,BQ1706&lt;757),15,IF(AND(BQ1706&gt;667.99,BQ1706&lt;669),16,IF(AND(BQ1706&gt;196.66,BQ1706&lt;198),17,IF(AND(BQ1706&gt;989.88,BQ1706&lt;991),18,IF(AND(BQ1706&gt;731.33,BQ1706&lt;733),19,IF(AND(BQ1706&gt;377.7,BQ1706&lt;379),20))))))))))))))))))</f>
        <v>0</v>
      </c>
      <c r="CG1706" s="52" t="b">
        <f>IF(AND(BS1706&gt;46.2,BS1706&lt;46.5),3,IF(AND(BS1706&gt;18.8,BS1706&lt;19.1),4,IF(AND(BS1706&gt;15.8,BS1706&lt;16),5,IF(AND(BS1706&gt;78.7,BS1706&lt;79),6,IF(AND(BS1706&gt;32.1,BS1706&lt;32.4),7,IF(AND(BS1706&gt;26.9,BS1706&lt;27.3),8,IF(AND(BS1706&gt;125,BS1706&lt;125.5),9,IF(AND(BS1706&gt;48.2,BS1706&lt;48.52),10,IF(AND(BS1706&gt;43.1,BS1706&lt;43.6),11,IF(AND(BS1706&gt;48.53,BS1706&lt;48.7),12,IF(AND(BS1706&gt;19.6,BS1706&lt;20.1),13,IF(AND(BS1706&gt;16.5,BS1706&lt;16.9),14,IF(AND(BS1706&gt;82.4,BS1706&lt;82.8),15,IF(AND(BS1706&gt;33.6,BS1706&lt;34),16,IF(AND(BS1706&gt;28,BS1706&lt;28.6),17,IF(AND(BS1706&gt;130.8,BS1706&lt;131.4),18,IF(AND(BS1706&gt;50.5,BS1706&lt;50.9),19,IF(AND(BS1706&gt;45.2,BS1706&lt;45.8),20))))))))))))))))))</f>
        <v>0</v>
      </c>
    </row>
    <row r="1707" spans="1:88" ht="90" customHeight="1">
      <c r="A1707" s="369"/>
      <c r="B1707" s="342"/>
      <c r="C1707" s="342"/>
      <c r="D1707" s="292" t="s">
        <v>54</v>
      </c>
      <c r="E1707" s="293"/>
      <c r="F1707" s="10" t="s">
        <v>36</v>
      </c>
      <c r="G1707" s="12">
        <f>IF(AD1707=FALSE,0,AD1707)</f>
        <v>948.15</v>
      </c>
      <c r="H1707" s="12" t="s">
        <v>36</v>
      </c>
      <c r="I1707" s="12">
        <f>IF(AE1707=FALSE,0,AE1707)</f>
        <v>0</v>
      </c>
      <c r="J1707" s="12">
        <f>IF(AF1707=FALSE,0,AF1707)</f>
        <v>0</v>
      </c>
      <c r="K1707" s="12" t="s">
        <v>36</v>
      </c>
      <c r="L1707" s="12">
        <f>IF(AG1707=FALSE,0,AG1707)</f>
        <v>0</v>
      </c>
      <c r="M1707" s="12" t="s">
        <v>36</v>
      </c>
      <c r="N1707" s="12" t="s">
        <v>36</v>
      </c>
      <c r="O1707" s="12" t="s">
        <v>36</v>
      </c>
      <c r="P1707" s="12" t="s">
        <v>36</v>
      </c>
      <c r="Q1707" s="12">
        <f>IF(AH1707=FALSE,0,AH1707)</f>
        <v>0</v>
      </c>
      <c r="R1707" s="12" t="s">
        <v>36</v>
      </c>
      <c r="S1707" s="12">
        <f>IF(AI1707=FALSE,0,AI1707)</f>
        <v>0</v>
      </c>
      <c r="T1707" s="12" t="s">
        <v>36</v>
      </c>
      <c r="U1707" s="12">
        <f>IF(AJ1707=FALSE,0,AJ1707)</f>
        <v>0</v>
      </c>
      <c r="V1707" s="12">
        <f>IF(AK1707=FALSE,0,AK1707)</f>
        <v>0</v>
      </c>
      <c r="W1707" s="12">
        <f>IF(AL1707=FALSE,0,AL1707)</f>
        <v>0</v>
      </c>
      <c r="X1707" s="12" t="s">
        <v>36</v>
      </c>
      <c r="Y1707" s="12">
        <f>IF(AM1707=FALSE,0,AM1707)</f>
        <v>0</v>
      </c>
      <c r="Z1707" s="12" t="s">
        <v>36</v>
      </c>
      <c r="AA1707" s="27" t="s">
        <v>336</v>
      </c>
      <c r="AD1707" s="52">
        <f>IF(AD1706=3,948.15,IF(AD1706=4,624.59,IF(AD1706=5,238.38,IF(AD1706=6,1987,IF(AD1706=7,740.75,IF(AD1706=8,283.91,IF(AD1706=9,2682.35,IF(AD1706=10,829.59,IF(AD1706=11,586.15,IF(AD1706=12,992.71,IF(AD1706=13,653.95,IF(AD1706=14,249.59,IF(AD1706=15,2080.39,IF(AD1706=16,775.57,IF(AD1706=17,297.25,IF(AD1706=18,2808.42,IF(AD1706=19,868.59,IF(AD1706=20,613.7))))))))))))))))))</f>
        <v>948.15</v>
      </c>
      <c r="AE1707" s="52" t="b">
        <f>IF(AE1706=5,1205.78,IF(AE1706=8,1408.63,IF(AE1706=11,1428.91,IF(AE1706=14,1262.45,IF(AE1706=17,1474.83,IF(AE1706=20,1496.07))))))</f>
        <v>0</v>
      </c>
      <c r="AF1707" s="52" t="b">
        <f>IF(AF1706=3,487.32,IF(AF1706=4,325.64,IF(AF1706=5,287.99,IF(AF1706=6,618.7,IF(AF1706=7,412.3,IF(AF1706=8,366.04,IF(AF1706=9,798.54,IF(AF1706=10,534.49,IF(AF1706=11,476.86,IF(AF1706=12,510.22,IF(AF1706=13,340.94,IF(AF1706=14,301.53,IF(AF1706=15,647.78,IF(AF1706=16,431.68,IF(AF1706=17,383.24,IF(AF1706=18,836.07,IF(AF1706=19,559.61,IF(AF1706=20,499.27))))))))))))))))))</f>
        <v>0</v>
      </c>
      <c r="AG1707" s="52" t="b">
        <f>IF(AG1706=3,498.89,IF(AG1706=4,361.29,IF(AG1706=5,250.38,IF(AG1706=6,629.22,IF(AG1706=7,456.21,IF(AG1706=8,316.16,IF(AG1706=9,815.35,IF(AG1706=10,572.19,IF(AG1706=11,402.59,IF(AG1706=12,522.33,IF(AG1706=13,378.28,IF(AG1706=14,262.15,IF(AG1706=15,658.8,IF(AG1706=16,477.66,IF(AG1706=17,331.01,IF(AG1706=18,853.67,IF(AG1706=19,599.08,IF(AG1706=20,421.51))))))))))))))))))</f>
        <v>0</v>
      </c>
      <c r="AH1707" s="52" t="b">
        <f>IF(AH1706=3,359.85,IF(AH1706=4,130.83,IF(AH1706=5,78.61,IF(AH1706=6,427.19,IF(AH1706=7,160.77,IF(AH1706=8,95.38,IF(AH1706=9,568.37,IF(AH1706=10,204.4,IF(AH1706=11,132.96,IF(AH1706=12,376.76,IF(AH1706=13,136.98,IF(AH1706=14,82.31,IF(AH1706=15,447.27,IF(AH1706=16,168.32,IF(AH1706=17,99.86,IF(AH1706=18,595.08,IF(AH1706=19,214.01,IF(AH1706=20,139.21))))))))))))))))))</f>
        <v>0</v>
      </c>
      <c r="AI1707" s="52" t="b">
        <f>IF(AI1706=3,196.17,IF(AI1706=4,89.93,IF(AI1706=5,48.88,IF(AI1706=6,246.08,IF(AI1706=7,112.07,IF(AI1706=8,61.92,IF(AI1706=9,297.11,IF(AI1706=10,140.41,IF(AI1706=11,79.67,IF(AI1706=12,205.39,IF(AI1706=13,94.16,IF(AI1706=14,51.17,IF(AI1706=15,257.64,IF(AI1706=16,117.33,IF(AI1706=17,64.83,IF(AI1706=18,311.07,IF(AI1706=19,147.01,IF(AI1706=20,83.42))))))))))))))))))</f>
        <v>0</v>
      </c>
      <c r="AJ1707" s="52" t="b">
        <f>IF(AJ1706=3,108.35,IF(AJ1706=4,64.65,IF(AJ1706=5,45.75,IF(AJ1706=6,144.27,IF(AJ1706=7,86.58,IF(AJ1706=8,61.46,IF(AJ1706=9,195.16,IF(AJ1706=10,118.24,IF(AJ1706=11,83.88,IF(AJ1706=12,113.44,IF(AJ1706=13,67.69,IF(AJ1706=14,47.9,IF(AJ1706=15,151.05,IF(AJ1706=16,90.65,IF(AJ1706=17,64.34,IF(AJ1706=18,204.34,IF(AJ1706=19,123.8,IF(AJ1706=20,87.83))))))))))))))))))</f>
        <v>0</v>
      </c>
      <c r="AK1707" s="52" t="b">
        <f>IF(AK1706=3,140.85,IF(AK1706=4,104.84,IF(AK1706=5,53.32,IF(AK1706=6,286.46,IF(AK1706=7,119.42,IF(AK1706=8,63.42,IF(AK1706=9,413.27,IF(AK1706=10,141.33,IF(AK1706=11,146,IF(AK1706=12,147.47,IF(AK1706=13,109.77,IF(AK1706=14,55.82,IF(AK1706=15,299.92,IF(AK1706=16,125.03,IF(AK1706=17,66.4,IF(AK1706=18,432.69,IF(AK1706=19,147.97,IF(AK1706=20,152.86))))))))))))))))))</f>
        <v>0</v>
      </c>
      <c r="AL1707" s="52" t="b">
        <f>IF(AL1706=3,351.42,IF(AL1706=4,547.22,IF(AL1706=5,156.33,IF(AL1706=6,722.99,IF(AL1706=7,638.96,IF(AL1706=8,188.79,IF(AL1706=9,946.4,IF(AL1706=10,699.46,IF(AL1706=11,361.7,IF(AL1706=12,367.94,IF(AL1706=13,572.94,IF(AL1706=14,163.68,IF(AL1706=15,756.97,IF(AL1706=16,668.99,IF(AL1706=17,197.66,IF(AL1706=18,990.88,IF(AL1706=19,732.33,IF(AL1706=20,378.7))))))))))))))))))</f>
        <v>0</v>
      </c>
      <c r="AM1707" s="52" t="b">
        <f>IF(AM1706=3,46.41,IF(AM1706=4,19.01,IF(AM1706=5,15.96,IF(AM1706=6,78.9,IF(AM1706=7,32.34,IF(AM1706=8,27.09,IF(AM1706=9,125.27,IF(AM1706=10,48.48,IF(AM1706=11,43.47,IF(AM1706=12,48.59,IF(AM1706=13,19.9,IF(AM1706=14,16.71,IF(AM1706=15,82.61,IF(AM1706=16,33.86,IF(AM1706=17,28.36,IF(AM1706=18,131.15,IF(AM1706=19,50.76,IF(AM1706=20,45.51))))))))))))))))))</f>
        <v>0</v>
      </c>
      <c r="AO1707" s="4">
        <f t="shared" si="3924"/>
        <v>0</v>
      </c>
      <c r="AP1707" s="4">
        <f t="shared" si="3925"/>
        <v>0</v>
      </c>
      <c r="AQ1707" s="4">
        <f t="shared" si="3879"/>
        <v>0</v>
      </c>
      <c r="AU1707" s="329"/>
      <c r="AV1707" s="326"/>
      <c r="AW1707" s="326"/>
      <c r="AX1707" s="322" t="s">
        <v>54</v>
      </c>
      <c r="AY1707" s="293"/>
      <c r="AZ1707" s="10" t="s">
        <v>36</v>
      </c>
      <c r="BA1707" s="12">
        <f>IF(BX1707=FALSE,0,BX1707)</f>
        <v>1896.3</v>
      </c>
      <c r="BB1707" s="12" t="s">
        <v>36</v>
      </c>
      <c r="BC1707" s="12">
        <f>IF(BY1707=FALSE,0,BY1707)</f>
        <v>0</v>
      </c>
      <c r="BD1707" s="12">
        <f>IF(BZ1707=FALSE,0,BZ1707)</f>
        <v>0</v>
      </c>
      <c r="BE1707" s="12" t="s">
        <v>36</v>
      </c>
      <c r="BF1707" s="12">
        <f>IF(CA1707=FALSE,0,CA1707)</f>
        <v>0</v>
      </c>
      <c r="BG1707" s="12" t="s">
        <v>36</v>
      </c>
      <c r="BH1707" s="12" t="s">
        <v>36</v>
      </c>
      <c r="BI1707" s="12" t="s">
        <v>36</v>
      </c>
      <c r="BJ1707" s="12" t="s">
        <v>36</v>
      </c>
      <c r="BK1707" s="12">
        <f>IF(CB1707=FALSE,0,CB1707)</f>
        <v>0</v>
      </c>
      <c r="BL1707" s="12" t="s">
        <v>36</v>
      </c>
      <c r="BM1707" s="12">
        <f>IF(CC1707=FALSE,0,CC1707)</f>
        <v>0</v>
      </c>
      <c r="BN1707" s="12" t="s">
        <v>36</v>
      </c>
      <c r="BO1707" s="12">
        <f>IF(CD1707=FALSE,0,CD1707)</f>
        <v>0</v>
      </c>
      <c r="BP1707" s="12">
        <f>IF(CE1707=FALSE,0,CE1707)</f>
        <v>0</v>
      </c>
      <c r="BQ1707" s="12">
        <f>IF(CF1707=FALSE,0,CF1707)</f>
        <v>0</v>
      </c>
      <c r="BR1707" s="12" t="s">
        <v>36</v>
      </c>
      <c r="BS1707" s="12">
        <f>IF(CG1707=FALSE,0,CG1707)</f>
        <v>0</v>
      </c>
      <c r="BT1707" s="12" t="s">
        <v>36</v>
      </c>
      <c r="BU1707" s="27" t="s">
        <v>336</v>
      </c>
      <c r="BX1707" s="52">
        <f>IF(AD1706=3,1896.3,IF(AD1706=4,1249.18,IF(AD1706=5,476.76,IF(AD1706=6,3974,IF(AD1706=7,1481.5,IF(AD1706=8,567.82,IF(AD1706=9,5364.7,IF(AD1706=10,1659.18,IF(AD1706=11,1172.3)))))))))</f>
        <v>1896.3</v>
      </c>
      <c r="BY1707" s="52" t="b">
        <f>IF(AE1706=5,2411.56,IF(AE1706=8,2817.26,IF(AE1706=11,2857.82)))</f>
        <v>0</v>
      </c>
      <c r="BZ1707" s="52" t="b">
        <f>IF(AF1706=3,974.64,IF(AF1706=4,651.28,IF(AF1706=5,575.98,IF(AF1706=6,1237.4,IF(AF1706=7,824.6,IF(AF1706=8,732.08,IF(AF1706=9,1597.08,IF(AF1706=10,1068.98,IF(AF1706=11,953.72)))))))))</f>
        <v>0</v>
      </c>
      <c r="CA1707" s="52" t="b">
        <f>IF(AG1706=3,997.78,IF(AG1706=4,722.58,IF(AG1706=5,500.76,IF(AG1706=6,1258.44,IF(AG1706=7,912.42,IF(AG1706=8,632.32,IF(AG1706=9,1630.7,IF(AG1706=10,1144.38,IF(AG1706=11,805.18)))))))))</f>
        <v>0</v>
      </c>
      <c r="CB1707" s="52" t="b">
        <f>IF(AH1706=3,719.7,IF(AH1706=4,261.66,IF(AH1706=5,157.22,IF(AH1706=6,854.38,IF(AH1706=7,321.54,IF(AH1706=8,190.76,IF(AH1706=9,1136.74,IF(AH1706=10,408.8,IF(AH1706=11,265.92)))))))))</f>
        <v>0</v>
      </c>
      <c r="CC1707" s="52" t="b">
        <f>IF(AI1706=3,392.34,IF(AI1706=4,179.86,IF(AI1706=5,97.76,IF(AI1706=6,492.16,IF(AI1706=7,224.14,IF(AI1706=8,123.84,IF(AI1706=9,594.22,IF(AI1706=10,280.82,IF(AI1706=11,159.34)))))))))</f>
        <v>0</v>
      </c>
      <c r="CD1707" s="52" t="b">
        <f>IF(AJ1706=3,216.7,IF(AJ1706=4,129.3,IF(AJ1706=5,91.5,IF(AJ1706=6,288.54,IF(AJ1706=7,173.16,IF(AJ1706=8,122.92,IF(AJ1706=9,390.32,IF(AJ1706=10,236.48,IF(AJ1706=11,167.76)))))))))</f>
        <v>0</v>
      </c>
      <c r="CE1707" s="52" t="b">
        <f>IF(AK1706=3,281.7,IF(AK1706=4,209.68,IF(AK1706=5,106.64,IF(AK1706=6,572.92,IF(AK1706=7,238.84,IF(AK1706=8,126.84,IF(AK1706=9,826.54,IF(AK1706=10,282.66,IF(AK1706=11,292)))))))))</f>
        <v>0</v>
      </c>
      <c r="CF1707" s="52" t="b">
        <f>IF(AL1706=3,702.84,IF(AL1706=4,1094.44,IF(AL1706=5,312.66,IF(AL1706=6,1445.98,IF(AL1706=7,1277.92,IF(AL1706=8,377.58,IF(AL1706=9,1892.8,IF(AL1706=10,1398.92,IF(AL1706=11,723.4)))))))))</f>
        <v>0</v>
      </c>
      <c r="CG1707" s="52" t="b">
        <f>IF(AM1706=3,92.82,IF(AM1706=4,38.02,IF(AM1706=5,31.92,IF(AM1706=6,157.8,IF(AM1706=7,64.68,IF(AM1706=8,54.18,IF(AM1706=9,250.54,IF(AM1706=10,96.96,IF(AM1706=11,86.94)))))))))</f>
        <v>0</v>
      </c>
    </row>
    <row r="1708" spans="1:88" ht="30" customHeight="1">
      <c r="A1708" s="367" t="s">
        <v>42</v>
      </c>
      <c r="B1708" s="282" t="s">
        <v>253</v>
      </c>
      <c r="C1708" s="282">
        <v>4184.2</v>
      </c>
      <c r="D1708" s="282" t="s">
        <v>27</v>
      </c>
      <c r="E1708" s="2" t="s">
        <v>28</v>
      </c>
      <c r="F1708" s="10">
        <f>G1708+I1708+J1708+L1708+Q1708+S1708+U1708+V1708+W1708+Y1708+Z1708</f>
        <v>2613409.48</v>
      </c>
      <c r="G1708" s="44">
        <v>2613409.48</v>
      </c>
      <c r="H1708" s="10">
        <v>0</v>
      </c>
      <c r="I1708" s="46">
        <v>0</v>
      </c>
      <c r="J1708" s="46">
        <v>0</v>
      </c>
      <c r="K1708" s="10">
        <v>0</v>
      </c>
      <c r="L1708" s="10">
        <f>M1708+O1708</f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4">
        <v>0</v>
      </c>
      <c r="W1708" s="14">
        <v>0</v>
      </c>
      <c r="X1708" s="10">
        <v>0</v>
      </c>
      <c r="Y1708" s="14">
        <v>0</v>
      </c>
      <c r="Z1708" s="14">
        <v>0</v>
      </c>
      <c r="AA1708" s="27" t="s">
        <v>328</v>
      </c>
      <c r="AO1708" s="4">
        <f t="shared" si="3924"/>
        <v>0</v>
      </c>
      <c r="AP1708" s="4">
        <f t="shared" si="3925"/>
        <v>0</v>
      </c>
      <c r="AQ1708" s="4">
        <f t="shared" si="3879"/>
        <v>0</v>
      </c>
      <c r="AU1708" s="329" t="s">
        <v>42</v>
      </c>
      <c r="AV1708" s="326" t="s">
        <v>253</v>
      </c>
      <c r="AW1708" s="326">
        <v>4184.2</v>
      </c>
      <c r="AX1708" s="326" t="s">
        <v>27</v>
      </c>
      <c r="AY1708" s="2" t="s">
        <v>28</v>
      </c>
      <c r="AZ1708" s="10">
        <f>BA1708+BC1708+BD1708+BF1708+BK1708+BM1708+BO1708+BP1708+BQ1708+BS1708+BT1708</f>
        <v>5226818.96</v>
      </c>
      <c r="BA1708" s="44">
        <f>ROUND($C1708*BA1716,2)</f>
        <v>5226818.96</v>
      </c>
      <c r="BB1708" s="10">
        <f>ROUND(H1708*2,2)</f>
        <v>0</v>
      </c>
      <c r="BC1708" s="44">
        <f>ROUND($C1708*BC1716,2)</f>
        <v>0</v>
      </c>
      <c r="BD1708" s="44">
        <f>ROUND($C1708*BD1716,2)</f>
        <v>0</v>
      </c>
      <c r="BE1708" s="10">
        <f>ROUND(K1708*2,2)</f>
        <v>0</v>
      </c>
      <c r="BF1708" s="44">
        <f>ROUND($C1708*BF1716,2)</f>
        <v>0</v>
      </c>
      <c r="BG1708" s="10">
        <f>ROUND(M1708*2,2)</f>
        <v>0</v>
      </c>
      <c r="BH1708" s="10">
        <f>ROUND(N1708*2,2)</f>
        <v>0</v>
      </c>
      <c r="BI1708" s="10">
        <f>ROUND(O1708*2,2)</f>
        <v>0</v>
      </c>
      <c r="BJ1708" s="10">
        <f>ROUND(P1708*2,2)</f>
        <v>0</v>
      </c>
      <c r="BK1708" s="44">
        <f>ROUND($C1708*BK1716,2)</f>
        <v>0</v>
      </c>
      <c r="BL1708" s="10">
        <f>ROUND(R1708*2,2)</f>
        <v>0</v>
      </c>
      <c r="BM1708" s="44">
        <f>ROUND($C1708*BM1716,2)</f>
        <v>0</v>
      </c>
      <c r="BN1708" s="10">
        <f>ROUND(T1708*2,2)</f>
        <v>0</v>
      </c>
      <c r="BO1708" s="44">
        <f>ROUND($C1708*BO1716,2)</f>
        <v>0</v>
      </c>
      <c r="BP1708" s="44">
        <f>ROUND(V1708*2,2)</f>
        <v>0</v>
      </c>
      <c r="BQ1708" s="44">
        <f>ROUND($C1708*BQ1716,2)</f>
        <v>0</v>
      </c>
      <c r="BR1708" s="10">
        <f>ROUND(X1708*2,2)</f>
        <v>0</v>
      </c>
      <c r="BS1708" s="44">
        <f>ROUND(Y1708*2,2)</f>
        <v>0</v>
      </c>
      <c r="BT1708" s="10">
        <f>ROUND(Z1708*2,2)</f>
        <v>0</v>
      </c>
      <c r="BU1708" s="27" t="s">
        <v>328</v>
      </c>
      <c r="CI1708" s="32">
        <f>BF1708-BG1708</f>
        <v>0</v>
      </c>
    </row>
    <row r="1709" spans="1:88" ht="60" customHeight="1">
      <c r="A1709" s="368"/>
      <c r="B1709" s="283"/>
      <c r="C1709" s="283"/>
      <c r="D1709" s="342"/>
      <c r="E1709" s="2" t="s">
        <v>29</v>
      </c>
      <c r="F1709" s="10">
        <f t="shared" ref="F1709:F1713" si="3926">G1709+I1709+J1709+L1709+Q1709+S1709+U1709+V1709+W1709+Y1709+Z1709</f>
        <v>0</v>
      </c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6"/>
      <c r="T1709" s="46"/>
      <c r="U1709" s="46"/>
      <c r="V1709" s="46"/>
      <c r="W1709" s="46"/>
      <c r="X1709" s="46"/>
      <c r="Y1709" s="46"/>
      <c r="Z1709" s="46"/>
      <c r="AA1709" s="27" t="s">
        <v>329</v>
      </c>
      <c r="AO1709" s="4">
        <f t="shared" si="3924"/>
        <v>0</v>
      </c>
      <c r="AP1709" s="4">
        <f t="shared" si="3925"/>
        <v>0</v>
      </c>
      <c r="AQ1709" s="4">
        <f t="shared" si="3879"/>
        <v>0</v>
      </c>
      <c r="AU1709" s="329"/>
      <c r="AV1709" s="326"/>
      <c r="AW1709" s="326"/>
      <c r="AX1709" s="326"/>
      <c r="AY1709" s="2" t="s">
        <v>29</v>
      </c>
      <c r="AZ1709" s="10">
        <f t="shared" ref="AZ1709:AZ1713" si="3927">BA1709+BC1709+BD1709+BF1709+BK1709+BM1709+BO1709+BP1709+BQ1709+BS1709+BT1709</f>
        <v>0</v>
      </c>
      <c r="BA1709" s="102"/>
      <c r="BB1709" s="102"/>
      <c r="BC1709" s="102"/>
      <c r="BD1709" s="102"/>
      <c r="BE1709" s="102"/>
      <c r="BF1709" s="102"/>
      <c r="BG1709" s="102"/>
      <c r="BH1709" s="102"/>
      <c r="BI1709" s="102"/>
      <c r="BJ1709" s="102"/>
      <c r="BK1709" s="102"/>
      <c r="BL1709" s="102"/>
      <c r="BM1709" s="103"/>
      <c r="BN1709" s="103"/>
      <c r="BO1709" s="103"/>
      <c r="BP1709" s="103"/>
      <c r="BQ1709" s="103"/>
      <c r="BR1709" s="103"/>
      <c r="BS1709" s="103"/>
      <c r="BT1709" s="103"/>
      <c r="BU1709" s="27" t="s">
        <v>329</v>
      </c>
    </row>
    <row r="1710" spans="1:88" ht="120" customHeight="1">
      <c r="A1710" s="368"/>
      <c r="B1710" s="283"/>
      <c r="C1710" s="283"/>
      <c r="D1710" s="282" t="s">
        <v>30</v>
      </c>
      <c r="E1710" s="2" t="s">
        <v>31</v>
      </c>
      <c r="F1710" s="10">
        <f t="shared" si="3926"/>
        <v>0</v>
      </c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6"/>
      <c r="T1710" s="46"/>
      <c r="U1710" s="46"/>
      <c r="V1710" s="46"/>
      <c r="W1710" s="46"/>
      <c r="X1710" s="46"/>
      <c r="Y1710" s="46"/>
      <c r="Z1710" s="46"/>
      <c r="AA1710" s="27" t="s">
        <v>330</v>
      </c>
      <c r="AO1710" s="4">
        <f t="shared" si="3924"/>
        <v>0</v>
      </c>
      <c r="AP1710" s="4">
        <f t="shared" si="3925"/>
        <v>0</v>
      </c>
      <c r="AQ1710" s="4">
        <f t="shared" si="3879"/>
        <v>0</v>
      </c>
      <c r="AT1710" s="32">
        <f>AZ1710-BC1710</f>
        <v>0</v>
      </c>
      <c r="AU1710" s="329"/>
      <c r="AV1710" s="326"/>
      <c r="AW1710" s="326"/>
      <c r="AX1710" s="326" t="s">
        <v>30</v>
      </c>
      <c r="AY1710" s="2" t="s">
        <v>31</v>
      </c>
      <c r="AZ1710" s="10">
        <f t="shared" si="3927"/>
        <v>0</v>
      </c>
      <c r="BA1710" s="102"/>
      <c r="BB1710" s="102"/>
      <c r="BC1710" s="102"/>
      <c r="BD1710" s="102"/>
      <c r="BE1710" s="102"/>
      <c r="BF1710" s="102"/>
      <c r="BG1710" s="102"/>
      <c r="BH1710" s="102"/>
      <c r="BI1710" s="102"/>
      <c r="BJ1710" s="102"/>
      <c r="BK1710" s="102"/>
      <c r="BL1710" s="102"/>
      <c r="BM1710" s="103"/>
      <c r="BN1710" s="103"/>
      <c r="BO1710" s="103"/>
      <c r="BP1710" s="103"/>
      <c r="BQ1710" s="103"/>
      <c r="BR1710" s="103"/>
      <c r="BS1710" s="103"/>
      <c r="BT1710" s="103"/>
      <c r="BU1710" s="27" t="s">
        <v>330</v>
      </c>
    </row>
    <row r="1711" spans="1:88" ht="30" customHeight="1">
      <c r="A1711" s="368"/>
      <c r="B1711" s="283"/>
      <c r="C1711" s="283"/>
      <c r="D1711" s="283"/>
      <c r="E1711" s="2" t="s">
        <v>32</v>
      </c>
      <c r="F1711" s="10">
        <f t="shared" si="3926"/>
        <v>0</v>
      </c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6"/>
      <c r="T1711" s="46"/>
      <c r="U1711" s="46"/>
      <c r="V1711" s="46"/>
      <c r="W1711" s="46"/>
      <c r="X1711" s="46"/>
      <c r="Y1711" s="46"/>
      <c r="Z1711" s="46"/>
      <c r="AA1711" s="27" t="s">
        <v>331</v>
      </c>
      <c r="AO1711" s="4">
        <f t="shared" si="3924"/>
        <v>0</v>
      </c>
      <c r="AP1711" s="4">
        <f t="shared" si="3925"/>
        <v>0</v>
      </c>
      <c r="AQ1711" s="4">
        <f t="shared" si="3879"/>
        <v>0</v>
      </c>
      <c r="AU1711" s="329"/>
      <c r="AV1711" s="326"/>
      <c r="AW1711" s="326"/>
      <c r="AX1711" s="326"/>
      <c r="AY1711" s="2" t="s">
        <v>32</v>
      </c>
      <c r="AZ1711" s="10">
        <f t="shared" si="3927"/>
        <v>0</v>
      </c>
      <c r="BA1711" s="102"/>
      <c r="BB1711" s="102"/>
      <c r="BC1711" s="102"/>
      <c r="BD1711" s="102"/>
      <c r="BE1711" s="102"/>
      <c r="BF1711" s="102"/>
      <c r="BG1711" s="102"/>
      <c r="BH1711" s="102"/>
      <c r="BI1711" s="102"/>
      <c r="BJ1711" s="102"/>
      <c r="BK1711" s="102"/>
      <c r="BL1711" s="102"/>
      <c r="BM1711" s="103"/>
      <c r="BN1711" s="103"/>
      <c r="BO1711" s="103"/>
      <c r="BP1711" s="103"/>
      <c r="BQ1711" s="103"/>
      <c r="BR1711" s="103"/>
      <c r="BS1711" s="103"/>
      <c r="BT1711" s="103"/>
      <c r="BU1711" s="27" t="s">
        <v>331</v>
      </c>
    </row>
    <row r="1712" spans="1:88" ht="30" customHeight="1">
      <c r="A1712" s="368"/>
      <c r="B1712" s="283"/>
      <c r="C1712" s="283"/>
      <c r="D1712" s="283"/>
      <c r="E1712" s="2" t="s">
        <v>33</v>
      </c>
      <c r="F1712" s="10">
        <f t="shared" si="3926"/>
        <v>0</v>
      </c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6"/>
      <c r="T1712" s="46"/>
      <c r="U1712" s="46"/>
      <c r="V1712" s="46"/>
      <c r="W1712" s="46"/>
      <c r="X1712" s="46"/>
      <c r="Y1712" s="46"/>
      <c r="Z1712" s="46"/>
      <c r="AA1712" s="27" t="s">
        <v>332</v>
      </c>
      <c r="AO1712" s="4">
        <f t="shared" si="3924"/>
        <v>0</v>
      </c>
      <c r="AP1712" s="4">
        <f t="shared" si="3925"/>
        <v>0</v>
      </c>
      <c r="AQ1712" s="4">
        <f t="shared" si="3879"/>
        <v>0</v>
      </c>
      <c r="AU1712" s="329"/>
      <c r="AV1712" s="326"/>
      <c r="AW1712" s="326"/>
      <c r="AX1712" s="326"/>
      <c r="AY1712" s="2" t="s">
        <v>33</v>
      </c>
      <c r="AZ1712" s="10">
        <f t="shared" si="3927"/>
        <v>0</v>
      </c>
      <c r="BA1712" s="102"/>
      <c r="BB1712" s="102"/>
      <c r="BC1712" s="102"/>
      <c r="BD1712" s="102"/>
      <c r="BE1712" s="102"/>
      <c r="BF1712" s="102"/>
      <c r="BG1712" s="102"/>
      <c r="BH1712" s="102"/>
      <c r="BI1712" s="102"/>
      <c r="BJ1712" s="102"/>
      <c r="BK1712" s="102"/>
      <c r="BL1712" s="102"/>
      <c r="BM1712" s="103"/>
      <c r="BN1712" s="103"/>
      <c r="BO1712" s="103"/>
      <c r="BP1712" s="103"/>
      <c r="BQ1712" s="103"/>
      <c r="BR1712" s="103"/>
      <c r="BS1712" s="103"/>
      <c r="BT1712" s="103"/>
      <c r="BU1712" s="27" t="s">
        <v>332</v>
      </c>
    </row>
    <row r="1713" spans="1:88" ht="30" customHeight="1">
      <c r="A1713" s="368"/>
      <c r="B1713" s="283"/>
      <c r="C1713" s="283"/>
      <c r="D1713" s="342"/>
      <c r="E1713" s="2" t="s">
        <v>34</v>
      </c>
      <c r="F1713" s="10">
        <f t="shared" si="3926"/>
        <v>0</v>
      </c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6"/>
      <c r="T1713" s="46"/>
      <c r="U1713" s="46"/>
      <c r="V1713" s="46"/>
      <c r="W1713" s="46"/>
      <c r="X1713" s="46"/>
      <c r="Y1713" s="46"/>
      <c r="Z1713" s="46"/>
      <c r="AA1713" s="27" t="s">
        <v>333</v>
      </c>
      <c r="AO1713" s="4">
        <f t="shared" si="3924"/>
        <v>0</v>
      </c>
      <c r="AP1713" s="4">
        <f t="shared" si="3925"/>
        <v>0</v>
      </c>
      <c r="AQ1713" s="4">
        <f t="shared" si="3879"/>
        <v>0</v>
      </c>
      <c r="AU1713" s="329"/>
      <c r="AV1713" s="326"/>
      <c r="AW1713" s="326"/>
      <c r="AX1713" s="326"/>
      <c r="AY1713" s="2" t="s">
        <v>34</v>
      </c>
      <c r="AZ1713" s="10">
        <f t="shared" si="3927"/>
        <v>0</v>
      </c>
      <c r="BA1713" s="102"/>
      <c r="BB1713" s="102"/>
      <c r="BC1713" s="102"/>
      <c r="BD1713" s="102"/>
      <c r="BE1713" s="102"/>
      <c r="BF1713" s="102"/>
      <c r="BG1713" s="102"/>
      <c r="BH1713" s="102"/>
      <c r="BI1713" s="102"/>
      <c r="BJ1713" s="102"/>
      <c r="BK1713" s="102"/>
      <c r="BL1713" s="102"/>
      <c r="BM1713" s="103"/>
      <c r="BN1713" s="103"/>
      <c r="BO1713" s="103"/>
      <c r="BP1713" s="103"/>
      <c r="BQ1713" s="103"/>
      <c r="BR1713" s="103"/>
      <c r="BS1713" s="103"/>
      <c r="BT1713" s="103"/>
      <c r="BU1713" s="27" t="s">
        <v>333</v>
      </c>
    </row>
    <row r="1714" spans="1:88" ht="30" customHeight="1">
      <c r="A1714" s="368"/>
      <c r="B1714" s="283"/>
      <c r="C1714" s="283"/>
      <c r="D1714" s="370" t="s">
        <v>35</v>
      </c>
      <c r="E1714" s="371"/>
      <c r="F1714" s="10">
        <f>F1708+F1709+F1710+F1711+F1712+F1713</f>
        <v>2613409.48</v>
      </c>
      <c r="G1714" s="10">
        <f t="shared" ref="G1714" si="3928">G1708+G1709+G1710+G1711+G1712+G1713</f>
        <v>2613409.48</v>
      </c>
      <c r="H1714" s="10">
        <f t="shared" ref="H1714" si="3929">H1708+H1709+H1710+H1711+H1712+H1713</f>
        <v>0</v>
      </c>
      <c r="I1714" s="10">
        <f t="shared" ref="I1714" si="3930">I1708+I1709+I1710+I1711+I1712+I1713</f>
        <v>0</v>
      </c>
      <c r="J1714" s="10">
        <f t="shared" ref="J1714" si="3931">J1708+J1709+J1710+J1711+J1712+J1713</f>
        <v>0</v>
      </c>
      <c r="K1714" s="10">
        <f t="shared" ref="K1714" si="3932">K1708+K1709+K1710+K1711+K1712+K1713</f>
        <v>0</v>
      </c>
      <c r="L1714" s="10">
        <f t="shared" ref="L1714" si="3933">L1708+L1709+L1710+L1711+L1712+L1713</f>
        <v>0</v>
      </c>
      <c r="M1714" s="10">
        <f t="shared" ref="M1714" si="3934">M1708+M1709+M1710+M1711+M1712+M1713</f>
        <v>0</v>
      </c>
      <c r="N1714" s="10">
        <f t="shared" ref="N1714" si="3935">N1708+N1709+N1710+N1711+N1712+N1713</f>
        <v>0</v>
      </c>
      <c r="O1714" s="10">
        <f t="shared" ref="O1714" si="3936">O1708+O1709+O1710+O1711+O1712+O1713</f>
        <v>0</v>
      </c>
      <c r="P1714" s="10">
        <f t="shared" ref="P1714" si="3937">P1708+P1709+P1710+P1711+P1712+P1713</f>
        <v>0</v>
      </c>
      <c r="Q1714" s="10">
        <f t="shared" ref="Q1714" si="3938">Q1708+Q1709+Q1710+Q1711+Q1712+Q1713</f>
        <v>0</v>
      </c>
      <c r="R1714" s="10">
        <f t="shared" ref="R1714" si="3939">R1708+R1709+R1710+R1711+R1712+R1713</f>
        <v>0</v>
      </c>
      <c r="S1714" s="10">
        <f t="shared" ref="S1714" si="3940">S1708+S1709+S1710+S1711+S1712+S1713</f>
        <v>0</v>
      </c>
      <c r="T1714" s="10">
        <f t="shared" ref="T1714" si="3941">T1708+T1709+T1710+T1711+T1712+T1713</f>
        <v>0</v>
      </c>
      <c r="U1714" s="10">
        <f t="shared" ref="U1714" si="3942">U1708+U1709+U1710+U1711+U1712+U1713</f>
        <v>0</v>
      </c>
      <c r="V1714" s="10">
        <f t="shared" ref="V1714" si="3943">V1708+V1709+V1710+V1711+V1712+V1713</f>
        <v>0</v>
      </c>
      <c r="W1714" s="10">
        <f t="shared" ref="W1714" si="3944">W1708+W1709+W1710+W1711+W1712+W1713</f>
        <v>0</v>
      </c>
      <c r="X1714" s="10">
        <f t="shared" ref="X1714" si="3945">X1708+X1709+X1710+X1711+X1712+X1713</f>
        <v>0</v>
      </c>
      <c r="Y1714" s="10">
        <f t="shared" ref="Y1714" si="3946">Y1708+Y1709+Y1710+Y1711+Y1712+Y1713</f>
        <v>0</v>
      </c>
      <c r="Z1714" s="10">
        <f t="shared" ref="Z1714" si="3947">Z1708+Z1709+Z1710+Z1711+Z1712+Z1713</f>
        <v>0</v>
      </c>
      <c r="AA1714" s="27" t="s">
        <v>334</v>
      </c>
      <c r="AO1714" s="4">
        <f t="shared" si="3924"/>
        <v>0</v>
      </c>
      <c r="AP1714" s="4">
        <f t="shared" si="3925"/>
        <v>0</v>
      </c>
      <c r="AQ1714" s="4">
        <f t="shared" si="3879"/>
        <v>0</v>
      </c>
      <c r="AU1714" s="329"/>
      <c r="AV1714" s="326"/>
      <c r="AW1714" s="326"/>
      <c r="AX1714" s="330" t="s">
        <v>35</v>
      </c>
      <c r="AY1714" s="330"/>
      <c r="AZ1714" s="10">
        <f>AZ1708+AZ1709+AZ1710+AZ1711+AZ1712+AZ1713</f>
        <v>5226818.96</v>
      </c>
      <c r="BA1714" s="10">
        <f t="shared" ref="BA1714:BT1714" si="3948">BA1708+BA1709+BA1710+BA1711+BA1712+BA1713</f>
        <v>5226818.96</v>
      </c>
      <c r="BB1714" s="10">
        <f t="shared" si="3948"/>
        <v>0</v>
      </c>
      <c r="BC1714" s="10">
        <f t="shared" si="3948"/>
        <v>0</v>
      </c>
      <c r="BD1714" s="10">
        <f t="shared" si="3948"/>
        <v>0</v>
      </c>
      <c r="BE1714" s="10">
        <f t="shared" si="3948"/>
        <v>0</v>
      </c>
      <c r="BF1714" s="10">
        <f t="shared" si="3948"/>
        <v>0</v>
      </c>
      <c r="BG1714" s="10">
        <f t="shared" si="3948"/>
        <v>0</v>
      </c>
      <c r="BH1714" s="10">
        <f t="shared" si="3948"/>
        <v>0</v>
      </c>
      <c r="BI1714" s="10">
        <f t="shared" si="3948"/>
        <v>0</v>
      </c>
      <c r="BJ1714" s="10">
        <f t="shared" si="3948"/>
        <v>0</v>
      </c>
      <c r="BK1714" s="10">
        <f t="shared" si="3948"/>
        <v>0</v>
      </c>
      <c r="BL1714" s="10">
        <f t="shared" si="3948"/>
        <v>0</v>
      </c>
      <c r="BM1714" s="10">
        <f t="shared" si="3948"/>
        <v>0</v>
      </c>
      <c r="BN1714" s="10">
        <f t="shared" si="3948"/>
        <v>0</v>
      </c>
      <c r="BO1714" s="10">
        <f t="shared" si="3948"/>
        <v>0</v>
      </c>
      <c r="BP1714" s="10">
        <f t="shared" si="3948"/>
        <v>0</v>
      </c>
      <c r="BQ1714" s="10">
        <f t="shared" si="3948"/>
        <v>0</v>
      </c>
      <c r="BR1714" s="10">
        <f t="shared" si="3948"/>
        <v>0</v>
      </c>
      <c r="BS1714" s="10">
        <f t="shared" si="3948"/>
        <v>0</v>
      </c>
      <c r="BT1714" s="10">
        <f t="shared" si="3948"/>
        <v>0</v>
      </c>
      <c r="BU1714" s="27" t="s">
        <v>334</v>
      </c>
      <c r="CI1714" s="32">
        <f>BF1714-BG1714</f>
        <v>0</v>
      </c>
      <c r="CJ1714" s="123"/>
    </row>
    <row r="1715" spans="1:88" ht="75" customHeight="1">
      <c r="A1715" s="368"/>
      <c r="B1715" s="283"/>
      <c r="C1715" s="283"/>
      <c r="D1715" s="292" t="s">
        <v>53</v>
      </c>
      <c r="E1715" s="293"/>
      <c r="F1715" s="11">
        <f>ROUND(F1714/C1708,2)</f>
        <v>624.59</v>
      </c>
      <c r="G1715" s="11">
        <f>ROUND(G1714/C1708,2)</f>
        <v>624.59</v>
      </c>
      <c r="H1715" s="11">
        <f>ROUND(H1714/C1708,2)</f>
        <v>0</v>
      </c>
      <c r="I1715" s="11">
        <f>ROUND(I1714/C1708,2)</f>
        <v>0</v>
      </c>
      <c r="J1715" s="11">
        <f>ROUND(J1714/C1708,2)</f>
        <v>0</v>
      </c>
      <c r="K1715" s="11">
        <f>ROUND(K1714/C1708,2)</f>
        <v>0</v>
      </c>
      <c r="L1715" s="11">
        <f>ROUND(L1714/C1708,2)</f>
        <v>0</v>
      </c>
      <c r="M1715" s="11">
        <f>ROUND(M1714/C1708,2)</f>
        <v>0</v>
      </c>
      <c r="N1715" s="11">
        <f>ROUND(N1714/C1708,2)</f>
        <v>0</v>
      </c>
      <c r="O1715" s="11">
        <f>ROUND(O1714/C1708,2)</f>
        <v>0</v>
      </c>
      <c r="P1715" s="11">
        <f>ROUND(P1714/C1708,2)</f>
        <v>0</v>
      </c>
      <c r="Q1715" s="11">
        <f>ROUND(Q1714/C1708,2)</f>
        <v>0</v>
      </c>
      <c r="R1715" s="11">
        <f>ROUND(R1714/C1708,2)</f>
        <v>0</v>
      </c>
      <c r="S1715" s="11">
        <f>ROUND(S1714/C1708,2)</f>
        <v>0</v>
      </c>
      <c r="T1715" s="11">
        <f>ROUND(T1714/C1708,2)</f>
        <v>0</v>
      </c>
      <c r="U1715" s="11">
        <f>ROUND(U1714/C1708,2)</f>
        <v>0</v>
      </c>
      <c r="V1715" s="11">
        <f>ROUND(V1714/C1708,2)</f>
        <v>0</v>
      </c>
      <c r="W1715" s="11">
        <f>ROUND(W1714/C1708,2)</f>
        <v>0</v>
      </c>
      <c r="X1715" s="11">
        <f>ROUND(X1714/C1708,2)</f>
        <v>0</v>
      </c>
      <c r="Y1715" s="11">
        <f>ROUND(Y1714/C1708,2)</f>
        <v>0</v>
      </c>
      <c r="Z1715" s="11">
        <f>ROUND(Z1714/C1708,2)</f>
        <v>0</v>
      </c>
      <c r="AA1715" s="27" t="s">
        <v>335</v>
      </c>
      <c r="AD1715" s="52">
        <f>IF(AND(G1715&gt;947.15,G1715&lt;949),3,IF(AND(G1715&gt;623.59,G1715&lt;625),4,IF(AND(G1715&gt;237.38,G1715&lt;239),5,IF(AND(G1715&gt;1986,G1715&lt;1988),6,IF(AND(G1715&gt;739.75,G1715&lt;741),7,IF(AND(G1715&gt;282.91,G1715&lt;284),8,IF(AND(G1715&gt;2681.35,G1715&lt;2683),9,IF(AND(G1715&gt;828.59,G1715&lt;830),10,IF(AND(G1715&gt;585.15,G1715&lt;587),11,IF(AND(G1715&gt;991.71,G1715&lt;993),12,IF(AND(G1715&gt;652.95,G1715&lt;654),13,IF(AND(G1715&gt;248.59,G1715&lt;250),14,IF(AND(G1715&gt;2079.39,G1715&lt;2081),15,IF(AND(G1715&gt;774.57,G1715&lt;776),16,IF(AND(G1715&gt;296.25,G1715&lt;298),17,IF(AND(G1715&gt;2807.42,G1715&lt;2809),18,IF(AND(G1715&gt;867.59,G1715&lt;869),19,IF(AND(G1715&gt;612.7,G1715&lt;614),20))))))))))))))))))</f>
        <v>4</v>
      </c>
      <c r="AE1715" s="52" t="b">
        <f>IF(AND(I1715&gt;1204.78,I1715&lt;1206),5,IF(AND(I1715&gt;1407.63,I1715&lt;1409),8,IF(AND(I1715&gt;1427.91,I1715&lt;1429),11,IF(AND(I1715&gt;1261.45,I1715&lt;1263),14,IF(AND(I1715&gt;1473.83,I1715&lt;1475),17,IF(AND(I1715&gt;1495.07,I1715&lt;1497),20))))))</f>
        <v>0</v>
      </c>
      <c r="AF1715" s="52" t="b">
        <f>IF(AND(J1715&gt;486.32,J1715&lt;488),3,IF(AND(J1715&gt;324.64,J1715&lt;326),4,IF(AND(J1715&gt;286.99,J1715&lt;288.5),5,IF(AND(J1715&gt;617.7,J1715&lt;618),6,IF(AND(J1715&gt;411.3,J1715&lt;413),7,IF(AND(J1715&gt;365.04,J1715&lt;367),8,IF(AND(J1715&gt;797.54,J1715&lt;799),9,IF(AND(J1715&gt;533.49,J1715&lt;535),10,IF(AND(J1715&gt;475.86,J1715&lt;477),11,IF(AND(J1715&gt;509.22,J1715&lt;511),12,IF(AND(J1715&gt;339.94,J1715&lt;341.2),13,IF(AND(J1715&gt;300.53,J1715&lt;302),14,IF(AND(J1715&gt;646.78,J1715&lt;648),15,IF(AND(J1715&gt;430.68,J1715&lt;432),16,IF(AND(J1715&gt;382.24,J1715&lt;384),17,IF(AND(J1715&gt;835.07,J1715&lt;837),18,IF(AND(J1715&gt;558.61,J1715&lt;560),19,IF(AND(J1715&gt;498.27,J1715&lt;500),20))))))))))))))))))</f>
        <v>0</v>
      </c>
      <c r="AG1715" s="52" t="b">
        <f>IF(AND(L1715&gt;497.89,L1715&lt;499),3,IF(AND(L1715&gt;360.29,L1715&lt;362),4,IF(AND(L1715&gt;249.38,L1715&lt;251),5,IF(AND(L1715&gt;628.22,L1715&lt;630),6,IF(AND(L1715&gt;455.21,L1715&lt;457),7,IF(AND(L1715&gt;315.16,L1715&lt;317),8,IF(AND(L1715&gt;814.35,L1715&lt;816),9,IF(AND(L1715&gt;571.19,L1715&lt;573),10,IF(AND(L1715&gt;401.59,L1715&lt;403),11,IF(AND(L1715&gt;521.33,L1715&lt;523),12,IF(AND(L1715&gt;377.28,L1715&lt;379),13,IF(AND(L1715&gt;261.15,L1715&lt;263),14,IF(AND(L1715&gt;657.8,L1715&lt;659),15,IF(AND(L1715&gt;476.66,L1715&lt;478),16,IF(AND(L1715&gt;330.01,L1715&lt;332),17,IF(AND(L1715&gt;852.67,L1715&lt;854),18,IF(AND(L1715&gt;598.08,L1715&lt;600),19,IF(AND(L1715&gt;420.51,L1715&lt;422),20))))))))))))))))))</f>
        <v>0</v>
      </c>
      <c r="AH1715" s="52" t="b">
        <f>IF(AND(Q1715&gt;358.85,Q1715&lt;360),3,IF(AND(Q1715&gt;129.83,Q1715&lt;131),4,IF(AND(Q1715&gt;77.61,Q1715&lt;79),5,IF(AND(Q1715&gt;426.19,Q1715&lt;428),6,IF(AND(Q1715&gt;159.77,Q1715&lt;161),7,IF(AND(Q1715&gt;94.38,Q1715&lt;96),8,IF(AND(Q1715&gt;567.37,Q1715&lt;569),9,IF(AND(Q1715&gt;203.4,Q1715&lt;205),10,IF(AND(Q1715&gt;131.96,Q1715&lt;133),11,IF(AND(Q1715&gt;375.76,Q1715&lt;377),12,IF(AND(Q1715&gt;135.98,Q1715&lt;137),13,IF(AND(Q1715&gt;81.31,Q1715&lt;83),14,IF(AND(Q1715&gt;446.27,Q1715&lt;448),15,IF(AND(Q1715&gt;167.32,Q1715&lt;169),16,IF(AND(Q1715&gt;98.86,Q1715&lt;100),17,IF(AND(Q1715&gt;594.08,Q1715&lt;596),18,IF(AND(Q1715&gt;213.01,Q1715&lt;215),19,IF(AND(Q1715&gt;138.21,Q1715&lt;140),20))))))))))))))))))</f>
        <v>0</v>
      </c>
      <c r="AI1715" s="52" t="b">
        <f>IF(AND(S1715&gt;195.17,S1715&lt;197),3,IF(AND(S1715&gt;88.93,S1715&lt;90),4,IF(AND(S1715&gt;47.88,S1715&lt;49),5,IF(AND(S1715&gt;245.08,S1715&lt;247),6,IF(AND(S1715&gt;111.07,S1715&lt;113),7,IF(AND(S1715&gt;60.92,S1715&lt;62),8,IF(AND(S1715&gt;296.11,S1715&lt;298),9,IF(AND(S1715&gt;139.41,S1715&lt;141),10,IF(AND(S1715&gt;78.67,S1715&lt;80),11,IF(AND(S1715&gt;204.39,S1715&lt;206),12,IF(AND(S1715&gt;93.16,S1715&lt;95),13,IF(AND(S1715&gt;50.17,S1715&lt;52),14,IF(AND(S1715&gt;256.64,S1715&lt;258),15,IF(AND(S1715&gt;116.33,S1715&lt;118),16,IF(AND(S1715&gt;63.83,S1715&lt;65),17,IF(AND(S1715&gt;310.07,S1715&lt;312),18,IF(AND(S1715&gt;146.01,S1715&lt;148),19,IF(AND(S1715&gt;82.42,S1715&lt;84),20))))))))))))))))))</f>
        <v>0</v>
      </c>
      <c r="AJ1715" s="52" t="b">
        <f>IF(AND(U1715&gt;107.35,U1715&lt;109),3,IF(AND(U1715&gt;63.65,U1715&lt;65),4,IF(AND(U1715&gt;44.75,U1715&lt;46),5,IF(AND(U1715&gt;143.27,U1715&lt;145),6,IF(AND(U1715&gt;85.58,U1715&lt;87),7,IF(AND(U1715&gt;60.46,U1715&lt;62),8,IF(AND(U1715&gt;194.16,U1715&lt;196),9,IF(AND(U1715&gt;117.24,U1715&lt;119),10,IF(AND(U1715&gt;82.88,U1715&lt;84),11,IF(AND(U1715&gt;112.44,U1715&lt;114),12,IF(AND(U1715&gt;66.69,U1715&lt;68),13,IF(AND(U1715&gt;46.9,U1715&lt;48),14,IF(AND(U1715&gt;150.05,U1715&lt;152),15,IF(AND(U1715&gt;90.65,U1715&lt;91),16,IF(AND(U1715&gt;63.34,U1715&lt;65),17,IF(AND(U1715&gt;203.34,U1715&lt;205),18,IF(AND(U1715&gt;122.8,U1715&lt;124),19,IF(AND(U1715&gt;86.83,U1715&lt;88),20))))))))))))))))))</f>
        <v>0</v>
      </c>
      <c r="AK1715" s="52" t="b">
        <f>IF(AND(V1715&gt;139.85,V1715&lt;141),3,IF(AND(V1715&gt;103.84,V1715&lt;105),4,IF(AND(V1715&gt;52.32,V1715&lt;54),5,IF(AND(V1715&gt;285.46,V1715&lt;287),6,IF(AND(V1715&gt;118.42,V1715&lt;120),7,IF(AND(V1715&gt;62.42,V1715&lt;64),8,IF(AND(V1715&gt;412.27,V1715&lt;414),9,IF(AND(V1715&gt;140.33,V1715&lt;142),10,IF(AND(V1715&gt;145,V1715&lt;147),11,IF(AND(V1715&gt;146.47,V1715&lt;148),12,IF(AND(V1715&gt;108.77,V1715&lt;110),13,IF(AND(V1715&gt;54.82,V1715&lt;56),14,IF(AND(V1715&gt;298.92,V1715&lt;300),15,IF(AND(V1715&gt;124.03,V1715&lt;126),16,IF(AND(V1715&gt;65.4,V1715&lt;67),17,IF(AND(V1715&gt;431.69,V1715&lt;433),18,IF(AND(V1715&gt;146.97,V1715&lt;148),19,IF(AND(V1715&gt;151.86,V1715&lt;153),20))))))))))))))))))</f>
        <v>0</v>
      </c>
      <c r="AL1715" s="52" t="b">
        <f>IF(AND(W1715&gt;350.42,W1715&lt;352),3,IF(AND(W1715&gt;546.22,W1715&lt;548),4,IF(AND(W1715&gt;155.33,W1715&lt;157),5,IF(AND(W1715&gt;721.99,W1715&lt;723),6,IF(AND(W1715&gt;638.96,W1715&lt;639),7,IF(AND(W1715&gt;187.79,W1715&lt;189),8,IF(AND(W1715&gt;945.4,W1715&lt;947),9,IF(AND(W1715&gt;698.46,W1715&lt;670),10,IF(AND(W1715&gt;360.7,W1715&lt;362),11,IF(AND(W1715&gt;366.94,W1715&lt;368),12,IF(AND(W1715&gt;571.94,W1715&lt;573),13,IF(AND(W1715&gt;162.68,W1715&lt;164),14,IF(AND(W1715&gt;755.97,W1715&lt;757),15,IF(AND(W1715&gt;667.99,W1715&lt;669),16,IF(AND(W1715&gt;196.66,W1715&lt;198),17,IF(AND(W1715&gt;989.88,W1715&lt;991),18,IF(AND(W1715&gt;731.33,W1715&lt;733),19,IF(AND(W1715&gt;377.7,W1715&lt;379),20))))))))))))))))))</f>
        <v>0</v>
      </c>
      <c r="AM1715" s="52" t="b">
        <f>IF(AND(Y1715&gt;46.2,Y1715&lt;46.5),3,IF(AND(Y1715&gt;18.8,Y1715&lt;19.1),4,IF(AND(Y1715&gt;15.8,Y1715&lt;16),5,IF(AND(Y1715&gt;78.7,Y1715&lt;79),6,IF(AND(Y1715&gt;32.1,Y1715&lt;32.4),7,IF(AND(Y1715&gt;26.9,Y1715&lt;27.3),8,IF(AND(Y1715&gt;125,Y1715&lt;125.5),9,IF(AND(Y1715&gt;48.2,Y1715&lt;48.52),10,IF(AND(Y1715&gt;43.1,Y1715&lt;43.6),11,IF(AND(Y1715&gt;48.53,Y1715&lt;48.7),12,IF(AND(Y1715&gt;19.6,Y1715&lt;20.1),13,IF(AND(Y1715&gt;16.5,Y1715&lt;16.9),14,IF(AND(Y1715&gt;82.4,Y1715&lt;82.8),15,IF(AND(Y1715&gt;33.6,Y1715&lt;34),16,IF(AND(Y1715&gt;28,Y1715&lt;28.6),17,IF(AND(Y1715&gt;130.8,Y1715&lt;131.4),18,IF(AND(Y1715&gt;50.5,Y1715&lt;50.9),19,IF(AND(Y1715&gt;45.2,Y1715&lt;45.8),20))))))))))))))))))</f>
        <v>0</v>
      </c>
      <c r="AO1715" s="4">
        <f t="shared" si="3924"/>
        <v>0</v>
      </c>
      <c r="AP1715" s="4">
        <f t="shared" si="3925"/>
        <v>0</v>
      </c>
      <c r="AQ1715" s="4">
        <f t="shared" si="3879"/>
        <v>0</v>
      </c>
      <c r="AU1715" s="329"/>
      <c r="AV1715" s="326"/>
      <c r="AW1715" s="326"/>
      <c r="AX1715" s="322" t="s">
        <v>53</v>
      </c>
      <c r="AY1715" s="293"/>
      <c r="AZ1715" s="11">
        <f>ROUND(AZ1714/AW1708,2)</f>
        <v>1249.18</v>
      </c>
      <c r="BA1715" s="11">
        <f>ROUND(BA1714/AW1708,2)</f>
        <v>1249.18</v>
      </c>
      <c r="BB1715" s="11">
        <f>ROUND(BB1714/AW1708,2)</f>
        <v>0</v>
      </c>
      <c r="BC1715" s="11">
        <f>ROUND(BC1714/AW1708,2)</f>
        <v>0</v>
      </c>
      <c r="BD1715" s="11">
        <f>ROUND(BD1714/AW1708,2)</f>
        <v>0</v>
      </c>
      <c r="BE1715" s="11">
        <f>ROUND(BE1714/AW1708,2)</f>
        <v>0</v>
      </c>
      <c r="BF1715" s="11">
        <f>ROUND(BF1714/AW1708,2)</f>
        <v>0</v>
      </c>
      <c r="BG1715" s="11">
        <f>ROUND(BG1714/AW1708,2)</f>
        <v>0</v>
      </c>
      <c r="BH1715" s="11">
        <f>ROUND(BH1714/AW1708,2)</f>
        <v>0</v>
      </c>
      <c r="BI1715" s="11">
        <f>ROUND(BI1714/AW1708,2)</f>
        <v>0</v>
      </c>
      <c r="BJ1715" s="11">
        <f>ROUND(BJ1714/AW1708,2)</f>
        <v>0</v>
      </c>
      <c r="BK1715" s="11">
        <f>ROUND(BK1714/AW1708,2)</f>
        <v>0</v>
      </c>
      <c r="BL1715" s="11">
        <f>ROUND(BL1714/AW1708,2)</f>
        <v>0</v>
      </c>
      <c r="BM1715" s="11">
        <f>ROUND(BM1714/AW1708,2)</f>
        <v>0</v>
      </c>
      <c r="BN1715" s="11">
        <f>ROUND(BN1714/AW1708,2)</f>
        <v>0</v>
      </c>
      <c r="BO1715" s="11">
        <f>ROUND(BO1714/AW1708,2)</f>
        <v>0</v>
      </c>
      <c r="BP1715" s="11">
        <f>ROUND(BP1714/AW1708,2)</f>
        <v>0</v>
      </c>
      <c r="BQ1715" s="11">
        <f>ROUND(BQ1714/AW1708,2)</f>
        <v>0</v>
      </c>
      <c r="BR1715" s="11">
        <f>ROUND(BR1714/AW1708,2)</f>
        <v>0</v>
      </c>
      <c r="BS1715" s="11">
        <f>ROUND(BS1714/AW1708,2)</f>
        <v>0</v>
      </c>
      <c r="BT1715" s="11">
        <f>ROUND(BT1714/AW1708,2)</f>
        <v>0</v>
      </c>
      <c r="BU1715" s="27" t="s">
        <v>335</v>
      </c>
      <c r="BX1715" s="52" t="b">
        <f>IF(AND(BA1715&gt;947.15,BA1715&lt;949),3,IF(AND(BA1715&gt;623.59,BA1715&lt;625),4,IF(AND(BA1715&gt;237.38,BA1715&lt;239),5,IF(AND(BA1715&gt;1986,BA1715&lt;1988),6,IF(AND(BA1715&gt;739.75,BA1715&lt;741),7,IF(AND(BA1715&gt;282.91,BA1715&lt;284),8,IF(AND(BA1715&gt;2681.35,BA1715&lt;2683),9,IF(AND(BA1715&gt;828.59,BA1715&lt;830),10,IF(AND(BA1715&gt;585.15,BA1715&lt;587),11,IF(AND(BA1715&gt;991.71,BA1715&lt;993),12,IF(AND(BA1715&gt;652.95,BA1715&lt;654),13,IF(AND(BA1715&gt;248.59,BA1715&lt;250),14,IF(AND(BA1715&gt;2079.39,BA1715&lt;2081),15,IF(AND(BA1715&gt;774.57,BA1715&lt;776),16,IF(AND(BA1715&gt;296.25,BA1715&lt;298),17,IF(AND(BA1715&gt;2807.42,BA1715&lt;2809),18,IF(AND(BA1715&gt;867.59,BA1715&lt;869),19,IF(AND(BA1715&gt;612.7,BA1715&lt;614),20))))))))))))))))))</f>
        <v>0</v>
      </c>
      <c r="BY1715" s="52" t="b">
        <f>IF(AND(BC1715&gt;1204.78,BC1715&lt;1206),5,IF(AND(BC1715&gt;1407.63,BC1715&lt;1409),8,IF(AND(BC1715&gt;1427.91,BC1715&lt;1429),11,IF(AND(BC1715&gt;1261.45,BC1715&lt;1263),14,IF(AND(BC1715&gt;1473.83,BC1715&lt;1475),17,IF(AND(BC1715&gt;1495.07,BC1715&lt;1497),20))))))</f>
        <v>0</v>
      </c>
      <c r="BZ1715" s="52" t="b">
        <f>IF(AND(BD1715&gt;486.32,BD1715&lt;488),3,IF(AND(BD1715&gt;324.64,BD1715&lt;326),4,IF(AND(BD1715&gt;286.99,BD1715&lt;288.5),5,IF(AND(BD1715&gt;617.7,BD1715&lt;618),6,IF(AND(BD1715&gt;411.3,BD1715&lt;413),7,IF(AND(BD1715&gt;365.04,BD1715&lt;367),8,IF(AND(BD1715&gt;797.54,BD1715&lt;799),9,IF(AND(BD1715&gt;533.49,BD1715&lt;535),10,IF(AND(BD1715&gt;475.86,BD1715&lt;477),11,IF(AND(BD1715&gt;509.22,BD1715&lt;511),12,IF(AND(BD1715&gt;339.94,BD1715&lt;341.2),13,IF(AND(BD1715&gt;300.53,BD1715&lt;302),14,IF(AND(BD1715&gt;646.78,BD1715&lt;648),15,IF(AND(BD1715&gt;430.68,BD1715&lt;432),16,IF(AND(BD1715&gt;382.24,BD1715&lt;384),17,IF(AND(BD1715&gt;835.07,BD1715&lt;837),18,IF(AND(BD1715&gt;558.61,BD1715&lt;560),19,IF(AND(BD1715&gt;498.27,BD1715&lt;500),20))))))))))))))))))</f>
        <v>0</v>
      </c>
      <c r="CA1715" s="52" t="b">
        <f>IF(AND(BF1715&gt;497.89,BF1715&lt;499),3,IF(AND(BF1715&gt;360.29,BF1715&lt;362),4,IF(AND(BF1715&gt;249.38,BF1715&lt;251),5,IF(AND(BF1715&gt;628.22,BF1715&lt;630),6,IF(AND(BF1715&gt;455.21,BF1715&lt;457),7,IF(AND(BF1715&gt;315.16,BF1715&lt;317),8,IF(AND(BF1715&gt;814.35,BF1715&lt;816),9,IF(AND(BF1715&gt;571.19,BF1715&lt;573),10,IF(AND(BF1715&gt;401.59,BF1715&lt;403),11,IF(AND(BF1715&gt;521.33,BF1715&lt;523),12,IF(AND(BF1715&gt;377.28,BF1715&lt;379),13,IF(AND(BF1715&gt;261.15,BF1715&lt;263),14,IF(AND(BF1715&gt;657.8,BF1715&lt;659),15,IF(AND(BF1715&gt;476.66,BF1715&lt;478),16,IF(AND(BF1715&gt;330.01,BF1715&lt;332),17,IF(AND(BF1715&gt;852.67,BF1715&lt;854),18,IF(AND(BF1715&gt;598.08,BF1715&lt;600),19,IF(AND(BF1715&gt;420.51,BF1715&lt;422),20))))))))))))))))))</f>
        <v>0</v>
      </c>
      <c r="CB1715" s="52" t="b">
        <f>IF(AND(BK1715&gt;358.85,BK1715&lt;360),3,IF(AND(BK1715&gt;129.83,BK1715&lt;131),4,IF(AND(BK1715&gt;77.61,BK1715&lt;79),5,IF(AND(BK1715&gt;426.19,BK1715&lt;428),6,IF(AND(BK1715&gt;159.77,BK1715&lt;161),7,IF(AND(BK1715&gt;94.38,BK1715&lt;96),8,IF(AND(BK1715&gt;567.37,BK1715&lt;569),9,IF(AND(BK1715&gt;203.4,BK1715&lt;205),10,IF(AND(BK1715&gt;131.96,BK1715&lt;133),11,IF(AND(BK1715&gt;375.76,BK1715&lt;377),12,IF(AND(BK1715&gt;135.98,BK1715&lt;137),13,IF(AND(BK1715&gt;81.31,BK1715&lt;83),14,IF(AND(BK1715&gt;446.27,BK1715&lt;448),15,IF(AND(BK1715&gt;167.32,BK1715&lt;169),16,IF(AND(BK1715&gt;98.86,BK1715&lt;100),17,IF(AND(BK1715&gt;594.08,BK1715&lt;596),18,IF(AND(BK1715&gt;213.01,BK1715&lt;215),19,IF(AND(BK1715&gt;138.21,BK1715&lt;140),20))))))))))))))))))</f>
        <v>0</v>
      </c>
      <c r="CC1715" s="52" t="b">
        <f>IF(AND(BM1715&gt;195.17,BM1715&lt;197),3,IF(AND(BM1715&gt;88.93,BM1715&lt;90),4,IF(AND(BM1715&gt;47.88,BM1715&lt;49),5,IF(AND(BM1715&gt;245.08,BM1715&lt;247),6,IF(AND(BM1715&gt;111.07,BM1715&lt;113),7,IF(AND(BM1715&gt;60.92,BM1715&lt;62),8,IF(AND(BM1715&gt;296.11,BM1715&lt;298),9,IF(AND(BM1715&gt;139.41,BM1715&lt;141),10,IF(AND(BM1715&gt;78.67,BM1715&lt;80),11,IF(AND(BM1715&gt;204.39,BM1715&lt;206),12,IF(AND(BM1715&gt;93.16,BM1715&lt;95),13,IF(AND(BM1715&gt;50.17,BM1715&lt;52),14,IF(AND(BM1715&gt;256.64,BM1715&lt;258),15,IF(AND(BM1715&gt;116.33,BM1715&lt;118),16,IF(AND(BM1715&gt;63.83,BM1715&lt;65),17,IF(AND(BM1715&gt;310.07,BM1715&lt;312),18,IF(AND(BM1715&gt;146.01,BM1715&lt;148),19,IF(AND(BM1715&gt;82.42,BM1715&lt;84),20))))))))))))))))))</f>
        <v>0</v>
      </c>
      <c r="CD1715" s="52" t="b">
        <f>IF(AND(BO1715&gt;107.35,BO1715&lt;109),3,IF(AND(BO1715&gt;63.65,BO1715&lt;65),4,IF(AND(BO1715&gt;44.75,BO1715&lt;46),5,IF(AND(BO1715&gt;143.27,BO1715&lt;145),6,IF(AND(BO1715&gt;85.58,BO1715&lt;87),7,IF(AND(BO1715&gt;60.46,BO1715&lt;62),8,IF(AND(BO1715&gt;194.16,BO1715&lt;196),9,IF(AND(BO1715&gt;117.24,BO1715&lt;119),10,IF(AND(BO1715&gt;82.88,BO1715&lt;84),11,IF(AND(BO1715&gt;112.44,BO1715&lt;114),12,IF(AND(BO1715&gt;66.69,BO1715&lt;68),13,IF(AND(BO1715&gt;46.9,BO1715&lt;48),14,IF(AND(BO1715&gt;150.05,BO1715&lt;152),15,IF(AND(BO1715&gt;90.65,BO1715&lt;91),16,IF(AND(BO1715&gt;63.34,BO1715&lt;65),17,IF(AND(BO1715&gt;203.34,BO1715&lt;205),18,IF(AND(BO1715&gt;122.8,BO1715&lt;124),19,IF(AND(BO1715&gt;86.83,BO1715&lt;88),20))))))))))))))))))</f>
        <v>0</v>
      </c>
      <c r="CE1715" s="52" t="b">
        <f>IF(AND(BP1715&gt;139.85,BP1715&lt;141),3,IF(AND(BP1715&gt;103.84,BP1715&lt;105),4,IF(AND(BP1715&gt;52.32,BP1715&lt;54),5,IF(AND(BP1715&gt;285.46,BP1715&lt;287),6,IF(AND(BP1715&gt;118.42,BP1715&lt;120),7,IF(AND(BP1715&gt;62.42,BP1715&lt;64),8,IF(AND(BP1715&gt;412.27,BP1715&lt;414),9,IF(AND(BP1715&gt;140.33,BP1715&lt;142),10,IF(AND(BP1715&gt;145,BP1715&lt;147),11,IF(AND(BP1715&gt;146.47,BP1715&lt;148),12,IF(AND(BP1715&gt;108.77,BP1715&lt;110),13,IF(AND(BP1715&gt;54.82,BP1715&lt;56),14,IF(AND(BP1715&gt;298.92,BP1715&lt;300),15,IF(AND(BP1715&gt;124.03,BP1715&lt;126),16,IF(AND(BP1715&gt;65.4,BP1715&lt;67),17,IF(AND(BP1715&gt;431.69,BP1715&lt;433),18,IF(AND(BP1715&gt;146.97,BP1715&lt;148),19,IF(AND(BP1715&gt;151.86,BP1715&lt;153),20))))))))))))))))))</f>
        <v>0</v>
      </c>
      <c r="CF1715" s="52" t="b">
        <f>IF(AND(BQ1715&gt;350.42,BQ1715&lt;352),3,IF(AND(BQ1715&gt;546.22,BQ1715&lt;548),4,IF(AND(BQ1715&gt;155.33,BQ1715&lt;157),5,IF(AND(BQ1715&gt;721.99,BQ1715&lt;723),6,IF(AND(BQ1715&gt;638.96,BQ1715&lt;639),7,IF(AND(BQ1715&gt;187.79,BQ1715&lt;189),8,IF(AND(BQ1715&gt;945.4,BQ1715&lt;947),9,IF(AND(BQ1715&gt;698.46,BQ1715&lt;670),10,IF(AND(BQ1715&gt;360.7,BQ1715&lt;362),11,IF(AND(BQ1715&gt;366.94,BQ1715&lt;368),12,IF(AND(BQ1715&gt;571.94,BQ1715&lt;573),13,IF(AND(BQ1715&gt;162.68,BQ1715&lt;164),14,IF(AND(BQ1715&gt;755.97,BQ1715&lt;757),15,IF(AND(BQ1715&gt;667.99,BQ1715&lt;669),16,IF(AND(BQ1715&gt;196.66,BQ1715&lt;198),17,IF(AND(BQ1715&gt;989.88,BQ1715&lt;991),18,IF(AND(BQ1715&gt;731.33,BQ1715&lt;733),19,IF(AND(BQ1715&gt;377.7,BQ1715&lt;379),20))))))))))))))))))</f>
        <v>0</v>
      </c>
      <c r="CG1715" s="52" t="b">
        <f>IF(AND(BS1715&gt;46.2,BS1715&lt;46.5),3,IF(AND(BS1715&gt;18.8,BS1715&lt;19.1),4,IF(AND(BS1715&gt;15.8,BS1715&lt;16),5,IF(AND(BS1715&gt;78.7,BS1715&lt;79),6,IF(AND(BS1715&gt;32.1,BS1715&lt;32.4),7,IF(AND(BS1715&gt;26.9,BS1715&lt;27.3),8,IF(AND(BS1715&gt;125,BS1715&lt;125.5),9,IF(AND(BS1715&gt;48.2,BS1715&lt;48.52),10,IF(AND(BS1715&gt;43.1,BS1715&lt;43.6),11,IF(AND(BS1715&gt;48.53,BS1715&lt;48.7),12,IF(AND(BS1715&gt;19.6,BS1715&lt;20.1),13,IF(AND(BS1715&gt;16.5,BS1715&lt;16.9),14,IF(AND(BS1715&gt;82.4,BS1715&lt;82.8),15,IF(AND(BS1715&gt;33.6,BS1715&lt;34),16,IF(AND(BS1715&gt;28,BS1715&lt;28.6),17,IF(AND(BS1715&gt;130.8,BS1715&lt;131.4),18,IF(AND(BS1715&gt;50.5,BS1715&lt;50.9),19,IF(AND(BS1715&gt;45.2,BS1715&lt;45.8),20))))))))))))))))))</f>
        <v>0</v>
      </c>
    </row>
    <row r="1716" spans="1:88" ht="90" customHeight="1">
      <c r="A1716" s="369"/>
      <c r="B1716" s="342"/>
      <c r="C1716" s="342"/>
      <c r="D1716" s="292" t="s">
        <v>54</v>
      </c>
      <c r="E1716" s="293"/>
      <c r="F1716" s="10" t="s">
        <v>36</v>
      </c>
      <c r="G1716" s="12">
        <f>IF(AD1716=FALSE,0,AD1716)</f>
        <v>624.59</v>
      </c>
      <c r="H1716" s="12" t="s">
        <v>36</v>
      </c>
      <c r="I1716" s="12">
        <f>IF(AE1716=FALSE,0,AE1716)</f>
        <v>0</v>
      </c>
      <c r="J1716" s="12">
        <f>IF(AF1716=FALSE,0,AF1716)</f>
        <v>0</v>
      </c>
      <c r="K1716" s="12" t="s">
        <v>36</v>
      </c>
      <c r="L1716" s="12">
        <f>IF(AG1716=FALSE,0,AG1716)</f>
        <v>0</v>
      </c>
      <c r="M1716" s="12" t="s">
        <v>36</v>
      </c>
      <c r="N1716" s="12" t="s">
        <v>36</v>
      </c>
      <c r="O1716" s="12" t="s">
        <v>36</v>
      </c>
      <c r="P1716" s="12" t="s">
        <v>36</v>
      </c>
      <c r="Q1716" s="12">
        <f>IF(AH1716=FALSE,0,AH1716)</f>
        <v>0</v>
      </c>
      <c r="R1716" s="12" t="s">
        <v>36</v>
      </c>
      <c r="S1716" s="12">
        <f>IF(AI1716=FALSE,0,AI1716)</f>
        <v>0</v>
      </c>
      <c r="T1716" s="12" t="s">
        <v>36</v>
      </c>
      <c r="U1716" s="12">
        <f>IF(AJ1716=FALSE,0,AJ1716)</f>
        <v>0</v>
      </c>
      <c r="V1716" s="12">
        <f>IF(AK1716=FALSE,0,AK1716)</f>
        <v>0</v>
      </c>
      <c r="W1716" s="12">
        <f>IF(AL1716=FALSE,0,AL1716)</f>
        <v>0</v>
      </c>
      <c r="X1716" s="12" t="s">
        <v>36</v>
      </c>
      <c r="Y1716" s="12">
        <f>IF(AM1716=FALSE,0,AM1716)</f>
        <v>0</v>
      </c>
      <c r="Z1716" s="12" t="s">
        <v>36</v>
      </c>
      <c r="AA1716" s="27" t="s">
        <v>336</v>
      </c>
      <c r="AD1716" s="52">
        <f>IF(AD1715=3,948.15,IF(AD1715=4,624.59,IF(AD1715=5,238.38,IF(AD1715=6,1987,IF(AD1715=7,740.75,IF(AD1715=8,283.91,IF(AD1715=9,2682.35,IF(AD1715=10,829.59,IF(AD1715=11,586.15,IF(AD1715=12,992.71,IF(AD1715=13,653.95,IF(AD1715=14,249.59,IF(AD1715=15,2080.39,IF(AD1715=16,775.57,IF(AD1715=17,297.25,IF(AD1715=18,2808.42,IF(AD1715=19,868.59,IF(AD1715=20,613.7))))))))))))))))))</f>
        <v>624.59</v>
      </c>
      <c r="AE1716" s="52" t="b">
        <f>IF(AE1715=5,1205.78,IF(AE1715=8,1408.63,IF(AE1715=11,1428.91,IF(AE1715=14,1262.45,IF(AE1715=17,1474.83,IF(AE1715=20,1496.07))))))</f>
        <v>0</v>
      </c>
      <c r="AF1716" s="52" t="b">
        <f>IF(AF1715=3,487.32,IF(AF1715=4,325.64,IF(AF1715=5,287.99,IF(AF1715=6,618.7,IF(AF1715=7,412.3,IF(AF1715=8,366.04,IF(AF1715=9,798.54,IF(AF1715=10,534.49,IF(AF1715=11,476.86,IF(AF1715=12,510.22,IF(AF1715=13,340.94,IF(AF1715=14,301.53,IF(AF1715=15,647.78,IF(AF1715=16,431.68,IF(AF1715=17,383.24,IF(AF1715=18,836.07,IF(AF1715=19,559.61,IF(AF1715=20,499.27))))))))))))))))))</f>
        <v>0</v>
      </c>
      <c r="AG1716" s="52" t="b">
        <f>IF(AG1715=3,498.89,IF(AG1715=4,361.29,IF(AG1715=5,250.38,IF(AG1715=6,629.22,IF(AG1715=7,456.21,IF(AG1715=8,316.16,IF(AG1715=9,815.35,IF(AG1715=10,572.19,IF(AG1715=11,402.59,IF(AG1715=12,522.33,IF(AG1715=13,378.28,IF(AG1715=14,262.15,IF(AG1715=15,658.8,IF(AG1715=16,477.66,IF(AG1715=17,331.01,IF(AG1715=18,853.67,IF(AG1715=19,599.08,IF(AG1715=20,421.51))))))))))))))))))</f>
        <v>0</v>
      </c>
      <c r="AH1716" s="52" t="b">
        <f>IF(AH1715=3,359.85,IF(AH1715=4,130.83,IF(AH1715=5,78.61,IF(AH1715=6,427.19,IF(AH1715=7,160.77,IF(AH1715=8,95.38,IF(AH1715=9,568.37,IF(AH1715=10,204.4,IF(AH1715=11,132.96,IF(AH1715=12,376.76,IF(AH1715=13,136.98,IF(AH1715=14,82.31,IF(AH1715=15,447.27,IF(AH1715=16,168.32,IF(AH1715=17,99.86,IF(AH1715=18,595.08,IF(AH1715=19,214.01,IF(AH1715=20,139.21))))))))))))))))))</f>
        <v>0</v>
      </c>
      <c r="AI1716" s="52" t="b">
        <f>IF(AI1715=3,196.17,IF(AI1715=4,89.93,IF(AI1715=5,48.88,IF(AI1715=6,246.08,IF(AI1715=7,112.07,IF(AI1715=8,61.92,IF(AI1715=9,297.11,IF(AI1715=10,140.41,IF(AI1715=11,79.67,IF(AI1715=12,205.39,IF(AI1715=13,94.16,IF(AI1715=14,51.17,IF(AI1715=15,257.64,IF(AI1715=16,117.33,IF(AI1715=17,64.83,IF(AI1715=18,311.07,IF(AI1715=19,147.01,IF(AI1715=20,83.42))))))))))))))))))</f>
        <v>0</v>
      </c>
      <c r="AJ1716" s="52" t="b">
        <f>IF(AJ1715=3,108.35,IF(AJ1715=4,64.65,IF(AJ1715=5,45.75,IF(AJ1715=6,144.27,IF(AJ1715=7,86.58,IF(AJ1715=8,61.46,IF(AJ1715=9,195.16,IF(AJ1715=10,118.24,IF(AJ1715=11,83.88,IF(AJ1715=12,113.44,IF(AJ1715=13,67.69,IF(AJ1715=14,47.9,IF(AJ1715=15,151.05,IF(AJ1715=16,90.65,IF(AJ1715=17,64.34,IF(AJ1715=18,204.34,IF(AJ1715=19,123.8,IF(AJ1715=20,87.83))))))))))))))))))</f>
        <v>0</v>
      </c>
      <c r="AK1716" s="52" t="b">
        <f>IF(AK1715=3,140.85,IF(AK1715=4,104.84,IF(AK1715=5,53.32,IF(AK1715=6,286.46,IF(AK1715=7,119.42,IF(AK1715=8,63.42,IF(AK1715=9,413.27,IF(AK1715=10,141.33,IF(AK1715=11,146,IF(AK1715=12,147.47,IF(AK1715=13,109.77,IF(AK1715=14,55.82,IF(AK1715=15,299.92,IF(AK1715=16,125.03,IF(AK1715=17,66.4,IF(AK1715=18,432.69,IF(AK1715=19,147.97,IF(AK1715=20,152.86))))))))))))))))))</f>
        <v>0</v>
      </c>
      <c r="AL1716" s="52" t="b">
        <f>IF(AL1715=3,351.42,IF(AL1715=4,547.22,IF(AL1715=5,156.33,IF(AL1715=6,722.99,IF(AL1715=7,638.96,IF(AL1715=8,188.79,IF(AL1715=9,946.4,IF(AL1715=10,699.46,IF(AL1715=11,361.7,IF(AL1715=12,367.94,IF(AL1715=13,572.94,IF(AL1715=14,163.68,IF(AL1715=15,756.97,IF(AL1715=16,668.99,IF(AL1715=17,197.66,IF(AL1715=18,990.88,IF(AL1715=19,732.33,IF(AL1715=20,378.7))))))))))))))))))</f>
        <v>0</v>
      </c>
      <c r="AM1716" s="52" t="b">
        <f>IF(AM1715=3,46.41,IF(AM1715=4,19.01,IF(AM1715=5,15.96,IF(AM1715=6,78.9,IF(AM1715=7,32.34,IF(AM1715=8,27.09,IF(AM1715=9,125.27,IF(AM1715=10,48.48,IF(AM1715=11,43.47,IF(AM1715=12,48.59,IF(AM1715=13,19.9,IF(AM1715=14,16.71,IF(AM1715=15,82.61,IF(AM1715=16,33.86,IF(AM1715=17,28.36,IF(AM1715=18,131.15,IF(AM1715=19,50.76,IF(AM1715=20,45.51))))))))))))))))))</f>
        <v>0</v>
      </c>
      <c r="AO1716" s="4">
        <f t="shared" si="3924"/>
        <v>0</v>
      </c>
      <c r="AP1716" s="4">
        <f t="shared" si="3925"/>
        <v>0</v>
      </c>
      <c r="AQ1716" s="4">
        <f t="shared" si="3879"/>
        <v>0</v>
      </c>
      <c r="AU1716" s="329"/>
      <c r="AV1716" s="326"/>
      <c r="AW1716" s="326"/>
      <c r="AX1716" s="322" t="s">
        <v>54</v>
      </c>
      <c r="AY1716" s="293"/>
      <c r="AZ1716" s="10" t="s">
        <v>36</v>
      </c>
      <c r="BA1716" s="12">
        <f>IF(BX1716=FALSE,0,BX1716)</f>
        <v>1249.18</v>
      </c>
      <c r="BB1716" s="12" t="s">
        <v>36</v>
      </c>
      <c r="BC1716" s="12">
        <f>IF(BY1716=FALSE,0,BY1716)</f>
        <v>0</v>
      </c>
      <c r="BD1716" s="12">
        <f>IF(BZ1716=FALSE,0,BZ1716)</f>
        <v>0</v>
      </c>
      <c r="BE1716" s="12" t="s">
        <v>36</v>
      </c>
      <c r="BF1716" s="12">
        <f>IF(CA1716=FALSE,0,CA1716)</f>
        <v>0</v>
      </c>
      <c r="BG1716" s="12" t="s">
        <v>36</v>
      </c>
      <c r="BH1716" s="12" t="s">
        <v>36</v>
      </c>
      <c r="BI1716" s="12" t="s">
        <v>36</v>
      </c>
      <c r="BJ1716" s="12" t="s">
        <v>36</v>
      </c>
      <c r="BK1716" s="12">
        <f>IF(CB1716=FALSE,0,CB1716)</f>
        <v>0</v>
      </c>
      <c r="BL1716" s="12" t="s">
        <v>36</v>
      </c>
      <c r="BM1716" s="12">
        <f>IF(CC1716=FALSE,0,CC1716)</f>
        <v>0</v>
      </c>
      <c r="BN1716" s="12" t="s">
        <v>36</v>
      </c>
      <c r="BO1716" s="12">
        <f>IF(CD1716=FALSE,0,CD1716)</f>
        <v>0</v>
      </c>
      <c r="BP1716" s="12">
        <f>IF(CE1716=FALSE,0,CE1716)</f>
        <v>0</v>
      </c>
      <c r="BQ1716" s="12">
        <f>IF(CF1716=FALSE,0,CF1716)</f>
        <v>0</v>
      </c>
      <c r="BR1716" s="12" t="s">
        <v>36</v>
      </c>
      <c r="BS1716" s="12">
        <f>IF(CG1716=FALSE,0,CG1716)</f>
        <v>0</v>
      </c>
      <c r="BT1716" s="12" t="s">
        <v>36</v>
      </c>
      <c r="BU1716" s="27" t="s">
        <v>336</v>
      </c>
      <c r="BX1716" s="52">
        <f>IF(AD1715=3,1896.3,IF(AD1715=4,1249.18,IF(AD1715=5,476.76,IF(AD1715=6,3974,IF(AD1715=7,1481.5,IF(AD1715=8,567.82,IF(AD1715=9,5364.7,IF(AD1715=10,1659.18,IF(AD1715=11,1172.3)))))))))</f>
        <v>1249.18</v>
      </c>
      <c r="BY1716" s="52" t="b">
        <f>IF(AE1715=5,2411.56,IF(AE1715=8,2817.26,IF(AE1715=11,2857.82)))</f>
        <v>0</v>
      </c>
      <c r="BZ1716" s="52" t="b">
        <f>IF(AF1715=3,974.64,IF(AF1715=4,651.28,IF(AF1715=5,575.98,IF(AF1715=6,1237.4,IF(AF1715=7,824.6,IF(AF1715=8,732.08,IF(AF1715=9,1597.08,IF(AF1715=10,1068.98,IF(AF1715=11,953.72)))))))))</f>
        <v>0</v>
      </c>
      <c r="CA1716" s="52" t="b">
        <f>IF(AG1715=3,997.78,IF(AG1715=4,722.58,IF(AG1715=5,500.76,IF(AG1715=6,1258.44,IF(AG1715=7,912.42,IF(AG1715=8,632.32,IF(AG1715=9,1630.7,IF(AG1715=10,1144.38,IF(AG1715=11,805.18)))))))))</f>
        <v>0</v>
      </c>
      <c r="CB1716" s="52" t="b">
        <f>IF(AH1715=3,719.7,IF(AH1715=4,261.66,IF(AH1715=5,157.22,IF(AH1715=6,854.38,IF(AH1715=7,321.54,IF(AH1715=8,190.76,IF(AH1715=9,1136.74,IF(AH1715=10,408.8,IF(AH1715=11,265.92)))))))))</f>
        <v>0</v>
      </c>
      <c r="CC1716" s="52" t="b">
        <f>IF(AI1715=3,392.34,IF(AI1715=4,179.86,IF(AI1715=5,97.76,IF(AI1715=6,492.16,IF(AI1715=7,224.14,IF(AI1715=8,123.84,IF(AI1715=9,594.22,IF(AI1715=10,280.82,IF(AI1715=11,159.34)))))))))</f>
        <v>0</v>
      </c>
      <c r="CD1716" s="52" t="b">
        <f>IF(AJ1715=3,216.7,IF(AJ1715=4,129.3,IF(AJ1715=5,91.5,IF(AJ1715=6,288.54,IF(AJ1715=7,173.16,IF(AJ1715=8,122.92,IF(AJ1715=9,390.32,IF(AJ1715=10,236.48,IF(AJ1715=11,167.76)))))))))</f>
        <v>0</v>
      </c>
      <c r="CE1716" s="52" t="b">
        <f>IF(AK1715=3,281.7,IF(AK1715=4,209.68,IF(AK1715=5,106.64,IF(AK1715=6,572.92,IF(AK1715=7,238.84,IF(AK1715=8,126.84,IF(AK1715=9,826.54,IF(AK1715=10,282.66,IF(AK1715=11,292)))))))))</f>
        <v>0</v>
      </c>
      <c r="CF1716" s="52" t="b">
        <f>IF(AL1715=3,702.84,IF(AL1715=4,1094.44,IF(AL1715=5,312.66,IF(AL1715=6,1445.98,IF(AL1715=7,1277.92,IF(AL1715=8,377.58,IF(AL1715=9,1892.8,IF(AL1715=10,1398.92,IF(AL1715=11,723.4)))))))))</f>
        <v>0</v>
      </c>
      <c r="CG1716" s="52" t="b">
        <f>IF(AM1715=3,92.82,IF(AM1715=4,38.02,IF(AM1715=5,31.92,IF(AM1715=6,157.8,IF(AM1715=7,64.68,IF(AM1715=8,54.18,IF(AM1715=9,250.54,IF(AM1715=10,96.96,IF(AM1715=11,86.94)))))))))</f>
        <v>0</v>
      </c>
    </row>
    <row r="1717" spans="1:88" ht="30" customHeight="1">
      <c r="A1717" s="375"/>
      <c r="B1717" s="282" t="s">
        <v>341</v>
      </c>
      <c r="C1717" s="282">
        <f>C1663+C1672+C1681+C1690+C1699+C1708</f>
        <v>5875.98</v>
      </c>
      <c r="D1717" s="282" t="s">
        <v>27</v>
      </c>
      <c r="E1717" s="2" t="s">
        <v>28</v>
      </c>
      <c r="F1717" s="10">
        <f>G1717+I1717+J1717+L1717+Q1717+S1717+U1717+V1717+W1717+Y1717+Z1717</f>
        <v>4217470.6899999995</v>
      </c>
      <c r="G1717" s="44">
        <f>G1663+G1672+G1681+G1690+G1699+G1708</f>
        <v>4217470.6899999995</v>
      </c>
      <c r="H1717" s="40">
        <f t="shared" ref="H1717:Z1722" si="3949">H1663+H1672+H1681+H1690+H1699+H1708</f>
        <v>0</v>
      </c>
      <c r="I1717" s="40">
        <f t="shared" si="3949"/>
        <v>0</v>
      </c>
      <c r="J1717" s="40">
        <f t="shared" si="3949"/>
        <v>0</v>
      </c>
      <c r="K1717" s="40">
        <f t="shared" si="3949"/>
        <v>0</v>
      </c>
      <c r="L1717" s="40">
        <f t="shared" si="3949"/>
        <v>0</v>
      </c>
      <c r="M1717" s="40">
        <f t="shared" si="3949"/>
        <v>0</v>
      </c>
      <c r="N1717" s="40">
        <f t="shared" si="3949"/>
        <v>0</v>
      </c>
      <c r="O1717" s="40">
        <f t="shared" si="3949"/>
        <v>0</v>
      </c>
      <c r="P1717" s="40">
        <f t="shared" si="3949"/>
        <v>0</v>
      </c>
      <c r="Q1717" s="40">
        <f t="shared" si="3949"/>
        <v>0</v>
      </c>
      <c r="R1717" s="40">
        <f t="shared" si="3949"/>
        <v>0</v>
      </c>
      <c r="S1717" s="40">
        <f t="shared" si="3949"/>
        <v>0</v>
      </c>
      <c r="T1717" s="40">
        <f t="shared" si="3949"/>
        <v>0</v>
      </c>
      <c r="U1717" s="40">
        <f t="shared" si="3949"/>
        <v>0</v>
      </c>
      <c r="V1717" s="40">
        <f t="shared" si="3949"/>
        <v>0</v>
      </c>
      <c r="W1717" s="40">
        <f t="shared" si="3949"/>
        <v>0</v>
      </c>
      <c r="X1717" s="40">
        <f t="shared" si="3949"/>
        <v>0</v>
      </c>
      <c r="Y1717" s="40">
        <f t="shared" si="3949"/>
        <v>0</v>
      </c>
      <c r="Z1717" s="40">
        <f t="shared" si="3949"/>
        <v>0</v>
      </c>
      <c r="AA1717" s="27" t="s">
        <v>328</v>
      </c>
      <c r="AO1717" s="4">
        <f t="shared" si="3924"/>
        <v>0</v>
      </c>
      <c r="AP1717" s="4">
        <f t="shared" si="3925"/>
        <v>0</v>
      </c>
      <c r="AQ1717" s="4">
        <f t="shared" si="3879"/>
        <v>0</v>
      </c>
      <c r="AU1717" s="331"/>
      <c r="AV1717" s="326" t="s">
        <v>341</v>
      </c>
      <c r="AW1717" s="326">
        <f>AW1663+AW1672+AW1681+AW1690+AW1699+AW1708</f>
        <v>5875.98</v>
      </c>
      <c r="AX1717" s="326" t="s">
        <v>27</v>
      </c>
      <c r="AY1717" s="2" t="s">
        <v>28</v>
      </c>
      <c r="AZ1717" s="10">
        <f>BA1717+BC1717+BD1717+BF1717+BK1717+BM1717+BO1717+BP1717+BQ1717+BS1717+BT1717</f>
        <v>8434941.379999999</v>
      </c>
      <c r="BA1717" s="44">
        <f>BA1663+BA1672+BA1681+BA1690+BA1699+BA1708</f>
        <v>8434941.379999999</v>
      </c>
      <c r="BB1717" s="102">
        <f t="shared" ref="BB1717:BT1717" si="3950">BB1663+BB1672+BB1681+BB1690+BB1699+BB1708</f>
        <v>0</v>
      </c>
      <c r="BC1717" s="102">
        <f t="shared" si="3950"/>
        <v>0</v>
      </c>
      <c r="BD1717" s="102">
        <f t="shared" si="3950"/>
        <v>0</v>
      </c>
      <c r="BE1717" s="102">
        <f t="shared" si="3950"/>
        <v>0</v>
      </c>
      <c r="BF1717" s="102">
        <f t="shared" si="3950"/>
        <v>0</v>
      </c>
      <c r="BG1717" s="102">
        <f t="shared" si="3950"/>
        <v>0</v>
      </c>
      <c r="BH1717" s="102">
        <f t="shared" si="3950"/>
        <v>0</v>
      </c>
      <c r="BI1717" s="102">
        <f t="shared" si="3950"/>
        <v>0</v>
      </c>
      <c r="BJ1717" s="102">
        <f t="shared" si="3950"/>
        <v>0</v>
      </c>
      <c r="BK1717" s="102">
        <f t="shared" si="3950"/>
        <v>0</v>
      </c>
      <c r="BL1717" s="102">
        <f t="shared" si="3950"/>
        <v>0</v>
      </c>
      <c r="BM1717" s="102">
        <f t="shared" si="3950"/>
        <v>0</v>
      </c>
      <c r="BN1717" s="102">
        <f t="shared" si="3950"/>
        <v>0</v>
      </c>
      <c r="BO1717" s="102">
        <f t="shared" si="3950"/>
        <v>0</v>
      </c>
      <c r="BP1717" s="102">
        <f t="shared" si="3950"/>
        <v>0</v>
      </c>
      <c r="BQ1717" s="102">
        <f t="shared" si="3950"/>
        <v>0</v>
      </c>
      <c r="BR1717" s="102">
        <f t="shared" si="3950"/>
        <v>0</v>
      </c>
      <c r="BS1717" s="102">
        <f t="shared" si="3950"/>
        <v>0</v>
      </c>
      <c r="BT1717" s="102">
        <f t="shared" si="3950"/>
        <v>0</v>
      </c>
      <c r="BU1717" s="27" t="s">
        <v>328</v>
      </c>
      <c r="CI1717" s="32">
        <f>BF1717-BG1717</f>
        <v>0</v>
      </c>
    </row>
    <row r="1718" spans="1:88" ht="60" customHeight="1">
      <c r="A1718" s="376"/>
      <c r="B1718" s="283"/>
      <c r="C1718" s="283"/>
      <c r="D1718" s="342"/>
      <c r="E1718" s="2" t="s">
        <v>29</v>
      </c>
      <c r="F1718" s="10">
        <f t="shared" ref="F1718:F1722" si="3951">G1718+I1718+J1718+L1718+Q1718+S1718+U1718+V1718+W1718+Y1718+Z1718</f>
        <v>0</v>
      </c>
      <c r="G1718" s="40">
        <f t="shared" ref="G1718:V1722" si="3952">G1664+G1673+G1682+G1691+G1700+G1709</f>
        <v>0</v>
      </c>
      <c r="H1718" s="40">
        <f t="shared" si="3952"/>
        <v>0</v>
      </c>
      <c r="I1718" s="40">
        <f t="shared" si="3952"/>
        <v>0</v>
      </c>
      <c r="J1718" s="40">
        <f t="shared" si="3952"/>
        <v>0</v>
      </c>
      <c r="K1718" s="40">
        <f t="shared" si="3952"/>
        <v>0</v>
      </c>
      <c r="L1718" s="40">
        <f t="shared" si="3952"/>
        <v>0</v>
      </c>
      <c r="M1718" s="40">
        <f t="shared" si="3952"/>
        <v>0</v>
      </c>
      <c r="N1718" s="40">
        <f t="shared" si="3952"/>
        <v>0</v>
      </c>
      <c r="O1718" s="40">
        <f t="shared" si="3952"/>
        <v>0</v>
      </c>
      <c r="P1718" s="40">
        <f t="shared" si="3952"/>
        <v>0</v>
      </c>
      <c r="Q1718" s="40">
        <f t="shared" si="3952"/>
        <v>0</v>
      </c>
      <c r="R1718" s="40">
        <f t="shared" si="3952"/>
        <v>0</v>
      </c>
      <c r="S1718" s="40">
        <f t="shared" si="3952"/>
        <v>0</v>
      </c>
      <c r="T1718" s="40">
        <f t="shared" si="3952"/>
        <v>0</v>
      </c>
      <c r="U1718" s="40">
        <f t="shared" si="3952"/>
        <v>0</v>
      </c>
      <c r="V1718" s="40">
        <f t="shared" si="3952"/>
        <v>0</v>
      </c>
      <c r="W1718" s="40">
        <f t="shared" si="3949"/>
        <v>0</v>
      </c>
      <c r="X1718" s="40">
        <f t="shared" si="3949"/>
        <v>0</v>
      </c>
      <c r="Y1718" s="40">
        <f t="shared" si="3949"/>
        <v>0</v>
      </c>
      <c r="Z1718" s="40">
        <f t="shared" si="3949"/>
        <v>0</v>
      </c>
      <c r="AA1718" s="27" t="s">
        <v>329</v>
      </c>
      <c r="AO1718" s="4">
        <f t="shared" si="3924"/>
        <v>0</v>
      </c>
      <c r="AP1718" s="4">
        <f t="shared" si="3925"/>
        <v>0</v>
      </c>
      <c r="AQ1718" s="4">
        <f t="shared" si="3879"/>
        <v>0</v>
      </c>
      <c r="AU1718" s="331"/>
      <c r="AV1718" s="326"/>
      <c r="AW1718" s="326"/>
      <c r="AX1718" s="326"/>
      <c r="AY1718" s="2" t="s">
        <v>29</v>
      </c>
      <c r="AZ1718" s="10">
        <f t="shared" ref="AZ1718:AZ1722" si="3953">BA1718+BC1718+BD1718+BF1718+BK1718+BM1718+BO1718+BP1718+BQ1718+BS1718+BT1718</f>
        <v>0</v>
      </c>
      <c r="BA1718" s="102">
        <f t="shared" ref="BA1718:BT1718" si="3954">BA1664+BA1673+BA1682+BA1691+BA1700+BA1709</f>
        <v>0</v>
      </c>
      <c r="BB1718" s="102">
        <f t="shared" si="3954"/>
        <v>0</v>
      </c>
      <c r="BC1718" s="102">
        <f t="shared" si="3954"/>
        <v>0</v>
      </c>
      <c r="BD1718" s="102">
        <f t="shared" si="3954"/>
        <v>0</v>
      </c>
      <c r="BE1718" s="102">
        <f t="shared" si="3954"/>
        <v>0</v>
      </c>
      <c r="BF1718" s="102">
        <f t="shared" si="3954"/>
        <v>0</v>
      </c>
      <c r="BG1718" s="102">
        <f t="shared" si="3954"/>
        <v>0</v>
      </c>
      <c r="BH1718" s="102">
        <f t="shared" si="3954"/>
        <v>0</v>
      </c>
      <c r="BI1718" s="102">
        <f t="shared" si="3954"/>
        <v>0</v>
      </c>
      <c r="BJ1718" s="102">
        <f t="shared" si="3954"/>
        <v>0</v>
      </c>
      <c r="BK1718" s="102">
        <f t="shared" si="3954"/>
        <v>0</v>
      </c>
      <c r="BL1718" s="102">
        <f t="shared" si="3954"/>
        <v>0</v>
      </c>
      <c r="BM1718" s="102">
        <f t="shared" si="3954"/>
        <v>0</v>
      </c>
      <c r="BN1718" s="102">
        <f t="shared" si="3954"/>
        <v>0</v>
      </c>
      <c r="BO1718" s="102">
        <f t="shared" si="3954"/>
        <v>0</v>
      </c>
      <c r="BP1718" s="102">
        <f t="shared" si="3954"/>
        <v>0</v>
      </c>
      <c r="BQ1718" s="102">
        <f t="shared" si="3954"/>
        <v>0</v>
      </c>
      <c r="BR1718" s="102">
        <f t="shared" si="3954"/>
        <v>0</v>
      </c>
      <c r="BS1718" s="102">
        <f t="shared" si="3954"/>
        <v>0</v>
      </c>
      <c r="BT1718" s="102">
        <f t="shared" si="3954"/>
        <v>0</v>
      </c>
      <c r="BU1718" s="27" t="s">
        <v>329</v>
      </c>
    </row>
    <row r="1719" spans="1:88" ht="120" customHeight="1">
      <c r="A1719" s="376"/>
      <c r="B1719" s="283"/>
      <c r="C1719" s="283"/>
      <c r="D1719" s="282" t="s">
        <v>30</v>
      </c>
      <c r="E1719" s="2" t="s">
        <v>31</v>
      </c>
      <c r="F1719" s="10">
        <f t="shared" si="3951"/>
        <v>0</v>
      </c>
      <c r="G1719" s="40">
        <f t="shared" si="3952"/>
        <v>0</v>
      </c>
      <c r="H1719" s="40">
        <f t="shared" si="3949"/>
        <v>0</v>
      </c>
      <c r="I1719" s="40">
        <f t="shared" si="3949"/>
        <v>0</v>
      </c>
      <c r="J1719" s="40">
        <f t="shared" si="3949"/>
        <v>0</v>
      </c>
      <c r="K1719" s="40">
        <f t="shared" si="3949"/>
        <v>0</v>
      </c>
      <c r="L1719" s="40">
        <f t="shared" si="3949"/>
        <v>0</v>
      </c>
      <c r="M1719" s="40">
        <f t="shared" si="3949"/>
        <v>0</v>
      </c>
      <c r="N1719" s="40">
        <f t="shared" si="3949"/>
        <v>0</v>
      </c>
      <c r="O1719" s="40">
        <f t="shared" si="3949"/>
        <v>0</v>
      </c>
      <c r="P1719" s="40">
        <f t="shared" si="3949"/>
        <v>0</v>
      </c>
      <c r="Q1719" s="40">
        <f t="shared" si="3949"/>
        <v>0</v>
      </c>
      <c r="R1719" s="40">
        <f t="shared" si="3949"/>
        <v>0</v>
      </c>
      <c r="S1719" s="40">
        <f t="shared" si="3949"/>
        <v>0</v>
      </c>
      <c r="T1719" s="40">
        <f t="shared" si="3949"/>
        <v>0</v>
      </c>
      <c r="U1719" s="40">
        <f t="shared" si="3949"/>
        <v>0</v>
      </c>
      <c r="V1719" s="40">
        <f t="shared" si="3949"/>
        <v>0</v>
      </c>
      <c r="W1719" s="40">
        <f t="shared" si="3949"/>
        <v>0</v>
      </c>
      <c r="X1719" s="40">
        <f t="shared" si="3949"/>
        <v>0</v>
      </c>
      <c r="Y1719" s="40">
        <f t="shared" si="3949"/>
        <v>0</v>
      </c>
      <c r="Z1719" s="40">
        <f t="shared" si="3949"/>
        <v>0</v>
      </c>
      <c r="AA1719" s="27" t="s">
        <v>330</v>
      </c>
      <c r="AO1719" s="4">
        <f t="shared" si="3924"/>
        <v>0</v>
      </c>
      <c r="AP1719" s="4">
        <f t="shared" si="3925"/>
        <v>0</v>
      </c>
      <c r="AQ1719" s="4">
        <f t="shared" si="3879"/>
        <v>0</v>
      </c>
      <c r="AT1719" s="32">
        <f>AZ1719-BC1719</f>
        <v>0</v>
      </c>
      <c r="AU1719" s="331"/>
      <c r="AV1719" s="326"/>
      <c r="AW1719" s="326"/>
      <c r="AX1719" s="326" t="s">
        <v>30</v>
      </c>
      <c r="AY1719" s="2" t="s">
        <v>31</v>
      </c>
      <c r="AZ1719" s="10">
        <f t="shared" si="3953"/>
        <v>0</v>
      </c>
      <c r="BA1719" s="102">
        <f t="shared" ref="BA1719:BT1719" si="3955">BA1665+BA1674+BA1683+BA1692+BA1701+BA1710</f>
        <v>0</v>
      </c>
      <c r="BB1719" s="102">
        <f t="shared" si="3955"/>
        <v>0</v>
      </c>
      <c r="BC1719" s="102">
        <f t="shared" si="3955"/>
        <v>0</v>
      </c>
      <c r="BD1719" s="102">
        <f t="shared" si="3955"/>
        <v>0</v>
      </c>
      <c r="BE1719" s="102">
        <f t="shared" si="3955"/>
        <v>0</v>
      </c>
      <c r="BF1719" s="102">
        <f t="shared" si="3955"/>
        <v>0</v>
      </c>
      <c r="BG1719" s="102">
        <f t="shared" si="3955"/>
        <v>0</v>
      </c>
      <c r="BH1719" s="102">
        <f t="shared" si="3955"/>
        <v>0</v>
      </c>
      <c r="BI1719" s="102">
        <f t="shared" si="3955"/>
        <v>0</v>
      </c>
      <c r="BJ1719" s="102">
        <f t="shared" si="3955"/>
        <v>0</v>
      </c>
      <c r="BK1719" s="102">
        <f t="shared" si="3955"/>
        <v>0</v>
      </c>
      <c r="BL1719" s="102">
        <f t="shared" si="3955"/>
        <v>0</v>
      </c>
      <c r="BM1719" s="102">
        <f t="shared" si="3955"/>
        <v>0</v>
      </c>
      <c r="BN1719" s="102">
        <f t="shared" si="3955"/>
        <v>0</v>
      </c>
      <c r="BO1719" s="102">
        <f t="shared" si="3955"/>
        <v>0</v>
      </c>
      <c r="BP1719" s="102">
        <f t="shared" si="3955"/>
        <v>0</v>
      </c>
      <c r="BQ1719" s="102">
        <f t="shared" si="3955"/>
        <v>0</v>
      </c>
      <c r="BR1719" s="102">
        <f t="shared" si="3955"/>
        <v>0</v>
      </c>
      <c r="BS1719" s="102">
        <f t="shared" si="3955"/>
        <v>0</v>
      </c>
      <c r="BT1719" s="102">
        <f t="shared" si="3955"/>
        <v>0</v>
      </c>
      <c r="BU1719" s="27" t="s">
        <v>330</v>
      </c>
    </row>
    <row r="1720" spans="1:88" ht="30" customHeight="1">
      <c r="A1720" s="376"/>
      <c r="B1720" s="283"/>
      <c r="C1720" s="283"/>
      <c r="D1720" s="283"/>
      <c r="E1720" s="2" t="s">
        <v>32</v>
      </c>
      <c r="F1720" s="10">
        <f t="shared" si="3951"/>
        <v>0</v>
      </c>
      <c r="G1720" s="40">
        <f t="shared" si="3952"/>
        <v>0</v>
      </c>
      <c r="H1720" s="40">
        <f t="shared" si="3949"/>
        <v>0</v>
      </c>
      <c r="I1720" s="40">
        <f t="shared" si="3949"/>
        <v>0</v>
      </c>
      <c r="J1720" s="40">
        <f t="shared" si="3949"/>
        <v>0</v>
      </c>
      <c r="K1720" s="40">
        <f t="shared" si="3949"/>
        <v>0</v>
      </c>
      <c r="L1720" s="40">
        <f t="shared" si="3949"/>
        <v>0</v>
      </c>
      <c r="M1720" s="40">
        <f t="shared" si="3949"/>
        <v>0</v>
      </c>
      <c r="N1720" s="40">
        <f t="shared" si="3949"/>
        <v>0</v>
      </c>
      <c r="O1720" s="40">
        <f t="shared" si="3949"/>
        <v>0</v>
      </c>
      <c r="P1720" s="40">
        <f t="shared" si="3949"/>
        <v>0</v>
      </c>
      <c r="Q1720" s="40">
        <f t="shared" si="3949"/>
        <v>0</v>
      </c>
      <c r="R1720" s="40">
        <f t="shared" si="3949"/>
        <v>0</v>
      </c>
      <c r="S1720" s="40">
        <f t="shared" si="3949"/>
        <v>0</v>
      </c>
      <c r="T1720" s="40">
        <f t="shared" si="3949"/>
        <v>0</v>
      </c>
      <c r="U1720" s="40">
        <f t="shared" si="3949"/>
        <v>0</v>
      </c>
      <c r="V1720" s="40">
        <f t="shared" si="3949"/>
        <v>0</v>
      </c>
      <c r="W1720" s="40">
        <f t="shared" si="3949"/>
        <v>0</v>
      </c>
      <c r="X1720" s="40">
        <f t="shared" si="3949"/>
        <v>0</v>
      </c>
      <c r="Y1720" s="40">
        <f t="shared" si="3949"/>
        <v>0</v>
      </c>
      <c r="Z1720" s="40">
        <f t="shared" si="3949"/>
        <v>0</v>
      </c>
      <c r="AA1720" s="27" t="s">
        <v>331</v>
      </c>
      <c r="AO1720" s="4">
        <f t="shared" si="3924"/>
        <v>0</v>
      </c>
      <c r="AP1720" s="4">
        <f t="shared" si="3925"/>
        <v>0</v>
      </c>
      <c r="AQ1720" s="4">
        <f t="shared" si="3879"/>
        <v>0</v>
      </c>
      <c r="AU1720" s="331"/>
      <c r="AV1720" s="326"/>
      <c r="AW1720" s="326"/>
      <c r="AX1720" s="326"/>
      <c r="AY1720" s="2" t="s">
        <v>32</v>
      </c>
      <c r="AZ1720" s="10">
        <f t="shared" si="3953"/>
        <v>0</v>
      </c>
      <c r="BA1720" s="102">
        <f t="shared" ref="BA1720:BT1720" si="3956">BA1666+BA1675+BA1684+BA1693+BA1702+BA1711</f>
        <v>0</v>
      </c>
      <c r="BB1720" s="102">
        <f t="shared" si="3956"/>
        <v>0</v>
      </c>
      <c r="BC1720" s="102">
        <f t="shared" si="3956"/>
        <v>0</v>
      </c>
      <c r="BD1720" s="102">
        <f t="shared" si="3956"/>
        <v>0</v>
      </c>
      <c r="BE1720" s="102">
        <f t="shared" si="3956"/>
        <v>0</v>
      </c>
      <c r="BF1720" s="102">
        <f t="shared" si="3956"/>
        <v>0</v>
      </c>
      <c r="BG1720" s="102">
        <f t="shared" si="3956"/>
        <v>0</v>
      </c>
      <c r="BH1720" s="102">
        <f t="shared" si="3956"/>
        <v>0</v>
      </c>
      <c r="BI1720" s="102">
        <f t="shared" si="3956"/>
        <v>0</v>
      </c>
      <c r="BJ1720" s="102">
        <f t="shared" si="3956"/>
        <v>0</v>
      </c>
      <c r="BK1720" s="102">
        <f t="shared" si="3956"/>
        <v>0</v>
      </c>
      <c r="BL1720" s="102">
        <f t="shared" si="3956"/>
        <v>0</v>
      </c>
      <c r="BM1720" s="102">
        <f t="shared" si="3956"/>
        <v>0</v>
      </c>
      <c r="BN1720" s="102">
        <f t="shared" si="3956"/>
        <v>0</v>
      </c>
      <c r="BO1720" s="102">
        <f t="shared" si="3956"/>
        <v>0</v>
      </c>
      <c r="BP1720" s="102">
        <f t="shared" si="3956"/>
        <v>0</v>
      </c>
      <c r="BQ1720" s="102">
        <f t="shared" si="3956"/>
        <v>0</v>
      </c>
      <c r="BR1720" s="102">
        <f t="shared" si="3956"/>
        <v>0</v>
      </c>
      <c r="BS1720" s="102">
        <f t="shared" si="3956"/>
        <v>0</v>
      </c>
      <c r="BT1720" s="102">
        <f t="shared" si="3956"/>
        <v>0</v>
      </c>
      <c r="BU1720" s="27" t="s">
        <v>331</v>
      </c>
    </row>
    <row r="1721" spans="1:88" ht="30" customHeight="1">
      <c r="A1721" s="376"/>
      <c r="B1721" s="283"/>
      <c r="C1721" s="283"/>
      <c r="D1721" s="283"/>
      <c r="E1721" s="2" t="s">
        <v>33</v>
      </c>
      <c r="F1721" s="10">
        <f t="shared" si="3951"/>
        <v>0</v>
      </c>
      <c r="G1721" s="40">
        <f t="shared" si="3952"/>
        <v>0</v>
      </c>
      <c r="H1721" s="40">
        <f t="shared" si="3949"/>
        <v>0</v>
      </c>
      <c r="I1721" s="40">
        <f t="shared" si="3949"/>
        <v>0</v>
      </c>
      <c r="J1721" s="40">
        <f t="shared" si="3949"/>
        <v>0</v>
      </c>
      <c r="K1721" s="40">
        <f t="shared" si="3949"/>
        <v>0</v>
      </c>
      <c r="L1721" s="40">
        <f t="shared" si="3949"/>
        <v>0</v>
      </c>
      <c r="M1721" s="40">
        <f t="shared" si="3949"/>
        <v>0</v>
      </c>
      <c r="N1721" s="40">
        <f t="shared" si="3949"/>
        <v>0</v>
      </c>
      <c r="O1721" s="40">
        <f t="shared" si="3949"/>
        <v>0</v>
      </c>
      <c r="P1721" s="40">
        <f t="shared" si="3949"/>
        <v>0</v>
      </c>
      <c r="Q1721" s="40">
        <f t="shared" si="3949"/>
        <v>0</v>
      </c>
      <c r="R1721" s="40">
        <f t="shared" si="3949"/>
        <v>0</v>
      </c>
      <c r="S1721" s="40">
        <f t="shared" si="3949"/>
        <v>0</v>
      </c>
      <c r="T1721" s="40">
        <f t="shared" si="3949"/>
        <v>0</v>
      </c>
      <c r="U1721" s="40">
        <f t="shared" si="3949"/>
        <v>0</v>
      </c>
      <c r="V1721" s="40">
        <f t="shared" si="3949"/>
        <v>0</v>
      </c>
      <c r="W1721" s="40">
        <f t="shared" si="3949"/>
        <v>0</v>
      </c>
      <c r="X1721" s="40">
        <f t="shared" si="3949"/>
        <v>0</v>
      </c>
      <c r="Y1721" s="40">
        <f t="shared" si="3949"/>
        <v>0</v>
      </c>
      <c r="Z1721" s="40">
        <f t="shared" si="3949"/>
        <v>0</v>
      </c>
      <c r="AA1721" s="27" t="s">
        <v>332</v>
      </c>
      <c r="AO1721" s="4">
        <f t="shared" si="3924"/>
        <v>0</v>
      </c>
      <c r="AP1721" s="4">
        <f t="shared" si="3925"/>
        <v>0</v>
      </c>
      <c r="AQ1721" s="4">
        <f t="shared" si="3879"/>
        <v>0</v>
      </c>
      <c r="AU1721" s="331"/>
      <c r="AV1721" s="326"/>
      <c r="AW1721" s="326"/>
      <c r="AX1721" s="326"/>
      <c r="AY1721" s="2" t="s">
        <v>33</v>
      </c>
      <c r="AZ1721" s="10">
        <f t="shared" si="3953"/>
        <v>0</v>
      </c>
      <c r="BA1721" s="102">
        <f t="shared" ref="BA1721:BT1721" si="3957">BA1667+BA1676+BA1685+BA1694+BA1703+BA1712</f>
        <v>0</v>
      </c>
      <c r="BB1721" s="102">
        <f t="shared" si="3957"/>
        <v>0</v>
      </c>
      <c r="BC1721" s="102">
        <f t="shared" si="3957"/>
        <v>0</v>
      </c>
      <c r="BD1721" s="102">
        <f t="shared" si="3957"/>
        <v>0</v>
      </c>
      <c r="BE1721" s="102">
        <f t="shared" si="3957"/>
        <v>0</v>
      </c>
      <c r="BF1721" s="102">
        <f t="shared" si="3957"/>
        <v>0</v>
      </c>
      <c r="BG1721" s="102">
        <f t="shared" si="3957"/>
        <v>0</v>
      </c>
      <c r="BH1721" s="102">
        <f t="shared" si="3957"/>
        <v>0</v>
      </c>
      <c r="BI1721" s="102">
        <f t="shared" si="3957"/>
        <v>0</v>
      </c>
      <c r="BJ1721" s="102">
        <f t="shared" si="3957"/>
        <v>0</v>
      </c>
      <c r="BK1721" s="102">
        <f t="shared" si="3957"/>
        <v>0</v>
      </c>
      <c r="BL1721" s="102">
        <f t="shared" si="3957"/>
        <v>0</v>
      </c>
      <c r="BM1721" s="102">
        <f t="shared" si="3957"/>
        <v>0</v>
      </c>
      <c r="BN1721" s="102">
        <f t="shared" si="3957"/>
        <v>0</v>
      </c>
      <c r="BO1721" s="102">
        <f t="shared" si="3957"/>
        <v>0</v>
      </c>
      <c r="BP1721" s="102">
        <f t="shared" si="3957"/>
        <v>0</v>
      </c>
      <c r="BQ1721" s="102">
        <f t="shared" si="3957"/>
        <v>0</v>
      </c>
      <c r="BR1721" s="102">
        <f t="shared" si="3957"/>
        <v>0</v>
      </c>
      <c r="BS1721" s="102">
        <f t="shared" si="3957"/>
        <v>0</v>
      </c>
      <c r="BT1721" s="102">
        <f t="shared" si="3957"/>
        <v>0</v>
      </c>
      <c r="BU1721" s="27" t="s">
        <v>332</v>
      </c>
    </row>
    <row r="1722" spans="1:88" ht="30" customHeight="1">
      <c r="A1722" s="376"/>
      <c r="B1722" s="283"/>
      <c r="C1722" s="283"/>
      <c r="D1722" s="342"/>
      <c r="E1722" s="2" t="s">
        <v>34</v>
      </c>
      <c r="F1722" s="10">
        <f t="shared" si="3951"/>
        <v>0</v>
      </c>
      <c r="G1722" s="40">
        <f t="shared" si="3952"/>
        <v>0</v>
      </c>
      <c r="H1722" s="40">
        <f t="shared" si="3949"/>
        <v>0</v>
      </c>
      <c r="I1722" s="40">
        <f t="shared" si="3949"/>
        <v>0</v>
      </c>
      <c r="J1722" s="40">
        <f t="shared" si="3949"/>
        <v>0</v>
      </c>
      <c r="K1722" s="40">
        <f t="shared" si="3949"/>
        <v>0</v>
      </c>
      <c r="L1722" s="40">
        <f t="shared" si="3949"/>
        <v>0</v>
      </c>
      <c r="M1722" s="40">
        <f t="shared" si="3949"/>
        <v>0</v>
      </c>
      <c r="N1722" s="40">
        <f t="shared" si="3949"/>
        <v>0</v>
      </c>
      <c r="O1722" s="40">
        <f t="shared" si="3949"/>
        <v>0</v>
      </c>
      <c r="P1722" s="40">
        <f t="shared" si="3949"/>
        <v>0</v>
      </c>
      <c r="Q1722" s="40">
        <f t="shared" si="3949"/>
        <v>0</v>
      </c>
      <c r="R1722" s="40">
        <f t="shared" si="3949"/>
        <v>0</v>
      </c>
      <c r="S1722" s="40">
        <f t="shared" si="3949"/>
        <v>0</v>
      </c>
      <c r="T1722" s="40">
        <f t="shared" si="3949"/>
        <v>0</v>
      </c>
      <c r="U1722" s="40">
        <f t="shared" si="3949"/>
        <v>0</v>
      </c>
      <c r="V1722" s="40">
        <f t="shared" si="3949"/>
        <v>0</v>
      </c>
      <c r="W1722" s="40">
        <f t="shared" si="3949"/>
        <v>0</v>
      </c>
      <c r="X1722" s="40">
        <f t="shared" si="3949"/>
        <v>0</v>
      </c>
      <c r="Y1722" s="40">
        <f t="shared" si="3949"/>
        <v>0</v>
      </c>
      <c r="Z1722" s="40">
        <f t="shared" si="3949"/>
        <v>0</v>
      </c>
      <c r="AA1722" s="27" t="s">
        <v>333</v>
      </c>
      <c r="AO1722" s="4">
        <f t="shared" si="3924"/>
        <v>0</v>
      </c>
      <c r="AP1722" s="4">
        <f t="shared" si="3925"/>
        <v>0</v>
      </c>
      <c r="AQ1722" s="4">
        <f t="shared" si="3879"/>
        <v>0</v>
      </c>
      <c r="AU1722" s="331"/>
      <c r="AV1722" s="326"/>
      <c r="AW1722" s="326"/>
      <c r="AX1722" s="326"/>
      <c r="AY1722" s="2" t="s">
        <v>34</v>
      </c>
      <c r="AZ1722" s="10">
        <f t="shared" si="3953"/>
        <v>0</v>
      </c>
      <c r="BA1722" s="102">
        <f t="shared" ref="BA1722:BT1722" si="3958">BA1668+BA1677+BA1686+BA1695+BA1704+BA1713</f>
        <v>0</v>
      </c>
      <c r="BB1722" s="102">
        <f t="shared" si="3958"/>
        <v>0</v>
      </c>
      <c r="BC1722" s="102">
        <f t="shared" si="3958"/>
        <v>0</v>
      </c>
      <c r="BD1722" s="102">
        <f t="shared" si="3958"/>
        <v>0</v>
      </c>
      <c r="BE1722" s="102">
        <f t="shared" si="3958"/>
        <v>0</v>
      </c>
      <c r="BF1722" s="102">
        <f t="shared" si="3958"/>
        <v>0</v>
      </c>
      <c r="BG1722" s="102">
        <f t="shared" si="3958"/>
        <v>0</v>
      </c>
      <c r="BH1722" s="102">
        <f t="shared" si="3958"/>
        <v>0</v>
      </c>
      <c r="BI1722" s="102">
        <f t="shared" si="3958"/>
        <v>0</v>
      </c>
      <c r="BJ1722" s="102">
        <f t="shared" si="3958"/>
        <v>0</v>
      </c>
      <c r="BK1722" s="102">
        <f t="shared" si="3958"/>
        <v>0</v>
      </c>
      <c r="BL1722" s="102">
        <f t="shared" si="3958"/>
        <v>0</v>
      </c>
      <c r="BM1722" s="102">
        <f t="shared" si="3958"/>
        <v>0</v>
      </c>
      <c r="BN1722" s="102">
        <f t="shared" si="3958"/>
        <v>0</v>
      </c>
      <c r="BO1722" s="102">
        <f t="shared" si="3958"/>
        <v>0</v>
      </c>
      <c r="BP1722" s="102">
        <f t="shared" si="3958"/>
        <v>0</v>
      </c>
      <c r="BQ1722" s="102">
        <f t="shared" si="3958"/>
        <v>0</v>
      </c>
      <c r="BR1722" s="102">
        <f t="shared" si="3958"/>
        <v>0</v>
      </c>
      <c r="BS1722" s="102">
        <f t="shared" si="3958"/>
        <v>0</v>
      </c>
      <c r="BT1722" s="102">
        <f t="shared" si="3958"/>
        <v>0</v>
      </c>
      <c r="BU1722" s="27" t="s">
        <v>333</v>
      </c>
    </row>
    <row r="1723" spans="1:88" ht="30" customHeight="1">
      <c r="A1723" s="376"/>
      <c r="B1723" s="283"/>
      <c r="C1723" s="283"/>
      <c r="D1723" s="370" t="s">
        <v>35</v>
      </c>
      <c r="E1723" s="371"/>
      <c r="F1723" s="10">
        <f>F1717+F1718+F1719+F1720+F1721+F1722</f>
        <v>4217470.6899999995</v>
      </c>
      <c r="G1723" s="10">
        <f t="shared" ref="G1723" si="3959">G1717+G1718+G1719+G1720+G1721+G1722</f>
        <v>4217470.6899999995</v>
      </c>
      <c r="H1723" s="10">
        <f t="shared" ref="H1723" si="3960">H1717+H1718+H1719+H1720+H1721+H1722</f>
        <v>0</v>
      </c>
      <c r="I1723" s="10">
        <f t="shared" ref="I1723" si="3961">I1717+I1718+I1719+I1720+I1721+I1722</f>
        <v>0</v>
      </c>
      <c r="J1723" s="10">
        <f t="shared" ref="J1723" si="3962">J1717+J1718+J1719+J1720+J1721+J1722</f>
        <v>0</v>
      </c>
      <c r="K1723" s="10">
        <f t="shared" ref="K1723" si="3963">K1717+K1718+K1719+K1720+K1721+K1722</f>
        <v>0</v>
      </c>
      <c r="L1723" s="10">
        <f t="shared" ref="L1723" si="3964">L1717+L1718+L1719+L1720+L1721+L1722</f>
        <v>0</v>
      </c>
      <c r="M1723" s="10">
        <f t="shared" ref="M1723" si="3965">M1717+M1718+M1719+M1720+M1721+M1722</f>
        <v>0</v>
      </c>
      <c r="N1723" s="10">
        <f t="shared" ref="N1723" si="3966">N1717+N1718+N1719+N1720+N1721+N1722</f>
        <v>0</v>
      </c>
      <c r="O1723" s="10">
        <f t="shared" ref="O1723" si="3967">O1717+O1718+O1719+O1720+O1721+O1722</f>
        <v>0</v>
      </c>
      <c r="P1723" s="10">
        <f t="shared" ref="P1723" si="3968">P1717+P1718+P1719+P1720+P1721+P1722</f>
        <v>0</v>
      </c>
      <c r="Q1723" s="10">
        <f t="shared" ref="Q1723" si="3969">Q1717+Q1718+Q1719+Q1720+Q1721+Q1722</f>
        <v>0</v>
      </c>
      <c r="R1723" s="10">
        <f t="shared" ref="R1723" si="3970">R1717+R1718+R1719+R1720+R1721+R1722</f>
        <v>0</v>
      </c>
      <c r="S1723" s="10">
        <f t="shared" ref="S1723" si="3971">S1717+S1718+S1719+S1720+S1721+S1722</f>
        <v>0</v>
      </c>
      <c r="T1723" s="10">
        <f t="shared" ref="T1723" si="3972">T1717+T1718+T1719+T1720+T1721+T1722</f>
        <v>0</v>
      </c>
      <c r="U1723" s="10">
        <f t="shared" ref="U1723" si="3973">U1717+U1718+U1719+U1720+U1721+U1722</f>
        <v>0</v>
      </c>
      <c r="V1723" s="10">
        <f t="shared" ref="V1723" si="3974">V1717+V1718+V1719+V1720+V1721+V1722</f>
        <v>0</v>
      </c>
      <c r="W1723" s="10">
        <f t="shared" ref="W1723" si="3975">W1717+W1718+W1719+W1720+W1721+W1722</f>
        <v>0</v>
      </c>
      <c r="X1723" s="10">
        <f t="shared" ref="X1723" si="3976">X1717+X1718+X1719+X1720+X1721+X1722</f>
        <v>0</v>
      </c>
      <c r="Y1723" s="10">
        <f t="shared" ref="Y1723" si="3977">Y1717+Y1718+Y1719+Y1720+Y1721+Y1722</f>
        <v>0</v>
      </c>
      <c r="Z1723" s="10">
        <f t="shared" ref="Z1723" si="3978">Z1717+Z1718+Z1719+Z1720+Z1721+Z1722</f>
        <v>0</v>
      </c>
      <c r="AA1723" s="27" t="s">
        <v>334</v>
      </c>
      <c r="AO1723" s="4">
        <f t="shared" si="3924"/>
        <v>0</v>
      </c>
      <c r="AP1723" s="4">
        <f t="shared" si="3925"/>
        <v>0</v>
      </c>
      <c r="AQ1723" s="4">
        <f t="shared" si="3879"/>
        <v>0</v>
      </c>
      <c r="AU1723" s="331"/>
      <c r="AV1723" s="326"/>
      <c r="AW1723" s="326"/>
      <c r="AX1723" s="330" t="s">
        <v>35</v>
      </c>
      <c r="AY1723" s="330"/>
      <c r="AZ1723" s="10">
        <f>AZ1717+AZ1718+AZ1719+AZ1720+AZ1721+AZ1722</f>
        <v>8434941.379999999</v>
      </c>
      <c r="BA1723" s="10">
        <f t="shared" ref="BA1723:BT1723" si="3979">BA1717+BA1718+BA1719+BA1720+BA1721+BA1722</f>
        <v>8434941.379999999</v>
      </c>
      <c r="BB1723" s="10">
        <f t="shared" si="3979"/>
        <v>0</v>
      </c>
      <c r="BC1723" s="10">
        <f t="shared" si="3979"/>
        <v>0</v>
      </c>
      <c r="BD1723" s="10">
        <f t="shared" si="3979"/>
        <v>0</v>
      </c>
      <c r="BE1723" s="10">
        <f t="shared" si="3979"/>
        <v>0</v>
      </c>
      <c r="BF1723" s="10">
        <f t="shared" si="3979"/>
        <v>0</v>
      </c>
      <c r="BG1723" s="10">
        <f t="shared" si="3979"/>
        <v>0</v>
      </c>
      <c r="BH1723" s="10">
        <f t="shared" si="3979"/>
        <v>0</v>
      </c>
      <c r="BI1723" s="10">
        <f t="shared" si="3979"/>
        <v>0</v>
      </c>
      <c r="BJ1723" s="10">
        <f t="shared" si="3979"/>
        <v>0</v>
      </c>
      <c r="BK1723" s="10">
        <f t="shared" si="3979"/>
        <v>0</v>
      </c>
      <c r="BL1723" s="10">
        <f t="shared" si="3979"/>
        <v>0</v>
      </c>
      <c r="BM1723" s="10">
        <f t="shared" si="3979"/>
        <v>0</v>
      </c>
      <c r="BN1723" s="10">
        <f t="shared" si="3979"/>
        <v>0</v>
      </c>
      <c r="BO1723" s="10">
        <f t="shared" si="3979"/>
        <v>0</v>
      </c>
      <c r="BP1723" s="10">
        <f t="shared" si="3979"/>
        <v>0</v>
      </c>
      <c r="BQ1723" s="10">
        <f t="shared" si="3979"/>
        <v>0</v>
      </c>
      <c r="BR1723" s="10">
        <f t="shared" si="3979"/>
        <v>0</v>
      </c>
      <c r="BS1723" s="10">
        <f t="shared" si="3979"/>
        <v>0</v>
      </c>
      <c r="BT1723" s="10">
        <f t="shared" si="3979"/>
        <v>0</v>
      </c>
      <c r="BU1723" s="27" t="s">
        <v>334</v>
      </c>
      <c r="CI1723" s="32">
        <f>BF1723-BG1723</f>
        <v>0</v>
      </c>
      <c r="CJ1723" s="123"/>
    </row>
    <row r="1724" spans="1:88" ht="75" customHeight="1">
      <c r="A1724" s="376"/>
      <c r="B1724" s="283"/>
      <c r="C1724" s="283"/>
      <c r="D1724" s="292" t="s">
        <v>53</v>
      </c>
      <c r="E1724" s="293"/>
      <c r="F1724" s="11">
        <f>ROUND(F1723/C1717,2)</f>
        <v>717.75</v>
      </c>
      <c r="G1724" s="11">
        <f>ROUND(G1723/C1717,2)</f>
        <v>717.75</v>
      </c>
      <c r="H1724" s="11">
        <f>ROUND(H1723/C1717,2)</f>
        <v>0</v>
      </c>
      <c r="I1724" s="11">
        <f>ROUND(I1723/C1717,2)</f>
        <v>0</v>
      </c>
      <c r="J1724" s="11">
        <f>ROUND(J1723/C1717,2)</f>
        <v>0</v>
      </c>
      <c r="K1724" s="11">
        <f>ROUND(K1723/C1717,2)</f>
        <v>0</v>
      </c>
      <c r="L1724" s="11">
        <f>ROUND(L1723/C1717,2)</f>
        <v>0</v>
      </c>
      <c r="M1724" s="11">
        <f>ROUND(M1723/C1717,2)</f>
        <v>0</v>
      </c>
      <c r="N1724" s="11">
        <f>ROUND(N1723/C1717,2)</f>
        <v>0</v>
      </c>
      <c r="O1724" s="11">
        <f>ROUND(O1723/C1717,2)</f>
        <v>0</v>
      </c>
      <c r="P1724" s="11">
        <f>ROUND(P1723/C1717,2)</f>
        <v>0</v>
      </c>
      <c r="Q1724" s="11">
        <f>ROUND(Q1723/C1717,2)</f>
        <v>0</v>
      </c>
      <c r="R1724" s="11">
        <f>ROUND(R1723/C1717,2)</f>
        <v>0</v>
      </c>
      <c r="S1724" s="11">
        <f>ROUND(S1723/C1717,2)</f>
        <v>0</v>
      </c>
      <c r="T1724" s="11">
        <f>ROUND(T1723/C1717,2)</f>
        <v>0</v>
      </c>
      <c r="U1724" s="11">
        <f>ROUND(U1723/C1717,2)</f>
        <v>0</v>
      </c>
      <c r="V1724" s="11">
        <f>ROUND(V1723/C1717,2)</f>
        <v>0</v>
      </c>
      <c r="W1724" s="11">
        <f>ROUND(W1723/C1717,2)</f>
        <v>0</v>
      </c>
      <c r="X1724" s="11">
        <f>ROUND(X1723/C1717,2)</f>
        <v>0</v>
      </c>
      <c r="Y1724" s="11">
        <f>ROUND(Y1723/C1717,2)</f>
        <v>0</v>
      </c>
      <c r="Z1724" s="11">
        <f>ROUND(Z1723/C1717,2)</f>
        <v>0</v>
      </c>
      <c r="AA1724" s="27" t="s">
        <v>335</v>
      </c>
      <c r="AD1724" s="52" t="b">
        <f>IF(AND(G1724&gt;947.15,G1724&lt;949),3,IF(AND(G1724&gt;623.59,G1724&lt;625),4,IF(AND(G1724&gt;237.38,G1724&lt;239),5,IF(AND(G1724&gt;1986,G1724&lt;1988),6,IF(AND(G1724&gt;739.75,G1724&lt;741),7,IF(AND(G1724&gt;282.91,G1724&lt;284),8,IF(AND(G1724&gt;2681.35,G1724&lt;2683),9,IF(AND(G1724&gt;828.59,G1724&lt;830),10,IF(AND(G1724&gt;585.15,G1724&lt;587),11,IF(AND(G1724&gt;991.71,G1724&lt;993),12,IF(AND(G1724&gt;652.95,G1724&lt;654),13,IF(AND(G1724&gt;248.59,G1724&lt;250),14,IF(AND(G1724&gt;2079.39,G1724&lt;2081),15,IF(AND(G1724&gt;774.57,G1724&lt;776),16,IF(AND(G1724&gt;296.25,G1724&lt;298),17,IF(AND(G1724&gt;2807.42,G1724&lt;2809),18,IF(AND(G1724&gt;867.59,G1724&lt;869),19,IF(AND(G1724&gt;612.7,G1724&lt;614),20))))))))))))))))))</f>
        <v>0</v>
      </c>
      <c r="AE1724" s="52" t="b">
        <f>IF(AND(I1724&gt;1204.78,I1724&lt;1206),5,IF(AND(I1724&gt;1407.63,I1724&lt;1409),8,IF(AND(I1724&gt;1427.91,I1724&lt;1429),11,IF(AND(I1724&gt;1261.45,I1724&lt;1263),14,IF(AND(I1724&gt;1473.83,I1724&lt;1475),17,IF(AND(I1724&gt;1495.07,I1724&lt;1497),20))))))</f>
        <v>0</v>
      </c>
      <c r="AF1724" s="52" t="b">
        <f>IF(AND(J1724&gt;486.32,J1724&lt;488),3,IF(AND(J1724&gt;324.64,J1724&lt;326),4,IF(AND(J1724&gt;286.99,J1724&lt;288.5),5,IF(AND(J1724&gt;617.7,J1724&lt;618),6,IF(AND(J1724&gt;411.3,J1724&lt;413),7,IF(AND(J1724&gt;365.04,J1724&lt;367),8,IF(AND(J1724&gt;797.54,J1724&lt;799),9,IF(AND(J1724&gt;533.49,J1724&lt;535),10,IF(AND(J1724&gt;475.86,J1724&lt;477),11,IF(AND(J1724&gt;509.22,J1724&lt;511),12,IF(AND(J1724&gt;339.94,J1724&lt;341.2),13,IF(AND(J1724&gt;300.53,J1724&lt;302),14,IF(AND(J1724&gt;646.78,J1724&lt;648),15,IF(AND(J1724&gt;430.68,J1724&lt;432),16,IF(AND(J1724&gt;382.24,J1724&lt;384),17,IF(AND(J1724&gt;835.07,J1724&lt;837),18,IF(AND(J1724&gt;558.61,J1724&lt;560),19,IF(AND(J1724&gt;498.27,J1724&lt;500),20))))))))))))))))))</f>
        <v>0</v>
      </c>
      <c r="AG1724" s="52" t="b">
        <f>IF(AND(L1724&gt;497.89,L1724&lt;499),3,IF(AND(L1724&gt;360.29,L1724&lt;362),4,IF(AND(L1724&gt;249.38,L1724&lt;251),5,IF(AND(L1724&gt;628.22,L1724&lt;630),6,IF(AND(L1724&gt;455.21,L1724&lt;457),7,IF(AND(L1724&gt;315.16,L1724&lt;317),8,IF(AND(L1724&gt;814.35,L1724&lt;816),9,IF(AND(L1724&gt;571.19,L1724&lt;573),10,IF(AND(L1724&gt;401.59,L1724&lt;403),11,IF(AND(L1724&gt;521.33,L1724&lt;523),12,IF(AND(L1724&gt;377.28,L1724&lt;379),13,IF(AND(L1724&gt;261.15,L1724&lt;263),14,IF(AND(L1724&gt;657.8,L1724&lt;659),15,IF(AND(L1724&gt;476.66,L1724&lt;478),16,IF(AND(L1724&gt;330.01,L1724&lt;332),17,IF(AND(L1724&gt;852.67,L1724&lt;854),18,IF(AND(L1724&gt;598.08,L1724&lt;600),19,IF(AND(L1724&gt;420.51,L1724&lt;422),20))))))))))))))))))</f>
        <v>0</v>
      </c>
      <c r="AH1724" s="52" t="b">
        <f>IF(AND(Q1724&gt;358.85,Q1724&lt;360),3,IF(AND(Q1724&gt;129.83,Q1724&lt;131),4,IF(AND(Q1724&gt;77.61,Q1724&lt;79),5,IF(AND(Q1724&gt;426.19,Q1724&lt;428),6,IF(AND(Q1724&gt;159.77,Q1724&lt;161),7,IF(AND(Q1724&gt;94.38,Q1724&lt;96),8,IF(AND(Q1724&gt;567.37,Q1724&lt;569),9,IF(AND(Q1724&gt;203.4,Q1724&lt;205),10,IF(AND(Q1724&gt;131.96,Q1724&lt;133),11,IF(AND(Q1724&gt;375.76,Q1724&lt;377),12,IF(AND(Q1724&gt;135.98,Q1724&lt;137),13,IF(AND(Q1724&gt;81.31,Q1724&lt;83),14,IF(AND(Q1724&gt;446.27,Q1724&lt;448),15,IF(AND(Q1724&gt;167.32,Q1724&lt;169),16,IF(AND(Q1724&gt;98.86,Q1724&lt;100),17,IF(AND(Q1724&gt;594.08,Q1724&lt;596),18,IF(AND(Q1724&gt;213.01,Q1724&lt;215),19,IF(AND(Q1724&gt;138.21,Q1724&lt;140),20))))))))))))))))))</f>
        <v>0</v>
      </c>
      <c r="AI1724" s="52" t="b">
        <f>IF(AND(S1724&gt;195.17,S1724&lt;197),3,IF(AND(S1724&gt;88.93,S1724&lt;90),4,IF(AND(S1724&gt;47.88,S1724&lt;49),5,IF(AND(S1724&gt;245.08,S1724&lt;247),6,IF(AND(S1724&gt;111.07,S1724&lt;113),7,IF(AND(S1724&gt;60.92,S1724&lt;62),8,IF(AND(S1724&gt;296.11,S1724&lt;298),9,IF(AND(S1724&gt;139.41,S1724&lt;141),10,IF(AND(S1724&gt;78.67,S1724&lt;80),11,IF(AND(S1724&gt;204.39,S1724&lt;206),12,IF(AND(S1724&gt;93.16,S1724&lt;95),13,IF(AND(S1724&gt;50.17,S1724&lt;52),14,IF(AND(S1724&gt;256.64,S1724&lt;258),15,IF(AND(S1724&gt;116.33,S1724&lt;118),16,IF(AND(S1724&gt;63.83,S1724&lt;65),17,IF(AND(S1724&gt;310.07,S1724&lt;312),18,IF(AND(S1724&gt;146.01,S1724&lt;148),19,IF(AND(S1724&gt;82.42,S1724&lt;84),20))))))))))))))))))</f>
        <v>0</v>
      </c>
      <c r="AJ1724" s="52" t="b">
        <f>IF(AND(U1724&gt;107.35,U1724&lt;109),3,IF(AND(U1724&gt;63.65,U1724&lt;65),4,IF(AND(U1724&gt;44.75,U1724&lt;46),5,IF(AND(U1724&gt;143.27,U1724&lt;145),6,IF(AND(U1724&gt;85.58,U1724&lt;87),7,IF(AND(U1724&gt;60.46,U1724&lt;62),8,IF(AND(U1724&gt;194.16,U1724&lt;196),9,IF(AND(U1724&gt;117.24,U1724&lt;119),10,IF(AND(U1724&gt;82.88,U1724&lt;84),11,IF(AND(U1724&gt;112.44,U1724&lt;114),12,IF(AND(U1724&gt;66.69,U1724&lt;68),13,IF(AND(U1724&gt;46.9,U1724&lt;48),14,IF(AND(U1724&gt;150.05,U1724&lt;152),15,IF(AND(U1724&gt;90.65,U1724&lt;91),16,IF(AND(U1724&gt;63.34,U1724&lt;65),17,IF(AND(U1724&gt;203.34,U1724&lt;205),18,IF(AND(U1724&gt;122.8,U1724&lt;124),19,IF(AND(U1724&gt;86.83,U1724&lt;88),20))))))))))))))))))</f>
        <v>0</v>
      </c>
      <c r="AK1724" s="52" t="b">
        <f>IF(AND(V1724&gt;139.85,V1724&lt;141),3,IF(AND(V1724&gt;103.84,V1724&lt;105),4,IF(AND(V1724&gt;52.32,V1724&lt;54),5,IF(AND(V1724&gt;285.46,V1724&lt;287),6,IF(AND(V1724&gt;118.42,V1724&lt;120),7,IF(AND(V1724&gt;62.42,V1724&lt;64),8,IF(AND(V1724&gt;412.27,V1724&lt;414),9,IF(AND(V1724&gt;140.33,V1724&lt;142),10,IF(AND(V1724&gt;145,V1724&lt;147),11,IF(AND(V1724&gt;146.47,V1724&lt;148),12,IF(AND(V1724&gt;108.77,V1724&lt;110),13,IF(AND(V1724&gt;54.82,V1724&lt;56),14,IF(AND(V1724&gt;298.92,V1724&lt;300),15,IF(AND(V1724&gt;124.03,V1724&lt;126),16,IF(AND(V1724&gt;65.4,V1724&lt;67),17,IF(AND(V1724&gt;431.69,V1724&lt;433),18,IF(AND(V1724&gt;146.97,V1724&lt;148),19,IF(AND(V1724&gt;151.86,V1724&lt;153),20))))))))))))))))))</f>
        <v>0</v>
      </c>
      <c r="AL1724" s="52" t="b">
        <f>IF(AND(W1724&gt;350.42,W1724&lt;352),3,IF(AND(W1724&gt;546.22,W1724&lt;548),4,IF(AND(W1724&gt;155.33,W1724&lt;157),5,IF(AND(W1724&gt;721.99,W1724&lt;723),6,IF(AND(W1724&gt;638.96,W1724&lt;639),7,IF(AND(W1724&gt;187.79,W1724&lt;189),8,IF(AND(W1724&gt;945.4,W1724&lt;947),9,IF(AND(W1724&gt;698.46,W1724&lt;670),10,IF(AND(W1724&gt;360.7,W1724&lt;362),11,IF(AND(W1724&gt;366.94,W1724&lt;368),12,IF(AND(W1724&gt;571.94,W1724&lt;573),13,IF(AND(W1724&gt;162.68,W1724&lt;164),14,IF(AND(W1724&gt;755.97,W1724&lt;757),15,IF(AND(W1724&gt;667.99,W1724&lt;669),16,IF(AND(W1724&gt;196.66,W1724&lt;198),17,IF(AND(W1724&gt;989.88,W1724&lt;991),18,IF(AND(W1724&gt;731.33,W1724&lt;733),19,IF(AND(W1724&gt;377.7,W1724&lt;379),20))))))))))))))))))</f>
        <v>0</v>
      </c>
      <c r="AM1724" s="52" t="b">
        <f>IF(AND(Y1724&gt;46.2,Y1724&lt;46.5),3,IF(AND(Y1724&gt;18.8,Y1724&lt;19.1),4,IF(AND(Y1724&gt;15.8,Y1724&lt;16),5,IF(AND(Y1724&gt;78.7,Y1724&lt;79),6,IF(AND(Y1724&gt;32.1,Y1724&lt;32.4),7,IF(AND(Y1724&gt;26.9,Y1724&lt;27.3),8,IF(AND(Y1724&gt;125,Y1724&lt;125.5),9,IF(AND(Y1724&gt;48.2,Y1724&lt;48.52),10,IF(AND(Y1724&gt;43.1,Y1724&lt;43.6),11,IF(AND(Y1724&gt;48.53,Y1724&lt;48.7),12,IF(AND(Y1724&gt;19.6,Y1724&lt;20.1),13,IF(AND(Y1724&gt;16.5,Y1724&lt;16.9),14,IF(AND(Y1724&gt;82.4,Y1724&lt;82.8),15,IF(AND(Y1724&gt;33.6,Y1724&lt;34),16,IF(AND(Y1724&gt;28,Y1724&lt;28.6),17,IF(AND(Y1724&gt;130.8,Y1724&lt;131.4),18,IF(AND(Y1724&gt;50.5,Y1724&lt;50.9),19,IF(AND(Y1724&gt;45.2,Y1724&lt;45.8),20))))))))))))))))))</f>
        <v>0</v>
      </c>
      <c r="AO1724" s="4">
        <f t="shared" si="3924"/>
        <v>0</v>
      </c>
      <c r="AP1724" s="4">
        <f t="shared" si="3925"/>
        <v>0</v>
      </c>
      <c r="AQ1724" s="4">
        <f t="shared" si="3879"/>
        <v>0</v>
      </c>
      <c r="AU1724" s="331"/>
      <c r="AV1724" s="326"/>
      <c r="AW1724" s="326"/>
      <c r="AX1724" s="322" t="s">
        <v>53</v>
      </c>
      <c r="AY1724" s="293"/>
      <c r="AZ1724" s="11">
        <f>ROUND(AZ1723/AW1717,2)</f>
        <v>1435.5</v>
      </c>
      <c r="BA1724" s="11">
        <f>ROUND(BA1723/AW1717,2)</f>
        <v>1435.5</v>
      </c>
      <c r="BB1724" s="11">
        <f>ROUND(BB1723/AW1717,2)</f>
        <v>0</v>
      </c>
      <c r="BC1724" s="11">
        <f>ROUND(BC1723/AW1717,2)</f>
        <v>0</v>
      </c>
      <c r="BD1724" s="11">
        <f>ROUND(BD1723/AW1717,2)</f>
        <v>0</v>
      </c>
      <c r="BE1724" s="11">
        <f>ROUND(BE1723/AW1717,2)</f>
        <v>0</v>
      </c>
      <c r="BF1724" s="11">
        <f>ROUND(BF1723/AW1717,2)</f>
        <v>0</v>
      </c>
      <c r="BG1724" s="11">
        <f>ROUND(BG1723/AW1717,2)</f>
        <v>0</v>
      </c>
      <c r="BH1724" s="11">
        <f>ROUND(BH1723/AW1717,2)</f>
        <v>0</v>
      </c>
      <c r="BI1724" s="11">
        <f>ROUND(BI1723/AW1717,2)</f>
        <v>0</v>
      </c>
      <c r="BJ1724" s="11">
        <f>ROUND(BJ1723/AW1717,2)</f>
        <v>0</v>
      </c>
      <c r="BK1724" s="11">
        <f>ROUND(BK1723/AW1717,2)</f>
        <v>0</v>
      </c>
      <c r="BL1724" s="11">
        <f>ROUND(BL1723/AW1717,2)</f>
        <v>0</v>
      </c>
      <c r="BM1724" s="11">
        <f>ROUND(BM1723/AW1717,2)</f>
        <v>0</v>
      </c>
      <c r="BN1724" s="11">
        <f>ROUND(BN1723/AW1717,2)</f>
        <v>0</v>
      </c>
      <c r="BO1724" s="11">
        <f>ROUND(BO1723/AW1717,2)</f>
        <v>0</v>
      </c>
      <c r="BP1724" s="11">
        <f>ROUND(BP1723/AW1717,2)</f>
        <v>0</v>
      </c>
      <c r="BQ1724" s="11">
        <f>ROUND(BQ1723/AW1717,2)</f>
        <v>0</v>
      </c>
      <c r="BR1724" s="11">
        <f>ROUND(BR1723/AW1717,2)</f>
        <v>0</v>
      </c>
      <c r="BS1724" s="11">
        <f>ROUND(BS1723/AW1717,2)</f>
        <v>0</v>
      </c>
      <c r="BT1724" s="11">
        <f>ROUND(BT1723/AW1717,2)</f>
        <v>0</v>
      </c>
      <c r="BU1724" s="27" t="s">
        <v>335</v>
      </c>
      <c r="BX1724" s="52" t="b">
        <f>IF(AND(BA1724&gt;947.15,BA1724&lt;949),3,IF(AND(BA1724&gt;623.59,BA1724&lt;625),4,IF(AND(BA1724&gt;237.38,BA1724&lt;239),5,IF(AND(BA1724&gt;1986,BA1724&lt;1988),6,IF(AND(BA1724&gt;739.75,BA1724&lt;741),7,IF(AND(BA1724&gt;282.91,BA1724&lt;284),8,IF(AND(BA1724&gt;2681.35,BA1724&lt;2683),9,IF(AND(BA1724&gt;828.59,BA1724&lt;830),10,IF(AND(BA1724&gt;585.15,BA1724&lt;587),11,IF(AND(BA1724&gt;991.71,BA1724&lt;993),12,IF(AND(BA1724&gt;652.95,BA1724&lt;654),13,IF(AND(BA1724&gt;248.59,BA1724&lt;250),14,IF(AND(BA1724&gt;2079.39,BA1724&lt;2081),15,IF(AND(BA1724&gt;774.57,BA1724&lt;776),16,IF(AND(BA1724&gt;296.25,BA1724&lt;298),17,IF(AND(BA1724&gt;2807.42,BA1724&lt;2809),18,IF(AND(BA1724&gt;867.59,BA1724&lt;869),19,IF(AND(BA1724&gt;612.7,BA1724&lt;614),20))))))))))))))))))</f>
        <v>0</v>
      </c>
      <c r="BY1724" s="52" t="b">
        <f>IF(AND(BC1724&gt;1204.78,BC1724&lt;1206),5,IF(AND(BC1724&gt;1407.63,BC1724&lt;1409),8,IF(AND(BC1724&gt;1427.91,BC1724&lt;1429),11,IF(AND(BC1724&gt;1261.45,BC1724&lt;1263),14,IF(AND(BC1724&gt;1473.83,BC1724&lt;1475),17,IF(AND(BC1724&gt;1495.07,BC1724&lt;1497),20))))))</f>
        <v>0</v>
      </c>
      <c r="BZ1724" s="52" t="b">
        <f>IF(AND(BD1724&gt;486.32,BD1724&lt;488),3,IF(AND(BD1724&gt;324.64,BD1724&lt;326),4,IF(AND(BD1724&gt;286.99,BD1724&lt;288.5),5,IF(AND(BD1724&gt;617.7,BD1724&lt;618),6,IF(AND(BD1724&gt;411.3,BD1724&lt;413),7,IF(AND(BD1724&gt;365.04,BD1724&lt;367),8,IF(AND(BD1724&gt;797.54,BD1724&lt;799),9,IF(AND(BD1724&gt;533.49,BD1724&lt;535),10,IF(AND(BD1724&gt;475.86,BD1724&lt;477),11,IF(AND(BD1724&gt;509.22,BD1724&lt;511),12,IF(AND(BD1724&gt;339.94,BD1724&lt;341.2),13,IF(AND(BD1724&gt;300.53,BD1724&lt;302),14,IF(AND(BD1724&gt;646.78,BD1724&lt;648),15,IF(AND(BD1724&gt;430.68,BD1724&lt;432),16,IF(AND(BD1724&gt;382.24,BD1724&lt;384),17,IF(AND(BD1724&gt;835.07,BD1724&lt;837),18,IF(AND(BD1724&gt;558.61,BD1724&lt;560),19,IF(AND(BD1724&gt;498.27,BD1724&lt;500),20))))))))))))))))))</f>
        <v>0</v>
      </c>
      <c r="CA1724" s="52" t="b">
        <f>IF(AND(BF1724&gt;497.89,BF1724&lt;499),3,IF(AND(BF1724&gt;360.29,BF1724&lt;362),4,IF(AND(BF1724&gt;249.38,BF1724&lt;251),5,IF(AND(BF1724&gt;628.22,BF1724&lt;630),6,IF(AND(BF1724&gt;455.21,BF1724&lt;457),7,IF(AND(BF1724&gt;315.16,BF1724&lt;317),8,IF(AND(BF1724&gt;814.35,BF1724&lt;816),9,IF(AND(BF1724&gt;571.19,BF1724&lt;573),10,IF(AND(BF1724&gt;401.59,BF1724&lt;403),11,IF(AND(BF1724&gt;521.33,BF1724&lt;523),12,IF(AND(BF1724&gt;377.28,BF1724&lt;379),13,IF(AND(BF1724&gt;261.15,BF1724&lt;263),14,IF(AND(BF1724&gt;657.8,BF1724&lt;659),15,IF(AND(BF1724&gt;476.66,BF1724&lt;478),16,IF(AND(BF1724&gt;330.01,BF1724&lt;332),17,IF(AND(BF1724&gt;852.67,BF1724&lt;854),18,IF(AND(BF1724&gt;598.08,BF1724&lt;600),19,IF(AND(BF1724&gt;420.51,BF1724&lt;422),20))))))))))))))))))</f>
        <v>0</v>
      </c>
      <c r="CB1724" s="52" t="b">
        <f>IF(AND(BK1724&gt;358.85,BK1724&lt;360),3,IF(AND(BK1724&gt;129.83,BK1724&lt;131),4,IF(AND(BK1724&gt;77.61,BK1724&lt;79),5,IF(AND(BK1724&gt;426.19,BK1724&lt;428),6,IF(AND(BK1724&gt;159.77,BK1724&lt;161),7,IF(AND(BK1724&gt;94.38,BK1724&lt;96),8,IF(AND(BK1724&gt;567.37,BK1724&lt;569),9,IF(AND(BK1724&gt;203.4,BK1724&lt;205),10,IF(AND(BK1724&gt;131.96,BK1724&lt;133),11,IF(AND(BK1724&gt;375.76,BK1724&lt;377),12,IF(AND(BK1724&gt;135.98,BK1724&lt;137),13,IF(AND(BK1724&gt;81.31,BK1724&lt;83),14,IF(AND(BK1724&gt;446.27,BK1724&lt;448),15,IF(AND(BK1724&gt;167.32,BK1724&lt;169),16,IF(AND(BK1724&gt;98.86,BK1724&lt;100),17,IF(AND(BK1724&gt;594.08,BK1724&lt;596),18,IF(AND(BK1724&gt;213.01,BK1724&lt;215),19,IF(AND(BK1724&gt;138.21,BK1724&lt;140),20))))))))))))))))))</f>
        <v>0</v>
      </c>
      <c r="CC1724" s="52" t="b">
        <f>IF(AND(BM1724&gt;195.17,BM1724&lt;197),3,IF(AND(BM1724&gt;88.93,BM1724&lt;90),4,IF(AND(BM1724&gt;47.88,BM1724&lt;49),5,IF(AND(BM1724&gt;245.08,BM1724&lt;247),6,IF(AND(BM1724&gt;111.07,BM1724&lt;113),7,IF(AND(BM1724&gt;60.92,BM1724&lt;62),8,IF(AND(BM1724&gt;296.11,BM1724&lt;298),9,IF(AND(BM1724&gt;139.41,BM1724&lt;141),10,IF(AND(BM1724&gt;78.67,BM1724&lt;80),11,IF(AND(BM1724&gt;204.39,BM1724&lt;206),12,IF(AND(BM1724&gt;93.16,BM1724&lt;95),13,IF(AND(BM1724&gt;50.17,BM1724&lt;52),14,IF(AND(BM1724&gt;256.64,BM1724&lt;258),15,IF(AND(BM1724&gt;116.33,BM1724&lt;118),16,IF(AND(BM1724&gt;63.83,BM1724&lt;65),17,IF(AND(BM1724&gt;310.07,BM1724&lt;312),18,IF(AND(BM1724&gt;146.01,BM1724&lt;148),19,IF(AND(BM1724&gt;82.42,BM1724&lt;84),20))))))))))))))))))</f>
        <v>0</v>
      </c>
      <c r="CD1724" s="52" t="b">
        <f>IF(AND(BO1724&gt;107.35,BO1724&lt;109),3,IF(AND(BO1724&gt;63.65,BO1724&lt;65),4,IF(AND(BO1724&gt;44.75,BO1724&lt;46),5,IF(AND(BO1724&gt;143.27,BO1724&lt;145),6,IF(AND(BO1724&gt;85.58,BO1724&lt;87),7,IF(AND(BO1724&gt;60.46,BO1724&lt;62),8,IF(AND(BO1724&gt;194.16,BO1724&lt;196),9,IF(AND(BO1724&gt;117.24,BO1724&lt;119),10,IF(AND(BO1724&gt;82.88,BO1724&lt;84),11,IF(AND(BO1724&gt;112.44,BO1724&lt;114),12,IF(AND(BO1724&gt;66.69,BO1724&lt;68),13,IF(AND(BO1724&gt;46.9,BO1724&lt;48),14,IF(AND(BO1724&gt;150.05,BO1724&lt;152),15,IF(AND(BO1724&gt;90.65,BO1724&lt;91),16,IF(AND(BO1724&gt;63.34,BO1724&lt;65),17,IF(AND(BO1724&gt;203.34,BO1724&lt;205),18,IF(AND(BO1724&gt;122.8,BO1724&lt;124),19,IF(AND(BO1724&gt;86.83,BO1724&lt;88),20))))))))))))))))))</f>
        <v>0</v>
      </c>
      <c r="CE1724" s="52" t="b">
        <f>IF(AND(BP1724&gt;139.85,BP1724&lt;141),3,IF(AND(BP1724&gt;103.84,BP1724&lt;105),4,IF(AND(BP1724&gt;52.32,BP1724&lt;54),5,IF(AND(BP1724&gt;285.46,BP1724&lt;287),6,IF(AND(BP1724&gt;118.42,BP1724&lt;120),7,IF(AND(BP1724&gt;62.42,BP1724&lt;64),8,IF(AND(BP1724&gt;412.27,BP1724&lt;414),9,IF(AND(BP1724&gt;140.33,BP1724&lt;142),10,IF(AND(BP1724&gt;145,BP1724&lt;147),11,IF(AND(BP1724&gt;146.47,BP1724&lt;148),12,IF(AND(BP1724&gt;108.77,BP1724&lt;110),13,IF(AND(BP1724&gt;54.82,BP1724&lt;56),14,IF(AND(BP1724&gt;298.92,BP1724&lt;300),15,IF(AND(BP1724&gt;124.03,BP1724&lt;126),16,IF(AND(BP1724&gt;65.4,BP1724&lt;67),17,IF(AND(BP1724&gt;431.69,BP1724&lt;433),18,IF(AND(BP1724&gt;146.97,BP1724&lt;148),19,IF(AND(BP1724&gt;151.86,BP1724&lt;153),20))))))))))))))))))</f>
        <v>0</v>
      </c>
      <c r="CF1724" s="52" t="b">
        <f>IF(AND(BQ1724&gt;350.42,BQ1724&lt;352),3,IF(AND(BQ1724&gt;546.22,BQ1724&lt;548),4,IF(AND(BQ1724&gt;155.33,BQ1724&lt;157),5,IF(AND(BQ1724&gt;721.99,BQ1724&lt;723),6,IF(AND(BQ1724&gt;638.96,BQ1724&lt;639),7,IF(AND(BQ1724&gt;187.79,BQ1724&lt;189),8,IF(AND(BQ1724&gt;945.4,BQ1724&lt;947),9,IF(AND(BQ1724&gt;698.46,BQ1724&lt;670),10,IF(AND(BQ1724&gt;360.7,BQ1724&lt;362),11,IF(AND(BQ1724&gt;366.94,BQ1724&lt;368),12,IF(AND(BQ1724&gt;571.94,BQ1724&lt;573),13,IF(AND(BQ1724&gt;162.68,BQ1724&lt;164),14,IF(AND(BQ1724&gt;755.97,BQ1724&lt;757),15,IF(AND(BQ1724&gt;667.99,BQ1724&lt;669),16,IF(AND(BQ1724&gt;196.66,BQ1724&lt;198),17,IF(AND(BQ1724&gt;989.88,BQ1724&lt;991),18,IF(AND(BQ1724&gt;731.33,BQ1724&lt;733),19,IF(AND(BQ1724&gt;377.7,BQ1724&lt;379),20))))))))))))))))))</f>
        <v>0</v>
      </c>
      <c r="CG1724" s="52" t="b">
        <f>IF(AND(BS1724&gt;46.2,BS1724&lt;46.5),3,IF(AND(BS1724&gt;18.8,BS1724&lt;19.1),4,IF(AND(BS1724&gt;15.8,BS1724&lt;16),5,IF(AND(BS1724&gt;78.7,BS1724&lt;79),6,IF(AND(BS1724&gt;32.1,BS1724&lt;32.4),7,IF(AND(BS1724&gt;26.9,BS1724&lt;27.3),8,IF(AND(BS1724&gt;125,BS1724&lt;125.5),9,IF(AND(BS1724&gt;48.2,BS1724&lt;48.52),10,IF(AND(BS1724&gt;43.1,BS1724&lt;43.6),11,IF(AND(BS1724&gt;48.53,BS1724&lt;48.7),12,IF(AND(BS1724&gt;19.6,BS1724&lt;20.1),13,IF(AND(BS1724&gt;16.5,BS1724&lt;16.9),14,IF(AND(BS1724&gt;82.4,BS1724&lt;82.8),15,IF(AND(BS1724&gt;33.6,BS1724&lt;34),16,IF(AND(BS1724&gt;28,BS1724&lt;28.6),17,IF(AND(BS1724&gt;130.8,BS1724&lt;131.4),18,IF(AND(BS1724&gt;50.5,BS1724&lt;50.9),19,IF(AND(BS1724&gt;45.2,BS1724&lt;45.8),20))))))))))))))))))</f>
        <v>0</v>
      </c>
    </row>
    <row r="1725" spans="1:88" ht="90" customHeight="1">
      <c r="A1725" s="377"/>
      <c r="B1725" s="342"/>
      <c r="C1725" s="342"/>
      <c r="D1725" s="292" t="s">
        <v>54</v>
      </c>
      <c r="E1725" s="293"/>
      <c r="F1725" s="10" t="s">
        <v>36</v>
      </c>
      <c r="G1725" s="12">
        <f>IF(AD1725=FALSE,0,AD1725)</f>
        <v>0</v>
      </c>
      <c r="H1725" s="12" t="s">
        <v>36</v>
      </c>
      <c r="I1725" s="12">
        <f>IF(AE1725=FALSE,0,AE1725)</f>
        <v>0</v>
      </c>
      <c r="J1725" s="12">
        <f>IF(AF1725=FALSE,0,AF1725)</f>
        <v>0</v>
      </c>
      <c r="K1725" s="12" t="s">
        <v>36</v>
      </c>
      <c r="L1725" s="12">
        <f>IF(AG1725=FALSE,0,AG1725)</f>
        <v>0</v>
      </c>
      <c r="M1725" s="12" t="s">
        <v>36</v>
      </c>
      <c r="N1725" s="12" t="s">
        <v>36</v>
      </c>
      <c r="O1725" s="12" t="s">
        <v>36</v>
      </c>
      <c r="P1725" s="12" t="s">
        <v>36</v>
      </c>
      <c r="Q1725" s="12">
        <f>IF(AH1725=FALSE,0,AH1725)</f>
        <v>0</v>
      </c>
      <c r="R1725" s="12" t="s">
        <v>36</v>
      </c>
      <c r="S1725" s="12">
        <f>IF(AI1725=FALSE,0,AI1725)</f>
        <v>0</v>
      </c>
      <c r="T1725" s="12" t="s">
        <v>36</v>
      </c>
      <c r="U1725" s="12">
        <f>IF(AJ1725=FALSE,0,AJ1725)</f>
        <v>0</v>
      </c>
      <c r="V1725" s="12">
        <f>IF(AK1725=FALSE,0,AK1725)</f>
        <v>0</v>
      </c>
      <c r="W1725" s="12">
        <f>IF(AL1725=FALSE,0,AL1725)</f>
        <v>0</v>
      </c>
      <c r="X1725" s="12" t="s">
        <v>36</v>
      </c>
      <c r="Y1725" s="12">
        <f>IF(AM1725=FALSE,0,AM1725)</f>
        <v>0</v>
      </c>
      <c r="Z1725" s="12" t="s">
        <v>36</v>
      </c>
      <c r="AA1725" s="27" t="s">
        <v>336</v>
      </c>
      <c r="AD1725" s="52" t="b">
        <f>IF(AD1724=3,948.15,IF(AD1724=4,624.59,IF(AD1724=5,238.38,IF(AD1724=6,1987,IF(AD1724=7,740.75,IF(AD1724=8,283.91,IF(AD1724=9,2682.35,IF(AD1724=10,829.59,IF(AD1724=11,586.15,IF(AD1724=12,992.71,IF(AD1724=13,653.95,IF(AD1724=14,249.59,IF(AD1724=15,2080.39,IF(AD1724=16,775.57,IF(AD1724=17,297.25,IF(AD1724=18,2808.42,IF(AD1724=19,868.59,IF(AD1724=20,613.7))))))))))))))))))</f>
        <v>0</v>
      </c>
      <c r="AE1725" s="52" t="b">
        <f>IF(AE1724=5,1205.78,IF(AE1724=8,1408.63,IF(AE1724=11,1428.91,IF(AE1724=14,1262.45,IF(AE1724=17,1474.83,IF(AE1724=20,1496.07))))))</f>
        <v>0</v>
      </c>
      <c r="AF1725" s="52" t="b">
        <f>IF(AF1724=3,487.32,IF(AF1724=4,325.64,IF(AF1724=5,287.99,IF(AF1724=6,618.7,IF(AF1724=7,412.3,IF(AF1724=8,366.04,IF(AF1724=9,798.54,IF(AF1724=10,534.49,IF(AF1724=11,476.86,IF(AF1724=12,510.22,IF(AF1724=13,340.94,IF(AF1724=14,301.53,IF(AF1724=15,647.78,IF(AF1724=16,431.68,IF(AF1724=17,383.24,IF(AF1724=18,836.07,IF(AF1724=19,559.61,IF(AF1724=20,499.27))))))))))))))))))</f>
        <v>0</v>
      </c>
      <c r="AG1725" s="52" t="b">
        <f>IF(AG1724=3,498.89,IF(AG1724=4,361.29,IF(AG1724=5,250.38,IF(AG1724=6,629.22,IF(AG1724=7,456.21,IF(AG1724=8,316.16,IF(AG1724=9,815.35,IF(AG1724=10,572.19,IF(AG1724=11,402.59,IF(AG1724=12,522.33,IF(AG1724=13,378.28,IF(AG1724=14,262.15,IF(AG1724=15,658.8,IF(AG1724=16,477.66,IF(AG1724=17,331.01,IF(AG1724=18,853.67,IF(AG1724=19,599.08,IF(AG1724=20,421.51))))))))))))))))))</f>
        <v>0</v>
      </c>
      <c r="AH1725" s="52" t="b">
        <f>IF(AH1724=3,359.85,IF(AH1724=4,130.83,IF(AH1724=5,78.61,IF(AH1724=6,427.19,IF(AH1724=7,160.77,IF(AH1724=8,95.38,IF(AH1724=9,568.37,IF(AH1724=10,204.4,IF(AH1724=11,132.96,IF(AH1724=12,376.76,IF(AH1724=13,136.98,IF(AH1724=14,82.31,IF(AH1724=15,447.27,IF(AH1724=16,168.32,IF(AH1724=17,99.86,IF(AH1724=18,595.08,IF(AH1724=19,214.01,IF(AH1724=20,139.21))))))))))))))))))</f>
        <v>0</v>
      </c>
      <c r="AI1725" s="52" t="b">
        <f>IF(AI1724=3,196.17,IF(AI1724=4,89.93,IF(AI1724=5,48.88,IF(AI1724=6,246.08,IF(AI1724=7,112.07,IF(AI1724=8,61.92,IF(AI1724=9,297.11,IF(AI1724=10,140.41,IF(AI1724=11,79.67,IF(AI1724=12,205.39,IF(AI1724=13,94.16,IF(AI1724=14,51.17,IF(AI1724=15,257.64,IF(AI1724=16,117.33,IF(AI1724=17,64.83,IF(AI1724=18,311.07,IF(AI1724=19,147.01,IF(AI1724=20,83.42))))))))))))))))))</f>
        <v>0</v>
      </c>
      <c r="AJ1725" s="52" t="b">
        <f>IF(AJ1724=3,108.35,IF(AJ1724=4,64.65,IF(AJ1724=5,45.75,IF(AJ1724=6,144.27,IF(AJ1724=7,86.58,IF(AJ1724=8,61.46,IF(AJ1724=9,195.16,IF(AJ1724=10,118.24,IF(AJ1724=11,83.88,IF(AJ1724=12,113.44,IF(AJ1724=13,67.69,IF(AJ1724=14,47.9,IF(AJ1724=15,151.05,IF(AJ1724=16,90.65,IF(AJ1724=17,64.34,IF(AJ1724=18,204.34,IF(AJ1724=19,123.8,IF(AJ1724=20,87.83))))))))))))))))))</f>
        <v>0</v>
      </c>
      <c r="AK1725" s="52" t="b">
        <f>IF(AK1724=3,140.85,IF(AK1724=4,104.84,IF(AK1724=5,53.32,IF(AK1724=6,286.46,IF(AK1724=7,119.42,IF(AK1724=8,63.42,IF(AK1724=9,413.27,IF(AK1724=10,141.33,IF(AK1724=11,146,IF(AK1724=12,147.47,IF(AK1724=13,109.77,IF(AK1724=14,55.82,IF(AK1724=15,299.92,IF(AK1724=16,125.03,IF(AK1724=17,66.4,IF(AK1724=18,432.69,IF(AK1724=19,147.97,IF(AK1724=20,152.86))))))))))))))))))</f>
        <v>0</v>
      </c>
      <c r="AL1725" s="52" t="b">
        <f>IF(AL1724=3,351.42,IF(AL1724=4,547.22,IF(AL1724=5,156.33,IF(AL1724=6,722.99,IF(AL1724=7,638.96,IF(AL1724=8,188.79,IF(AL1724=9,946.4,IF(AL1724=10,699.46,IF(AL1724=11,361.7,IF(AL1724=12,367.94,IF(AL1724=13,572.94,IF(AL1724=14,163.68,IF(AL1724=15,756.97,IF(AL1724=16,668.99,IF(AL1724=17,197.66,IF(AL1724=18,990.88,IF(AL1724=19,732.33,IF(AL1724=20,378.7))))))))))))))))))</f>
        <v>0</v>
      </c>
      <c r="AM1725" s="52" t="b">
        <f>IF(AM1724=3,46.41,IF(AM1724=4,19.01,IF(AM1724=5,15.96,IF(AM1724=6,78.9,IF(AM1724=7,32.34,IF(AM1724=8,27.09,IF(AM1724=9,125.27,IF(AM1724=10,48.48,IF(AM1724=11,43.47,IF(AM1724=12,48.59,IF(AM1724=13,19.9,IF(AM1724=14,16.71,IF(AM1724=15,82.61,IF(AM1724=16,33.86,IF(AM1724=17,28.36,IF(AM1724=18,131.15,IF(AM1724=19,50.76,IF(AM1724=20,45.51))))))))))))))))))</f>
        <v>0</v>
      </c>
      <c r="AO1725" s="4">
        <f t="shared" si="3924"/>
        <v>0</v>
      </c>
      <c r="AP1725" s="4">
        <f t="shared" si="3925"/>
        <v>0</v>
      </c>
      <c r="AQ1725" s="4">
        <f t="shared" si="3879"/>
        <v>0</v>
      </c>
      <c r="AU1725" s="331"/>
      <c r="AV1725" s="326"/>
      <c r="AW1725" s="326"/>
      <c r="AX1725" s="322" t="s">
        <v>54</v>
      </c>
      <c r="AY1725" s="293"/>
      <c r="AZ1725" s="10" t="s">
        <v>36</v>
      </c>
      <c r="BA1725" s="12">
        <f>IF(BX1725=FALSE,0,BX1725)</f>
        <v>0</v>
      </c>
      <c r="BB1725" s="12" t="s">
        <v>36</v>
      </c>
      <c r="BC1725" s="12">
        <f>IF(BY1725=FALSE,0,BY1725)</f>
        <v>0</v>
      </c>
      <c r="BD1725" s="12">
        <f>IF(BZ1725=FALSE,0,BZ1725)</f>
        <v>0</v>
      </c>
      <c r="BE1725" s="12" t="s">
        <v>36</v>
      </c>
      <c r="BF1725" s="12">
        <f>IF(CA1725=FALSE,0,CA1725)</f>
        <v>0</v>
      </c>
      <c r="BG1725" s="12" t="s">
        <v>36</v>
      </c>
      <c r="BH1725" s="12" t="s">
        <v>36</v>
      </c>
      <c r="BI1725" s="12" t="s">
        <v>36</v>
      </c>
      <c r="BJ1725" s="12" t="s">
        <v>36</v>
      </c>
      <c r="BK1725" s="12">
        <f>IF(CB1725=FALSE,0,CB1725)</f>
        <v>0</v>
      </c>
      <c r="BL1725" s="12" t="s">
        <v>36</v>
      </c>
      <c r="BM1725" s="12">
        <f>IF(CC1725=FALSE,0,CC1725)</f>
        <v>0</v>
      </c>
      <c r="BN1725" s="12" t="s">
        <v>36</v>
      </c>
      <c r="BO1725" s="12">
        <f>IF(CD1725=FALSE,0,CD1725)</f>
        <v>0</v>
      </c>
      <c r="BP1725" s="12">
        <f>IF(CE1725=FALSE,0,CE1725)</f>
        <v>0</v>
      </c>
      <c r="BQ1725" s="12">
        <f>IF(CF1725=FALSE,0,CF1725)</f>
        <v>0</v>
      </c>
      <c r="BR1725" s="12" t="s">
        <v>36</v>
      </c>
      <c r="BS1725" s="12">
        <f>IF(CG1725=FALSE,0,CG1725)</f>
        <v>0</v>
      </c>
      <c r="BT1725" s="12" t="s">
        <v>36</v>
      </c>
      <c r="BU1725" s="27" t="s">
        <v>336</v>
      </c>
      <c r="BX1725" s="52" t="b">
        <f>IF(AD1724=3,1896.3,IF(AD1724=4,1249.18,IF(AD1724=5,476.76,IF(AD1724=6,3974,IF(AD1724=7,1481.5,IF(AD1724=8,567.82,IF(AD1724=9,5364.7,IF(AD1724=10,1659.18,IF(AD1724=11,1172.3)))))))))</f>
        <v>0</v>
      </c>
      <c r="BY1725" s="52" t="b">
        <f>IF(AE1724=5,2411.56,IF(AE1724=8,2817.26,IF(AE1724=11,2857.82)))</f>
        <v>0</v>
      </c>
      <c r="BZ1725" s="52" t="b">
        <f>IF(AF1724=3,974.64,IF(AF1724=4,651.28,IF(AF1724=5,575.98,IF(AF1724=6,1237.4,IF(AF1724=7,824.6,IF(AF1724=8,732.08,IF(AF1724=9,1597.08,IF(AF1724=10,1068.98,IF(AF1724=11,953.72)))))))))</f>
        <v>0</v>
      </c>
      <c r="CA1725" s="52" t="b">
        <f>IF(AG1724=3,997.78,IF(AG1724=4,722.58,IF(AG1724=5,500.76,IF(AG1724=6,1258.44,IF(AG1724=7,912.42,IF(AG1724=8,632.32,IF(AG1724=9,1630.7,IF(AG1724=10,1144.38,IF(AG1724=11,805.18)))))))))</f>
        <v>0</v>
      </c>
      <c r="CB1725" s="52" t="b">
        <f>IF(AH1724=3,719.7,IF(AH1724=4,261.66,IF(AH1724=5,157.22,IF(AH1724=6,854.38,IF(AH1724=7,321.54,IF(AH1724=8,190.76,IF(AH1724=9,1136.74,IF(AH1724=10,408.8,IF(AH1724=11,265.92)))))))))</f>
        <v>0</v>
      </c>
      <c r="CC1725" s="52" t="b">
        <f>IF(AI1724=3,392.34,IF(AI1724=4,179.86,IF(AI1724=5,97.76,IF(AI1724=6,492.16,IF(AI1724=7,224.14,IF(AI1724=8,123.84,IF(AI1724=9,594.22,IF(AI1724=10,280.82,IF(AI1724=11,159.34)))))))))</f>
        <v>0</v>
      </c>
      <c r="CD1725" s="52" t="b">
        <f>IF(AJ1724=3,216.7,IF(AJ1724=4,129.3,IF(AJ1724=5,91.5,IF(AJ1724=6,288.54,IF(AJ1724=7,173.16,IF(AJ1724=8,122.92,IF(AJ1724=9,390.32,IF(AJ1724=10,236.48,IF(AJ1724=11,167.76)))))))))</f>
        <v>0</v>
      </c>
      <c r="CE1725" s="52" t="b">
        <f>IF(AK1724=3,281.7,IF(AK1724=4,209.68,IF(AK1724=5,106.64,IF(AK1724=6,572.92,IF(AK1724=7,238.84,IF(AK1724=8,126.84,IF(AK1724=9,826.54,IF(AK1724=10,282.66,IF(AK1724=11,292)))))))))</f>
        <v>0</v>
      </c>
      <c r="CF1725" s="52" t="b">
        <f>IF(AL1724=3,702.84,IF(AL1724=4,1094.44,IF(AL1724=5,312.66,IF(AL1724=6,1445.98,IF(AL1724=7,1277.92,IF(AL1724=8,377.58,IF(AL1724=9,1892.8,IF(AL1724=10,1398.92,IF(AL1724=11,723.4)))))))))</f>
        <v>0</v>
      </c>
      <c r="CG1725" s="52" t="b">
        <f>IF(AM1724=3,92.82,IF(AM1724=4,38.02,IF(AM1724=5,31.92,IF(AM1724=6,157.8,IF(AM1724=7,64.68,IF(AM1724=8,54.18,IF(AM1724=9,250.54,IF(AM1724=10,96.96,IF(AM1724=11,86.94)))))))))</f>
        <v>0</v>
      </c>
    </row>
    <row r="1726" spans="1:88" ht="30" customHeight="1">
      <c r="A1726" s="375"/>
      <c r="B1726" s="282" t="s">
        <v>363</v>
      </c>
      <c r="C1726" s="282">
        <f>C1717</f>
        <v>5875.98</v>
      </c>
      <c r="D1726" s="282" t="s">
        <v>27</v>
      </c>
      <c r="E1726" s="2" t="s">
        <v>28</v>
      </c>
      <c r="F1726" s="10">
        <f>G1726+I1726+J1726+L1726+Q1726+S1726+U1726+V1726+W1726+Y1726+Z1726</f>
        <v>4217470.6899999995</v>
      </c>
      <c r="G1726" s="44">
        <f>G1717</f>
        <v>4217470.6899999995</v>
      </c>
      <c r="H1726" s="40">
        <f t="shared" ref="H1726:Z1726" si="3980">H1717</f>
        <v>0</v>
      </c>
      <c r="I1726" s="40">
        <f t="shared" si="3980"/>
        <v>0</v>
      </c>
      <c r="J1726" s="40">
        <f t="shared" si="3980"/>
        <v>0</v>
      </c>
      <c r="K1726" s="40">
        <f t="shared" si="3980"/>
        <v>0</v>
      </c>
      <c r="L1726" s="40">
        <f t="shared" si="3980"/>
        <v>0</v>
      </c>
      <c r="M1726" s="40">
        <f t="shared" si="3980"/>
        <v>0</v>
      </c>
      <c r="N1726" s="40">
        <f t="shared" si="3980"/>
        <v>0</v>
      </c>
      <c r="O1726" s="40">
        <f t="shared" si="3980"/>
        <v>0</v>
      </c>
      <c r="P1726" s="40">
        <f t="shared" si="3980"/>
        <v>0</v>
      </c>
      <c r="Q1726" s="40">
        <f t="shared" si="3980"/>
        <v>0</v>
      </c>
      <c r="R1726" s="40">
        <f t="shared" si="3980"/>
        <v>0</v>
      </c>
      <c r="S1726" s="40">
        <f t="shared" si="3980"/>
        <v>0</v>
      </c>
      <c r="T1726" s="40">
        <f t="shared" si="3980"/>
        <v>0</v>
      </c>
      <c r="U1726" s="40">
        <f t="shared" si="3980"/>
        <v>0</v>
      </c>
      <c r="V1726" s="40">
        <f t="shared" si="3980"/>
        <v>0</v>
      </c>
      <c r="W1726" s="40">
        <f t="shared" si="3980"/>
        <v>0</v>
      </c>
      <c r="X1726" s="40">
        <f t="shared" si="3980"/>
        <v>0</v>
      </c>
      <c r="Y1726" s="40">
        <f t="shared" si="3980"/>
        <v>0</v>
      </c>
      <c r="Z1726" s="40">
        <f t="shared" si="3980"/>
        <v>0</v>
      </c>
      <c r="AA1726" s="27" t="s">
        <v>328</v>
      </c>
      <c r="AO1726" s="4">
        <f t="shared" si="3924"/>
        <v>0</v>
      </c>
      <c r="AP1726" s="4">
        <f t="shared" si="3925"/>
        <v>0</v>
      </c>
      <c r="AQ1726" s="4">
        <f t="shared" si="3879"/>
        <v>0</v>
      </c>
      <c r="AU1726" s="331"/>
      <c r="AV1726" s="326" t="s">
        <v>363</v>
      </c>
      <c r="AW1726" s="326">
        <f>AW1717</f>
        <v>5875.98</v>
      </c>
      <c r="AX1726" s="326" t="s">
        <v>27</v>
      </c>
      <c r="AY1726" s="2" t="s">
        <v>28</v>
      </c>
      <c r="AZ1726" s="10">
        <f>BA1726+BC1726+BD1726+BF1726+BK1726+BM1726+BO1726+BP1726+BQ1726+BS1726+BT1726</f>
        <v>8434941.379999999</v>
      </c>
      <c r="BA1726" s="44">
        <f>BA1717</f>
        <v>8434941.379999999</v>
      </c>
      <c r="BB1726" s="102">
        <f t="shared" ref="BB1726:BT1726" si="3981">BB1717</f>
        <v>0</v>
      </c>
      <c r="BC1726" s="102">
        <f t="shared" si="3981"/>
        <v>0</v>
      </c>
      <c r="BD1726" s="102">
        <f t="shared" si="3981"/>
        <v>0</v>
      </c>
      <c r="BE1726" s="102">
        <f t="shared" si="3981"/>
        <v>0</v>
      </c>
      <c r="BF1726" s="102">
        <f t="shared" si="3981"/>
        <v>0</v>
      </c>
      <c r="BG1726" s="102">
        <f t="shared" si="3981"/>
        <v>0</v>
      </c>
      <c r="BH1726" s="102">
        <f t="shared" si="3981"/>
        <v>0</v>
      </c>
      <c r="BI1726" s="102">
        <f t="shared" si="3981"/>
        <v>0</v>
      </c>
      <c r="BJ1726" s="102">
        <f t="shared" si="3981"/>
        <v>0</v>
      </c>
      <c r="BK1726" s="102">
        <f t="shared" si="3981"/>
        <v>0</v>
      </c>
      <c r="BL1726" s="102">
        <f t="shared" si="3981"/>
        <v>0</v>
      </c>
      <c r="BM1726" s="102">
        <f t="shared" si="3981"/>
        <v>0</v>
      </c>
      <c r="BN1726" s="102">
        <f t="shared" si="3981"/>
        <v>0</v>
      </c>
      <c r="BO1726" s="102">
        <f t="shared" si="3981"/>
        <v>0</v>
      </c>
      <c r="BP1726" s="102">
        <f t="shared" si="3981"/>
        <v>0</v>
      </c>
      <c r="BQ1726" s="102">
        <f t="shared" si="3981"/>
        <v>0</v>
      </c>
      <c r="BR1726" s="102">
        <f t="shared" si="3981"/>
        <v>0</v>
      </c>
      <c r="BS1726" s="102">
        <f t="shared" si="3981"/>
        <v>0</v>
      </c>
      <c r="BT1726" s="102">
        <f t="shared" si="3981"/>
        <v>0</v>
      </c>
      <c r="BU1726" s="27" t="s">
        <v>328</v>
      </c>
      <c r="CI1726" s="32">
        <f>BF1726-BG1726</f>
        <v>0</v>
      </c>
    </row>
    <row r="1727" spans="1:88" ht="60" customHeight="1">
      <c r="A1727" s="376"/>
      <c r="B1727" s="283"/>
      <c r="C1727" s="283"/>
      <c r="D1727" s="342"/>
      <c r="E1727" s="2" t="s">
        <v>29</v>
      </c>
      <c r="F1727" s="10">
        <f t="shared" ref="F1727:F1731" si="3982">G1727+I1727+J1727+L1727+Q1727+S1727+U1727+V1727+W1727+Y1727+Z1727</f>
        <v>0</v>
      </c>
      <c r="G1727" s="40">
        <f t="shared" ref="G1727:G1731" si="3983">G1718</f>
        <v>0</v>
      </c>
      <c r="H1727" s="40">
        <f t="shared" ref="H1727:Z1727" si="3984">H1718</f>
        <v>0</v>
      </c>
      <c r="I1727" s="40">
        <f t="shared" si="3984"/>
        <v>0</v>
      </c>
      <c r="J1727" s="40">
        <f t="shared" si="3984"/>
        <v>0</v>
      </c>
      <c r="K1727" s="40">
        <f t="shared" si="3984"/>
        <v>0</v>
      </c>
      <c r="L1727" s="40">
        <f t="shared" si="3984"/>
        <v>0</v>
      </c>
      <c r="M1727" s="40">
        <f t="shared" si="3984"/>
        <v>0</v>
      </c>
      <c r="N1727" s="40">
        <f t="shared" si="3984"/>
        <v>0</v>
      </c>
      <c r="O1727" s="40">
        <f t="shared" si="3984"/>
        <v>0</v>
      </c>
      <c r="P1727" s="40">
        <f t="shared" si="3984"/>
        <v>0</v>
      </c>
      <c r="Q1727" s="40">
        <f t="shared" si="3984"/>
        <v>0</v>
      </c>
      <c r="R1727" s="40">
        <f t="shared" si="3984"/>
        <v>0</v>
      </c>
      <c r="S1727" s="40">
        <f t="shared" si="3984"/>
        <v>0</v>
      </c>
      <c r="T1727" s="40">
        <f t="shared" si="3984"/>
        <v>0</v>
      </c>
      <c r="U1727" s="40">
        <f t="shared" si="3984"/>
        <v>0</v>
      </c>
      <c r="V1727" s="40">
        <f t="shared" si="3984"/>
        <v>0</v>
      </c>
      <c r="W1727" s="40">
        <f t="shared" si="3984"/>
        <v>0</v>
      </c>
      <c r="X1727" s="40">
        <f t="shared" si="3984"/>
        <v>0</v>
      </c>
      <c r="Y1727" s="40">
        <f t="shared" si="3984"/>
        <v>0</v>
      </c>
      <c r="Z1727" s="40">
        <f t="shared" si="3984"/>
        <v>0</v>
      </c>
      <c r="AA1727" s="27" t="s">
        <v>329</v>
      </c>
      <c r="AO1727" s="4">
        <f t="shared" si="3924"/>
        <v>0</v>
      </c>
      <c r="AP1727" s="4">
        <f t="shared" si="3925"/>
        <v>0</v>
      </c>
      <c r="AQ1727" s="4">
        <f t="shared" si="3879"/>
        <v>0</v>
      </c>
      <c r="AU1727" s="331"/>
      <c r="AV1727" s="326"/>
      <c r="AW1727" s="326"/>
      <c r="AX1727" s="326"/>
      <c r="AY1727" s="2" t="s">
        <v>29</v>
      </c>
      <c r="AZ1727" s="10">
        <f t="shared" ref="AZ1727:AZ1731" si="3985">BA1727+BC1727+BD1727+BF1727+BK1727+BM1727+BO1727+BP1727+BQ1727+BS1727+BT1727</f>
        <v>0</v>
      </c>
      <c r="BA1727" s="102">
        <f t="shared" ref="BA1727:BT1731" si="3986">BA1718</f>
        <v>0</v>
      </c>
      <c r="BB1727" s="102">
        <f t="shared" si="3986"/>
        <v>0</v>
      </c>
      <c r="BC1727" s="102">
        <f t="shared" si="3986"/>
        <v>0</v>
      </c>
      <c r="BD1727" s="102">
        <f t="shared" si="3986"/>
        <v>0</v>
      </c>
      <c r="BE1727" s="102">
        <f t="shared" si="3986"/>
        <v>0</v>
      </c>
      <c r="BF1727" s="102">
        <f t="shared" si="3986"/>
        <v>0</v>
      </c>
      <c r="BG1727" s="102">
        <f t="shared" si="3986"/>
        <v>0</v>
      </c>
      <c r="BH1727" s="102">
        <f t="shared" si="3986"/>
        <v>0</v>
      </c>
      <c r="BI1727" s="102">
        <f t="shared" si="3986"/>
        <v>0</v>
      </c>
      <c r="BJ1727" s="102">
        <f t="shared" si="3986"/>
        <v>0</v>
      </c>
      <c r="BK1727" s="102">
        <f t="shared" si="3986"/>
        <v>0</v>
      </c>
      <c r="BL1727" s="102">
        <f t="shared" si="3986"/>
        <v>0</v>
      </c>
      <c r="BM1727" s="102">
        <f t="shared" si="3986"/>
        <v>0</v>
      </c>
      <c r="BN1727" s="102">
        <f t="shared" si="3986"/>
        <v>0</v>
      </c>
      <c r="BO1727" s="102">
        <f t="shared" si="3986"/>
        <v>0</v>
      </c>
      <c r="BP1727" s="102">
        <f t="shared" si="3986"/>
        <v>0</v>
      </c>
      <c r="BQ1727" s="102">
        <f t="shared" si="3986"/>
        <v>0</v>
      </c>
      <c r="BR1727" s="102">
        <f t="shared" si="3986"/>
        <v>0</v>
      </c>
      <c r="BS1727" s="102">
        <f t="shared" si="3986"/>
        <v>0</v>
      </c>
      <c r="BT1727" s="102">
        <f t="shared" si="3986"/>
        <v>0</v>
      </c>
      <c r="BU1727" s="27" t="s">
        <v>329</v>
      </c>
    </row>
    <row r="1728" spans="1:88" ht="120" customHeight="1">
      <c r="A1728" s="376"/>
      <c r="B1728" s="283"/>
      <c r="C1728" s="283"/>
      <c r="D1728" s="282" t="s">
        <v>30</v>
      </c>
      <c r="E1728" s="2" t="s">
        <v>31</v>
      </c>
      <c r="F1728" s="10">
        <f t="shared" si="3982"/>
        <v>0</v>
      </c>
      <c r="G1728" s="40">
        <f t="shared" si="3983"/>
        <v>0</v>
      </c>
      <c r="H1728" s="40">
        <f t="shared" ref="H1728:Z1728" si="3987">H1719</f>
        <v>0</v>
      </c>
      <c r="I1728" s="40">
        <f t="shared" si="3987"/>
        <v>0</v>
      </c>
      <c r="J1728" s="40">
        <f t="shared" si="3987"/>
        <v>0</v>
      </c>
      <c r="K1728" s="40">
        <f t="shared" si="3987"/>
        <v>0</v>
      </c>
      <c r="L1728" s="40">
        <f t="shared" si="3987"/>
        <v>0</v>
      </c>
      <c r="M1728" s="40">
        <f t="shared" si="3987"/>
        <v>0</v>
      </c>
      <c r="N1728" s="40">
        <f t="shared" si="3987"/>
        <v>0</v>
      </c>
      <c r="O1728" s="40">
        <f t="shared" si="3987"/>
        <v>0</v>
      </c>
      <c r="P1728" s="40">
        <f t="shared" si="3987"/>
        <v>0</v>
      </c>
      <c r="Q1728" s="40">
        <f t="shared" si="3987"/>
        <v>0</v>
      </c>
      <c r="R1728" s="40">
        <f t="shared" si="3987"/>
        <v>0</v>
      </c>
      <c r="S1728" s="40">
        <f t="shared" si="3987"/>
        <v>0</v>
      </c>
      <c r="T1728" s="40">
        <f t="shared" si="3987"/>
        <v>0</v>
      </c>
      <c r="U1728" s="40">
        <f t="shared" si="3987"/>
        <v>0</v>
      </c>
      <c r="V1728" s="40">
        <f t="shared" si="3987"/>
        <v>0</v>
      </c>
      <c r="W1728" s="40">
        <f t="shared" si="3987"/>
        <v>0</v>
      </c>
      <c r="X1728" s="40">
        <f t="shared" si="3987"/>
        <v>0</v>
      </c>
      <c r="Y1728" s="40">
        <f t="shared" si="3987"/>
        <v>0</v>
      </c>
      <c r="Z1728" s="40">
        <f t="shared" si="3987"/>
        <v>0</v>
      </c>
      <c r="AA1728" s="27" t="s">
        <v>330</v>
      </c>
      <c r="AO1728" s="4">
        <f t="shared" si="3924"/>
        <v>0</v>
      </c>
      <c r="AP1728" s="4">
        <f t="shared" si="3925"/>
        <v>0</v>
      </c>
      <c r="AQ1728" s="4">
        <f t="shared" si="3879"/>
        <v>0</v>
      </c>
      <c r="AT1728" s="32">
        <f>AZ1728-BC1728</f>
        <v>0</v>
      </c>
      <c r="AU1728" s="331"/>
      <c r="AV1728" s="326"/>
      <c r="AW1728" s="326"/>
      <c r="AX1728" s="326" t="s">
        <v>30</v>
      </c>
      <c r="AY1728" s="2" t="s">
        <v>31</v>
      </c>
      <c r="AZ1728" s="10">
        <f t="shared" si="3985"/>
        <v>0</v>
      </c>
      <c r="BA1728" s="102">
        <f t="shared" si="3986"/>
        <v>0</v>
      </c>
      <c r="BB1728" s="102">
        <f t="shared" si="3986"/>
        <v>0</v>
      </c>
      <c r="BC1728" s="102">
        <f t="shared" si="3986"/>
        <v>0</v>
      </c>
      <c r="BD1728" s="102">
        <f t="shared" si="3986"/>
        <v>0</v>
      </c>
      <c r="BE1728" s="102">
        <f t="shared" si="3986"/>
        <v>0</v>
      </c>
      <c r="BF1728" s="102">
        <f t="shared" si="3986"/>
        <v>0</v>
      </c>
      <c r="BG1728" s="102">
        <f t="shared" si="3986"/>
        <v>0</v>
      </c>
      <c r="BH1728" s="102">
        <f t="shared" si="3986"/>
        <v>0</v>
      </c>
      <c r="BI1728" s="102">
        <f t="shared" si="3986"/>
        <v>0</v>
      </c>
      <c r="BJ1728" s="102">
        <f t="shared" si="3986"/>
        <v>0</v>
      </c>
      <c r="BK1728" s="102">
        <f t="shared" si="3986"/>
        <v>0</v>
      </c>
      <c r="BL1728" s="102">
        <f t="shared" si="3986"/>
        <v>0</v>
      </c>
      <c r="BM1728" s="102">
        <f t="shared" si="3986"/>
        <v>0</v>
      </c>
      <c r="BN1728" s="102">
        <f t="shared" si="3986"/>
        <v>0</v>
      </c>
      <c r="BO1728" s="102">
        <f t="shared" si="3986"/>
        <v>0</v>
      </c>
      <c r="BP1728" s="102">
        <f t="shared" si="3986"/>
        <v>0</v>
      </c>
      <c r="BQ1728" s="102">
        <f t="shared" si="3986"/>
        <v>0</v>
      </c>
      <c r="BR1728" s="102">
        <f t="shared" si="3986"/>
        <v>0</v>
      </c>
      <c r="BS1728" s="102">
        <f t="shared" si="3986"/>
        <v>0</v>
      </c>
      <c r="BT1728" s="102">
        <f t="shared" si="3986"/>
        <v>0</v>
      </c>
      <c r="BU1728" s="27" t="s">
        <v>330</v>
      </c>
    </row>
    <row r="1729" spans="1:88" ht="30" customHeight="1">
      <c r="A1729" s="376"/>
      <c r="B1729" s="283"/>
      <c r="C1729" s="283"/>
      <c r="D1729" s="283"/>
      <c r="E1729" s="2" t="s">
        <v>32</v>
      </c>
      <c r="F1729" s="10">
        <f t="shared" si="3982"/>
        <v>0</v>
      </c>
      <c r="G1729" s="40">
        <f t="shared" si="3983"/>
        <v>0</v>
      </c>
      <c r="H1729" s="40">
        <f t="shared" ref="H1729:Z1729" si="3988">H1720</f>
        <v>0</v>
      </c>
      <c r="I1729" s="40">
        <f t="shared" si="3988"/>
        <v>0</v>
      </c>
      <c r="J1729" s="40">
        <f t="shared" si="3988"/>
        <v>0</v>
      </c>
      <c r="K1729" s="40">
        <f t="shared" si="3988"/>
        <v>0</v>
      </c>
      <c r="L1729" s="40">
        <f t="shared" si="3988"/>
        <v>0</v>
      </c>
      <c r="M1729" s="40">
        <f t="shared" si="3988"/>
        <v>0</v>
      </c>
      <c r="N1729" s="40">
        <f t="shared" si="3988"/>
        <v>0</v>
      </c>
      <c r="O1729" s="40">
        <f t="shared" si="3988"/>
        <v>0</v>
      </c>
      <c r="P1729" s="40">
        <f t="shared" si="3988"/>
        <v>0</v>
      </c>
      <c r="Q1729" s="40">
        <f t="shared" si="3988"/>
        <v>0</v>
      </c>
      <c r="R1729" s="40">
        <f t="shared" si="3988"/>
        <v>0</v>
      </c>
      <c r="S1729" s="40">
        <f t="shared" si="3988"/>
        <v>0</v>
      </c>
      <c r="T1729" s="40">
        <f t="shared" si="3988"/>
        <v>0</v>
      </c>
      <c r="U1729" s="40">
        <f t="shared" si="3988"/>
        <v>0</v>
      </c>
      <c r="V1729" s="40">
        <f t="shared" si="3988"/>
        <v>0</v>
      </c>
      <c r="W1729" s="40">
        <f t="shared" si="3988"/>
        <v>0</v>
      </c>
      <c r="X1729" s="40">
        <f t="shared" si="3988"/>
        <v>0</v>
      </c>
      <c r="Y1729" s="40">
        <f t="shared" si="3988"/>
        <v>0</v>
      </c>
      <c r="Z1729" s="40">
        <f t="shared" si="3988"/>
        <v>0</v>
      </c>
      <c r="AA1729" s="27" t="s">
        <v>331</v>
      </c>
      <c r="AO1729" s="4">
        <f t="shared" si="3924"/>
        <v>0</v>
      </c>
      <c r="AP1729" s="4">
        <f t="shared" si="3925"/>
        <v>0</v>
      </c>
      <c r="AQ1729" s="4">
        <f t="shared" si="3879"/>
        <v>0</v>
      </c>
      <c r="AU1729" s="331"/>
      <c r="AV1729" s="326"/>
      <c r="AW1729" s="326"/>
      <c r="AX1729" s="326"/>
      <c r="AY1729" s="2" t="s">
        <v>32</v>
      </c>
      <c r="AZ1729" s="10">
        <f t="shared" si="3985"/>
        <v>0</v>
      </c>
      <c r="BA1729" s="102">
        <f t="shared" si="3986"/>
        <v>0</v>
      </c>
      <c r="BB1729" s="102">
        <f t="shared" si="3986"/>
        <v>0</v>
      </c>
      <c r="BC1729" s="102">
        <f t="shared" si="3986"/>
        <v>0</v>
      </c>
      <c r="BD1729" s="102">
        <f t="shared" si="3986"/>
        <v>0</v>
      </c>
      <c r="BE1729" s="102">
        <f t="shared" si="3986"/>
        <v>0</v>
      </c>
      <c r="BF1729" s="102">
        <f t="shared" si="3986"/>
        <v>0</v>
      </c>
      <c r="BG1729" s="102">
        <f t="shared" si="3986"/>
        <v>0</v>
      </c>
      <c r="BH1729" s="102">
        <f t="shared" si="3986"/>
        <v>0</v>
      </c>
      <c r="BI1729" s="102">
        <f t="shared" si="3986"/>
        <v>0</v>
      </c>
      <c r="BJ1729" s="102">
        <f t="shared" si="3986"/>
        <v>0</v>
      </c>
      <c r="BK1729" s="102">
        <f t="shared" si="3986"/>
        <v>0</v>
      </c>
      <c r="BL1729" s="102">
        <f t="shared" si="3986"/>
        <v>0</v>
      </c>
      <c r="BM1729" s="102">
        <f t="shared" si="3986"/>
        <v>0</v>
      </c>
      <c r="BN1729" s="102">
        <f t="shared" si="3986"/>
        <v>0</v>
      </c>
      <c r="BO1729" s="102">
        <f t="shared" si="3986"/>
        <v>0</v>
      </c>
      <c r="BP1729" s="102">
        <f t="shared" si="3986"/>
        <v>0</v>
      </c>
      <c r="BQ1729" s="102">
        <f t="shared" si="3986"/>
        <v>0</v>
      </c>
      <c r="BR1729" s="102">
        <f t="shared" si="3986"/>
        <v>0</v>
      </c>
      <c r="BS1729" s="102">
        <f t="shared" si="3986"/>
        <v>0</v>
      </c>
      <c r="BT1729" s="102">
        <f t="shared" si="3986"/>
        <v>0</v>
      </c>
      <c r="BU1729" s="27" t="s">
        <v>331</v>
      </c>
    </row>
    <row r="1730" spans="1:88" ht="30" customHeight="1">
      <c r="A1730" s="376"/>
      <c r="B1730" s="283"/>
      <c r="C1730" s="283"/>
      <c r="D1730" s="283"/>
      <c r="E1730" s="2" t="s">
        <v>33</v>
      </c>
      <c r="F1730" s="10">
        <f t="shared" si="3982"/>
        <v>0</v>
      </c>
      <c r="G1730" s="40">
        <f t="shared" si="3983"/>
        <v>0</v>
      </c>
      <c r="H1730" s="40">
        <f t="shared" ref="H1730:Z1730" si="3989">H1721</f>
        <v>0</v>
      </c>
      <c r="I1730" s="40">
        <f t="shared" si="3989"/>
        <v>0</v>
      </c>
      <c r="J1730" s="40">
        <f t="shared" si="3989"/>
        <v>0</v>
      </c>
      <c r="K1730" s="40">
        <f t="shared" si="3989"/>
        <v>0</v>
      </c>
      <c r="L1730" s="40">
        <f t="shared" si="3989"/>
        <v>0</v>
      </c>
      <c r="M1730" s="40">
        <f t="shared" si="3989"/>
        <v>0</v>
      </c>
      <c r="N1730" s="40">
        <f t="shared" si="3989"/>
        <v>0</v>
      </c>
      <c r="O1730" s="40">
        <f t="shared" si="3989"/>
        <v>0</v>
      </c>
      <c r="P1730" s="40">
        <f t="shared" si="3989"/>
        <v>0</v>
      </c>
      <c r="Q1730" s="40">
        <f t="shared" si="3989"/>
        <v>0</v>
      </c>
      <c r="R1730" s="40">
        <f t="shared" si="3989"/>
        <v>0</v>
      </c>
      <c r="S1730" s="40">
        <f t="shared" si="3989"/>
        <v>0</v>
      </c>
      <c r="T1730" s="40">
        <f t="shared" si="3989"/>
        <v>0</v>
      </c>
      <c r="U1730" s="40">
        <f t="shared" si="3989"/>
        <v>0</v>
      </c>
      <c r="V1730" s="40">
        <f t="shared" si="3989"/>
        <v>0</v>
      </c>
      <c r="W1730" s="40">
        <f t="shared" si="3989"/>
        <v>0</v>
      </c>
      <c r="X1730" s="40">
        <f t="shared" si="3989"/>
        <v>0</v>
      </c>
      <c r="Y1730" s="40">
        <f t="shared" si="3989"/>
        <v>0</v>
      </c>
      <c r="Z1730" s="40">
        <f t="shared" si="3989"/>
        <v>0</v>
      </c>
      <c r="AA1730" s="27" t="s">
        <v>332</v>
      </c>
      <c r="AO1730" s="4">
        <f t="shared" si="3924"/>
        <v>0</v>
      </c>
      <c r="AP1730" s="4">
        <f t="shared" si="3925"/>
        <v>0</v>
      </c>
      <c r="AQ1730" s="4">
        <f t="shared" si="3879"/>
        <v>0</v>
      </c>
      <c r="AU1730" s="331"/>
      <c r="AV1730" s="326"/>
      <c r="AW1730" s="326"/>
      <c r="AX1730" s="326"/>
      <c r="AY1730" s="2" t="s">
        <v>33</v>
      </c>
      <c r="AZ1730" s="10">
        <f t="shared" si="3985"/>
        <v>0</v>
      </c>
      <c r="BA1730" s="102">
        <f t="shared" si="3986"/>
        <v>0</v>
      </c>
      <c r="BB1730" s="102">
        <f t="shared" si="3986"/>
        <v>0</v>
      </c>
      <c r="BC1730" s="102">
        <f t="shared" si="3986"/>
        <v>0</v>
      </c>
      <c r="BD1730" s="102">
        <f t="shared" si="3986"/>
        <v>0</v>
      </c>
      <c r="BE1730" s="102">
        <f t="shared" si="3986"/>
        <v>0</v>
      </c>
      <c r="BF1730" s="102">
        <f t="shared" si="3986"/>
        <v>0</v>
      </c>
      <c r="BG1730" s="102">
        <f t="shared" si="3986"/>
        <v>0</v>
      </c>
      <c r="BH1730" s="102">
        <f t="shared" si="3986"/>
        <v>0</v>
      </c>
      <c r="BI1730" s="102">
        <f t="shared" si="3986"/>
        <v>0</v>
      </c>
      <c r="BJ1730" s="102">
        <f t="shared" si="3986"/>
        <v>0</v>
      </c>
      <c r="BK1730" s="102">
        <f t="shared" si="3986"/>
        <v>0</v>
      </c>
      <c r="BL1730" s="102">
        <f t="shared" si="3986"/>
        <v>0</v>
      </c>
      <c r="BM1730" s="102">
        <f t="shared" si="3986"/>
        <v>0</v>
      </c>
      <c r="BN1730" s="102">
        <f t="shared" si="3986"/>
        <v>0</v>
      </c>
      <c r="BO1730" s="102">
        <f t="shared" si="3986"/>
        <v>0</v>
      </c>
      <c r="BP1730" s="102">
        <f t="shared" si="3986"/>
        <v>0</v>
      </c>
      <c r="BQ1730" s="102">
        <f t="shared" si="3986"/>
        <v>0</v>
      </c>
      <c r="BR1730" s="102">
        <f t="shared" si="3986"/>
        <v>0</v>
      </c>
      <c r="BS1730" s="102">
        <f t="shared" si="3986"/>
        <v>0</v>
      </c>
      <c r="BT1730" s="102">
        <f t="shared" si="3986"/>
        <v>0</v>
      </c>
      <c r="BU1730" s="27" t="s">
        <v>332</v>
      </c>
    </row>
    <row r="1731" spans="1:88" ht="30" customHeight="1">
      <c r="A1731" s="376"/>
      <c r="B1731" s="283"/>
      <c r="C1731" s="283"/>
      <c r="D1731" s="342"/>
      <c r="E1731" s="2" t="s">
        <v>34</v>
      </c>
      <c r="F1731" s="10">
        <f t="shared" si="3982"/>
        <v>0</v>
      </c>
      <c r="G1731" s="40">
        <f t="shared" si="3983"/>
        <v>0</v>
      </c>
      <c r="H1731" s="40">
        <f t="shared" ref="H1731:Z1731" si="3990">H1722</f>
        <v>0</v>
      </c>
      <c r="I1731" s="40">
        <f t="shared" si="3990"/>
        <v>0</v>
      </c>
      <c r="J1731" s="40">
        <f t="shared" si="3990"/>
        <v>0</v>
      </c>
      <c r="K1731" s="40">
        <f t="shared" si="3990"/>
        <v>0</v>
      </c>
      <c r="L1731" s="40">
        <f t="shared" si="3990"/>
        <v>0</v>
      </c>
      <c r="M1731" s="40">
        <f t="shared" si="3990"/>
        <v>0</v>
      </c>
      <c r="N1731" s="40">
        <f t="shared" si="3990"/>
        <v>0</v>
      </c>
      <c r="O1731" s="40">
        <f t="shared" si="3990"/>
        <v>0</v>
      </c>
      <c r="P1731" s="40">
        <f t="shared" si="3990"/>
        <v>0</v>
      </c>
      <c r="Q1731" s="40">
        <f t="shared" si="3990"/>
        <v>0</v>
      </c>
      <c r="R1731" s="40">
        <f t="shared" si="3990"/>
        <v>0</v>
      </c>
      <c r="S1731" s="40">
        <f t="shared" si="3990"/>
        <v>0</v>
      </c>
      <c r="T1731" s="40">
        <f t="shared" si="3990"/>
        <v>0</v>
      </c>
      <c r="U1731" s="40">
        <f t="shared" si="3990"/>
        <v>0</v>
      </c>
      <c r="V1731" s="40">
        <f t="shared" si="3990"/>
        <v>0</v>
      </c>
      <c r="W1731" s="40">
        <f t="shared" si="3990"/>
        <v>0</v>
      </c>
      <c r="X1731" s="40">
        <f t="shared" si="3990"/>
        <v>0</v>
      </c>
      <c r="Y1731" s="40">
        <f t="shared" si="3990"/>
        <v>0</v>
      </c>
      <c r="Z1731" s="40">
        <f t="shared" si="3990"/>
        <v>0</v>
      </c>
      <c r="AA1731" s="27" t="s">
        <v>333</v>
      </c>
      <c r="AO1731" s="4">
        <f t="shared" si="3924"/>
        <v>0</v>
      </c>
      <c r="AP1731" s="4">
        <f t="shared" si="3925"/>
        <v>0</v>
      </c>
      <c r="AQ1731" s="4">
        <f t="shared" si="3879"/>
        <v>0</v>
      </c>
      <c r="AU1731" s="331"/>
      <c r="AV1731" s="326"/>
      <c r="AW1731" s="326"/>
      <c r="AX1731" s="326"/>
      <c r="AY1731" s="2" t="s">
        <v>34</v>
      </c>
      <c r="AZ1731" s="10">
        <f t="shared" si="3985"/>
        <v>0</v>
      </c>
      <c r="BA1731" s="102">
        <f t="shared" si="3986"/>
        <v>0</v>
      </c>
      <c r="BB1731" s="102">
        <f t="shared" si="3986"/>
        <v>0</v>
      </c>
      <c r="BC1731" s="102">
        <f t="shared" si="3986"/>
        <v>0</v>
      </c>
      <c r="BD1731" s="102">
        <f t="shared" si="3986"/>
        <v>0</v>
      </c>
      <c r="BE1731" s="102">
        <f t="shared" si="3986"/>
        <v>0</v>
      </c>
      <c r="BF1731" s="102">
        <f t="shared" si="3986"/>
        <v>0</v>
      </c>
      <c r="BG1731" s="102">
        <f t="shared" si="3986"/>
        <v>0</v>
      </c>
      <c r="BH1731" s="102">
        <f t="shared" si="3986"/>
        <v>0</v>
      </c>
      <c r="BI1731" s="102">
        <f t="shared" si="3986"/>
        <v>0</v>
      </c>
      <c r="BJ1731" s="102">
        <f t="shared" si="3986"/>
        <v>0</v>
      </c>
      <c r="BK1731" s="102">
        <f t="shared" si="3986"/>
        <v>0</v>
      </c>
      <c r="BL1731" s="102">
        <f t="shared" si="3986"/>
        <v>0</v>
      </c>
      <c r="BM1731" s="102">
        <f t="shared" si="3986"/>
        <v>0</v>
      </c>
      <c r="BN1731" s="102">
        <f t="shared" si="3986"/>
        <v>0</v>
      </c>
      <c r="BO1731" s="102">
        <f t="shared" si="3986"/>
        <v>0</v>
      </c>
      <c r="BP1731" s="102">
        <f t="shared" si="3986"/>
        <v>0</v>
      </c>
      <c r="BQ1731" s="102">
        <f t="shared" si="3986"/>
        <v>0</v>
      </c>
      <c r="BR1731" s="102">
        <f t="shared" si="3986"/>
        <v>0</v>
      </c>
      <c r="BS1731" s="102">
        <f t="shared" si="3986"/>
        <v>0</v>
      </c>
      <c r="BT1731" s="102">
        <f t="shared" si="3986"/>
        <v>0</v>
      </c>
      <c r="BU1731" s="27" t="s">
        <v>333</v>
      </c>
    </row>
    <row r="1732" spans="1:88" ht="30" customHeight="1">
      <c r="A1732" s="376"/>
      <c r="B1732" s="283"/>
      <c r="C1732" s="283"/>
      <c r="D1732" s="370" t="s">
        <v>35</v>
      </c>
      <c r="E1732" s="371"/>
      <c r="F1732" s="10">
        <f>F1726+F1727+F1728+F1729+F1730+F1731</f>
        <v>4217470.6899999995</v>
      </c>
      <c r="G1732" s="10">
        <f t="shared" ref="G1732" si="3991">G1726+G1727+G1728+G1729+G1730+G1731</f>
        <v>4217470.6899999995</v>
      </c>
      <c r="H1732" s="10">
        <f t="shared" ref="H1732" si="3992">H1726+H1727+H1728+H1729+H1730+H1731</f>
        <v>0</v>
      </c>
      <c r="I1732" s="10">
        <f t="shared" ref="I1732" si="3993">I1726+I1727+I1728+I1729+I1730+I1731</f>
        <v>0</v>
      </c>
      <c r="J1732" s="10">
        <f t="shared" ref="J1732" si="3994">J1726+J1727+J1728+J1729+J1730+J1731</f>
        <v>0</v>
      </c>
      <c r="K1732" s="10">
        <f t="shared" ref="K1732" si="3995">K1726+K1727+K1728+K1729+K1730+K1731</f>
        <v>0</v>
      </c>
      <c r="L1732" s="10">
        <f t="shared" ref="L1732" si="3996">L1726+L1727+L1728+L1729+L1730+L1731</f>
        <v>0</v>
      </c>
      <c r="M1732" s="10">
        <f t="shared" ref="M1732" si="3997">M1726+M1727+M1728+M1729+M1730+M1731</f>
        <v>0</v>
      </c>
      <c r="N1732" s="10">
        <f t="shared" ref="N1732" si="3998">N1726+N1727+N1728+N1729+N1730+N1731</f>
        <v>0</v>
      </c>
      <c r="O1732" s="10">
        <f t="shared" ref="O1732" si="3999">O1726+O1727+O1728+O1729+O1730+O1731</f>
        <v>0</v>
      </c>
      <c r="P1732" s="10">
        <f t="shared" ref="P1732" si="4000">P1726+P1727+P1728+P1729+P1730+P1731</f>
        <v>0</v>
      </c>
      <c r="Q1732" s="10">
        <f t="shared" ref="Q1732" si="4001">Q1726+Q1727+Q1728+Q1729+Q1730+Q1731</f>
        <v>0</v>
      </c>
      <c r="R1732" s="10">
        <f t="shared" ref="R1732" si="4002">R1726+R1727+R1728+R1729+R1730+R1731</f>
        <v>0</v>
      </c>
      <c r="S1732" s="10">
        <f t="shared" ref="S1732" si="4003">S1726+S1727+S1728+S1729+S1730+S1731</f>
        <v>0</v>
      </c>
      <c r="T1732" s="10">
        <f t="shared" ref="T1732" si="4004">T1726+T1727+T1728+T1729+T1730+T1731</f>
        <v>0</v>
      </c>
      <c r="U1732" s="10">
        <f t="shared" ref="U1732" si="4005">U1726+U1727+U1728+U1729+U1730+U1731</f>
        <v>0</v>
      </c>
      <c r="V1732" s="10">
        <f t="shared" ref="V1732" si="4006">V1726+V1727+V1728+V1729+V1730+V1731</f>
        <v>0</v>
      </c>
      <c r="W1732" s="10">
        <f t="shared" ref="W1732" si="4007">W1726+W1727+W1728+W1729+W1730+W1731</f>
        <v>0</v>
      </c>
      <c r="X1732" s="10">
        <f t="shared" ref="X1732" si="4008">X1726+X1727+X1728+X1729+X1730+X1731</f>
        <v>0</v>
      </c>
      <c r="Y1732" s="10">
        <f t="shared" ref="Y1732" si="4009">Y1726+Y1727+Y1728+Y1729+Y1730+Y1731</f>
        <v>0</v>
      </c>
      <c r="Z1732" s="10">
        <f t="shared" ref="Z1732" si="4010">Z1726+Z1727+Z1728+Z1729+Z1730+Z1731</f>
        <v>0</v>
      </c>
      <c r="AA1732" s="27" t="s">
        <v>334</v>
      </c>
      <c r="AO1732" s="4">
        <f t="shared" si="3924"/>
        <v>0</v>
      </c>
      <c r="AP1732" s="4">
        <f t="shared" si="3925"/>
        <v>0</v>
      </c>
      <c r="AQ1732" s="4">
        <f t="shared" si="3879"/>
        <v>0</v>
      </c>
      <c r="AU1732" s="331"/>
      <c r="AV1732" s="326"/>
      <c r="AW1732" s="326"/>
      <c r="AX1732" s="330" t="s">
        <v>35</v>
      </c>
      <c r="AY1732" s="330"/>
      <c r="AZ1732" s="10">
        <f>AZ1726+AZ1727+AZ1728+AZ1729+AZ1730+AZ1731</f>
        <v>8434941.379999999</v>
      </c>
      <c r="BA1732" s="10">
        <f t="shared" ref="BA1732:BT1732" si="4011">BA1726+BA1727+BA1728+BA1729+BA1730+BA1731</f>
        <v>8434941.379999999</v>
      </c>
      <c r="BB1732" s="10">
        <f t="shared" si="4011"/>
        <v>0</v>
      </c>
      <c r="BC1732" s="10">
        <f t="shared" si="4011"/>
        <v>0</v>
      </c>
      <c r="BD1732" s="10">
        <f t="shared" si="4011"/>
        <v>0</v>
      </c>
      <c r="BE1732" s="10">
        <f t="shared" si="4011"/>
        <v>0</v>
      </c>
      <c r="BF1732" s="10">
        <f t="shared" si="4011"/>
        <v>0</v>
      </c>
      <c r="BG1732" s="10">
        <f t="shared" si="4011"/>
        <v>0</v>
      </c>
      <c r="BH1732" s="10">
        <f t="shared" si="4011"/>
        <v>0</v>
      </c>
      <c r="BI1732" s="10">
        <f t="shared" si="4011"/>
        <v>0</v>
      </c>
      <c r="BJ1732" s="10">
        <f t="shared" si="4011"/>
        <v>0</v>
      </c>
      <c r="BK1732" s="10">
        <f t="shared" si="4011"/>
        <v>0</v>
      </c>
      <c r="BL1732" s="10">
        <f t="shared" si="4011"/>
        <v>0</v>
      </c>
      <c r="BM1732" s="10">
        <f t="shared" si="4011"/>
        <v>0</v>
      </c>
      <c r="BN1732" s="10">
        <f t="shared" si="4011"/>
        <v>0</v>
      </c>
      <c r="BO1732" s="10">
        <f t="shared" si="4011"/>
        <v>0</v>
      </c>
      <c r="BP1732" s="10">
        <f t="shared" si="4011"/>
        <v>0</v>
      </c>
      <c r="BQ1732" s="10">
        <f t="shared" si="4011"/>
        <v>0</v>
      </c>
      <c r="BR1732" s="10">
        <f t="shared" si="4011"/>
        <v>0</v>
      </c>
      <c r="BS1732" s="10">
        <f t="shared" si="4011"/>
        <v>0</v>
      </c>
      <c r="BT1732" s="10">
        <f t="shared" si="4011"/>
        <v>0</v>
      </c>
      <c r="BU1732" s="27" t="s">
        <v>334</v>
      </c>
      <c r="CI1732" s="32">
        <f>BF1732-BG1732</f>
        <v>0</v>
      </c>
      <c r="CJ1732" s="123"/>
    </row>
    <row r="1733" spans="1:88" ht="75" customHeight="1">
      <c r="A1733" s="376"/>
      <c r="B1733" s="283"/>
      <c r="C1733" s="283"/>
      <c r="D1733" s="292" t="s">
        <v>53</v>
      </c>
      <c r="E1733" s="293"/>
      <c r="F1733" s="11">
        <f>ROUND(F1732/C1726,2)</f>
        <v>717.75</v>
      </c>
      <c r="G1733" s="11">
        <f>ROUND(G1732/C1726,2)</f>
        <v>717.75</v>
      </c>
      <c r="H1733" s="11">
        <f>ROUND(H1732/C1726,2)</f>
        <v>0</v>
      </c>
      <c r="I1733" s="11">
        <f>ROUND(I1732/C1726,2)</f>
        <v>0</v>
      </c>
      <c r="J1733" s="11">
        <f>ROUND(J1732/C1726,2)</f>
        <v>0</v>
      </c>
      <c r="K1733" s="11">
        <f>ROUND(K1732/C1726,2)</f>
        <v>0</v>
      </c>
      <c r="L1733" s="11">
        <f>ROUND(L1732/C1726,2)</f>
        <v>0</v>
      </c>
      <c r="M1733" s="11">
        <f>ROUND(M1732/C1726,2)</f>
        <v>0</v>
      </c>
      <c r="N1733" s="11">
        <f>ROUND(N1732/C1726,2)</f>
        <v>0</v>
      </c>
      <c r="O1733" s="11">
        <f>ROUND(O1732/C1726,2)</f>
        <v>0</v>
      </c>
      <c r="P1733" s="11">
        <f>ROUND(P1732/C1726,2)</f>
        <v>0</v>
      </c>
      <c r="Q1733" s="11">
        <f>ROUND(Q1732/C1726,2)</f>
        <v>0</v>
      </c>
      <c r="R1733" s="11">
        <f>ROUND(R1732/C1726,2)</f>
        <v>0</v>
      </c>
      <c r="S1733" s="11">
        <f>ROUND(S1732/C1726,2)</f>
        <v>0</v>
      </c>
      <c r="T1733" s="11">
        <f>ROUND(T1732/C1726,2)</f>
        <v>0</v>
      </c>
      <c r="U1733" s="11">
        <f>ROUND(U1732/C1726,2)</f>
        <v>0</v>
      </c>
      <c r="V1733" s="11">
        <f>ROUND(V1732/C1726,2)</f>
        <v>0</v>
      </c>
      <c r="W1733" s="11">
        <f>ROUND(W1732/C1726,2)</f>
        <v>0</v>
      </c>
      <c r="X1733" s="11">
        <f>ROUND(X1732/C1726,2)</f>
        <v>0</v>
      </c>
      <c r="Y1733" s="11">
        <f>ROUND(Y1732/C1726,2)</f>
        <v>0</v>
      </c>
      <c r="Z1733" s="11">
        <f>ROUND(Z1732/C1726,2)</f>
        <v>0</v>
      </c>
      <c r="AA1733" s="27" t="s">
        <v>335</v>
      </c>
      <c r="AD1733" s="52" t="b">
        <f>IF(AND(G1733&gt;947.15,G1733&lt;949),3,IF(AND(G1733&gt;623.59,G1733&lt;625),4,IF(AND(G1733&gt;237.38,G1733&lt;239),5,IF(AND(G1733&gt;1986,G1733&lt;1988),6,IF(AND(G1733&gt;739.75,G1733&lt;741),7,IF(AND(G1733&gt;282.91,G1733&lt;284),8,IF(AND(G1733&gt;2681.35,G1733&lt;2683),9,IF(AND(G1733&gt;828.59,G1733&lt;830),10,IF(AND(G1733&gt;585.15,G1733&lt;587),11,IF(AND(G1733&gt;991.71,G1733&lt;993),12,IF(AND(G1733&gt;652.95,G1733&lt;654),13,IF(AND(G1733&gt;248.59,G1733&lt;250),14,IF(AND(G1733&gt;2079.39,G1733&lt;2081),15,IF(AND(G1733&gt;774.57,G1733&lt;776),16,IF(AND(G1733&gt;296.25,G1733&lt;298),17,IF(AND(G1733&gt;2807.42,G1733&lt;2809),18,IF(AND(G1733&gt;867.59,G1733&lt;869),19,IF(AND(G1733&gt;612.7,G1733&lt;614),20))))))))))))))))))</f>
        <v>0</v>
      </c>
      <c r="AE1733" s="52" t="b">
        <f>IF(AND(I1733&gt;1204.78,I1733&lt;1206),5,IF(AND(I1733&gt;1407.63,I1733&lt;1409),8,IF(AND(I1733&gt;1427.91,I1733&lt;1429),11,IF(AND(I1733&gt;1261.45,I1733&lt;1263),14,IF(AND(I1733&gt;1473.83,I1733&lt;1475),17,IF(AND(I1733&gt;1495.07,I1733&lt;1497),20))))))</f>
        <v>0</v>
      </c>
      <c r="AF1733" s="52" t="b">
        <f>IF(AND(J1733&gt;486.32,J1733&lt;488),3,IF(AND(J1733&gt;324.64,J1733&lt;326),4,IF(AND(J1733&gt;286.99,J1733&lt;288.5),5,IF(AND(J1733&gt;617.7,J1733&lt;618),6,IF(AND(J1733&gt;411.3,J1733&lt;413),7,IF(AND(J1733&gt;365.04,J1733&lt;367),8,IF(AND(J1733&gt;797.54,J1733&lt;799),9,IF(AND(J1733&gt;533.49,J1733&lt;535),10,IF(AND(J1733&gt;475.86,J1733&lt;477),11,IF(AND(J1733&gt;509.22,J1733&lt;511),12,IF(AND(J1733&gt;339.94,J1733&lt;341.2),13,IF(AND(J1733&gt;300.53,J1733&lt;302),14,IF(AND(J1733&gt;646.78,J1733&lt;648),15,IF(AND(J1733&gt;430.68,J1733&lt;432),16,IF(AND(J1733&gt;382.24,J1733&lt;384),17,IF(AND(J1733&gt;835.07,J1733&lt;837),18,IF(AND(J1733&gt;558.61,J1733&lt;560),19,IF(AND(J1733&gt;498.27,J1733&lt;500),20))))))))))))))))))</f>
        <v>0</v>
      </c>
      <c r="AG1733" s="52" t="b">
        <f>IF(AND(L1733&gt;497.89,L1733&lt;499),3,IF(AND(L1733&gt;360.29,L1733&lt;362),4,IF(AND(L1733&gt;249.38,L1733&lt;251),5,IF(AND(L1733&gt;628.22,L1733&lt;630),6,IF(AND(L1733&gt;455.21,L1733&lt;457),7,IF(AND(L1733&gt;315.16,L1733&lt;317),8,IF(AND(L1733&gt;814.35,L1733&lt;816),9,IF(AND(L1733&gt;571.19,L1733&lt;573),10,IF(AND(L1733&gt;401.59,L1733&lt;403),11,IF(AND(L1733&gt;521.33,L1733&lt;523),12,IF(AND(L1733&gt;377.28,L1733&lt;379),13,IF(AND(L1733&gt;261.15,L1733&lt;263),14,IF(AND(L1733&gt;657.8,L1733&lt;659),15,IF(AND(L1733&gt;476.66,L1733&lt;478),16,IF(AND(L1733&gt;330.01,L1733&lt;332),17,IF(AND(L1733&gt;852.67,L1733&lt;854),18,IF(AND(L1733&gt;598.08,L1733&lt;600),19,IF(AND(L1733&gt;420.51,L1733&lt;422),20))))))))))))))))))</f>
        <v>0</v>
      </c>
      <c r="AH1733" s="52" t="b">
        <f>IF(AND(Q1733&gt;358.85,Q1733&lt;360),3,IF(AND(Q1733&gt;129.83,Q1733&lt;131),4,IF(AND(Q1733&gt;77.61,Q1733&lt;79),5,IF(AND(Q1733&gt;426.19,Q1733&lt;428),6,IF(AND(Q1733&gt;159.77,Q1733&lt;161),7,IF(AND(Q1733&gt;94.38,Q1733&lt;96),8,IF(AND(Q1733&gt;567.37,Q1733&lt;569),9,IF(AND(Q1733&gt;203.4,Q1733&lt;205),10,IF(AND(Q1733&gt;131.96,Q1733&lt;133),11,IF(AND(Q1733&gt;375.76,Q1733&lt;377),12,IF(AND(Q1733&gt;135.98,Q1733&lt;137),13,IF(AND(Q1733&gt;81.31,Q1733&lt;83),14,IF(AND(Q1733&gt;446.27,Q1733&lt;448),15,IF(AND(Q1733&gt;167.32,Q1733&lt;169),16,IF(AND(Q1733&gt;98.86,Q1733&lt;100),17,IF(AND(Q1733&gt;594.08,Q1733&lt;596),18,IF(AND(Q1733&gt;213.01,Q1733&lt;215),19,IF(AND(Q1733&gt;138.21,Q1733&lt;140),20))))))))))))))))))</f>
        <v>0</v>
      </c>
      <c r="AI1733" s="52" t="b">
        <f>IF(AND(S1733&gt;195.17,S1733&lt;197),3,IF(AND(S1733&gt;88.93,S1733&lt;90),4,IF(AND(S1733&gt;47.88,S1733&lt;49),5,IF(AND(S1733&gt;245.08,S1733&lt;247),6,IF(AND(S1733&gt;111.07,S1733&lt;113),7,IF(AND(S1733&gt;60.92,S1733&lt;62),8,IF(AND(S1733&gt;296.11,S1733&lt;298),9,IF(AND(S1733&gt;139.41,S1733&lt;141),10,IF(AND(S1733&gt;78.67,S1733&lt;80),11,IF(AND(S1733&gt;204.39,S1733&lt;206),12,IF(AND(S1733&gt;93.16,S1733&lt;95),13,IF(AND(S1733&gt;50.17,S1733&lt;52),14,IF(AND(S1733&gt;256.64,S1733&lt;258),15,IF(AND(S1733&gt;116.33,S1733&lt;118),16,IF(AND(S1733&gt;63.83,S1733&lt;65),17,IF(AND(S1733&gt;310.07,S1733&lt;312),18,IF(AND(S1733&gt;146.01,S1733&lt;148),19,IF(AND(S1733&gt;82.42,S1733&lt;84),20))))))))))))))))))</f>
        <v>0</v>
      </c>
      <c r="AJ1733" s="52" t="b">
        <f>IF(AND(U1733&gt;107.35,U1733&lt;109),3,IF(AND(U1733&gt;63.65,U1733&lt;65),4,IF(AND(U1733&gt;44.75,U1733&lt;46),5,IF(AND(U1733&gt;143.27,U1733&lt;145),6,IF(AND(U1733&gt;85.58,U1733&lt;87),7,IF(AND(U1733&gt;60.46,U1733&lt;62),8,IF(AND(U1733&gt;194.16,U1733&lt;196),9,IF(AND(U1733&gt;117.24,U1733&lt;119),10,IF(AND(U1733&gt;82.88,U1733&lt;84),11,IF(AND(U1733&gt;112.44,U1733&lt;114),12,IF(AND(U1733&gt;66.69,U1733&lt;68),13,IF(AND(U1733&gt;46.9,U1733&lt;48),14,IF(AND(U1733&gt;150.05,U1733&lt;152),15,IF(AND(U1733&gt;90.65,U1733&lt;91),16,IF(AND(U1733&gt;63.34,U1733&lt;65),17,IF(AND(U1733&gt;203.34,U1733&lt;205),18,IF(AND(U1733&gt;122.8,U1733&lt;124),19,IF(AND(U1733&gt;86.83,U1733&lt;88),20))))))))))))))))))</f>
        <v>0</v>
      </c>
      <c r="AK1733" s="52" t="b">
        <f>IF(AND(V1733&gt;139.85,V1733&lt;141),3,IF(AND(V1733&gt;103.84,V1733&lt;105),4,IF(AND(V1733&gt;52.32,V1733&lt;54),5,IF(AND(V1733&gt;285.46,V1733&lt;287),6,IF(AND(V1733&gt;118.42,V1733&lt;120),7,IF(AND(V1733&gt;62.42,V1733&lt;64),8,IF(AND(V1733&gt;412.27,V1733&lt;414),9,IF(AND(V1733&gt;140.33,V1733&lt;142),10,IF(AND(V1733&gt;145,V1733&lt;147),11,IF(AND(V1733&gt;146.47,V1733&lt;148),12,IF(AND(V1733&gt;108.77,V1733&lt;110),13,IF(AND(V1733&gt;54.82,V1733&lt;56),14,IF(AND(V1733&gt;298.92,V1733&lt;300),15,IF(AND(V1733&gt;124.03,V1733&lt;126),16,IF(AND(V1733&gt;65.4,V1733&lt;67),17,IF(AND(V1733&gt;431.69,V1733&lt;433),18,IF(AND(V1733&gt;146.97,V1733&lt;148),19,IF(AND(V1733&gt;151.86,V1733&lt;153),20))))))))))))))))))</f>
        <v>0</v>
      </c>
      <c r="AL1733" s="52" t="b">
        <f>IF(AND(W1733&gt;350.42,W1733&lt;352),3,IF(AND(W1733&gt;546.22,W1733&lt;548),4,IF(AND(W1733&gt;155.33,W1733&lt;157),5,IF(AND(W1733&gt;721.99,W1733&lt;723),6,IF(AND(W1733&gt;638.96,W1733&lt;639),7,IF(AND(W1733&gt;187.79,W1733&lt;189),8,IF(AND(W1733&gt;945.4,W1733&lt;947),9,IF(AND(W1733&gt;698.46,W1733&lt;670),10,IF(AND(W1733&gt;360.7,W1733&lt;362),11,IF(AND(W1733&gt;366.94,W1733&lt;368),12,IF(AND(W1733&gt;571.94,W1733&lt;573),13,IF(AND(W1733&gt;162.68,W1733&lt;164),14,IF(AND(W1733&gt;755.97,W1733&lt;757),15,IF(AND(W1733&gt;667.99,W1733&lt;669),16,IF(AND(W1733&gt;196.66,W1733&lt;198),17,IF(AND(W1733&gt;989.88,W1733&lt;991),18,IF(AND(W1733&gt;731.33,W1733&lt;733),19,IF(AND(W1733&gt;377.7,W1733&lt;379),20))))))))))))))))))</f>
        <v>0</v>
      </c>
      <c r="AM1733" s="52" t="b">
        <f>IF(AND(Y1733&gt;46.2,Y1733&lt;46.5),3,IF(AND(Y1733&gt;18.8,Y1733&lt;19.1),4,IF(AND(Y1733&gt;15.8,Y1733&lt;16),5,IF(AND(Y1733&gt;78.7,Y1733&lt;79),6,IF(AND(Y1733&gt;32.1,Y1733&lt;32.4),7,IF(AND(Y1733&gt;26.9,Y1733&lt;27.3),8,IF(AND(Y1733&gt;125,Y1733&lt;125.5),9,IF(AND(Y1733&gt;48.2,Y1733&lt;48.52),10,IF(AND(Y1733&gt;43.1,Y1733&lt;43.6),11,IF(AND(Y1733&gt;48.53,Y1733&lt;48.7),12,IF(AND(Y1733&gt;19.6,Y1733&lt;20.1),13,IF(AND(Y1733&gt;16.5,Y1733&lt;16.9),14,IF(AND(Y1733&gt;82.4,Y1733&lt;82.8),15,IF(AND(Y1733&gt;33.6,Y1733&lt;34),16,IF(AND(Y1733&gt;28,Y1733&lt;28.6),17,IF(AND(Y1733&gt;130.8,Y1733&lt;131.4),18,IF(AND(Y1733&gt;50.5,Y1733&lt;50.9),19,IF(AND(Y1733&gt;45.2,Y1733&lt;45.8),20))))))))))))))))))</f>
        <v>0</v>
      </c>
      <c r="AO1733" s="4">
        <f t="shared" si="3924"/>
        <v>0</v>
      </c>
      <c r="AP1733" s="4">
        <f t="shared" si="3925"/>
        <v>0</v>
      </c>
      <c r="AQ1733" s="4">
        <f t="shared" si="3879"/>
        <v>0</v>
      </c>
      <c r="AU1733" s="331"/>
      <c r="AV1733" s="326"/>
      <c r="AW1733" s="326"/>
      <c r="AX1733" s="322" t="s">
        <v>53</v>
      </c>
      <c r="AY1733" s="293"/>
      <c r="AZ1733" s="11">
        <f>ROUND(AZ1732/AW1726,2)</f>
        <v>1435.5</v>
      </c>
      <c r="BA1733" s="11">
        <f>ROUND(BA1732/AW1726,2)</f>
        <v>1435.5</v>
      </c>
      <c r="BB1733" s="11">
        <f>ROUND(BB1732/AW1726,2)</f>
        <v>0</v>
      </c>
      <c r="BC1733" s="11">
        <f>ROUND(BC1732/AW1726,2)</f>
        <v>0</v>
      </c>
      <c r="BD1733" s="11">
        <f>ROUND(BD1732/AW1726,2)</f>
        <v>0</v>
      </c>
      <c r="BE1733" s="11">
        <f>ROUND(BE1732/AW1726,2)</f>
        <v>0</v>
      </c>
      <c r="BF1733" s="11">
        <f>ROUND(BF1732/AW1726,2)</f>
        <v>0</v>
      </c>
      <c r="BG1733" s="11">
        <f>ROUND(BG1732/AW1726,2)</f>
        <v>0</v>
      </c>
      <c r="BH1733" s="11">
        <f>ROUND(BH1732/AW1726,2)</f>
        <v>0</v>
      </c>
      <c r="BI1733" s="11">
        <f>ROUND(BI1732/AW1726,2)</f>
        <v>0</v>
      </c>
      <c r="BJ1733" s="11">
        <f>ROUND(BJ1732/AW1726,2)</f>
        <v>0</v>
      </c>
      <c r="BK1733" s="11">
        <f>ROUND(BK1732/AW1726,2)</f>
        <v>0</v>
      </c>
      <c r="BL1733" s="11">
        <f>ROUND(BL1732/AW1726,2)</f>
        <v>0</v>
      </c>
      <c r="BM1733" s="11">
        <f>ROUND(BM1732/AW1726,2)</f>
        <v>0</v>
      </c>
      <c r="BN1733" s="11">
        <f>ROUND(BN1732/AW1726,2)</f>
        <v>0</v>
      </c>
      <c r="BO1733" s="11">
        <f>ROUND(BO1732/AW1726,2)</f>
        <v>0</v>
      </c>
      <c r="BP1733" s="11">
        <f>ROUND(BP1732/AW1726,2)</f>
        <v>0</v>
      </c>
      <c r="BQ1733" s="11">
        <f>ROUND(BQ1732/AW1726,2)</f>
        <v>0</v>
      </c>
      <c r="BR1733" s="11">
        <f>ROUND(BR1732/AW1726,2)</f>
        <v>0</v>
      </c>
      <c r="BS1733" s="11">
        <f>ROUND(BS1732/AW1726,2)</f>
        <v>0</v>
      </c>
      <c r="BT1733" s="11">
        <f>ROUND(BT1732/AW1726,2)</f>
        <v>0</v>
      </c>
      <c r="BU1733" s="27" t="s">
        <v>335</v>
      </c>
      <c r="BX1733" s="52" t="b">
        <f>IF(AND(BA1733&gt;947.15,BA1733&lt;949),3,IF(AND(BA1733&gt;623.59,BA1733&lt;625),4,IF(AND(BA1733&gt;237.38,BA1733&lt;239),5,IF(AND(BA1733&gt;1986,BA1733&lt;1988),6,IF(AND(BA1733&gt;739.75,BA1733&lt;741),7,IF(AND(BA1733&gt;282.91,BA1733&lt;284),8,IF(AND(BA1733&gt;2681.35,BA1733&lt;2683),9,IF(AND(BA1733&gt;828.59,BA1733&lt;830),10,IF(AND(BA1733&gt;585.15,BA1733&lt;587),11,IF(AND(BA1733&gt;991.71,BA1733&lt;993),12,IF(AND(BA1733&gt;652.95,BA1733&lt;654),13,IF(AND(BA1733&gt;248.59,BA1733&lt;250),14,IF(AND(BA1733&gt;2079.39,BA1733&lt;2081),15,IF(AND(BA1733&gt;774.57,BA1733&lt;776),16,IF(AND(BA1733&gt;296.25,BA1733&lt;298),17,IF(AND(BA1733&gt;2807.42,BA1733&lt;2809),18,IF(AND(BA1733&gt;867.59,BA1733&lt;869),19,IF(AND(BA1733&gt;612.7,BA1733&lt;614),20))))))))))))))))))</f>
        <v>0</v>
      </c>
      <c r="BY1733" s="52" t="b">
        <f>IF(AND(BC1733&gt;1204.78,BC1733&lt;1206),5,IF(AND(BC1733&gt;1407.63,BC1733&lt;1409),8,IF(AND(BC1733&gt;1427.91,BC1733&lt;1429),11,IF(AND(BC1733&gt;1261.45,BC1733&lt;1263),14,IF(AND(BC1733&gt;1473.83,BC1733&lt;1475),17,IF(AND(BC1733&gt;1495.07,BC1733&lt;1497),20))))))</f>
        <v>0</v>
      </c>
      <c r="BZ1733" s="52" t="b">
        <f>IF(AND(BD1733&gt;486.32,BD1733&lt;488),3,IF(AND(BD1733&gt;324.64,BD1733&lt;326),4,IF(AND(BD1733&gt;286.99,BD1733&lt;288.5),5,IF(AND(BD1733&gt;617.7,BD1733&lt;618),6,IF(AND(BD1733&gt;411.3,BD1733&lt;413),7,IF(AND(BD1733&gt;365.04,BD1733&lt;367),8,IF(AND(BD1733&gt;797.54,BD1733&lt;799),9,IF(AND(BD1733&gt;533.49,BD1733&lt;535),10,IF(AND(BD1733&gt;475.86,BD1733&lt;477),11,IF(AND(BD1733&gt;509.22,BD1733&lt;511),12,IF(AND(BD1733&gt;339.94,BD1733&lt;341.2),13,IF(AND(BD1733&gt;300.53,BD1733&lt;302),14,IF(AND(BD1733&gt;646.78,BD1733&lt;648),15,IF(AND(BD1733&gt;430.68,BD1733&lt;432),16,IF(AND(BD1733&gt;382.24,BD1733&lt;384),17,IF(AND(BD1733&gt;835.07,BD1733&lt;837),18,IF(AND(BD1733&gt;558.61,BD1733&lt;560),19,IF(AND(BD1733&gt;498.27,BD1733&lt;500),20))))))))))))))))))</f>
        <v>0</v>
      </c>
      <c r="CA1733" s="52" t="b">
        <f>IF(AND(BF1733&gt;497.89,BF1733&lt;499),3,IF(AND(BF1733&gt;360.29,BF1733&lt;362),4,IF(AND(BF1733&gt;249.38,BF1733&lt;251),5,IF(AND(BF1733&gt;628.22,BF1733&lt;630),6,IF(AND(BF1733&gt;455.21,BF1733&lt;457),7,IF(AND(BF1733&gt;315.16,BF1733&lt;317),8,IF(AND(BF1733&gt;814.35,BF1733&lt;816),9,IF(AND(BF1733&gt;571.19,BF1733&lt;573),10,IF(AND(BF1733&gt;401.59,BF1733&lt;403),11,IF(AND(BF1733&gt;521.33,BF1733&lt;523),12,IF(AND(BF1733&gt;377.28,BF1733&lt;379),13,IF(AND(BF1733&gt;261.15,BF1733&lt;263),14,IF(AND(BF1733&gt;657.8,BF1733&lt;659),15,IF(AND(BF1733&gt;476.66,BF1733&lt;478),16,IF(AND(BF1733&gt;330.01,BF1733&lt;332),17,IF(AND(BF1733&gt;852.67,BF1733&lt;854),18,IF(AND(BF1733&gt;598.08,BF1733&lt;600),19,IF(AND(BF1733&gt;420.51,BF1733&lt;422),20))))))))))))))))))</f>
        <v>0</v>
      </c>
      <c r="CB1733" s="52" t="b">
        <f>IF(AND(BK1733&gt;358.85,BK1733&lt;360),3,IF(AND(BK1733&gt;129.83,BK1733&lt;131),4,IF(AND(BK1733&gt;77.61,BK1733&lt;79),5,IF(AND(BK1733&gt;426.19,BK1733&lt;428),6,IF(AND(BK1733&gt;159.77,BK1733&lt;161),7,IF(AND(BK1733&gt;94.38,BK1733&lt;96),8,IF(AND(BK1733&gt;567.37,BK1733&lt;569),9,IF(AND(BK1733&gt;203.4,BK1733&lt;205),10,IF(AND(BK1733&gt;131.96,BK1733&lt;133),11,IF(AND(BK1733&gt;375.76,BK1733&lt;377),12,IF(AND(BK1733&gt;135.98,BK1733&lt;137),13,IF(AND(BK1733&gt;81.31,BK1733&lt;83),14,IF(AND(BK1733&gt;446.27,BK1733&lt;448),15,IF(AND(BK1733&gt;167.32,BK1733&lt;169),16,IF(AND(BK1733&gt;98.86,BK1733&lt;100),17,IF(AND(BK1733&gt;594.08,BK1733&lt;596),18,IF(AND(BK1733&gt;213.01,BK1733&lt;215),19,IF(AND(BK1733&gt;138.21,BK1733&lt;140),20))))))))))))))))))</f>
        <v>0</v>
      </c>
      <c r="CC1733" s="52" t="b">
        <f>IF(AND(BM1733&gt;195.17,BM1733&lt;197),3,IF(AND(BM1733&gt;88.93,BM1733&lt;90),4,IF(AND(BM1733&gt;47.88,BM1733&lt;49),5,IF(AND(BM1733&gt;245.08,BM1733&lt;247),6,IF(AND(BM1733&gt;111.07,BM1733&lt;113),7,IF(AND(BM1733&gt;60.92,BM1733&lt;62),8,IF(AND(BM1733&gt;296.11,BM1733&lt;298),9,IF(AND(BM1733&gt;139.41,BM1733&lt;141),10,IF(AND(BM1733&gt;78.67,BM1733&lt;80),11,IF(AND(BM1733&gt;204.39,BM1733&lt;206),12,IF(AND(BM1733&gt;93.16,BM1733&lt;95),13,IF(AND(BM1733&gt;50.17,BM1733&lt;52),14,IF(AND(BM1733&gt;256.64,BM1733&lt;258),15,IF(AND(BM1733&gt;116.33,BM1733&lt;118),16,IF(AND(BM1733&gt;63.83,BM1733&lt;65),17,IF(AND(BM1733&gt;310.07,BM1733&lt;312),18,IF(AND(BM1733&gt;146.01,BM1733&lt;148),19,IF(AND(BM1733&gt;82.42,BM1733&lt;84),20))))))))))))))))))</f>
        <v>0</v>
      </c>
      <c r="CD1733" s="52" t="b">
        <f>IF(AND(BO1733&gt;107.35,BO1733&lt;109),3,IF(AND(BO1733&gt;63.65,BO1733&lt;65),4,IF(AND(BO1733&gt;44.75,BO1733&lt;46),5,IF(AND(BO1733&gt;143.27,BO1733&lt;145),6,IF(AND(BO1733&gt;85.58,BO1733&lt;87),7,IF(AND(BO1733&gt;60.46,BO1733&lt;62),8,IF(AND(BO1733&gt;194.16,BO1733&lt;196),9,IF(AND(BO1733&gt;117.24,BO1733&lt;119),10,IF(AND(BO1733&gt;82.88,BO1733&lt;84),11,IF(AND(BO1733&gt;112.44,BO1733&lt;114),12,IF(AND(BO1733&gt;66.69,BO1733&lt;68),13,IF(AND(BO1733&gt;46.9,BO1733&lt;48),14,IF(AND(BO1733&gt;150.05,BO1733&lt;152),15,IF(AND(BO1733&gt;90.65,BO1733&lt;91),16,IF(AND(BO1733&gt;63.34,BO1733&lt;65),17,IF(AND(BO1733&gt;203.34,BO1733&lt;205),18,IF(AND(BO1733&gt;122.8,BO1733&lt;124),19,IF(AND(BO1733&gt;86.83,BO1733&lt;88),20))))))))))))))))))</f>
        <v>0</v>
      </c>
      <c r="CE1733" s="52" t="b">
        <f>IF(AND(BP1733&gt;139.85,BP1733&lt;141),3,IF(AND(BP1733&gt;103.84,BP1733&lt;105),4,IF(AND(BP1733&gt;52.32,BP1733&lt;54),5,IF(AND(BP1733&gt;285.46,BP1733&lt;287),6,IF(AND(BP1733&gt;118.42,BP1733&lt;120),7,IF(AND(BP1733&gt;62.42,BP1733&lt;64),8,IF(AND(BP1733&gt;412.27,BP1733&lt;414),9,IF(AND(BP1733&gt;140.33,BP1733&lt;142),10,IF(AND(BP1733&gt;145,BP1733&lt;147),11,IF(AND(BP1733&gt;146.47,BP1733&lt;148),12,IF(AND(BP1733&gt;108.77,BP1733&lt;110),13,IF(AND(BP1733&gt;54.82,BP1733&lt;56),14,IF(AND(BP1733&gt;298.92,BP1733&lt;300),15,IF(AND(BP1733&gt;124.03,BP1733&lt;126),16,IF(AND(BP1733&gt;65.4,BP1733&lt;67),17,IF(AND(BP1733&gt;431.69,BP1733&lt;433),18,IF(AND(BP1733&gt;146.97,BP1733&lt;148),19,IF(AND(BP1733&gt;151.86,BP1733&lt;153),20))))))))))))))))))</f>
        <v>0</v>
      </c>
      <c r="CF1733" s="52" t="b">
        <f>IF(AND(BQ1733&gt;350.42,BQ1733&lt;352),3,IF(AND(BQ1733&gt;546.22,BQ1733&lt;548),4,IF(AND(BQ1733&gt;155.33,BQ1733&lt;157),5,IF(AND(BQ1733&gt;721.99,BQ1733&lt;723),6,IF(AND(BQ1733&gt;638.96,BQ1733&lt;639),7,IF(AND(BQ1733&gt;187.79,BQ1733&lt;189),8,IF(AND(BQ1733&gt;945.4,BQ1733&lt;947),9,IF(AND(BQ1733&gt;698.46,BQ1733&lt;670),10,IF(AND(BQ1733&gt;360.7,BQ1733&lt;362),11,IF(AND(BQ1733&gt;366.94,BQ1733&lt;368),12,IF(AND(BQ1733&gt;571.94,BQ1733&lt;573),13,IF(AND(BQ1733&gt;162.68,BQ1733&lt;164),14,IF(AND(BQ1733&gt;755.97,BQ1733&lt;757),15,IF(AND(BQ1733&gt;667.99,BQ1733&lt;669),16,IF(AND(BQ1733&gt;196.66,BQ1733&lt;198),17,IF(AND(BQ1733&gt;989.88,BQ1733&lt;991),18,IF(AND(BQ1733&gt;731.33,BQ1733&lt;733),19,IF(AND(BQ1733&gt;377.7,BQ1733&lt;379),20))))))))))))))))))</f>
        <v>0</v>
      </c>
      <c r="CG1733" s="52" t="b">
        <f>IF(AND(BS1733&gt;46.2,BS1733&lt;46.5),3,IF(AND(BS1733&gt;18.8,BS1733&lt;19.1),4,IF(AND(BS1733&gt;15.8,BS1733&lt;16),5,IF(AND(BS1733&gt;78.7,BS1733&lt;79),6,IF(AND(BS1733&gt;32.1,BS1733&lt;32.4),7,IF(AND(BS1733&gt;26.9,BS1733&lt;27.3),8,IF(AND(BS1733&gt;125,BS1733&lt;125.5),9,IF(AND(BS1733&gt;48.2,BS1733&lt;48.52),10,IF(AND(BS1733&gt;43.1,BS1733&lt;43.6),11,IF(AND(BS1733&gt;48.53,BS1733&lt;48.7),12,IF(AND(BS1733&gt;19.6,BS1733&lt;20.1),13,IF(AND(BS1733&gt;16.5,BS1733&lt;16.9),14,IF(AND(BS1733&gt;82.4,BS1733&lt;82.8),15,IF(AND(BS1733&gt;33.6,BS1733&lt;34),16,IF(AND(BS1733&gt;28,BS1733&lt;28.6),17,IF(AND(BS1733&gt;130.8,BS1733&lt;131.4),18,IF(AND(BS1733&gt;50.5,BS1733&lt;50.9),19,IF(AND(BS1733&gt;45.2,BS1733&lt;45.8),20))))))))))))))))))</f>
        <v>0</v>
      </c>
    </row>
    <row r="1734" spans="1:88" ht="90" customHeight="1">
      <c r="A1734" s="377"/>
      <c r="B1734" s="342"/>
      <c r="C1734" s="342"/>
      <c r="D1734" s="292" t="s">
        <v>54</v>
      </c>
      <c r="E1734" s="293"/>
      <c r="F1734" s="10" t="s">
        <v>36</v>
      </c>
      <c r="G1734" s="12">
        <f>IF(AD1734=FALSE,0,AD1734)</f>
        <v>0</v>
      </c>
      <c r="H1734" s="12" t="s">
        <v>36</v>
      </c>
      <c r="I1734" s="12">
        <f>IF(AE1734=FALSE,0,AE1734)</f>
        <v>0</v>
      </c>
      <c r="J1734" s="12">
        <f>IF(AF1734=FALSE,0,AF1734)</f>
        <v>0</v>
      </c>
      <c r="K1734" s="12" t="s">
        <v>36</v>
      </c>
      <c r="L1734" s="12">
        <f>IF(AG1734=FALSE,0,AG1734)</f>
        <v>0</v>
      </c>
      <c r="M1734" s="12" t="s">
        <v>36</v>
      </c>
      <c r="N1734" s="12" t="s">
        <v>36</v>
      </c>
      <c r="O1734" s="12" t="s">
        <v>36</v>
      </c>
      <c r="P1734" s="12" t="s">
        <v>36</v>
      </c>
      <c r="Q1734" s="12">
        <f>IF(AH1734=FALSE,0,AH1734)</f>
        <v>0</v>
      </c>
      <c r="R1734" s="12" t="s">
        <v>36</v>
      </c>
      <c r="S1734" s="12">
        <f>IF(AI1734=FALSE,0,AI1734)</f>
        <v>0</v>
      </c>
      <c r="T1734" s="12" t="s">
        <v>36</v>
      </c>
      <c r="U1734" s="12">
        <f>IF(AJ1734=FALSE,0,AJ1734)</f>
        <v>0</v>
      </c>
      <c r="V1734" s="12">
        <f>IF(AK1734=FALSE,0,AK1734)</f>
        <v>0</v>
      </c>
      <c r="W1734" s="12">
        <f>IF(AL1734=FALSE,0,AL1734)</f>
        <v>0</v>
      </c>
      <c r="X1734" s="12" t="s">
        <v>36</v>
      </c>
      <c r="Y1734" s="12">
        <f>IF(AM1734=FALSE,0,AM1734)</f>
        <v>0</v>
      </c>
      <c r="Z1734" s="12" t="s">
        <v>36</v>
      </c>
      <c r="AA1734" s="27" t="s">
        <v>336</v>
      </c>
      <c r="AD1734" s="52" t="b">
        <f>IF(AD1733=3,948.15,IF(AD1733=4,624.59,IF(AD1733=5,238.38,IF(AD1733=6,1987,IF(AD1733=7,740.75,IF(AD1733=8,283.91,IF(AD1733=9,2682.35,IF(AD1733=10,829.59,IF(AD1733=11,586.15,IF(AD1733=12,992.71,IF(AD1733=13,653.95,IF(AD1733=14,249.59,IF(AD1733=15,2080.39,IF(AD1733=16,775.57,IF(AD1733=17,297.25,IF(AD1733=18,2808.42,IF(AD1733=19,868.59,IF(AD1733=20,613.7))))))))))))))))))</f>
        <v>0</v>
      </c>
      <c r="AE1734" s="52" t="b">
        <f>IF(AE1733=5,1205.78,IF(AE1733=8,1408.63,IF(AE1733=11,1428.91,IF(AE1733=14,1262.45,IF(AE1733=17,1474.83,IF(AE1733=20,1496.07))))))</f>
        <v>0</v>
      </c>
      <c r="AF1734" s="52" t="b">
        <f>IF(AF1733=3,487.32,IF(AF1733=4,325.64,IF(AF1733=5,287.99,IF(AF1733=6,618.7,IF(AF1733=7,412.3,IF(AF1733=8,366.04,IF(AF1733=9,798.54,IF(AF1733=10,534.49,IF(AF1733=11,476.86,IF(AF1733=12,510.22,IF(AF1733=13,340.94,IF(AF1733=14,301.53,IF(AF1733=15,647.78,IF(AF1733=16,431.68,IF(AF1733=17,383.24,IF(AF1733=18,836.07,IF(AF1733=19,559.61,IF(AF1733=20,499.27))))))))))))))))))</f>
        <v>0</v>
      </c>
      <c r="AG1734" s="52" t="b">
        <f>IF(AG1733=3,498.89,IF(AG1733=4,361.29,IF(AG1733=5,250.38,IF(AG1733=6,629.22,IF(AG1733=7,456.21,IF(AG1733=8,316.16,IF(AG1733=9,815.35,IF(AG1733=10,572.19,IF(AG1733=11,402.59,IF(AG1733=12,522.33,IF(AG1733=13,378.28,IF(AG1733=14,262.15,IF(AG1733=15,658.8,IF(AG1733=16,477.66,IF(AG1733=17,331.01,IF(AG1733=18,853.67,IF(AG1733=19,599.08,IF(AG1733=20,421.51))))))))))))))))))</f>
        <v>0</v>
      </c>
      <c r="AH1734" s="52" t="b">
        <f>IF(AH1733=3,359.85,IF(AH1733=4,130.83,IF(AH1733=5,78.61,IF(AH1733=6,427.19,IF(AH1733=7,160.77,IF(AH1733=8,95.38,IF(AH1733=9,568.37,IF(AH1733=10,204.4,IF(AH1733=11,132.96,IF(AH1733=12,376.76,IF(AH1733=13,136.98,IF(AH1733=14,82.31,IF(AH1733=15,447.27,IF(AH1733=16,168.32,IF(AH1733=17,99.86,IF(AH1733=18,595.08,IF(AH1733=19,214.01,IF(AH1733=20,139.21))))))))))))))))))</f>
        <v>0</v>
      </c>
      <c r="AI1734" s="52" t="b">
        <f>IF(AI1733=3,196.17,IF(AI1733=4,89.93,IF(AI1733=5,48.88,IF(AI1733=6,246.08,IF(AI1733=7,112.07,IF(AI1733=8,61.92,IF(AI1733=9,297.11,IF(AI1733=10,140.41,IF(AI1733=11,79.67,IF(AI1733=12,205.39,IF(AI1733=13,94.16,IF(AI1733=14,51.17,IF(AI1733=15,257.64,IF(AI1733=16,117.33,IF(AI1733=17,64.83,IF(AI1733=18,311.07,IF(AI1733=19,147.01,IF(AI1733=20,83.42))))))))))))))))))</f>
        <v>0</v>
      </c>
      <c r="AJ1734" s="52" t="b">
        <f>IF(AJ1733=3,108.35,IF(AJ1733=4,64.65,IF(AJ1733=5,45.75,IF(AJ1733=6,144.27,IF(AJ1733=7,86.58,IF(AJ1733=8,61.46,IF(AJ1733=9,195.16,IF(AJ1733=10,118.24,IF(AJ1733=11,83.88,IF(AJ1733=12,113.44,IF(AJ1733=13,67.69,IF(AJ1733=14,47.9,IF(AJ1733=15,151.05,IF(AJ1733=16,90.65,IF(AJ1733=17,64.34,IF(AJ1733=18,204.34,IF(AJ1733=19,123.8,IF(AJ1733=20,87.83))))))))))))))))))</f>
        <v>0</v>
      </c>
      <c r="AK1734" s="52" t="b">
        <f>IF(AK1733=3,140.85,IF(AK1733=4,104.84,IF(AK1733=5,53.32,IF(AK1733=6,286.46,IF(AK1733=7,119.42,IF(AK1733=8,63.42,IF(AK1733=9,413.27,IF(AK1733=10,141.33,IF(AK1733=11,146,IF(AK1733=12,147.47,IF(AK1733=13,109.77,IF(AK1733=14,55.82,IF(AK1733=15,299.92,IF(AK1733=16,125.03,IF(AK1733=17,66.4,IF(AK1733=18,432.69,IF(AK1733=19,147.97,IF(AK1733=20,152.86))))))))))))))))))</f>
        <v>0</v>
      </c>
      <c r="AL1734" s="52" t="b">
        <f>IF(AL1733=3,351.42,IF(AL1733=4,547.22,IF(AL1733=5,156.33,IF(AL1733=6,722.99,IF(AL1733=7,638.96,IF(AL1733=8,188.79,IF(AL1733=9,946.4,IF(AL1733=10,699.46,IF(AL1733=11,361.7,IF(AL1733=12,367.94,IF(AL1733=13,572.94,IF(AL1733=14,163.68,IF(AL1733=15,756.97,IF(AL1733=16,668.99,IF(AL1733=17,197.66,IF(AL1733=18,990.88,IF(AL1733=19,732.33,IF(AL1733=20,378.7))))))))))))))))))</f>
        <v>0</v>
      </c>
      <c r="AM1734" s="52" t="b">
        <f>IF(AM1733=3,46.41,IF(AM1733=4,19.01,IF(AM1733=5,15.96,IF(AM1733=6,78.9,IF(AM1733=7,32.34,IF(AM1733=8,27.09,IF(AM1733=9,125.27,IF(AM1733=10,48.48,IF(AM1733=11,43.47,IF(AM1733=12,48.59,IF(AM1733=13,19.9,IF(AM1733=14,16.71,IF(AM1733=15,82.61,IF(AM1733=16,33.86,IF(AM1733=17,28.36,IF(AM1733=18,131.15,IF(AM1733=19,50.76,IF(AM1733=20,45.51))))))))))))))))))</f>
        <v>0</v>
      </c>
      <c r="AO1734" s="4">
        <f t="shared" si="3924"/>
        <v>0</v>
      </c>
      <c r="AP1734" s="4">
        <f t="shared" si="3925"/>
        <v>0</v>
      </c>
      <c r="AQ1734" s="4">
        <f t="shared" si="3879"/>
        <v>0</v>
      </c>
      <c r="AU1734" s="331"/>
      <c r="AV1734" s="326"/>
      <c r="AW1734" s="326"/>
      <c r="AX1734" s="322" t="s">
        <v>54</v>
      </c>
      <c r="AY1734" s="293"/>
      <c r="AZ1734" s="10" t="s">
        <v>36</v>
      </c>
      <c r="BA1734" s="12">
        <f>IF(BX1734=FALSE,0,BX1734)</f>
        <v>0</v>
      </c>
      <c r="BB1734" s="12" t="s">
        <v>36</v>
      </c>
      <c r="BC1734" s="12">
        <f>IF(BY1734=FALSE,0,BY1734)</f>
        <v>0</v>
      </c>
      <c r="BD1734" s="12">
        <f>IF(BZ1734=FALSE,0,BZ1734)</f>
        <v>0</v>
      </c>
      <c r="BE1734" s="12" t="s">
        <v>36</v>
      </c>
      <c r="BF1734" s="12">
        <f>IF(CA1734=FALSE,0,CA1734)</f>
        <v>0</v>
      </c>
      <c r="BG1734" s="12" t="s">
        <v>36</v>
      </c>
      <c r="BH1734" s="12" t="s">
        <v>36</v>
      </c>
      <c r="BI1734" s="12" t="s">
        <v>36</v>
      </c>
      <c r="BJ1734" s="12" t="s">
        <v>36</v>
      </c>
      <c r="BK1734" s="12">
        <f>IF(CB1734=FALSE,0,CB1734)</f>
        <v>0</v>
      </c>
      <c r="BL1734" s="12" t="s">
        <v>36</v>
      </c>
      <c r="BM1734" s="12">
        <f>IF(CC1734=FALSE,0,CC1734)</f>
        <v>0</v>
      </c>
      <c r="BN1734" s="12" t="s">
        <v>36</v>
      </c>
      <c r="BO1734" s="12">
        <f>IF(CD1734=FALSE,0,CD1734)</f>
        <v>0</v>
      </c>
      <c r="BP1734" s="12">
        <f>IF(CE1734=FALSE,0,CE1734)</f>
        <v>0</v>
      </c>
      <c r="BQ1734" s="12">
        <f>IF(CF1734=FALSE,0,CF1734)</f>
        <v>0</v>
      </c>
      <c r="BR1734" s="12" t="s">
        <v>36</v>
      </c>
      <c r="BS1734" s="12">
        <f>IF(CG1734=FALSE,0,CG1734)</f>
        <v>0</v>
      </c>
      <c r="BT1734" s="12" t="s">
        <v>36</v>
      </c>
      <c r="BU1734" s="27" t="s">
        <v>336</v>
      </c>
      <c r="BX1734" s="52" t="b">
        <f>IF(AD1733=3,1896.3,IF(AD1733=4,1249.18,IF(AD1733=5,476.76,IF(AD1733=6,3974,IF(AD1733=7,1481.5,IF(AD1733=8,567.82,IF(AD1733=9,5364.7,IF(AD1733=10,1659.18,IF(AD1733=11,1172.3)))))))))</f>
        <v>0</v>
      </c>
      <c r="BY1734" s="52" t="b">
        <f>IF(AE1733=5,2411.56,IF(AE1733=8,2817.26,IF(AE1733=11,2857.82)))</f>
        <v>0</v>
      </c>
      <c r="BZ1734" s="52" t="b">
        <f>IF(AF1733=3,974.64,IF(AF1733=4,651.28,IF(AF1733=5,575.98,IF(AF1733=6,1237.4,IF(AF1733=7,824.6,IF(AF1733=8,732.08,IF(AF1733=9,1597.08,IF(AF1733=10,1068.98,IF(AF1733=11,953.72)))))))))</f>
        <v>0</v>
      </c>
      <c r="CA1734" s="52" t="b">
        <f>IF(AG1733=3,997.78,IF(AG1733=4,722.58,IF(AG1733=5,500.76,IF(AG1733=6,1258.44,IF(AG1733=7,912.42,IF(AG1733=8,632.32,IF(AG1733=9,1630.7,IF(AG1733=10,1144.38,IF(AG1733=11,805.18)))))))))</f>
        <v>0</v>
      </c>
      <c r="CB1734" s="52" t="b">
        <f>IF(AH1733=3,719.7,IF(AH1733=4,261.66,IF(AH1733=5,157.22,IF(AH1733=6,854.38,IF(AH1733=7,321.54,IF(AH1733=8,190.76,IF(AH1733=9,1136.74,IF(AH1733=10,408.8,IF(AH1733=11,265.92)))))))))</f>
        <v>0</v>
      </c>
      <c r="CC1734" s="52" t="b">
        <f>IF(AI1733=3,392.34,IF(AI1733=4,179.86,IF(AI1733=5,97.76,IF(AI1733=6,492.16,IF(AI1733=7,224.14,IF(AI1733=8,123.84,IF(AI1733=9,594.22,IF(AI1733=10,280.82,IF(AI1733=11,159.34)))))))))</f>
        <v>0</v>
      </c>
      <c r="CD1734" s="52" t="b">
        <f>IF(AJ1733=3,216.7,IF(AJ1733=4,129.3,IF(AJ1733=5,91.5,IF(AJ1733=6,288.54,IF(AJ1733=7,173.16,IF(AJ1733=8,122.92,IF(AJ1733=9,390.32,IF(AJ1733=10,236.48,IF(AJ1733=11,167.76)))))))))</f>
        <v>0</v>
      </c>
      <c r="CE1734" s="52" t="b">
        <f>IF(AK1733=3,281.7,IF(AK1733=4,209.68,IF(AK1733=5,106.64,IF(AK1733=6,572.92,IF(AK1733=7,238.84,IF(AK1733=8,126.84,IF(AK1733=9,826.54,IF(AK1733=10,282.66,IF(AK1733=11,292)))))))))</f>
        <v>0</v>
      </c>
      <c r="CF1734" s="52" t="b">
        <f>IF(AL1733=3,702.84,IF(AL1733=4,1094.44,IF(AL1733=5,312.66,IF(AL1733=6,1445.98,IF(AL1733=7,1277.92,IF(AL1733=8,377.58,IF(AL1733=9,1892.8,IF(AL1733=10,1398.92,IF(AL1733=11,723.4)))))))))</f>
        <v>0</v>
      </c>
      <c r="CG1734" s="52" t="b">
        <f>IF(AM1733=3,92.82,IF(AM1733=4,38.02,IF(AM1733=5,31.92,IF(AM1733=6,157.8,IF(AM1733=7,64.68,IF(AM1733=8,54.18,IF(AM1733=9,250.54,IF(AM1733=10,96.96,IF(AM1733=11,86.94)))))))))</f>
        <v>0</v>
      </c>
    </row>
    <row r="1735" spans="1:88" ht="15">
      <c r="A1735" s="81" t="s">
        <v>254</v>
      </c>
      <c r="B1735" s="82"/>
      <c r="C1735" s="82"/>
      <c r="D1735" s="82"/>
      <c r="E1735" s="82"/>
      <c r="F1735" s="82"/>
      <c r="G1735" s="82"/>
      <c r="H1735" s="82"/>
      <c r="I1735" s="82"/>
      <c r="J1735" s="82"/>
      <c r="K1735" s="82"/>
      <c r="L1735" s="82"/>
      <c r="M1735" s="82"/>
      <c r="N1735" s="82"/>
      <c r="O1735" s="82"/>
      <c r="P1735" s="82"/>
      <c r="Q1735" s="82"/>
      <c r="R1735" s="82"/>
      <c r="S1735" s="82"/>
      <c r="T1735" s="82"/>
      <c r="U1735" s="82"/>
      <c r="V1735" s="82"/>
      <c r="W1735" s="82"/>
      <c r="X1735" s="82"/>
      <c r="Y1735" s="82"/>
      <c r="Z1735" s="83"/>
      <c r="AA1735" s="74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>
        <f t="shared" si="3924"/>
        <v>2015</v>
      </c>
      <c r="AP1735" s="8">
        <f t="shared" si="3925"/>
        <v>0</v>
      </c>
      <c r="AQ1735" s="8">
        <f t="shared" ref="AQ1735:AQ1742" si="4012">MAX(AO1735:AP1735)</f>
        <v>2015</v>
      </c>
      <c r="AU1735" s="337" t="s">
        <v>254</v>
      </c>
      <c r="AV1735" s="336"/>
      <c r="AW1735" s="336"/>
      <c r="AX1735" s="336"/>
      <c r="AY1735" s="336"/>
      <c r="AZ1735" s="336"/>
      <c r="BA1735" s="336"/>
      <c r="BB1735" s="336"/>
      <c r="BC1735" s="336"/>
      <c r="BD1735" s="336"/>
      <c r="BE1735" s="336"/>
      <c r="BF1735" s="336"/>
      <c r="BG1735" s="336"/>
      <c r="BH1735" s="336"/>
      <c r="BI1735" s="336"/>
      <c r="BJ1735" s="336"/>
      <c r="BK1735" s="336"/>
      <c r="BL1735" s="336"/>
      <c r="BM1735" s="336"/>
      <c r="BN1735" s="336"/>
      <c r="BO1735" s="336"/>
      <c r="BP1735" s="336"/>
      <c r="BQ1735" s="336"/>
      <c r="BR1735" s="336"/>
      <c r="BS1735" s="336"/>
      <c r="BT1735" s="338"/>
      <c r="BU1735" s="74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</row>
    <row r="1736" spans="1:88" ht="15" customHeight="1">
      <c r="A1736" s="88" t="s">
        <v>185</v>
      </c>
      <c r="B1736" s="89"/>
      <c r="C1736" s="89"/>
      <c r="D1736" s="89"/>
      <c r="E1736" s="89"/>
      <c r="F1736" s="89"/>
      <c r="G1736" s="89"/>
      <c r="H1736" s="89"/>
      <c r="I1736" s="89"/>
      <c r="J1736" s="89"/>
      <c r="K1736" s="89"/>
      <c r="L1736" s="89"/>
      <c r="M1736" s="89"/>
      <c r="N1736" s="89"/>
      <c r="O1736" s="89"/>
      <c r="P1736" s="89"/>
      <c r="Q1736" s="89"/>
      <c r="R1736" s="89"/>
      <c r="S1736" s="89"/>
      <c r="T1736" s="89"/>
      <c r="U1736" s="89"/>
      <c r="V1736" s="89"/>
      <c r="W1736" s="89"/>
      <c r="X1736" s="89"/>
      <c r="Y1736" s="89"/>
      <c r="Z1736" s="90"/>
      <c r="AO1736" s="4">
        <f t="shared" si="3924"/>
        <v>0</v>
      </c>
      <c r="AP1736" s="4">
        <f t="shared" si="3925"/>
        <v>0</v>
      </c>
      <c r="AQ1736" s="4">
        <f t="shared" si="4012"/>
        <v>0</v>
      </c>
      <c r="AU1736" s="304" t="s">
        <v>185</v>
      </c>
      <c r="AV1736" s="305"/>
      <c r="AW1736" s="305"/>
      <c r="AX1736" s="305"/>
      <c r="AY1736" s="305"/>
      <c r="AZ1736" s="305"/>
      <c r="BA1736" s="305"/>
      <c r="BB1736" s="305"/>
      <c r="BC1736" s="305"/>
      <c r="BD1736" s="305"/>
      <c r="BE1736" s="305"/>
      <c r="BF1736" s="305"/>
      <c r="BG1736" s="305"/>
      <c r="BH1736" s="305"/>
      <c r="BI1736" s="305"/>
      <c r="BJ1736" s="305"/>
      <c r="BK1736" s="305"/>
      <c r="BL1736" s="305"/>
      <c r="BM1736" s="305"/>
      <c r="BN1736" s="305"/>
      <c r="BO1736" s="305"/>
      <c r="BP1736" s="305"/>
      <c r="BQ1736" s="305"/>
      <c r="BR1736" s="305"/>
      <c r="BS1736" s="305"/>
      <c r="BT1736" s="306"/>
    </row>
    <row r="1737" spans="1:88" ht="30" customHeight="1">
      <c r="A1737" s="318" t="s">
        <v>25</v>
      </c>
      <c r="B1737" s="298" t="s">
        <v>255</v>
      </c>
      <c r="C1737" s="284">
        <v>2768.7</v>
      </c>
      <c r="D1737" s="282" t="s">
        <v>27</v>
      </c>
      <c r="E1737" s="2" t="s">
        <v>28</v>
      </c>
      <c r="F1737" s="10">
        <f>G1737+I1737+J1737+L1737+Q1737+S1737+U1737+V1737+W1737+Y1737+Z1737</f>
        <v>1000303.62</v>
      </c>
      <c r="G1737" s="45">
        <v>0</v>
      </c>
      <c r="H1737" s="10">
        <v>0</v>
      </c>
      <c r="I1737" s="46">
        <v>0</v>
      </c>
      <c r="J1737" s="46">
        <v>0</v>
      </c>
      <c r="K1737" s="10">
        <v>0</v>
      </c>
      <c r="L1737" s="10">
        <f>M1737+O1737</f>
        <v>1000303.62</v>
      </c>
      <c r="M1737" s="46">
        <v>1000303.62</v>
      </c>
      <c r="N1737" s="10">
        <v>0</v>
      </c>
      <c r="O1737" s="46">
        <v>0</v>
      </c>
      <c r="P1737" s="10">
        <v>0</v>
      </c>
      <c r="Q1737" s="46">
        <v>0</v>
      </c>
      <c r="R1737" s="10">
        <v>0</v>
      </c>
      <c r="S1737" s="46">
        <v>0</v>
      </c>
      <c r="T1737" s="10">
        <v>0</v>
      </c>
      <c r="U1737" s="10">
        <v>0</v>
      </c>
      <c r="V1737" s="14">
        <v>0</v>
      </c>
      <c r="W1737" s="14">
        <v>0</v>
      </c>
      <c r="X1737" s="10">
        <v>0</v>
      </c>
      <c r="Y1737" s="14">
        <v>0</v>
      </c>
      <c r="Z1737" s="14">
        <v>0</v>
      </c>
      <c r="AA1737" s="27" t="s">
        <v>328</v>
      </c>
      <c r="AO1737" s="4">
        <f t="shared" si="3924"/>
        <v>0</v>
      </c>
      <c r="AP1737" s="4">
        <f t="shared" si="3925"/>
        <v>0</v>
      </c>
      <c r="AQ1737" s="4">
        <f t="shared" si="4012"/>
        <v>0</v>
      </c>
      <c r="AU1737" s="324" t="s">
        <v>25</v>
      </c>
      <c r="AV1737" s="316" t="s">
        <v>255</v>
      </c>
      <c r="AW1737" s="325">
        <v>2768.7</v>
      </c>
      <c r="AX1737" s="326" t="s">
        <v>27</v>
      </c>
      <c r="AY1737" s="2" t="s">
        <v>28</v>
      </c>
      <c r="AZ1737" s="10">
        <f>BA1737+BC1737+BD1737+BF1737+BK1737+BM1737+BO1737+BP1737+BQ1737+BS1737+BT1737</f>
        <v>2000607.25</v>
      </c>
      <c r="BA1737" s="44">
        <f>ROUND($C1737*BA1745,2)</f>
        <v>0</v>
      </c>
      <c r="BB1737" s="10">
        <f>ROUND(H1737*2,2)</f>
        <v>0</v>
      </c>
      <c r="BC1737" s="44">
        <f>ROUND($C1737*BC1745,2)</f>
        <v>0</v>
      </c>
      <c r="BD1737" s="44">
        <f>ROUND($C1737*BD1745,2)</f>
        <v>0</v>
      </c>
      <c r="BE1737" s="10">
        <f>ROUND(K1737*2,2)</f>
        <v>0</v>
      </c>
      <c r="BF1737" s="44">
        <f>ROUND($C1737*BF1745,2)</f>
        <v>2000607.25</v>
      </c>
      <c r="BG1737" s="10">
        <f>BF1737</f>
        <v>2000607.25</v>
      </c>
      <c r="BH1737" s="10">
        <f>ROUND(N1737*2,2)</f>
        <v>0</v>
      </c>
      <c r="BI1737" s="10">
        <f>ROUND(O1737*2,2)</f>
        <v>0</v>
      </c>
      <c r="BJ1737" s="10">
        <f>ROUND(P1737*2,2)</f>
        <v>0</v>
      </c>
      <c r="BK1737" s="44">
        <f>ROUND($C1737*BK1745,2)</f>
        <v>0</v>
      </c>
      <c r="BL1737" s="10">
        <f>ROUND(R1737*2,2)</f>
        <v>0</v>
      </c>
      <c r="BM1737" s="44">
        <f>ROUND($C1737*BM1745,2)</f>
        <v>0</v>
      </c>
      <c r="BN1737" s="10">
        <f>ROUND(T1737*2,2)</f>
        <v>0</v>
      </c>
      <c r="BO1737" s="44">
        <f>ROUND($C1737*BO1745,2)</f>
        <v>0</v>
      </c>
      <c r="BP1737" s="44">
        <f>ROUND(V1737*2,2)</f>
        <v>0</v>
      </c>
      <c r="BQ1737" s="44">
        <f>ROUND($C1737*BQ1745,2)</f>
        <v>0</v>
      </c>
      <c r="BR1737" s="10">
        <f>ROUND(X1737*2,2)</f>
        <v>0</v>
      </c>
      <c r="BS1737" s="44">
        <f>ROUND(Y1737*2,2)</f>
        <v>0</v>
      </c>
      <c r="BT1737" s="10">
        <f>ROUND(Z1737*2,2)</f>
        <v>0</v>
      </c>
      <c r="BU1737" s="27" t="s">
        <v>328</v>
      </c>
      <c r="CI1737" s="32">
        <f>BF1737-BG1737</f>
        <v>0</v>
      </c>
    </row>
    <row r="1738" spans="1:88" ht="60" customHeight="1">
      <c r="A1738" s="319"/>
      <c r="B1738" s="299"/>
      <c r="C1738" s="285"/>
      <c r="D1738" s="342"/>
      <c r="E1738" s="2" t="s">
        <v>29</v>
      </c>
      <c r="F1738" s="10">
        <f t="shared" ref="F1738:F1742" si="4013">G1738+I1738+J1738+L1738+Q1738+S1738+U1738+V1738+W1738+Y1738+Z1738</f>
        <v>0</v>
      </c>
      <c r="G1738" s="46"/>
      <c r="H1738" s="46"/>
      <c r="I1738" s="46"/>
      <c r="J1738" s="46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27" t="s">
        <v>329</v>
      </c>
      <c r="AO1738" s="4">
        <f t="shared" ref="AO1738:AO1745" si="4014">IF(ISERROR(FIND(2015,A1738,1)),0,2015)</f>
        <v>0</v>
      </c>
      <c r="AP1738" s="4">
        <f t="shared" ref="AP1738:AP1745" si="4015">IF(ISERROR(FIND(2016,A1738,1)),0,2016)</f>
        <v>0</v>
      </c>
      <c r="AQ1738" s="4">
        <f t="shared" si="4012"/>
        <v>0</v>
      </c>
      <c r="AU1738" s="324"/>
      <c r="AV1738" s="316"/>
      <c r="AW1738" s="325"/>
      <c r="AX1738" s="326"/>
      <c r="AY1738" s="2" t="s">
        <v>29</v>
      </c>
      <c r="AZ1738" s="10">
        <f t="shared" ref="AZ1738:AZ1742" si="4016">BA1738+BC1738+BD1738+BF1738+BK1738+BM1738+BO1738+BP1738+BQ1738+BS1738+BT1738</f>
        <v>0</v>
      </c>
      <c r="BA1738" s="103"/>
      <c r="BB1738" s="103"/>
      <c r="BC1738" s="103"/>
      <c r="BD1738" s="103"/>
      <c r="BE1738" s="103"/>
      <c r="BF1738" s="103"/>
      <c r="BG1738" s="103"/>
      <c r="BH1738" s="103"/>
      <c r="BI1738" s="103"/>
      <c r="BJ1738" s="103"/>
      <c r="BK1738" s="103"/>
      <c r="BL1738" s="103"/>
      <c r="BM1738" s="103"/>
      <c r="BN1738" s="103"/>
      <c r="BO1738" s="103"/>
      <c r="BP1738" s="103"/>
      <c r="BQ1738" s="103"/>
      <c r="BR1738" s="103"/>
      <c r="BS1738" s="103"/>
      <c r="BT1738" s="103"/>
      <c r="BU1738" s="27" t="s">
        <v>329</v>
      </c>
    </row>
    <row r="1739" spans="1:88" ht="120" customHeight="1">
      <c r="A1739" s="319"/>
      <c r="B1739" s="299"/>
      <c r="C1739" s="285"/>
      <c r="D1739" s="282" t="s">
        <v>30</v>
      </c>
      <c r="E1739" s="2" t="s">
        <v>256</v>
      </c>
      <c r="F1739" s="10">
        <f t="shared" si="4013"/>
        <v>0</v>
      </c>
      <c r="G1739" s="46"/>
      <c r="H1739" s="46"/>
      <c r="I1739" s="46"/>
      <c r="J1739" s="46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27" t="s">
        <v>330</v>
      </c>
      <c r="AO1739" s="4">
        <f t="shared" si="4014"/>
        <v>0</v>
      </c>
      <c r="AP1739" s="4">
        <f t="shared" si="4015"/>
        <v>0</v>
      </c>
      <c r="AQ1739" s="4">
        <f t="shared" si="4012"/>
        <v>0</v>
      </c>
      <c r="AT1739" s="32">
        <f>AZ1739-BC1739</f>
        <v>0</v>
      </c>
      <c r="AU1739" s="324"/>
      <c r="AV1739" s="316"/>
      <c r="AW1739" s="325"/>
      <c r="AX1739" s="326" t="s">
        <v>30</v>
      </c>
      <c r="AY1739" s="2" t="s">
        <v>256</v>
      </c>
      <c r="AZ1739" s="10">
        <f t="shared" si="4016"/>
        <v>0</v>
      </c>
      <c r="BA1739" s="103"/>
      <c r="BB1739" s="103"/>
      <c r="BC1739" s="103"/>
      <c r="BD1739" s="103"/>
      <c r="BE1739" s="103"/>
      <c r="BF1739" s="103"/>
      <c r="BG1739" s="103"/>
      <c r="BH1739" s="103"/>
      <c r="BI1739" s="103"/>
      <c r="BJ1739" s="103"/>
      <c r="BK1739" s="103"/>
      <c r="BL1739" s="103"/>
      <c r="BM1739" s="103"/>
      <c r="BN1739" s="103"/>
      <c r="BO1739" s="103"/>
      <c r="BP1739" s="103"/>
      <c r="BQ1739" s="103"/>
      <c r="BR1739" s="103"/>
      <c r="BS1739" s="103"/>
      <c r="BT1739" s="103"/>
      <c r="BU1739" s="27" t="s">
        <v>330</v>
      </c>
    </row>
    <row r="1740" spans="1:88" ht="30" customHeight="1">
      <c r="A1740" s="319"/>
      <c r="B1740" s="299"/>
      <c r="C1740" s="285"/>
      <c r="D1740" s="283"/>
      <c r="E1740" s="2" t="s">
        <v>32</v>
      </c>
      <c r="F1740" s="10">
        <f t="shared" si="4013"/>
        <v>0</v>
      </c>
      <c r="G1740" s="46"/>
      <c r="H1740" s="46"/>
      <c r="I1740" s="46"/>
      <c r="J1740" s="46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27" t="s">
        <v>331</v>
      </c>
      <c r="AO1740" s="4">
        <f t="shared" si="4014"/>
        <v>0</v>
      </c>
      <c r="AP1740" s="4">
        <f t="shared" si="4015"/>
        <v>0</v>
      </c>
      <c r="AQ1740" s="4">
        <f t="shared" si="4012"/>
        <v>0</v>
      </c>
      <c r="AU1740" s="324"/>
      <c r="AV1740" s="316"/>
      <c r="AW1740" s="325"/>
      <c r="AX1740" s="326"/>
      <c r="AY1740" s="2" t="s">
        <v>32</v>
      </c>
      <c r="AZ1740" s="10">
        <f t="shared" si="4016"/>
        <v>0</v>
      </c>
      <c r="BA1740" s="103"/>
      <c r="BB1740" s="103"/>
      <c r="BC1740" s="103"/>
      <c r="BD1740" s="103"/>
      <c r="BE1740" s="103"/>
      <c r="BF1740" s="103"/>
      <c r="BG1740" s="103"/>
      <c r="BH1740" s="103"/>
      <c r="BI1740" s="103"/>
      <c r="BJ1740" s="103"/>
      <c r="BK1740" s="103"/>
      <c r="BL1740" s="103"/>
      <c r="BM1740" s="103"/>
      <c r="BN1740" s="103"/>
      <c r="BO1740" s="103"/>
      <c r="BP1740" s="103"/>
      <c r="BQ1740" s="103"/>
      <c r="BR1740" s="103"/>
      <c r="BS1740" s="103"/>
      <c r="BT1740" s="103"/>
      <c r="BU1740" s="27" t="s">
        <v>331</v>
      </c>
    </row>
    <row r="1741" spans="1:88" ht="30" customHeight="1">
      <c r="A1741" s="319"/>
      <c r="B1741" s="299"/>
      <c r="C1741" s="285"/>
      <c r="D1741" s="283"/>
      <c r="E1741" s="2" t="s">
        <v>33</v>
      </c>
      <c r="F1741" s="10">
        <f t="shared" si="4013"/>
        <v>0</v>
      </c>
      <c r="G1741" s="46"/>
      <c r="H1741" s="46"/>
      <c r="I1741" s="46"/>
      <c r="J1741" s="46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27" t="s">
        <v>332</v>
      </c>
      <c r="AO1741" s="4">
        <f t="shared" si="4014"/>
        <v>0</v>
      </c>
      <c r="AP1741" s="4">
        <f t="shared" si="4015"/>
        <v>0</v>
      </c>
      <c r="AQ1741" s="4">
        <f t="shared" si="4012"/>
        <v>0</v>
      </c>
      <c r="AU1741" s="324"/>
      <c r="AV1741" s="316"/>
      <c r="AW1741" s="325"/>
      <c r="AX1741" s="326"/>
      <c r="AY1741" s="2" t="s">
        <v>33</v>
      </c>
      <c r="AZ1741" s="10">
        <f t="shared" si="4016"/>
        <v>0</v>
      </c>
      <c r="BA1741" s="103"/>
      <c r="BB1741" s="103"/>
      <c r="BC1741" s="103"/>
      <c r="BD1741" s="103"/>
      <c r="BE1741" s="103"/>
      <c r="BF1741" s="103"/>
      <c r="BG1741" s="103"/>
      <c r="BH1741" s="103"/>
      <c r="BI1741" s="103"/>
      <c r="BJ1741" s="103"/>
      <c r="BK1741" s="103"/>
      <c r="BL1741" s="103"/>
      <c r="BM1741" s="103"/>
      <c r="BN1741" s="103"/>
      <c r="BO1741" s="103"/>
      <c r="BP1741" s="103"/>
      <c r="BQ1741" s="103"/>
      <c r="BR1741" s="103"/>
      <c r="BS1741" s="103"/>
      <c r="BT1741" s="103"/>
      <c r="BU1741" s="27" t="s">
        <v>332</v>
      </c>
    </row>
    <row r="1742" spans="1:88" ht="30" customHeight="1">
      <c r="A1742" s="319"/>
      <c r="B1742" s="299"/>
      <c r="C1742" s="285"/>
      <c r="D1742" s="342"/>
      <c r="E1742" s="2" t="s">
        <v>34</v>
      </c>
      <c r="F1742" s="10">
        <f t="shared" si="4013"/>
        <v>0</v>
      </c>
      <c r="G1742" s="46"/>
      <c r="H1742" s="46"/>
      <c r="I1742" s="46"/>
      <c r="J1742" s="46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27" t="s">
        <v>333</v>
      </c>
      <c r="AO1742" s="4">
        <f t="shared" si="4014"/>
        <v>0</v>
      </c>
      <c r="AP1742" s="4">
        <f t="shared" si="4015"/>
        <v>0</v>
      </c>
      <c r="AQ1742" s="4">
        <f t="shared" si="4012"/>
        <v>0</v>
      </c>
      <c r="AU1742" s="324"/>
      <c r="AV1742" s="316"/>
      <c r="AW1742" s="325"/>
      <c r="AX1742" s="326"/>
      <c r="AY1742" s="2" t="s">
        <v>34</v>
      </c>
      <c r="AZ1742" s="10">
        <f t="shared" si="4016"/>
        <v>0</v>
      </c>
      <c r="BA1742" s="103"/>
      <c r="BB1742" s="103"/>
      <c r="BC1742" s="103"/>
      <c r="BD1742" s="103"/>
      <c r="BE1742" s="103"/>
      <c r="BF1742" s="103"/>
      <c r="BG1742" s="103"/>
      <c r="BH1742" s="103"/>
      <c r="BI1742" s="103"/>
      <c r="BJ1742" s="103"/>
      <c r="BK1742" s="103"/>
      <c r="BL1742" s="103"/>
      <c r="BM1742" s="103"/>
      <c r="BN1742" s="103"/>
      <c r="BO1742" s="103"/>
      <c r="BP1742" s="103"/>
      <c r="BQ1742" s="103"/>
      <c r="BR1742" s="103"/>
      <c r="BS1742" s="103"/>
      <c r="BT1742" s="103"/>
      <c r="BU1742" s="27" t="s">
        <v>333</v>
      </c>
    </row>
    <row r="1743" spans="1:88" ht="30" customHeight="1">
      <c r="A1743" s="319"/>
      <c r="B1743" s="299"/>
      <c r="C1743" s="285"/>
      <c r="D1743" s="365" t="s">
        <v>35</v>
      </c>
      <c r="E1743" s="366"/>
      <c r="F1743" s="10">
        <f>F1737+F1738+F1739+F1740+F1741+F1742</f>
        <v>1000303.62</v>
      </c>
      <c r="G1743" s="10">
        <f t="shared" ref="G1743" si="4017">G1737+G1738+G1739+G1740+G1741+G1742</f>
        <v>0</v>
      </c>
      <c r="H1743" s="10">
        <f t="shared" ref="H1743" si="4018">H1737+H1738+H1739+H1740+H1741+H1742</f>
        <v>0</v>
      </c>
      <c r="I1743" s="10">
        <f t="shared" ref="I1743" si="4019">I1737+I1738+I1739+I1740+I1741+I1742</f>
        <v>0</v>
      </c>
      <c r="J1743" s="10">
        <f t="shared" ref="J1743" si="4020">J1737+J1738+J1739+J1740+J1741+J1742</f>
        <v>0</v>
      </c>
      <c r="K1743" s="10">
        <f t="shared" ref="K1743" si="4021">K1737+K1738+K1739+K1740+K1741+K1742</f>
        <v>0</v>
      </c>
      <c r="L1743" s="10">
        <f t="shared" ref="L1743" si="4022">L1737+L1738+L1739+L1740+L1741+L1742</f>
        <v>1000303.62</v>
      </c>
      <c r="M1743" s="10">
        <f t="shared" ref="M1743" si="4023">M1737+M1738+M1739+M1740+M1741+M1742</f>
        <v>1000303.62</v>
      </c>
      <c r="N1743" s="10">
        <f t="shared" ref="N1743" si="4024">N1737+N1738+N1739+N1740+N1741+N1742</f>
        <v>0</v>
      </c>
      <c r="O1743" s="10">
        <f t="shared" ref="O1743" si="4025">O1737+O1738+O1739+O1740+O1741+O1742</f>
        <v>0</v>
      </c>
      <c r="P1743" s="10">
        <f t="shared" ref="P1743" si="4026">P1737+P1738+P1739+P1740+P1741+P1742</f>
        <v>0</v>
      </c>
      <c r="Q1743" s="10">
        <f t="shared" ref="Q1743" si="4027">Q1737+Q1738+Q1739+Q1740+Q1741+Q1742</f>
        <v>0</v>
      </c>
      <c r="R1743" s="10">
        <f t="shared" ref="R1743" si="4028">R1737+R1738+R1739+R1740+R1741+R1742</f>
        <v>0</v>
      </c>
      <c r="S1743" s="10">
        <f t="shared" ref="S1743" si="4029">S1737+S1738+S1739+S1740+S1741+S1742</f>
        <v>0</v>
      </c>
      <c r="T1743" s="10">
        <f t="shared" ref="T1743" si="4030">T1737+T1738+T1739+T1740+T1741+T1742</f>
        <v>0</v>
      </c>
      <c r="U1743" s="10">
        <f t="shared" ref="U1743" si="4031">U1737+U1738+U1739+U1740+U1741+U1742</f>
        <v>0</v>
      </c>
      <c r="V1743" s="10">
        <f t="shared" ref="V1743" si="4032">V1737+V1738+V1739+V1740+V1741+V1742</f>
        <v>0</v>
      </c>
      <c r="W1743" s="10">
        <f t="shared" ref="W1743" si="4033">W1737+W1738+W1739+W1740+W1741+W1742</f>
        <v>0</v>
      </c>
      <c r="X1743" s="10">
        <f t="shared" ref="X1743" si="4034">X1737+X1738+X1739+X1740+X1741+X1742</f>
        <v>0</v>
      </c>
      <c r="Y1743" s="10">
        <f t="shared" ref="Y1743" si="4035">Y1737+Y1738+Y1739+Y1740+Y1741+Y1742</f>
        <v>0</v>
      </c>
      <c r="Z1743" s="10">
        <f t="shared" ref="Z1743" si="4036">Z1737+Z1738+Z1739+Z1740+Z1741+Z1742</f>
        <v>0</v>
      </c>
      <c r="AA1743" s="27" t="s">
        <v>334</v>
      </c>
      <c r="AO1743" s="4">
        <f t="shared" si="4014"/>
        <v>0</v>
      </c>
      <c r="AP1743" s="4">
        <f t="shared" si="4015"/>
        <v>0</v>
      </c>
      <c r="AQ1743" s="4">
        <f t="shared" ref="AQ1743:AQ1772" si="4037">MAX(AO1743:AP1743)</f>
        <v>0</v>
      </c>
      <c r="AU1743" s="324"/>
      <c r="AV1743" s="316"/>
      <c r="AW1743" s="325"/>
      <c r="AX1743" s="327" t="s">
        <v>35</v>
      </c>
      <c r="AY1743" s="327"/>
      <c r="AZ1743" s="10">
        <f>AZ1737+AZ1738+AZ1739+AZ1740+AZ1741+AZ1742</f>
        <v>2000607.25</v>
      </c>
      <c r="BA1743" s="10">
        <f t="shared" ref="BA1743:BT1743" si="4038">BA1737+BA1738+BA1739+BA1740+BA1741+BA1742</f>
        <v>0</v>
      </c>
      <c r="BB1743" s="10">
        <f t="shared" si="4038"/>
        <v>0</v>
      </c>
      <c r="BC1743" s="10">
        <f t="shared" si="4038"/>
        <v>0</v>
      </c>
      <c r="BD1743" s="10">
        <f t="shared" si="4038"/>
        <v>0</v>
      </c>
      <c r="BE1743" s="10">
        <f t="shared" si="4038"/>
        <v>0</v>
      </c>
      <c r="BF1743" s="10">
        <f t="shared" si="4038"/>
        <v>2000607.25</v>
      </c>
      <c r="BG1743" s="10">
        <f t="shared" si="4038"/>
        <v>2000607.25</v>
      </c>
      <c r="BH1743" s="10">
        <f t="shared" si="4038"/>
        <v>0</v>
      </c>
      <c r="BI1743" s="10">
        <f t="shared" si="4038"/>
        <v>0</v>
      </c>
      <c r="BJ1743" s="10">
        <f t="shared" si="4038"/>
        <v>0</v>
      </c>
      <c r="BK1743" s="10">
        <f t="shared" si="4038"/>
        <v>0</v>
      </c>
      <c r="BL1743" s="10">
        <f t="shared" si="4038"/>
        <v>0</v>
      </c>
      <c r="BM1743" s="10">
        <f t="shared" si="4038"/>
        <v>0</v>
      </c>
      <c r="BN1743" s="10">
        <f t="shared" si="4038"/>
        <v>0</v>
      </c>
      <c r="BO1743" s="10">
        <f t="shared" si="4038"/>
        <v>0</v>
      </c>
      <c r="BP1743" s="10">
        <f t="shared" si="4038"/>
        <v>0</v>
      </c>
      <c r="BQ1743" s="10">
        <f t="shared" si="4038"/>
        <v>0</v>
      </c>
      <c r="BR1743" s="10">
        <f t="shared" si="4038"/>
        <v>0</v>
      </c>
      <c r="BS1743" s="10">
        <f t="shared" si="4038"/>
        <v>0</v>
      </c>
      <c r="BT1743" s="10">
        <f t="shared" si="4038"/>
        <v>0</v>
      </c>
      <c r="BU1743" s="27" t="s">
        <v>334</v>
      </c>
      <c r="BV1743" s="4">
        <v>1</v>
      </c>
      <c r="CI1743" s="32">
        <f>BF1743-BG1743</f>
        <v>0</v>
      </c>
      <c r="CJ1743" s="123"/>
    </row>
    <row r="1744" spans="1:88" ht="75" customHeight="1">
      <c r="A1744" s="319"/>
      <c r="B1744" s="299"/>
      <c r="C1744" s="285"/>
      <c r="D1744" s="292" t="s">
        <v>53</v>
      </c>
      <c r="E1744" s="293"/>
      <c r="F1744" s="11">
        <f>ROUND(F1743/C1737,2)</f>
        <v>361.29</v>
      </c>
      <c r="G1744" s="11">
        <f>ROUND(G1743/C1737,2)</f>
        <v>0</v>
      </c>
      <c r="H1744" s="11">
        <f>ROUND(H1743/C1737,2)</f>
        <v>0</v>
      </c>
      <c r="I1744" s="11">
        <f>ROUND(I1743/C1737,2)</f>
        <v>0</v>
      </c>
      <c r="J1744" s="11">
        <f>ROUND(J1743/C1737,2)</f>
        <v>0</v>
      </c>
      <c r="K1744" s="11">
        <f>ROUND(K1743/C1737,2)</f>
        <v>0</v>
      </c>
      <c r="L1744" s="11">
        <f>ROUND(L1743/C1737,2)</f>
        <v>361.29</v>
      </c>
      <c r="M1744" s="11">
        <f>ROUND(M1743/C1737,2)</f>
        <v>361.29</v>
      </c>
      <c r="N1744" s="11">
        <f>ROUND(N1743/C1737,2)</f>
        <v>0</v>
      </c>
      <c r="O1744" s="11">
        <f>ROUND(O1743/C1737,2)</f>
        <v>0</v>
      </c>
      <c r="P1744" s="11">
        <f>ROUND(P1743/C1737,2)</f>
        <v>0</v>
      </c>
      <c r="Q1744" s="11">
        <f>ROUND(Q1743/C1737,2)</f>
        <v>0</v>
      </c>
      <c r="R1744" s="11">
        <f>ROUND(R1743/C1737,2)</f>
        <v>0</v>
      </c>
      <c r="S1744" s="11">
        <f>ROUND(S1743/C1737,2)</f>
        <v>0</v>
      </c>
      <c r="T1744" s="11">
        <f>ROUND(T1743/C1737,2)</f>
        <v>0</v>
      </c>
      <c r="U1744" s="11">
        <f>ROUND(U1743/C1737,2)</f>
        <v>0</v>
      </c>
      <c r="V1744" s="11">
        <f>ROUND(V1743/C1737,2)</f>
        <v>0</v>
      </c>
      <c r="W1744" s="11">
        <f>ROUND(W1743/C1737,2)</f>
        <v>0</v>
      </c>
      <c r="X1744" s="11">
        <f>ROUND(X1743/C1737,2)</f>
        <v>0</v>
      </c>
      <c r="Y1744" s="11">
        <f>ROUND(Y1743/C1737,2)</f>
        <v>0</v>
      </c>
      <c r="Z1744" s="11">
        <f>ROUND(Z1743/C1737,2)</f>
        <v>0</v>
      </c>
      <c r="AA1744" s="27" t="s">
        <v>335</v>
      </c>
      <c r="AD1744" s="52" t="b">
        <f>IF(AND(G1744&gt;947.15,G1744&lt;949),3,IF(AND(G1744&gt;623.59,G1744&lt;625),4,IF(AND(G1744&gt;237.38,G1744&lt;239),5,IF(AND(G1744&gt;1986,G1744&lt;1988),6,IF(AND(G1744&gt;739.75,G1744&lt;741),7,IF(AND(G1744&gt;282.91,G1744&lt;284),8,IF(AND(G1744&gt;2681.35,G1744&lt;2683),9,IF(AND(G1744&gt;828.59,G1744&lt;830),10,IF(AND(G1744&gt;585.15,G1744&lt;587),11,IF(AND(G1744&gt;991.71,G1744&lt;993),12,IF(AND(G1744&gt;652.95,G1744&lt;654),13,IF(AND(G1744&gt;248.59,G1744&lt;250),14,IF(AND(G1744&gt;2079.39,G1744&lt;2081),15,IF(AND(G1744&gt;774.57,G1744&lt;776),16,IF(AND(G1744&gt;296.25,G1744&lt;298),17,IF(AND(G1744&gt;2807.42,G1744&lt;2809),18,IF(AND(G1744&gt;867.59,G1744&lt;869),19,IF(AND(G1744&gt;612.7,G1744&lt;614),20))))))))))))))))))</f>
        <v>0</v>
      </c>
      <c r="AE1744" s="52" t="b">
        <f>IF(AND(I1744&gt;1204.78,I1744&lt;1206),5,IF(AND(I1744&gt;1407.63,I1744&lt;1409),8,IF(AND(I1744&gt;1427.91,I1744&lt;1429),11,IF(AND(I1744&gt;1261.45,I1744&lt;1263),14,IF(AND(I1744&gt;1473.83,I1744&lt;1475),17,IF(AND(I1744&gt;1495.07,I1744&lt;1497),20))))))</f>
        <v>0</v>
      </c>
      <c r="AF1744" s="52" t="b">
        <f>IF(AND(J1744&gt;486.32,J1744&lt;488),3,IF(AND(J1744&gt;324.64,J1744&lt;326),4,IF(AND(J1744&gt;286.99,J1744&lt;288.5),5,IF(AND(J1744&gt;617.7,J1744&lt;618),6,IF(AND(J1744&gt;411.3,J1744&lt;413),7,IF(AND(J1744&gt;365.04,J1744&lt;367),8,IF(AND(J1744&gt;797.54,J1744&lt;799),9,IF(AND(J1744&gt;533.49,J1744&lt;535),10,IF(AND(J1744&gt;475.86,J1744&lt;477),11,IF(AND(J1744&gt;509.22,J1744&lt;511),12,IF(AND(J1744&gt;339.94,J1744&lt;341.2),13,IF(AND(J1744&gt;300.53,J1744&lt;302),14,IF(AND(J1744&gt;646.78,J1744&lt;648),15,IF(AND(J1744&gt;430.68,J1744&lt;432),16,IF(AND(J1744&gt;382.24,J1744&lt;384),17,IF(AND(J1744&gt;835.07,J1744&lt;837),18,IF(AND(J1744&gt;558.61,J1744&lt;560),19,IF(AND(J1744&gt;498.27,J1744&lt;500),20))))))))))))))))))</f>
        <v>0</v>
      </c>
      <c r="AG1744" s="52">
        <f>IF(AND(L1744&gt;497.89,L1744&lt;499),3,IF(AND(L1744&gt;360.29,L1744&lt;362),4,IF(AND(L1744&gt;249.38,L1744&lt;251),5,IF(AND(L1744&gt;628.22,L1744&lt;630),6,IF(AND(L1744&gt;455.21,L1744&lt;457),7,IF(AND(L1744&gt;315.16,L1744&lt;317),8,IF(AND(L1744&gt;814.35,L1744&lt;816),9,IF(AND(L1744&gt;571.19,L1744&lt;573),10,IF(AND(L1744&gt;401.59,L1744&lt;403),11,IF(AND(L1744&gt;521.33,L1744&lt;523),12,IF(AND(L1744&gt;377.28,L1744&lt;379),13,IF(AND(L1744&gt;261.15,L1744&lt;263),14,IF(AND(L1744&gt;657.8,L1744&lt;659),15,IF(AND(L1744&gt;476.66,L1744&lt;478),16,IF(AND(L1744&gt;330.01,L1744&lt;332),17,IF(AND(L1744&gt;852.67,L1744&lt;854),18,IF(AND(L1744&gt;598.08,L1744&lt;600),19,IF(AND(L1744&gt;420.51,L1744&lt;422),20))))))))))))))))))</f>
        <v>4</v>
      </c>
      <c r="AH1744" s="52" t="b">
        <f>IF(AND(Q1744&gt;358.85,Q1744&lt;360),3,IF(AND(Q1744&gt;129.83,Q1744&lt;131),4,IF(AND(Q1744&gt;77.61,Q1744&lt;79),5,IF(AND(Q1744&gt;426.19,Q1744&lt;428),6,IF(AND(Q1744&gt;159.77,Q1744&lt;161),7,IF(AND(Q1744&gt;94.38,Q1744&lt;96),8,IF(AND(Q1744&gt;567.37,Q1744&lt;569),9,IF(AND(Q1744&gt;203.4,Q1744&lt;205),10,IF(AND(Q1744&gt;131.96,Q1744&lt;133),11,IF(AND(Q1744&gt;375.76,Q1744&lt;377),12,IF(AND(Q1744&gt;135.98,Q1744&lt;137),13,IF(AND(Q1744&gt;81.31,Q1744&lt;83),14,IF(AND(Q1744&gt;446.27,Q1744&lt;448),15,IF(AND(Q1744&gt;167.32,Q1744&lt;169),16,IF(AND(Q1744&gt;98.86,Q1744&lt;100),17,IF(AND(Q1744&gt;594.08,Q1744&lt;596),18,IF(AND(Q1744&gt;213.01,Q1744&lt;215),19,IF(AND(Q1744&gt;138.21,Q1744&lt;140),20))))))))))))))))))</f>
        <v>0</v>
      </c>
      <c r="AI1744" s="52" t="b">
        <f>IF(AND(S1744&gt;195.17,S1744&lt;197),3,IF(AND(S1744&gt;88.93,S1744&lt;90),4,IF(AND(S1744&gt;47.88,S1744&lt;49),5,IF(AND(S1744&gt;245.08,S1744&lt;247),6,IF(AND(S1744&gt;111.07,S1744&lt;113),7,IF(AND(S1744&gt;60.92,S1744&lt;62),8,IF(AND(S1744&gt;296.11,S1744&lt;298),9,IF(AND(S1744&gt;139.41,S1744&lt;141),10,IF(AND(S1744&gt;78.67,S1744&lt;80),11,IF(AND(S1744&gt;204.39,S1744&lt;206),12,IF(AND(S1744&gt;93.16,S1744&lt;95),13,IF(AND(S1744&gt;50.17,S1744&lt;52),14,IF(AND(S1744&gt;256.64,S1744&lt;258),15,IF(AND(S1744&gt;116.33,S1744&lt;118),16,IF(AND(S1744&gt;63.83,S1744&lt;65),17,IF(AND(S1744&gt;310.07,S1744&lt;312),18,IF(AND(S1744&gt;146.01,S1744&lt;148),19,IF(AND(S1744&gt;82.42,S1744&lt;84),20))))))))))))))))))</f>
        <v>0</v>
      </c>
      <c r="AJ1744" s="52" t="b">
        <f>IF(AND(U1744&gt;107.35,U1744&lt;109),3,IF(AND(U1744&gt;63.65,U1744&lt;65),4,IF(AND(U1744&gt;44.75,U1744&lt;46),5,IF(AND(U1744&gt;143.27,U1744&lt;145),6,IF(AND(U1744&gt;85.58,U1744&lt;87),7,IF(AND(U1744&gt;60.46,U1744&lt;62),8,IF(AND(U1744&gt;194.16,U1744&lt;196),9,IF(AND(U1744&gt;117.24,U1744&lt;119),10,IF(AND(U1744&gt;82.88,U1744&lt;84),11,IF(AND(U1744&gt;112.44,U1744&lt;114),12,IF(AND(U1744&gt;66.69,U1744&lt;68),13,IF(AND(U1744&gt;46.9,U1744&lt;48),14,IF(AND(U1744&gt;150.05,U1744&lt;152),15,IF(AND(U1744&gt;90.65,U1744&lt;91),16,IF(AND(U1744&gt;63.34,U1744&lt;65),17,IF(AND(U1744&gt;203.34,U1744&lt;205),18,IF(AND(U1744&gt;122.8,U1744&lt;124),19,IF(AND(U1744&gt;86.83,U1744&lt;88),20))))))))))))))))))</f>
        <v>0</v>
      </c>
      <c r="AK1744" s="52" t="b">
        <f>IF(AND(V1744&gt;139.85,V1744&lt;141),3,IF(AND(V1744&gt;103.84,V1744&lt;105),4,IF(AND(V1744&gt;52.32,V1744&lt;54),5,IF(AND(V1744&gt;285.46,V1744&lt;287),6,IF(AND(V1744&gt;118.42,V1744&lt;120),7,IF(AND(V1744&gt;62.42,V1744&lt;64),8,IF(AND(V1744&gt;412.27,V1744&lt;414),9,IF(AND(V1744&gt;140.33,V1744&lt;142),10,IF(AND(V1744&gt;145,V1744&lt;147),11,IF(AND(V1744&gt;146.47,V1744&lt;148),12,IF(AND(V1744&gt;108.77,V1744&lt;110),13,IF(AND(V1744&gt;54.82,V1744&lt;56),14,IF(AND(V1744&gt;298.92,V1744&lt;300),15,IF(AND(V1744&gt;124.03,V1744&lt;126),16,IF(AND(V1744&gt;65.4,V1744&lt;67),17,IF(AND(V1744&gt;431.69,V1744&lt;433),18,IF(AND(V1744&gt;146.97,V1744&lt;148),19,IF(AND(V1744&gt;151.86,V1744&lt;153),20))))))))))))))))))</f>
        <v>0</v>
      </c>
      <c r="AL1744" s="52" t="b">
        <f>IF(AND(W1744&gt;350.42,W1744&lt;352),3,IF(AND(W1744&gt;546.22,W1744&lt;548),4,IF(AND(W1744&gt;155.33,W1744&lt;157),5,IF(AND(W1744&gt;721.99,W1744&lt;723),6,IF(AND(W1744&gt;638.96,W1744&lt;639),7,IF(AND(W1744&gt;187.79,W1744&lt;189),8,IF(AND(W1744&gt;945.4,W1744&lt;947),9,IF(AND(W1744&gt;698.46,W1744&lt;670),10,IF(AND(W1744&gt;360.7,W1744&lt;362),11,IF(AND(W1744&gt;366.94,W1744&lt;368),12,IF(AND(W1744&gt;571.94,W1744&lt;573),13,IF(AND(W1744&gt;162.68,W1744&lt;164),14,IF(AND(W1744&gt;755.97,W1744&lt;757),15,IF(AND(W1744&gt;667.99,W1744&lt;669),16,IF(AND(W1744&gt;196.66,W1744&lt;198),17,IF(AND(W1744&gt;989.88,W1744&lt;991),18,IF(AND(W1744&gt;731.33,W1744&lt;733),19,IF(AND(W1744&gt;377.7,W1744&lt;379),20))))))))))))))))))</f>
        <v>0</v>
      </c>
      <c r="AM1744" s="52" t="b">
        <f>IF(AND(Y1744&gt;46.2,Y1744&lt;46.5),3,IF(AND(Y1744&gt;18.8,Y1744&lt;19.1),4,IF(AND(Y1744&gt;15.8,Y1744&lt;16),5,IF(AND(Y1744&gt;78.7,Y1744&lt;79),6,IF(AND(Y1744&gt;32.1,Y1744&lt;32.4),7,IF(AND(Y1744&gt;26.9,Y1744&lt;27.3),8,IF(AND(Y1744&gt;125,Y1744&lt;125.5),9,IF(AND(Y1744&gt;48.2,Y1744&lt;48.52),10,IF(AND(Y1744&gt;43.1,Y1744&lt;43.6),11,IF(AND(Y1744&gt;48.53,Y1744&lt;48.7),12,IF(AND(Y1744&gt;19.6,Y1744&lt;20.1),13,IF(AND(Y1744&gt;16.5,Y1744&lt;16.9),14,IF(AND(Y1744&gt;82.4,Y1744&lt;82.8),15,IF(AND(Y1744&gt;33.6,Y1744&lt;34),16,IF(AND(Y1744&gt;28,Y1744&lt;28.6),17,IF(AND(Y1744&gt;130.8,Y1744&lt;131.4),18,IF(AND(Y1744&gt;50.5,Y1744&lt;50.9),19,IF(AND(Y1744&gt;45.2,Y1744&lt;45.8),20))))))))))))))))))</f>
        <v>0</v>
      </c>
      <c r="AO1744" s="4">
        <f t="shared" si="4014"/>
        <v>0</v>
      </c>
      <c r="AP1744" s="4">
        <f t="shared" si="4015"/>
        <v>0</v>
      </c>
      <c r="AQ1744" s="4">
        <f t="shared" si="4037"/>
        <v>0</v>
      </c>
      <c r="AU1744" s="324"/>
      <c r="AV1744" s="316"/>
      <c r="AW1744" s="325"/>
      <c r="AX1744" s="322" t="s">
        <v>53</v>
      </c>
      <c r="AY1744" s="293"/>
      <c r="AZ1744" s="11">
        <f>ROUND(AZ1743/AW1737,2)</f>
        <v>722.58</v>
      </c>
      <c r="BA1744" s="11">
        <f>ROUND(BA1743/AW1737,2)</f>
        <v>0</v>
      </c>
      <c r="BB1744" s="11">
        <f>ROUND(BB1743/AW1737,2)</f>
        <v>0</v>
      </c>
      <c r="BC1744" s="11">
        <f>ROUND(BC1743/AW1737,2)</f>
        <v>0</v>
      </c>
      <c r="BD1744" s="11">
        <f>ROUND(BD1743/AW1737,2)</f>
        <v>0</v>
      </c>
      <c r="BE1744" s="11">
        <f>ROUND(BE1743/AW1737,2)</f>
        <v>0</v>
      </c>
      <c r="BF1744" s="11">
        <f>ROUND(BF1743/AW1737,2)</f>
        <v>722.58</v>
      </c>
      <c r="BG1744" s="11">
        <f>ROUND(BG1743/AW1737,2)</f>
        <v>722.58</v>
      </c>
      <c r="BH1744" s="11">
        <f>ROUND(BH1743/AW1737,2)</f>
        <v>0</v>
      </c>
      <c r="BI1744" s="11">
        <f>ROUND(BI1743/AW1737,2)</f>
        <v>0</v>
      </c>
      <c r="BJ1744" s="11">
        <f>ROUND(BJ1743/AW1737,2)</f>
        <v>0</v>
      </c>
      <c r="BK1744" s="11">
        <f>ROUND(BK1743/AW1737,2)</f>
        <v>0</v>
      </c>
      <c r="BL1744" s="11">
        <f>ROUND(BL1743/AW1737,2)</f>
        <v>0</v>
      </c>
      <c r="BM1744" s="11">
        <f>ROUND(BM1743/AW1737,2)</f>
        <v>0</v>
      </c>
      <c r="BN1744" s="11">
        <f>ROUND(BN1743/AW1737,2)</f>
        <v>0</v>
      </c>
      <c r="BO1744" s="11">
        <f>ROUND(BO1743/AW1737,2)</f>
        <v>0</v>
      </c>
      <c r="BP1744" s="11">
        <f>ROUND(BP1743/AW1737,2)</f>
        <v>0</v>
      </c>
      <c r="BQ1744" s="11">
        <f>ROUND(BQ1743/AW1737,2)</f>
        <v>0</v>
      </c>
      <c r="BR1744" s="11">
        <f>ROUND(BR1743/AW1737,2)</f>
        <v>0</v>
      </c>
      <c r="BS1744" s="11">
        <f>ROUND(BS1743/AW1737,2)</f>
        <v>0</v>
      </c>
      <c r="BT1744" s="11">
        <f>ROUND(BT1743/AW1737,2)</f>
        <v>0</v>
      </c>
      <c r="BU1744" s="27" t="s">
        <v>335</v>
      </c>
      <c r="BX1744" s="52" t="b">
        <f>IF(AND(BA1744&gt;947.15,BA1744&lt;949),3,IF(AND(BA1744&gt;623.59,BA1744&lt;625),4,IF(AND(BA1744&gt;237.38,BA1744&lt;239),5,IF(AND(BA1744&gt;1986,BA1744&lt;1988),6,IF(AND(BA1744&gt;739.75,BA1744&lt;741),7,IF(AND(BA1744&gt;282.91,BA1744&lt;284),8,IF(AND(BA1744&gt;2681.35,BA1744&lt;2683),9,IF(AND(BA1744&gt;828.59,BA1744&lt;830),10,IF(AND(BA1744&gt;585.15,BA1744&lt;587),11,IF(AND(BA1744&gt;991.71,BA1744&lt;993),12,IF(AND(BA1744&gt;652.95,BA1744&lt;654),13,IF(AND(BA1744&gt;248.59,BA1744&lt;250),14,IF(AND(BA1744&gt;2079.39,BA1744&lt;2081),15,IF(AND(BA1744&gt;774.57,BA1744&lt;776),16,IF(AND(BA1744&gt;296.25,BA1744&lt;298),17,IF(AND(BA1744&gt;2807.42,BA1744&lt;2809),18,IF(AND(BA1744&gt;867.59,BA1744&lt;869),19,IF(AND(BA1744&gt;612.7,BA1744&lt;614),20))))))))))))))))))</f>
        <v>0</v>
      </c>
      <c r="BY1744" s="52" t="b">
        <f>IF(AND(BC1744&gt;1204.78,BC1744&lt;1206),5,IF(AND(BC1744&gt;1407.63,BC1744&lt;1409),8,IF(AND(BC1744&gt;1427.91,BC1744&lt;1429),11,IF(AND(BC1744&gt;1261.45,BC1744&lt;1263),14,IF(AND(BC1744&gt;1473.83,BC1744&lt;1475),17,IF(AND(BC1744&gt;1495.07,BC1744&lt;1497),20))))))</f>
        <v>0</v>
      </c>
      <c r="BZ1744" s="52" t="b">
        <f>IF(AND(BD1744&gt;486.32,BD1744&lt;488),3,IF(AND(BD1744&gt;324.64,BD1744&lt;326),4,IF(AND(BD1744&gt;286.99,BD1744&lt;288.5),5,IF(AND(BD1744&gt;617.7,BD1744&lt;618),6,IF(AND(BD1744&gt;411.3,BD1744&lt;413),7,IF(AND(BD1744&gt;365.04,BD1744&lt;367),8,IF(AND(BD1744&gt;797.54,BD1744&lt;799),9,IF(AND(BD1744&gt;533.49,BD1744&lt;535),10,IF(AND(BD1744&gt;475.86,BD1744&lt;477),11,IF(AND(BD1744&gt;509.22,BD1744&lt;511),12,IF(AND(BD1744&gt;339.94,BD1744&lt;341.2),13,IF(AND(BD1744&gt;300.53,BD1744&lt;302),14,IF(AND(BD1744&gt;646.78,BD1744&lt;648),15,IF(AND(BD1744&gt;430.68,BD1744&lt;432),16,IF(AND(BD1744&gt;382.24,BD1744&lt;384),17,IF(AND(BD1744&gt;835.07,BD1744&lt;837),18,IF(AND(BD1744&gt;558.61,BD1744&lt;560),19,IF(AND(BD1744&gt;498.27,BD1744&lt;500),20))))))))))))))))))</f>
        <v>0</v>
      </c>
      <c r="CA1744" s="52" t="b">
        <f>IF(AND(BF1744&gt;497.89,BF1744&lt;499),3,IF(AND(BF1744&gt;360.29,BF1744&lt;362),4,IF(AND(BF1744&gt;249.38,BF1744&lt;251),5,IF(AND(BF1744&gt;628.22,BF1744&lt;630),6,IF(AND(BF1744&gt;455.21,BF1744&lt;457),7,IF(AND(BF1744&gt;315.16,BF1744&lt;317),8,IF(AND(BF1744&gt;814.35,BF1744&lt;816),9,IF(AND(BF1744&gt;571.19,BF1744&lt;573),10,IF(AND(BF1744&gt;401.59,BF1744&lt;403),11,IF(AND(BF1744&gt;521.33,BF1744&lt;523),12,IF(AND(BF1744&gt;377.28,BF1744&lt;379),13,IF(AND(BF1744&gt;261.15,BF1744&lt;263),14,IF(AND(BF1744&gt;657.8,BF1744&lt;659),15,IF(AND(BF1744&gt;476.66,BF1744&lt;478),16,IF(AND(BF1744&gt;330.01,BF1744&lt;332),17,IF(AND(BF1744&gt;852.67,BF1744&lt;854),18,IF(AND(BF1744&gt;598.08,BF1744&lt;600),19,IF(AND(BF1744&gt;420.51,BF1744&lt;422),20))))))))))))))))))</f>
        <v>0</v>
      </c>
      <c r="CB1744" s="52" t="b">
        <f>IF(AND(BK1744&gt;358.85,BK1744&lt;360),3,IF(AND(BK1744&gt;129.83,BK1744&lt;131),4,IF(AND(BK1744&gt;77.61,BK1744&lt;79),5,IF(AND(BK1744&gt;426.19,BK1744&lt;428),6,IF(AND(BK1744&gt;159.77,BK1744&lt;161),7,IF(AND(BK1744&gt;94.38,BK1744&lt;96),8,IF(AND(BK1744&gt;567.37,BK1744&lt;569),9,IF(AND(BK1744&gt;203.4,BK1744&lt;205),10,IF(AND(BK1744&gt;131.96,BK1744&lt;133),11,IF(AND(BK1744&gt;375.76,BK1744&lt;377),12,IF(AND(BK1744&gt;135.98,BK1744&lt;137),13,IF(AND(BK1744&gt;81.31,BK1744&lt;83),14,IF(AND(BK1744&gt;446.27,BK1744&lt;448),15,IF(AND(BK1744&gt;167.32,BK1744&lt;169),16,IF(AND(BK1744&gt;98.86,BK1744&lt;100),17,IF(AND(BK1744&gt;594.08,BK1744&lt;596),18,IF(AND(BK1744&gt;213.01,BK1744&lt;215),19,IF(AND(BK1744&gt;138.21,BK1744&lt;140),20))))))))))))))))))</f>
        <v>0</v>
      </c>
      <c r="CC1744" s="52" t="b">
        <f>IF(AND(BM1744&gt;195.17,BM1744&lt;197),3,IF(AND(BM1744&gt;88.93,BM1744&lt;90),4,IF(AND(BM1744&gt;47.88,BM1744&lt;49),5,IF(AND(BM1744&gt;245.08,BM1744&lt;247),6,IF(AND(BM1744&gt;111.07,BM1744&lt;113),7,IF(AND(BM1744&gt;60.92,BM1744&lt;62),8,IF(AND(BM1744&gt;296.11,BM1744&lt;298),9,IF(AND(BM1744&gt;139.41,BM1744&lt;141),10,IF(AND(BM1744&gt;78.67,BM1744&lt;80),11,IF(AND(BM1744&gt;204.39,BM1744&lt;206),12,IF(AND(BM1744&gt;93.16,BM1744&lt;95),13,IF(AND(BM1744&gt;50.17,BM1744&lt;52),14,IF(AND(BM1744&gt;256.64,BM1744&lt;258),15,IF(AND(BM1744&gt;116.33,BM1744&lt;118),16,IF(AND(BM1744&gt;63.83,BM1744&lt;65),17,IF(AND(BM1744&gt;310.07,BM1744&lt;312),18,IF(AND(BM1744&gt;146.01,BM1744&lt;148),19,IF(AND(BM1744&gt;82.42,BM1744&lt;84),20))))))))))))))))))</f>
        <v>0</v>
      </c>
      <c r="CD1744" s="52" t="b">
        <f>IF(AND(BO1744&gt;107.35,BO1744&lt;109),3,IF(AND(BO1744&gt;63.65,BO1744&lt;65),4,IF(AND(BO1744&gt;44.75,BO1744&lt;46),5,IF(AND(BO1744&gt;143.27,BO1744&lt;145),6,IF(AND(BO1744&gt;85.58,BO1744&lt;87),7,IF(AND(BO1744&gt;60.46,BO1744&lt;62),8,IF(AND(BO1744&gt;194.16,BO1744&lt;196),9,IF(AND(BO1744&gt;117.24,BO1744&lt;119),10,IF(AND(BO1744&gt;82.88,BO1744&lt;84),11,IF(AND(BO1744&gt;112.44,BO1744&lt;114),12,IF(AND(BO1744&gt;66.69,BO1744&lt;68),13,IF(AND(BO1744&gt;46.9,BO1744&lt;48),14,IF(AND(BO1744&gt;150.05,BO1744&lt;152),15,IF(AND(BO1744&gt;90.65,BO1744&lt;91),16,IF(AND(BO1744&gt;63.34,BO1744&lt;65),17,IF(AND(BO1744&gt;203.34,BO1744&lt;205),18,IF(AND(BO1744&gt;122.8,BO1744&lt;124),19,IF(AND(BO1744&gt;86.83,BO1744&lt;88),20))))))))))))))))))</f>
        <v>0</v>
      </c>
      <c r="CE1744" s="52" t="b">
        <f>IF(AND(BP1744&gt;139.85,BP1744&lt;141),3,IF(AND(BP1744&gt;103.84,BP1744&lt;105),4,IF(AND(BP1744&gt;52.32,BP1744&lt;54),5,IF(AND(BP1744&gt;285.46,BP1744&lt;287),6,IF(AND(BP1744&gt;118.42,BP1744&lt;120),7,IF(AND(BP1744&gt;62.42,BP1744&lt;64),8,IF(AND(BP1744&gt;412.27,BP1744&lt;414),9,IF(AND(BP1744&gt;140.33,BP1744&lt;142),10,IF(AND(BP1744&gt;145,BP1744&lt;147),11,IF(AND(BP1744&gt;146.47,BP1744&lt;148),12,IF(AND(BP1744&gt;108.77,BP1744&lt;110),13,IF(AND(BP1744&gt;54.82,BP1744&lt;56),14,IF(AND(BP1744&gt;298.92,BP1744&lt;300),15,IF(AND(BP1744&gt;124.03,BP1744&lt;126),16,IF(AND(BP1744&gt;65.4,BP1744&lt;67),17,IF(AND(BP1744&gt;431.69,BP1744&lt;433),18,IF(AND(BP1744&gt;146.97,BP1744&lt;148),19,IF(AND(BP1744&gt;151.86,BP1744&lt;153),20))))))))))))))))))</f>
        <v>0</v>
      </c>
      <c r="CF1744" s="52" t="b">
        <f>IF(AND(BQ1744&gt;350.42,BQ1744&lt;352),3,IF(AND(BQ1744&gt;546.22,BQ1744&lt;548),4,IF(AND(BQ1744&gt;155.33,BQ1744&lt;157),5,IF(AND(BQ1744&gt;721.99,BQ1744&lt;723),6,IF(AND(BQ1744&gt;638.96,BQ1744&lt;639),7,IF(AND(BQ1744&gt;187.79,BQ1744&lt;189),8,IF(AND(BQ1744&gt;945.4,BQ1744&lt;947),9,IF(AND(BQ1744&gt;698.46,BQ1744&lt;670),10,IF(AND(BQ1744&gt;360.7,BQ1744&lt;362),11,IF(AND(BQ1744&gt;366.94,BQ1744&lt;368),12,IF(AND(BQ1744&gt;571.94,BQ1744&lt;573),13,IF(AND(BQ1744&gt;162.68,BQ1744&lt;164),14,IF(AND(BQ1744&gt;755.97,BQ1744&lt;757),15,IF(AND(BQ1744&gt;667.99,BQ1744&lt;669),16,IF(AND(BQ1744&gt;196.66,BQ1744&lt;198),17,IF(AND(BQ1744&gt;989.88,BQ1744&lt;991),18,IF(AND(BQ1744&gt;731.33,BQ1744&lt;733),19,IF(AND(BQ1744&gt;377.7,BQ1744&lt;379),20))))))))))))))))))</f>
        <v>0</v>
      </c>
      <c r="CG1744" s="52" t="b">
        <f>IF(AND(BS1744&gt;46.2,BS1744&lt;46.5),3,IF(AND(BS1744&gt;18.8,BS1744&lt;19.1),4,IF(AND(BS1744&gt;15.8,BS1744&lt;16),5,IF(AND(BS1744&gt;78.7,BS1744&lt;79),6,IF(AND(BS1744&gt;32.1,BS1744&lt;32.4),7,IF(AND(BS1744&gt;26.9,BS1744&lt;27.3),8,IF(AND(BS1744&gt;125,BS1744&lt;125.5),9,IF(AND(BS1744&gt;48.2,BS1744&lt;48.52),10,IF(AND(BS1744&gt;43.1,BS1744&lt;43.6),11,IF(AND(BS1744&gt;48.53,BS1744&lt;48.7),12,IF(AND(BS1744&gt;19.6,BS1744&lt;20.1),13,IF(AND(BS1744&gt;16.5,BS1744&lt;16.9),14,IF(AND(BS1744&gt;82.4,BS1744&lt;82.8),15,IF(AND(BS1744&gt;33.6,BS1744&lt;34),16,IF(AND(BS1744&gt;28,BS1744&lt;28.6),17,IF(AND(BS1744&gt;130.8,BS1744&lt;131.4),18,IF(AND(BS1744&gt;50.5,BS1744&lt;50.9),19,IF(AND(BS1744&gt;45.2,BS1744&lt;45.8),20))))))))))))))))))</f>
        <v>0</v>
      </c>
    </row>
    <row r="1745" spans="1:88" ht="90" customHeight="1">
      <c r="A1745" s="320"/>
      <c r="B1745" s="300"/>
      <c r="C1745" s="289"/>
      <c r="D1745" s="292" t="s">
        <v>54</v>
      </c>
      <c r="E1745" s="293"/>
      <c r="F1745" s="10" t="s">
        <v>36</v>
      </c>
      <c r="G1745" s="12">
        <f>IF(AD1745=FALSE,0,AD1745)</f>
        <v>0</v>
      </c>
      <c r="H1745" s="12" t="s">
        <v>36</v>
      </c>
      <c r="I1745" s="12">
        <f>IF(AE1745=FALSE,0,AE1745)</f>
        <v>0</v>
      </c>
      <c r="J1745" s="12">
        <f>IF(AF1745=FALSE,0,AF1745)</f>
        <v>0</v>
      </c>
      <c r="K1745" s="12" t="s">
        <v>36</v>
      </c>
      <c r="L1745" s="12">
        <f>IF(AG1745=FALSE,0,AG1745)</f>
        <v>361.29</v>
      </c>
      <c r="M1745" s="12" t="s">
        <v>36</v>
      </c>
      <c r="N1745" s="12" t="s">
        <v>36</v>
      </c>
      <c r="O1745" s="12" t="s">
        <v>36</v>
      </c>
      <c r="P1745" s="12" t="s">
        <v>36</v>
      </c>
      <c r="Q1745" s="12">
        <f>IF(AH1745=FALSE,0,AH1745)</f>
        <v>0</v>
      </c>
      <c r="R1745" s="12" t="s">
        <v>36</v>
      </c>
      <c r="S1745" s="12">
        <f>IF(AI1745=FALSE,0,AI1745)</f>
        <v>0</v>
      </c>
      <c r="T1745" s="12" t="s">
        <v>36</v>
      </c>
      <c r="U1745" s="12">
        <f>IF(AJ1745=FALSE,0,AJ1745)</f>
        <v>0</v>
      </c>
      <c r="V1745" s="12">
        <f>IF(AK1745=FALSE,0,AK1745)</f>
        <v>0</v>
      </c>
      <c r="W1745" s="12">
        <f>IF(AL1745=FALSE,0,AL1745)</f>
        <v>0</v>
      </c>
      <c r="X1745" s="12" t="s">
        <v>36</v>
      </c>
      <c r="Y1745" s="12">
        <f>IF(AM1745=FALSE,0,AM1745)</f>
        <v>0</v>
      </c>
      <c r="Z1745" s="12" t="s">
        <v>36</v>
      </c>
      <c r="AA1745" s="27" t="s">
        <v>336</v>
      </c>
      <c r="AD1745" s="52" t="b">
        <f>IF(AD1744=3,948.15,IF(AD1744=4,624.59,IF(AD1744=5,238.38,IF(AD1744=6,1987,IF(AD1744=7,740.75,IF(AD1744=8,283.91,IF(AD1744=9,2682.35,IF(AD1744=10,829.59,IF(AD1744=11,586.15,IF(AD1744=12,992.71,IF(AD1744=13,653.95,IF(AD1744=14,249.59,IF(AD1744=15,2080.39,IF(AD1744=16,775.57,IF(AD1744=17,297.25,IF(AD1744=18,2808.42,IF(AD1744=19,868.59,IF(AD1744=20,613.7))))))))))))))))))</f>
        <v>0</v>
      </c>
      <c r="AE1745" s="52" t="b">
        <f>IF(AE1744=5,1205.78,IF(AE1744=8,1408.63,IF(AE1744=11,1428.91,IF(AE1744=14,1262.45,IF(AE1744=17,1474.83,IF(AE1744=20,1496.07))))))</f>
        <v>0</v>
      </c>
      <c r="AF1745" s="52" t="b">
        <f>IF(AF1744=3,487.32,IF(AF1744=4,325.64,IF(AF1744=5,287.99,IF(AF1744=6,618.7,IF(AF1744=7,412.3,IF(AF1744=8,366.04,IF(AF1744=9,798.54,IF(AF1744=10,534.49,IF(AF1744=11,476.86,IF(AF1744=12,510.22,IF(AF1744=13,340.94,IF(AF1744=14,301.53,IF(AF1744=15,647.78,IF(AF1744=16,431.68,IF(AF1744=17,383.24,IF(AF1744=18,836.07,IF(AF1744=19,559.61,IF(AF1744=20,499.27))))))))))))))))))</f>
        <v>0</v>
      </c>
      <c r="AG1745" s="52">
        <f>IF(AG1744=3,498.89,IF(AG1744=4,361.29,IF(AG1744=5,250.38,IF(AG1744=6,629.22,IF(AG1744=7,456.21,IF(AG1744=8,316.16,IF(AG1744=9,815.35,IF(AG1744=10,572.19,IF(AG1744=11,402.59,IF(AG1744=12,522.33,IF(AG1744=13,378.28,IF(AG1744=14,262.15,IF(AG1744=15,658.8,IF(AG1744=16,477.66,IF(AG1744=17,331.01,IF(AG1744=18,853.67,IF(AG1744=19,599.08,IF(AG1744=20,421.51))))))))))))))))))</f>
        <v>361.29</v>
      </c>
      <c r="AH1745" s="52" t="b">
        <f>IF(AH1744=3,359.85,IF(AH1744=4,130.83,IF(AH1744=5,78.61,IF(AH1744=6,427.19,IF(AH1744=7,160.77,IF(AH1744=8,95.38,IF(AH1744=9,568.37,IF(AH1744=10,204.4,IF(AH1744=11,132.96,IF(AH1744=12,376.76,IF(AH1744=13,136.98,IF(AH1744=14,82.31,IF(AH1744=15,447.27,IF(AH1744=16,168.32,IF(AH1744=17,99.86,IF(AH1744=18,595.08,IF(AH1744=19,214.01,IF(AH1744=20,139.21))))))))))))))))))</f>
        <v>0</v>
      </c>
      <c r="AI1745" s="52" t="b">
        <f>IF(AI1744=3,196.17,IF(AI1744=4,89.93,IF(AI1744=5,48.88,IF(AI1744=6,246.08,IF(AI1744=7,112.07,IF(AI1744=8,61.92,IF(AI1744=9,297.11,IF(AI1744=10,140.41,IF(AI1744=11,79.67,IF(AI1744=12,205.39,IF(AI1744=13,94.16,IF(AI1744=14,51.17,IF(AI1744=15,257.64,IF(AI1744=16,117.33,IF(AI1744=17,64.83,IF(AI1744=18,311.07,IF(AI1744=19,147.01,IF(AI1744=20,83.42))))))))))))))))))</f>
        <v>0</v>
      </c>
      <c r="AJ1745" s="52" t="b">
        <f>IF(AJ1744=3,108.35,IF(AJ1744=4,64.65,IF(AJ1744=5,45.75,IF(AJ1744=6,144.27,IF(AJ1744=7,86.58,IF(AJ1744=8,61.46,IF(AJ1744=9,195.16,IF(AJ1744=10,118.24,IF(AJ1744=11,83.88,IF(AJ1744=12,113.44,IF(AJ1744=13,67.69,IF(AJ1744=14,47.9,IF(AJ1744=15,151.05,IF(AJ1744=16,90.65,IF(AJ1744=17,64.34,IF(AJ1744=18,204.34,IF(AJ1744=19,123.8,IF(AJ1744=20,87.83))))))))))))))))))</f>
        <v>0</v>
      </c>
      <c r="AK1745" s="52" t="b">
        <f>IF(AK1744=3,140.85,IF(AK1744=4,104.84,IF(AK1744=5,53.32,IF(AK1744=6,286.46,IF(AK1744=7,119.42,IF(AK1744=8,63.42,IF(AK1744=9,413.27,IF(AK1744=10,141.33,IF(AK1744=11,146,IF(AK1744=12,147.47,IF(AK1744=13,109.77,IF(AK1744=14,55.82,IF(AK1744=15,299.92,IF(AK1744=16,125.03,IF(AK1744=17,66.4,IF(AK1744=18,432.69,IF(AK1744=19,147.97,IF(AK1744=20,152.86))))))))))))))))))</f>
        <v>0</v>
      </c>
      <c r="AL1745" s="52" t="b">
        <f>IF(AL1744=3,351.42,IF(AL1744=4,547.22,IF(AL1744=5,156.33,IF(AL1744=6,722.99,IF(AL1744=7,638.96,IF(AL1744=8,188.79,IF(AL1744=9,946.4,IF(AL1744=10,699.46,IF(AL1744=11,361.7,IF(AL1744=12,367.94,IF(AL1744=13,572.94,IF(AL1744=14,163.68,IF(AL1744=15,756.97,IF(AL1744=16,668.99,IF(AL1744=17,197.66,IF(AL1744=18,990.88,IF(AL1744=19,732.33,IF(AL1744=20,378.7))))))))))))))))))</f>
        <v>0</v>
      </c>
      <c r="AM1745" s="52" t="b">
        <f>IF(AM1744=3,46.41,IF(AM1744=4,19.01,IF(AM1744=5,15.96,IF(AM1744=6,78.9,IF(AM1744=7,32.34,IF(AM1744=8,27.09,IF(AM1744=9,125.27,IF(AM1744=10,48.48,IF(AM1744=11,43.47,IF(AM1744=12,48.59,IF(AM1744=13,19.9,IF(AM1744=14,16.71,IF(AM1744=15,82.61,IF(AM1744=16,33.86,IF(AM1744=17,28.36,IF(AM1744=18,131.15,IF(AM1744=19,50.76,IF(AM1744=20,45.51))))))))))))))))))</f>
        <v>0</v>
      </c>
      <c r="AO1745" s="4">
        <f t="shared" si="4014"/>
        <v>0</v>
      </c>
      <c r="AP1745" s="4">
        <f t="shared" si="4015"/>
        <v>0</v>
      </c>
      <c r="AQ1745" s="4">
        <f t="shared" si="4037"/>
        <v>0</v>
      </c>
      <c r="AU1745" s="324"/>
      <c r="AV1745" s="316"/>
      <c r="AW1745" s="325"/>
      <c r="AX1745" s="322" t="s">
        <v>54</v>
      </c>
      <c r="AY1745" s="293"/>
      <c r="AZ1745" s="10" t="s">
        <v>36</v>
      </c>
      <c r="BA1745" s="12">
        <f>IF(BX1745=FALSE,0,BX1745)</f>
        <v>0</v>
      </c>
      <c r="BB1745" s="12" t="s">
        <v>36</v>
      </c>
      <c r="BC1745" s="12">
        <f>IF(BY1745=FALSE,0,BY1745)</f>
        <v>0</v>
      </c>
      <c r="BD1745" s="12">
        <f>IF(BZ1745=FALSE,0,BZ1745)</f>
        <v>0</v>
      </c>
      <c r="BE1745" s="12" t="s">
        <v>36</v>
      </c>
      <c r="BF1745" s="12">
        <f>IF(CA1745=FALSE,0,CA1745)</f>
        <v>722.58</v>
      </c>
      <c r="BG1745" s="12" t="s">
        <v>36</v>
      </c>
      <c r="BH1745" s="12" t="s">
        <v>36</v>
      </c>
      <c r="BI1745" s="12" t="s">
        <v>36</v>
      </c>
      <c r="BJ1745" s="12" t="s">
        <v>36</v>
      </c>
      <c r="BK1745" s="12">
        <f>IF(CB1745=FALSE,0,CB1745)</f>
        <v>0</v>
      </c>
      <c r="BL1745" s="12" t="s">
        <v>36</v>
      </c>
      <c r="BM1745" s="12">
        <f>IF(CC1745=FALSE,0,CC1745)</f>
        <v>0</v>
      </c>
      <c r="BN1745" s="12" t="s">
        <v>36</v>
      </c>
      <c r="BO1745" s="12">
        <f>IF(CD1745=FALSE,0,CD1745)</f>
        <v>0</v>
      </c>
      <c r="BP1745" s="12">
        <f>IF(CE1745=FALSE,0,CE1745)</f>
        <v>0</v>
      </c>
      <c r="BQ1745" s="12">
        <f>IF(CF1745=FALSE,0,CF1745)</f>
        <v>0</v>
      </c>
      <c r="BR1745" s="12" t="s">
        <v>36</v>
      </c>
      <c r="BS1745" s="12">
        <f>IF(CG1745=FALSE,0,CG1745)</f>
        <v>0</v>
      </c>
      <c r="BT1745" s="12" t="s">
        <v>36</v>
      </c>
      <c r="BU1745" s="27" t="s">
        <v>336</v>
      </c>
      <c r="BX1745" s="52" t="b">
        <f>IF(AD1744=3,1896.3,IF(AD1744=4,1249.18,IF(AD1744=5,476.76,IF(AD1744=6,3974,IF(AD1744=7,1481.5,IF(AD1744=8,567.82,IF(AD1744=9,5364.7,IF(AD1744=10,1659.18,IF(AD1744=11,1172.3)))))))))</f>
        <v>0</v>
      </c>
      <c r="BY1745" s="52" t="b">
        <f>IF(AE1744=5,2411.56,IF(AE1744=8,2817.26,IF(AE1744=11,2857.82)))</f>
        <v>0</v>
      </c>
      <c r="BZ1745" s="52" t="b">
        <f>IF(AF1744=3,974.64,IF(AF1744=4,651.28,IF(AF1744=5,575.98,IF(AF1744=6,1237.4,IF(AF1744=7,824.6,IF(AF1744=8,732.08,IF(AF1744=9,1597.08,IF(AF1744=10,1068.98,IF(AF1744=11,953.72)))))))))</f>
        <v>0</v>
      </c>
      <c r="CA1745" s="52">
        <f>IF(AG1744=3,997.78,IF(AG1744=4,722.58,IF(AG1744=5,500.76,IF(AG1744=6,1258.44,IF(AG1744=7,912.42,IF(AG1744=8,632.32,IF(AG1744=9,1630.7,IF(AG1744=10,1144.38,IF(AG1744=11,805.18)))))))))</f>
        <v>722.58</v>
      </c>
      <c r="CB1745" s="52" t="b">
        <f>IF(AH1744=3,719.7,IF(AH1744=4,261.66,IF(AH1744=5,157.22,IF(AH1744=6,854.38,IF(AH1744=7,321.54,IF(AH1744=8,190.76,IF(AH1744=9,1136.74,IF(AH1744=10,408.8,IF(AH1744=11,265.92)))))))))</f>
        <v>0</v>
      </c>
      <c r="CC1745" s="52" t="b">
        <f>IF(AI1744=3,392.34,IF(AI1744=4,179.86,IF(AI1744=5,97.76,IF(AI1744=6,492.16,IF(AI1744=7,224.14,IF(AI1744=8,123.84,IF(AI1744=9,594.22,IF(AI1744=10,280.82,IF(AI1744=11,159.34)))))))))</f>
        <v>0</v>
      </c>
      <c r="CD1745" s="52" t="b">
        <f>IF(AJ1744=3,216.7,IF(AJ1744=4,129.3,IF(AJ1744=5,91.5,IF(AJ1744=6,288.54,IF(AJ1744=7,173.16,IF(AJ1744=8,122.92,IF(AJ1744=9,390.32,IF(AJ1744=10,236.48,IF(AJ1744=11,167.76)))))))))</f>
        <v>0</v>
      </c>
      <c r="CE1745" s="52" t="b">
        <f>IF(AK1744=3,281.7,IF(AK1744=4,209.68,IF(AK1744=5,106.64,IF(AK1744=6,572.92,IF(AK1744=7,238.84,IF(AK1744=8,126.84,IF(AK1744=9,826.54,IF(AK1744=10,282.66,IF(AK1744=11,292)))))))))</f>
        <v>0</v>
      </c>
      <c r="CF1745" s="52" t="b">
        <f>IF(AL1744=3,702.84,IF(AL1744=4,1094.44,IF(AL1744=5,312.66,IF(AL1744=6,1445.98,IF(AL1744=7,1277.92,IF(AL1744=8,377.58,IF(AL1744=9,1892.8,IF(AL1744=10,1398.92,IF(AL1744=11,723.4)))))))))</f>
        <v>0</v>
      </c>
      <c r="CG1745" s="52" t="b">
        <f>IF(AM1744=3,92.82,IF(AM1744=4,38.02,IF(AM1744=5,31.92,IF(AM1744=6,157.8,IF(AM1744=7,64.68,IF(AM1744=8,54.18,IF(AM1744=9,250.54,IF(AM1744=10,96.96,IF(AM1744=11,86.94)))))))))</f>
        <v>0</v>
      </c>
    </row>
    <row r="1746" spans="1:88" ht="30" customHeight="1">
      <c r="A1746" s="318" t="s">
        <v>38</v>
      </c>
      <c r="B1746" s="298" t="s">
        <v>382</v>
      </c>
      <c r="C1746" s="284">
        <v>3935.1</v>
      </c>
      <c r="D1746" s="301" t="s">
        <v>27</v>
      </c>
      <c r="E1746" s="107" t="s">
        <v>28</v>
      </c>
      <c r="F1746" s="10">
        <f>G1746+I1746+J1746+L1746+Q1746+S1746+U1746+V1746+W1746+Y1746+Z1746</f>
        <v>1421712.28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f>M1746+O1746</f>
        <v>1421712.28</v>
      </c>
      <c r="M1746" s="12">
        <v>1421712.28</v>
      </c>
      <c r="N1746" s="12">
        <v>0</v>
      </c>
      <c r="O1746" s="12">
        <v>0</v>
      </c>
      <c r="P1746" s="12">
        <v>0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D1746" s="56"/>
      <c r="AE1746" s="56"/>
      <c r="AF1746" s="56"/>
      <c r="AG1746" s="56"/>
      <c r="AH1746" s="56"/>
      <c r="AI1746" s="56"/>
      <c r="AJ1746" s="56"/>
      <c r="AK1746" s="56"/>
      <c r="AL1746" s="56"/>
      <c r="AM1746" s="56"/>
      <c r="AU1746" s="318" t="s">
        <v>38</v>
      </c>
      <c r="AV1746" s="298" t="s">
        <v>382</v>
      </c>
      <c r="AW1746" s="284">
        <v>3935.1</v>
      </c>
      <c r="AX1746" s="290" t="s">
        <v>27</v>
      </c>
      <c r="AY1746" s="3" t="s">
        <v>28</v>
      </c>
      <c r="AZ1746" s="10">
        <f>BA1746+BC1746+BD1746+BF1746+BK1746+BM1746+BO1746+BP1746+BQ1746+BS1746+BT1746</f>
        <v>2843424.56</v>
      </c>
      <c r="BA1746" s="44">
        <f>ROUND($C1746*BA1754,2)</f>
        <v>0</v>
      </c>
      <c r="BB1746" s="10">
        <f>ROUND(H1746*2,2)</f>
        <v>0</v>
      </c>
      <c r="BC1746" s="44">
        <f>ROUND($C1746*BC1754,2)</f>
        <v>0</v>
      </c>
      <c r="BD1746" s="44">
        <f>ROUND($C1746*BD1754,2)</f>
        <v>0</v>
      </c>
      <c r="BE1746" s="10">
        <f>ROUND(K1746*2,2)</f>
        <v>0</v>
      </c>
      <c r="BF1746" s="44">
        <f>BG1746</f>
        <v>2843424.56</v>
      </c>
      <c r="BG1746" s="10">
        <f>ROUND(M1746*2,2)</f>
        <v>2843424.56</v>
      </c>
      <c r="BH1746" s="10">
        <f>ROUND(N1746*2,2)</f>
        <v>0</v>
      </c>
      <c r="BI1746" s="10">
        <f>ROUND(O1746*2,2)</f>
        <v>0</v>
      </c>
      <c r="BJ1746" s="10">
        <f>ROUND(P1746*2,2)</f>
        <v>0</v>
      </c>
      <c r="BK1746" s="44">
        <f>ROUND($C1746*BK1754,2)</f>
        <v>0</v>
      </c>
      <c r="BL1746" s="10">
        <f>ROUND(R1746*2,2)</f>
        <v>0</v>
      </c>
      <c r="BM1746" s="44">
        <f>ROUND($C1746*BM1754,2)</f>
        <v>0</v>
      </c>
      <c r="BN1746" s="10">
        <f>ROUND(T1746*2,2)</f>
        <v>0</v>
      </c>
      <c r="BO1746" s="44">
        <f>ROUND($C1746*BO1754,2)</f>
        <v>0</v>
      </c>
      <c r="BP1746" s="44">
        <f>ROUND(V1746*2,2)</f>
        <v>0</v>
      </c>
      <c r="BQ1746" s="44">
        <f>ROUND($C1746*BQ1754,2)</f>
        <v>0</v>
      </c>
      <c r="BR1746" s="10">
        <f>ROUND(X1746*2,2)</f>
        <v>0</v>
      </c>
      <c r="BS1746" s="44">
        <f>ROUND(Y1746*2,2)</f>
        <v>0</v>
      </c>
      <c r="BT1746" s="10">
        <f>ROUND(Z1746*2,2)</f>
        <v>0</v>
      </c>
      <c r="BU1746" s="27" t="s">
        <v>328</v>
      </c>
      <c r="BX1746" s="56"/>
      <c r="BY1746" s="56"/>
      <c r="BZ1746" s="56"/>
      <c r="CA1746" s="56"/>
      <c r="CB1746" s="56"/>
      <c r="CC1746" s="56"/>
      <c r="CD1746" s="56"/>
      <c r="CE1746" s="56"/>
      <c r="CF1746" s="56"/>
      <c r="CG1746" s="56"/>
    </row>
    <row r="1747" spans="1:88" ht="60">
      <c r="A1747" s="319"/>
      <c r="B1747" s="299"/>
      <c r="C1747" s="285"/>
      <c r="D1747" s="302"/>
      <c r="E1747" s="107" t="s">
        <v>29</v>
      </c>
      <c r="F1747" s="10">
        <f t="shared" ref="F1747:F1751" si="4039">G1747+I1747+J1747+L1747+Q1747+S1747+U1747+V1747+W1747+Y1747+Z1747</f>
        <v>0</v>
      </c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D1747" s="56"/>
      <c r="AE1747" s="56"/>
      <c r="AF1747" s="56"/>
      <c r="AG1747" s="56"/>
      <c r="AH1747" s="56"/>
      <c r="AI1747" s="56"/>
      <c r="AJ1747" s="56"/>
      <c r="AK1747" s="56"/>
      <c r="AL1747" s="56"/>
      <c r="AM1747" s="56"/>
      <c r="AU1747" s="319"/>
      <c r="AV1747" s="299"/>
      <c r="AW1747" s="285"/>
      <c r="AX1747" s="290"/>
      <c r="AY1747" s="3" t="s">
        <v>29</v>
      </c>
      <c r="AZ1747" s="10">
        <f t="shared" ref="AZ1747:AZ1751" si="4040">BA1747+BC1747+BD1747+BF1747+BK1747+BM1747+BO1747+BP1747+BQ1747+BS1747+BT1747</f>
        <v>0</v>
      </c>
      <c r="BA1747" s="12"/>
      <c r="BB1747" s="12"/>
      <c r="BC1747" s="12"/>
      <c r="BD1747" s="12"/>
      <c r="BE1747" s="12"/>
      <c r="BF1747" s="12"/>
      <c r="BG1747" s="12"/>
      <c r="BH1747" s="12"/>
      <c r="BI1747" s="12"/>
      <c r="BJ1747" s="12"/>
      <c r="BK1747" s="12"/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27" t="s">
        <v>329</v>
      </c>
      <c r="BX1747" s="56"/>
      <c r="BY1747" s="56"/>
      <c r="BZ1747" s="56"/>
      <c r="CA1747" s="56"/>
      <c r="CB1747" s="56"/>
      <c r="CC1747" s="56"/>
      <c r="CD1747" s="56"/>
      <c r="CE1747" s="56"/>
      <c r="CF1747" s="56"/>
      <c r="CG1747" s="56"/>
    </row>
    <row r="1748" spans="1:88" ht="105">
      <c r="A1748" s="319"/>
      <c r="B1748" s="299"/>
      <c r="C1748" s="285"/>
      <c r="D1748" s="301" t="s">
        <v>30</v>
      </c>
      <c r="E1748" s="107" t="s">
        <v>256</v>
      </c>
      <c r="F1748" s="10">
        <f t="shared" si="4039"/>
        <v>0</v>
      </c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D1748" s="56"/>
      <c r="AE1748" s="56"/>
      <c r="AF1748" s="56"/>
      <c r="AG1748" s="56"/>
      <c r="AH1748" s="56"/>
      <c r="AI1748" s="56"/>
      <c r="AJ1748" s="56"/>
      <c r="AK1748" s="56"/>
      <c r="AL1748" s="56"/>
      <c r="AM1748" s="56"/>
      <c r="AT1748" s="32">
        <f>AZ1748-BC1748</f>
        <v>0</v>
      </c>
      <c r="AU1748" s="319"/>
      <c r="AV1748" s="299"/>
      <c r="AW1748" s="285"/>
      <c r="AX1748" s="290" t="s">
        <v>30</v>
      </c>
      <c r="AY1748" s="3" t="s">
        <v>256</v>
      </c>
      <c r="AZ1748" s="10">
        <f t="shared" si="4040"/>
        <v>0</v>
      </c>
      <c r="BA1748" s="12"/>
      <c r="BB1748" s="12"/>
      <c r="BC1748" s="12"/>
      <c r="BD1748" s="12"/>
      <c r="BE1748" s="12"/>
      <c r="BF1748" s="12"/>
      <c r="BG1748" s="12"/>
      <c r="BH1748" s="12"/>
      <c r="BI1748" s="12"/>
      <c r="BJ1748" s="12"/>
      <c r="BK1748" s="12"/>
      <c r="BL1748" s="12"/>
      <c r="BM1748" s="12"/>
      <c r="BN1748" s="12"/>
      <c r="BO1748" s="12"/>
      <c r="BP1748" s="12"/>
      <c r="BQ1748" s="12"/>
      <c r="BR1748" s="12"/>
      <c r="BS1748" s="12"/>
      <c r="BT1748" s="12"/>
      <c r="BU1748" s="27" t="s">
        <v>330</v>
      </c>
      <c r="BX1748" s="56"/>
      <c r="BY1748" s="56"/>
      <c r="BZ1748" s="56"/>
      <c r="CA1748" s="56"/>
      <c r="CB1748" s="56"/>
      <c r="CC1748" s="56"/>
      <c r="CD1748" s="56"/>
      <c r="CE1748" s="56"/>
      <c r="CF1748" s="56"/>
      <c r="CG1748" s="56"/>
    </row>
    <row r="1749" spans="1:88" ht="15">
      <c r="A1749" s="319"/>
      <c r="B1749" s="299"/>
      <c r="C1749" s="285"/>
      <c r="D1749" s="303"/>
      <c r="E1749" s="107" t="s">
        <v>32</v>
      </c>
      <c r="F1749" s="10">
        <f t="shared" si="4039"/>
        <v>0</v>
      </c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D1749" s="56"/>
      <c r="AE1749" s="56"/>
      <c r="AF1749" s="56"/>
      <c r="AG1749" s="56"/>
      <c r="AH1749" s="56"/>
      <c r="AI1749" s="56"/>
      <c r="AJ1749" s="56"/>
      <c r="AK1749" s="56"/>
      <c r="AL1749" s="56"/>
      <c r="AM1749" s="56"/>
      <c r="AU1749" s="319"/>
      <c r="AV1749" s="299"/>
      <c r="AW1749" s="285"/>
      <c r="AX1749" s="290"/>
      <c r="AY1749" s="3" t="s">
        <v>32</v>
      </c>
      <c r="AZ1749" s="10">
        <f t="shared" si="4040"/>
        <v>0</v>
      </c>
      <c r="BA1749" s="12"/>
      <c r="BB1749" s="12"/>
      <c r="BC1749" s="12"/>
      <c r="BD1749" s="12"/>
      <c r="BE1749" s="12"/>
      <c r="BF1749" s="12"/>
      <c r="BG1749" s="12"/>
      <c r="BH1749" s="12"/>
      <c r="BI1749" s="12"/>
      <c r="BJ1749" s="12"/>
      <c r="BK1749" s="12"/>
      <c r="BL1749" s="12"/>
      <c r="BM1749" s="12"/>
      <c r="BN1749" s="12"/>
      <c r="BO1749" s="12"/>
      <c r="BP1749" s="12"/>
      <c r="BQ1749" s="12"/>
      <c r="BR1749" s="12"/>
      <c r="BS1749" s="12"/>
      <c r="BT1749" s="12"/>
      <c r="BU1749" s="27" t="s">
        <v>331</v>
      </c>
      <c r="BX1749" s="56"/>
      <c r="BY1749" s="56"/>
      <c r="BZ1749" s="56"/>
      <c r="CA1749" s="56"/>
      <c r="CB1749" s="56"/>
      <c r="CC1749" s="56"/>
      <c r="CD1749" s="56"/>
      <c r="CE1749" s="56"/>
      <c r="CF1749" s="56"/>
      <c r="CG1749" s="56"/>
    </row>
    <row r="1750" spans="1:88" ht="15">
      <c r="A1750" s="319"/>
      <c r="B1750" s="299"/>
      <c r="C1750" s="285"/>
      <c r="D1750" s="303"/>
      <c r="E1750" s="107" t="s">
        <v>33</v>
      </c>
      <c r="F1750" s="10">
        <f t="shared" si="4039"/>
        <v>0</v>
      </c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D1750" s="56"/>
      <c r="AE1750" s="56"/>
      <c r="AF1750" s="56"/>
      <c r="AG1750" s="56"/>
      <c r="AH1750" s="56"/>
      <c r="AI1750" s="56"/>
      <c r="AJ1750" s="56"/>
      <c r="AK1750" s="56"/>
      <c r="AL1750" s="56"/>
      <c r="AM1750" s="56"/>
      <c r="AU1750" s="319"/>
      <c r="AV1750" s="299"/>
      <c r="AW1750" s="285"/>
      <c r="AX1750" s="290"/>
      <c r="AY1750" s="3" t="s">
        <v>33</v>
      </c>
      <c r="AZ1750" s="10">
        <f t="shared" si="4040"/>
        <v>0</v>
      </c>
      <c r="BA1750" s="12"/>
      <c r="BB1750" s="12"/>
      <c r="BC1750" s="12"/>
      <c r="BD1750" s="12"/>
      <c r="BE1750" s="12"/>
      <c r="BF1750" s="12"/>
      <c r="BG1750" s="12"/>
      <c r="BH1750" s="12"/>
      <c r="BI1750" s="12"/>
      <c r="BJ1750" s="12"/>
      <c r="BK1750" s="12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27" t="s">
        <v>332</v>
      </c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</row>
    <row r="1751" spans="1:88" ht="15">
      <c r="A1751" s="319"/>
      <c r="B1751" s="299"/>
      <c r="C1751" s="285"/>
      <c r="D1751" s="302"/>
      <c r="E1751" s="107" t="s">
        <v>34</v>
      </c>
      <c r="F1751" s="10">
        <f t="shared" si="4039"/>
        <v>0</v>
      </c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D1751" s="56"/>
      <c r="AE1751" s="56"/>
      <c r="AF1751" s="56"/>
      <c r="AG1751" s="56"/>
      <c r="AH1751" s="56"/>
      <c r="AI1751" s="56"/>
      <c r="AJ1751" s="56"/>
      <c r="AK1751" s="56"/>
      <c r="AL1751" s="56"/>
      <c r="AM1751" s="56"/>
      <c r="AU1751" s="319"/>
      <c r="AV1751" s="299"/>
      <c r="AW1751" s="285"/>
      <c r="AX1751" s="290"/>
      <c r="AY1751" s="3" t="s">
        <v>34</v>
      </c>
      <c r="AZ1751" s="10">
        <f t="shared" si="4040"/>
        <v>0</v>
      </c>
      <c r="BA1751" s="12"/>
      <c r="BB1751" s="12"/>
      <c r="BC1751" s="12"/>
      <c r="BD1751" s="12"/>
      <c r="BE1751" s="12"/>
      <c r="BF1751" s="12"/>
      <c r="BG1751" s="12"/>
      <c r="BH1751" s="12"/>
      <c r="BI1751" s="12"/>
      <c r="BJ1751" s="12"/>
      <c r="BK1751" s="12"/>
      <c r="BL1751" s="12"/>
      <c r="BM1751" s="12"/>
      <c r="BN1751" s="12"/>
      <c r="BO1751" s="12"/>
      <c r="BP1751" s="12"/>
      <c r="BQ1751" s="12"/>
      <c r="BR1751" s="12"/>
      <c r="BS1751" s="12"/>
      <c r="BT1751" s="12"/>
      <c r="BU1751" s="27" t="s">
        <v>333</v>
      </c>
      <c r="BX1751" s="56"/>
      <c r="BY1751" s="56"/>
      <c r="BZ1751" s="56"/>
      <c r="CA1751" s="56"/>
      <c r="CB1751" s="56"/>
      <c r="CC1751" s="56"/>
      <c r="CD1751" s="56"/>
      <c r="CE1751" s="56"/>
      <c r="CF1751" s="56"/>
      <c r="CG1751" s="56"/>
    </row>
    <row r="1752" spans="1:88" ht="15">
      <c r="A1752" s="319"/>
      <c r="B1752" s="299"/>
      <c r="C1752" s="285"/>
      <c r="D1752" s="292" t="s">
        <v>35</v>
      </c>
      <c r="E1752" s="293"/>
      <c r="F1752" s="10">
        <f>F1746+F1747+F1748+F1749+F1750+F1751</f>
        <v>1421712.28</v>
      </c>
      <c r="G1752" s="12">
        <f t="shared" ref="G1752:Z1752" si="4041">G1746+G1747+G1748+G1749+G1750+G1751</f>
        <v>0</v>
      </c>
      <c r="H1752" s="12">
        <f t="shared" si="4041"/>
        <v>0</v>
      </c>
      <c r="I1752" s="12">
        <f t="shared" si="4041"/>
        <v>0</v>
      </c>
      <c r="J1752" s="12">
        <f t="shared" si="4041"/>
        <v>0</v>
      </c>
      <c r="K1752" s="12">
        <f t="shared" si="4041"/>
        <v>0</v>
      </c>
      <c r="L1752" s="12">
        <f t="shared" si="4041"/>
        <v>1421712.28</v>
      </c>
      <c r="M1752" s="12">
        <f t="shared" si="4041"/>
        <v>1421712.28</v>
      </c>
      <c r="N1752" s="12">
        <f t="shared" si="4041"/>
        <v>0</v>
      </c>
      <c r="O1752" s="12">
        <f t="shared" si="4041"/>
        <v>0</v>
      </c>
      <c r="P1752" s="12">
        <f t="shared" si="4041"/>
        <v>0</v>
      </c>
      <c r="Q1752" s="12">
        <f t="shared" si="4041"/>
        <v>0</v>
      </c>
      <c r="R1752" s="12">
        <f t="shared" si="4041"/>
        <v>0</v>
      </c>
      <c r="S1752" s="12">
        <f t="shared" si="4041"/>
        <v>0</v>
      </c>
      <c r="T1752" s="12">
        <f t="shared" si="4041"/>
        <v>0</v>
      </c>
      <c r="U1752" s="12">
        <f t="shared" si="4041"/>
        <v>0</v>
      </c>
      <c r="V1752" s="12">
        <f t="shared" si="4041"/>
        <v>0</v>
      </c>
      <c r="W1752" s="12">
        <f t="shared" si="4041"/>
        <v>0</v>
      </c>
      <c r="X1752" s="12">
        <f t="shared" si="4041"/>
        <v>0</v>
      </c>
      <c r="Y1752" s="12">
        <f t="shared" si="4041"/>
        <v>0</v>
      </c>
      <c r="Z1752" s="12">
        <f t="shared" si="4041"/>
        <v>0</v>
      </c>
      <c r="AD1752" s="56"/>
      <c r="AE1752" s="56"/>
      <c r="AF1752" s="56"/>
      <c r="AG1752" s="56"/>
      <c r="AH1752" s="56"/>
      <c r="AI1752" s="56"/>
      <c r="AJ1752" s="56"/>
      <c r="AK1752" s="56"/>
      <c r="AL1752" s="56"/>
      <c r="AM1752" s="56"/>
      <c r="AU1752" s="319"/>
      <c r="AV1752" s="299"/>
      <c r="AW1752" s="285"/>
      <c r="AX1752" s="292" t="s">
        <v>35</v>
      </c>
      <c r="AY1752" s="293"/>
      <c r="AZ1752" s="10">
        <f>AZ1746+AZ1747+AZ1748+AZ1749+AZ1750+AZ1751</f>
        <v>2843424.56</v>
      </c>
      <c r="BA1752" s="10">
        <f t="shared" ref="BA1752:BT1752" si="4042">BA1746+BA1747+BA1748+BA1749+BA1750+BA1751</f>
        <v>0</v>
      </c>
      <c r="BB1752" s="10">
        <f t="shared" si="4042"/>
        <v>0</v>
      </c>
      <c r="BC1752" s="10">
        <f t="shared" si="4042"/>
        <v>0</v>
      </c>
      <c r="BD1752" s="10">
        <f t="shared" si="4042"/>
        <v>0</v>
      </c>
      <c r="BE1752" s="10">
        <f t="shared" si="4042"/>
        <v>0</v>
      </c>
      <c r="BF1752" s="10">
        <f t="shared" si="4042"/>
        <v>2843424.56</v>
      </c>
      <c r="BG1752" s="10">
        <f t="shared" si="4042"/>
        <v>2843424.56</v>
      </c>
      <c r="BH1752" s="10">
        <f t="shared" si="4042"/>
        <v>0</v>
      </c>
      <c r="BI1752" s="10">
        <f t="shared" si="4042"/>
        <v>0</v>
      </c>
      <c r="BJ1752" s="10">
        <f t="shared" si="4042"/>
        <v>0</v>
      </c>
      <c r="BK1752" s="10">
        <f t="shared" si="4042"/>
        <v>0</v>
      </c>
      <c r="BL1752" s="10">
        <f t="shared" si="4042"/>
        <v>0</v>
      </c>
      <c r="BM1752" s="10">
        <f t="shared" si="4042"/>
        <v>0</v>
      </c>
      <c r="BN1752" s="10">
        <f t="shared" si="4042"/>
        <v>0</v>
      </c>
      <c r="BO1752" s="10">
        <f t="shared" si="4042"/>
        <v>0</v>
      </c>
      <c r="BP1752" s="10">
        <f t="shared" si="4042"/>
        <v>0</v>
      </c>
      <c r="BQ1752" s="10">
        <f t="shared" si="4042"/>
        <v>0</v>
      </c>
      <c r="BR1752" s="10">
        <f t="shared" si="4042"/>
        <v>0</v>
      </c>
      <c r="BS1752" s="10">
        <f t="shared" si="4042"/>
        <v>0</v>
      </c>
      <c r="BT1752" s="10">
        <f t="shared" si="4042"/>
        <v>0</v>
      </c>
      <c r="BU1752" s="27" t="s">
        <v>334</v>
      </c>
      <c r="BX1752" s="56"/>
      <c r="BY1752" s="56"/>
      <c r="BZ1752" s="56"/>
      <c r="CA1752" s="56"/>
      <c r="CB1752" s="56"/>
      <c r="CC1752" s="56"/>
      <c r="CD1752" s="56"/>
      <c r="CE1752" s="56"/>
      <c r="CF1752" s="56"/>
      <c r="CG1752" s="56"/>
      <c r="CJ1752" s="123"/>
    </row>
    <row r="1753" spans="1:88" ht="15" customHeight="1">
      <c r="A1753" s="319"/>
      <c r="B1753" s="299"/>
      <c r="C1753" s="285"/>
      <c r="D1753" s="292" t="s">
        <v>53</v>
      </c>
      <c r="E1753" s="293"/>
      <c r="F1753" s="10">
        <f>ROUND(F1752/C1746,2)</f>
        <v>361.29</v>
      </c>
      <c r="G1753" s="12">
        <f>ROUND(G1752/C1746,2)</f>
        <v>0</v>
      </c>
      <c r="H1753" s="12">
        <f>ROUND(H1752/C1746,2)</f>
        <v>0</v>
      </c>
      <c r="I1753" s="12">
        <f>ROUND(I1752/C1746,2)</f>
        <v>0</v>
      </c>
      <c r="J1753" s="12">
        <f>ROUND(J1752/C1746,2)</f>
        <v>0</v>
      </c>
      <c r="K1753" s="12">
        <f>ROUND(K1752/C1746,2)</f>
        <v>0</v>
      </c>
      <c r="L1753" s="12">
        <f>ROUND(L1752/C1746,2)</f>
        <v>361.29</v>
      </c>
      <c r="M1753" s="12">
        <f>ROUND(M1752/C1746,2)</f>
        <v>361.29</v>
      </c>
      <c r="N1753" s="12">
        <f>ROUND(N1752/C1746,2)</f>
        <v>0</v>
      </c>
      <c r="O1753" s="12">
        <f>ROUND(O1752/C1746,2)</f>
        <v>0</v>
      </c>
      <c r="P1753" s="12">
        <f>ROUND(P1752/C1746,2)</f>
        <v>0</v>
      </c>
      <c r="Q1753" s="12">
        <f>ROUND(Q1752/C1746,2)</f>
        <v>0</v>
      </c>
      <c r="R1753" s="12">
        <f>ROUND(R1752/C1746,2)</f>
        <v>0</v>
      </c>
      <c r="S1753" s="12">
        <f>ROUND(S1752/C1746,2)</f>
        <v>0</v>
      </c>
      <c r="T1753" s="12">
        <f>ROUND(T1752/C1746,2)</f>
        <v>0</v>
      </c>
      <c r="U1753" s="12">
        <f>ROUND(U1752/C1746,2)</f>
        <v>0</v>
      </c>
      <c r="V1753" s="12">
        <f>ROUND(V1752/C1746,2)</f>
        <v>0</v>
      </c>
      <c r="W1753" s="12">
        <f>ROUND(W1752/C1746,2)</f>
        <v>0</v>
      </c>
      <c r="X1753" s="12">
        <f>ROUND(X1752/C1746,2)</f>
        <v>0</v>
      </c>
      <c r="Y1753" s="12">
        <f>ROUND(Y1752/C1746,2)</f>
        <v>0</v>
      </c>
      <c r="Z1753" s="12">
        <f>ROUND(Z1752/C1746,2)</f>
        <v>0</v>
      </c>
      <c r="AD1753" s="56"/>
      <c r="AE1753" s="56"/>
      <c r="AF1753" s="56"/>
      <c r="AG1753" s="56"/>
      <c r="AH1753" s="56"/>
      <c r="AI1753" s="56"/>
      <c r="AJ1753" s="56"/>
      <c r="AK1753" s="56"/>
      <c r="AL1753" s="56"/>
      <c r="AM1753" s="56"/>
      <c r="AU1753" s="319"/>
      <c r="AV1753" s="299"/>
      <c r="AW1753" s="285"/>
      <c r="AX1753" s="292" t="s">
        <v>53</v>
      </c>
      <c r="AY1753" s="293"/>
      <c r="AZ1753" s="10">
        <f>ROUND(AZ1752/AW1746,2)</f>
        <v>722.58</v>
      </c>
      <c r="BA1753" s="12">
        <f>ROUND(BA1752/AW1746,2)</f>
        <v>0</v>
      </c>
      <c r="BB1753" s="12">
        <f>ROUND(BB1752/AW1746,2)</f>
        <v>0</v>
      </c>
      <c r="BC1753" s="12">
        <f>ROUND(BC1752/AW1746,2)</f>
        <v>0</v>
      </c>
      <c r="BD1753" s="12">
        <f>ROUND(BD1752/AW1746,2)</f>
        <v>0</v>
      </c>
      <c r="BE1753" s="12">
        <f>ROUND(BE1752/AW1746,2)</f>
        <v>0</v>
      </c>
      <c r="BF1753" s="12">
        <f>ROUND(BF1752/AW1746,2)</f>
        <v>722.58</v>
      </c>
      <c r="BG1753" s="12">
        <f>ROUND(BG1752/AW1746,2)</f>
        <v>722.58</v>
      </c>
      <c r="BH1753" s="12">
        <f>ROUND(BH1752/AW1746,2)</f>
        <v>0</v>
      </c>
      <c r="BI1753" s="12">
        <f>ROUND(BI1752/AW1746,2)</f>
        <v>0</v>
      </c>
      <c r="BJ1753" s="12">
        <f>ROUND(BJ1752/AW1746,2)</f>
        <v>0</v>
      </c>
      <c r="BK1753" s="12">
        <f>ROUND(BK1752/AW1746,2)</f>
        <v>0</v>
      </c>
      <c r="BL1753" s="12">
        <f>ROUND(BL1752/AW1746,2)</f>
        <v>0</v>
      </c>
      <c r="BM1753" s="12">
        <f>ROUND(BM1752/AW1746,2)</f>
        <v>0</v>
      </c>
      <c r="BN1753" s="12">
        <f>ROUND(BN1752/AW1746,2)</f>
        <v>0</v>
      </c>
      <c r="BO1753" s="12">
        <f>ROUND(BO1752/AW1746,2)</f>
        <v>0</v>
      </c>
      <c r="BP1753" s="12">
        <f>ROUND(BP1752/AW1746,2)</f>
        <v>0</v>
      </c>
      <c r="BQ1753" s="12">
        <f>ROUND(BQ1752/AW1746,2)</f>
        <v>0</v>
      </c>
      <c r="BR1753" s="12">
        <f>ROUND(BR1752/AW1746,2)</f>
        <v>0</v>
      </c>
      <c r="BS1753" s="12">
        <f>ROUND(BS1752/AW1746,2)</f>
        <v>0</v>
      </c>
      <c r="BT1753" s="12">
        <f>ROUND(BT1752/AW1746,2)</f>
        <v>0</v>
      </c>
      <c r="BU1753" s="27" t="s">
        <v>335</v>
      </c>
      <c r="BX1753" s="56"/>
      <c r="BY1753" s="56"/>
      <c r="BZ1753" s="56"/>
      <c r="CA1753" s="56"/>
      <c r="CB1753" s="56"/>
      <c r="CC1753" s="56"/>
      <c r="CD1753" s="56"/>
      <c r="CE1753" s="56"/>
      <c r="CF1753" s="56"/>
      <c r="CG1753" s="56"/>
    </row>
    <row r="1754" spans="1:88" ht="15" customHeight="1">
      <c r="A1754" s="320"/>
      <c r="B1754" s="300"/>
      <c r="C1754" s="289"/>
      <c r="D1754" s="292" t="s">
        <v>54</v>
      </c>
      <c r="E1754" s="293"/>
      <c r="F1754" s="10" t="s">
        <v>36</v>
      </c>
      <c r="G1754" s="12">
        <f>IF(AD1754=FALSE,0,AD1754)</f>
        <v>0</v>
      </c>
      <c r="H1754" s="12" t="s">
        <v>36</v>
      </c>
      <c r="I1754" s="12">
        <f>IF(AE1754=FALSE,0,AE1754)</f>
        <v>0</v>
      </c>
      <c r="J1754" s="12">
        <f>IF(AF1754=FALSE,0,AF1754)</f>
        <v>0</v>
      </c>
      <c r="K1754" s="12" t="s">
        <v>36</v>
      </c>
      <c r="L1754" s="12">
        <f>IF(AG1754=FALSE,0,AG1754)</f>
        <v>0</v>
      </c>
      <c r="M1754" s="12" t="s">
        <v>36</v>
      </c>
      <c r="N1754" s="12" t="s">
        <v>36</v>
      </c>
      <c r="O1754" s="12" t="s">
        <v>36</v>
      </c>
      <c r="P1754" s="12" t="s">
        <v>36</v>
      </c>
      <c r="Q1754" s="12">
        <f>IF(AH1754=FALSE,0,AH1754)</f>
        <v>0</v>
      </c>
      <c r="R1754" s="12" t="s">
        <v>36</v>
      </c>
      <c r="S1754" s="12">
        <f>IF(AI1754=FALSE,0,AI1754)</f>
        <v>0</v>
      </c>
      <c r="T1754" s="12" t="s">
        <v>36</v>
      </c>
      <c r="U1754" s="12">
        <f>IF(AJ1754=FALSE,0,AJ1754)</f>
        <v>0</v>
      </c>
      <c r="V1754" s="12">
        <f>IF(AK1754=FALSE,0,AK1754)</f>
        <v>0</v>
      </c>
      <c r="W1754" s="12">
        <f>IF(AL1754=FALSE,0,AL1754)</f>
        <v>0</v>
      </c>
      <c r="X1754" s="12" t="s">
        <v>36</v>
      </c>
      <c r="Y1754" s="12">
        <f>IF(AM1754=FALSE,0,AM1754)</f>
        <v>0</v>
      </c>
      <c r="Z1754" s="12" t="s">
        <v>36</v>
      </c>
      <c r="AD1754" s="56"/>
      <c r="AE1754" s="56"/>
      <c r="AF1754" s="56"/>
      <c r="AG1754" s="56"/>
      <c r="AH1754" s="56"/>
      <c r="AI1754" s="56"/>
      <c r="AJ1754" s="56"/>
      <c r="AK1754" s="56"/>
      <c r="AL1754" s="56"/>
      <c r="AM1754" s="56"/>
      <c r="AU1754" s="320"/>
      <c r="AV1754" s="300"/>
      <c r="AW1754" s="289"/>
      <c r="AX1754" s="292" t="s">
        <v>54</v>
      </c>
      <c r="AY1754" s="293"/>
      <c r="AZ1754" s="10" t="s">
        <v>36</v>
      </c>
      <c r="BA1754" s="12">
        <f>IF(BX1754=FALSE,0,BX1754)</f>
        <v>0</v>
      </c>
      <c r="BB1754" s="12" t="s">
        <v>36</v>
      </c>
      <c r="BC1754" s="12">
        <f>IF(BY1754=FALSE,0,BY1754)</f>
        <v>0</v>
      </c>
      <c r="BD1754" s="12">
        <f>IF(BZ1754=FALSE,0,BZ1754)</f>
        <v>0</v>
      </c>
      <c r="BE1754" s="12" t="s">
        <v>36</v>
      </c>
      <c r="BF1754" s="12">
        <f>IF(CA1754=FALSE,0,CA1754)</f>
        <v>0</v>
      </c>
      <c r="BG1754" s="12" t="s">
        <v>36</v>
      </c>
      <c r="BH1754" s="12" t="s">
        <v>36</v>
      </c>
      <c r="BI1754" s="12" t="s">
        <v>36</v>
      </c>
      <c r="BJ1754" s="12" t="s">
        <v>36</v>
      </c>
      <c r="BK1754" s="12">
        <f>IF(CB1754=FALSE,0,CB1754)</f>
        <v>0</v>
      </c>
      <c r="BL1754" s="12" t="s">
        <v>36</v>
      </c>
      <c r="BM1754" s="12">
        <f>IF(CC1754=FALSE,0,CC1754)</f>
        <v>0</v>
      </c>
      <c r="BN1754" s="12" t="s">
        <v>36</v>
      </c>
      <c r="BO1754" s="12">
        <f>IF(CD1754=FALSE,0,CD1754)</f>
        <v>0</v>
      </c>
      <c r="BP1754" s="12">
        <f>IF(CE1754=FALSE,0,CE1754)</f>
        <v>0</v>
      </c>
      <c r="BQ1754" s="12">
        <f>IF(CF1754=FALSE,0,CF1754)</f>
        <v>0</v>
      </c>
      <c r="BR1754" s="12" t="s">
        <v>36</v>
      </c>
      <c r="BS1754" s="12">
        <f>IF(CG1754=FALSE,0,CG1754)</f>
        <v>0</v>
      </c>
      <c r="BT1754" s="12" t="s">
        <v>36</v>
      </c>
      <c r="BU1754" s="27" t="s">
        <v>336</v>
      </c>
      <c r="BX1754" s="52" t="b">
        <f>IF(AD1753=3,1896.3,IF(AD1753=4,1249.18,IF(AD1753=5,476.76,IF(AD1753=6,3974,IF(AD1753=7,1481.5,IF(AD1753=8,567.82,IF(AD1753=9,5364.7,IF(AD1753=10,1659.18,IF(AD1753=11,1172.3)))))))))</f>
        <v>0</v>
      </c>
      <c r="BY1754" s="52" t="b">
        <f>IF(AE1753=5,2411.56,IF(AE1753=8,2817.26,IF(AE1753=11,2857.82)))</f>
        <v>0</v>
      </c>
      <c r="BZ1754" s="52" t="b">
        <f>IF(AF1753=3,974.64,IF(AF1753=4,651.28,IF(AF1753=5,575.98,IF(AF1753=6,1237.4,IF(AF1753=7,824.6,IF(AF1753=8,732.08,IF(AF1753=9,1597.08,IF(AF1753=10,1068.98,IF(AF1753=11,953.72)))))))))</f>
        <v>0</v>
      </c>
      <c r="CA1754" s="52" t="b">
        <f>IF(AG1753=3,997.78,IF(AG1753=4,722.58,IF(AG1753=5,500.76,IF(AG1753=6,1258.44,IF(AG1753=7,912.42,IF(AG1753=8,632.32,IF(AG1753=9,1630.7,IF(AG1753=10,1144.38,IF(AG1753=11,805.18)))))))))</f>
        <v>0</v>
      </c>
      <c r="CB1754" s="52" t="b">
        <f>IF(AH1753=3,719.7,IF(AH1753=4,261.66,IF(AH1753=5,157.22,IF(AH1753=6,854.38,IF(AH1753=7,321.54,IF(AH1753=8,190.76,IF(AH1753=9,1136.74,IF(AH1753=10,408.8,IF(AH1753=11,265.92)))))))))</f>
        <v>0</v>
      </c>
      <c r="CC1754" s="52" t="b">
        <f>IF(AI1753=3,392.34,IF(AI1753=4,179.86,IF(AI1753=5,97.76,IF(AI1753=6,492.16,IF(AI1753=7,224.14,IF(AI1753=8,123.84,IF(AI1753=9,594.22,IF(AI1753=10,280.82,IF(AI1753=11,159.34)))))))))</f>
        <v>0</v>
      </c>
      <c r="CD1754" s="52" t="b">
        <f>IF(AJ1753=3,216.7,IF(AJ1753=4,129.3,IF(AJ1753=5,91.5,IF(AJ1753=6,288.54,IF(AJ1753=7,173.16,IF(AJ1753=8,122.92,IF(AJ1753=9,390.32,IF(AJ1753=10,236.48,IF(AJ1753=11,167.76)))))))))</f>
        <v>0</v>
      </c>
      <c r="CE1754" s="52" t="b">
        <f>IF(AK1753=3,281.7,IF(AK1753=4,209.68,IF(AK1753=5,106.64,IF(AK1753=6,572.92,IF(AK1753=7,238.84,IF(AK1753=8,126.84,IF(AK1753=9,826.54,IF(AK1753=10,282.66,IF(AK1753=11,292)))))))))</f>
        <v>0</v>
      </c>
      <c r="CF1754" s="52" t="b">
        <f>IF(AL1753=3,702.84,IF(AL1753=4,1094.44,IF(AL1753=5,312.66,IF(AL1753=6,1445.98,IF(AL1753=7,1277.92,IF(AL1753=8,377.58,IF(AL1753=9,1892.8,IF(AL1753=10,1398.92,IF(AL1753=11,723.4)))))))))</f>
        <v>0</v>
      </c>
      <c r="CG1754" s="52" t="b">
        <f>IF(AM1753=3,92.82,IF(AM1753=4,38.02,IF(AM1753=5,31.92,IF(AM1753=6,157.8,IF(AM1753=7,64.68,IF(AM1753=8,54.18,IF(AM1753=9,250.54,IF(AM1753=10,96.96,IF(AM1753=11,86.94)))))))))</f>
        <v>0</v>
      </c>
    </row>
    <row r="1755" spans="1:88" ht="30" customHeight="1">
      <c r="A1755" s="372"/>
      <c r="B1755" s="298" t="s">
        <v>364</v>
      </c>
      <c r="C1755" s="284">
        <f>C1737</f>
        <v>2768.7</v>
      </c>
      <c r="D1755" s="282" t="s">
        <v>27</v>
      </c>
      <c r="E1755" s="2" t="s">
        <v>28</v>
      </c>
      <c r="F1755" s="10">
        <f>G1755+I1755+J1755+L1755+Q1755+S1755+U1755+V1755+W1755+Y1755+Z1755</f>
        <v>1000303.62</v>
      </c>
      <c r="G1755" s="45">
        <f t="shared" ref="G1755:Z1755" si="4043">G1737</f>
        <v>0</v>
      </c>
      <c r="H1755" s="46">
        <f t="shared" si="4043"/>
        <v>0</v>
      </c>
      <c r="I1755" s="46">
        <f t="shared" si="4043"/>
        <v>0</v>
      </c>
      <c r="J1755" s="46">
        <f t="shared" si="4043"/>
        <v>0</v>
      </c>
      <c r="K1755" s="46">
        <f t="shared" si="4043"/>
        <v>0</v>
      </c>
      <c r="L1755" s="46">
        <f t="shared" si="4043"/>
        <v>1000303.62</v>
      </c>
      <c r="M1755" s="46">
        <f t="shared" si="4043"/>
        <v>1000303.62</v>
      </c>
      <c r="N1755" s="46">
        <f t="shared" si="4043"/>
        <v>0</v>
      </c>
      <c r="O1755" s="46">
        <f t="shared" si="4043"/>
        <v>0</v>
      </c>
      <c r="P1755" s="46">
        <f t="shared" si="4043"/>
        <v>0</v>
      </c>
      <c r="Q1755" s="46">
        <f t="shared" si="4043"/>
        <v>0</v>
      </c>
      <c r="R1755" s="46">
        <f t="shared" si="4043"/>
        <v>0</v>
      </c>
      <c r="S1755" s="46">
        <f t="shared" si="4043"/>
        <v>0</v>
      </c>
      <c r="T1755" s="46">
        <f t="shared" si="4043"/>
        <v>0</v>
      </c>
      <c r="U1755" s="46">
        <f t="shared" si="4043"/>
        <v>0</v>
      </c>
      <c r="V1755" s="46">
        <f t="shared" si="4043"/>
        <v>0</v>
      </c>
      <c r="W1755" s="46">
        <f t="shared" si="4043"/>
        <v>0</v>
      </c>
      <c r="X1755" s="46">
        <f t="shared" si="4043"/>
        <v>0</v>
      </c>
      <c r="Y1755" s="46">
        <f t="shared" si="4043"/>
        <v>0</v>
      </c>
      <c r="Z1755" s="46">
        <f t="shared" si="4043"/>
        <v>0</v>
      </c>
      <c r="AA1755" s="27" t="s">
        <v>328</v>
      </c>
      <c r="AO1755" s="4">
        <f t="shared" ref="AO1755:AO1786" si="4044">IF(ISERROR(FIND(2015,A1755,1)),0,2015)</f>
        <v>0</v>
      </c>
      <c r="AP1755" s="4">
        <f t="shared" ref="AP1755:AP1786" si="4045">IF(ISERROR(FIND(2016,A1755,1)),0,2016)</f>
        <v>0</v>
      </c>
      <c r="AQ1755" s="4">
        <f t="shared" si="4037"/>
        <v>0</v>
      </c>
      <c r="AU1755" s="328"/>
      <c r="AV1755" s="316" t="s">
        <v>341</v>
      </c>
      <c r="AW1755" s="325">
        <f>AW1737+AW1746</f>
        <v>6703.7999999999993</v>
      </c>
      <c r="AX1755" s="326" t="s">
        <v>27</v>
      </c>
      <c r="AY1755" s="2" t="s">
        <v>28</v>
      </c>
      <c r="AZ1755" s="10">
        <f>AZ1737+AZ1746</f>
        <v>4844031.8100000005</v>
      </c>
      <c r="BA1755" s="10">
        <f t="shared" ref="BA1755:BT1755" si="4046">BA1737+BA1746</f>
        <v>0</v>
      </c>
      <c r="BB1755" s="10">
        <f t="shared" si="4046"/>
        <v>0</v>
      </c>
      <c r="BC1755" s="10">
        <f t="shared" si="4046"/>
        <v>0</v>
      </c>
      <c r="BD1755" s="10">
        <f t="shared" si="4046"/>
        <v>0</v>
      </c>
      <c r="BE1755" s="10">
        <f t="shared" si="4046"/>
        <v>0</v>
      </c>
      <c r="BF1755" s="10">
        <f t="shared" si="4046"/>
        <v>4844031.8100000005</v>
      </c>
      <c r="BG1755" s="10">
        <f t="shared" si="4046"/>
        <v>4844031.8100000005</v>
      </c>
      <c r="BH1755" s="10">
        <f t="shared" si="4046"/>
        <v>0</v>
      </c>
      <c r="BI1755" s="10">
        <f t="shared" si="4046"/>
        <v>0</v>
      </c>
      <c r="BJ1755" s="10">
        <f t="shared" si="4046"/>
        <v>0</v>
      </c>
      <c r="BK1755" s="10">
        <f t="shared" si="4046"/>
        <v>0</v>
      </c>
      <c r="BL1755" s="10">
        <f t="shared" si="4046"/>
        <v>0</v>
      </c>
      <c r="BM1755" s="10">
        <f t="shared" si="4046"/>
        <v>0</v>
      </c>
      <c r="BN1755" s="10">
        <f t="shared" si="4046"/>
        <v>0</v>
      </c>
      <c r="BO1755" s="10">
        <f t="shared" si="4046"/>
        <v>0</v>
      </c>
      <c r="BP1755" s="10">
        <f t="shared" si="4046"/>
        <v>0</v>
      </c>
      <c r="BQ1755" s="10">
        <f t="shared" si="4046"/>
        <v>0</v>
      </c>
      <c r="BR1755" s="10">
        <f t="shared" si="4046"/>
        <v>0</v>
      </c>
      <c r="BS1755" s="10">
        <f t="shared" si="4046"/>
        <v>0</v>
      </c>
      <c r="BT1755" s="10">
        <f t="shared" si="4046"/>
        <v>0</v>
      </c>
      <c r="BU1755" s="27" t="s">
        <v>328</v>
      </c>
      <c r="CI1755" s="32">
        <f>BF1755-BG1755</f>
        <v>0</v>
      </c>
    </row>
    <row r="1756" spans="1:88" ht="60" customHeight="1">
      <c r="A1756" s="373"/>
      <c r="B1756" s="299"/>
      <c r="C1756" s="285"/>
      <c r="D1756" s="342"/>
      <c r="E1756" s="2" t="s">
        <v>29</v>
      </c>
      <c r="F1756" s="10">
        <f t="shared" ref="F1756:F1760" si="4047">G1756+I1756+J1756+L1756+Q1756+S1756+U1756+V1756+W1756+Y1756+Z1756</f>
        <v>0</v>
      </c>
      <c r="G1756" s="46">
        <f t="shared" ref="G1756:Z1756" si="4048">G1738</f>
        <v>0</v>
      </c>
      <c r="H1756" s="46">
        <f t="shared" si="4048"/>
        <v>0</v>
      </c>
      <c r="I1756" s="46">
        <f t="shared" si="4048"/>
        <v>0</v>
      </c>
      <c r="J1756" s="46">
        <f t="shared" si="4048"/>
        <v>0</v>
      </c>
      <c r="K1756" s="46">
        <f t="shared" si="4048"/>
        <v>0</v>
      </c>
      <c r="L1756" s="46">
        <f t="shared" si="4048"/>
        <v>0</v>
      </c>
      <c r="M1756" s="46">
        <f t="shared" si="4048"/>
        <v>0</v>
      </c>
      <c r="N1756" s="46">
        <f t="shared" si="4048"/>
        <v>0</v>
      </c>
      <c r="O1756" s="46">
        <f t="shared" si="4048"/>
        <v>0</v>
      </c>
      <c r="P1756" s="46">
        <f t="shared" si="4048"/>
        <v>0</v>
      </c>
      <c r="Q1756" s="46">
        <f t="shared" si="4048"/>
        <v>0</v>
      </c>
      <c r="R1756" s="46">
        <f t="shared" si="4048"/>
        <v>0</v>
      </c>
      <c r="S1756" s="46">
        <f t="shared" si="4048"/>
        <v>0</v>
      </c>
      <c r="T1756" s="46">
        <f t="shared" si="4048"/>
        <v>0</v>
      </c>
      <c r="U1756" s="46">
        <f t="shared" si="4048"/>
        <v>0</v>
      </c>
      <c r="V1756" s="46">
        <f t="shared" si="4048"/>
        <v>0</v>
      </c>
      <c r="W1756" s="46">
        <f t="shared" si="4048"/>
        <v>0</v>
      </c>
      <c r="X1756" s="46">
        <f t="shared" si="4048"/>
        <v>0</v>
      </c>
      <c r="Y1756" s="46">
        <f t="shared" si="4048"/>
        <v>0</v>
      </c>
      <c r="Z1756" s="46">
        <f t="shared" si="4048"/>
        <v>0</v>
      </c>
      <c r="AA1756" s="27" t="s">
        <v>329</v>
      </c>
      <c r="AO1756" s="4">
        <f t="shared" si="4044"/>
        <v>0</v>
      </c>
      <c r="AP1756" s="4">
        <f t="shared" si="4045"/>
        <v>0</v>
      </c>
      <c r="AQ1756" s="4">
        <f t="shared" si="4037"/>
        <v>0</v>
      </c>
      <c r="AU1756" s="328"/>
      <c r="AV1756" s="316"/>
      <c r="AW1756" s="325"/>
      <c r="AX1756" s="326"/>
      <c r="AY1756" s="2" t="s">
        <v>29</v>
      </c>
      <c r="AZ1756" s="10">
        <f t="shared" ref="AZ1756:AZ1760" si="4049">BA1756+BC1756+BD1756+BF1756+BK1756+BM1756+BO1756+BP1756+BQ1756+BS1756+BT1756</f>
        <v>0</v>
      </c>
      <c r="BA1756" s="103">
        <f t="shared" ref="BA1756:BT1756" si="4050">BA1738</f>
        <v>0</v>
      </c>
      <c r="BB1756" s="103">
        <f t="shared" si="4050"/>
        <v>0</v>
      </c>
      <c r="BC1756" s="103">
        <f t="shared" si="4050"/>
        <v>0</v>
      </c>
      <c r="BD1756" s="103">
        <f t="shared" si="4050"/>
        <v>0</v>
      </c>
      <c r="BE1756" s="103">
        <f t="shared" si="4050"/>
        <v>0</v>
      </c>
      <c r="BF1756" s="103">
        <f t="shared" si="4050"/>
        <v>0</v>
      </c>
      <c r="BG1756" s="103">
        <f t="shared" si="4050"/>
        <v>0</v>
      </c>
      <c r="BH1756" s="103">
        <f t="shared" si="4050"/>
        <v>0</v>
      </c>
      <c r="BI1756" s="103">
        <f t="shared" si="4050"/>
        <v>0</v>
      </c>
      <c r="BJ1756" s="103">
        <f t="shared" si="4050"/>
        <v>0</v>
      </c>
      <c r="BK1756" s="103">
        <f t="shared" si="4050"/>
        <v>0</v>
      </c>
      <c r="BL1756" s="103">
        <f t="shared" si="4050"/>
        <v>0</v>
      </c>
      <c r="BM1756" s="103">
        <f t="shared" si="4050"/>
        <v>0</v>
      </c>
      <c r="BN1756" s="103">
        <f t="shared" si="4050"/>
        <v>0</v>
      </c>
      <c r="BO1756" s="103">
        <f t="shared" si="4050"/>
        <v>0</v>
      </c>
      <c r="BP1756" s="103">
        <f t="shared" si="4050"/>
        <v>0</v>
      </c>
      <c r="BQ1756" s="103">
        <f t="shared" si="4050"/>
        <v>0</v>
      </c>
      <c r="BR1756" s="103">
        <f t="shared" si="4050"/>
        <v>0</v>
      </c>
      <c r="BS1756" s="103">
        <f t="shared" si="4050"/>
        <v>0</v>
      </c>
      <c r="BT1756" s="103">
        <f t="shared" si="4050"/>
        <v>0</v>
      </c>
      <c r="BU1756" s="27" t="s">
        <v>329</v>
      </c>
    </row>
    <row r="1757" spans="1:88" ht="120" customHeight="1">
      <c r="A1757" s="373"/>
      <c r="B1757" s="299"/>
      <c r="C1757" s="285"/>
      <c r="D1757" s="282" t="s">
        <v>30</v>
      </c>
      <c r="E1757" s="2" t="s">
        <v>256</v>
      </c>
      <c r="F1757" s="10">
        <f t="shared" si="4047"/>
        <v>0</v>
      </c>
      <c r="G1757" s="46">
        <f t="shared" ref="G1757:Z1757" si="4051">G1739</f>
        <v>0</v>
      </c>
      <c r="H1757" s="46">
        <f t="shared" si="4051"/>
        <v>0</v>
      </c>
      <c r="I1757" s="46">
        <f t="shared" si="4051"/>
        <v>0</v>
      </c>
      <c r="J1757" s="46">
        <f t="shared" si="4051"/>
        <v>0</v>
      </c>
      <c r="K1757" s="46">
        <f t="shared" si="4051"/>
        <v>0</v>
      </c>
      <c r="L1757" s="46">
        <f t="shared" si="4051"/>
        <v>0</v>
      </c>
      <c r="M1757" s="46">
        <f t="shared" si="4051"/>
        <v>0</v>
      </c>
      <c r="N1757" s="46">
        <f t="shared" si="4051"/>
        <v>0</v>
      </c>
      <c r="O1757" s="46">
        <f t="shared" si="4051"/>
        <v>0</v>
      </c>
      <c r="P1757" s="46">
        <f t="shared" si="4051"/>
        <v>0</v>
      </c>
      <c r="Q1757" s="46">
        <f t="shared" si="4051"/>
        <v>0</v>
      </c>
      <c r="R1757" s="46">
        <f t="shared" si="4051"/>
        <v>0</v>
      </c>
      <c r="S1757" s="46">
        <f t="shared" si="4051"/>
        <v>0</v>
      </c>
      <c r="T1757" s="46">
        <f t="shared" si="4051"/>
        <v>0</v>
      </c>
      <c r="U1757" s="46">
        <f t="shared" si="4051"/>
        <v>0</v>
      </c>
      <c r="V1757" s="46">
        <f t="shared" si="4051"/>
        <v>0</v>
      </c>
      <c r="W1757" s="46">
        <f t="shared" si="4051"/>
        <v>0</v>
      </c>
      <c r="X1757" s="46">
        <f t="shared" si="4051"/>
        <v>0</v>
      </c>
      <c r="Y1757" s="46">
        <f t="shared" si="4051"/>
        <v>0</v>
      </c>
      <c r="Z1757" s="46">
        <f t="shared" si="4051"/>
        <v>0</v>
      </c>
      <c r="AA1757" s="27" t="s">
        <v>330</v>
      </c>
      <c r="AO1757" s="4">
        <f t="shared" si="4044"/>
        <v>0</v>
      </c>
      <c r="AP1757" s="4">
        <f t="shared" si="4045"/>
        <v>0</v>
      </c>
      <c r="AQ1757" s="4">
        <f t="shared" si="4037"/>
        <v>0</v>
      </c>
      <c r="AT1757" s="32">
        <f>AZ1757-BC1757</f>
        <v>0</v>
      </c>
      <c r="AU1757" s="328"/>
      <c r="AV1757" s="316"/>
      <c r="AW1757" s="325"/>
      <c r="AX1757" s="326" t="s">
        <v>30</v>
      </c>
      <c r="AY1757" s="2" t="s">
        <v>256</v>
      </c>
      <c r="AZ1757" s="10">
        <f t="shared" si="4049"/>
        <v>0</v>
      </c>
      <c r="BA1757" s="103">
        <f t="shared" ref="BA1757:BT1757" si="4052">BA1739</f>
        <v>0</v>
      </c>
      <c r="BB1757" s="103">
        <f t="shared" si="4052"/>
        <v>0</v>
      </c>
      <c r="BC1757" s="103">
        <f t="shared" si="4052"/>
        <v>0</v>
      </c>
      <c r="BD1757" s="103">
        <f t="shared" si="4052"/>
        <v>0</v>
      </c>
      <c r="BE1757" s="103">
        <f t="shared" si="4052"/>
        <v>0</v>
      </c>
      <c r="BF1757" s="103">
        <f t="shared" si="4052"/>
        <v>0</v>
      </c>
      <c r="BG1757" s="103">
        <f t="shared" si="4052"/>
        <v>0</v>
      </c>
      <c r="BH1757" s="103">
        <f t="shared" si="4052"/>
        <v>0</v>
      </c>
      <c r="BI1757" s="103">
        <f t="shared" si="4052"/>
        <v>0</v>
      </c>
      <c r="BJ1757" s="103">
        <f t="shared" si="4052"/>
        <v>0</v>
      </c>
      <c r="BK1757" s="103">
        <f t="shared" si="4052"/>
        <v>0</v>
      </c>
      <c r="BL1757" s="103">
        <f t="shared" si="4052"/>
        <v>0</v>
      </c>
      <c r="BM1757" s="103">
        <f t="shared" si="4052"/>
        <v>0</v>
      </c>
      <c r="BN1757" s="103">
        <f t="shared" si="4052"/>
        <v>0</v>
      </c>
      <c r="BO1757" s="103">
        <f t="shared" si="4052"/>
        <v>0</v>
      </c>
      <c r="BP1757" s="103">
        <f t="shared" si="4052"/>
        <v>0</v>
      </c>
      <c r="BQ1757" s="103">
        <f t="shared" si="4052"/>
        <v>0</v>
      </c>
      <c r="BR1757" s="103">
        <f t="shared" si="4052"/>
        <v>0</v>
      </c>
      <c r="BS1757" s="103">
        <f t="shared" si="4052"/>
        <v>0</v>
      </c>
      <c r="BT1757" s="103">
        <f t="shared" si="4052"/>
        <v>0</v>
      </c>
      <c r="BU1757" s="27" t="s">
        <v>330</v>
      </c>
    </row>
    <row r="1758" spans="1:88" ht="30" customHeight="1">
      <c r="A1758" s="373"/>
      <c r="B1758" s="299"/>
      <c r="C1758" s="285"/>
      <c r="D1758" s="283"/>
      <c r="E1758" s="2" t="s">
        <v>32</v>
      </c>
      <c r="F1758" s="10">
        <f t="shared" si="4047"/>
        <v>0</v>
      </c>
      <c r="G1758" s="46">
        <f t="shared" ref="G1758:Z1758" si="4053">G1740</f>
        <v>0</v>
      </c>
      <c r="H1758" s="46">
        <f t="shared" si="4053"/>
        <v>0</v>
      </c>
      <c r="I1758" s="46">
        <f t="shared" si="4053"/>
        <v>0</v>
      </c>
      <c r="J1758" s="46">
        <f t="shared" si="4053"/>
        <v>0</v>
      </c>
      <c r="K1758" s="46">
        <f t="shared" si="4053"/>
        <v>0</v>
      </c>
      <c r="L1758" s="46">
        <f t="shared" si="4053"/>
        <v>0</v>
      </c>
      <c r="M1758" s="46">
        <f t="shared" si="4053"/>
        <v>0</v>
      </c>
      <c r="N1758" s="46">
        <f t="shared" si="4053"/>
        <v>0</v>
      </c>
      <c r="O1758" s="46">
        <f t="shared" si="4053"/>
        <v>0</v>
      </c>
      <c r="P1758" s="46">
        <f t="shared" si="4053"/>
        <v>0</v>
      </c>
      <c r="Q1758" s="46">
        <f t="shared" si="4053"/>
        <v>0</v>
      </c>
      <c r="R1758" s="46">
        <f t="shared" si="4053"/>
        <v>0</v>
      </c>
      <c r="S1758" s="46">
        <f t="shared" si="4053"/>
        <v>0</v>
      </c>
      <c r="T1758" s="46">
        <f t="shared" si="4053"/>
        <v>0</v>
      </c>
      <c r="U1758" s="46">
        <f t="shared" si="4053"/>
        <v>0</v>
      </c>
      <c r="V1758" s="46">
        <f t="shared" si="4053"/>
        <v>0</v>
      </c>
      <c r="W1758" s="46">
        <f t="shared" si="4053"/>
        <v>0</v>
      </c>
      <c r="X1758" s="46">
        <f t="shared" si="4053"/>
        <v>0</v>
      </c>
      <c r="Y1758" s="46">
        <f t="shared" si="4053"/>
        <v>0</v>
      </c>
      <c r="Z1758" s="46">
        <f t="shared" si="4053"/>
        <v>0</v>
      </c>
      <c r="AA1758" s="27" t="s">
        <v>331</v>
      </c>
      <c r="AO1758" s="4">
        <f t="shared" si="4044"/>
        <v>0</v>
      </c>
      <c r="AP1758" s="4">
        <f t="shared" si="4045"/>
        <v>0</v>
      </c>
      <c r="AQ1758" s="4">
        <f t="shared" si="4037"/>
        <v>0</v>
      </c>
      <c r="AU1758" s="328"/>
      <c r="AV1758" s="316"/>
      <c r="AW1758" s="325"/>
      <c r="AX1758" s="326"/>
      <c r="AY1758" s="2" t="s">
        <v>32</v>
      </c>
      <c r="AZ1758" s="10">
        <f t="shared" si="4049"/>
        <v>0</v>
      </c>
      <c r="BA1758" s="103">
        <f t="shared" ref="BA1758:BT1758" si="4054">BA1740</f>
        <v>0</v>
      </c>
      <c r="BB1758" s="103">
        <f t="shared" si="4054"/>
        <v>0</v>
      </c>
      <c r="BC1758" s="103">
        <f t="shared" si="4054"/>
        <v>0</v>
      </c>
      <c r="BD1758" s="103">
        <f t="shared" si="4054"/>
        <v>0</v>
      </c>
      <c r="BE1758" s="103">
        <f t="shared" si="4054"/>
        <v>0</v>
      </c>
      <c r="BF1758" s="103">
        <f t="shared" si="4054"/>
        <v>0</v>
      </c>
      <c r="BG1758" s="103">
        <f t="shared" si="4054"/>
        <v>0</v>
      </c>
      <c r="BH1758" s="103">
        <f t="shared" si="4054"/>
        <v>0</v>
      </c>
      <c r="BI1758" s="103">
        <f t="shared" si="4054"/>
        <v>0</v>
      </c>
      <c r="BJ1758" s="103">
        <f t="shared" si="4054"/>
        <v>0</v>
      </c>
      <c r="BK1758" s="103">
        <f t="shared" si="4054"/>
        <v>0</v>
      </c>
      <c r="BL1758" s="103">
        <f t="shared" si="4054"/>
        <v>0</v>
      </c>
      <c r="BM1758" s="103">
        <f t="shared" si="4054"/>
        <v>0</v>
      </c>
      <c r="BN1758" s="103">
        <f t="shared" si="4054"/>
        <v>0</v>
      </c>
      <c r="BO1758" s="103">
        <f t="shared" si="4054"/>
        <v>0</v>
      </c>
      <c r="BP1758" s="103">
        <f t="shared" si="4054"/>
        <v>0</v>
      </c>
      <c r="BQ1758" s="103">
        <f t="shared" si="4054"/>
        <v>0</v>
      </c>
      <c r="BR1758" s="103">
        <f t="shared" si="4054"/>
        <v>0</v>
      </c>
      <c r="BS1758" s="103">
        <f t="shared" si="4054"/>
        <v>0</v>
      </c>
      <c r="BT1758" s="103">
        <f t="shared" si="4054"/>
        <v>0</v>
      </c>
      <c r="BU1758" s="27" t="s">
        <v>331</v>
      </c>
    </row>
    <row r="1759" spans="1:88" ht="30" customHeight="1">
      <c r="A1759" s="373"/>
      <c r="B1759" s="299"/>
      <c r="C1759" s="285"/>
      <c r="D1759" s="283"/>
      <c r="E1759" s="2" t="s">
        <v>33</v>
      </c>
      <c r="F1759" s="10">
        <f t="shared" si="4047"/>
        <v>0</v>
      </c>
      <c r="G1759" s="46">
        <f t="shared" ref="G1759:Z1759" si="4055">G1741</f>
        <v>0</v>
      </c>
      <c r="H1759" s="46">
        <f t="shared" si="4055"/>
        <v>0</v>
      </c>
      <c r="I1759" s="46">
        <f t="shared" si="4055"/>
        <v>0</v>
      </c>
      <c r="J1759" s="46">
        <f t="shared" si="4055"/>
        <v>0</v>
      </c>
      <c r="K1759" s="46">
        <f t="shared" si="4055"/>
        <v>0</v>
      </c>
      <c r="L1759" s="46">
        <f t="shared" si="4055"/>
        <v>0</v>
      </c>
      <c r="M1759" s="46">
        <f t="shared" si="4055"/>
        <v>0</v>
      </c>
      <c r="N1759" s="46">
        <f t="shared" si="4055"/>
        <v>0</v>
      </c>
      <c r="O1759" s="46">
        <f t="shared" si="4055"/>
        <v>0</v>
      </c>
      <c r="P1759" s="46">
        <f t="shared" si="4055"/>
        <v>0</v>
      </c>
      <c r="Q1759" s="46">
        <f t="shared" si="4055"/>
        <v>0</v>
      </c>
      <c r="R1759" s="46">
        <f t="shared" si="4055"/>
        <v>0</v>
      </c>
      <c r="S1759" s="46">
        <f t="shared" si="4055"/>
        <v>0</v>
      </c>
      <c r="T1759" s="46">
        <f t="shared" si="4055"/>
        <v>0</v>
      </c>
      <c r="U1759" s="46">
        <f t="shared" si="4055"/>
        <v>0</v>
      </c>
      <c r="V1759" s="46">
        <f t="shared" si="4055"/>
        <v>0</v>
      </c>
      <c r="W1759" s="46">
        <f t="shared" si="4055"/>
        <v>0</v>
      </c>
      <c r="X1759" s="46">
        <f t="shared" si="4055"/>
        <v>0</v>
      </c>
      <c r="Y1759" s="46">
        <f t="shared" si="4055"/>
        <v>0</v>
      </c>
      <c r="Z1759" s="46">
        <f t="shared" si="4055"/>
        <v>0</v>
      </c>
      <c r="AA1759" s="27" t="s">
        <v>332</v>
      </c>
      <c r="AO1759" s="4">
        <f t="shared" si="4044"/>
        <v>0</v>
      </c>
      <c r="AP1759" s="4">
        <f t="shared" si="4045"/>
        <v>0</v>
      </c>
      <c r="AQ1759" s="4">
        <f t="shared" si="4037"/>
        <v>0</v>
      </c>
      <c r="AU1759" s="328"/>
      <c r="AV1759" s="316"/>
      <c r="AW1759" s="325"/>
      <c r="AX1759" s="326"/>
      <c r="AY1759" s="2" t="s">
        <v>33</v>
      </c>
      <c r="AZ1759" s="10">
        <f t="shared" si="4049"/>
        <v>0</v>
      </c>
      <c r="BA1759" s="103">
        <f t="shared" ref="BA1759:BT1759" si="4056">BA1741</f>
        <v>0</v>
      </c>
      <c r="BB1759" s="103">
        <f t="shared" si="4056"/>
        <v>0</v>
      </c>
      <c r="BC1759" s="103">
        <f t="shared" si="4056"/>
        <v>0</v>
      </c>
      <c r="BD1759" s="103">
        <f t="shared" si="4056"/>
        <v>0</v>
      </c>
      <c r="BE1759" s="103">
        <f t="shared" si="4056"/>
        <v>0</v>
      </c>
      <c r="BF1759" s="103">
        <f t="shared" si="4056"/>
        <v>0</v>
      </c>
      <c r="BG1759" s="103">
        <f t="shared" si="4056"/>
        <v>0</v>
      </c>
      <c r="BH1759" s="103">
        <f t="shared" si="4056"/>
        <v>0</v>
      </c>
      <c r="BI1759" s="103">
        <f t="shared" si="4056"/>
        <v>0</v>
      </c>
      <c r="BJ1759" s="103">
        <f t="shared" si="4056"/>
        <v>0</v>
      </c>
      <c r="BK1759" s="103">
        <f t="shared" si="4056"/>
        <v>0</v>
      </c>
      <c r="BL1759" s="103">
        <f t="shared" si="4056"/>
        <v>0</v>
      </c>
      <c r="BM1759" s="103">
        <f t="shared" si="4056"/>
        <v>0</v>
      </c>
      <c r="BN1759" s="103">
        <f t="shared" si="4056"/>
        <v>0</v>
      </c>
      <c r="BO1759" s="103">
        <f t="shared" si="4056"/>
        <v>0</v>
      </c>
      <c r="BP1759" s="103">
        <f t="shared" si="4056"/>
        <v>0</v>
      </c>
      <c r="BQ1759" s="103">
        <f t="shared" si="4056"/>
        <v>0</v>
      </c>
      <c r="BR1759" s="103">
        <f t="shared" si="4056"/>
        <v>0</v>
      </c>
      <c r="BS1759" s="103">
        <f t="shared" si="4056"/>
        <v>0</v>
      </c>
      <c r="BT1759" s="103">
        <f t="shared" si="4056"/>
        <v>0</v>
      </c>
      <c r="BU1759" s="27" t="s">
        <v>332</v>
      </c>
    </row>
    <row r="1760" spans="1:88" ht="30" customHeight="1">
      <c r="A1760" s="373"/>
      <c r="B1760" s="299"/>
      <c r="C1760" s="285"/>
      <c r="D1760" s="342"/>
      <c r="E1760" s="2" t="s">
        <v>34</v>
      </c>
      <c r="F1760" s="10">
        <f t="shared" si="4047"/>
        <v>0</v>
      </c>
      <c r="G1760" s="46">
        <f t="shared" ref="G1760:Z1760" si="4057">G1742</f>
        <v>0</v>
      </c>
      <c r="H1760" s="46">
        <f t="shared" si="4057"/>
        <v>0</v>
      </c>
      <c r="I1760" s="46">
        <f t="shared" si="4057"/>
        <v>0</v>
      </c>
      <c r="J1760" s="46">
        <f t="shared" si="4057"/>
        <v>0</v>
      </c>
      <c r="K1760" s="46">
        <f t="shared" si="4057"/>
        <v>0</v>
      </c>
      <c r="L1760" s="46">
        <f t="shared" si="4057"/>
        <v>0</v>
      </c>
      <c r="M1760" s="46">
        <f t="shared" si="4057"/>
        <v>0</v>
      </c>
      <c r="N1760" s="46">
        <f t="shared" si="4057"/>
        <v>0</v>
      </c>
      <c r="O1760" s="46">
        <f t="shared" si="4057"/>
        <v>0</v>
      </c>
      <c r="P1760" s="46">
        <f t="shared" si="4057"/>
        <v>0</v>
      </c>
      <c r="Q1760" s="46">
        <f t="shared" si="4057"/>
        <v>0</v>
      </c>
      <c r="R1760" s="46">
        <f t="shared" si="4057"/>
        <v>0</v>
      </c>
      <c r="S1760" s="46">
        <f t="shared" si="4057"/>
        <v>0</v>
      </c>
      <c r="T1760" s="46">
        <f t="shared" si="4057"/>
        <v>0</v>
      </c>
      <c r="U1760" s="46">
        <f t="shared" si="4057"/>
        <v>0</v>
      </c>
      <c r="V1760" s="46">
        <f t="shared" si="4057"/>
        <v>0</v>
      </c>
      <c r="W1760" s="46">
        <f t="shared" si="4057"/>
        <v>0</v>
      </c>
      <c r="X1760" s="46">
        <f t="shared" si="4057"/>
        <v>0</v>
      </c>
      <c r="Y1760" s="46">
        <f t="shared" si="4057"/>
        <v>0</v>
      </c>
      <c r="Z1760" s="46">
        <f t="shared" si="4057"/>
        <v>0</v>
      </c>
      <c r="AA1760" s="27" t="s">
        <v>333</v>
      </c>
      <c r="AO1760" s="4">
        <f t="shared" si="4044"/>
        <v>0</v>
      </c>
      <c r="AP1760" s="4">
        <f t="shared" si="4045"/>
        <v>0</v>
      </c>
      <c r="AQ1760" s="4">
        <f t="shared" si="4037"/>
        <v>0</v>
      </c>
      <c r="AU1760" s="328"/>
      <c r="AV1760" s="316"/>
      <c r="AW1760" s="325"/>
      <c r="AX1760" s="326"/>
      <c r="AY1760" s="2" t="s">
        <v>34</v>
      </c>
      <c r="AZ1760" s="10">
        <f t="shared" si="4049"/>
        <v>0</v>
      </c>
      <c r="BA1760" s="103">
        <f t="shared" ref="BA1760:BT1760" si="4058">BA1742</f>
        <v>0</v>
      </c>
      <c r="BB1760" s="103">
        <f t="shared" si="4058"/>
        <v>0</v>
      </c>
      <c r="BC1760" s="103">
        <f t="shared" si="4058"/>
        <v>0</v>
      </c>
      <c r="BD1760" s="103">
        <f t="shared" si="4058"/>
        <v>0</v>
      </c>
      <c r="BE1760" s="103">
        <f t="shared" si="4058"/>
        <v>0</v>
      </c>
      <c r="BF1760" s="103">
        <f t="shared" si="4058"/>
        <v>0</v>
      </c>
      <c r="BG1760" s="103">
        <f t="shared" si="4058"/>
        <v>0</v>
      </c>
      <c r="BH1760" s="103">
        <f t="shared" si="4058"/>
        <v>0</v>
      </c>
      <c r="BI1760" s="103">
        <f t="shared" si="4058"/>
        <v>0</v>
      </c>
      <c r="BJ1760" s="103">
        <f t="shared" si="4058"/>
        <v>0</v>
      </c>
      <c r="BK1760" s="103">
        <f t="shared" si="4058"/>
        <v>0</v>
      </c>
      <c r="BL1760" s="103">
        <f t="shared" si="4058"/>
        <v>0</v>
      </c>
      <c r="BM1760" s="103">
        <f t="shared" si="4058"/>
        <v>0</v>
      </c>
      <c r="BN1760" s="103">
        <f t="shared" si="4058"/>
        <v>0</v>
      </c>
      <c r="BO1760" s="103">
        <f t="shared" si="4058"/>
        <v>0</v>
      </c>
      <c r="BP1760" s="103">
        <f t="shared" si="4058"/>
        <v>0</v>
      </c>
      <c r="BQ1760" s="103">
        <f t="shared" si="4058"/>
        <v>0</v>
      </c>
      <c r="BR1760" s="103">
        <f t="shared" si="4058"/>
        <v>0</v>
      </c>
      <c r="BS1760" s="103">
        <f t="shared" si="4058"/>
        <v>0</v>
      </c>
      <c r="BT1760" s="103">
        <f t="shared" si="4058"/>
        <v>0</v>
      </c>
      <c r="BU1760" s="27" t="s">
        <v>333</v>
      </c>
    </row>
    <row r="1761" spans="1:88" ht="30" customHeight="1">
      <c r="A1761" s="373"/>
      <c r="B1761" s="299"/>
      <c r="C1761" s="285"/>
      <c r="D1761" s="365" t="s">
        <v>35</v>
      </c>
      <c r="E1761" s="366"/>
      <c r="F1761" s="10">
        <f>F1755+F1756+F1757+F1758+F1759+F1760</f>
        <v>1000303.62</v>
      </c>
      <c r="G1761" s="10">
        <f t="shared" ref="G1761" si="4059">G1755+G1756+G1757+G1758+G1759+G1760</f>
        <v>0</v>
      </c>
      <c r="H1761" s="10">
        <f t="shared" ref="H1761" si="4060">H1755+H1756+H1757+H1758+H1759+H1760</f>
        <v>0</v>
      </c>
      <c r="I1761" s="10">
        <f t="shared" ref="I1761" si="4061">I1755+I1756+I1757+I1758+I1759+I1760</f>
        <v>0</v>
      </c>
      <c r="J1761" s="10">
        <f t="shared" ref="J1761" si="4062">J1755+J1756+J1757+J1758+J1759+J1760</f>
        <v>0</v>
      </c>
      <c r="K1761" s="10">
        <f t="shared" ref="K1761" si="4063">K1755+K1756+K1757+K1758+K1759+K1760</f>
        <v>0</v>
      </c>
      <c r="L1761" s="10">
        <f t="shared" ref="L1761" si="4064">L1755+L1756+L1757+L1758+L1759+L1760</f>
        <v>1000303.62</v>
      </c>
      <c r="M1761" s="10">
        <f t="shared" ref="M1761" si="4065">M1755+M1756+M1757+M1758+M1759+M1760</f>
        <v>1000303.62</v>
      </c>
      <c r="N1761" s="10">
        <f t="shared" ref="N1761" si="4066">N1755+N1756+N1757+N1758+N1759+N1760</f>
        <v>0</v>
      </c>
      <c r="O1761" s="10">
        <f t="shared" ref="O1761" si="4067">O1755+O1756+O1757+O1758+O1759+O1760</f>
        <v>0</v>
      </c>
      <c r="P1761" s="10">
        <f t="shared" ref="P1761" si="4068">P1755+P1756+P1757+P1758+P1759+P1760</f>
        <v>0</v>
      </c>
      <c r="Q1761" s="10">
        <f t="shared" ref="Q1761" si="4069">Q1755+Q1756+Q1757+Q1758+Q1759+Q1760</f>
        <v>0</v>
      </c>
      <c r="R1761" s="10">
        <f t="shared" ref="R1761" si="4070">R1755+R1756+R1757+R1758+R1759+R1760</f>
        <v>0</v>
      </c>
      <c r="S1761" s="10">
        <f t="shared" ref="S1761" si="4071">S1755+S1756+S1757+S1758+S1759+S1760</f>
        <v>0</v>
      </c>
      <c r="T1761" s="10">
        <f t="shared" ref="T1761" si="4072">T1755+T1756+T1757+T1758+T1759+T1760</f>
        <v>0</v>
      </c>
      <c r="U1761" s="10">
        <f t="shared" ref="U1761" si="4073">U1755+U1756+U1757+U1758+U1759+U1760</f>
        <v>0</v>
      </c>
      <c r="V1761" s="10">
        <f t="shared" ref="V1761" si="4074">V1755+V1756+V1757+V1758+V1759+V1760</f>
        <v>0</v>
      </c>
      <c r="W1761" s="10">
        <f t="shared" ref="W1761" si="4075">W1755+W1756+W1757+W1758+W1759+W1760</f>
        <v>0</v>
      </c>
      <c r="X1761" s="10">
        <f t="shared" ref="X1761" si="4076">X1755+X1756+X1757+X1758+X1759+X1760</f>
        <v>0</v>
      </c>
      <c r="Y1761" s="10">
        <f t="shared" ref="Y1761" si="4077">Y1755+Y1756+Y1757+Y1758+Y1759+Y1760</f>
        <v>0</v>
      </c>
      <c r="Z1761" s="10">
        <f t="shared" ref="Z1761" si="4078">Z1755+Z1756+Z1757+Z1758+Z1759+Z1760</f>
        <v>0</v>
      </c>
      <c r="AA1761" s="27" t="s">
        <v>334</v>
      </c>
      <c r="AO1761" s="4">
        <f t="shared" si="4044"/>
        <v>0</v>
      </c>
      <c r="AP1761" s="4">
        <f t="shared" si="4045"/>
        <v>0</v>
      </c>
      <c r="AQ1761" s="4">
        <f t="shared" si="4037"/>
        <v>0</v>
      </c>
      <c r="AU1761" s="328"/>
      <c r="AV1761" s="316"/>
      <c r="AW1761" s="325"/>
      <c r="AX1761" s="327" t="s">
        <v>35</v>
      </c>
      <c r="AY1761" s="327"/>
      <c r="AZ1761" s="10">
        <f>AZ1755+AZ1756+AZ1757+AZ1758+AZ1759+AZ1760</f>
        <v>4844031.8100000005</v>
      </c>
      <c r="BA1761" s="10">
        <f t="shared" ref="BA1761:BT1761" si="4079">BA1755+BA1756+BA1757+BA1758+BA1759+BA1760</f>
        <v>0</v>
      </c>
      <c r="BB1761" s="10">
        <f t="shared" si="4079"/>
        <v>0</v>
      </c>
      <c r="BC1761" s="10">
        <f t="shared" si="4079"/>
        <v>0</v>
      </c>
      <c r="BD1761" s="10">
        <f t="shared" si="4079"/>
        <v>0</v>
      </c>
      <c r="BE1761" s="10">
        <f t="shared" si="4079"/>
        <v>0</v>
      </c>
      <c r="BF1761" s="10">
        <f t="shared" si="4079"/>
        <v>4844031.8100000005</v>
      </c>
      <c r="BG1761" s="10">
        <f t="shared" si="4079"/>
        <v>4844031.8100000005</v>
      </c>
      <c r="BH1761" s="10">
        <f t="shared" si="4079"/>
        <v>0</v>
      </c>
      <c r="BI1761" s="10">
        <f t="shared" si="4079"/>
        <v>0</v>
      </c>
      <c r="BJ1761" s="10">
        <f t="shared" si="4079"/>
        <v>0</v>
      </c>
      <c r="BK1761" s="10">
        <f t="shared" si="4079"/>
        <v>0</v>
      </c>
      <c r="BL1761" s="10">
        <f t="shared" si="4079"/>
        <v>0</v>
      </c>
      <c r="BM1761" s="10">
        <f t="shared" si="4079"/>
        <v>0</v>
      </c>
      <c r="BN1761" s="10">
        <f t="shared" si="4079"/>
        <v>0</v>
      </c>
      <c r="BO1761" s="10">
        <f t="shared" si="4079"/>
        <v>0</v>
      </c>
      <c r="BP1761" s="10">
        <f t="shared" si="4079"/>
        <v>0</v>
      </c>
      <c r="BQ1761" s="10">
        <f t="shared" si="4079"/>
        <v>0</v>
      </c>
      <c r="BR1761" s="10">
        <f t="shared" si="4079"/>
        <v>0</v>
      </c>
      <c r="BS1761" s="10">
        <f t="shared" si="4079"/>
        <v>0</v>
      </c>
      <c r="BT1761" s="10">
        <f t="shared" si="4079"/>
        <v>0</v>
      </c>
      <c r="BU1761" s="27" t="s">
        <v>334</v>
      </c>
      <c r="CI1761" s="32">
        <f>BF1761-BG1761</f>
        <v>0</v>
      </c>
      <c r="CJ1761" s="123"/>
    </row>
    <row r="1762" spans="1:88" ht="75" customHeight="1">
      <c r="A1762" s="373"/>
      <c r="B1762" s="299"/>
      <c r="C1762" s="285"/>
      <c r="D1762" s="292" t="s">
        <v>53</v>
      </c>
      <c r="E1762" s="293"/>
      <c r="F1762" s="11">
        <f>ROUND(F1761/C1755,2)</f>
        <v>361.29</v>
      </c>
      <c r="G1762" s="11">
        <f>ROUND(G1761/C1755,2)</f>
        <v>0</v>
      </c>
      <c r="H1762" s="11">
        <f>ROUND(H1761/C1755,2)</f>
        <v>0</v>
      </c>
      <c r="I1762" s="11">
        <f>ROUND(I1761/C1755,2)</f>
        <v>0</v>
      </c>
      <c r="J1762" s="11">
        <f>ROUND(J1761/C1755,2)</f>
        <v>0</v>
      </c>
      <c r="K1762" s="11">
        <f>ROUND(K1761/C1755,2)</f>
        <v>0</v>
      </c>
      <c r="L1762" s="11">
        <f>ROUND(L1761/C1755,2)</f>
        <v>361.29</v>
      </c>
      <c r="M1762" s="11">
        <f>ROUND(M1761/C1755,2)</f>
        <v>361.29</v>
      </c>
      <c r="N1762" s="11">
        <f>ROUND(N1761/C1755,2)</f>
        <v>0</v>
      </c>
      <c r="O1762" s="11">
        <f>ROUND(O1761/C1755,2)</f>
        <v>0</v>
      </c>
      <c r="P1762" s="11">
        <f>ROUND(P1761/C1755,2)</f>
        <v>0</v>
      </c>
      <c r="Q1762" s="11">
        <f>ROUND(Q1761/C1755,2)</f>
        <v>0</v>
      </c>
      <c r="R1762" s="11">
        <f>ROUND(R1761/C1755,2)</f>
        <v>0</v>
      </c>
      <c r="S1762" s="11">
        <f>ROUND(S1761/C1755,2)</f>
        <v>0</v>
      </c>
      <c r="T1762" s="11">
        <f>ROUND(T1761/C1755,2)</f>
        <v>0</v>
      </c>
      <c r="U1762" s="11">
        <f>ROUND(U1761/C1755,2)</f>
        <v>0</v>
      </c>
      <c r="V1762" s="11">
        <f>ROUND(V1761/C1755,2)</f>
        <v>0</v>
      </c>
      <c r="W1762" s="11">
        <f>ROUND(W1761/C1755,2)</f>
        <v>0</v>
      </c>
      <c r="X1762" s="11">
        <f>ROUND(X1761/C1755,2)</f>
        <v>0</v>
      </c>
      <c r="Y1762" s="11">
        <f>ROUND(Y1761/C1755,2)</f>
        <v>0</v>
      </c>
      <c r="Z1762" s="11">
        <f>ROUND(Z1761/C1755,2)</f>
        <v>0</v>
      </c>
      <c r="AA1762" s="27" t="s">
        <v>335</v>
      </c>
      <c r="AD1762" s="52" t="b">
        <f>IF(AND(G1762&gt;947.15,G1762&lt;949),3,IF(AND(G1762&gt;623.59,G1762&lt;625),4,IF(AND(G1762&gt;237.38,G1762&lt;239),5,IF(AND(G1762&gt;1986,G1762&lt;1988),6,IF(AND(G1762&gt;739.75,G1762&lt;741),7,IF(AND(G1762&gt;282.91,G1762&lt;284),8,IF(AND(G1762&gt;2681.35,G1762&lt;2683),9,IF(AND(G1762&gt;828.59,G1762&lt;830),10,IF(AND(G1762&gt;585.15,G1762&lt;587),11,IF(AND(G1762&gt;991.71,G1762&lt;993),12,IF(AND(G1762&gt;652.95,G1762&lt;654),13,IF(AND(G1762&gt;248.59,G1762&lt;250),14,IF(AND(G1762&gt;2079.39,G1762&lt;2081),15,IF(AND(G1762&gt;774.57,G1762&lt;776),16,IF(AND(G1762&gt;296.25,G1762&lt;298),17,IF(AND(G1762&gt;2807.42,G1762&lt;2809),18,IF(AND(G1762&gt;867.59,G1762&lt;869),19,IF(AND(G1762&gt;612.7,G1762&lt;614),20))))))))))))))))))</f>
        <v>0</v>
      </c>
      <c r="AE1762" s="52" t="b">
        <f>IF(AND(I1762&gt;1204.78,I1762&lt;1206),5,IF(AND(I1762&gt;1407.63,I1762&lt;1409),8,IF(AND(I1762&gt;1427.91,I1762&lt;1429),11,IF(AND(I1762&gt;1261.45,I1762&lt;1263),14,IF(AND(I1762&gt;1473.83,I1762&lt;1475),17,IF(AND(I1762&gt;1495.07,I1762&lt;1497),20))))))</f>
        <v>0</v>
      </c>
      <c r="AF1762" s="52" t="b">
        <f>IF(AND(J1762&gt;486.32,J1762&lt;488),3,IF(AND(J1762&gt;324.64,J1762&lt;326),4,IF(AND(J1762&gt;286.99,J1762&lt;288.5),5,IF(AND(J1762&gt;617.7,J1762&lt;618),6,IF(AND(J1762&gt;411.3,J1762&lt;413),7,IF(AND(J1762&gt;365.04,J1762&lt;367),8,IF(AND(J1762&gt;797.54,J1762&lt;799),9,IF(AND(J1762&gt;533.49,J1762&lt;535),10,IF(AND(J1762&gt;475.86,J1762&lt;477),11,IF(AND(J1762&gt;509.22,J1762&lt;511),12,IF(AND(J1762&gt;339.94,J1762&lt;341.2),13,IF(AND(J1762&gt;300.53,J1762&lt;302),14,IF(AND(J1762&gt;646.78,J1762&lt;648),15,IF(AND(J1762&gt;430.68,J1762&lt;432),16,IF(AND(J1762&gt;382.24,J1762&lt;384),17,IF(AND(J1762&gt;835.07,J1762&lt;837),18,IF(AND(J1762&gt;558.61,J1762&lt;560),19,IF(AND(J1762&gt;498.27,J1762&lt;500),20))))))))))))))))))</f>
        <v>0</v>
      </c>
      <c r="AG1762" s="52">
        <f>IF(AND(L1762&gt;497.89,L1762&lt;499),3,IF(AND(L1762&gt;360.29,L1762&lt;362),4,IF(AND(L1762&gt;249.38,L1762&lt;251),5,IF(AND(L1762&gt;628.22,L1762&lt;630),6,IF(AND(L1762&gt;455.21,L1762&lt;457),7,IF(AND(L1762&gt;315.16,L1762&lt;317),8,IF(AND(L1762&gt;814.35,L1762&lt;816),9,IF(AND(L1762&gt;571.19,L1762&lt;573),10,IF(AND(L1762&gt;401.59,L1762&lt;403),11,IF(AND(L1762&gt;521.33,L1762&lt;523),12,IF(AND(L1762&gt;377.28,L1762&lt;379),13,IF(AND(L1762&gt;261.15,L1762&lt;263),14,IF(AND(L1762&gt;657.8,L1762&lt;659),15,IF(AND(L1762&gt;476.66,L1762&lt;478),16,IF(AND(L1762&gt;330.01,L1762&lt;332),17,IF(AND(L1762&gt;852.67,L1762&lt;854),18,IF(AND(L1762&gt;598.08,L1762&lt;600),19,IF(AND(L1762&gt;420.51,L1762&lt;422),20))))))))))))))))))</f>
        <v>4</v>
      </c>
      <c r="AH1762" s="52" t="b">
        <f>IF(AND(Q1762&gt;358.85,Q1762&lt;360),3,IF(AND(Q1762&gt;129.83,Q1762&lt;131),4,IF(AND(Q1762&gt;77.61,Q1762&lt;79),5,IF(AND(Q1762&gt;426.19,Q1762&lt;428),6,IF(AND(Q1762&gt;159.77,Q1762&lt;161),7,IF(AND(Q1762&gt;94.38,Q1762&lt;96),8,IF(AND(Q1762&gt;567.37,Q1762&lt;569),9,IF(AND(Q1762&gt;203.4,Q1762&lt;205),10,IF(AND(Q1762&gt;131.96,Q1762&lt;133),11,IF(AND(Q1762&gt;375.76,Q1762&lt;377),12,IF(AND(Q1762&gt;135.98,Q1762&lt;137),13,IF(AND(Q1762&gt;81.31,Q1762&lt;83),14,IF(AND(Q1762&gt;446.27,Q1762&lt;448),15,IF(AND(Q1762&gt;167.32,Q1762&lt;169),16,IF(AND(Q1762&gt;98.86,Q1762&lt;100),17,IF(AND(Q1762&gt;594.08,Q1762&lt;596),18,IF(AND(Q1762&gt;213.01,Q1762&lt;215),19,IF(AND(Q1762&gt;138.21,Q1762&lt;140),20))))))))))))))))))</f>
        <v>0</v>
      </c>
      <c r="AI1762" s="52" t="b">
        <f>IF(AND(S1762&gt;195.17,S1762&lt;197),3,IF(AND(S1762&gt;88.93,S1762&lt;90),4,IF(AND(S1762&gt;47.88,S1762&lt;49),5,IF(AND(S1762&gt;245.08,S1762&lt;247),6,IF(AND(S1762&gt;111.07,S1762&lt;113),7,IF(AND(S1762&gt;60.92,S1762&lt;62),8,IF(AND(S1762&gt;296.11,S1762&lt;298),9,IF(AND(S1762&gt;139.41,S1762&lt;141),10,IF(AND(S1762&gt;78.67,S1762&lt;80),11,IF(AND(S1762&gt;204.39,S1762&lt;206),12,IF(AND(S1762&gt;93.16,S1762&lt;95),13,IF(AND(S1762&gt;50.17,S1762&lt;52),14,IF(AND(S1762&gt;256.64,S1762&lt;258),15,IF(AND(S1762&gt;116.33,S1762&lt;118),16,IF(AND(S1762&gt;63.83,S1762&lt;65),17,IF(AND(S1762&gt;310.07,S1762&lt;312),18,IF(AND(S1762&gt;146.01,S1762&lt;148),19,IF(AND(S1762&gt;82.42,S1762&lt;84),20))))))))))))))))))</f>
        <v>0</v>
      </c>
      <c r="AJ1762" s="52" t="b">
        <f>IF(AND(U1762&gt;107.35,U1762&lt;109),3,IF(AND(U1762&gt;63.65,U1762&lt;65),4,IF(AND(U1762&gt;44.75,U1762&lt;46),5,IF(AND(U1762&gt;143.27,U1762&lt;145),6,IF(AND(U1762&gt;85.58,U1762&lt;87),7,IF(AND(U1762&gt;60.46,U1762&lt;62),8,IF(AND(U1762&gt;194.16,U1762&lt;196),9,IF(AND(U1762&gt;117.24,U1762&lt;119),10,IF(AND(U1762&gt;82.88,U1762&lt;84),11,IF(AND(U1762&gt;112.44,U1762&lt;114),12,IF(AND(U1762&gt;66.69,U1762&lt;68),13,IF(AND(U1762&gt;46.9,U1762&lt;48),14,IF(AND(U1762&gt;150.05,U1762&lt;152),15,IF(AND(U1762&gt;90.65,U1762&lt;91),16,IF(AND(U1762&gt;63.34,U1762&lt;65),17,IF(AND(U1762&gt;203.34,U1762&lt;205),18,IF(AND(U1762&gt;122.8,U1762&lt;124),19,IF(AND(U1762&gt;86.83,U1762&lt;88),20))))))))))))))))))</f>
        <v>0</v>
      </c>
      <c r="AK1762" s="52" t="b">
        <f>IF(AND(V1762&gt;139.85,V1762&lt;141),3,IF(AND(V1762&gt;103.84,V1762&lt;105),4,IF(AND(V1762&gt;52.32,V1762&lt;54),5,IF(AND(V1762&gt;285.46,V1762&lt;287),6,IF(AND(V1762&gt;118.42,V1762&lt;120),7,IF(AND(V1762&gt;62.42,V1762&lt;64),8,IF(AND(V1762&gt;412.27,V1762&lt;414),9,IF(AND(V1762&gt;140.33,V1762&lt;142),10,IF(AND(V1762&gt;145,V1762&lt;147),11,IF(AND(V1762&gt;146.47,V1762&lt;148),12,IF(AND(V1762&gt;108.77,V1762&lt;110),13,IF(AND(V1762&gt;54.82,V1762&lt;56),14,IF(AND(V1762&gt;298.92,V1762&lt;300),15,IF(AND(V1762&gt;124.03,V1762&lt;126),16,IF(AND(V1762&gt;65.4,V1762&lt;67),17,IF(AND(V1762&gt;431.69,V1762&lt;433),18,IF(AND(V1762&gt;146.97,V1762&lt;148),19,IF(AND(V1762&gt;151.86,V1762&lt;153),20))))))))))))))))))</f>
        <v>0</v>
      </c>
      <c r="AL1762" s="52" t="b">
        <f>IF(AND(W1762&gt;350.42,W1762&lt;352),3,IF(AND(W1762&gt;546.22,W1762&lt;548),4,IF(AND(W1762&gt;155.33,W1762&lt;157),5,IF(AND(W1762&gt;721.99,W1762&lt;723),6,IF(AND(W1762&gt;638.96,W1762&lt;639),7,IF(AND(W1762&gt;187.79,W1762&lt;189),8,IF(AND(W1762&gt;945.4,W1762&lt;947),9,IF(AND(W1762&gt;698.46,W1762&lt;670),10,IF(AND(W1762&gt;360.7,W1762&lt;362),11,IF(AND(W1762&gt;366.94,W1762&lt;368),12,IF(AND(W1762&gt;571.94,W1762&lt;573),13,IF(AND(W1762&gt;162.68,W1762&lt;164),14,IF(AND(W1762&gt;755.97,W1762&lt;757),15,IF(AND(W1762&gt;667.99,W1762&lt;669),16,IF(AND(W1762&gt;196.66,W1762&lt;198),17,IF(AND(W1762&gt;989.88,W1762&lt;991),18,IF(AND(W1762&gt;731.33,W1762&lt;733),19,IF(AND(W1762&gt;377.7,W1762&lt;379),20))))))))))))))))))</f>
        <v>0</v>
      </c>
      <c r="AM1762" s="52" t="b">
        <f>IF(AND(Y1762&gt;46.2,Y1762&lt;46.5),3,IF(AND(Y1762&gt;18.8,Y1762&lt;19.1),4,IF(AND(Y1762&gt;15.8,Y1762&lt;16),5,IF(AND(Y1762&gt;78.7,Y1762&lt;79),6,IF(AND(Y1762&gt;32.1,Y1762&lt;32.4),7,IF(AND(Y1762&gt;26.9,Y1762&lt;27.3),8,IF(AND(Y1762&gt;125,Y1762&lt;125.5),9,IF(AND(Y1762&gt;48.2,Y1762&lt;48.52),10,IF(AND(Y1762&gt;43.1,Y1762&lt;43.6),11,IF(AND(Y1762&gt;48.53,Y1762&lt;48.7),12,IF(AND(Y1762&gt;19.6,Y1762&lt;20.1),13,IF(AND(Y1762&gt;16.5,Y1762&lt;16.9),14,IF(AND(Y1762&gt;82.4,Y1762&lt;82.8),15,IF(AND(Y1762&gt;33.6,Y1762&lt;34),16,IF(AND(Y1762&gt;28,Y1762&lt;28.6),17,IF(AND(Y1762&gt;130.8,Y1762&lt;131.4),18,IF(AND(Y1762&gt;50.5,Y1762&lt;50.9),19,IF(AND(Y1762&gt;45.2,Y1762&lt;45.8),20))))))))))))))))))</f>
        <v>0</v>
      </c>
      <c r="AO1762" s="4">
        <f t="shared" si="4044"/>
        <v>0</v>
      </c>
      <c r="AP1762" s="4">
        <f t="shared" si="4045"/>
        <v>0</v>
      </c>
      <c r="AQ1762" s="4">
        <f t="shared" si="4037"/>
        <v>0</v>
      </c>
      <c r="AU1762" s="328"/>
      <c r="AV1762" s="316"/>
      <c r="AW1762" s="325"/>
      <c r="AX1762" s="322" t="s">
        <v>53</v>
      </c>
      <c r="AY1762" s="293"/>
      <c r="AZ1762" s="11">
        <f>ROUND(AZ1761/AW1755,2)</f>
        <v>722.58</v>
      </c>
      <c r="BA1762" s="11">
        <f>ROUND(BA1761/AW1755,2)</f>
        <v>0</v>
      </c>
      <c r="BB1762" s="11">
        <f>ROUND(BB1761/AW1755,2)</f>
        <v>0</v>
      </c>
      <c r="BC1762" s="11">
        <f>ROUND(BC1761/AW1755,2)</f>
        <v>0</v>
      </c>
      <c r="BD1762" s="11">
        <f>ROUND(BD1761/AW1755,2)</f>
        <v>0</v>
      </c>
      <c r="BE1762" s="11">
        <f>ROUND(BE1761/AW1755,2)</f>
        <v>0</v>
      </c>
      <c r="BF1762" s="11">
        <f>ROUND(BF1761/AW1755,2)</f>
        <v>722.58</v>
      </c>
      <c r="BG1762" s="11">
        <f>ROUND(BG1761/AW1755,2)</f>
        <v>722.58</v>
      </c>
      <c r="BH1762" s="11">
        <f>ROUND(BH1761/AW1755,2)</f>
        <v>0</v>
      </c>
      <c r="BI1762" s="11">
        <f>ROUND(BI1761/AW1755,2)</f>
        <v>0</v>
      </c>
      <c r="BJ1762" s="11">
        <f>ROUND(BJ1761/AW1755,2)</f>
        <v>0</v>
      </c>
      <c r="BK1762" s="11">
        <f>ROUND(BK1761/AW1755,2)</f>
        <v>0</v>
      </c>
      <c r="BL1762" s="11">
        <f>ROUND(BL1761/AW1755,2)</f>
        <v>0</v>
      </c>
      <c r="BM1762" s="11">
        <f>ROUND(BM1761/AW1755,2)</f>
        <v>0</v>
      </c>
      <c r="BN1762" s="11">
        <f>ROUND(BN1761/AW1755,2)</f>
        <v>0</v>
      </c>
      <c r="BO1762" s="11">
        <f>ROUND(BO1761/AW1755,2)</f>
        <v>0</v>
      </c>
      <c r="BP1762" s="11">
        <f>ROUND(BP1761/AW1755,2)</f>
        <v>0</v>
      </c>
      <c r="BQ1762" s="11">
        <f>ROUND(BQ1761/AW1755,2)</f>
        <v>0</v>
      </c>
      <c r="BR1762" s="11">
        <f>ROUND(BR1761/AW1755,2)</f>
        <v>0</v>
      </c>
      <c r="BS1762" s="11">
        <f>ROUND(BS1761/AW1755,2)</f>
        <v>0</v>
      </c>
      <c r="BT1762" s="11">
        <f>ROUND(BT1761/AW1755,2)</f>
        <v>0</v>
      </c>
      <c r="BU1762" s="27" t="s">
        <v>335</v>
      </c>
      <c r="BX1762" s="52" t="b">
        <f>IF(AND(BA1762&gt;947.15,BA1762&lt;949),3,IF(AND(BA1762&gt;623.59,BA1762&lt;625),4,IF(AND(BA1762&gt;237.38,BA1762&lt;239),5,IF(AND(BA1762&gt;1986,BA1762&lt;1988),6,IF(AND(BA1762&gt;739.75,BA1762&lt;741),7,IF(AND(BA1762&gt;282.91,BA1762&lt;284),8,IF(AND(BA1762&gt;2681.35,BA1762&lt;2683),9,IF(AND(BA1762&gt;828.59,BA1762&lt;830),10,IF(AND(BA1762&gt;585.15,BA1762&lt;587),11,IF(AND(BA1762&gt;991.71,BA1762&lt;993),12,IF(AND(BA1762&gt;652.95,BA1762&lt;654),13,IF(AND(BA1762&gt;248.59,BA1762&lt;250),14,IF(AND(BA1762&gt;2079.39,BA1762&lt;2081),15,IF(AND(BA1762&gt;774.57,BA1762&lt;776),16,IF(AND(BA1762&gt;296.25,BA1762&lt;298),17,IF(AND(BA1762&gt;2807.42,BA1762&lt;2809),18,IF(AND(BA1762&gt;867.59,BA1762&lt;869),19,IF(AND(BA1762&gt;612.7,BA1762&lt;614),20))))))))))))))))))</f>
        <v>0</v>
      </c>
      <c r="BY1762" s="52" t="b">
        <f>IF(AND(BC1762&gt;1204.78,BC1762&lt;1206),5,IF(AND(BC1762&gt;1407.63,BC1762&lt;1409),8,IF(AND(BC1762&gt;1427.91,BC1762&lt;1429),11,IF(AND(BC1762&gt;1261.45,BC1762&lt;1263),14,IF(AND(BC1762&gt;1473.83,BC1762&lt;1475),17,IF(AND(BC1762&gt;1495.07,BC1762&lt;1497),20))))))</f>
        <v>0</v>
      </c>
      <c r="BZ1762" s="52" t="b">
        <f>IF(AND(BD1762&gt;486.32,BD1762&lt;488),3,IF(AND(BD1762&gt;324.64,BD1762&lt;326),4,IF(AND(BD1762&gt;286.99,BD1762&lt;288.5),5,IF(AND(BD1762&gt;617.7,BD1762&lt;618),6,IF(AND(BD1762&gt;411.3,BD1762&lt;413),7,IF(AND(BD1762&gt;365.04,BD1762&lt;367),8,IF(AND(BD1762&gt;797.54,BD1762&lt;799),9,IF(AND(BD1762&gt;533.49,BD1762&lt;535),10,IF(AND(BD1762&gt;475.86,BD1762&lt;477),11,IF(AND(BD1762&gt;509.22,BD1762&lt;511),12,IF(AND(BD1762&gt;339.94,BD1762&lt;341.2),13,IF(AND(BD1762&gt;300.53,BD1762&lt;302),14,IF(AND(BD1762&gt;646.78,BD1762&lt;648),15,IF(AND(BD1762&gt;430.68,BD1762&lt;432),16,IF(AND(BD1762&gt;382.24,BD1762&lt;384),17,IF(AND(BD1762&gt;835.07,BD1762&lt;837),18,IF(AND(BD1762&gt;558.61,BD1762&lt;560),19,IF(AND(BD1762&gt;498.27,BD1762&lt;500),20))))))))))))))))))</f>
        <v>0</v>
      </c>
      <c r="CA1762" s="52" t="b">
        <f>IF(AND(BF1762&gt;497.89,BF1762&lt;499),3,IF(AND(BF1762&gt;360.29,BF1762&lt;362),4,IF(AND(BF1762&gt;249.38,BF1762&lt;251),5,IF(AND(BF1762&gt;628.22,BF1762&lt;630),6,IF(AND(BF1762&gt;455.21,BF1762&lt;457),7,IF(AND(BF1762&gt;315.16,BF1762&lt;317),8,IF(AND(BF1762&gt;814.35,BF1762&lt;816),9,IF(AND(BF1762&gt;571.19,BF1762&lt;573),10,IF(AND(BF1762&gt;401.59,BF1762&lt;403),11,IF(AND(BF1762&gt;521.33,BF1762&lt;523),12,IF(AND(BF1762&gt;377.28,BF1762&lt;379),13,IF(AND(BF1762&gt;261.15,BF1762&lt;263),14,IF(AND(BF1762&gt;657.8,BF1762&lt;659),15,IF(AND(BF1762&gt;476.66,BF1762&lt;478),16,IF(AND(BF1762&gt;330.01,BF1762&lt;332),17,IF(AND(BF1762&gt;852.67,BF1762&lt;854),18,IF(AND(BF1762&gt;598.08,BF1762&lt;600),19,IF(AND(BF1762&gt;420.51,BF1762&lt;422),20))))))))))))))))))</f>
        <v>0</v>
      </c>
      <c r="CB1762" s="52" t="b">
        <f>IF(AND(BK1762&gt;358.85,BK1762&lt;360),3,IF(AND(BK1762&gt;129.83,BK1762&lt;131),4,IF(AND(BK1762&gt;77.61,BK1762&lt;79),5,IF(AND(BK1762&gt;426.19,BK1762&lt;428),6,IF(AND(BK1762&gt;159.77,BK1762&lt;161),7,IF(AND(BK1762&gt;94.38,BK1762&lt;96),8,IF(AND(BK1762&gt;567.37,BK1762&lt;569),9,IF(AND(BK1762&gt;203.4,BK1762&lt;205),10,IF(AND(BK1762&gt;131.96,BK1762&lt;133),11,IF(AND(BK1762&gt;375.76,BK1762&lt;377),12,IF(AND(BK1762&gt;135.98,BK1762&lt;137),13,IF(AND(BK1762&gt;81.31,BK1762&lt;83),14,IF(AND(BK1762&gt;446.27,BK1762&lt;448),15,IF(AND(BK1762&gt;167.32,BK1762&lt;169),16,IF(AND(BK1762&gt;98.86,BK1762&lt;100),17,IF(AND(BK1762&gt;594.08,BK1762&lt;596),18,IF(AND(BK1762&gt;213.01,BK1762&lt;215),19,IF(AND(BK1762&gt;138.21,BK1762&lt;140),20))))))))))))))))))</f>
        <v>0</v>
      </c>
      <c r="CC1762" s="52" t="b">
        <f>IF(AND(BM1762&gt;195.17,BM1762&lt;197),3,IF(AND(BM1762&gt;88.93,BM1762&lt;90),4,IF(AND(BM1762&gt;47.88,BM1762&lt;49),5,IF(AND(BM1762&gt;245.08,BM1762&lt;247),6,IF(AND(BM1762&gt;111.07,BM1762&lt;113),7,IF(AND(BM1762&gt;60.92,BM1762&lt;62),8,IF(AND(BM1762&gt;296.11,BM1762&lt;298),9,IF(AND(BM1762&gt;139.41,BM1762&lt;141),10,IF(AND(BM1762&gt;78.67,BM1762&lt;80),11,IF(AND(BM1762&gt;204.39,BM1762&lt;206),12,IF(AND(BM1762&gt;93.16,BM1762&lt;95),13,IF(AND(BM1762&gt;50.17,BM1762&lt;52),14,IF(AND(BM1762&gt;256.64,BM1762&lt;258),15,IF(AND(BM1762&gt;116.33,BM1762&lt;118),16,IF(AND(BM1762&gt;63.83,BM1762&lt;65),17,IF(AND(BM1762&gt;310.07,BM1762&lt;312),18,IF(AND(BM1762&gt;146.01,BM1762&lt;148),19,IF(AND(BM1762&gt;82.42,BM1762&lt;84),20))))))))))))))))))</f>
        <v>0</v>
      </c>
      <c r="CD1762" s="52" t="b">
        <f>IF(AND(BO1762&gt;107.35,BO1762&lt;109),3,IF(AND(BO1762&gt;63.65,BO1762&lt;65),4,IF(AND(BO1762&gt;44.75,BO1762&lt;46),5,IF(AND(BO1762&gt;143.27,BO1762&lt;145),6,IF(AND(BO1762&gt;85.58,BO1762&lt;87),7,IF(AND(BO1762&gt;60.46,BO1762&lt;62),8,IF(AND(BO1762&gt;194.16,BO1762&lt;196),9,IF(AND(BO1762&gt;117.24,BO1762&lt;119),10,IF(AND(BO1762&gt;82.88,BO1762&lt;84),11,IF(AND(BO1762&gt;112.44,BO1762&lt;114),12,IF(AND(BO1762&gt;66.69,BO1762&lt;68),13,IF(AND(BO1762&gt;46.9,BO1762&lt;48),14,IF(AND(BO1762&gt;150.05,BO1762&lt;152),15,IF(AND(BO1762&gt;90.65,BO1762&lt;91),16,IF(AND(BO1762&gt;63.34,BO1762&lt;65),17,IF(AND(BO1762&gt;203.34,BO1762&lt;205),18,IF(AND(BO1762&gt;122.8,BO1762&lt;124),19,IF(AND(BO1762&gt;86.83,BO1762&lt;88),20))))))))))))))))))</f>
        <v>0</v>
      </c>
      <c r="CE1762" s="52" t="b">
        <f>IF(AND(BP1762&gt;139.85,BP1762&lt;141),3,IF(AND(BP1762&gt;103.84,BP1762&lt;105),4,IF(AND(BP1762&gt;52.32,BP1762&lt;54),5,IF(AND(BP1762&gt;285.46,BP1762&lt;287),6,IF(AND(BP1762&gt;118.42,BP1762&lt;120),7,IF(AND(BP1762&gt;62.42,BP1762&lt;64),8,IF(AND(BP1762&gt;412.27,BP1762&lt;414),9,IF(AND(BP1762&gt;140.33,BP1762&lt;142),10,IF(AND(BP1762&gt;145,BP1762&lt;147),11,IF(AND(BP1762&gt;146.47,BP1762&lt;148),12,IF(AND(BP1762&gt;108.77,BP1762&lt;110),13,IF(AND(BP1762&gt;54.82,BP1762&lt;56),14,IF(AND(BP1762&gt;298.92,BP1762&lt;300),15,IF(AND(BP1762&gt;124.03,BP1762&lt;126),16,IF(AND(BP1762&gt;65.4,BP1762&lt;67),17,IF(AND(BP1762&gt;431.69,BP1762&lt;433),18,IF(AND(BP1762&gt;146.97,BP1762&lt;148),19,IF(AND(BP1762&gt;151.86,BP1762&lt;153),20))))))))))))))))))</f>
        <v>0</v>
      </c>
      <c r="CF1762" s="52" t="b">
        <f>IF(AND(BQ1762&gt;350.42,BQ1762&lt;352),3,IF(AND(BQ1762&gt;546.22,BQ1762&lt;548),4,IF(AND(BQ1762&gt;155.33,BQ1762&lt;157),5,IF(AND(BQ1762&gt;721.99,BQ1762&lt;723),6,IF(AND(BQ1762&gt;638.96,BQ1762&lt;639),7,IF(AND(BQ1762&gt;187.79,BQ1762&lt;189),8,IF(AND(BQ1762&gt;945.4,BQ1762&lt;947),9,IF(AND(BQ1762&gt;698.46,BQ1762&lt;670),10,IF(AND(BQ1762&gt;360.7,BQ1762&lt;362),11,IF(AND(BQ1762&gt;366.94,BQ1762&lt;368),12,IF(AND(BQ1762&gt;571.94,BQ1762&lt;573),13,IF(AND(BQ1762&gt;162.68,BQ1762&lt;164),14,IF(AND(BQ1762&gt;755.97,BQ1762&lt;757),15,IF(AND(BQ1762&gt;667.99,BQ1762&lt;669),16,IF(AND(BQ1762&gt;196.66,BQ1762&lt;198),17,IF(AND(BQ1762&gt;989.88,BQ1762&lt;991),18,IF(AND(BQ1762&gt;731.33,BQ1762&lt;733),19,IF(AND(BQ1762&gt;377.7,BQ1762&lt;379),20))))))))))))))))))</f>
        <v>0</v>
      </c>
      <c r="CG1762" s="52" t="b">
        <f>IF(AND(BS1762&gt;46.2,BS1762&lt;46.5),3,IF(AND(BS1762&gt;18.8,BS1762&lt;19.1),4,IF(AND(BS1762&gt;15.8,BS1762&lt;16),5,IF(AND(BS1762&gt;78.7,BS1762&lt;79),6,IF(AND(BS1762&gt;32.1,BS1762&lt;32.4),7,IF(AND(BS1762&gt;26.9,BS1762&lt;27.3),8,IF(AND(BS1762&gt;125,BS1762&lt;125.5),9,IF(AND(BS1762&gt;48.2,BS1762&lt;48.52),10,IF(AND(BS1762&gt;43.1,BS1762&lt;43.6),11,IF(AND(BS1762&gt;48.53,BS1762&lt;48.7),12,IF(AND(BS1762&gt;19.6,BS1762&lt;20.1),13,IF(AND(BS1762&gt;16.5,BS1762&lt;16.9),14,IF(AND(BS1762&gt;82.4,BS1762&lt;82.8),15,IF(AND(BS1762&gt;33.6,BS1762&lt;34),16,IF(AND(BS1762&gt;28,BS1762&lt;28.6),17,IF(AND(BS1762&gt;130.8,BS1762&lt;131.4),18,IF(AND(BS1762&gt;50.5,BS1762&lt;50.9),19,IF(AND(BS1762&gt;45.2,BS1762&lt;45.8),20))))))))))))))))))</f>
        <v>0</v>
      </c>
    </row>
    <row r="1763" spans="1:88" ht="90" customHeight="1">
      <c r="A1763" s="374"/>
      <c r="B1763" s="300"/>
      <c r="C1763" s="289"/>
      <c r="D1763" s="292" t="s">
        <v>54</v>
      </c>
      <c r="E1763" s="293"/>
      <c r="F1763" s="10" t="s">
        <v>36</v>
      </c>
      <c r="G1763" s="12">
        <f>IF(AD1763=FALSE,0,AD1763)</f>
        <v>0</v>
      </c>
      <c r="H1763" s="12" t="s">
        <v>36</v>
      </c>
      <c r="I1763" s="12">
        <f>IF(AE1763=FALSE,0,AE1763)</f>
        <v>0</v>
      </c>
      <c r="J1763" s="12">
        <f>IF(AF1763=FALSE,0,AF1763)</f>
        <v>0</v>
      </c>
      <c r="K1763" s="12" t="s">
        <v>36</v>
      </c>
      <c r="L1763" s="12">
        <f>IF(AG1763=FALSE,0,AG1763)</f>
        <v>361.29</v>
      </c>
      <c r="M1763" s="12" t="s">
        <v>36</v>
      </c>
      <c r="N1763" s="12" t="s">
        <v>36</v>
      </c>
      <c r="O1763" s="12" t="s">
        <v>36</v>
      </c>
      <c r="P1763" s="12" t="s">
        <v>36</v>
      </c>
      <c r="Q1763" s="12">
        <f>IF(AH1763=FALSE,0,AH1763)</f>
        <v>0</v>
      </c>
      <c r="R1763" s="12" t="s">
        <v>36</v>
      </c>
      <c r="S1763" s="12">
        <f>IF(AI1763=FALSE,0,AI1763)</f>
        <v>0</v>
      </c>
      <c r="T1763" s="12" t="s">
        <v>36</v>
      </c>
      <c r="U1763" s="12">
        <f>IF(AJ1763=FALSE,0,AJ1763)</f>
        <v>0</v>
      </c>
      <c r="V1763" s="12">
        <f>IF(AK1763=FALSE,0,AK1763)</f>
        <v>0</v>
      </c>
      <c r="W1763" s="12">
        <f>IF(AL1763=FALSE,0,AL1763)</f>
        <v>0</v>
      </c>
      <c r="X1763" s="12" t="s">
        <v>36</v>
      </c>
      <c r="Y1763" s="12">
        <f>IF(AM1763=FALSE,0,AM1763)</f>
        <v>0</v>
      </c>
      <c r="Z1763" s="12" t="s">
        <v>36</v>
      </c>
      <c r="AA1763" s="27" t="s">
        <v>336</v>
      </c>
      <c r="AD1763" s="52" t="b">
        <f>IF(AD1762=3,948.15,IF(AD1762=4,624.59,IF(AD1762=5,238.38,IF(AD1762=6,1987,IF(AD1762=7,740.75,IF(AD1762=8,283.91,IF(AD1762=9,2682.35,IF(AD1762=10,829.59,IF(AD1762=11,586.15,IF(AD1762=12,992.71,IF(AD1762=13,653.95,IF(AD1762=14,249.59,IF(AD1762=15,2080.39,IF(AD1762=16,775.57,IF(AD1762=17,297.25,IF(AD1762=18,2808.42,IF(AD1762=19,868.59,IF(AD1762=20,613.7))))))))))))))))))</f>
        <v>0</v>
      </c>
      <c r="AE1763" s="52" t="b">
        <f>IF(AE1762=5,1205.78,IF(AE1762=8,1408.63,IF(AE1762=11,1428.91,IF(AE1762=14,1262.45,IF(AE1762=17,1474.83,IF(AE1762=20,1496.07))))))</f>
        <v>0</v>
      </c>
      <c r="AF1763" s="52" t="b">
        <f>IF(AF1762=3,487.32,IF(AF1762=4,325.64,IF(AF1762=5,287.99,IF(AF1762=6,618.7,IF(AF1762=7,412.3,IF(AF1762=8,366.04,IF(AF1762=9,798.54,IF(AF1762=10,534.49,IF(AF1762=11,476.86,IF(AF1762=12,510.22,IF(AF1762=13,340.94,IF(AF1762=14,301.53,IF(AF1762=15,647.78,IF(AF1762=16,431.68,IF(AF1762=17,383.24,IF(AF1762=18,836.07,IF(AF1762=19,559.61,IF(AF1762=20,499.27))))))))))))))))))</f>
        <v>0</v>
      </c>
      <c r="AG1763" s="52">
        <f>IF(AG1762=3,498.89,IF(AG1762=4,361.29,IF(AG1762=5,250.38,IF(AG1762=6,629.22,IF(AG1762=7,456.21,IF(AG1762=8,316.16,IF(AG1762=9,815.35,IF(AG1762=10,572.19,IF(AG1762=11,402.59,IF(AG1762=12,522.33,IF(AG1762=13,378.28,IF(AG1762=14,262.15,IF(AG1762=15,658.8,IF(AG1762=16,477.66,IF(AG1762=17,331.01,IF(AG1762=18,853.67,IF(AG1762=19,599.08,IF(AG1762=20,421.51))))))))))))))))))</f>
        <v>361.29</v>
      </c>
      <c r="AH1763" s="52" t="b">
        <f>IF(AH1762=3,359.85,IF(AH1762=4,130.83,IF(AH1762=5,78.61,IF(AH1762=6,427.19,IF(AH1762=7,160.77,IF(AH1762=8,95.38,IF(AH1762=9,568.37,IF(AH1762=10,204.4,IF(AH1762=11,132.96,IF(AH1762=12,376.76,IF(AH1762=13,136.98,IF(AH1762=14,82.31,IF(AH1762=15,447.27,IF(AH1762=16,168.32,IF(AH1762=17,99.86,IF(AH1762=18,595.08,IF(AH1762=19,214.01,IF(AH1762=20,139.21))))))))))))))))))</f>
        <v>0</v>
      </c>
      <c r="AI1763" s="52" t="b">
        <f>IF(AI1762=3,196.17,IF(AI1762=4,89.93,IF(AI1762=5,48.88,IF(AI1762=6,246.08,IF(AI1762=7,112.07,IF(AI1762=8,61.92,IF(AI1762=9,297.11,IF(AI1762=10,140.41,IF(AI1762=11,79.67,IF(AI1762=12,205.39,IF(AI1762=13,94.16,IF(AI1762=14,51.17,IF(AI1762=15,257.64,IF(AI1762=16,117.33,IF(AI1762=17,64.83,IF(AI1762=18,311.07,IF(AI1762=19,147.01,IF(AI1762=20,83.42))))))))))))))))))</f>
        <v>0</v>
      </c>
      <c r="AJ1763" s="52" t="b">
        <f>IF(AJ1762=3,108.35,IF(AJ1762=4,64.65,IF(AJ1762=5,45.75,IF(AJ1762=6,144.27,IF(AJ1762=7,86.58,IF(AJ1762=8,61.46,IF(AJ1762=9,195.16,IF(AJ1762=10,118.24,IF(AJ1762=11,83.88,IF(AJ1762=12,113.44,IF(AJ1762=13,67.69,IF(AJ1762=14,47.9,IF(AJ1762=15,151.05,IF(AJ1762=16,90.65,IF(AJ1762=17,64.34,IF(AJ1762=18,204.34,IF(AJ1762=19,123.8,IF(AJ1762=20,87.83))))))))))))))))))</f>
        <v>0</v>
      </c>
      <c r="AK1763" s="52" t="b">
        <f>IF(AK1762=3,140.85,IF(AK1762=4,104.84,IF(AK1762=5,53.32,IF(AK1762=6,286.46,IF(AK1762=7,119.42,IF(AK1762=8,63.42,IF(AK1762=9,413.27,IF(AK1762=10,141.33,IF(AK1762=11,146,IF(AK1762=12,147.47,IF(AK1762=13,109.77,IF(AK1762=14,55.82,IF(AK1762=15,299.92,IF(AK1762=16,125.03,IF(AK1762=17,66.4,IF(AK1762=18,432.69,IF(AK1762=19,147.97,IF(AK1762=20,152.86))))))))))))))))))</f>
        <v>0</v>
      </c>
      <c r="AL1763" s="52" t="b">
        <f>IF(AL1762=3,351.42,IF(AL1762=4,547.22,IF(AL1762=5,156.33,IF(AL1762=6,722.99,IF(AL1762=7,638.96,IF(AL1762=8,188.79,IF(AL1762=9,946.4,IF(AL1762=10,699.46,IF(AL1762=11,361.7,IF(AL1762=12,367.94,IF(AL1762=13,572.94,IF(AL1762=14,163.68,IF(AL1762=15,756.97,IF(AL1762=16,668.99,IF(AL1762=17,197.66,IF(AL1762=18,990.88,IF(AL1762=19,732.33,IF(AL1762=20,378.7))))))))))))))))))</f>
        <v>0</v>
      </c>
      <c r="AM1763" s="52" t="b">
        <f>IF(AM1762=3,46.41,IF(AM1762=4,19.01,IF(AM1762=5,15.96,IF(AM1762=6,78.9,IF(AM1762=7,32.34,IF(AM1762=8,27.09,IF(AM1762=9,125.27,IF(AM1762=10,48.48,IF(AM1762=11,43.47,IF(AM1762=12,48.59,IF(AM1762=13,19.9,IF(AM1762=14,16.71,IF(AM1762=15,82.61,IF(AM1762=16,33.86,IF(AM1762=17,28.36,IF(AM1762=18,131.15,IF(AM1762=19,50.76,IF(AM1762=20,45.51))))))))))))))))))</f>
        <v>0</v>
      </c>
      <c r="AO1763" s="4">
        <f t="shared" si="4044"/>
        <v>0</v>
      </c>
      <c r="AP1763" s="4">
        <f t="shared" si="4045"/>
        <v>0</v>
      </c>
      <c r="AQ1763" s="4">
        <f t="shared" si="4037"/>
        <v>0</v>
      </c>
      <c r="AU1763" s="328"/>
      <c r="AV1763" s="316"/>
      <c r="AW1763" s="325"/>
      <c r="AX1763" s="322" t="s">
        <v>54</v>
      </c>
      <c r="AY1763" s="293"/>
      <c r="AZ1763" s="10" t="s">
        <v>36</v>
      </c>
      <c r="BA1763" s="12">
        <f>IF(BX1763=FALSE,0,BX1763)</f>
        <v>0</v>
      </c>
      <c r="BB1763" s="12" t="s">
        <v>36</v>
      </c>
      <c r="BC1763" s="12">
        <f>IF(BY1763=FALSE,0,BY1763)</f>
        <v>0</v>
      </c>
      <c r="BD1763" s="12">
        <f>IF(BZ1763=FALSE,0,BZ1763)</f>
        <v>0</v>
      </c>
      <c r="BE1763" s="12" t="s">
        <v>36</v>
      </c>
      <c r="BF1763" s="12">
        <f>IF(CA1763=FALSE,0,CA1763)</f>
        <v>722.58</v>
      </c>
      <c r="BG1763" s="12" t="s">
        <v>36</v>
      </c>
      <c r="BH1763" s="12" t="s">
        <v>36</v>
      </c>
      <c r="BI1763" s="12" t="s">
        <v>36</v>
      </c>
      <c r="BJ1763" s="12" t="s">
        <v>36</v>
      </c>
      <c r="BK1763" s="12">
        <f>IF(CB1763=FALSE,0,CB1763)</f>
        <v>0</v>
      </c>
      <c r="BL1763" s="12" t="s">
        <v>36</v>
      </c>
      <c r="BM1763" s="12">
        <f>IF(CC1763=FALSE,0,CC1763)</f>
        <v>0</v>
      </c>
      <c r="BN1763" s="12" t="s">
        <v>36</v>
      </c>
      <c r="BO1763" s="12">
        <f>IF(CD1763=FALSE,0,CD1763)</f>
        <v>0</v>
      </c>
      <c r="BP1763" s="12">
        <f>IF(CE1763=FALSE,0,CE1763)</f>
        <v>0</v>
      </c>
      <c r="BQ1763" s="12">
        <f>IF(CF1763=FALSE,0,CF1763)</f>
        <v>0</v>
      </c>
      <c r="BR1763" s="12" t="s">
        <v>36</v>
      </c>
      <c r="BS1763" s="12">
        <f>IF(CG1763=FALSE,0,CG1763)</f>
        <v>0</v>
      </c>
      <c r="BT1763" s="12" t="s">
        <v>36</v>
      </c>
      <c r="BU1763" s="27" t="s">
        <v>336</v>
      </c>
      <c r="BX1763" s="52" t="b">
        <f>IF(AD1762=3,1896.3,IF(AD1762=4,1249.18,IF(AD1762=5,476.76,IF(AD1762=6,3974,IF(AD1762=7,1481.5,IF(AD1762=8,567.82,IF(AD1762=9,5364.7,IF(AD1762=10,1659.18,IF(AD1762=11,1172.3)))))))))</f>
        <v>0</v>
      </c>
      <c r="BY1763" s="52" t="b">
        <f>IF(AE1762=5,2411.56,IF(AE1762=8,2817.26,IF(AE1762=11,2857.82)))</f>
        <v>0</v>
      </c>
      <c r="BZ1763" s="52" t="b">
        <f>IF(AF1762=3,974.64,IF(AF1762=4,651.28,IF(AF1762=5,575.98,IF(AF1762=6,1237.4,IF(AF1762=7,824.6,IF(AF1762=8,732.08,IF(AF1762=9,1597.08,IF(AF1762=10,1068.98,IF(AF1762=11,953.72)))))))))</f>
        <v>0</v>
      </c>
      <c r="CA1763" s="52">
        <f>IF(AG1762=3,997.78,IF(AG1762=4,722.58,IF(AG1762=5,500.76,IF(AG1762=6,1258.44,IF(AG1762=7,912.42,IF(AG1762=8,632.32,IF(AG1762=9,1630.7,IF(AG1762=10,1144.38,IF(AG1762=11,805.18)))))))))</f>
        <v>722.58</v>
      </c>
      <c r="CB1763" s="52" t="b">
        <f>IF(AH1762=3,719.7,IF(AH1762=4,261.66,IF(AH1762=5,157.22,IF(AH1762=6,854.38,IF(AH1762=7,321.54,IF(AH1762=8,190.76,IF(AH1762=9,1136.74,IF(AH1762=10,408.8,IF(AH1762=11,265.92)))))))))</f>
        <v>0</v>
      </c>
      <c r="CC1763" s="52" t="b">
        <f>IF(AI1762=3,392.34,IF(AI1762=4,179.86,IF(AI1762=5,97.76,IF(AI1762=6,492.16,IF(AI1762=7,224.14,IF(AI1762=8,123.84,IF(AI1762=9,594.22,IF(AI1762=10,280.82,IF(AI1762=11,159.34)))))))))</f>
        <v>0</v>
      </c>
      <c r="CD1763" s="52" t="b">
        <f>IF(AJ1762=3,216.7,IF(AJ1762=4,129.3,IF(AJ1762=5,91.5,IF(AJ1762=6,288.54,IF(AJ1762=7,173.16,IF(AJ1762=8,122.92,IF(AJ1762=9,390.32,IF(AJ1762=10,236.48,IF(AJ1762=11,167.76)))))))))</f>
        <v>0</v>
      </c>
      <c r="CE1763" s="52" t="b">
        <f>IF(AK1762=3,281.7,IF(AK1762=4,209.68,IF(AK1762=5,106.64,IF(AK1762=6,572.92,IF(AK1762=7,238.84,IF(AK1762=8,126.84,IF(AK1762=9,826.54,IF(AK1762=10,282.66,IF(AK1762=11,292)))))))))</f>
        <v>0</v>
      </c>
      <c r="CF1763" s="52" t="b">
        <f>IF(AL1762=3,702.84,IF(AL1762=4,1094.44,IF(AL1762=5,312.66,IF(AL1762=6,1445.98,IF(AL1762=7,1277.92,IF(AL1762=8,377.58,IF(AL1762=9,1892.8,IF(AL1762=10,1398.92,IF(AL1762=11,723.4)))))))))</f>
        <v>0</v>
      </c>
      <c r="CG1763" s="52" t="b">
        <f>IF(AM1762=3,92.82,IF(AM1762=4,38.02,IF(AM1762=5,31.92,IF(AM1762=6,157.8,IF(AM1762=7,64.68,IF(AM1762=8,54.18,IF(AM1762=9,250.54,IF(AM1762=10,96.96,IF(AM1762=11,86.94)))))))))</f>
        <v>0</v>
      </c>
    </row>
    <row r="1764" spans="1:88" ht="30" customHeight="1">
      <c r="A1764" s="372"/>
      <c r="B1764" s="298" t="s">
        <v>365</v>
      </c>
      <c r="C1764" s="284">
        <v>2768.7</v>
      </c>
      <c r="D1764" s="282" t="s">
        <v>27</v>
      </c>
      <c r="E1764" s="2" t="s">
        <v>28</v>
      </c>
      <c r="F1764" s="10">
        <f>G1764+I1764+J1764+L1764+Q1764+S1764+U1764+V1764+W1764+Y1764+Z1764</f>
        <v>1000303.62</v>
      </c>
      <c r="G1764" s="45">
        <f>G1755</f>
        <v>0</v>
      </c>
      <c r="H1764" s="46">
        <f t="shared" ref="H1764:Z1769" si="4080">H1755</f>
        <v>0</v>
      </c>
      <c r="I1764" s="46">
        <f t="shared" si="4080"/>
        <v>0</v>
      </c>
      <c r="J1764" s="46">
        <f t="shared" si="4080"/>
        <v>0</v>
      </c>
      <c r="K1764" s="46">
        <f t="shared" si="4080"/>
        <v>0</v>
      </c>
      <c r="L1764" s="46">
        <f t="shared" si="4080"/>
        <v>1000303.62</v>
      </c>
      <c r="M1764" s="46">
        <f t="shared" si="4080"/>
        <v>1000303.62</v>
      </c>
      <c r="N1764" s="46">
        <f t="shared" si="4080"/>
        <v>0</v>
      </c>
      <c r="O1764" s="46">
        <f t="shared" si="4080"/>
        <v>0</v>
      </c>
      <c r="P1764" s="46">
        <f t="shared" si="4080"/>
        <v>0</v>
      </c>
      <c r="Q1764" s="46">
        <f t="shared" si="4080"/>
        <v>0</v>
      </c>
      <c r="R1764" s="46">
        <f t="shared" si="4080"/>
        <v>0</v>
      </c>
      <c r="S1764" s="46">
        <f t="shared" si="4080"/>
        <v>0</v>
      </c>
      <c r="T1764" s="46">
        <f t="shared" si="4080"/>
        <v>0</v>
      </c>
      <c r="U1764" s="46">
        <f t="shared" si="4080"/>
        <v>0</v>
      </c>
      <c r="V1764" s="46">
        <f t="shared" si="4080"/>
        <v>0</v>
      </c>
      <c r="W1764" s="46">
        <f t="shared" si="4080"/>
        <v>0</v>
      </c>
      <c r="X1764" s="46">
        <f t="shared" si="4080"/>
        <v>0</v>
      </c>
      <c r="Y1764" s="46">
        <f t="shared" si="4080"/>
        <v>0</v>
      </c>
      <c r="Z1764" s="46">
        <f t="shared" si="4080"/>
        <v>0</v>
      </c>
      <c r="AA1764" s="27" t="s">
        <v>328</v>
      </c>
      <c r="AO1764" s="4">
        <f t="shared" si="4044"/>
        <v>0</v>
      </c>
      <c r="AP1764" s="4">
        <f t="shared" si="4045"/>
        <v>0</v>
      </c>
      <c r="AQ1764" s="4">
        <f t="shared" si="4037"/>
        <v>0</v>
      </c>
      <c r="AU1764" s="328"/>
      <c r="AV1764" s="316" t="s">
        <v>365</v>
      </c>
      <c r="AW1764" s="325">
        <f>AW1755</f>
        <v>6703.7999999999993</v>
      </c>
      <c r="AX1764" s="326" t="s">
        <v>27</v>
      </c>
      <c r="AY1764" s="2" t="s">
        <v>28</v>
      </c>
      <c r="AZ1764" s="10">
        <f>BA1764+BC1764+BD1764+BF1764+BK1764+BM1764+BO1764+BP1764+BQ1764+BS1764+BT1764</f>
        <v>4844031.8100000005</v>
      </c>
      <c r="BA1764" s="45">
        <f>BA1755</f>
        <v>0</v>
      </c>
      <c r="BB1764" s="103">
        <f t="shared" ref="BB1764:BT1764" si="4081">BB1755</f>
        <v>0</v>
      </c>
      <c r="BC1764" s="103">
        <f t="shared" si="4081"/>
        <v>0</v>
      </c>
      <c r="BD1764" s="103">
        <f t="shared" si="4081"/>
        <v>0</v>
      </c>
      <c r="BE1764" s="103">
        <f t="shared" si="4081"/>
        <v>0</v>
      </c>
      <c r="BF1764" s="103">
        <f t="shared" si="4081"/>
        <v>4844031.8100000005</v>
      </c>
      <c r="BG1764" s="103">
        <f t="shared" si="4081"/>
        <v>4844031.8100000005</v>
      </c>
      <c r="BH1764" s="103">
        <f t="shared" si="4081"/>
        <v>0</v>
      </c>
      <c r="BI1764" s="103">
        <f t="shared" si="4081"/>
        <v>0</v>
      </c>
      <c r="BJ1764" s="103">
        <f t="shared" si="4081"/>
        <v>0</v>
      </c>
      <c r="BK1764" s="103">
        <f t="shared" si="4081"/>
        <v>0</v>
      </c>
      <c r="BL1764" s="103">
        <f t="shared" si="4081"/>
        <v>0</v>
      </c>
      <c r="BM1764" s="103">
        <f t="shared" si="4081"/>
        <v>0</v>
      </c>
      <c r="BN1764" s="103">
        <f t="shared" si="4081"/>
        <v>0</v>
      </c>
      <c r="BO1764" s="103">
        <f t="shared" si="4081"/>
        <v>0</v>
      </c>
      <c r="BP1764" s="103">
        <f t="shared" si="4081"/>
        <v>0</v>
      </c>
      <c r="BQ1764" s="103">
        <f t="shared" si="4081"/>
        <v>0</v>
      </c>
      <c r="BR1764" s="103">
        <f t="shared" si="4081"/>
        <v>0</v>
      </c>
      <c r="BS1764" s="103">
        <f t="shared" si="4081"/>
        <v>0</v>
      </c>
      <c r="BT1764" s="103">
        <f t="shared" si="4081"/>
        <v>0</v>
      </c>
      <c r="BU1764" s="27" t="s">
        <v>328</v>
      </c>
      <c r="CI1764" s="32">
        <f>BF1764-BG1764</f>
        <v>0</v>
      </c>
    </row>
    <row r="1765" spans="1:88" ht="60" customHeight="1">
      <c r="A1765" s="373"/>
      <c r="B1765" s="299"/>
      <c r="C1765" s="285"/>
      <c r="D1765" s="342"/>
      <c r="E1765" s="2" t="s">
        <v>29</v>
      </c>
      <c r="F1765" s="10">
        <f t="shared" ref="F1765:F1769" si="4082">G1765+I1765+J1765+L1765+Q1765+S1765+U1765+V1765+W1765+Y1765+Z1765</f>
        <v>0</v>
      </c>
      <c r="G1765" s="46">
        <f t="shared" ref="G1765:V1769" si="4083">G1756</f>
        <v>0</v>
      </c>
      <c r="H1765" s="46">
        <f t="shared" si="4083"/>
        <v>0</v>
      </c>
      <c r="I1765" s="46">
        <f t="shared" si="4083"/>
        <v>0</v>
      </c>
      <c r="J1765" s="46">
        <f t="shared" si="4083"/>
        <v>0</v>
      </c>
      <c r="K1765" s="46">
        <f t="shared" si="4083"/>
        <v>0</v>
      </c>
      <c r="L1765" s="46">
        <f t="shared" si="4083"/>
        <v>0</v>
      </c>
      <c r="M1765" s="46">
        <f t="shared" si="4083"/>
        <v>0</v>
      </c>
      <c r="N1765" s="46">
        <f t="shared" si="4083"/>
        <v>0</v>
      </c>
      <c r="O1765" s="46">
        <f t="shared" si="4083"/>
        <v>0</v>
      </c>
      <c r="P1765" s="46">
        <f t="shared" si="4083"/>
        <v>0</v>
      </c>
      <c r="Q1765" s="46">
        <f t="shared" si="4083"/>
        <v>0</v>
      </c>
      <c r="R1765" s="46">
        <f t="shared" si="4083"/>
        <v>0</v>
      </c>
      <c r="S1765" s="46">
        <f t="shared" si="4083"/>
        <v>0</v>
      </c>
      <c r="T1765" s="46">
        <f t="shared" si="4083"/>
        <v>0</v>
      </c>
      <c r="U1765" s="46">
        <f t="shared" si="4083"/>
        <v>0</v>
      </c>
      <c r="V1765" s="46">
        <f t="shared" si="4083"/>
        <v>0</v>
      </c>
      <c r="W1765" s="46">
        <f t="shared" si="4080"/>
        <v>0</v>
      </c>
      <c r="X1765" s="46">
        <f t="shared" si="4080"/>
        <v>0</v>
      </c>
      <c r="Y1765" s="46">
        <f t="shared" si="4080"/>
        <v>0</v>
      </c>
      <c r="Z1765" s="46">
        <f t="shared" si="4080"/>
        <v>0</v>
      </c>
      <c r="AA1765" s="27" t="s">
        <v>329</v>
      </c>
      <c r="AO1765" s="4">
        <f t="shared" si="4044"/>
        <v>0</v>
      </c>
      <c r="AP1765" s="4">
        <f t="shared" si="4045"/>
        <v>0</v>
      </c>
      <c r="AQ1765" s="4">
        <f t="shared" si="4037"/>
        <v>0</v>
      </c>
      <c r="AU1765" s="328"/>
      <c r="AV1765" s="316"/>
      <c r="AW1765" s="325"/>
      <c r="AX1765" s="326"/>
      <c r="AY1765" s="2" t="s">
        <v>29</v>
      </c>
      <c r="AZ1765" s="10">
        <f t="shared" ref="AZ1765:AZ1769" si="4084">BA1765+BC1765+BD1765+BF1765+BK1765+BM1765+BO1765+BP1765+BQ1765+BS1765+BT1765</f>
        <v>0</v>
      </c>
      <c r="BA1765" s="103">
        <f t="shared" ref="BA1765:BT1765" si="4085">BA1756</f>
        <v>0</v>
      </c>
      <c r="BB1765" s="103">
        <f t="shared" si="4085"/>
        <v>0</v>
      </c>
      <c r="BC1765" s="103">
        <f t="shared" si="4085"/>
        <v>0</v>
      </c>
      <c r="BD1765" s="103">
        <f t="shared" si="4085"/>
        <v>0</v>
      </c>
      <c r="BE1765" s="103">
        <f t="shared" si="4085"/>
        <v>0</v>
      </c>
      <c r="BF1765" s="103">
        <f t="shared" si="4085"/>
        <v>0</v>
      </c>
      <c r="BG1765" s="103">
        <f t="shared" si="4085"/>
        <v>0</v>
      </c>
      <c r="BH1765" s="103">
        <f t="shared" si="4085"/>
        <v>0</v>
      </c>
      <c r="BI1765" s="103">
        <f t="shared" si="4085"/>
        <v>0</v>
      </c>
      <c r="BJ1765" s="103">
        <f t="shared" si="4085"/>
        <v>0</v>
      </c>
      <c r="BK1765" s="103">
        <f t="shared" si="4085"/>
        <v>0</v>
      </c>
      <c r="BL1765" s="103">
        <f t="shared" si="4085"/>
        <v>0</v>
      </c>
      <c r="BM1765" s="103">
        <f t="shared" si="4085"/>
        <v>0</v>
      </c>
      <c r="BN1765" s="103">
        <f t="shared" si="4085"/>
        <v>0</v>
      </c>
      <c r="BO1765" s="103">
        <f t="shared" si="4085"/>
        <v>0</v>
      </c>
      <c r="BP1765" s="103">
        <f t="shared" si="4085"/>
        <v>0</v>
      </c>
      <c r="BQ1765" s="103">
        <f t="shared" si="4085"/>
        <v>0</v>
      </c>
      <c r="BR1765" s="103">
        <f t="shared" si="4085"/>
        <v>0</v>
      </c>
      <c r="BS1765" s="103">
        <f t="shared" si="4085"/>
        <v>0</v>
      </c>
      <c r="BT1765" s="103">
        <f t="shared" si="4085"/>
        <v>0</v>
      </c>
      <c r="BU1765" s="27" t="s">
        <v>329</v>
      </c>
    </row>
    <row r="1766" spans="1:88" ht="120" customHeight="1">
      <c r="A1766" s="373"/>
      <c r="B1766" s="299"/>
      <c r="C1766" s="285"/>
      <c r="D1766" s="282" t="s">
        <v>30</v>
      </c>
      <c r="E1766" s="2" t="s">
        <v>256</v>
      </c>
      <c r="F1766" s="10">
        <f t="shared" si="4082"/>
        <v>0</v>
      </c>
      <c r="G1766" s="46">
        <f t="shared" si="4083"/>
        <v>0</v>
      </c>
      <c r="H1766" s="46">
        <f t="shared" si="4080"/>
        <v>0</v>
      </c>
      <c r="I1766" s="46">
        <f t="shared" si="4080"/>
        <v>0</v>
      </c>
      <c r="J1766" s="46">
        <f t="shared" si="4080"/>
        <v>0</v>
      </c>
      <c r="K1766" s="46">
        <f t="shared" si="4080"/>
        <v>0</v>
      </c>
      <c r="L1766" s="46">
        <f t="shared" si="4080"/>
        <v>0</v>
      </c>
      <c r="M1766" s="46">
        <f t="shared" si="4080"/>
        <v>0</v>
      </c>
      <c r="N1766" s="46">
        <f t="shared" si="4080"/>
        <v>0</v>
      </c>
      <c r="O1766" s="46">
        <f t="shared" si="4080"/>
        <v>0</v>
      </c>
      <c r="P1766" s="46">
        <f t="shared" si="4080"/>
        <v>0</v>
      </c>
      <c r="Q1766" s="46">
        <f t="shared" si="4080"/>
        <v>0</v>
      </c>
      <c r="R1766" s="46">
        <f t="shared" si="4080"/>
        <v>0</v>
      </c>
      <c r="S1766" s="46">
        <f t="shared" si="4080"/>
        <v>0</v>
      </c>
      <c r="T1766" s="46">
        <f t="shared" si="4080"/>
        <v>0</v>
      </c>
      <c r="U1766" s="46">
        <f t="shared" si="4080"/>
        <v>0</v>
      </c>
      <c r="V1766" s="46">
        <f t="shared" si="4080"/>
        <v>0</v>
      </c>
      <c r="W1766" s="46">
        <f t="shared" si="4080"/>
        <v>0</v>
      </c>
      <c r="X1766" s="46">
        <f t="shared" si="4080"/>
        <v>0</v>
      </c>
      <c r="Y1766" s="46">
        <f t="shared" si="4080"/>
        <v>0</v>
      </c>
      <c r="Z1766" s="46">
        <f t="shared" si="4080"/>
        <v>0</v>
      </c>
      <c r="AA1766" s="27" t="s">
        <v>330</v>
      </c>
      <c r="AO1766" s="4">
        <f t="shared" si="4044"/>
        <v>0</v>
      </c>
      <c r="AP1766" s="4">
        <f t="shared" si="4045"/>
        <v>0</v>
      </c>
      <c r="AQ1766" s="4">
        <f t="shared" si="4037"/>
        <v>0</v>
      </c>
      <c r="AT1766" s="32">
        <f>AZ1766-BC1766</f>
        <v>0</v>
      </c>
      <c r="AU1766" s="328"/>
      <c r="AV1766" s="316"/>
      <c r="AW1766" s="325"/>
      <c r="AX1766" s="326" t="s">
        <v>30</v>
      </c>
      <c r="AY1766" s="2" t="s">
        <v>256</v>
      </c>
      <c r="AZ1766" s="10">
        <f t="shared" si="4084"/>
        <v>0</v>
      </c>
      <c r="BA1766" s="103">
        <f t="shared" ref="BA1766:BT1766" si="4086">BA1757</f>
        <v>0</v>
      </c>
      <c r="BB1766" s="103">
        <f t="shared" si="4086"/>
        <v>0</v>
      </c>
      <c r="BC1766" s="103">
        <f t="shared" si="4086"/>
        <v>0</v>
      </c>
      <c r="BD1766" s="103">
        <f t="shared" si="4086"/>
        <v>0</v>
      </c>
      <c r="BE1766" s="103">
        <f t="shared" si="4086"/>
        <v>0</v>
      </c>
      <c r="BF1766" s="103">
        <f t="shared" si="4086"/>
        <v>0</v>
      </c>
      <c r="BG1766" s="103">
        <f t="shared" si="4086"/>
        <v>0</v>
      </c>
      <c r="BH1766" s="103">
        <f t="shared" si="4086"/>
        <v>0</v>
      </c>
      <c r="BI1766" s="103">
        <f t="shared" si="4086"/>
        <v>0</v>
      </c>
      <c r="BJ1766" s="103">
        <f t="shared" si="4086"/>
        <v>0</v>
      </c>
      <c r="BK1766" s="103">
        <f t="shared" si="4086"/>
        <v>0</v>
      </c>
      <c r="BL1766" s="103">
        <f t="shared" si="4086"/>
        <v>0</v>
      </c>
      <c r="BM1766" s="103">
        <f t="shared" si="4086"/>
        <v>0</v>
      </c>
      <c r="BN1766" s="103">
        <f t="shared" si="4086"/>
        <v>0</v>
      </c>
      <c r="BO1766" s="103">
        <f t="shared" si="4086"/>
        <v>0</v>
      </c>
      <c r="BP1766" s="103">
        <f t="shared" si="4086"/>
        <v>0</v>
      </c>
      <c r="BQ1766" s="103">
        <f t="shared" si="4086"/>
        <v>0</v>
      </c>
      <c r="BR1766" s="103">
        <f t="shared" si="4086"/>
        <v>0</v>
      </c>
      <c r="BS1766" s="103">
        <f t="shared" si="4086"/>
        <v>0</v>
      </c>
      <c r="BT1766" s="103">
        <f t="shared" si="4086"/>
        <v>0</v>
      </c>
      <c r="BU1766" s="27" t="s">
        <v>330</v>
      </c>
    </row>
    <row r="1767" spans="1:88" ht="30" customHeight="1">
      <c r="A1767" s="373"/>
      <c r="B1767" s="299"/>
      <c r="C1767" s="285"/>
      <c r="D1767" s="283"/>
      <c r="E1767" s="2" t="s">
        <v>32</v>
      </c>
      <c r="F1767" s="10">
        <f t="shared" si="4082"/>
        <v>0</v>
      </c>
      <c r="G1767" s="46">
        <f t="shared" si="4083"/>
        <v>0</v>
      </c>
      <c r="H1767" s="46">
        <f t="shared" si="4080"/>
        <v>0</v>
      </c>
      <c r="I1767" s="46">
        <f t="shared" si="4080"/>
        <v>0</v>
      </c>
      <c r="J1767" s="46">
        <f t="shared" si="4080"/>
        <v>0</v>
      </c>
      <c r="K1767" s="46">
        <f t="shared" si="4080"/>
        <v>0</v>
      </c>
      <c r="L1767" s="46">
        <f t="shared" si="4080"/>
        <v>0</v>
      </c>
      <c r="M1767" s="46">
        <f t="shared" si="4080"/>
        <v>0</v>
      </c>
      <c r="N1767" s="46">
        <f t="shared" si="4080"/>
        <v>0</v>
      </c>
      <c r="O1767" s="46">
        <f t="shared" si="4080"/>
        <v>0</v>
      </c>
      <c r="P1767" s="46">
        <f t="shared" si="4080"/>
        <v>0</v>
      </c>
      <c r="Q1767" s="46">
        <f t="shared" si="4080"/>
        <v>0</v>
      </c>
      <c r="R1767" s="46">
        <f t="shared" si="4080"/>
        <v>0</v>
      </c>
      <c r="S1767" s="46">
        <f t="shared" si="4080"/>
        <v>0</v>
      </c>
      <c r="T1767" s="46">
        <f t="shared" si="4080"/>
        <v>0</v>
      </c>
      <c r="U1767" s="46">
        <f t="shared" si="4080"/>
        <v>0</v>
      </c>
      <c r="V1767" s="46">
        <f t="shared" si="4080"/>
        <v>0</v>
      </c>
      <c r="W1767" s="46">
        <f t="shared" si="4080"/>
        <v>0</v>
      </c>
      <c r="X1767" s="46">
        <f t="shared" si="4080"/>
        <v>0</v>
      </c>
      <c r="Y1767" s="46">
        <f t="shared" si="4080"/>
        <v>0</v>
      </c>
      <c r="Z1767" s="46">
        <f t="shared" si="4080"/>
        <v>0</v>
      </c>
      <c r="AA1767" s="27" t="s">
        <v>331</v>
      </c>
      <c r="AO1767" s="4">
        <f t="shared" si="4044"/>
        <v>0</v>
      </c>
      <c r="AP1767" s="4">
        <f t="shared" si="4045"/>
        <v>0</v>
      </c>
      <c r="AQ1767" s="4">
        <f t="shared" si="4037"/>
        <v>0</v>
      </c>
      <c r="AU1767" s="328"/>
      <c r="AV1767" s="316"/>
      <c r="AW1767" s="325"/>
      <c r="AX1767" s="326"/>
      <c r="AY1767" s="2" t="s">
        <v>32</v>
      </c>
      <c r="AZ1767" s="10">
        <f t="shared" si="4084"/>
        <v>0</v>
      </c>
      <c r="BA1767" s="103">
        <f t="shared" ref="BA1767:BT1767" si="4087">BA1758</f>
        <v>0</v>
      </c>
      <c r="BB1767" s="103">
        <f t="shared" si="4087"/>
        <v>0</v>
      </c>
      <c r="BC1767" s="103">
        <f t="shared" si="4087"/>
        <v>0</v>
      </c>
      <c r="BD1767" s="103">
        <f t="shared" si="4087"/>
        <v>0</v>
      </c>
      <c r="BE1767" s="103">
        <f t="shared" si="4087"/>
        <v>0</v>
      </c>
      <c r="BF1767" s="103">
        <f t="shared" si="4087"/>
        <v>0</v>
      </c>
      <c r="BG1767" s="103">
        <f t="shared" si="4087"/>
        <v>0</v>
      </c>
      <c r="BH1767" s="103">
        <f t="shared" si="4087"/>
        <v>0</v>
      </c>
      <c r="BI1767" s="103">
        <f t="shared" si="4087"/>
        <v>0</v>
      </c>
      <c r="BJ1767" s="103">
        <f t="shared" si="4087"/>
        <v>0</v>
      </c>
      <c r="BK1767" s="103">
        <f t="shared" si="4087"/>
        <v>0</v>
      </c>
      <c r="BL1767" s="103">
        <f t="shared" si="4087"/>
        <v>0</v>
      </c>
      <c r="BM1767" s="103">
        <f t="shared" si="4087"/>
        <v>0</v>
      </c>
      <c r="BN1767" s="103">
        <f t="shared" si="4087"/>
        <v>0</v>
      </c>
      <c r="BO1767" s="103">
        <f t="shared" si="4087"/>
        <v>0</v>
      </c>
      <c r="BP1767" s="103">
        <f t="shared" si="4087"/>
        <v>0</v>
      </c>
      <c r="BQ1767" s="103">
        <f t="shared" si="4087"/>
        <v>0</v>
      </c>
      <c r="BR1767" s="103">
        <f t="shared" si="4087"/>
        <v>0</v>
      </c>
      <c r="BS1767" s="103">
        <f t="shared" si="4087"/>
        <v>0</v>
      </c>
      <c r="BT1767" s="103">
        <f t="shared" si="4087"/>
        <v>0</v>
      </c>
      <c r="BU1767" s="27" t="s">
        <v>331</v>
      </c>
    </row>
    <row r="1768" spans="1:88" ht="30" customHeight="1">
      <c r="A1768" s="373"/>
      <c r="B1768" s="299"/>
      <c r="C1768" s="285"/>
      <c r="D1768" s="283"/>
      <c r="E1768" s="2" t="s">
        <v>33</v>
      </c>
      <c r="F1768" s="10">
        <f t="shared" si="4082"/>
        <v>0</v>
      </c>
      <c r="G1768" s="46">
        <f t="shared" si="4083"/>
        <v>0</v>
      </c>
      <c r="H1768" s="46">
        <f t="shared" si="4080"/>
        <v>0</v>
      </c>
      <c r="I1768" s="46">
        <f t="shared" si="4080"/>
        <v>0</v>
      </c>
      <c r="J1768" s="46">
        <f t="shared" si="4080"/>
        <v>0</v>
      </c>
      <c r="K1768" s="46">
        <f t="shared" si="4080"/>
        <v>0</v>
      </c>
      <c r="L1768" s="46">
        <f t="shared" si="4080"/>
        <v>0</v>
      </c>
      <c r="M1768" s="46">
        <f t="shared" si="4080"/>
        <v>0</v>
      </c>
      <c r="N1768" s="46">
        <f t="shared" si="4080"/>
        <v>0</v>
      </c>
      <c r="O1768" s="46">
        <f t="shared" si="4080"/>
        <v>0</v>
      </c>
      <c r="P1768" s="46">
        <f t="shared" si="4080"/>
        <v>0</v>
      </c>
      <c r="Q1768" s="46">
        <f t="shared" si="4080"/>
        <v>0</v>
      </c>
      <c r="R1768" s="46">
        <f t="shared" si="4080"/>
        <v>0</v>
      </c>
      <c r="S1768" s="46">
        <f t="shared" si="4080"/>
        <v>0</v>
      </c>
      <c r="T1768" s="46">
        <f t="shared" si="4080"/>
        <v>0</v>
      </c>
      <c r="U1768" s="46">
        <f t="shared" si="4080"/>
        <v>0</v>
      </c>
      <c r="V1768" s="46">
        <f t="shared" si="4080"/>
        <v>0</v>
      </c>
      <c r="W1768" s="46">
        <f t="shared" si="4080"/>
        <v>0</v>
      </c>
      <c r="X1768" s="46">
        <f t="shared" si="4080"/>
        <v>0</v>
      </c>
      <c r="Y1768" s="46">
        <f t="shared" si="4080"/>
        <v>0</v>
      </c>
      <c r="Z1768" s="46">
        <f t="shared" si="4080"/>
        <v>0</v>
      </c>
      <c r="AA1768" s="27" t="s">
        <v>332</v>
      </c>
      <c r="AO1768" s="4">
        <f t="shared" si="4044"/>
        <v>0</v>
      </c>
      <c r="AP1768" s="4">
        <f t="shared" si="4045"/>
        <v>0</v>
      </c>
      <c r="AQ1768" s="4">
        <f t="shared" si="4037"/>
        <v>0</v>
      </c>
      <c r="AU1768" s="328"/>
      <c r="AV1768" s="316"/>
      <c r="AW1768" s="325"/>
      <c r="AX1768" s="326"/>
      <c r="AY1768" s="2" t="s">
        <v>33</v>
      </c>
      <c r="AZ1768" s="10">
        <f t="shared" si="4084"/>
        <v>0</v>
      </c>
      <c r="BA1768" s="103">
        <f t="shared" ref="BA1768:BT1768" si="4088">BA1759</f>
        <v>0</v>
      </c>
      <c r="BB1768" s="103">
        <f t="shared" si="4088"/>
        <v>0</v>
      </c>
      <c r="BC1768" s="103">
        <f t="shared" si="4088"/>
        <v>0</v>
      </c>
      <c r="BD1768" s="103">
        <f t="shared" si="4088"/>
        <v>0</v>
      </c>
      <c r="BE1768" s="103">
        <f t="shared" si="4088"/>
        <v>0</v>
      </c>
      <c r="BF1768" s="103">
        <f t="shared" si="4088"/>
        <v>0</v>
      </c>
      <c r="BG1768" s="103">
        <f t="shared" si="4088"/>
        <v>0</v>
      </c>
      <c r="BH1768" s="103">
        <f t="shared" si="4088"/>
        <v>0</v>
      </c>
      <c r="BI1768" s="103">
        <f t="shared" si="4088"/>
        <v>0</v>
      </c>
      <c r="BJ1768" s="103">
        <f t="shared" si="4088"/>
        <v>0</v>
      </c>
      <c r="BK1768" s="103">
        <f t="shared" si="4088"/>
        <v>0</v>
      </c>
      <c r="BL1768" s="103">
        <f t="shared" si="4088"/>
        <v>0</v>
      </c>
      <c r="BM1768" s="103">
        <f t="shared" si="4088"/>
        <v>0</v>
      </c>
      <c r="BN1768" s="103">
        <f t="shared" si="4088"/>
        <v>0</v>
      </c>
      <c r="BO1768" s="103">
        <f t="shared" si="4088"/>
        <v>0</v>
      </c>
      <c r="BP1768" s="103">
        <f t="shared" si="4088"/>
        <v>0</v>
      </c>
      <c r="BQ1768" s="103">
        <f t="shared" si="4088"/>
        <v>0</v>
      </c>
      <c r="BR1768" s="103">
        <f t="shared" si="4088"/>
        <v>0</v>
      </c>
      <c r="BS1768" s="103">
        <f t="shared" si="4088"/>
        <v>0</v>
      </c>
      <c r="BT1768" s="103">
        <f t="shared" si="4088"/>
        <v>0</v>
      </c>
      <c r="BU1768" s="27" t="s">
        <v>332</v>
      </c>
    </row>
    <row r="1769" spans="1:88" ht="30" customHeight="1">
      <c r="A1769" s="373"/>
      <c r="B1769" s="299"/>
      <c r="C1769" s="285"/>
      <c r="D1769" s="342"/>
      <c r="E1769" s="2" t="s">
        <v>34</v>
      </c>
      <c r="F1769" s="10">
        <f t="shared" si="4082"/>
        <v>0</v>
      </c>
      <c r="G1769" s="46">
        <f t="shared" si="4083"/>
        <v>0</v>
      </c>
      <c r="H1769" s="46">
        <f t="shared" si="4080"/>
        <v>0</v>
      </c>
      <c r="I1769" s="46">
        <f t="shared" si="4080"/>
        <v>0</v>
      </c>
      <c r="J1769" s="46">
        <f t="shared" si="4080"/>
        <v>0</v>
      </c>
      <c r="K1769" s="46">
        <f t="shared" si="4080"/>
        <v>0</v>
      </c>
      <c r="L1769" s="46">
        <f t="shared" si="4080"/>
        <v>0</v>
      </c>
      <c r="M1769" s="46">
        <f t="shared" si="4080"/>
        <v>0</v>
      </c>
      <c r="N1769" s="46">
        <f t="shared" si="4080"/>
        <v>0</v>
      </c>
      <c r="O1769" s="46">
        <f t="shared" si="4080"/>
        <v>0</v>
      </c>
      <c r="P1769" s="46">
        <f t="shared" si="4080"/>
        <v>0</v>
      </c>
      <c r="Q1769" s="46">
        <f t="shared" si="4080"/>
        <v>0</v>
      </c>
      <c r="R1769" s="46">
        <f t="shared" si="4080"/>
        <v>0</v>
      </c>
      <c r="S1769" s="46">
        <f t="shared" si="4080"/>
        <v>0</v>
      </c>
      <c r="T1769" s="46">
        <f t="shared" si="4080"/>
        <v>0</v>
      </c>
      <c r="U1769" s="46">
        <f t="shared" si="4080"/>
        <v>0</v>
      </c>
      <c r="V1769" s="46">
        <f t="shared" si="4080"/>
        <v>0</v>
      </c>
      <c r="W1769" s="46">
        <f t="shared" si="4080"/>
        <v>0</v>
      </c>
      <c r="X1769" s="46">
        <f t="shared" si="4080"/>
        <v>0</v>
      </c>
      <c r="Y1769" s="46">
        <f t="shared" si="4080"/>
        <v>0</v>
      </c>
      <c r="Z1769" s="46">
        <f t="shared" si="4080"/>
        <v>0</v>
      </c>
      <c r="AA1769" s="27" t="s">
        <v>333</v>
      </c>
      <c r="AO1769" s="4">
        <f t="shared" si="4044"/>
        <v>0</v>
      </c>
      <c r="AP1769" s="4">
        <f t="shared" si="4045"/>
        <v>0</v>
      </c>
      <c r="AQ1769" s="4">
        <f t="shared" si="4037"/>
        <v>0</v>
      </c>
      <c r="AU1769" s="328"/>
      <c r="AV1769" s="316"/>
      <c r="AW1769" s="325"/>
      <c r="AX1769" s="326"/>
      <c r="AY1769" s="2" t="s">
        <v>34</v>
      </c>
      <c r="AZ1769" s="10">
        <f t="shared" si="4084"/>
        <v>0</v>
      </c>
      <c r="BA1769" s="103">
        <f t="shared" ref="BA1769:BT1769" si="4089">BA1760</f>
        <v>0</v>
      </c>
      <c r="BB1769" s="103">
        <f t="shared" si="4089"/>
        <v>0</v>
      </c>
      <c r="BC1769" s="103">
        <f t="shared" si="4089"/>
        <v>0</v>
      </c>
      <c r="BD1769" s="103">
        <f t="shared" si="4089"/>
        <v>0</v>
      </c>
      <c r="BE1769" s="103">
        <f t="shared" si="4089"/>
        <v>0</v>
      </c>
      <c r="BF1769" s="103">
        <f t="shared" si="4089"/>
        <v>0</v>
      </c>
      <c r="BG1769" s="103">
        <f t="shared" si="4089"/>
        <v>0</v>
      </c>
      <c r="BH1769" s="103">
        <f t="shared" si="4089"/>
        <v>0</v>
      </c>
      <c r="BI1769" s="103">
        <f t="shared" si="4089"/>
        <v>0</v>
      </c>
      <c r="BJ1769" s="103">
        <f t="shared" si="4089"/>
        <v>0</v>
      </c>
      <c r="BK1769" s="103">
        <f t="shared" si="4089"/>
        <v>0</v>
      </c>
      <c r="BL1769" s="103">
        <f t="shared" si="4089"/>
        <v>0</v>
      </c>
      <c r="BM1769" s="103">
        <f t="shared" si="4089"/>
        <v>0</v>
      </c>
      <c r="BN1769" s="103">
        <f t="shared" si="4089"/>
        <v>0</v>
      </c>
      <c r="BO1769" s="103">
        <f t="shared" si="4089"/>
        <v>0</v>
      </c>
      <c r="BP1769" s="103">
        <f t="shared" si="4089"/>
        <v>0</v>
      </c>
      <c r="BQ1769" s="103">
        <f t="shared" si="4089"/>
        <v>0</v>
      </c>
      <c r="BR1769" s="103">
        <f t="shared" si="4089"/>
        <v>0</v>
      </c>
      <c r="BS1769" s="103">
        <f t="shared" si="4089"/>
        <v>0</v>
      </c>
      <c r="BT1769" s="103">
        <f t="shared" si="4089"/>
        <v>0</v>
      </c>
      <c r="BU1769" s="27" t="s">
        <v>333</v>
      </c>
    </row>
    <row r="1770" spans="1:88" ht="30" customHeight="1">
      <c r="A1770" s="373"/>
      <c r="B1770" s="299"/>
      <c r="C1770" s="285"/>
      <c r="D1770" s="365" t="s">
        <v>35</v>
      </c>
      <c r="E1770" s="366"/>
      <c r="F1770" s="10">
        <f>F1764+F1765+F1766+F1767+F1768+F1769</f>
        <v>1000303.62</v>
      </c>
      <c r="G1770" s="10">
        <f t="shared" ref="G1770" si="4090">G1764+G1765+G1766+G1767+G1768+G1769</f>
        <v>0</v>
      </c>
      <c r="H1770" s="10">
        <f t="shared" ref="H1770" si="4091">H1764+H1765+H1766+H1767+H1768+H1769</f>
        <v>0</v>
      </c>
      <c r="I1770" s="10">
        <f t="shared" ref="I1770" si="4092">I1764+I1765+I1766+I1767+I1768+I1769</f>
        <v>0</v>
      </c>
      <c r="J1770" s="10">
        <f t="shared" ref="J1770" si="4093">J1764+J1765+J1766+J1767+J1768+J1769</f>
        <v>0</v>
      </c>
      <c r="K1770" s="10">
        <f t="shared" ref="K1770" si="4094">K1764+K1765+K1766+K1767+K1768+K1769</f>
        <v>0</v>
      </c>
      <c r="L1770" s="10">
        <f t="shared" ref="L1770" si="4095">L1764+L1765+L1766+L1767+L1768+L1769</f>
        <v>1000303.62</v>
      </c>
      <c r="M1770" s="10">
        <f t="shared" ref="M1770" si="4096">M1764+M1765+M1766+M1767+M1768+M1769</f>
        <v>1000303.62</v>
      </c>
      <c r="N1770" s="10">
        <f t="shared" ref="N1770" si="4097">N1764+N1765+N1766+N1767+N1768+N1769</f>
        <v>0</v>
      </c>
      <c r="O1770" s="10">
        <f t="shared" ref="O1770" si="4098">O1764+O1765+O1766+O1767+O1768+O1769</f>
        <v>0</v>
      </c>
      <c r="P1770" s="10">
        <f t="shared" ref="P1770" si="4099">P1764+P1765+P1766+P1767+P1768+P1769</f>
        <v>0</v>
      </c>
      <c r="Q1770" s="10">
        <f t="shared" ref="Q1770" si="4100">Q1764+Q1765+Q1766+Q1767+Q1768+Q1769</f>
        <v>0</v>
      </c>
      <c r="R1770" s="10">
        <f t="shared" ref="R1770" si="4101">R1764+R1765+R1766+R1767+R1768+R1769</f>
        <v>0</v>
      </c>
      <c r="S1770" s="10">
        <f t="shared" ref="S1770" si="4102">S1764+S1765+S1766+S1767+S1768+S1769</f>
        <v>0</v>
      </c>
      <c r="T1770" s="10">
        <f t="shared" ref="T1770" si="4103">T1764+T1765+T1766+T1767+T1768+T1769</f>
        <v>0</v>
      </c>
      <c r="U1770" s="10">
        <f t="shared" ref="U1770" si="4104">U1764+U1765+U1766+U1767+U1768+U1769</f>
        <v>0</v>
      </c>
      <c r="V1770" s="10">
        <f t="shared" ref="V1770" si="4105">V1764+V1765+V1766+V1767+V1768+V1769</f>
        <v>0</v>
      </c>
      <c r="W1770" s="10">
        <f t="shared" ref="W1770" si="4106">W1764+W1765+W1766+W1767+W1768+W1769</f>
        <v>0</v>
      </c>
      <c r="X1770" s="10">
        <f t="shared" ref="X1770" si="4107">X1764+X1765+X1766+X1767+X1768+X1769</f>
        <v>0</v>
      </c>
      <c r="Y1770" s="10">
        <f t="shared" ref="Y1770" si="4108">Y1764+Y1765+Y1766+Y1767+Y1768+Y1769</f>
        <v>0</v>
      </c>
      <c r="Z1770" s="10">
        <f t="shared" ref="Z1770" si="4109">Z1764+Z1765+Z1766+Z1767+Z1768+Z1769</f>
        <v>0</v>
      </c>
      <c r="AA1770" s="27" t="s">
        <v>334</v>
      </c>
      <c r="AO1770" s="4">
        <f t="shared" si="4044"/>
        <v>0</v>
      </c>
      <c r="AP1770" s="4">
        <f t="shared" si="4045"/>
        <v>0</v>
      </c>
      <c r="AQ1770" s="4">
        <f t="shared" si="4037"/>
        <v>0</v>
      </c>
      <c r="AU1770" s="328"/>
      <c r="AV1770" s="316"/>
      <c r="AW1770" s="325"/>
      <c r="AX1770" s="327" t="s">
        <v>35</v>
      </c>
      <c r="AY1770" s="327"/>
      <c r="AZ1770" s="10">
        <f>AZ1764+AZ1765+AZ1766+AZ1767+AZ1768+AZ1769</f>
        <v>4844031.8100000005</v>
      </c>
      <c r="BA1770" s="10">
        <f t="shared" ref="BA1770:BT1770" si="4110">BA1764+BA1765+BA1766+BA1767+BA1768+BA1769</f>
        <v>0</v>
      </c>
      <c r="BB1770" s="10">
        <f t="shared" si="4110"/>
        <v>0</v>
      </c>
      <c r="BC1770" s="10">
        <f t="shared" si="4110"/>
        <v>0</v>
      </c>
      <c r="BD1770" s="10">
        <f t="shared" si="4110"/>
        <v>0</v>
      </c>
      <c r="BE1770" s="10">
        <f t="shared" si="4110"/>
        <v>0</v>
      </c>
      <c r="BF1770" s="10">
        <f t="shared" si="4110"/>
        <v>4844031.8100000005</v>
      </c>
      <c r="BG1770" s="10">
        <f t="shared" si="4110"/>
        <v>4844031.8100000005</v>
      </c>
      <c r="BH1770" s="10">
        <f t="shared" si="4110"/>
        <v>0</v>
      </c>
      <c r="BI1770" s="10">
        <f t="shared" si="4110"/>
        <v>0</v>
      </c>
      <c r="BJ1770" s="10">
        <f t="shared" si="4110"/>
        <v>0</v>
      </c>
      <c r="BK1770" s="10">
        <f t="shared" si="4110"/>
        <v>0</v>
      </c>
      <c r="BL1770" s="10">
        <f t="shared" si="4110"/>
        <v>0</v>
      </c>
      <c r="BM1770" s="10">
        <f t="shared" si="4110"/>
        <v>0</v>
      </c>
      <c r="BN1770" s="10">
        <f t="shared" si="4110"/>
        <v>0</v>
      </c>
      <c r="BO1770" s="10">
        <f t="shared" si="4110"/>
        <v>0</v>
      </c>
      <c r="BP1770" s="10">
        <f t="shared" si="4110"/>
        <v>0</v>
      </c>
      <c r="BQ1770" s="10">
        <f t="shared" si="4110"/>
        <v>0</v>
      </c>
      <c r="BR1770" s="10">
        <f t="shared" si="4110"/>
        <v>0</v>
      </c>
      <c r="BS1770" s="10">
        <f t="shared" si="4110"/>
        <v>0</v>
      </c>
      <c r="BT1770" s="10">
        <f t="shared" si="4110"/>
        <v>0</v>
      </c>
      <c r="BU1770" s="27" t="s">
        <v>334</v>
      </c>
      <c r="CI1770" s="32">
        <f>BF1770-BG1770</f>
        <v>0</v>
      </c>
      <c r="CJ1770" s="123"/>
    </row>
    <row r="1771" spans="1:88" ht="75" customHeight="1">
      <c r="A1771" s="373"/>
      <c r="B1771" s="299"/>
      <c r="C1771" s="285"/>
      <c r="D1771" s="292" t="s">
        <v>53</v>
      </c>
      <c r="E1771" s="293"/>
      <c r="F1771" s="11">
        <f>ROUND(F1770/C1764,2)</f>
        <v>361.29</v>
      </c>
      <c r="G1771" s="11">
        <f>ROUND(G1770/C1764,2)</f>
        <v>0</v>
      </c>
      <c r="H1771" s="11">
        <f>ROUND(H1770/C1764,2)</f>
        <v>0</v>
      </c>
      <c r="I1771" s="11">
        <f>ROUND(I1770/C1764,2)</f>
        <v>0</v>
      </c>
      <c r="J1771" s="11">
        <f>ROUND(J1770/C1764,2)</f>
        <v>0</v>
      </c>
      <c r="K1771" s="11">
        <f>ROUND(K1770/C1764,2)</f>
        <v>0</v>
      </c>
      <c r="L1771" s="11">
        <f>ROUND(L1770/C1764,2)</f>
        <v>361.29</v>
      </c>
      <c r="M1771" s="11">
        <f>ROUND(M1770/C1764,2)</f>
        <v>361.29</v>
      </c>
      <c r="N1771" s="11">
        <f>ROUND(N1770/C1764,2)</f>
        <v>0</v>
      </c>
      <c r="O1771" s="11">
        <f>ROUND(O1770/C1764,2)</f>
        <v>0</v>
      </c>
      <c r="P1771" s="11">
        <f>ROUND(P1770/C1764,2)</f>
        <v>0</v>
      </c>
      <c r="Q1771" s="11">
        <f>ROUND(Q1770/C1764,2)</f>
        <v>0</v>
      </c>
      <c r="R1771" s="11">
        <f>ROUND(R1770/C1764,2)</f>
        <v>0</v>
      </c>
      <c r="S1771" s="11">
        <f>ROUND(S1770/C1764,2)</f>
        <v>0</v>
      </c>
      <c r="T1771" s="11">
        <f>ROUND(T1770/C1764,2)</f>
        <v>0</v>
      </c>
      <c r="U1771" s="11">
        <f>ROUND(U1770/C1764,2)</f>
        <v>0</v>
      </c>
      <c r="V1771" s="11">
        <f>ROUND(V1770/C1764,2)</f>
        <v>0</v>
      </c>
      <c r="W1771" s="11">
        <f>ROUND(W1770/C1764,2)</f>
        <v>0</v>
      </c>
      <c r="X1771" s="11">
        <f>ROUND(X1770/C1764,2)</f>
        <v>0</v>
      </c>
      <c r="Y1771" s="11">
        <f>ROUND(Y1770/C1764,2)</f>
        <v>0</v>
      </c>
      <c r="Z1771" s="11">
        <f>ROUND(Z1770/C1764,2)</f>
        <v>0</v>
      </c>
      <c r="AA1771" s="27" t="s">
        <v>335</v>
      </c>
      <c r="AD1771" s="52" t="b">
        <f>IF(AND(G1771&gt;947.15,G1771&lt;949),3,IF(AND(G1771&gt;623.59,G1771&lt;625),4,IF(AND(G1771&gt;237.38,G1771&lt;239),5,IF(AND(G1771&gt;1986,G1771&lt;1988),6,IF(AND(G1771&gt;739.75,G1771&lt;741),7,IF(AND(G1771&gt;282.91,G1771&lt;284),8,IF(AND(G1771&gt;2681.35,G1771&lt;2683),9,IF(AND(G1771&gt;828.59,G1771&lt;830),10,IF(AND(G1771&gt;585.15,G1771&lt;587),11,IF(AND(G1771&gt;991.71,G1771&lt;993),12,IF(AND(G1771&gt;652.95,G1771&lt;654),13,IF(AND(G1771&gt;248.59,G1771&lt;250),14,IF(AND(G1771&gt;2079.39,G1771&lt;2081),15,IF(AND(G1771&gt;774.57,G1771&lt;776),16,IF(AND(G1771&gt;296.25,G1771&lt;298),17,IF(AND(G1771&gt;2807.42,G1771&lt;2809),18,IF(AND(G1771&gt;867.59,G1771&lt;869),19,IF(AND(G1771&gt;612.7,G1771&lt;614),20))))))))))))))))))</f>
        <v>0</v>
      </c>
      <c r="AE1771" s="52" t="b">
        <f>IF(AND(I1771&gt;1204.78,I1771&lt;1206),5,IF(AND(I1771&gt;1407.63,I1771&lt;1409),8,IF(AND(I1771&gt;1427.91,I1771&lt;1429),11,IF(AND(I1771&gt;1261.45,I1771&lt;1263),14,IF(AND(I1771&gt;1473.83,I1771&lt;1475),17,IF(AND(I1771&gt;1495.07,I1771&lt;1497),20))))))</f>
        <v>0</v>
      </c>
      <c r="AF1771" s="52" t="b">
        <f>IF(AND(J1771&gt;486.32,J1771&lt;488),3,IF(AND(J1771&gt;324.64,J1771&lt;326),4,IF(AND(J1771&gt;286.99,J1771&lt;288.5),5,IF(AND(J1771&gt;617.7,J1771&lt;618),6,IF(AND(J1771&gt;411.3,J1771&lt;413),7,IF(AND(J1771&gt;365.04,J1771&lt;367),8,IF(AND(J1771&gt;797.54,J1771&lt;799),9,IF(AND(J1771&gt;533.49,J1771&lt;535),10,IF(AND(J1771&gt;475.86,J1771&lt;477),11,IF(AND(J1771&gt;509.22,J1771&lt;511),12,IF(AND(J1771&gt;339.94,J1771&lt;341.2),13,IF(AND(J1771&gt;300.53,J1771&lt;302),14,IF(AND(J1771&gt;646.78,J1771&lt;648),15,IF(AND(J1771&gt;430.68,J1771&lt;432),16,IF(AND(J1771&gt;382.24,J1771&lt;384),17,IF(AND(J1771&gt;835.07,J1771&lt;837),18,IF(AND(J1771&gt;558.61,J1771&lt;560),19,IF(AND(J1771&gt;498.27,J1771&lt;500),20))))))))))))))))))</f>
        <v>0</v>
      </c>
      <c r="AG1771" s="52">
        <f>IF(AND(L1771&gt;497.89,L1771&lt;499),3,IF(AND(L1771&gt;360.29,L1771&lt;362),4,IF(AND(L1771&gt;249.38,L1771&lt;251),5,IF(AND(L1771&gt;628.22,L1771&lt;630),6,IF(AND(L1771&gt;455.21,L1771&lt;457),7,IF(AND(L1771&gt;315.16,L1771&lt;317),8,IF(AND(L1771&gt;814.35,L1771&lt;816),9,IF(AND(L1771&gt;571.19,L1771&lt;573),10,IF(AND(L1771&gt;401.59,L1771&lt;403),11,IF(AND(L1771&gt;521.33,L1771&lt;523),12,IF(AND(L1771&gt;377.28,L1771&lt;379),13,IF(AND(L1771&gt;261.15,L1771&lt;263),14,IF(AND(L1771&gt;657.8,L1771&lt;659),15,IF(AND(L1771&gt;476.66,L1771&lt;478),16,IF(AND(L1771&gt;330.01,L1771&lt;332),17,IF(AND(L1771&gt;852.67,L1771&lt;854),18,IF(AND(L1771&gt;598.08,L1771&lt;600),19,IF(AND(L1771&gt;420.51,L1771&lt;422),20))))))))))))))))))</f>
        <v>4</v>
      </c>
      <c r="AH1771" s="52" t="b">
        <f>IF(AND(Q1771&gt;358.85,Q1771&lt;360),3,IF(AND(Q1771&gt;129.83,Q1771&lt;131),4,IF(AND(Q1771&gt;77.61,Q1771&lt;79),5,IF(AND(Q1771&gt;426.19,Q1771&lt;428),6,IF(AND(Q1771&gt;159.77,Q1771&lt;161),7,IF(AND(Q1771&gt;94.38,Q1771&lt;96),8,IF(AND(Q1771&gt;567.37,Q1771&lt;569),9,IF(AND(Q1771&gt;203.4,Q1771&lt;205),10,IF(AND(Q1771&gt;131.96,Q1771&lt;133),11,IF(AND(Q1771&gt;375.76,Q1771&lt;377),12,IF(AND(Q1771&gt;135.98,Q1771&lt;137),13,IF(AND(Q1771&gt;81.31,Q1771&lt;83),14,IF(AND(Q1771&gt;446.27,Q1771&lt;448),15,IF(AND(Q1771&gt;167.32,Q1771&lt;169),16,IF(AND(Q1771&gt;98.86,Q1771&lt;100),17,IF(AND(Q1771&gt;594.08,Q1771&lt;596),18,IF(AND(Q1771&gt;213.01,Q1771&lt;215),19,IF(AND(Q1771&gt;138.21,Q1771&lt;140),20))))))))))))))))))</f>
        <v>0</v>
      </c>
      <c r="AI1771" s="52" t="b">
        <f>IF(AND(S1771&gt;195.17,S1771&lt;197),3,IF(AND(S1771&gt;88.93,S1771&lt;90),4,IF(AND(S1771&gt;47.88,S1771&lt;49),5,IF(AND(S1771&gt;245.08,S1771&lt;247),6,IF(AND(S1771&gt;111.07,S1771&lt;113),7,IF(AND(S1771&gt;60.92,S1771&lt;62),8,IF(AND(S1771&gt;296.11,S1771&lt;298),9,IF(AND(S1771&gt;139.41,S1771&lt;141),10,IF(AND(S1771&gt;78.67,S1771&lt;80),11,IF(AND(S1771&gt;204.39,S1771&lt;206),12,IF(AND(S1771&gt;93.16,S1771&lt;95),13,IF(AND(S1771&gt;50.17,S1771&lt;52),14,IF(AND(S1771&gt;256.64,S1771&lt;258),15,IF(AND(S1771&gt;116.33,S1771&lt;118),16,IF(AND(S1771&gt;63.83,S1771&lt;65),17,IF(AND(S1771&gt;310.07,S1771&lt;312),18,IF(AND(S1771&gt;146.01,S1771&lt;148),19,IF(AND(S1771&gt;82.42,S1771&lt;84),20))))))))))))))))))</f>
        <v>0</v>
      </c>
      <c r="AJ1771" s="52" t="b">
        <f>IF(AND(U1771&gt;107.35,U1771&lt;109),3,IF(AND(U1771&gt;63.65,U1771&lt;65),4,IF(AND(U1771&gt;44.75,U1771&lt;46),5,IF(AND(U1771&gt;143.27,U1771&lt;145),6,IF(AND(U1771&gt;85.58,U1771&lt;87),7,IF(AND(U1771&gt;60.46,U1771&lt;62),8,IF(AND(U1771&gt;194.16,U1771&lt;196),9,IF(AND(U1771&gt;117.24,U1771&lt;119),10,IF(AND(U1771&gt;82.88,U1771&lt;84),11,IF(AND(U1771&gt;112.44,U1771&lt;114),12,IF(AND(U1771&gt;66.69,U1771&lt;68),13,IF(AND(U1771&gt;46.9,U1771&lt;48),14,IF(AND(U1771&gt;150.05,U1771&lt;152),15,IF(AND(U1771&gt;90.65,U1771&lt;91),16,IF(AND(U1771&gt;63.34,U1771&lt;65),17,IF(AND(U1771&gt;203.34,U1771&lt;205),18,IF(AND(U1771&gt;122.8,U1771&lt;124),19,IF(AND(U1771&gt;86.83,U1771&lt;88),20))))))))))))))))))</f>
        <v>0</v>
      </c>
      <c r="AK1771" s="52" t="b">
        <f>IF(AND(V1771&gt;139.85,V1771&lt;141),3,IF(AND(V1771&gt;103.84,V1771&lt;105),4,IF(AND(V1771&gt;52.32,V1771&lt;54),5,IF(AND(V1771&gt;285.46,V1771&lt;287),6,IF(AND(V1771&gt;118.42,V1771&lt;120),7,IF(AND(V1771&gt;62.42,V1771&lt;64),8,IF(AND(V1771&gt;412.27,V1771&lt;414),9,IF(AND(V1771&gt;140.33,V1771&lt;142),10,IF(AND(V1771&gt;145,V1771&lt;147),11,IF(AND(V1771&gt;146.47,V1771&lt;148),12,IF(AND(V1771&gt;108.77,V1771&lt;110),13,IF(AND(V1771&gt;54.82,V1771&lt;56),14,IF(AND(V1771&gt;298.92,V1771&lt;300),15,IF(AND(V1771&gt;124.03,V1771&lt;126),16,IF(AND(V1771&gt;65.4,V1771&lt;67),17,IF(AND(V1771&gt;431.69,V1771&lt;433),18,IF(AND(V1771&gt;146.97,V1771&lt;148),19,IF(AND(V1771&gt;151.86,V1771&lt;153),20))))))))))))))))))</f>
        <v>0</v>
      </c>
      <c r="AL1771" s="52" t="b">
        <f>IF(AND(W1771&gt;350.42,W1771&lt;352),3,IF(AND(W1771&gt;546.22,W1771&lt;548),4,IF(AND(W1771&gt;155.33,W1771&lt;157),5,IF(AND(W1771&gt;721.99,W1771&lt;723),6,IF(AND(W1771&gt;638.96,W1771&lt;639),7,IF(AND(W1771&gt;187.79,W1771&lt;189),8,IF(AND(W1771&gt;945.4,W1771&lt;947),9,IF(AND(W1771&gt;698.46,W1771&lt;670),10,IF(AND(W1771&gt;360.7,W1771&lt;362),11,IF(AND(W1771&gt;366.94,W1771&lt;368),12,IF(AND(W1771&gt;571.94,W1771&lt;573),13,IF(AND(W1771&gt;162.68,W1771&lt;164),14,IF(AND(W1771&gt;755.97,W1771&lt;757),15,IF(AND(W1771&gt;667.99,W1771&lt;669),16,IF(AND(W1771&gt;196.66,W1771&lt;198),17,IF(AND(W1771&gt;989.88,W1771&lt;991),18,IF(AND(W1771&gt;731.33,W1771&lt;733),19,IF(AND(W1771&gt;377.7,W1771&lt;379),20))))))))))))))))))</f>
        <v>0</v>
      </c>
      <c r="AM1771" s="52" t="b">
        <f>IF(AND(Y1771&gt;46.2,Y1771&lt;46.5),3,IF(AND(Y1771&gt;18.8,Y1771&lt;19.1),4,IF(AND(Y1771&gt;15.8,Y1771&lt;16),5,IF(AND(Y1771&gt;78.7,Y1771&lt;79),6,IF(AND(Y1771&gt;32.1,Y1771&lt;32.4),7,IF(AND(Y1771&gt;26.9,Y1771&lt;27.3),8,IF(AND(Y1771&gt;125,Y1771&lt;125.5),9,IF(AND(Y1771&gt;48.2,Y1771&lt;48.52),10,IF(AND(Y1771&gt;43.1,Y1771&lt;43.6),11,IF(AND(Y1771&gt;48.53,Y1771&lt;48.7),12,IF(AND(Y1771&gt;19.6,Y1771&lt;20.1),13,IF(AND(Y1771&gt;16.5,Y1771&lt;16.9),14,IF(AND(Y1771&gt;82.4,Y1771&lt;82.8),15,IF(AND(Y1771&gt;33.6,Y1771&lt;34),16,IF(AND(Y1771&gt;28,Y1771&lt;28.6),17,IF(AND(Y1771&gt;130.8,Y1771&lt;131.4),18,IF(AND(Y1771&gt;50.5,Y1771&lt;50.9),19,IF(AND(Y1771&gt;45.2,Y1771&lt;45.8),20))))))))))))))))))</f>
        <v>0</v>
      </c>
      <c r="AO1771" s="4">
        <f t="shared" si="4044"/>
        <v>0</v>
      </c>
      <c r="AP1771" s="4">
        <f t="shared" si="4045"/>
        <v>0</v>
      </c>
      <c r="AQ1771" s="4">
        <f t="shared" si="4037"/>
        <v>0</v>
      </c>
      <c r="AU1771" s="328"/>
      <c r="AV1771" s="316"/>
      <c r="AW1771" s="325"/>
      <c r="AX1771" s="322" t="s">
        <v>53</v>
      </c>
      <c r="AY1771" s="293"/>
      <c r="AZ1771" s="11">
        <f>ROUND(AZ1770/AW1764,2)</f>
        <v>722.58</v>
      </c>
      <c r="BA1771" s="11">
        <f>ROUND(BA1770/AW1764,2)</f>
        <v>0</v>
      </c>
      <c r="BB1771" s="11">
        <f>ROUND(BB1770/AW1764,2)</f>
        <v>0</v>
      </c>
      <c r="BC1771" s="11">
        <f>ROUND(BC1770/AW1764,2)</f>
        <v>0</v>
      </c>
      <c r="BD1771" s="11">
        <f>ROUND(BD1770/AW1764,2)</f>
        <v>0</v>
      </c>
      <c r="BE1771" s="11">
        <f>ROUND(BE1770/AW1764,2)</f>
        <v>0</v>
      </c>
      <c r="BF1771" s="11">
        <f>ROUND(BF1770/AW1764,2)</f>
        <v>722.58</v>
      </c>
      <c r="BG1771" s="11">
        <f>ROUND(BG1770/AW1764,2)</f>
        <v>722.58</v>
      </c>
      <c r="BH1771" s="11">
        <f>ROUND(BH1770/AW1764,2)</f>
        <v>0</v>
      </c>
      <c r="BI1771" s="11">
        <f>ROUND(BI1770/AW1764,2)</f>
        <v>0</v>
      </c>
      <c r="BJ1771" s="11">
        <f>ROUND(BJ1770/AW1764,2)</f>
        <v>0</v>
      </c>
      <c r="BK1771" s="11">
        <f>ROUND(BK1770/AW1764,2)</f>
        <v>0</v>
      </c>
      <c r="BL1771" s="11">
        <f>ROUND(BL1770/AW1764,2)</f>
        <v>0</v>
      </c>
      <c r="BM1771" s="11">
        <f>ROUND(BM1770/AW1764,2)</f>
        <v>0</v>
      </c>
      <c r="BN1771" s="11">
        <f>ROUND(BN1770/AW1764,2)</f>
        <v>0</v>
      </c>
      <c r="BO1771" s="11">
        <f>ROUND(BO1770/AW1764,2)</f>
        <v>0</v>
      </c>
      <c r="BP1771" s="11">
        <f>ROUND(BP1770/AW1764,2)</f>
        <v>0</v>
      </c>
      <c r="BQ1771" s="11">
        <f>ROUND(BQ1770/AW1764,2)</f>
        <v>0</v>
      </c>
      <c r="BR1771" s="11">
        <f>ROUND(BR1770/AW1764,2)</f>
        <v>0</v>
      </c>
      <c r="BS1771" s="11">
        <f>ROUND(BS1770/AW1764,2)</f>
        <v>0</v>
      </c>
      <c r="BT1771" s="11">
        <f>ROUND(BT1770/AW1764,2)</f>
        <v>0</v>
      </c>
      <c r="BU1771" s="27" t="s">
        <v>335</v>
      </c>
      <c r="BX1771" s="52" t="b">
        <f>IF(AND(BA1771&gt;947.15,BA1771&lt;949),3,IF(AND(BA1771&gt;623.59,BA1771&lt;625),4,IF(AND(BA1771&gt;237.38,BA1771&lt;239),5,IF(AND(BA1771&gt;1986,BA1771&lt;1988),6,IF(AND(BA1771&gt;739.75,BA1771&lt;741),7,IF(AND(BA1771&gt;282.91,BA1771&lt;284),8,IF(AND(BA1771&gt;2681.35,BA1771&lt;2683),9,IF(AND(BA1771&gt;828.59,BA1771&lt;830),10,IF(AND(BA1771&gt;585.15,BA1771&lt;587),11,IF(AND(BA1771&gt;991.71,BA1771&lt;993),12,IF(AND(BA1771&gt;652.95,BA1771&lt;654),13,IF(AND(BA1771&gt;248.59,BA1771&lt;250),14,IF(AND(BA1771&gt;2079.39,BA1771&lt;2081),15,IF(AND(BA1771&gt;774.57,BA1771&lt;776),16,IF(AND(BA1771&gt;296.25,BA1771&lt;298),17,IF(AND(BA1771&gt;2807.42,BA1771&lt;2809),18,IF(AND(BA1771&gt;867.59,BA1771&lt;869),19,IF(AND(BA1771&gt;612.7,BA1771&lt;614),20))))))))))))))))))</f>
        <v>0</v>
      </c>
      <c r="BY1771" s="52" t="b">
        <f>IF(AND(BC1771&gt;1204.78,BC1771&lt;1206),5,IF(AND(BC1771&gt;1407.63,BC1771&lt;1409),8,IF(AND(BC1771&gt;1427.91,BC1771&lt;1429),11,IF(AND(BC1771&gt;1261.45,BC1771&lt;1263),14,IF(AND(BC1771&gt;1473.83,BC1771&lt;1475),17,IF(AND(BC1771&gt;1495.07,BC1771&lt;1497),20))))))</f>
        <v>0</v>
      </c>
      <c r="BZ1771" s="52" t="b">
        <f>IF(AND(BD1771&gt;486.32,BD1771&lt;488),3,IF(AND(BD1771&gt;324.64,BD1771&lt;326),4,IF(AND(BD1771&gt;286.99,BD1771&lt;288.5),5,IF(AND(BD1771&gt;617.7,BD1771&lt;618),6,IF(AND(BD1771&gt;411.3,BD1771&lt;413),7,IF(AND(BD1771&gt;365.04,BD1771&lt;367),8,IF(AND(BD1771&gt;797.54,BD1771&lt;799),9,IF(AND(BD1771&gt;533.49,BD1771&lt;535),10,IF(AND(BD1771&gt;475.86,BD1771&lt;477),11,IF(AND(BD1771&gt;509.22,BD1771&lt;511),12,IF(AND(BD1771&gt;339.94,BD1771&lt;341.2),13,IF(AND(BD1771&gt;300.53,BD1771&lt;302),14,IF(AND(BD1771&gt;646.78,BD1771&lt;648),15,IF(AND(BD1771&gt;430.68,BD1771&lt;432),16,IF(AND(BD1771&gt;382.24,BD1771&lt;384),17,IF(AND(BD1771&gt;835.07,BD1771&lt;837),18,IF(AND(BD1771&gt;558.61,BD1771&lt;560),19,IF(AND(BD1771&gt;498.27,BD1771&lt;500),20))))))))))))))))))</f>
        <v>0</v>
      </c>
      <c r="CA1771" s="52" t="b">
        <f>IF(AND(BF1771&gt;497.89,BF1771&lt;499),3,IF(AND(BF1771&gt;360.29,BF1771&lt;362),4,IF(AND(BF1771&gt;249.38,BF1771&lt;251),5,IF(AND(BF1771&gt;628.22,BF1771&lt;630),6,IF(AND(BF1771&gt;455.21,BF1771&lt;457),7,IF(AND(BF1771&gt;315.16,BF1771&lt;317),8,IF(AND(BF1771&gt;814.35,BF1771&lt;816),9,IF(AND(BF1771&gt;571.19,BF1771&lt;573),10,IF(AND(BF1771&gt;401.59,BF1771&lt;403),11,IF(AND(BF1771&gt;521.33,BF1771&lt;523),12,IF(AND(BF1771&gt;377.28,BF1771&lt;379),13,IF(AND(BF1771&gt;261.15,BF1771&lt;263),14,IF(AND(BF1771&gt;657.8,BF1771&lt;659),15,IF(AND(BF1771&gt;476.66,BF1771&lt;478),16,IF(AND(BF1771&gt;330.01,BF1771&lt;332),17,IF(AND(BF1771&gt;852.67,BF1771&lt;854),18,IF(AND(BF1771&gt;598.08,BF1771&lt;600),19,IF(AND(BF1771&gt;420.51,BF1771&lt;422),20))))))))))))))))))</f>
        <v>0</v>
      </c>
      <c r="CB1771" s="52" t="b">
        <f>IF(AND(BK1771&gt;358.85,BK1771&lt;360),3,IF(AND(BK1771&gt;129.83,BK1771&lt;131),4,IF(AND(BK1771&gt;77.61,BK1771&lt;79),5,IF(AND(BK1771&gt;426.19,BK1771&lt;428),6,IF(AND(BK1771&gt;159.77,BK1771&lt;161),7,IF(AND(BK1771&gt;94.38,BK1771&lt;96),8,IF(AND(BK1771&gt;567.37,BK1771&lt;569),9,IF(AND(BK1771&gt;203.4,BK1771&lt;205),10,IF(AND(BK1771&gt;131.96,BK1771&lt;133),11,IF(AND(BK1771&gt;375.76,BK1771&lt;377),12,IF(AND(BK1771&gt;135.98,BK1771&lt;137),13,IF(AND(BK1771&gt;81.31,BK1771&lt;83),14,IF(AND(BK1771&gt;446.27,BK1771&lt;448),15,IF(AND(BK1771&gt;167.32,BK1771&lt;169),16,IF(AND(BK1771&gt;98.86,BK1771&lt;100),17,IF(AND(BK1771&gt;594.08,BK1771&lt;596),18,IF(AND(BK1771&gt;213.01,BK1771&lt;215),19,IF(AND(BK1771&gt;138.21,BK1771&lt;140),20))))))))))))))))))</f>
        <v>0</v>
      </c>
      <c r="CC1771" s="52" t="b">
        <f>IF(AND(BM1771&gt;195.17,BM1771&lt;197),3,IF(AND(BM1771&gt;88.93,BM1771&lt;90),4,IF(AND(BM1771&gt;47.88,BM1771&lt;49),5,IF(AND(BM1771&gt;245.08,BM1771&lt;247),6,IF(AND(BM1771&gt;111.07,BM1771&lt;113),7,IF(AND(BM1771&gt;60.92,BM1771&lt;62),8,IF(AND(BM1771&gt;296.11,BM1771&lt;298),9,IF(AND(BM1771&gt;139.41,BM1771&lt;141),10,IF(AND(BM1771&gt;78.67,BM1771&lt;80),11,IF(AND(BM1771&gt;204.39,BM1771&lt;206),12,IF(AND(BM1771&gt;93.16,BM1771&lt;95),13,IF(AND(BM1771&gt;50.17,BM1771&lt;52),14,IF(AND(BM1771&gt;256.64,BM1771&lt;258),15,IF(AND(BM1771&gt;116.33,BM1771&lt;118),16,IF(AND(BM1771&gt;63.83,BM1771&lt;65),17,IF(AND(BM1771&gt;310.07,BM1771&lt;312),18,IF(AND(BM1771&gt;146.01,BM1771&lt;148),19,IF(AND(BM1771&gt;82.42,BM1771&lt;84),20))))))))))))))))))</f>
        <v>0</v>
      </c>
      <c r="CD1771" s="52" t="b">
        <f>IF(AND(BO1771&gt;107.35,BO1771&lt;109),3,IF(AND(BO1771&gt;63.65,BO1771&lt;65),4,IF(AND(BO1771&gt;44.75,BO1771&lt;46),5,IF(AND(BO1771&gt;143.27,BO1771&lt;145),6,IF(AND(BO1771&gt;85.58,BO1771&lt;87),7,IF(AND(BO1771&gt;60.46,BO1771&lt;62),8,IF(AND(BO1771&gt;194.16,BO1771&lt;196),9,IF(AND(BO1771&gt;117.24,BO1771&lt;119),10,IF(AND(BO1771&gt;82.88,BO1771&lt;84),11,IF(AND(BO1771&gt;112.44,BO1771&lt;114),12,IF(AND(BO1771&gt;66.69,BO1771&lt;68),13,IF(AND(BO1771&gt;46.9,BO1771&lt;48),14,IF(AND(BO1771&gt;150.05,BO1771&lt;152),15,IF(AND(BO1771&gt;90.65,BO1771&lt;91),16,IF(AND(BO1771&gt;63.34,BO1771&lt;65),17,IF(AND(BO1771&gt;203.34,BO1771&lt;205),18,IF(AND(BO1771&gt;122.8,BO1771&lt;124),19,IF(AND(BO1771&gt;86.83,BO1771&lt;88),20))))))))))))))))))</f>
        <v>0</v>
      </c>
      <c r="CE1771" s="52" t="b">
        <f>IF(AND(BP1771&gt;139.85,BP1771&lt;141),3,IF(AND(BP1771&gt;103.84,BP1771&lt;105),4,IF(AND(BP1771&gt;52.32,BP1771&lt;54),5,IF(AND(BP1771&gt;285.46,BP1771&lt;287),6,IF(AND(BP1771&gt;118.42,BP1771&lt;120),7,IF(AND(BP1771&gt;62.42,BP1771&lt;64),8,IF(AND(BP1771&gt;412.27,BP1771&lt;414),9,IF(AND(BP1771&gt;140.33,BP1771&lt;142),10,IF(AND(BP1771&gt;145,BP1771&lt;147),11,IF(AND(BP1771&gt;146.47,BP1771&lt;148),12,IF(AND(BP1771&gt;108.77,BP1771&lt;110),13,IF(AND(BP1771&gt;54.82,BP1771&lt;56),14,IF(AND(BP1771&gt;298.92,BP1771&lt;300),15,IF(AND(BP1771&gt;124.03,BP1771&lt;126),16,IF(AND(BP1771&gt;65.4,BP1771&lt;67),17,IF(AND(BP1771&gt;431.69,BP1771&lt;433),18,IF(AND(BP1771&gt;146.97,BP1771&lt;148),19,IF(AND(BP1771&gt;151.86,BP1771&lt;153),20))))))))))))))))))</f>
        <v>0</v>
      </c>
      <c r="CF1771" s="52" t="b">
        <f>IF(AND(BQ1771&gt;350.42,BQ1771&lt;352),3,IF(AND(BQ1771&gt;546.22,BQ1771&lt;548),4,IF(AND(BQ1771&gt;155.33,BQ1771&lt;157),5,IF(AND(BQ1771&gt;721.99,BQ1771&lt;723),6,IF(AND(BQ1771&gt;638.96,BQ1771&lt;639),7,IF(AND(BQ1771&gt;187.79,BQ1771&lt;189),8,IF(AND(BQ1771&gt;945.4,BQ1771&lt;947),9,IF(AND(BQ1771&gt;698.46,BQ1771&lt;670),10,IF(AND(BQ1771&gt;360.7,BQ1771&lt;362),11,IF(AND(BQ1771&gt;366.94,BQ1771&lt;368),12,IF(AND(BQ1771&gt;571.94,BQ1771&lt;573),13,IF(AND(BQ1771&gt;162.68,BQ1771&lt;164),14,IF(AND(BQ1771&gt;755.97,BQ1771&lt;757),15,IF(AND(BQ1771&gt;667.99,BQ1771&lt;669),16,IF(AND(BQ1771&gt;196.66,BQ1771&lt;198),17,IF(AND(BQ1771&gt;989.88,BQ1771&lt;991),18,IF(AND(BQ1771&gt;731.33,BQ1771&lt;733),19,IF(AND(BQ1771&gt;377.7,BQ1771&lt;379),20))))))))))))))))))</f>
        <v>0</v>
      </c>
      <c r="CG1771" s="52" t="b">
        <f>IF(AND(BS1771&gt;46.2,BS1771&lt;46.5),3,IF(AND(BS1771&gt;18.8,BS1771&lt;19.1),4,IF(AND(BS1771&gt;15.8,BS1771&lt;16),5,IF(AND(BS1771&gt;78.7,BS1771&lt;79),6,IF(AND(BS1771&gt;32.1,BS1771&lt;32.4),7,IF(AND(BS1771&gt;26.9,BS1771&lt;27.3),8,IF(AND(BS1771&gt;125,BS1771&lt;125.5),9,IF(AND(BS1771&gt;48.2,BS1771&lt;48.52),10,IF(AND(BS1771&gt;43.1,BS1771&lt;43.6),11,IF(AND(BS1771&gt;48.53,BS1771&lt;48.7),12,IF(AND(BS1771&gt;19.6,BS1771&lt;20.1),13,IF(AND(BS1771&gt;16.5,BS1771&lt;16.9),14,IF(AND(BS1771&gt;82.4,BS1771&lt;82.8),15,IF(AND(BS1771&gt;33.6,BS1771&lt;34),16,IF(AND(BS1771&gt;28,BS1771&lt;28.6),17,IF(AND(BS1771&gt;130.8,BS1771&lt;131.4),18,IF(AND(BS1771&gt;50.5,BS1771&lt;50.9),19,IF(AND(BS1771&gt;45.2,BS1771&lt;45.8),20))))))))))))))))))</f>
        <v>0</v>
      </c>
    </row>
    <row r="1772" spans="1:88" ht="90" customHeight="1">
      <c r="A1772" s="374"/>
      <c r="B1772" s="300"/>
      <c r="C1772" s="289"/>
      <c r="D1772" s="292" t="s">
        <v>54</v>
      </c>
      <c r="E1772" s="293"/>
      <c r="F1772" s="10" t="s">
        <v>36</v>
      </c>
      <c r="G1772" s="12">
        <f>IF(AD1772=FALSE,0,AD1772)</f>
        <v>0</v>
      </c>
      <c r="H1772" s="12" t="s">
        <v>36</v>
      </c>
      <c r="I1772" s="12">
        <f>IF(AE1772=FALSE,0,AE1772)</f>
        <v>0</v>
      </c>
      <c r="J1772" s="12">
        <f>IF(AF1772=FALSE,0,AF1772)</f>
        <v>0</v>
      </c>
      <c r="K1772" s="12" t="s">
        <v>36</v>
      </c>
      <c r="L1772" s="12">
        <f>IF(AG1772=FALSE,0,AG1772)</f>
        <v>361.29</v>
      </c>
      <c r="M1772" s="12" t="s">
        <v>36</v>
      </c>
      <c r="N1772" s="12" t="s">
        <v>36</v>
      </c>
      <c r="O1772" s="12" t="s">
        <v>36</v>
      </c>
      <c r="P1772" s="12" t="s">
        <v>36</v>
      </c>
      <c r="Q1772" s="12">
        <f>IF(AH1772=FALSE,0,AH1772)</f>
        <v>0</v>
      </c>
      <c r="R1772" s="12" t="s">
        <v>36</v>
      </c>
      <c r="S1772" s="12">
        <f>IF(AI1772=FALSE,0,AI1772)</f>
        <v>0</v>
      </c>
      <c r="T1772" s="12" t="s">
        <v>36</v>
      </c>
      <c r="U1772" s="12">
        <f>IF(AJ1772=FALSE,0,AJ1772)</f>
        <v>0</v>
      </c>
      <c r="V1772" s="12">
        <f>IF(AK1772=FALSE,0,AK1772)</f>
        <v>0</v>
      </c>
      <c r="W1772" s="12">
        <f>IF(AL1772=FALSE,0,AL1772)</f>
        <v>0</v>
      </c>
      <c r="X1772" s="12" t="s">
        <v>36</v>
      </c>
      <c r="Y1772" s="12">
        <f>IF(AM1772=FALSE,0,AM1772)</f>
        <v>0</v>
      </c>
      <c r="Z1772" s="12" t="s">
        <v>36</v>
      </c>
      <c r="AA1772" s="27" t="s">
        <v>336</v>
      </c>
      <c r="AD1772" s="52" t="b">
        <f>IF(AD1771=3,948.15,IF(AD1771=4,624.59,IF(AD1771=5,238.38,IF(AD1771=6,1987,IF(AD1771=7,740.75,IF(AD1771=8,283.91,IF(AD1771=9,2682.35,IF(AD1771=10,829.59,IF(AD1771=11,586.15,IF(AD1771=12,992.71,IF(AD1771=13,653.95,IF(AD1771=14,249.59,IF(AD1771=15,2080.39,IF(AD1771=16,775.57,IF(AD1771=17,297.25,IF(AD1771=18,2808.42,IF(AD1771=19,868.59,IF(AD1771=20,613.7))))))))))))))))))</f>
        <v>0</v>
      </c>
      <c r="AE1772" s="52" t="b">
        <f>IF(AE1771=5,1205.78,IF(AE1771=8,1408.63,IF(AE1771=11,1428.91,IF(AE1771=14,1262.45,IF(AE1771=17,1474.83,IF(AE1771=20,1496.07))))))</f>
        <v>0</v>
      </c>
      <c r="AF1772" s="52" t="b">
        <f>IF(AF1771=3,487.32,IF(AF1771=4,325.64,IF(AF1771=5,287.99,IF(AF1771=6,618.7,IF(AF1771=7,412.3,IF(AF1771=8,366.04,IF(AF1771=9,798.54,IF(AF1771=10,534.49,IF(AF1771=11,476.86,IF(AF1771=12,510.22,IF(AF1771=13,340.94,IF(AF1771=14,301.53,IF(AF1771=15,647.78,IF(AF1771=16,431.68,IF(AF1771=17,383.24,IF(AF1771=18,836.07,IF(AF1771=19,559.61,IF(AF1771=20,499.27))))))))))))))))))</f>
        <v>0</v>
      </c>
      <c r="AG1772" s="52">
        <f>IF(AG1771=3,498.89,IF(AG1771=4,361.29,IF(AG1771=5,250.38,IF(AG1771=6,629.22,IF(AG1771=7,456.21,IF(AG1771=8,316.16,IF(AG1771=9,815.35,IF(AG1771=10,572.19,IF(AG1771=11,402.59,IF(AG1771=12,522.33,IF(AG1771=13,378.28,IF(AG1771=14,262.15,IF(AG1771=15,658.8,IF(AG1771=16,477.66,IF(AG1771=17,331.01,IF(AG1771=18,853.67,IF(AG1771=19,599.08,IF(AG1771=20,421.51))))))))))))))))))</f>
        <v>361.29</v>
      </c>
      <c r="AH1772" s="52" t="b">
        <f>IF(AH1771=3,359.85,IF(AH1771=4,130.83,IF(AH1771=5,78.61,IF(AH1771=6,427.19,IF(AH1771=7,160.77,IF(AH1771=8,95.38,IF(AH1771=9,568.37,IF(AH1771=10,204.4,IF(AH1771=11,132.96,IF(AH1771=12,376.76,IF(AH1771=13,136.98,IF(AH1771=14,82.31,IF(AH1771=15,447.27,IF(AH1771=16,168.32,IF(AH1771=17,99.86,IF(AH1771=18,595.08,IF(AH1771=19,214.01,IF(AH1771=20,139.21))))))))))))))))))</f>
        <v>0</v>
      </c>
      <c r="AI1772" s="52" t="b">
        <f>IF(AI1771=3,196.17,IF(AI1771=4,89.93,IF(AI1771=5,48.88,IF(AI1771=6,246.08,IF(AI1771=7,112.07,IF(AI1771=8,61.92,IF(AI1771=9,297.11,IF(AI1771=10,140.41,IF(AI1771=11,79.67,IF(AI1771=12,205.39,IF(AI1771=13,94.16,IF(AI1771=14,51.17,IF(AI1771=15,257.64,IF(AI1771=16,117.33,IF(AI1771=17,64.83,IF(AI1771=18,311.07,IF(AI1771=19,147.01,IF(AI1771=20,83.42))))))))))))))))))</f>
        <v>0</v>
      </c>
      <c r="AJ1772" s="52" t="b">
        <f>IF(AJ1771=3,108.35,IF(AJ1771=4,64.65,IF(AJ1771=5,45.75,IF(AJ1771=6,144.27,IF(AJ1771=7,86.58,IF(AJ1771=8,61.46,IF(AJ1771=9,195.16,IF(AJ1771=10,118.24,IF(AJ1771=11,83.88,IF(AJ1771=12,113.44,IF(AJ1771=13,67.69,IF(AJ1771=14,47.9,IF(AJ1771=15,151.05,IF(AJ1771=16,90.65,IF(AJ1771=17,64.34,IF(AJ1771=18,204.34,IF(AJ1771=19,123.8,IF(AJ1771=20,87.83))))))))))))))))))</f>
        <v>0</v>
      </c>
      <c r="AK1772" s="52" t="b">
        <f>IF(AK1771=3,140.85,IF(AK1771=4,104.84,IF(AK1771=5,53.32,IF(AK1771=6,286.46,IF(AK1771=7,119.42,IF(AK1771=8,63.42,IF(AK1771=9,413.27,IF(AK1771=10,141.33,IF(AK1771=11,146,IF(AK1771=12,147.47,IF(AK1771=13,109.77,IF(AK1771=14,55.82,IF(AK1771=15,299.92,IF(AK1771=16,125.03,IF(AK1771=17,66.4,IF(AK1771=18,432.69,IF(AK1771=19,147.97,IF(AK1771=20,152.86))))))))))))))))))</f>
        <v>0</v>
      </c>
      <c r="AL1772" s="52" t="b">
        <f>IF(AL1771=3,351.42,IF(AL1771=4,547.22,IF(AL1771=5,156.33,IF(AL1771=6,722.99,IF(AL1771=7,638.96,IF(AL1771=8,188.79,IF(AL1771=9,946.4,IF(AL1771=10,699.46,IF(AL1771=11,361.7,IF(AL1771=12,367.94,IF(AL1771=13,572.94,IF(AL1771=14,163.68,IF(AL1771=15,756.97,IF(AL1771=16,668.99,IF(AL1771=17,197.66,IF(AL1771=18,990.88,IF(AL1771=19,732.33,IF(AL1771=20,378.7))))))))))))))))))</f>
        <v>0</v>
      </c>
      <c r="AM1772" s="52" t="b">
        <f>IF(AM1771=3,46.41,IF(AM1771=4,19.01,IF(AM1771=5,15.96,IF(AM1771=6,78.9,IF(AM1771=7,32.34,IF(AM1771=8,27.09,IF(AM1771=9,125.27,IF(AM1771=10,48.48,IF(AM1771=11,43.47,IF(AM1771=12,48.59,IF(AM1771=13,19.9,IF(AM1771=14,16.71,IF(AM1771=15,82.61,IF(AM1771=16,33.86,IF(AM1771=17,28.36,IF(AM1771=18,131.15,IF(AM1771=19,50.76,IF(AM1771=20,45.51))))))))))))))))))</f>
        <v>0</v>
      </c>
      <c r="AO1772" s="4">
        <f t="shared" si="4044"/>
        <v>0</v>
      </c>
      <c r="AP1772" s="4">
        <f t="shared" si="4045"/>
        <v>0</v>
      </c>
      <c r="AQ1772" s="4">
        <f t="shared" si="4037"/>
        <v>0</v>
      </c>
      <c r="AU1772" s="328"/>
      <c r="AV1772" s="316"/>
      <c r="AW1772" s="325"/>
      <c r="AX1772" s="322" t="s">
        <v>54</v>
      </c>
      <c r="AY1772" s="293"/>
      <c r="AZ1772" s="10" t="s">
        <v>36</v>
      </c>
      <c r="BA1772" s="12">
        <f>IF(BX1772=FALSE,0,BX1772)</f>
        <v>0</v>
      </c>
      <c r="BB1772" s="12" t="s">
        <v>36</v>
      </c>
      <c r="BC1772" s="12">
        <f>IF(BY1772=FALSE,0,BY1772)</f>
        <v>0</v>
      </c>
      <c r="BD1772" s="12">
        <f>IF(BZ1772=FALSE,0,BZ1772)</f>
        <v>0</v>
      </c>
      <c r="BE1772" s="12" t="s">
        <v>36</v>
      </c>
      <c r="BF1772" s="12">
        <f>IF(CA1772=FALSE,0,CA1772)</f>
        <v>722.58</v>
      </c>
      <c r="BG1772" s="12" t="s">
        <v>36</v>
      </c>
      <c r="BH1772" s="12" t="s">
        <v>36</v>
      </c>
      <c r="BI1772" s="12" t="s">
        <v>36</v>
      </c>
      <c r="BJ1772" s="12" t="s">
        <v>36</v>
      </c>
      <c r="BK1772" s="12">
        <f>IF(CB1772=FALSE,0,CB1772)</f>
        <v>0</v>
      </c>
      <c r="BL1772" s="12" t="s">
        <v>36</v>
      </c>
      <c r="BM1772" s="12">
        <f>IF(CC1772=FALSE,0,CC1772)</f>
        <v>0</v>
      </c>
      <c r="BN1772" s="12" t="s">
        <v>36</v>
      </c>
      <c r="BO1772" s="12">
        <f>IF(CD1772=FALSE,0,CD1772)</f>
        <v>0</v>
      </c>
      <c r="BP1772" s="12">
        <f>IF(CE1772=FALSE,0,CE1772)</f>
        <v>0</v>
      </c>
      <c r="BQ1772" s="12">
        <f>IF(CF1772=FALSE,0,CF1772)</f>
        <v>0</v>
      </c>
      <c r="BR1772" s="12" t="s">
        <v>36</v>
      </c>
      <c r="BS1772" s="12">
        <f>IF(CG1772=FALSE,0,CG1772)</f>
        <v>0</v>
      </c>
      <c r="BT1772" s="12" t="s">
        <v>36</v>
      </c>
      <c r="BU1772" s="27" t="s">
        <v>336</v>
      </c>
      <c r="BX1772" s="52" t="b">
        <f>IF(AD1771=3,1896.3,IF(AD1771=4,1249.18,IF(AD1771=5,476.76,IF(AD1771=6,3974,IF(AD1771=7,1481.5,IF(AD1771=8,567.82,IF(AD1771=9,5364.7,IF(AD1771=10,1659.18,IF(AD1771=11,1172.3)))))))))</f>
        <v>0</v>
      </c>
      <c r="BY1772" s="52" t="b">
        <f>IF(AE1771=5,2411.56,IF(AE1771=8,2817.26,IF(AE1771=11,2857.82)))</f>
        <v>0</v>
      </c>
      <c r="BZ1772" s="52" t="b">
        <f>IF(AF1771=3,974.64,IF(AF1771=4,651.28,IF(AF1771=5,575.98,IF(AF1771=6,1237.4,IF(AF1771=7,824.6,IF(AF1771=8,732.08,IF(AF1771=9,1597.08,IF(AF1771=10,1068.98,IF(AF1771=11,953.72)))))))))</f>
        <v>0</v>
      </c>
      <c r="CA1772" s="52">
        <f>IF(AG1771=3,997.78,IF(AG1771=4,722.58,IF(AG1771=5,500.76,IF(AG1771=6,1258.44,IF(AG1771=7,912.42,IF(AG1771=8,632.32,IF(AG1771=9,1630.7,IF(AG1771=10,1144.38,IF(AG1771=11,805.18)))))))))</f>
        <v>722.58</v>
      </c>
      <c r="CB1772" s="52" t="b">
        <f>IF(AH1771=3,719.7,IF(AH1771=4,261.66,IF(AH1771=5,157.22,IF(AH1771=6,854.38,IF(AH1771=7,321.54,IF(AH1771=8,190.76,IF(AH1771=9,1136.74,IF(AH1771=10,408.8,IF(AH1771=11,265.92)))))))))</f>
        <v>0</v>
      </c>
      <c r="CC1772" s="52" t="b">
        <f>IF(AI1771=3,392.34,IF(AI1771=4,179.86,IF(AI1771=5,97.76,IF(AI1771=6,492.16,IF(AI1771=7,224.14,IF(AI1771=8,123.84,IF(AI1771=9,594.22,IF(AI1771=10,280.82,IF(AI1771=11,159.34)))))))))</f>
        <v>0</v>
      </c>
      <c r="CD1772" s="52" t="b">
        <f>IF(AJ1771=3,216.7,IF(AJ1771=4,129.3,IF(AJ1771=5,91.5,IF(AJ1771=6,288.54,IF(AJ1771=7,173.16,IF(AJ1771=8,122.92,IF(AJ1771=9,390.32,IF(AJ1771=10,236.48,IF(AJ1771=11,167.76)))))))))</f>
        <v>0</v>
      </c>
      <c r="CE1772" s="52" t="b">
        <f>IF(AK1771=3,281.7,IF(AK1771=4,209.68,IF(AK1771=5,106.64,IF(AK1771=6,572.92,IF(AK1771=7,238.84,IF(AK1771=8,126.84,IF(AK1771=9,826.54,IF(AK1771=10,282.66,IF(AK1771=11,292)))))))))</f>
        <v>0</v>
      </c>
      <c r="CF1772" s="52" t="b">
        <f>IF(AL1771=3,702.84,IF(AL1771=4,1094.44,IF(AL1771=5,312.66,IF(AL1771=6,1445.98,IF(AL1771=7,1277.92,IF(AL1771=8,377.58,IF(AL1771=9,1892.8,IF(AL1771=10,1398.92,IF(AL1771=11,723.4)))))))))</f>
        <v>0</v>
      </c>
      <c r="CG1772" s="52" t="b">
        <f>IF(AM1771=3,92.82,IF(AM1771=4,38.02,IF(AM1771=5,31.92,IF(AM1771=6,157.8,IF(AM1771=7,64.68,IF(AM1771=8,54.18,IF(AM1771=9,250.54,IF(AM1771=10,96.96,IF(AM1771=11,86.94)))))))))</f>
        <v>0</v>
      </c>
    </row>
    <row r="1773" spans="1:88" ht="15" customHeight="1">
      <c r="A1773" s="99" t="s">
        <v>294</v>
      </c>
      <c r="B1773" s="99"/>
      <c r="C1773" s="99"/>
      <c r="D1773" s="99"/>
      <c r="E1773" s="99"/>
      <c r="F1773" s="99"/>
      <c r="G1773" s="99"/>
      <c r="H1773" s="99"/>
      <c r="I1773" s="99"/>
      <c r="J1773" s="99"/>
      <c r="K1773" s="99"/>
      <c r="L1773" s="99"/>
      <c r="M1773" s="99"/>
      <c r="N1773" s="99"/>
      <c r="O1773" s="99"/>
      <c r="P1773" s="99"/>
      <c r="Q1773" s="99"/>
      <c r="R1773" s="99"/>
      <c r="S1773" s="99"/>
      <c r="T1773" s="99"/>
      <c r="U1773" s="99"/>
      <c r="V1773" s="99"/>
      <c r="W1773" s="99"/>
      <c r="X1773" s="99"/>
      <c r="Y1773" s="99"/>
      <c r="Z1773" s="99"/>
      <c r="AA1773" s="74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>
        <f t="shared" si="4044"/>
        <v>2015</v>
      </c>
      <c r="AP1773" s="8">
        <f t="shared" si="4045"/>
        <v>0</v>
      </c>
      <c r="AQ1773" s="8">
        <f t="shared" ref="AQ1773:AQ1798" si="4111">MAX(AO1773:AP1773)</f>
        <v>2015</v>
      </c>
      <c r="AU1773" s="408" t="s">
        <v>294</v>
      </c>
      <c r="AV1773" s="408"/>
      <c r="AW1773" s="408"/>
      <c r="AX1773" s="408"/>
      <c r="AY1773" s="408"/>
      <c r="AZ1773" s="408"/>
      <c r="BA1773" s="408"/>
      <c r="BB1773" s="408"/>
      <c r="BC1773" s="408"/>
      <c r="BD1773" s="408"/>
      <c r="BE1773" s="408"/>
      <c r="BF1773" s="408"/>
      <c r="BG1773" s="408"/>
      <c r="BH1773" s="408"/>
      <c r="BI1773" s="408"/>
      <c r="BJ1773" s="408"/>
      <c r="BK1773" s="408"/>
      <c r="BL1773" s="408"/>
      <c r="BM1773" s="408"/>
      <c r="BN1773" s="408"/>
      <c r="BO1773" s="408"/>
      <c r="BP1773" s="408"/>
      <c r="BQ1773" s="408"/>
      <c r="BR1773" s="408"/>
      <c r="BS1773" s="408"/>
      <c r="BT1773" s="408"/>
      <c r="BU1773" s="74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</row>
    <row r="1774" spans="1:88" ht="15" customHeight="1">
      <c r="A1774" s="88" t="s">
        <v>304</v>
      </c>
      <c r="B1774" s="89"/>
      <c r="C1774" s="89"/>
      <c r="D1774" s="89"/>
      <c r="E1774" s="89"/>
      <c r="F1774" s="89"/>
      <c r="G1774" s="89"/>
      <c r="H1774" s="89"/>
      <c r="I1774" s="89"/>
      <c r="J1774" s="89"/>
      <c r="K1774" s="89"/>
      <c r="L1774" s="89"/>
      <c r="M1774" s="89"/>
      <c r="N1774" s="89"/>
      <c r="O1774" s="89"/>
      <c r="P1774" s="89"/>
      <c r="Q1774" s="89"/>
      <c r="R1774" s="89"/>
      <c r="S1774" s="89"/>
      <c r="T1774" s="89"/>
      <c r="U1774" s="89"/>
      <c r="V1774" s="89"/>
      <c r="W1774" s="89"/>
      <c r="X1774" s="89"/>
      <c r="Y1774" s="89"/>
      <c r="Z1774" s="90"/>
      <c r="AO1774" s="4">
        <f t="shared" si="4044"/>
        <v>0</v>
      </c>
      <c r="AP1774" s="4">
        <f t="shared" si="4045"/>
        <v>0</v>
      </c>
      <c r="AQ1774" s="4">
        <f t="shared" si="4111"/>
        <v>0</v>
      </c>
      <c r="AU1774" s="304" t="s">
        <v>304</v>
      </c>
      <c r="AV1774" s="305"/>
      <c r="AW1774" s="305"/>
      <c r="AX1774" s="305"/>
      <c r="AY1774" s="305"/>
      <c r="AZ1774" s="305"/>
      <c r="BA1774" s="305"/>
      <c r="BB1774" s="305"/>
      <c r="BC1774" s="305"/>
      <c r="BD1774" s="305"/>
      <c r="BE1774" s="305"/>
      <c r="BF1774" s="305"/>
      <c r="BG1774" s="305"/>
      <c r="BH1774" s="305"/>
      <c r="BI1774" s="305"/>
      <c r="BJ1774" s="305"/>
      <c r="BK1774" s="305"/>
      <c r="BL1774" s="305"/>
      <c r="BM1774" s="305"/>
      <c r="BN1774" s="305"/>
      <c r="BO1774" s="305"/>
      <c r="BP1774" s="305"/>
      <c r="BQ1774" s="305"/>
      <c r="BR1774" s="305"/>
      <c r="BS1774" s="305"/>
      <c r="BT1774" s="306"/>
    </row>
    <row r="1775" spans="1:88" ht="30" customHeight="1">
      <c r="A1775" s="295" t="s">
        <v>25</v>
      </c>
      <c r="B1775" s="298" t="s">
        <v>287</v>
      </c>
      <c r="C1775" s="307">
        <v>5940</v>
      </c>
      <c r="D1775" s="298" t="s">
        <v>27</v>
      </c>
      <c r="E1775" s="36" t="s">
        <v>28</v>
      </c>
      <c r="F1775" s="10">
        <f>G1775+I1775+J1775+L1775+Q1775+S1775+U1775+V1775+W1775+Y1775+Z1775</f>
        <v>3481731</v>
      </c>
      <c r="G1775" s="44">
        <v>3481731</v>
      </c>
      <c r="H1775" s="10">
        <v>0</v>
      </c>
      <c r="I1775" s="46">
        <v>0</v>
      </c>
      <c r="J1775" s="46">
        <v>0</v>
      </c>
      <c r="K1775" s="10">
        <v>0</v>
      </c>
      <c r="L1775" s="10">
        <f>M1775+O1775</f>
        <v>0</v>
      </c>
      <c r="M1775" s="13">
        <v>0</v>
      </c>
      <c r="N1775" s="10">
        <v>0</v>
      </c>
      <c r="O1775" s="13">
        <v>0</v>
      </c>
      <c r="P1775" s="10">
        <v>0</v>
      </c>
      <c r="Q1775" s="13">
        <v>0</v>
      </c>
      <c r="R1775" s="10">
        <v>0</v>
      </c>
      <c r="S1775" s="13">
        <v>0</v>
      </c>
      <c r="T1775" s="10">
        <v>0</v>
      </c>
      <c r="U1775" s="13">
        <v>0</v>
      </c>
      <c r="V1775" s="14">
        <v>0</v>
      </c>
      <c r="W1775" s="14">
        <v>0</v>
      </c>
      <c r="X1775" s="10">
        <v>0</v>
      </c>
      <c r="Y1775" s="14">
        <v>0</v>
      </c>
      <c r="Z1775" s="14">
        <v>0</v>
      </c>
      <c r="AA1775" s="27" t="s">
        <v>328</v>
      </c>
      <c r="AO1775" s="4">
        <f t="shared" si="4044"/>
        <v>0</v>
      </c>
      <c r="AP1775" s="4">
        <f t="shared" si="4045"/>
        <v>0</v>
      </c>
      <c r="AQ1775" s="4">
        <f t="shared" si="4111"/>
        <v>0</v>
      </c>
      <c r="AU1775" s="295"/>
      <c r="AV1775" s="298"/>
      <c r="AW1775" s="307"/>
      <c r="AX1775" s="298" t="s">
        <v>27</v>
      </c>
      <c r="AY1775" s="36" t="s">
        <v>28</v>
      </c>
      <c r="AZ1775" s="10"/>
      <c r="BA1775" s="44"/>
      <c r="BB1775" s="10"/>
      <c r="BC1775" s="44"/>
      <c r="BD1775" s="44"/>
      <c r="BE1775" s="10"/>
      <c r="BF1775" s="44"/>
      <c r="BG1775" s="10"/>
      <c r="BH1775" s="10"/>
      <c r="BI1775" s="10"/>
      <c r="BJ1775" s="10"/>
      <c r="BK1775" s="44"/>
      <c r="BL1775" s="10"/>
      <c r="BM1775" s="44"/>
      <c r="BN1775" s="10"/>
      <c r="BO1775" s="44"/>
      <c r="BP1775" s="44"/>
      <c r="BQ1775" s="44"/>
      <c r="BR1775" s="10"/>
      <c r="BS1775" s="44"/>
      <c r="BT1775" s="10"/>
      <c r="BU1775" s="27" t="s">
        <v>328</v>
      </c>
      <c r="CI1775" s="32">
        <f>BF1775-BG1775</f>
        <v>0</v>
      </c>
    </row>
    <row r="1776" spans="1:88" ht="60" customHeight="1">
      <c r="A1776" s="296"/>
      <c r="B1776" s="299"/>
      <c r="C1776" s="308"/>
      <c r="D1776" s="300"/>
      <c r="E1776" s="36" t="s">
        <v>29</v>
      </c>
      <c r="F1776" s="10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27" t="s">
        <v>329</v>
      </c>
      <c r="AO1776" s="4">
        <f t="shared" si="4044"/>
        <v>0</v>
      </c>
      <c r="AP1776" s="4">
        <f t="shared" si="4045"/>
        <v>0</v>
      </c>
      <c r="AQ1776" s="4">
        <f t="shared" si="4111"/>
        <v>0</v>
      </c>
      <c r="AU1776" s="296"/>
      <c r="AV1776" s="299"/>
      <c r="AW1776" s="308"/>
      <c r="AX1776" s="300"/>
      <c r="AY1776" s="36" t="s">
        <v>29</v>
      </c>
      <c r="AZ1776" s="10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27" t="s">
        <v>329</v>
      </c>
    </row>
    <row r="1777" spans="1:88" ht="120" customHeight="1">
      <c r="A1777" s="296"/>
      <c r="B1777" s="299"/>
      <c r="C1777" s="308"/>
      <c r="D1777" s="298" t="s">
        <v>30</v>
      </c>
      <c r="E1777" s="36" t="s">
        <v>31</v>
      </c>
      <c r="F1777" s="10">
        <f t="shared" ref="F1777:F1780" si="4112">G1777+I1777+J1777+L1777+Q1777+S1777+U1777+V1777+W1777+Y1777+Z1777</f>
        <v>0</v>
      </c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27" t="s">
        <v>330</v>
      </c>
      <c r="AO1777" s="4">
        <f t="shared" si="4044"/>
        <v>0</v>
      </c>
      <c r="AP1777" s="4">
        <f t="shared" si="4045"/>
        <v>0</v>
      </c>
      <c r="AQ1777" s="4">
        <f t="shared" si="4111"/>
        <v>0</v>
      </c>
      <c r="AT1777" s="32">
        <f>AZ1777-BC1777</f>
        <v>0</v>
      </c>
      <c r="AU1777" s="296"/>
      <c r="AV1777" s="299"/>
      <c r="AW1777" s="308"/>
      <c r="AX1777" s="298" t="s">
        <v>30</v>
      </c>
      <c r="AY1777" s="36" t="s">
        <v>31</v>
      </c>
      <c r="AZ1777" s="10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27" t="s">
        <v>330</v>
      </c>
    </row>
    <row r="1778" spans="1:88" ht="30" customHeight="1">
      <c r="A1778" s="296"/>
      <c r="B1778" s="299"/>
      <c r="C1778" s="308"/>
      <c r="D1778" s="299"/>
      <c r="E1778" s="36" t="s">
        <v>32</v>
      </c>
      <c r="F1778" s="10">
        <f t="shared" si="4112"/>
        <v>0</v>
      </c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27" t="s">
        <v>331</v>
      </c>
      <c r="AO1778" s="4">
        <f t="shared" si="4044"/>
        <v>0</v>
      </c>
      <c r="AP1778" s="4">
        <f t="shared" si="4045"/>
        <v>0</v>
      </c>
      <c r="AQ1778" s="4">
        <f t="shared" si="4111"/>
        <v>0</v>
      </c>
      <c r="AU1778" s="296"/>
      <c r="AV1778" s="299"/>
      <c r="AW1778" s="308"/>
      <c r="AX1778" s="299"/>
      <c r="AY1778" s="36" t="s">
        <v>32</v>
      </c>
      <c r="AZ1778" s="10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27" t="s">
        <v>331</v>
      </c>
    </row>
    <row r="1779" spans="1:88" ht="30" customHeight="1">
      <c r="A1779" s="296"/>
      <c r="B1779" s="299"/>
      <c r="C1779" s="308"/>
      <c r="D1779" s="299"/>
      <c r="E1779" s="36" t="s">
        <v>33</v>
      </c>
      <c r="F1779" s="10">
        <f t="shared" si="4112"/>
        <v>0</v>
      </c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27" t="s">
        <v>332</v>
      </c>
      <c r="AO1779" s="4">
        <f t="shared" si="4044"/>
        <v>0</v>
      </c>
      <c r="AP1779" s="4">
        <f t="shared" si="4045"/>
        <v>0</v>
      </c>
      <c r="AQ1779" s="4">
        <f t="shared" si="4111"/>
        <v>0</v>
      </c>
      <c r="AU1779" s="296"/>
      <c r="AV1779" s="299"/>
      <c r="AW1779" s="308"/>
      <c r="AX1779" s="299"/>
      <c r="AY1779" s="36" t="s">
        <v>33</v>
      </c>
      <c r="AZ1779" s="10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27" t="s">
        <v>332</v>
      </c>
    </row>
    <row r="1780" spans="1:88" ht="30" customHeight="1">
      <c r="A1780" s="296"/>
      <c r="B1780" s="299"/>
      <c r="C1780" s="308"/>
      <c r="D1780" s="300"/>
      <c r="E1780" s="36" t="s">
        <v>34</v>
      </c>
      <c r="F1780" s="10">
        <f t="shared" si="4112"/>
        <v>0</v>
      </c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27" t="s">
        <v>333</v>
      </c>
      <c r="AO1780" s="4">
        <f t="shared" si="4044"/>
        <v>0</v>
      </c>
      <c r="AP1780" s="4">
        <f t="shared" si="4045"/>
        <v>0</v>
      </c>
      <c r="AQ1780" s="4">
        <f t="shared" si="4111"/>
        <v>0</v>
      </c>
      <c r="AU1780" s="296"/>
      <c r="AV1780" s="299"/>
      <c r="AW1780" s="308"/>
      <c r="AX1780" s="300"/>
      <c r="AY1780" s="36" t="s">
        <v>34</v>
      </c>
      <c r="AZ1780" s="10">
        <f t="shared" ref="AZ1780" si="4113">BA1780+BC1780+BD1780+BF1780+BK1780+BM1780+BO1780+BP1780+BQ1780+BS1780+BT1780</f>
        <v>0</v>
      </c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27" t="s">
        <v>333</v>
      </c>
    </row>
    <row r="1781" spans="1:88" ht="30" customHeight="1">
      <c r="A1781" s="296"/>
      <c r="B1781" s="299"/>
      <c r="C1781" s="308"/>
      <c r="D1781" s="311" t="s">
        <v>35</v>
      </c>
      <c r="E1781" s="312"/>
      <c r="F1781" s="10">
        <f>F1775+F1776+F1777+F1778+F1779+F1780</f>
        <v>3481731</v>
      </c>
      <c r="G1781" s="10">
        <f t="shared" ref="G1781" si="4114">G1775+G1776+G1777+G1778+G1779+G1780</f>
        <v>3481731</v>
      </c>
      <c r="H1781" s="10">
        <f t="shared" ref="H1781" si="4115">H1775+H1776+H1777+H1778+H1779+H1780</f>
        <v>0</v>
      </c>
      <c r="I1781" s="10">
        <f t="shared" ref="I1781" si="4116">I1775+I1776+I1777+I1778+I1779+I1780</f>
        <v>0</v>
      </c>
      <c r="J1781" s="10">
        <f t="shared" ref="J1781" si="4117">J1775+J1776+J1777+J1778+J1779+J1780</f>
        <v>0</v>
      </c>
      <c r="K1781" s="10">
        <f t="shared" ref="K1781" si="4118">K1775+K1776+K1777+K1778+K1779+K1780</f>
        <v>0</v>
      </c>
      <c r="L1781" s="10">
        <f t="shared" ref="L1781" si="4119">L1775+L1776+L1777+L1778+L1779+L1780</f>
        <v>0</v>
      </c>
      <c r="M1781" s="10">
        <f t="shared" ref="M1781" si="4120">M1775+M1776+M1777+M1778+M1779+M1780</f>
        <v>0</v>
      </c>
      <c r="N1781" s="10">
        <f t="shared" ref="N1781" si="4121">N1775+N1776+N1777+N1778+N1779+N1780</f>
        <v>0</v>
      </c>
      <c r="O1781" s="10">
        <f t="shared" ref="O1781" si="4122">O1775+O1776+O1777+O1778+O1779+O1780</f>
        <v>0</v>
      </c>
      <c r="P1781" s="10">
        <f t="shared" ref="P1781" si="4123">P1775+P1776+P1777+P1778+P1779+P1780</f>
        <v>0</v>
      </c>
      <c r="Q1781" s="10">
        <f t="shared" ref="Q1781" si="4124">Q1775+Q1776+Q1777+Q1778+Q1779+Q1780</f>
        <v>0</v>
      </c>
      <c r="R1781" s="10">
        <f t="shared" ref="R1781" si="4125">R1775+R1776+R1777+R1778+R1779+R1780</f>
        <v>0</v>
      </c>
      <c r="S1781" s="10">
        <f t="shared" ref="S1781" si="4126">S1775+S1776+S1777+S1778+S1779+S1780</f>
        <v>0</v>
      </c>
      <c r="T1781" s="10">
        <f t="shared" ref="T1781" si="4127">T1775+T1776+T1777+T1778+T1779+T1780</f>
        <v>0</v>
      </c>
      <c r="U1781" s="10">
        <f t="shared" ref="U1781" si="4128">U1775+U1776+U1777+U1778+U1779+U1780</f>
        <v>0</v>
      </c>
      <c r="V1781" s="10">
        <f t="shared" ref="V1781" si="4129">V1775+V1776+V1777+V1778+V1779+V1780</f>
        <v>0</v>
      </c>
      <c r="W1781" s="10">
        <f t="shared" ref="W1781" si="4130">W1775+W1776+W1777+W1778+W1779+W1780</f>
        <v>0</v>
      </c>
      <c r="X1781" s="10">
        <f t="shared" ref="X1781" si="4131">X1775+X1776+X1777+X1778+X1779+X1780</f>
        <v>0</v>
      </c>
      <c r="Y1781" s="10">
        <f t="shared" ref="Y1781" si="4132">Y1775+Y1776+Y1777+Y1778+Y1779+Y1780</f>
        <v>0</v>
      </c>
      <c r="Z1781" s="10">
        <f t="shared" ref="Z1781" si="4133">Z1775+Z1776+Z1777+Z1778+Z1779+Z1780</f>
        <v>0</v>
      </c>
      <c r="AA1781" s="27" t="s">
        <v>334</v>
      </c>
      <c r="AO1781" s="4">
        <f t="shared" si="4044"/>
        <v>0</v>
      </c>
      <c r="AP1781" s="4">
        <f t="shared" si="4045"/>
        <v>0</v>
      </c>
      <c r="AQ1781" s="4">
        <f t="shared" si="4111"/>
        <v>0</v>
      </c>
      <c r="AU1781" s="296"/>
      <c r="AV1781" s="299"/>
      <c r="AW1781" s="308"/>
      <c r="AX1781" s="311" t="s">
        <v>35</v>
      </c>
      <c r="AY1781" s="312"/>
      <c r="AZ1781" s="10">
        <f>AZ1775+AZ1776+AZ1777+AZ1778+AZ1779+AZ1780</f>
        <v>0</v>
      </c>
      <c r="BA1781" s="10">
        <f t="shared" ref="BA1781:BT1781" si="4134">BA1775+BA1776+BA1777+BA1778+BA1779+BA1780</f>
        <v>0</v>
      </c>
      <c r="BB1781" s="10">
        <f t="shared" si="4134"/>
        <v>0</v>
      </c>
      <c r="BC1781" s="10">
        <f t="shared" si="4134"/>
        <v>0</v>
      </c>
      <c r="BD1781" s="10">
        <f t="shared" si="4134"/>
        <v>0</v>
      </c>
      <c r="BE1781" s="10">
        <f t="shared" si="4134"/>
        <v>0</v>
      </c>
      <c r="BF1781" s="10">
        <f t="shared" si="4134"/>
        <v>0</v>
      </c>
      <c r="BG1781" s="10">
        <f t="shared" si="4134"/>
        <v>0</v>
      </c>
      <c r="BH1781" s="10">
        <f t="shared" si="4134"/>
        <v>0</v>
      </c>
      <c r="BI1781" s="10">
        <f t="shared" si="4134"/>
        <v>0</v>
      </c>
      <c r="BJ1781" s="10">
        <f t="shared" si="4134"/>
        <v>0</v>
      </c>
      <c r="BK1781" s="10">
        <f t="shared" si="4134"/>
        <v>0</v>
      </c>
      <c r="BL1781" s="10">
        <f t="shared" si="4134"/>
        <v>0</v>
      </c>
      <c r="BM1781" s="10">
        <f t="shared" si="4134"/>
        <v>0</v>
      </c>
      <c r="BN1781" s="10">
        <f t="shared" si="4134"/>
        <v>0</v>
      </c>
      <c r="BO1781" s="10">
        <f t="shared" si="4134"/>
        <v>0</v>
      </c>
      <c r="BP1781" s="10">
        <f t="shared" si="4134"/>
        <v>0</v>
      </c>
      <c r="BQ1781" s="10">
        <f t="shared" si="4134"/>
        <v>0</v>
      </c>
      <c r="BR1781" s="10">
        <f t="shared" si="4134"/>
        <v>0</v>
      </c>
      <c r="BS1781" s="10">
        <f t="shared" si="4134"/>
        <v>0</v>
      </c>
      <c r="BT1781" s="10">
        <f t="shared" si="4134"/>
        <v>0</v>
      </c>
      <c r="BU1781" s="27" t="s">
        <v>334</v>
      </c>
      <c r="CI1781" s="32">
        <f>BF1781-BG1781</f>
        <v>0</v>
      </c>
      <c r="CJ1781" s="123"/>
    </row>
    <row r="1782" spans="1:88" ht="75" customHeight="1">
      <c r="A1782" s="296"/>
      <c r="B1782" s="299"/>
      <c r="C1782" s="308"/>
      <c r="D1782" s="292" t="s">
        <v>53</v>
      </c>
      <c r="E1782" s="293"/>
      <c r="F1782" s="11">
        <f>ROUND(F1781/C1775,2)</f>
        <v>586.15</v>
      </c>
      <c r="G1782" s="11">
        <f>ROUND(G1781/C1775,2)</f>
        <v>586.15</v>
      </c>
      <c r="H1782" s="11">
        <f>ROUND(H1781/C1775,2)</f>
        <v>0</v>
      </c>
      <c r="I1782" s="11">
        <f>ROUND(I1781/C1775,2)</f>
        <v>0</v>
      </c>
      <c r="J1782" s="11">
        <f>ROUND(J1781/C1775,2)</f>
        <v>0</v>
      </c>
      <c r="K1782" s="11">
        <f>ROUND(K1781/C1775,2)</f>
        <v>0</v>
      </c>
      <c r="L1782" s="11">
        <f>ROUND(L1781/C1775,2)</f>
        <v>0</v>
      </c>
      <c r="M1782" s="11">
        <f>ROUND(M1781/C1775,2)</f>
        <v>0</v>
      </c>
      <c r="N1782" s="11">
        <f>ROUND(N1781/C1775,2)</f>
        <v>0</v>
      </c>
      <c r="O1782" s="11">
        <f>ROUND(O1781/C1775,2)</f>
        <v>0</v>
      </c>
      <c r="P1782" s="11">
        <f>ROUND(P1781/C1775,2)</f>
        <v>0</v>
      </c>
      <c r="Q1782" s="11">
        <f>ROUND(Q1781/C1775,2)</f>
        <v>0</v>
      </c>
      <c r="R1782" s="11">
        <f>ROUND(R1781/C1775,2)</f>
        <v>0</v>
      </c>
      <c r="S1782" s="11">
        <f>ROUND(S1781/C1775,2)</f>
        <v>0</v>
      </c>
      <c r="T1782" s="11">
        <f>ROUND(T1781/C1775,2)</f>
        <v>0</v>
      </c>
      <c r="U1782" s="11">
        <f>ROUND(U1781/C1775,2)</f>
        <v>0</v>
      </c>
      <c r="V1782" s="11">
        <f>ROUND(V1781/C1775,2)</f>
        <v>0</v>
      </c>
      <c r="W1782" s="11">
        <f>ROUND(W1781/C1775,2)</f>
        <v>0</v>
      </c>
      <c r="X1782" s="11">
        <f>ROUND(X1781/C1775,2)</f>
        <v>0</v>
      </c>
      <c r="Y1782" s="11">
        <f>ROUND(Y1781/C1775,2)</f>
        <v>0</v>
      </c>
      <c r="Z1782" s="11">
        <f>ROUND(Z1781/C1775,2)</f>
        <v>0</v>
      </c>
      <c r="AA1782" s="27" t="s">
        <v>335</v>
      </c>
      <c r="AD1782" s="52">
        <f>IF(AND(G1782&gt;947.15,G1782&lt;949),3,IF(AND(G1782&gt;623.59,G1782&lt;625),4,IF(AND(G1782&gt;237.38,G1782&lt;239),5,IF(AND(G1782&gt;1986,G1782&lt;1988),6,IF(AND(G1782&gt;739.75,G1782&lt;741),7,IF(AND(G1782&gt;282.91,G1782&lt;284),8,IF(AND(G1782&gt;2681.35,G1782&lt;2683),9,IF(AND(G1782&gt;828.59,G1782&lt;830),10,IF(AND(G1782&gt;585.15,G1782&lt;587),11,IF(AND(G1782&gt;991.71,G1782&lt;993),12,IF(AND(G1782&gt;652.95,G1782&lt;654),13,IF(AND(G1782&gt;248.59,G1782&lt;250),14,IF(AND(G1782&gt;2079.39,G1782&lt;2081),15,IF(AND(G1782&gt;774.57,G1782&lt;776),16,IF(AND(G1782&gt;296.25,G1782&lt;298),17,IF(AND(G1782&gt;2807.42,G1782&lt;2809),18,IF(AND(G1782&gt;867.59,G1782&lt;869),19,IF(AND(G1782&gt;612.7,G1782&lt;614),20))))))))))))))))))</f>
        <v>11</v>
      </c>
      <c r="AE1782" s="52" t="b">
        <f>IF(AND(I1782&gt;1204.78,I1782&lt;1206),5,IF(AND(I1782&gt;1407.63,I1782&lt;1409),8,IF(AND(I1782&gt;1427.91,I1782&lt;1429),11,IF(AND(I1782&gt;1261.45,I1782&lt;1263),14,IF(AND(I1782&gt;1473.83,I1782&lt;1475),17,IF(AND(I1782&gt;1495.07,I1782&lt;1497),20))))))</f>
        <v>0</v>
      </c>
      <c r="AF1782" s="52" t="b">
        <f>IF(AND(J1782&gt;486.32,J1782&lt;488),3,IF(AND(J1782&gt;324.64,J1782&lt;326),4,IF(AND(J1782&gt;286.99,J1782&lt;288.5),5,IF(AND(J1782&gt;617.7,J1782&lt;618),6,IF(AND(J1782&gt;411.3,J1782&lt;413),7,IF(AND(J1782&gt;365.04,J1782&lt;367),8,IF(AND(J1782&gt;797.54,J1782&lt;799),9,IF(AND(J1782&gt;533.49,J1782&lt;535),10,IF(AND(J1782&gt;475.86,J1782&lt;477),11,IF(AND(J1782&gt;509.22,J1782&lt;511),12,IF(AND(J1782&gt;339.94,J1782&lt;341.2),13,IF(AND(J1782&gt;300.53,J1782&lt;302),14,IF(AND(J1782&gt;646.78,J1782&lt;648),15,IF(AND(J1782&gt;430.68,J1782&lt;432),16,IF(AND(J1782&gt;382.24,J1782&lt;384),17,IF(AND(J1782&gt;835.07,J1782&lt;837),18,IF(AND(J1782&gt;558.61,J1782&lt;560),19,IF(AND(J1782&gt;498.27,J1782&lt;500),20))))))))))))))))))</f>
        <v>0</v>
      </c>
      <c r="AG1782" s="52" t="b">
        <f>IF(AND(L1782&gt;497.89,L1782&lt;499),3,IF(AND(L1782&gt;360.29,L1782&lt;362),4,IF(AND(L1782&gt;249.38,L1782&lt;251),5,IF(AND(L1782&gt;628.22,L1782&lt;630),6,IF(AND(L1782&gt;455.21,L1782&lt;457),7,IF(AND(L1782&gt;315.16,L1782&lt;317),8,IF(AND(L1782&gt;814.35,L1782&lt;816),9,IF(AND(L1782&gt;571.19,L1782&lt;573),10,IF(AND(L1782&gt;401.59,L1782&lt;403),11,IF(AND(L1782&gt;521.33,L1782&lt;523),12,IF(AND(L1782&gt;377.28,L1782&lt;379),13,IF(AND(L1782&gt;261.15,L1782&lt;263),14,IF(AND(L1782&gt;657.8,L1782&lt;659),15,IF(AND(L1782&gt;476.66,L1782&lt;478),16,IF(AND(L1782&gt;330.01,L1782&lt;332),17,IF(AND(L1782&gt;852.67,L1782&lt;854),18,IF(AND(L1782&gt;598.08,L1782&lt;600),19,IF(AND(L1782&gt;420.51,L1782&lt;422),20))))))))))))))))))</f>
        <v>0</v>
      </c>
      <c r="AH1782" s="52" t="b">
        <f>IF(AND(Q1782&gt;358.85,Q1782&lt;360),3,IF(AND(Q1782&gt;129.83,Q1782&lt;131),4,IF(AND(Q1782&gt;77.61,Q1782&lt;79),5,IF(AND(Q1782&gt;426.19,Q1782&lt;428),6,IF(AND(Q1782&gt;159.77,Q1782&lt;161),7,IF(AND(Q1782&gt;94.38,Q1782&lt;96),8,IF(AND(Q1782&gt;567.37,Q1782&lt;569),9,IF(AND(Q1782&gt;203.4,Q1782&lt;205),10,IF(AND(Q1782&gt;131.96,Q1782&lt;133),11,IF(AND(Q1782&gt;375.76,Q1782&lt;377),12,IF(AND(Q1782&gt;135.98,Q1782&lt;137),13,IF(AND(Q1782&gt;81.31,Q1782&lt;83),14,IF(AND(Q1782&gt;446.27,Q1782&lt;448),15,IF(AND(Q1782&gt;167.32,Q1782&lt;169),16,IF(AND(Q1782&gt;98.86,Q1782&lt;100),17,IF(AND(Q1782&gt;594.08,Q1782&lt;596),18,IF(AND(Q1782&gt;213.01,Q1782&lt;215),19,IF(AND(Q1782&gt;138.21,Q1782&lt;140),20))))))))))))))))))</f>
        <v>0</v>
      </c>
      <c r="AI1782" s="52" t="b">
        <f>IF(AND(S1782&gt;195.17,S1782&lt;197),3,IF(AND(S1782&gt;88.93,S1782&lt;90),4,IF(AND(S1782&gt;47.88,S1782&lt;49),5,IF(AND(S1782&gt;245.08,S1782&lt;247),6,IF(AND(S1782&gt;111.07,S1782&lt;113),7,IF(AND(S1782&gt;60.92,S1782&lt;62),8,IF(AND(S1782&gt;296.11,S1782&lt;298),9,IF(AND(S1782&gt;139.41,S1782&lt;141),10,IF(AND(S1782&gt;78.67,S1782&lt;80),11,IF(AND(S1782&gt;204.39,S1782&lt;206),12,IF(AND(S1782&gt;93.16,S1782&lt;95),13,IF(AND(S1782&gt;50.17,S1782&lt;52),14,IF(AND(S1782&gt;256.64,S1782&lt;258),15,IF(AND(S1782&gt;116.33,S1782&lt;118),16,IF(AND(S1782&gt;63.83,S1782&lt;65),17,IF(AND(S1782&gt;310.07,S1782&lt;312),18,IF(AND(S1782&gt;146.01,S1782&lt;148),19,IF(AND(S1782&gt;82.42,S1782&lt;84),20))))))))))))))))))</f>
        <v>0</v>
      </c>
      <c r="AJ1782" s="52" t="b">
        <f>IF(AND(U1782&gt;107.35,U1782&lt;109),3,IF(AND(U1782&gt;63.65,U1782&lt;65),4,IF(AND(U1782&gt;44.75,U1782&lt;46),5,IF(AND(U1782&gt;143.27,U1782&lt;145),6,IF(AND(U1782&gt;85.58,U1782&lt;87),7,IF(AND(U1782&gt;60.46,U1782&lt;62),8,IF(AND(U1782&gt;194.16,U1782&lt;196),9,IF(AND(U1782&gt;117.24,U1782&lt;119),10,IF(AND(U1782&gt;82.88,U1782&lt;84),11,IF(AND(U1782&gt;112.44,U1782&lt;114),12,IF(AND(U1782&gt;66.69,U1782&lt;68),13,IF(AND(U1782&gt;46.9,U1782&lt;48),14,IF(AND(U1782&gt;150.05,U1782&lt;152),15,IF(AND(U1782&gt;90.65,U1782&lt;91),16,IF(AND(U1782&gt;63.34,U1782&lt;65),17,IF(AND(U1782&gt;203.34,U1782&lt;205),18,IF(AND(U1782&gt;122.8,U1782&lt;124),19,IF(AND(U1782&gt;86.83,U1782&lt;88),20))))))))))))))))))</f>
        <v>0</v>
      </c>
      <c r="AK1782" s="52" t="b">
        <f>IF(AND(V1782&gt;139.85,V1782&lt;141),3,IF(AND(V1782&gt;103.84,V1782&lt;105),4,IF(AND(V1782&gt;52.32,V1782&lt;54),5,IF(AND(V1782&gt;285.46,V1782&lt;287),6,IF(AND(V1782&gt;118.42,V1782&lt;120),7,IF(AND(V1782&gt;62.42,V1782&lt;64),8,IF(AND(V1782&gt;412.27,V1782&lt;414),9,IF(AND(V1782&gt;140.33,V1782&lt;142),10,IF(AND(V1782&gt;145,V1782&lt;147),11,IF(AND(V1782&gt;146.47,V1782&lt;148),12,IF(AND(V1782&gt;108.77,V1782&lt;110),13,IF(AND(V1782&gt;54.82,V1782&lt;56),14,IF(AND(V1782&gt;298.92,V1782&lt;300),15,IF(AND(V1782&gt;124.03,V1782&lt;126),16,IF(AND(V1782&gt;65.4,V1782&lt;67),17,IF(AND(V1782&gt;431.69,V1782&lt;433),18,IF(AND(V1782&gt;146.97,V1782&lt;148),19,IF(AND(V1782&gt;151.86,V1782&lt;153),20))))))))))))))))))</f>
        <v>0</v>
      </c>
      <c r="AL1782" s="52" t="b">
        <f>IF(AND(W1782&gt;350.42,W1782&lt;352),3,IF(AND(W1782&gt;546.22,W1782&lt;548),4,IF(AND(W1782&gt;155.33,W1782&lt;157),5,IF(AND(W1782&gt;721.99,W1782&lt;723),6,IF(AND(W1782&gt;638.96,W1782&lt;639),7,IF(AND(W1782&gt;187.79,W1782&lt;189),8,IF(AND(W1782&gt;945.4,W1782&lt;947),9,IF(AND(W1782&gt;698.46,W1782&lt;670),10,IF(AND(W1782&gt;360.7,W1782&lt;362),11,IF(AND(W1782&gt;366.94,W1782&lt;368),12,IF(AND(W1782&gt;571.94,W1782&lt;573),13,IF(AND(W1782&gt;162.68,W1782&lt;164),14,IF(AND(W1782&gt;755.97,W1782&lt;757),15,IF(AND(W1782&gt;667.99,W1782&lt;669),16,IF(AND(W1782&gt;196.66,W1782&lt;198),17,IF(AND(W1782&gt;989.88,W1782&lt;991),18,IF(AND(W1782&gt;731.33,W1782&lt;733),19,IF(AND(W1782&gt;377.7,W1782&lt;379),20))))))))))))))))))</f>
        <v>0</v>
      </c>
      <c r="AM1782" s="52" t="b">
        <f>IF(AND(Y1782&gt;46.2,Y1782&lt;46.5),3,IF(AND(Y1782&gt;18.8,Y1782&lt;19.1),4,IF(AND(Y1782&gt;15.8,Y1782&lt;16),5,IF(AND(Y1782&gt;78.7,Y1782&lt;79),6,IF(AND(Y1782&gt;32.1,Y1782&lt;32.4),7,IF(AND(Y1782&gt;26.9,Y1782&lt;27.3),8,IF(AND(Y1782&gt;125,Y1782&lt;125.5),9,IF(AND(Y1782&gt;48.2,Y1782&lt;48.52),10,IF(AND(Y1782&gt;43.1,Y1782&lt;43.6),11,IF(AND(Y1782&gt;48.53,Y1782&lt;48.7),12,IF(AND(Y1782&gt;19.6,Y1782&lt;20.1),13,IF(AND(Y1782&gt;16.5,Y1782&lt;16.9),14,IF(AND(Y1782&gt;82.4,Y1782&lt;82.8),15,IF(AND(Y1782&gt;33.6,Y1782&lt;34),16,IF(AND(Y1782&gt;28,Y1782&lt;28.6),17,IF(AND(Y1782&gt;130.8,Y1782&lt;131.4),18,IF(AND(Y1782&gt;50.5,Y1782&lt;50.9),19,IF(AND(Y1782&gt;45.2,Y1782&lt;45.8),20))))))))))))))))))</f>
        <v>0</v>
      </c>
      <c r="AO1782" s="4">
        <f t="shared" si="4044"/>
        <v>0</v>
      </c>
      <c r="AP1782" s="4">
        <f t="shared" si="4045"/>
        <v>0</v>
      </c>
      <c r="AQ1782" s="4">
        <f t="shared" si="4111"/>
        <v>0</v>
      </c>
      <c r="AU1782" s="296"/>
      <c r="AV1782" s="299"/>
      <c r="AW1782" s="308"/>
      <c r="AX1782" s="292" t="s">
        <v>53</v>
      </c>
      <c r="AY1782" s="293"/>
      <c r="AZ1782" s="11" t="e">
        <f>ROUND(AZ1781/AW1775,2)</f>
        <v>#DIV/0!</v>
      </c>
      <c r="BA1782" s="11" t="e">
        <f>ROUND(BA1781/AW1775,2)</f>
        <v>#DIV/0!</v>
      </c>
      <c r="BB1782" s="11" t="e">
        <f>ROUND(BB1781/AW1775,2)</f>
        <v>#DIV/0!</v>
      </c>
      <c r="BC1782" s="11" t="e">
        <f>ROUND(BC1781/AW1775,2)</f>
        <v>#DIV/0!</v>
      </c>
      <c r="BD1782" s="11" t="e">
        <f>ROUND(BD1781/AW1775,2)</f>
        <v>#DIV/0!</v>
      </c>
      <c r="BE1782" s="11" t="e">
        <f>ROUND(BE1781/AW1775,2)</f>
        <v>#DIV/0!</v>
      </c>
      <c r="BF1782" s="11" t="e">
        <f>ROUND(BF1781/AW1775,2)</f>
        <v>#DIV/0!</v>
      </c>
      <c r="BG1782" s="11" t="e">
        <f>ROUND(BG1781/AW1775,2)</f>
        <v>#DIV/0!</v>
      </c>
      <c r="BH1782" s="11" t="e">
        <f>ROUND(BH1781/AW1775,2)</f>
        <v>#DIV/0!</v>
      </c>
      <c r="BI1782" s="11" t="e">
        <f>ROUND(BI1781/AW1775,2)</f>
        <v>#DIV/0!</v>
      </c>
      <c r="BJ1782" s="11" t="e">
        <f>ROUND(BJ1781/AW1775,2)</f>
        <v>#DIV/0!</v>
      </c>
      <c r="BK1782" s="11" t="e">
        <f>ROUND(BK1781/AW1775,2)</f>
        <v>#DIV/0!</v>
      </c>
      <c r="BL1782" s="11" t="e">
        <f>ROUND(BL1781/AW1775,2)</f>
        <v>#DIV/0!</v>
      </c>
      <c r="BM1782" s="11" t="e">
        <f>ROUND(BM1781/AW1775,2)</f>
        <v>#DIV/0!</v>
      </c>
      <c r="BN1782" s="11" t="e">
        <f>ROUND(BN1781/AW1775,2)</f>
        <v>#DIV/0!</v>
      </c>
      <c r="BO1782" s="11" t="e">
        <f>ROUND(BO1781/AW1775,2)</f>
        <v>#DIV/0!</v>
      </c>
      <c r="BP1782" s="11" t="e">
        <f>ROUND(BP1781/AW1775,2)</f>
        <v>#DIV/0!</v>
      </c>
      <c r="BQ1782" s="11" t="e">
        <f>ROUND(BQ1781/AW1775,2)</f>
        <v>#DIV/0!</v>
      </c>
      <c r="BR1782" s="11" t="e">
        <f>ROUND(BR1781/AW1775,2)</f>
        <v>#DIV/0!</v>
      </c>
      <c r="BS1782" s="11" t="e">
        <f>ROUND(BS1781/AW1775,2)</f>
        <v>#DIV/0!</v>
      </c>
      <c r="BT1782" s="11" t="e">
        <f>ROUND(BT1781/AW1775,2)</f>
        <v>#DIV/0!</v>
      </c>
      <c r="BU1782" s="27" t="s">
        <v>335</v>
      </c>
      <c r="BX1782" s="52" t="e">
        <f>IF(AND(BA1782&gt;947.15,BA1782&lt;949),3,IF(AND(BA1782&gt;623.59,BA1782&lt;625),4,IF(AND(BA1782&gt;237.38,BA1782&lt;239),5,IF(AND(BA1782&gt;1986,BA1782&lt;1988),6,IF(AND(BA1782&gt;739.75,BA1782&lt;741),7,IF(AND(BA1782&gt;282.91,BA1782&lt;284),8,IF(AND(BA1782&gt;2681.35,BA1782&lt;2683),9,IF(AND(BA1782&gt;828.59,BA1782&lt;830),10,IF(AND(BA1782&gt;585.15,BA1782&lt;587),11,IF(AND(BA1782&gt;991.71,BA1782&lt;993),12,IF(AND(BA1782&gt;652.95,BA1782&lt;654),13,IF(AND(BA1782&gt;248.59,BA1782&lt;250),14,IF(AND(BA1782&gt;2079.39,BA1782&lt;2081),15,IF(AND(BA1782&gt;774.57,BA1782&lt;776),16,IF(AND(BA1782&gt;296.25,BA1782&lt;298),17,IF(AND(BA1782&gt;2807.42,BA1782&lt;2809),18,IF(AND(BA1782&gt;867.59,BA1782&lt;869),19,IF(AND(BA1782&gt;612.7,BA1782&lt;614),20))))))))))))))))))</f>
        <v>#DIV/0!</v>
      </c>
      <c r="BY1782" s="52" t="e">
        <f>IF(AND(BC1782&gt;1204.78,BC1782&lt;1206),5,IF(AND(BC1782&gt;1407.63,BC1782&lt;1409),8,IF(AND(BC1782&gt;1427.91,BC1782&lt;1429),11,IF(AND(BC1782&gt;1261.45,BC1782&lt;1263),14,IF(AND(BC1782&gt;1473.83,BC1782&lt;1475),17,IF(AND(BC1782&gt;1495.07,BC1782&lt;1497),20))))))</f>
        <v>#DIV/0!</v>
      </c>
      <c r="BZ1782" s="52" t="e">
        <f>IF(AND(BD1782&gt;486.32,BD1782&lt;488),3,IF(AND(BD1782&gt;324.64,BD1782&lt;326),4,IF(AND(BD1782&gt;286.99,BD1782&lt;288.5),5,IF(AND(BD1782&gt;617.7,BD1782&lt;618),6,IF(AND(BD1782&gt;411.3,BD1782&lt;413),7,IF(AND(BD1782&gt;365.04,BD1782&lt;367),8,IF(AND(BD1782&gt;797.54,BD1782&lt;799),9,IF(AND(BD1782&gt;533.49,BD1782&lt;535),10,IF(AND(BD1782&gt;475.86,BD1782&lt;477),11,IF(AND(BD1782&gt;509.22,BD1782&lt;511),12,IF(AND(BD1782&gt;339.94,BD1782&lt;341.2),13,IF(AND(BD1782&gt;300.53,BD1782&lt;302),14,IF(AND(BD1782&gt;646.78,BD1782&lt;648),15,IF(AND(BD1782&gt;430.68,BD1782&lt;432),16,IF(AND(BD1782&gt;382.24,BD1782&lt;384),17,IF(AND(BD1782&gt;835.07,BD1782&lt;837),18,IF(AND(BD1782&gt;558.61,BD1782&lt;560),19,IF(AND(BD1782&gt;498.27,BD1782&lt;500),20))))))))))))))))))</f>
        <v>#DIV/0!</v>
      </c>
      <c r="CA1782" s="52" t="e">
        <f>IF(AND(BF1782&gt;497.89,BF1782&lt;499),3,IF(AND(BF1782&gt;360.29,BF1782&lt;362),4,IF(AND(BF1782&gt;249.38,BF1782&lt;251),5,IF(AND(BF1782&gt;628.22,BF1782&lt;630),6,IF(AND(BF1782&gt;455.21,BF1782&lt;457),7,IF(AND(BF1782&gt;315.16,BF1782&lt;317),8,IF(AND(BF1782&gt;814.35,BF1782&lt;816),9,IF(AND(BF1782&gt;571.19,BF1782&lt;573),10,IF(AND(BF1782&gt;401.59,BF1782&lt;403),11,IF(AND(BF1782&gt;521.33,BF1782&lt;523),12,IF(AND(BF1782&gt;377.28,BF1782&lt;379),13,IF(AND(BF1782&gt;261.15,BF1782&lt;263),14,IF(AND(BF1782&gt;657.8,BF1782&lt;659),15,IF(AND(BF1782&gt;476.66,BF1782&lt;478),16,IF(AND(BF1782&gt;330.01,BF1782&lt;332),17,IF(AND(BF1782&gt;852.67,BF1782&lt;854),18,IF(AND(BF1782&gt;598.08,BF1782&lt;600),19,IF(AND(BF1782&gt;420.51,BF1782&lt;422),20))))))))))))))))))</f>
        <v>#DIV/0!</v>
      </c>
      <c r="CB1782" s="52" t="e">
        <f>IF(AND(BK1782&gt;358.85,BK1782&lt;360),3,IF(AND(BK1782&gt;129.83,BK1782&lt;131),4,IF(AND(BK1782&gt;77.61,BK1782&lt;79),5,IF(AND(BK1782&gt;426.19,BK1782&lt;428),6,IF(AND(BK1782&gt;159.77,BK1782&lt;161),7,IF(AND(BK1782&gt;94.38,BK1782&lt;96),8,IF(AND(BK1782&gt;567.37,BK1782&lt;569),9,IF(AND(BK1782&gt;203.4,BK1782&lt;205),10,IF(AND(BK1782&gt;131.96,BK1782&lt;133),11,IF(AND(BK1782&gt;375.76,BK1782&lt;377),12,IF(AND(BK1782&gt;135.98,BK1782&lt;137),13,IF(AND(BK1782&gt;81.31,BK1782&lt;83),14,IF(AND(BK1782&gt;446.27,BK1782&lt;448),15,IF(AND(BK1782&gt;167.32,BK1782&lt;169),16,IF(AND(BK1782&gt;98.86,BK1782&lt;100),17,IF(AND(BK1782&gt;594.08,BK1782&lt;596),18,IF(AND(BK1782&gt;213.01,BK1782&lt;215),19,IF(AND(BK1782&gt;138.21,BK1782&lt;140),20))))))))))))))))))</f>
        <v>#DIV/0!</v>
      </c>
      <c r="CC1782" s="52" t="e">
        <f>IF(AND(BM1782&gt;195.17,BM1782&lt;197),3,IF(AND(BM1782&gt;88.93,BM1782&lt;90),4,IF(AND(BM1782&gt;47.88,BM1782&lt;49),5,IF(AND(BM1782&gt;245.08,BM1782&lt;247),6,IF(AND(BM1782&gt;111.07,BM1782&lt;113),7,IF(AND(BM1782&gt;60.92,BM1782&lt;62),8,IF(AND(BM1782&gt;296.11,BM1782&lt;298),9,IF(AND(BM1782&gt;139.41,BM1782&lt;141),10,IF(AND(BM1782&gt;78.67,BM1782&lt;80),11,IF(AND(BM1782&gt;204.39,BM1782&lt;206),12,IF(AND(BM1782&gt;93.16,BM1782&lt;95),13,IF(AND(BM1782&gt;50.17,BM1782&lt;52),14,IF(AND(BM1782&gt;256.64,BM1782&lt;258),15,IF(AND(BM1782&gt;116.33,BM1782&lt;118),16,IF(AND(BM1782&gt;63.83,BM1782&lt;65),17,IF(AND(BM1782&gt;310.07,BM1782&lt;312),18,IF(AND(BM1782&gt;146.01,BM1782&lt;148),19,IF(AND(BM1782&gt;82.42,BM1782&lt;84),20))))))))))))))))))</f>
        <v>#DIV/0!</v>
      </c>
      <c r="CD1782" s="52" t="e">
        <f>IF(AND(BO1782&gt;107.35,BO1782&lt;109),3,IF(AND(BO1782&gt;63.65,BO1782&lt;65),4,IF(AND(BO1782&gt;44.75,BO1782&lt;46),5,IF(AND(BO1782&gt;143.27,BO1782&lt;145),6,IF(AND(BO1782&gt;85.58,BO1782&lt;87),7,IF(AND(BO1782&gt;60.46,BO1782&lt;62),8,IF(AND(BO1782&gt;194.16,BO1782&lt;196),9,IF(AND(BO1782&gt;117.24,BO1782&lt;119),10,IF(AND(BO1782&gt;82.88,BO1782&lt;84),11,IF(AND(BO1782&gt;112.44,BO1782&lt;114),12,IF(AND(BO1782&gt;66.69,BO1782&lt;68),13,IF(AND(BO1782&gt;46.9,BO1782&lt;48),14,IF(AND(BO1782&gt;150.05,BO1782&lt;152),15,IF(AND(BO1782&gt;90.65,BO1782&lt;91),16,IF(AND(BO1782&gt;63.34,BO1782&lt;65),17,IF(AND(BO1782&gt;203.34,BO1782&lt;205),18,IF(AND(BO1782&gt;122.8,BO1782&lt;124),19,IF(AND(BO1782&gt;86.83,BO1782&lt;88),20))))))))))))))))))</f>
        <v>#DIV/0!</v>
      </c>
      <c r="CE1782" s="52" t="e">
        <f>IF(AND(BP1782&gt;139.85,BP1782&lt;141),3,IF(AND(BP1782&gt;103.84,BP1782&lt;105),4,IF(AND(BP1782&gt;52.32,BP1782&lt;54),5,IF(AND(BP1782&gt;285.46,BP1782&lt;287),6,IF(AND(BP1782&gt;118.42,BP1782&lt;120),7,IF(AND(BP1782&gt;62.42,BP1782&lt;64),8,IF(AND(BP1782&gt;412.27,BP1782&lt;414),9,IF(AND(BP1782&gt;140.33,BP1782&lt;142),10,IF(AND(BP1782&gt;145,BP1782&lt;147),11,IF(AND(BP1782&gt;146.47,BP1782&lt;148),12,IF(AND(BP1782&gt;108.77,BP1782&lt;110),13,IF(AND(BP1782&gt;54.82,BP1782&lt;56),14,IF(AND(BP1782&gt;298.92,BP1782&lt;300),15,IF(AND(BP1782&gt;124.03,BP1782&lt;126),16,IF(AND(BP1782&gt;65.4,BP1782&lt;67),17,IF(AND(BP1782&gt;431.69,BP1782&lt;433),18,IF(AND(BP1782&gt;146.97,BP1782&lt;148),19,IF(AND(BP1782&gt;151.86,BP1782&lt;153),20))))))))))))))))))</f>
        <v>#DIV/0!</v>
      </c>
      <c r="CF1782" s="52" t="e">
        <f>IF(AND(BQ1782&gt;350.42,BQ1782&lt;352),3,IF(AND(BQ1782&gt;546.22,BQ1782&lt;548),4,IF(AND(BQ1782&gt;155.33,BQ1782&lt;157),5,IF(AND(BQ1782&gt;721.99,BQ1782&lt;723),6,IF(AND(BQ1782&gt;638.96,BQ1782&lt;639),7,IF(AND(BQ1782&gt;187.79,BQ1782&lt;189),8,IF(AND(BQ1782&gt;945.4,BQ1782&lt;947),9,IF(AND(BQ1782&gt;698.46,BQ1782&lt;670),10,IF(AND(BQ1782&gt;360.7,BQ1782&lt;362),11,IF(AND(BQ1782&gt;366.94,BQ1782&lt;368),12,IF(AND(BQ1782&gt;571.94,BQ1782&lt;573),13,IF(AND(BQ1782&gt;162.68,BQ1782&lt;164),14,IF(AND(BQ1782&gt;755.97,BQ1782&lt;757),15,IF(AND(BQ1782&gt;667.99,BQ1782&lt;669),16,IF(AND(BQ1782&gt;196.66,BQ1782&lt;198),17,IF(AND(BQ1782&gt;989.88,BQ1782&lt;991),18,IF(AND(BQ1782&gt;731.33,BQ1782&lt;733),19,IF(AND(BQ1782&gt;377.7,BQ1782&lt;379),20))))))))))))))))))</f>
        <v>#DIV/0!</v>
      </c>
      <c r="CG1782" s="52" t="e">
        <f>IF(AND(BS1782&gt;46.2,BS1782&lt;46.5),3,IF(AND(BS1782&gt;18.8,BS1782&lt;19.1),4,IF(AND(BS1782&gt;15.8,BS1782&lt;16),5,IF(AND(BS1782&gt;78.7,BS1782&lt;79),6,IF(AND(BS1782&gt;32.1,BS1782&lt;32.4),7,IF(AND(BS1782&gt;26.9,BS1782&lt;27.3),8,IF(AND(BS1782&gt;125,BS1782&lt;125.5),9,IF(AND(BS1782&gt;48.2,BS1782&lt;48.52),10,IF(AND(BS1782&gt;43.1,BS1782&lt;43.6),11,IF(AND(BS1782&gt;48.53,BS1782&lt;48.7),12,IF(AND(BS1782&gt;19.6,BS1782&lt;20.1),13,IF(AND(BS1782&gt;16.5,BS1782&lt;16.9),14,IF(AND(BS1782&gt;82.4,BS1782&lt;82.8),15,IF(AND(BS1782&gt;33.6,BS1782&lt;34),16,IF(AND(BS1782&gt;28,BS1782&lt;28.6),17,IF(AND(BS1782&gt;130.8,BS1782&lt;131.4),18,IF(AND(BS1782&gt;50.5,BS1782&lt;50.9),19,IF(AND(BS1782&gt;45.2,BS1782&lt;45.8),20))))))))))))))))))</f>
        <v>#DIV/0!</v>
      </c>
    </row>
    <row r="1783" spans="1:88" ht="90" customHeight="1">
      <c r="A1783" s="297"/>
      <c r="B1783" s="300"/>
      <c r="C1783" s="309"/>
      <c r="D1783" s="292" t="s">
        <v>54</v>
      </c>
      <c r="E1783" s="293"/>
      <c r="F1783" s="10" t="s">
        <v>36</v>
      </c>
      <c r="G1783" s="12">
        <f>IF(AD1783=FALSE,0,AD1783)</f>
        <v>586.15</v>
      </c>
      <c r="H1783" s="12" t="s">
        <v>36</v>
      </c>
      <c r="I1783" s="12">
        <f>IF(AE1783=FALSE,0,AE1783)</f>
        <v>0</v>
      </c>
      <c r="J1783" s="12">
        <f>IF(AF1783=FALSE,0,AF1783)</f>
        <v>0</v>
      </c>
      <c r="K1783" s="12" t="s">
        <v>36</v>
      </c>
      <c r="L1783" s="12">
        <f>IF(AG1783=FALSE,0,AG1783)</f>
        <v>0</v>
      </c>
      <c r="M1783" s="12" t="s">
        <v>36</v>
      </c>
      <c r="N1783" s="12" t="s">
        <v>36</v>
      </c>
      <c r="O1783" s="12" t="s">
        <v>36</v>
      </c>
      <c r="P1783" s="12" t="s">
        <v>36</v>
      </c>
      <c r="Q1783" s="12">
        <f>IF(AH1783=FALSE,0,AH1783)</f>
        <v>0</v>
      </c>
      <c r="R1783" s="12" t="s">
        <v>36</v>
      </c>
      <c r="S1783" s="12">
        <f>IF(AI1783=FALSE,0,AI1783)</f>
        <v>0</v>
      </c>
      <c r="T1783" s="12" t="s">
        <v>36</v>
      </c>
      <c r="U1783" s="12">
        <f>IF(AJ1783=FALSE,0,AJ1783)</f>
        <v>0</v>
      </c>
      <c r="V1783" s="12">
        <f>IF(AK1783=FALSE,0,AK1783)</f>
        <v>0</v>
      </c>
      <c r="W1783" s="12">
        <f>IF(AL1783=FALSE,0,AL1783)</f>
        <v>0</v>
      </c>
      <c r="X1783" s="12" t="s">
        <v>36</v>
      </c>
      <c r="Y1783" s="12">
        <f>IF(AM1783=FALSE,0,AM1783)</f>
        <v>0</v>
      </c>
      <c r="Z1783" s="12" t="s">
        <v>36</v>
      </c>
      <c r="AA1783" s="27" t="s">
        <v>336</v>
      </c>
      <c r="AD1783" s="52">
        <f>IF(AD1782=3,948.15,IF(AD1782=4,624.59,IF(AD1782=5,238.38,IF(AD1782=6,1987,IF(AD1782=7,740.75,IF(AD1782=8,283.91,IF(AD1782=9,2682.35,IF(AD1782=10,829.59,IF(AD1782=11,586.15,IF(AD1782=12,992.71,IF(AD1782=13,653.95,IF(AD1782=14,249.59,IF(AD1782=15,2080.39,IF(AD1782=16,775.57,IF(AD1782=17,297.25,IF(AD1782=18,2808.42,IF(AD1782=19,868.59,IF(AD1782=20,613.7))))))))))))))))))</f>
        <v>586.15</v>
      </c>
      <c r="AE1783" s="52" t="b">
        <f>IF(AE1782=5,1205.78,IF(AE1782=8,1408.63,IF(AE1782=11,1428.91,IF(AE1782=14,1262.45,IF(AE1782=17,1474.83,IF(AE1782=20,1496.07))))))</f>
        <v>0</v>
      </c>
      <c r="AF1783" s="52" t="b">
        <f>IF(AF1782=3,487.32,IF(AF1782=4,325.64,IF(AF1782=5,287.99,IF(AF1782=6,618.7,IF(AF1782=7,412.3,IF(AF1782=8,366.04,IF(AF1782=9,798.54,IF(AF1782=10,534.49,IF(AF1782=11,476.86,IF(AF1782=12,510.22,IF(AF1782=13,340.94,IF(AF1782=14,301.53,IF(AF1782=15,647.78,IF(AF1782=16,431.68,IF(AF1782=17,383.24,IF(AF1782=18,836.07,IF(AF1782=19,559.61,IF(AF1782=20,499.27))))))))))))))))))</f>
        <v>0</v>
      </c>
      <c r="AG1783" s="52" t="b">
        <f>IF(AG1782=3,498.89,IF(AG1782=4,361.29,IF(AG1782=5,250.38,IF(AG1782=6,629.22,IF(AG1782=7,456.21,IF(AG1782=8,316.16,IF(AG1782=9,815.35,IF(AG1782=10,572.19,IF(AG1782=11,402.59,IF(AG1782=12,522.33,IF(AG1782=13,378.28,IF(AG1782=14,262.15,IF(AG1782=15,658.8,IF(AG1782=16,477.66,IF(AG1782=17,331.01,IF(AG1782=18,853.67,IF(AG1782=19,599.08,IF(AG1782=20,421.51))))))))))))))))))</f>
        <v>0</v>
      </c>
      <c r="AH1783" s="52" t="b">
        <f>IF(AH1782=3,359.85,IF(AH1782=4,130.83,IF(AH1782=5,78.61,IF(AH1782=6,427.19,IF(AH1782=7,160.77,IF(AH1782=8,95.38,IF(AH1782=9,568.37,IF(AH1782=10,204.4,IF(AH1782=11,132.96,IF(AH1782=12,376.76,IF(AH1782=13,136.98,IF(AH1782=14,82.31,IF(AH1782=15,447.27,IF(AH1782=16,168.32,IF(AH1782=17,99.86,IF(AH1782=18,595.08,IF(AH1782=19,214.01,IF(AH1782=20,139.21))))))))))))))))))</f>
        <v>0</v>
      </c>
      <c r="AI1783" s="52" t="b">
        <f>IF(AI1782=3,196.17,IF(AI1782=4,89.93,IF(AI1782=5,48.88,IF(AI1782=6,246.08,IF(AI1782=7,112.07,IF(AI1782=8,61.92,IF(AI1782=9,297.11,IF(AI1782=10,140.41,IF(AI1782=11,79.67,IF(AI1782=12,205.39,IF(AI1782=13,94.16,IF(AI1782=14,51.17,IF(AI1782=15,257.64,IF(AI1782=16,117.33,IF(AI1782=17,64.83,IF(AI1782=18,311.07,IF(AI1782=19,147.01,IF(AI1782=20,83.42))))))))))))))))))</f>
        <v>0</v>
      </c>
      <c r="AJ1783" s="52" t="b">
        <f>IF(AJ1782=3,108.35,IF(AJ1782=4,64.65,IF(AJ1782=5,45.75,IF(AJ1782=6,144.27,IF(AJ1782=7,86.58,IF(AJ1782=8,61.46,IF(AJ1782=9,195.16,IF(AJ1782=10,118.24,IF(AJ1782=11,83.88,IF(AJ1782=12,113.44,IF(AJ1782=13,67.69,IF(AJ1782=14,47.9,IF(AJ1782=15,151.05,IF(AJ1782=16,90.65,IF(AJ1782=17,64.34,IF(AJ1782=18,204.34,IF(AJ1782=19,123.8,IF(AJ1782=20,87.83))))))))))))))))))</f>
        <v>0</v>
      </c>
      <c r="AK1783" s="52" t="b">
        <f>IF(AK1782=3,140.85,IF(AK1782=4,104.84,IF(AK1782=5,53.32,IF(AK1782=6,286.46,IF(AK1782=7,119.42,IF(AK1782=8,63.42,IF(AK1782=9,413.27,IF(AK1782=10,141.33,IF(AK1782=11,146,IF(AK1782=12,147.47,IF(AK1782=13,109.77,IF(AK1782=14,55.82,IF(AK1782=15,299.92,IF(AK1782=16,125.03,IF(AK1782=17,66.4,IF(AK1782=18,432.69,IF(AK1782=19,147.97,IF(AK1782=20,152.86))))))))))))))))))</f>
        <v>0</v>
      </c>
      <c r="AL1783" s="52" t="b">
        <f>IF(AL1782=3,351.42,IF(AL1782=4,547.22,IF(AL1782=5,156.33,IF(AL1782=6,722.99,IF(AL1782=7,638.96,IF(AL1782=8,188.79,IF(AL1782=9,946.4,IF(AL1782=10,699.46,IF(AL1782=11,361.7,IF(AL1782=12,367.94,IF(AL1782=13,572.94,IF(AL1782=14,163.68,IF(AL1782=15,756.97,IF(AL1782=16,668.99,IF(AL1782=17,197.66,IF(AL1782=18,990.88,IF(AL1782=19,732.33,IF(AL1782=20,378.7))))))))))))))))))</f>
        <v>0</v>
      </c>
      <c r="AM1783" s="52" t="b">
        <f>IF(AM1782=3,46.41,IF(AM1782=4,19.01,IF(AM1782=5,15.96,IF(AM1782=6,78.9,IF(AM1782=7,32.34,IF(AM1782=8,27.09,IF(AM1782=9,125.27,IF(AM1782=10,48.48,IF(AM1782=11,43.47,IF(AM1782=12,48.59,IF(AM1782=13,19.9,IF(AM1782=14,16.71,IF(AM1782=15,82.61,IF(AM1782=16,33.86,IF(AM1782=17,28.36,IF(AM1782=18,131.15,IF(AM1782=19,50.76,IF(AM1782=20,45.51))))))))))))))))))</f>
        <v>0</v>
      </c>
      <c r="AO1783" s="4">
        <f t="shared" si="4044"/>
        <v>0</v>
      </c>
      <c r="AP1783" s="4">
        <f t="shared" si="4045"/>
        <v>0</v>
      </c>
      <c r="AQ1783" s="4">
        <f t="shared" si="4111"/>
        <v>0</v>
      </c>
      <c r="AU1783" s="297"/>
      <c r="AV1783" s="300"/>
      <c r="AW1783" s="309"/>
      <c r="AX1783" s="292" t="s">
        <v>54</v>
      </c>
      <c r="AY1783" s="293"/>
      <c r="AZ1783" s="10" t="s">
        <v>36</v>
      </c>
      <c r="BA1783" s="12">
        <f>IF(BX1783=FALSE,0,BX1783)</f>
        <v>1172.3</v>
      </c>
      <c r="BB1783" s="12" t="s">
        <v>36</v>
      </c>
      <c r="BC1783" s="12">
        <f>IF(BY1783=FALSE,0,BY1783)</f>
        <v>0</v>
      </c>
      <c r="BD1783" s="12">
        <f>IF(BZ1783=FALSE,0,BZ1783)</f>
        <v>0</v>
      </c>
      <c r="BE1783" s="12" t="s">
        <v>36</v>
      </c>
      <c r="BF1783" s="12">
        <f>IF(CA1783=FALSE,0,CA1783)</f>
        <v>0</v>
      </c>
      <c r="BG1783" s="12" t="s">
        <v>36</v>
      </c>
      <c r="BH1783" s="12" t="s">
        <v>36</v>
      </c>
      <c r="BI1783" s="12" t="s">
        <v>36</v>
      </c>
      <c r="BJ1783" s="12" t="s">
        <v>36</v>
      </c>
      <c r="BK1783" s="12">
        <f>IF(CB1783=FALSE,0,CB1783)</f>
        <v>0</v>
      </c>
      <c r="BL1783" s="12" t="s">
        <v>36</v>
      </c>
      <c r="BM1783" s="12">
        <f>IF(CC1783=FALSE,0,CC1783)</f>
        <v>0</v>
      </c>
      <c r="BN1783" s="12" t="s">
        <v>36</v>
      </c>
      <c r="BO1783" s="12">
        <f>IF(CD1783=FALSE,0,CD1783)</f>
        <v>0</v>
      </c>
      <c r="BP1783" s="12">
        <f>IF(CE1783=FALSE,0,CE1783)</f>
        <v>0</v>
      </c>
      <c r="BQ1783" s="12">
        <f>IF(CF1783=FALSE,0,CF1783)</f>
        <v>0</v>
      </c>
      <c r="BR1783" s="12" t="s">
        <v>36</v>
      </c>
      <c r="BS1783" s="12">
        <f>IF(CG1783=FALSE,0,CG1783)</f>
        <v>0</v>
      </c>
      <c r="BT1783" s="12" t="s">
        <v>36</v>
      </c>
      <c r="BU1783" s="27" t="s">
        <v>336</v>
      </c>
      <c r="BX1783" s="52">
        <f>IF(AD1782=3,1896.3,IF(AD1782=4,1249.18,IF(AD1782=5,476.76,IF(AD1782=6,3974,IF(AD1782=7,1481.5,IF(AD1782=8,567.82,IF(AD1782=9,5364.7,IF(AD1782=10,1659.18,IF(AD1782=11,1172.3)))))))))</f>
        <v>1172.3</v>
      </c>
      <c r="BY1783" s="52" t="b">
        <f>IF(AE1782=5,2411.56,IF(AE1782=8,2817.26,IF(AE1782=11,2857.82)))</f>
        <v>0</v>
      </c>
      <c r="BZ1783" s="52" t="b">
        <f>IF(AF1782=3,974.64,IF(AF1782=4,651.28,IF(AF1782=5,575.98,IF(AF1782=6,1237.4,IF(AF1782=7,824.6,IF(AF1782=8,732.08,IF(AF1782=9,1597.08,IF(AF1782=10,1068.98,IF(AF1782=11,953.72)))))))))</f>
        <v>0</v>
      </c>
      <c r="CA1783" s="52" t="b">
        <f>IF(AG1782=3,997.78,IF(AG1782=4,722.58,IF(AG1782=5,500.76,IF(AG1782=6,1258.44,IF(AG1782=7,912.42,IF(AG1782=8,632.32,IF(AG1782=9,1630.7,IF(AG1782=10,1144.38,IF(AG1782=11,805.18)))))))))</f>
        <v>0</v>
      </c>
      <c r="CB1783" s="52" t="b">
        <f>IF(AH1782=3,719.7,IF(AH1782=4,261.66,IF(AH1782=5,157.22,IF(AH1782=6,854.38,IF(AH1782=7,321.54,IF(AH1782=8,190.76,IF(AH1782=9,1136.74,IF(AH1782=10,408.8,IF(AH1782=11,265.92)))))))))</f>
        <v>0</v>
      </c>
      <c r="CC1783" s="52" t="b">
        <f>IF(AI1782=3,392.34,IF(AI1782=4,179.86,IF(AI1782=5,97.76,IF(AI1782=6,492.16,IF(AI1782=7,224.14,IF(AI1782=8,123.84,IF(AI1782=9,594.22,IF(AI1782=10,280.82,IF(AI1782=11,159.34)))))))))</f>
        <v>0</v>
      </c>
      <c r="CD1783" s="52" t="b">
        <f>IF(AJ1782=3,216.7,IF(AJ1782=4,129.3,IF(AJ1782=5,91.5,IF(AJ1782=6,288.54,IF(AJ1782=7,173.16,IF(AJ1782=8,122.92,IF(AJ1782=9,390.32,IF(AJ1782=10,236.48,IF(AJ1782=11,167.76)))))))))</f>
        <v>0</v>
      </c>
      <c r="CE1783" s="52" t="b">
        <f>IF(AK1782=3,281.7,IF(AK1782=4,209.68,IF(AK1782=5,106.64,IF(AK1782=6,572.92,IF(AK1782=7,238.84,IF(AK1782=8,126.84,IF(AK1782=9,826.54,IF(AK1782=10,282.66,IF(AK1782=11,292)))))))))</f>
        <v>0</v>
      </c>
      <c r="CF1783" s="52" t="b">
        <f>IF(AL1782=3,702.84,IF(AL1782=4,1094.44,IF(AL1782=5,312.66,IF(AL1782=6,1445.98,IF(AL1782=7,1277.92,IF(AL1782=8,377.58,IF(AL1782=9,1892.8,IF(AL1782=10,1398.92,IF(AL1782=11,723.4)))))))))</f>
        <v>0</v>
      </c>
      <c r="CG1783" s="52" t="b">
        <f>IF(AM1782=3,92.82,IF(AM1782=4,38.02,IF(AM1782=5,31.92,IF(AM1782=6,157.8,IF(AM1782=7,64.68,IF(AM1782=8,54.18,IF(AM1782=9,250.54,IF(AM1782=10,96.96,IF(AM1782=11,86.94)))))))))</f>
        <v>0</v>
      </c>
    </row>
    <row r="1784" spans="1:88" ht="30" customHeight="1">
      <c r="A1784" s="295" t="s">
        <v>38</v>
      </c>
      <c r="B1784" s="298" t="s">
        <v>288</v>
      </c>
      <c r="C1784" s="307">
        <v>3505</v>
      </c>
      <c r="D1784" s="298" t="s">
        <v>27</v>
      </c>
      <c r="E1784" s="36" t="s">
        <v>28</v>
      </c>
      <c r="F1784" s="10">
        <f>G1784+I1784+J1784+L1784+Q1784+S1784+U1784+V1784+W1784+Y1784+Z1784</f>
        <v>2907712.95</v>
      </c>
      <c r="G1784" s="44">
        <v>2907712.95</v>
      </c>
      <c r="H1784" s="10">
        <v>0</v>
      </c>
      <c r="I1784" s="46">
        <v>0</v>
      </c>
      <c r="J1784" s="46">
        <v>0</v>
      </c>
      <c r="K1784" s="10">
        <v>0</v>
      </c>
      <c r="L1784" s="10">
        <f>M1784+O1784</f>
        <v>0</v>
      </c>
      <c r="M1784" s="13">
        <v>0</v>
      </c>
      <c r="N1784" s="10">
        <v>0</v>
      </c>
      <c r="O1784" s="13">
        <v>0</v>
      </c>
      <c r="P1784" s="10">
        <v>0</v>
      </c>
      <c r="Q1784" s="13">
        <v>0</v>
      </c>
      <c r="R1784" s="10">
        <v>0</v>
      </c>
      <c r="S1784" s="13">
        <v>0</v>
      </c>
      <c r="T1784" s="10">
        <v>0</v>
      </c>
      <c r="U1784" s="13">
        <v>0</v>
      </c>
      <c r="V1784" s="14">
        <v>0</v>
      </c>
      <c r="W1784" s="14">
        <v>0</v>
      </c>
      <c r="X1784" s="10">
        <v>0</v>
      </c>
      <c r="Y1784" s="14">
        <v>0</v>
      </c>
      <c r="Z1784" s="14">
        <v>0</v>
      </c>
      <c r="AA1784" s="27" t="s">
        <v>328</v>
      </c>
      <c r="AO1784" s="4">
        <f t="shared" si="4044"/>
        <v>0</v>
      </c>
      <c r="AP1784" s="4">
        <f t="shared" si="4045"/>
        <v>0</v>
      </c>
      <c r="AQ1784" s="4">
        <f t="shared" si="4111"/>
        <v>0</v>
      </c>
      <c r="AU1784" s="310" t="s">
        <v>25</v>
      </c>
      <c r="AV1784" s="316" t="s">
        <v>288</v>
      </c>
      <c r="AW1784" s="317">
        <v>3505</v>
      </c>
      <c r="AX1784" s="316" t="s">
        <v>27</v>
      </c>
      <c r="AY1784" s="36" t="s">
        <v>28</v>
      </c>
      <c r="AZ1784" s="10">
        <f>BA1784+BC1784+BD1784+BF1784+BK1784+BM1784+BO1784+BP1784+BQ1784+BS1784+BT1784</f>
        <v>5815425.9000000004</v>
      </c>
      <c r="BA1784" s="44">
        <f>ROUND($C1784*BA1792,2)</f>
        <v>5815425.9000000004</v>
      </c>
      <c r="BB1784" s="10">
        <f>ROUND(H1784*2,2)</f>
        <v>0</v>
      </c>
      <c r="BC1784" s="44">
        <f>ROUND($C1784*BC1792,2)</f>
        <v>0</v>
      </c>
      <c r="BD1784" s="44">
        <f>ROUND($C1784*BD1792,2)</f>
        <v>0</v>
      </c>
      <c r="BE1784" s="10">
        <f>ROUND(K1784*2,2)</f>
        <v>0</v>
      </c>
      <c r="BF1784" s="44">
        <f>ROUND($C1784*BF1792,2)</f>
        <v>0</v>
      </c>
      <c r="BG1784" s="10">
        <f>ROUND(M1784*2,2)</f>
        <v>0</v>
      </c>
      <c r="BH1784" s="10">
        <f>ROUND(N1784*2,2)</f>
        <v>0</v>
      </c>
      <c r="BI1784" s="10">
        <f>ROUND(O1784*2,2)</f>
        <v>0</v>
      </c>
      <c r="BJ1784" s="10">
        <f>ROUND(P1784*2,2)</f>
        <v>0</v>
      </c>
      <c r="BK1784" s="44">
        <f>ROUND($C1784*BK1792,2)</f>
        <v>0</v>
      </c>
      <c r="BL1784" s="10">
        <f>ROUND(R1784*2,2)</f>
        <v>0</v>
      </c>
      <c r="BM1784" s="44">
        <f>ROUND($C1784*BM1792,2)</f>
        <v>0</v>
      </c>
      <c r="BN1784" s="10">
        <f>ROUND(T1784*2,2)</f>
        <v>0</v>
      </c>
      <c r="BO1784" s="44">
        <f>ROUND($C1784*BO1792,2)</f>
        <v>0</v>
      </c>
      <c r="BP1784" s="44">
        <f>ROUND(V1784*2,2)</f>
        <v>0</v>
      </c>
      <c r="BQ1784" s="44">
        <f>ROUND($C1784*BQ1792,2)</f>
        <v>0</v>
      </c>
      <c r="BR1784" s="10">
        <f>ROUND(X1784*2,2)</f>
        <v>0</v>
      </c>
      <c r="BS1784" s="44">
        <f>ROUND(Y1784*2,2)</f>
        <v>0</v>
      </c>
      <c r="BT1784" s="10">
        <f>ROUND(Z1784*2,2)</f>
        <v>0</v>
      </c>
      <c r="BU1784" s="27" t="s">
        <v>328</v>
      </c>
      <c r="CI1784" s="32">
        <f>BF1784-BG1784</f>
        <v>0</v>
      </c>
    </row>
    <row r="1785" spans="1:88" ht="60" customHeight="1">
      <c r="A1785" s="296"/>
      <c r="B1785" s="299"/>
      <c r="C1785" s="308"/>
      <c r="D1785" s="300"/>
      <c r="E1785" s="36" t="s">
        <v>29</v>
      </c>
      <c r="F1785" s="10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27" t="s">
        <v>329</v>
      </c>
      <c r="AO1785" s="4">
        <f t="shared" si="4044"/>
        <v>0</v>
      </c>
      <c r="AP1785" s="4">
        <f t="shared" si="4045"/>
        <v>0</v>
      </c>
      <c r="AQ1785" s="4">
        <f t="shared" si="4111"/>
        <v>0</v>
      </c>
      <c r="AU1785" s="310"/>
      <c r="AV1785" s="316"/>
      <c r="AW1785" s="317"/>
      <c r="AX1785" s="316"/>
      <c r="AY1785" s="36" t="s">
        <v>29</v>
      </c>
      <c r="AZ1785" s="10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27" t="s">
        <v>329</v>
      </c>
    </row>
    <row r="1786" spans="1:88" ht="120" customHeight="1">
      <c r="A1786" s="296"/>
      <c r="B1786" s="299"/>
      <c r="C1786" s="308"/>
      <c r="D1786" s="298" t="s">
        <v>30</v>
      </c>
      <c r="E1786" s="36" t="s">
        <v>31</v>
      </c>
      <c r="F1786" s="10">
        <f t="shared" ref="F1786:F1789" si="4135">G1786+I1786+J1786+L1786+Q1786+S1786+U1786+V1786+W1786+Y1786+Z1786</f>
        <v>0</v>
      </c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27" t="s">
        <v>330</v>
      </c>
      <c r="AO1786" s="4">
        <f t="shared" si="4044"/>
        <v>0</v>
      </c>
      <c r="AP1786" s="4">
        <f t="shared" si="4045"/>
        <v>0</v>
      </c>
      <c r="AQ1786" s="4">
        <f t="shared" si="4111"/>
        <v>0</v>
      </c>
      <c r="AT1786" s="32">
        <f>AZ1786-BC1786</f>
        <v>0</v>
      </c>
      <c r="AU1786" s="310"/>
      <c r="AV1786" s="316"/>
      <c r="AW1786" s="317"/>
      <c r="AX1786" s="316" t="s">
        <v>30</v>
      </c>
      <c r="AY1786" s="36" t="s">
        <v>31</v>
      </c>
      <c r="AZ1786" s="10">
        <f t="shared" ref="AZ1786:AZ1789" si="4136">BA1786+BC1786+BD1786+BF1786+BK1786+BM1786+BO1786+BP1786+BQ1786+BS1786+BT1786</f>
        <v>0</v>
      </c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27" t="s">
        <v>330</v>
      </c>
    </row>
    <row r="1787" spans="1:88" ht="30" customHeight="1">
      <c r="A1787" s="296"/>
      <c r="B1787" s="299"/>
      <c r="C1787" s="308"/>
      <c r="D1787" s="299"/>
      <c r="E1787" s="36" t="s">
        <v>32</v>
      </c>
      <c r="F1787" s="10">
        <f t="shared" si="4135"/>
        <v>0</v>
      </c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27" t="s">
        <v>331</v>
      </c>
      <c r="AO1787" s="4">
        <f t="shared" ref="AO1787:AO1818" si="4137">IF(ISERROR(FIND(2015,A1787,1)),0,2015)</f>
        <v>0</v>
      </c>
      <c r="AP1787" s="4">
        <f t="shared" ref="AP1787:AP1818" si="4138">IF(ISERROR(FIND(2016,A1787,1)),0,2016)</f>
        <v>0</v>
      </c>
      <c r="AQ1787" s="4">
        <f t="shared" si="4111"/>
        <v>0</v>
      </c>
      <c r="AU1787" s="310"/>
      <c r="AV1787" s="316"/>
      <c r="AW1787" s="317"/>
      <c r="AX1787" s="316"/>
      <c r="AY1787" s="36" t="s">
        <v>32</v>
      </c>
      <c r="AZ1787" s="10">
        <f t="shared" si="4136"/>
        <v>0</v>
      </c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27" t="s">
        <v>331</v>
      </c>
    </row>
    <row r="1788" spans="1:88" ht="30" customHeight="1">
      <c r="A1788" s="296"/>
      <c r="B1788" s="299"/>
      <c r="C1788" s="308"/>
      <c r="D1788" s="299"/>
      <c r="E1788" s="36" t="s">
        <v>33</v>
      </c>
      <c r="F1788" s="10">
        <f t="shared" si="4135"/>
        <v>0</v>
      </c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27" t="s">
        <v>332</v>
      </c>
      <c r="AO1788" s="4">
        <f t="shared" si="4137"/>
        <v>0</v>
      </c>
      <c r="AP1788" s="4">
        <f t="shared" si="4138"/>
        <v>0</v>
      </c>
      <c r="AQ1788" s="4">
        <f t="shared" si="4111"/>
        <v>0</v>
      </c>
      <c r="AU1788" s="310"/>
      <c r="AV1788" s="316"/>
      <c r="AW1788" s="317"/>
      <c r="AX1788" s="316"/>
      <c r="AY1788" s="36" t="s">
        <v>33</v>
      </c>
      <c r="AZ1788" s="10">
        <f t="shared" si="4136"/>
        <v>0</v>
      </c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27" t="s">
        <v>332</v>
      </c>
    </row>
    <row r="1789" spans="1:88" ht="30" customHeight="1">
      <c r="A1789" s="296"/>
      <c r="B1789" s="299"/>
      <c r="C1789" s="308"/>
      <c r="D1789" s="300"/>
      <c r="E1789" s="36" t="s">
        <v>34</v>
      </c>
      <c r="F1789" s="10">
        <f t="shared" si="4135"/>
        <v>0</v>
      </c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27" t="s">
        <v>333</v>
      </c>
      <c r="AO1789" s="4">
        <f t="shared" si="4137"/>
        <v>0</v>
      </c>
      <c r="AP1789" s="4">
        <f t="shared" si="4138"/>
        <v>0</v>
      </c>
      <c r="AQ1789" s="4">
        <f t="shared" si="4111"/>
        <v>0</v>
      </c>
      <c r="AU1789" s="310"/>
      <c r="AV1789" s="316"/>
      <c r="AW1789" s="317"/>
      <c r="AX1789" s="316"/>
      <c r="AY1789" s="36" t="s">
        <v>34</v>
      </c>
      <c r="AZ1789" s="10">
        <f t="shared" si="4136"/>
        <v>0</v>
      </c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27" t="s">
        <v>333</v>
      </c>
    </row>
    <row r="1790" spans="1:88" ht="30" customHeight="1">
      <c r="A1790" s="296"/>
      <c r="B1790" s="299"/>
      <c r="C1790" s="308"/>
      <c r="D1790" s="311" t="s">
        <v>35</v>
      </c>
      <c r="E1790" s="312"/>
      <c r="F1790" s="10">
        <f>F1784+F1785+F1786+F1787+F1788+F1789</f>
        <v>2907712.95</v>
      </c>
      <c r="G1790" s="10">
        <f t="shared" ref="G1790" si="4139">G1784+G1785+G1786+G1787+G1788+G1789</f>
        <v>2907712.95</v>
      </c>
      <c r="H1790" s="10">
        <f t="shared" ref="H1790" si="4140">H1784+H1785+H1786+H1787+H1788+H1789</f>
        <v>0</v>
      </c>
      <c r="I1790" s="10">
        <f t="shared" ref="I1790" si="4141">I1784+I1785+I1786+I1787+I1788+I1789</f>
        <v>0</v>
      </c>
      <c r="J1790" s="10">
        <f t="shared" ref="J1790" si="4142">J1784+J1785+J1786+J1787+J1788+J1789</f>
        <v>0</v>
      </c>
      <c r="K1790" s="10">
        <f t="shared" ref="K1790" si="4143">K1784+K1785+K1786+K1787+K1788+K1789</f>
        <v>0</v>
      </c>
      <c r="L1790" s="10">
        <f t="shared" ref="L1790" si="4144">L1784+L1785+L1786+L1787+L1788+L1789</f>
        <v>0</v>
      </c>
      <c r="M1790" s="10">
        <f t="shared" ref="M1790" si="4145">M1784+M1785+M1786+M1787+M1788+M1789</f>
        <v>0</v>
      </c>
      <c r="N1790" s="10">
        <f t="shared" ref="N1790" si="4146">N1784+N1785+N1786+N1787+N1788+N1789</f>
        <v>0</v>
      </c>
      <c r="O1790" s="10">
        <f t="shared" ref="O1790" si="4147">O1784+O1785+O1786+O1787+O1788+O1789</f>
        <v>0</v>
      </c>
      <c r="P1790" s="10">
        <f t="shared" ref="P1790" si="4148">P1784+P1785+P1786+P1787+P1788+P1789</f>
        <v>0</v>
      </c>
      <c r="Q1790" s="10">
        <f t="shared" ref="Q1790" si="4149">Q1784+Q1785+Q1786+Q1787+Q1788+Q1789</f>
        <v>0</v>
      </c>
      <c r="R1790" s="10">
        <f t="shared" ref="R1790" si="4150">R1784+R1785+R1786+R1787+R1788+R1789</f>
        <v>0</v>
      </c>
      <c r="S1790" s="10">
        <f t="shared" ref="S1790" si="4151">S1784+S1785+S1786+S1787+S1788+S1789</f>
        <v>0</v>
      </c>
      <c r="T1790" s="10">
        <f t="shared" ref="T1790" si="4152">T1784+T1785+T1786+T1787+T1788+T1789</f>
        <v>0</v>
      </c>
      <c r="U1790" s="10">
        <f t="shared" ref="U1790" si="4153">U1784+U1785+U1786+U1787+U1788+U1789</f>
        <v>0</v>
      </c>
      <c r="V1790" s="10">
        <f t="shared" ref="V1790" si="4154">V1784+V1785+V1786+V1787+V1788+V1789</f>
        <v>0</v>
      </c>
      <c r="W1790" s="10">
        <f t="shared" ref="W1790" si="4155">W1784+W1785+W1786+W1787+W1788+W1789</f>
        <v>0</v>
      </c>
      <c r="X1790" s="10">
        <f t="shared" ref="X1790" si="4156">X1784+X1785+X1786+X1787+X1788+X1789</f>
        <v>0</v>
      </c>
      <c r="Y1790" s="10">
        <f t="shared" ref="Y1790" si="4157">Y1784+Y1785+Y1786+Y1787+Y1788+Y1789</f>
        <v>0</v>
      </c>
      <c r="Z1790" s="10">
        <f t="shared" ref="Z1790" si="4158">Z1784+Z1785+Z1786+Z1787+Z1788+Z1789</f>
        <v>0</v>
      </c>
      <c r="AA1790" s="27" t="s">
        <v>334</v>
      </c>
      <c r="AO1790" s="4">
        <f t="shared" si="4137"/>
        <v>0</v>
      </c>
      <c r="AP1790" s="4">
        <f t="shared" si="4138"/>
        <v>0</v>
      </c>
      <c r="AQ1790" s="4">
        <f t="shared" si="4111"/>
        <v>0</v>
      </c>
      <c r="AU1790" s="310"/>
      <c r="AV1790" s="316"/>
      <c r="AW1790" s="317"/>
      <c r="AX1790" s="321" t="s">
        <v>35</v>
      </c>
      <c r="AY1790" s="321"/>
      <c r="AZ1790" s="10">
        <f>AZ1784+AZ1785+AZ1786+AZ1787+AZ1788+AZ1789</f>
        <v>5815425.9000000004</v>
      </c>
      <c r="BA1790" s="10">
        <f t="shared" ref="BA1790:BT1790" si="4159">BA1784+BA1785+BA1786+BA1787+BA1788+BA1789</f>
        <v>5815425.9000000004</v>
      </c>
      <c r="BB1790" s="10">
        <f t="shared" si="4159"/>
        <v>0</v>
      </c>
      <c r="BC1790" s="10">
        <f t="shared" si="4159"/>
        <v>0</v>
      </c>
      <c r="BD1790" s="10">
        <f t="shared" si="4159"/>
        <v>0</v>
      </c>
      <c r="BE1790" s="10">
        <f t="shared" si="4159"/>
        <v>0</v>
      </c>
      <c r="BF1790" s="10">
        <f t="shared" si="4159"/>
        <v>0</v>
      </c>
      <c r="BG1790" s="10">
        <f t="shared" si="4159"/>
        <v>0</v>
      </c>
      <c r="BH1790" s="10">
        <f t="shared" si="4159"/>
        <v>0</v>
      </c>
      <c r="BI1790" s="10">
        <f t="shared" si="4159"/>
        <v>0</v>
      </c>
      <c r="BJ1790" s="10">
        <f t="shared" si="4159"/>
        <v>0</v>
      </c>
      <c r="BK1790" s="10">
        <f t="shared" si="4159"/>
        <v>0</v>
      </c>
      <c r="BL1790" s="10">
        <f t="shared" si="4159"/>
        <v>0</v>
      </c>
      <c r="BM1790" s="10">
        <f t="shared" si="4159"/>
        <v>0</v>
      </c>
      <c r="BN1790" s="10">
        <f t="shared" si="4159"/>
        <v>0</v>
      </c>
      <c r="BO1790" s="10">
        <f t="shared" si="4159"/>
        <v>0</v>
      </c>
      <c r="BP1790" s="10">
        <f t="shared" si="4159"/>
        <v>0</v>
      </c>
      <c r="BQ1790" s="10">
        <f t="shared" si="4159"/>
        <v>0</v>
      </c>
      <c r="BR1790" s="10">
        <f t="shared" si="4159"/>
        <v>0</v>
      </c>
      <c r="BS1790" s="10">
        <f t="shared" si="4159"/>
        <v>0</v>
      </c>
      <c r="BT1790" s="10">
        <f t="shared" si="4159"/>
        <v>0</v>
      </c>
      <c r="BU1790" s="27" t="s">
        <v>334</v>
      </c>
      <c r="CI1790" s="32">
        <f>BF1790-BG1790</f>
        <v>0</v>
      </c>
      <c r="CJ1790" s="123"/>
    </row>
    <row r="1791" spans="1:88" ht="75" customHeight="1">
      <c r="A1791" s="296"/>
      <c r="B1791" s="299"/>
      <c r="C1791" s="308"/>
      <c r="D1791" s="292" t="s">
        <v>53</v>
      </c>
      <c r="E1791" s="293"/>
      <c r="F1791" s="11">
        <f>ROUND(F1790/C1784,2)</f>
        <v>829.59</v>
      </c>
      <c r="G1791" s="11">
        <f>ROUND(G1790/C1784,2)</f>
        <v>829.59</v>
      </c>
      <c r="H1791" s="11">
        <f>ROUND(H1790/C1784,2)</f>
        <v>0</v>
      </c>
      <c r="I1791" s="11">
        <f>ROUND(I1790/C1784,2)</f>
        <v>0</v>
      </c>
      <c r="J1791" s="11">
        <f>ROUND(J1790/C1784,2)</f>
        <v>0</v>
      </c>
      <c r="K1791" s="11">
        <f>ROUND(K1790/C1784,2)</f>
        <v>0</v>
      </c>
      <c r="L1791" s="11">
        <f>ROUND(L1790/C1784,2)</f>
        <v>0</v>
      </c>
      <c r="M1791" s="11">
        <f>ROUND(M1790/C1784,2)</f>
        <v>0</v>
      </c>
      <c r="N1791" s="11">
        <f>ROUND(N1790/C1784,2)</f>
        <v>0</v>
      </c>
      <c r="O1791" s="11">
        <f>ROUND(O1790/C1784,2)</f>
        <v>0</v>
      </c>
      <c r="P1791" s="11">
        <f>ROUND(P1790/C1784,2)</f>
        <v>0</v>
      </c>
      <c r="Q1791" s="11">
        <f>ROUND(Q1790/C1784,2)</f>
        <v>0</v>
      </c>
      <c r="R1791" s="11">
        <f>ROUND(R1790/C1784,2)</f>
        <v>0</v>
      </c>
      <c r="S1791" s="11">
        <f>ROUND(S1790/C1784,2)</f>
        <v>0</v>
      </c>
      <c r="T1791" s="11">
        <f>ROUND(T1790/C1784,2)</f>
        <v>0</v>
      </c>
      <c r="U1791" s="11">
        <f>ROUND(U1790/C1784,2)</f>
        <v>0</v>
      </c>
      <c r="V1791" s="11">
        <f>ROUND(V1790/C1784,2)</f>
        <v>0</v>
      </c>
      <c r="W1791" s="11">
        <f>ROUND(W1790/C1784,2)</f>
        <v>0</v>
      </c>
      <c r="X1791" s="11">
        <f>ROUND(X1790/C1784,2)</f>
        <v>0</v>
      </c>
      <c r="Y1791" s="11">
        <f>ROUND(Y1790/C1784,2)</f>
        <v>0</v>
      </c>
      <c r="Z1791" s="11">
        <f>ROUND(Z1790/C1784,2)</f>
        <v>0</v>
      </c>
      <c r="AA1791" s="27" t="s">
        <v>335</v>
      </c>
      <c r="AD1791" s="52">
        <f>IF(AND(G1791&gt;947.15,G1791&lt;949),3,IF(AND(G1791&gt;623.59,G1791&lt;625),4,IF(AND(G1791&gt;237.38,G1791&lt;239),5,IF(AND(G1791&gt;1986,G1791&lt;1988),6,IF(AND(G1791&gt;739.75,G1791&lt;741),7,IF(AND(G1791&gt;282.91,G1791&lt;284),8,IF(AND(G1791&gt;2681.35,G1791&lt;2683),9,IF(AND(G1791&gt;828.59,G1791&lt;830),10,IF(AND(G1791&gt;585.15,G1791&lt;587),11,IF(AND(G1791&gt;991.71,G1791&lt;993),12,IF(AND(G1791&gt;652.95,G1791&lt;654),13,IF(AND(G1791&gt;248.59,G1791&lt;250),14,IF(AND(G1791&gt;2079.39,G1791&lt;2081),15,IF(AND(G1791&gt;774.57,G1791&lt;776),16,IF(AND(G1791&gt;296.25,G1791&lt;298),17,IF(AND(G1791&gt;2807.42,G1791&lt;2809),18,IF(AND(G1791&gt;867.59,G1791&lt;869),19,IF(AND(G1791&gt;612.7,G1791&lt;614),20))))))))))))))))))</f>
        <v>10</v>
      </c>
      <c r="AE1791" s="52" t="b">
        <f>IF(AND(I1791&gt;1204.78,I1791&lt;1206),5,IF(AND(I1791&gt;1407.63,I1791&lt;1409),8,IF(AND(I1791&gt;1427.91,I1791&lt;1429),11,IF(AND(I1791&gt;1261.45,I1791&lt;1263),14,IF(AND(I1791&gt;1473.83,I1791&lt;1475),17,IF(AND(I1791&gt;1495.07,I1791&lt;1497),20))))))</f>
        <v>0</v>
      </c>
      <c r="AF1791" s="52" t="b">
        <f>IF(AND(J1791&gt;486.32,J1791&lt;488),3,IF(AND(J1791&gt;324.64,J1791&lt;326),4,IF(AND(J1791&gt;286.99,J1791&lt;288.5),5,IF(AND(J1791&gt;617.7,J1791&lt;618),6,IF(AND(J1791&gt;411.3,J1791&lt;413),7,IF(AND(J1791&gt;365.04,J1791&lt;367),8,IF(AND(J1791&gt;797.54,J1791&lt;799),9,IF(AND(J1791&gt;533.49,J1791&lt;535),10,IF(AND(J1791&gt;475.86,J1791&lt;477),11,IF(AND(J1791&gt;509.22,J1791&lt;511),12,IF(AND(J1791&gt;339.94,J1791&lt;341.2),13,IF(AND(J1791&gt;300.53,J1791&lt;302),14,IF(AND(J1791&gt;646.78,J1791&lt;648),15,IF(AND(J1791&gt;430.68,J1791&lt;432),16,IF(AND(J1791&gt;382.24,J1791&lt;384),17,IF(AND(J1791&gt;835.07,J1791&lt;837),18,IF(AND(J1791&gt;558.61,J1791&lt;560),19,IF(AND(J1791&gt;498.27,J1791&lt;500),20))))))))))))))))))</f>
        <v>0</v>
      </c>
      <c r="AG1791" s="52" t="b">
        <f>IF(AND(L1791&gt;497.89,L1791&lt;499),3,IF(AND(L1791&gt;360.29,L1791&lt;362),4,IF(AND(L1791&gt;249.38,L1791&lt;251),5,IF(AND(L1791&gt;628.22,L1791&lt;630),6,IF(AND(L1791&gt;455.21,L1791&lt;457),7,IF(AND(L1791&gt;315.16,L1791&lt;317),8,IF(AND(L1791&gt;814.35,L1791&lt;816),9,IF(AND(L1791&gt;571.19,L1791&lt;573),10,IF(AND(L1791&gt;401.59,L1791&lt;403),11,IF(AND(L1791&gt;521.33,L1791&lt;523),12,IF(AND(L1791&gt;377.28,L1791&lt;379),13,IF(AND(L1791&gt;261.15,L1791&lt;263),14,IF(AND(L1791&gt;657.8,L1791&lt;659),15,IF(AND(L1791&gt;476.66,L1791&lt;478),16,IF(AND(L1791&gt;330.01,L1791&lt;332),17,IF(AND(L1791&gt;852.67,L1791&lt;854),18,IF(AND(L1791&gt;598.08,L1791&lt;600),19,IF(AND(L1791&gt;420.51,L1791&lt;422),20))))))))))))))))))</f>
        <v>0</v>
      </c>
      <c r="AH1791" s="52" t="b">
        <f>IF(AND(Q1791&gt;358.85,Q1791&lt;360),3,IF(AND(Q1791&gt;129.83,Q1791&lt;131),4,IF(AND(Q1791&gt;77.61,Q1791&lt;79),5,IF(AND(Q1791&gt;426.19,Q1791&lt;428),6,IF(AND(Q1791&gt;159.77,Q1791&lt;161),7,IF(AND(Q1791&gt;94.38,Q1791&lt;96),8,IF(AND(Q1791&gt;567.37,Q1791&lt;569),9,IF(AND(Q1791&gt;203.4,Q1791&lt;205),10,IF(AND(Q1791&gt;131.96,Q1791&lt;133),11,IF(AND(Q1791&gt;375.76,Q1791&lt;377),12,IF(AND(Q1791&gt;135.98,Q1791&lt;137),13,IF(AND(Q1791&gt;81.31,Q1791&lt;83),14,IF(AND(Q1791&gt;446.27,Q1791&lt;448),15,IF(AND(Q1791&gt;167.32,Q1791&lt;169),16,IF(AND(Q1791&gt;98.86,Q1791&lt;100),17,IF(AND(Q1791&gt;594.08,Q1791&lt;596),18,IF(AND(Q1791&gt;213.01,Q1791&lt;215),19,IF(AND(Q1791&gt;138.21,Q1791&lt;140),20))))))))))))))))))</f>
        <v>0</v>
      </c>
      <c r="AI1791" s="52" t="b">
        <f>IF(AND(S1791&gt;195.17,S1791&lt;197),3,IF(AND(S1791&gt;88.93,S1791&lt;90),4,IF(AND(S1791&gt;47.88,S1791&lt;49),5,IF(AND(S1791&gt;245.08,S1791&lt;247),6,IF(AND(S1791&gt;111.07,S1791&lt;113),7,IF(AND(S1791&gt;60.92,S1791&lt;62),8,IF(AND(S1791&gt;296.11,S1791&lt;298),9,IF(AND(S1791&gt;139.41,S1791&lt;141),10,IF(AND(S1791&gt;78.67,S1791&lt;80),11,IF(AND(S1791&gt;204.39,S1791&lt;206),12,IF(AND(S1791&gt;93.16,S1791&lt;95),13,IF(AND(S1791&gt;50.17,S1791&lt;52),14,IF(AND(S1791&gt;256.64,S1791&lt;258),15,IF(AND(S1791&gt;116.33,S1791&lt;118),16,IF(AND(S1791&gt;63.83,S1791&lt;65),17,IF(AND(S1791&gt;310.07,S1791&lt;312),18,IF(AND(S1791&gt;146.01,S1791&lt;148),19,IF(AND(S1791&gt;82.42,S1791&lt;84),20))))))))))))))))))</f>
        <v>0</v>
      </c>
      <c r="AJ1791" s="52" t="b">
        <f>IF(AND(U1791&gt;107.35,U1791&lt;109),3,IF(AND(U1791&gt;63.65,U1791&lt;65),4,IF(AND(U1791&gt;44.75,U1791&lt;46),5,IF(AND(U1791&gt;143.27,U1791&lt;145),6,IF(AND(U1791&gt;85.58,U1791&lt;87),7,IF(AND(U1791&gt;60.46,U1791&lt;62),8,IF(AND(U1791&gt;194.16,U1791&lt;196),9,IF(AND(U1791&gt;117.24,U1791&lt;119),10,IF(AND(U1791&gt;82.88,U1791&lt;84),11,IF(AND(U1791&gt;112.44,U1791&lt;114),12,IF(AND(U1791&gt;66.69,U1791&lt;68),13,IF(AND(U1791&gt;46.9,U1791&lt;48),14,IF(AND(U1791&gt;150.05,U1791&lt;152),15,IF(AND(U1791&gt;90.65,U1791&lt;91),16,IF(AND(U1791&gt;63.34,U1791&lt;65),17,IF(AND(U1791&gt;203.34,U1791&lt;205),18,IF(AND(U1791&gt;122.8,U1791&lt;124),19,IF(AND(U1791&gt;86.83,U1791&lt;88),20))))))))))))))))))</f>
        <v>0</v>
      </c>
      <c r="AK1791" s="52" t="b">
        <f>IF(AND(V1791&gt;139.85,V1791&lt;141),3,IF(AND(V1791&gt;103.84,V1791&lt;105),4,IF(AND(V1791&gt;52.32,V1791&lt;54),5,IF(AND(V1791&gt;285.46,V1791&lt;287),6,IF(AND(V1791&gt;118.42,V1791&lt;120),7,IF(AND(V1791&gt;62.42,V1791&lt;64),8,IF(AND(V1791&gt;412.27,V1791&lt;414),9,IF(AND(V1791&gt;140.33,V1791&lt;142),10,IF(AND(V1791&gt;145,V1791&lt;147),11,IF(AND(V1791&gt;146.47,V1791&lt;148),12,IF(AND(V1791&gt;108.77,V1791&lt;110),13,IF(AND(V1791&gt;54.82,V1791&lt;56),14,IF(AND(V1791&gt;298.92,V1791&lt;300),15,IF(AND(V1791&gt;124.03,V1791&lt;126),16,IF(AND(V1791&gt;65.4,V1791&lt;67),17,IF(AND(V1791&gt;431.69,V1791&lt;433),18,IF(AND(V1791&gt;146.97,V1791&lt;148),19,IF(AND(V1791&gt;151.86,V1791&lt;153),20))))))))))))))))))</f>
        <v>0</v>
      </c>
      <c r="AL1791" s="52" t="b">
        <f>IF(AND(W1791&gt;350.42,W1791&lt;352),3,IF(AND(W1791&gt;546.22,W1791&lt;548),4,IF(AND(W1791&gt;155.33,W1791&lt;157),5,IF(AND(W1791&gt;721.99,W1791&lt;723),6,IF(AND(W1791&gt;638.96,W1791&lt;639),7,IF(AND(W1791&gt;187.79,W1791&lt;189),8,IF(AND(W1791&gt;945.4,W1791&lt;947),9,IF(AND(W1791&gt;698.46,W1791&lt;670),10,IF(AND(W1791&gt;360.7,W1791&lt;362),11,IF(AND(W1791&gt;366.94,W1791&lt;368),12,IF(AND(W1791&gt;571.94,W1791&lt;573),13,IF(AND(W1791&gt;162.68,W1791&lt;164),14,IF(AND(W1791&gt;755.97,W1791&lt;757),15,IF(AND(W1791&gt;667.99,W1791&lt;669),16,IF(AND(W1791&gt;196.66,W1791&lt;198),17,IF(AND(W1791&gt;989.88,W1791&lt;991),18,IF(AND(W1791&gt;731.33,W1791&lt;733),19,IF(AND(W1791&gt;377.7,W1791&lt;379),20))))))))))))))))))</f>
        <v>0</v>
      </c>
      <c r="AM1791" s="52" t="b">
        <f>IF(AND(Y1791&gt;46.2,Y1791&lt;46.5),3,IF(AND(Y1791&gt;18.8,Y1791&lt;19.1),4,IF(AND(Y1791&gt;15.8,Y1791&lt;16),5,IF(AND(Y1791&gt;78.7,Y1791&lt;79),6,IF(AND(Y1791&gt;32.1,Y1791&lt;32.4),7,IF(AND(Y1791&gt;26.9,Y1791&lt;27.3),8,IF(AND(Y1791&gt;125,Y1791&lt;125.5),9,IF(AND(Y1791&gt;48.2,Y1791&lt;48.52),10,IF(AND(Y1791&gt;43.1,Y1791&lt;43.6),11,IF(AND(Y1791&gt;48.53,Y1791&lt;48.7),12,IF(AND(Y1791&gt;19.6,Y1791&lt;20.1),13,IF(AND(Y1791&gt;16.5,Y1791&lt;16.9),14,IF(AND(Y1791&gt;82.4,Y1791&lt;82.8),15,IF(AND(Y1791&gt;33.6,Y1791&lt;34),16,IF(AND(Y1791&gt;28,Y1791&lt;28.6),17,IF(AND(Y1791&gt;130.8,Y1791&lt;131.4),18,IF(AND(Y1791&gt;50.5,Y1791&lt;50.9),19,IF(AND(Y1791&gt;45.2,Y1791&lt;45.8),20))))))))))))))))))</f>
        <v>0</v>
      </c>
      <c r="AO1791" s="4">
        <f t="shared" si="4137"/>
        <v>0</v>
      </c>
      <c r="AP1791" s="4">
        <f t="shared" si="4138"/>
        <v>0</v>
      </c>
      <c r="AQ1791" s="4">
        <f t="shared" si="4111"/>
        <v>0</v>
      </c>
      <c r="AU1791" s="310"/>
      <c r="AV1791" s="316"/>
      <c r="AW1791" s="317"/>
      <c r="AX1791" s="322" t="s">
        <v>53</v>
      </c>
      <c r="AY1791" s="293"/>
      <c r="AZ1791" s="11">
        <f>ROUND(AZ1790/AW1784,2)</f>
        <v>1659.18</v>
      </c>
      <c r="BA1791" s="11">
        <f>ROUND(BA1790/AW1784,2)</f>
        <v>1659.18</v>
      </c>
      <c r="BB1791" s="11">
        <f>ROUND(BB1790/AW1784,2)</f>
        <v>0</v>
      </c>
      <c r="BC1791" s="11">
        <f>ROUND(BC1790/AW1784,2)</f>
        <v>0</v>
      </c>
      <c r="BD1791" s="11">
        <f>ROUND(BD1790/AW1784,2)</f>
        <v>0</v>
      </c>
      <c r="BE1791" s="11">
        <f>ROUND(BE1790/AW1784,2)</f>
        <v>0</v>
      </c>
      <c r="BF1791" s="11">
        <f>ROUND(BF1790/AW1784,2)</f>
        <v>0</v>
      </c>
      <c r="BG1791" s="11">
        <f>ROUND(BG1790/AW1784,2)</f>
        <v>0</v>
      </c>
      <c r="BH1791" s="11">
        <f>ROUND(BH1790/AW1784,2)</f>
        <v>0</v>
      </c>
      <c r="BI1791" s="11">
        <f>ROUND(BI1790/AW1784,2)</f>
        <v>0</v>
      </c>
      <c r="BJ1791" s="11">
        <f>ROUND(BJ1790/AW1784,2)</f>
        <v>0</v>
      </c>
      <c r="BK1791" s="11">
        <f>ROUND(BK1790/AW1784,2)</f>
        <v>0</v>
      </c>
      <c r="BL1791" s="11">
        <f>ROUND(BL1790/AW1784,2)</f>
        <v>0</v>
      </c>
      <c r="BM1791" s="11">
        <f>ROUND(BM1790/AW1784,2)</f>
        <v>0</v>
      </c>
      <c r="BN1791" s="11">
        <f>ROUND(BN1790/AW1784,2)</f>
        <v>0</v>
      </c>
      <c r="BO1791" s="11">
        <f>ROUND(BO1790/AW1784,2)</f>
        <v>0</v>
      </c>
      <c r="BP1791" s="11">
        <f>ROUND(BP1790/AW1784,2)</f>
        <v>0</v>
      </c>
      <c r="BQ1791" s="11">
        <f>ROUND(BQ1790/AW1784,2)</f>
        <v>0</v>
      </c>
      <c r="BR1791" s="11">
        <f>ROUND(BR1790/AW1784,2)</f>
        <v>0</v>
      </c>
      <c r="BS1791" s="11">
        <f>ROUND(BS1790/AW1784,2)</f>
        <v>0</v>
      </c>
      <c r="BT1791" s="11">
        <f>ROUND(BT1790/AW1784,2)</f>
        <v>0</v>
      </c>
      <c r="BU1791" s="27" t="s">
        <v>335</v>
      </c>
      <c r="BX1791" s="52" t="b">
        <f>IF(AND(BA1791&gt;947.15,BA1791&lt;949),3,IF(AND(BA1791&gt;623.59,BA1791&lt;625),4,IF(AND(BA1791&gt;237.38,BA1791&lt;239),5,IF(AND(BA1791&gt;1986,BA1791&lt;1988),6,IF(AND(BA1791&gt;739.75,BA1791&lt;741),7,IF(AND(BA1791&gt;282.91,BA1791&lt;284),8,IF(AND(BA1791&gt;2681.35,BA1791&lt;2683),9,IF(AND(BA1791&gt;828.59,BA1791&lt;830),10,IF(AND(BA1791&gt;585.15,BA1791&lt;587),11,IF(AND(BA1791&gt;991.71,BA1791&lt;993),12,IF(AND(BA1791&gt;652.95,BA1791&lt;654),13,IF(AND(BA1791&gt;248.59,BA1791&lt;250),14,IF(AND(BA1791&gt;2079.39,BA1791&lt;2081),15,IF(AND(BA1791&gt;774.57,BA1791&lt;776),16,IF(AND(BA1791&gt;296.25,BA1791&lt;298),17,IF(AND(BA1791&gt;2807.42,BA1791&lt;2809),18,IF(AND(BA1791&gt;867.59,BA1791&lt;869),19,IF(AND(BA1791&gt;612.7,BA1791&lt;614),20))))))))))))))))))</f>
        <v>0</v>
      </c>
      <c r="BY1791" s="52" t="b">
        <f>IF(AND(BC1791&gt;1204.78,BC1791&lt;1206),5,IF(AND(BC1791&gt;1407.63,BC1791&lt;1409),8,IF(AND(BC1791&gt;1427.91,BC1791&lt;1429),11,IF(AND(BC1791&gt;1261.45,BC1791&lt;1263),14,IF(AND(BC1791&gt;1473.83,BC1791&lt;1475),17,IF(AND(BC1791&gt;1495.07,BC1791&lt;1497),20))))))</f>
        <v>0</v>
      </c>
      <c r="BZ1791" s="52" t="b">
        <f>IF(AND(BD1791&gt;486.32,BD1791&lt;488),3,IF(AND(BD1791&gt;324.64,BD1791&lt;326),4,IF(AND(BD1791&gt;286.99,BD1791&lt;288.5),5,IF(AND(BD1791&gt;617.7,BD1791&lt;618),6,IF(AND(BD1791&gt;411.3,BD1791&lt;413),7,IF(AND(BD1791&gt;365.04,BD1791&lt;367),8,IF(AND(BD1791&gt;797.54,BD1791&lt;799),9,IF(AND(BD1791&gt;533.49,BD1791&lt;535),10,IF(AND(BD1791&gt;475.86,BD1791&lt;477),11,IF(AND(BD1791&gt;509.22,BD1791&lt;511),12,IF(AND(BD1791&gt;339.94,BD1791&lt;341.2),13,IF(AND(BD1791&gt;300.53,BD1791&lt;302),14,IF(AND(BD1791&gt;646.78,BD1791&lt;648),15,IF(AND(BD1791&gt;430.68,BD1791&lt;432),16,IF(AND(BD1791&gt;382.24,BD1791&lt;384),17,IF(AND(BD1791&gt;835.07,BD1791&lt;837),18,IF(AND(BD1791&gt;558.61,BD1791&lt;560),19,IF(AND(BD1791&gt;498.27,BD1791&lt;500),20))))))))))))))))))</f>
        <v>0</v>
      </c>
      <c r="CA1791" s="52" t="b">
        <f>IF(AND(BF1791&gt;497.89,BF1791&lt;499),3,IF(AND(BF1791&gt;360.29,BF1791&lt;362),4,IF(AND(BF1791&gt;249.38,BF1791&lt;251),5,IF(AND(BF1791&gt;628.22,BF1791&lt;630),6,IF(AND(BF1791&gt;455.21,BF1791&lt;457),7,IF(AND(BF1791&gt;315.16,BF1791&lt;317),8,IF(AND(BF1791&gt;814.35,BF1791&lt;816),9,IF(AND(BF1791&gt;571.19,BF1791&lt;573),10,IF(AND(BF1791&gt;401.59,BF1791&lt;403),11,IF(AND(BF1791&gt;521.33,BF1791&lt;523),12,IF(AND(BF1791&gt;377.28,BF1791&lt;379),13,IF(AND(BF1791&gt;261.15,BF1791&lt;263),14,IF(AND(BF1791&gt;657.8,BF1791&lt;659),15,IF(AND(BF1791&gt;476.66,BF1791&lt;478),16,IF(AND(BF1791&gt;330.01,BF1791&lt;332),17,IF(AND(BF1791&gt;852.67,BF1791&lt;854),18,IF(AND(BF1791&gt;598.08,BF1791&lt;600),19,IF(AND(BF1791&gt;420.51,BF1791&lt;422),20))))))))))))))))))</f>
        <v>0</v>
      </c>
      <c r="CB1791" s="52" t="b">
        <f>IF(AND(BK1791&gt;358.85,BK1791&lt;360),3,IF(AND(BK1791&gt;129.83,BK1791&lt;131),4,IF(AND(BK1791&gt;77.61,BK1791&lt;79),5,IF(AND(BK1791&gt;426.19,BK1791&lt;428),6,IF(AND(BK1791&gt;159.77,BK1791&lt;161),7,IF(AND(BK1791&gt;94.38,BK1791&lt;96),8,IF(AND(BK1791&gt;567.37,BK1791&lt;569),9,IF(AND(BK1791&gt;203.4,BK1791&lt;205),10,IF(AND(BK1791&gt;131.96,BK1791&lt;133),11,IF(AND(BK1791&gt;375.76,BK1791&lt;377),12,IF(AND(BK1791&gt;135.98,BK1791&lt;137),13,IF(AND(BK1791&gt;81.31,BK1791&lt;83),14,IF(AND(BK1791&gt;446.27,BK1791&lt;448),15,IF(AND(BK1791&gt;167.32,BK1791&lt;169),16,IF(AND(BK1791&gt;98.86,BK1791&lt;100),17,IF(AND(BK1791&gt;594.08,BK1791&lt;596),18,IF(AND(BK1791&gt;213.01,BK1791&lt;215),19,IF(AND(BK1791&gt;138.21,BK1791&lt;140),20))))))))))))))))))</f>
        <v>0</v>
      </c>
      <c r="CC1791" s="52" t="b">
        <f>IF(AND(BM1791&gt;195.17,BM1791&lt;197),3,IF(AND(BM1791&gt;88.93,BM1791&lt;90),4,IF(AND(BM1791&gt;47.88,BM1791&lt;49),5,IF(AND(BM1791&gt;245.08,BM1791&lt;247),6,IF(AND(BM1791&gt;111.07,BM1791&lt;113),7,IF(AND(BM1791&gt;60.92,BM1791&lt;62),8,IF(AND(BM1791&gt;296.11,BM1791&lt;298),9,IF(AND(BM1791&gt;139.41,BM1791&lt;141),10,IF(AND(BM1791&gt;78.67,BM1791&lt;80),11,IF(AND(BM1791&gt;204.39,BM1791&lt;206),12,IF(AND(BM1791&gt;93.16,BM1791&lt;95),13,IF(AND(BM1791&gt;50.17,BM1791&lt;52),14,IF(AND(BM1791&gt;256.64,BM1791&lt;258),15,IF(AND(BM1791&gt;116.33,BM1791&lt;118),16,IF(AND(BM1791&gt;63.83,BM1791&lt;65),17,IF(AND(BM1791&gt;310.07,BM1791&lt;312),18,IF(AND(BM1791&gt;146.01,BM1791&lt;148),19,IF(AND(BM1791&gt;82.42,BM1791&lt;84),20))))))))))))))))))</f>
        <v>0</v>
      </c>
      <c r="CD1791" s="52" t="b">
        <f>IF(AND(BO1791&gt;107.35,BO1791&lt;109),3,IF(AND(BO1791&gt;63.65,BO1791&lt;65),4,IF(AND(BO1791&gt;44.75,BO1791&lt;46),5,IF(AND(BO1791&gt;143.27,BO1791&lt;145),6,IF(AND(BO1791&gt;85.58,BO1791&lt;87),7,IF(AND(BO1791&gt;60.46,BO1791&lt;62),8,IF(AND(BO1791&gt;194.16,BO1791&lt;196),9,IF(AND(BO1791&gt;117.24,BO1791&lt;119),10,IF(AND(BO1791&gt;82.88,BO1791&lt;84),11,IF(AND(BO1791&gt;112.44,BO1791&lt;114),12,IF(AND(BO1791&gt;66.69,BO1791&lt;68),13,IF(AND(BO1791&gt;46.9,BO1791&lt;48),14,IF(AND(BO1791&gt;150.05,BO1791&lt;152),15,IF(AND(BO1791&gt;90.65,BO1791&lt;91),16,IF(AND(BO1791&gt;63.34,BO1791&lt;65),17,IF(AND(BO1791&gt;203.34,BO1791&lt;205),18,IF(AND(BO1791&gt;122.8,BO1791&lt;124),19,IF(AND(BO1791&gt;86.83,BO1791&lt;88),20))))))))))))))))))</f>
        <v>0</v>
      </c>
      <c r="CE1791" s="52" t="b">
        <f>IF(AND(BP1791&gt;139.85,BP1791&lt;141),3,IF(AND(BP1791&gt;103.84,BP1791&lt;105),4,IF(AND(BP1791&gt;52.32,BP1791&lt;54),5,IF(AND(BP1791&gt;285.46,BP1791&lt;287),6,IF(AND(BP1791&gt;118.42,BP1791&lt;120),7,IF(AND(BP1791&gt;62.42,BP1791&lt;64),8,IF(AND(BP1791&gt;412.27,BP1791&lt;414),9,IF(AND(BP1791&gt;140.33,BP1791&lt;142),10,IF(AND(BP1791&gt;145,BP1791&lt;147),11,IF(AND(BP1791&gt;146.47,BP1791&lt;148),12,IF(AND(BP1791&gt;108.77,BP1791&lt;110),13,IF(AND(BP1791&gt;54.82,BP1791&lt;56),14,IF(AND(BP1791&gt;298.92,BP1791&lt;300),15,IF(AND(BP1791&gt;124.03,BP1791&lt;126),16,IF(AND(BP1791&gt;65.4,BP1791&lt;67),17,IF(AND(BP1791&gt;431.69,BP1791&lt;433),18,IF(AND(BP1791&gt;146.97,BP1791&lt;148),19,IF(AND(BP1791&gt;151.86,BP1791&lt;153),20))))))))))))))))))</f>
        <v>0</v>
      </c>
      <c r="CF1791" s="52" t="b">
        <f>IF(AND(BQ1791&gt;350.42,BQ1791&lt;352),3,IF(AND(BQ1791&gt;546.22,BQ1791&lt;548),4,IF(AND(BQ1791&gt;155.33,BQ1791&lt;157),5,IF(AND(BQ1791&gt;721.99,BQ1791&lt;723),6,IF(AND(BQ1791&gt;638.96,BQ1791&lt;639),7,IF(AND(BQ1791&gt;187.79,BQ1791&lt;189),8,IF(AND(BQ1791&gt;945.4,BQ1791&lt;947),9,IF(AND(BQ1791&gt;698.46,BQ1791&lt;670),10,IF(AND(BQ1791&gt;360.7,BQ1791&lt;362),11,IF(AND(BQ1791&gt;366.94,BQ1791&lt;368),12,IF(AND(BQ1791&gt;571.94,BQ1791&lt;573),13,IF(AND(BQ1791&gt;162.68,BQ1791&lt;164),14,IF(AND(BQ1791&gt;755.97,BQ1791&lt;757),15,IF(AND(BQ1791&gt;667.99,BQ1791&lt;669),16,IF(AND(BQ1791&gt;196.66,BQ1791&lt;198),17,IF(AND(BQ1791&gt;989.88,BQ1791&lt;991),18,IF(AND(BQ1791&gt;731.33,BQ1791&lt;733),19,IF(AND(BQ1791&gt;377.7,BQ1791&lt;379),20))))))))))))))))))</f>
        <v>0</v>
      </c>
      <c r="CG1791" s="52" t="b">
        <f>IF(AND(BS1791&gt;46.2,BS1791&lt;46.5),3,IF(AND(BS1791&gt;18.8,BS1791&lt;19.1),4,IF(AND(BS1791&gt;15.8,BS1791&lt;16),5,IF(AND(BS1791&gt;78.7,BS1791&lt;79),6,IF(AND(BS1791&gt;32.1,BS1791&lt;32.4),7,IF(AND(BS1791&gt;26.9,BS1791&lt;27.3),8,IF(AND(BS1791&gt;125,BS1791&lt;125.5),9,IF(AND(BS1791&gt;48.2,BS1791&lt;48.52),10,IF(AND(BS1791&gt;43.1,BS1791&lt;43.6),11,IF(AND(BS1791&gt;48.53,BS1791&lt;48.7),12,IF(AND(BS1791&gt;19.6,BS1791&lt;20.1),13,IF(AND(BS1791&gt;16.5,BS1791&lt;16.9),14,IF(AND(BS1791&gt;82.4,BS1791&lt;82.8),15,IF(AND(BS1791&gt;33.6,BS1791&lt;34),16,IF(AND(BS1791&gt;28,BS1791&lt;28.6),17,IF(AND(BS1791&gt;130.8,BS1791&lt;131.4),18,IF(AND(BS1791&gt;50.5,BS1791&lt;50.9),19,IF(AND(BS1791&gt;45.2,BS1791&lt;45.8),20))))))))))))))))))</f>
        <v>0</v>
      </c>
    </row>
    <row r="1792" spans="1:88" ht="90" customHeight="1">
      <c r="A1792" s="297"/>
      <c r="B1792" s="300"/>
      <c r="C1792" s="309"/>
      <c r="D1792" s="292" t="s">
        <v>54</v>
      </c>
      <c r="E1792" s="293"/>
      <c r="F1792" s="10" t="s">
        <v>36</v>
      </c>
      <c r="G1792" s="12">
        <f>IF(AD1792=FALSE,0,AD1792)</f>
        <v>829.59</v>
      </c>
      <c r="H1792" s="12" t="s">
        <v>36</v>
      </c>
      <c r="I1792" s="12">
        <f>IF(AE1792=FALSE,0,AE1792)</f>
        <v>0</v>
      </c>
      <c r="J1792" s="12">
        <f>IF(AF1792=FALSE,0,AF1792)</f>
        <v>0</v>
      </c>
      <c r="K1792" s="12" t="s">
        <v>36</v>
      </c>
      <c r="L1792" s="12">
        <f>IF(AG1792=FALSE,0,AG1792)</f>
        <v>0</v>
      </c>
      <c r="M1792" s="12" t="s">
        <v>36</v>
      </c>
      <c r="N1792" s="12" t="s">
        <v>36</v>
      </c>
      <c r="O1792" s="12" t="s">
        <v>36</v>
      </c>
      <c r="P1792" s="12" t="s">
        <v>36</v>
      </c>
      <c r="Q1792" s="12">
        <f>IF(AH1792=FALSE,0,AH1792)</f>
        <v>0</v>
      </c>
      <c r="R1792" s="12" t="s">
        <v>36</v>
      </c>
      <c r="S1792" s="12">
        <f>IF(AI1792=FALSE,0,AI1792)</f>
        <v>0</v>
      </c>
      <c r="T1792" s="12" t="s">
        <v>36</v>
      </c>
      <c r="U1792" s="12">
        <f>IF(AJ1792=FALSE,0,AJ1792)</f>
        <v>0</v>
      </c>
      <c r="V1792" s="12">
        <f>IF(AK1792=FALSE,0,AK1792)</f>
        <v>0</v>
      </c>
      <c r="W1792" s="12">
        <f>IF(AL1792=FALSE,0,AL1792)</f>
        <v>0</v>
      </c>
      <c r="X1792" s="12" t="s">
        <v>36</v>
      </c>
      <c r="Y1792" s="12">
        <f>IF(AM1792=FALSE,0,AM1792)</f>
        <v>0</v>
      </c>
      <c r="Z1792" s="12" t="s">
        <v>36</v>
      </c>
      <c r="AA1792" s="27" t="s">
        <v>336</v>
      </c>
      <c r="AD1792" s="52">
        <f>IF(AD1791=3,948.15,IF(AD1791=4,624.59,IF(AD1791=5,238.38,IF(AD1791=6,1987,IF(AD1791=7,740.75,IF(AD1791=8,283.91,IF(AD1791=9,2682.35,IF(AD1791=10,829.59,IF(AD1791=11,586.15,IF(AD1791=12,992.71,IF(AD1791=13,653.95,IF(AD1791=14,249.59,IF(AD1791=15,2080.39,IF(AD1791=16,775.57,IF(AD1791=17,297.25,IF(AD1791=18,2808.42,IF(AD1791=19,868.59,IF(AD1791=20,613.7))))))))))))))))))</f>
        <v>829.59</v>
      </c>
      <c r="AE1792" s="52" t="b">
        <f>IF(AE1791=5,1205.78,IF(AE1791=8,1408.63,IF(AE1791=11,1428.91,IF(AE1791=14,1262.45,IF(AE1791=17,1474.83,IF(AE1791=20,1496.07))))))</f>
        <v>0</v>
      </c>
      <c r="AF1792" s="52" t="b">
        <f>IF(AF1791=3,487.32,IF(AF1791=4,325.64,IF(AF1791=5,287.99,IF(AF1791=6,618.7,IF(AF1791=7,412.3,IF(AF1791=8,366.04,IF(AF1791=9,798.54,IF(AF1791=10,534.49,IF(AF1791=11,476.86,IF(AF1791=12,510.22,IF(AF1791=13,340.94,IF(AF1791=14,301.53,IF(AF1791=15,647.78,IF(AF1791=16,431.68,IF(AF1791=17,383.24,IF(AF1791=18,836.07,IF(AF1791=19,559.61,IF(AF1791=20,499.27))))))))))))))))))</f>
        <v>0</v>
      </c>
      <c r="AG1792" s="52" t="b">
        <f>IF(AG1791=3,498.89,IF(AG1791=4,361.29,IF(AG1791=5,250.38,IF(AG1791=6,629.22,IF(AG1791=7,456.21,IF(AG1791=8,316.16,IF(AG1791=9,815.35,IF(AG1791=10,572.19,IF(AG1791=11,402.59,IF(AG1791=12,522.33,IF(AG1791=13,378.28,IF(AG1791=14,262.15,IF(AG1791=15,658.8,IF(AG1791=16,477.66,IF(AG1791=17,331.01,IF(AG1791=18,853.67,IF(AG1791=19,599.08,IF(AG1791=20,421.51))))))))))))))))))</f>
        <v>0</v>
      </c>
      <c r="AH1792" s="52" t="b">
        <f>IF(AH1791=3,359.85,IF(AH1791=4,130.83,IF(AH1791=5,78.61,IF(AH1791=6,427.19,IF(AH1791=7,160.77,IF(AH1791=8,95.38,IF(AH1791=9,568.37,IF(AH1791=10,204.4,IF(AH1791=11,132.96,IF(AH1791=12,376.76,IF(AH1791=13,136.98,IF(AH1791=14,82.31,IF(AH1791=15,447.27,IF(AH1791=16,168.32,IF(AH1791=17,99.86,IF(AH1791=18,595.08,IF(AH1791=19,214.01,IF(AH1791=20,139.21))))))))))))))))))</f>
        <v>0</v>
      </c>
      <c r="AI1792" s="52" t="b">
        <f>IF(AI1791=3,196.17,IF(AI1791=4,89.93,IF(AI1791=5,48.88,IF(AI1791=6,246.08,IF(AI1791=7,112.07,IF(AI1791=8,61.92,IF(AI1791=9,297.11,IF(AI1791=10,140.41,IF(AI1791=11,79.67,IF(AI1791=12,205.39,IF(AI1791=13,94.16,IF(AI1791=14,51.17,IF(AI1791=15,257.64,IF(AI1791=16,117.33,IF(AI1791=17,64.83,IF(AI1791=18,311.07,IF(AI1791=19,147.01,IF(AI1791=20,83.42))))))))))))))))))</f>
        <v>0</v>
      </c>
      <c r="AJ1792" s="52" t="b">
        <f>IF(AJ1791=3,108.35,IF(AJ1791=4,64.65,IF(AJ1791=5,45.75,IF(AJ1791=6,144.27,IF(AJ1791=7,86.58,IF(AJ1791=8,61.46,IF(AJ1791=9,195.16,IF(AJ1791=10,118.24,IF(AJ1791=11,83.88,IF(AJ1791=12,113.44,IF(AJ1791=13,67.69,IF(AJ1791=14,47.9,IF(AJ1791=15,151.05,IF(AJ1791=16,90.65,IF(AJ1791=17,64.34,IF(AJ1791=18,204.34,IF(AJ1791=19,123.8,IF(AJ1791=20,87.83))))))))))))))))))</f>
        <v>0</v>
      </c>
      <c r="AK1792" s="52" t="b">
        <f>IF(AK1791=3,140.85,IF(AK1791=4,104.84,IF(AK1791=5,53.32,IF(AK1791=6,286.46,IF(AK1791=7,119.42,IF(AK1791=8,63.42,IF(AK1791=9,413.27,IF(AK1791=10,141.33,IF(AK1791=11,146,IF(AK1791=12,147.47,IF(AK1791=13,109.77,IF(AK1791=14,55.82,IF(AK1791=15,299.92,IF(AK1791=16,125.03,IF(AK1791=17,66.4,IF(AK1791=18,432.69,IF(AK1791=19,147.97,IF(AK1791=20,152.86))))))))))))))))))</f>
        <v>0</v>
      </c>
      <c r="AL1792" s="52" t="b">
        <f>IF(AL1791=3,351.42,IF(AL1791=4,547.22,IF(AL1791=5,156.33,IF(AL1791=6,722.99,IF(AL1791=7,638.96,IF(AL1791=8,188.79,IF(AL1791=9,946.4,IF(AL1791=10,699.46,IF(AL1791=11,361.7,IF(AL1791=12,367.94,IF(AL1791=13,572.94,IF(AL1791=14,163.68,IF(AL1791=15,756.97,IF(AL1791=16,668.99,IF(AL1791=17,197.66,IF(AL1791=18,990.88,IF(AL1791=19,732.33,IF(AL1791=20,378.7))))))))))))))))))</f>
        <v>0</v>
      </c>
      <c r="AM1792" s="52" t="b">
        <f>IF(AM1791=3,46.41,IF(AM1791=4,19.01,IF(AM1791=5,15.96,IF(AM1791=6,78.9,IF(AM1791=7,32.34,IF(AM1791=8,27.09,IF(AM1791=9,125.27,IF(AM1791=10,48.48,IF(AM1791=11,43.47,IF(AM1791=12,48.59,IF(AM1791=13,19.9,IF(AM1791=14,16.71,IF(AM1791=15,82.61,IF(AM1791=16,33.86,IF(AM1791=17,28.36,IF(AM1791=18,131.15,IF(AM1791=19,50.76,IF(AM1791=20,45.51))))))))))))))))))</f>
        <v>0</v>
      </c>
      <c r="AO1792" s="4">
        <f t="shared" si="4137"/>
        <v>0</v>
      </c>
      <c r="AP1792" s="4">
        <f t="shared" si="4138"/>
        <v>0</v>
      </c>
      <c r="AQ1792" s="4">
        <f t="shared" si="4111"/>
        <v>0</v>
      </c>
      <c r="AU1792" s="310"/>
      <c r="AV1792" s="316"/>
      <c r="AW1792" s="317"/>
      <c r="AX1792" s="322" t="s">
        <v>54</v>
      </c>
      <c r="AY1792" s="293"/>
      <c r="AZ1792" s="10" t="s">
        <v>36</v>
      </c>
      <c r="BA1792" s="12">
        <f>IF(BX1792=FALSE,0,BX1792)</f>
        <v>1659.18</v>
      </c>
      <c r="BB1792" s="12" t="s">
        <v>36</v>
      </c>
      <c r="BC1792" s="12">
        <f>IF(BY1792=FALSE,0,BY1792)</f>
        <v>0</v>
      </c>
      <c r="BD1792" s="12">
        <f>IF(BZ1792=FALSE,0,BZ1792)</f>
        <v>0</v>
      </c>
      <c r="BE1792" s="12" t="s">
        <v>36</v>
      </c>
      <c r="BF1792" s="12">
        <f>IF(CA1792=FALSE,0,CA1792)</f>
        <v>0</v>
      </c>
      <c r="BG1792" s="12" t="s">
        <v>36</v>
      </c>
      <c r="BH1792" s="12" t="s">
        <v>36</v>
      </c>
      <c r="BI1792" s="12" t="s">
        <v>36</v>
      </c>
      <c r="BJ1792" s="12" t="s">
        <v>36</v>
      </c>
      <c r="BK1792" s="12">
        <f>IF(CB1792=FALSE,0,CB1792)</f>
        <v>0</v>
      </c>
      <c r="BL1792" s="12" t="s">
        <v>36</v>
      </c>
      <c r="BM1792" s="12">
        <f>IF(CC1792=FALSE,0,CC1792)</f>
        <v>0</v>
      </c>
      <c r="BN1792" s="12" t="s">
        <v>36</v>
      </c>
      <c r="BO1792" s="12">
        <f>IF(CD1792=FALSE,0,CD1792)</f>
        <v>0</v>
      </c>
      <c r="BP1792" s="12">
        <f>IF(CE1792=FALSE,0,CE1792)</f>
        <v>0</v>
      </c>
      <c r="BQ1792" s="12">
        <f>IF(CF1792=FALSE,0,CF1792)</f>
        <v>0</v>
      </c>
      <c r="BR1792" s="12" t="s">
        <v>36</v>
      </c>
      <c r="BS1792" s="12">
        <f>IF(CG1792=FALSE,0,CG1792)</f>
        <v>0</v>
      </c>
      <c r="BT1792" s="12" t="s">
        <v>36</v>
      </c>
      <c r="BU1792" s="27" t="s">
        <v>336</v>
      </c>
      <c r="BX1792" s="52">
        <f>IF(AD1791=3,1896.3,IF(AD1791=4,1249.18,IF(AD1791=5,476.76,IF(AD1791=6,3974,IF(AD1791=7,1481.5,IF(AD1791=8,567.82,IF(AD1791=9,5364.7,IF(AD1791=10,1659.18,IF(AD1791=11,1172.3)))))))))</f>
        <v>1659.18</v>
      </c>
      <c r="BY1792" s="52" t="b">
        <f>IF(AE1791=5,2411.56,IF(AE1791=8,2817.26,IF(AE1791=11,2857.82)))</f>
        <v>0</v>
      </c>
      <c r="BZ1792" s="52" t="b">
        <f>IF(AF1791=3,974.64,IF(AF1791=4,651.28,IF(AF1791=5,575.98,IF(AF1791=6,1237.4,IF(AF1791=7,824.6,IF(AF1791=8,732.08,IF(AF1791=9,1597.08,IF(AF1791=10,1068.98,IF(AF1791=11,953.72)))))))))</f>
        <v>0</v>
      </c>
      <c r="CA1792" s="52" t="b">
        <f>IF(AG1791=3,997.78,IF(AG1791=4,722.58,IF(AG1791=5,500.76,IF(AG1791=6,1258.44,IF(AG1791=7,912.42,IF(AG1791=8,632.32,IF(AG1791=9,1630.7,IF(AG1791=10,1144.38,IF(AG1791=11,805.18)))))))))</f>
        <v>0</v>
      </c>
      <c r="CB1792" s="52" t="b">
        <f>IF(AH1791=3,719.7,IF(AH1791=4,261.66,IF(AH1791=5,157.22,IF(AH1791=6,854.38,IF(AH1791=7,321.54,IF(AH1791=8,190.76,IF(AH1791=9,1136.74,IF(AH1791=10,408.8,IF(AH1791=11,265.92)))))))))</f>
        <v>0</v>
      </c>
      <c r="CC1792" s="52" t="b">
        <f>IF(AI1791=3,392.34,IF(AI1791=4,179.86,IF(AI1791=5,97.76,IF(AI1791=6,492.16,IF(AI1791=7,224.14,IF(AI1791=8,123.84,IF(AI1791=9,594.22,IF(AI1791=10,280.82,IF(AI1791=11,159.34)))))))))</f>
        <v>0</v>
      </c>
      <c r="CD1792" s="52" t="b">
        <f>IF(AJ1791=3,216.7,IF(AJ1791=4,129.3,IF(AJ1791=5,91.5,IF(AJ1791=6,288.54,IF(AJ1791=7,173.16,IF(AJ1791=8,122.92,IF(AJ1791=9,390.32,IF(AJ1791=10,236.48,IF(AJ1791=11,167.76)))))))))</f>
        <v>0</v>
      </c>
      <c r="CE1792" s="52" t="b">
        <f>IF(AK1791=3,281.7,IF(AK1791=4,209.68,IF(AK1791=5,106.64,IF(AK1791=6,572.92,IF(AK1791=7,238.84,IF(AK1791=8,126.84,IF(AK1791=9,826.54,IF(AK1791=10,282.66,IF(AK1791=11,292)))))))))</f>
        <v>0</v>
      </c>
      <c r="CF1792" s="52" t="b">
        <f>IF(AL1791=3,702.84,IF(AL1791=4,1094.44,IF(AL1791=5,312.66,IF(AL1791=6,1445.98,IF(AL1791=7,1277.92,IF(AL1791=8,377.58,IF(AL1791=9,1892.8,IF(AL1791=10,1398.92,IF(AL1791=11,723.4)))))))))</f>
        <v>0</v>
      </c>
      <c r="CG1792" s="52" t="b">
        <f>IF(AM1791=3,92.82,IF(AM1791=4,38.02,IF(AM1791=5,31.92,IF(AM1791=6,157.8,IF(AM1791=7,64.68,IF(AM1791=8,54.18,IF(AM1791=9,250.54,IF(AM1791=10,96.96,IF(AM1791=11,86.94)))))))))</f>
        <v>0</v>
      </c>
    </row>
    <row r="1793" spans="1:88" ht="30" customHeight="1">
      <c r="A1793" s="295" t="s">
        <v>39</v>
      </c>
      <c r="B1793" s="298" t="s">
        <v>289</v>
      </c>
      <c r="C1793" s="307">
        <v>4827.8</v>
      </c>
      <c r="D1793" s="298" t="s">
        <v>27</v>
      </c>
      <c r="E1793" s="36" t="s">
        <v>28</v>
      </c>
      <c r="F1793" s="10">
        <f>G1793+I1793+J1793+L1793+Q1793+S1793+U1793+V1793+W1793+Y1793+Z1793</f>
        <v>4005094.6</v>
      </c>
      <c r="G1793" s="44">
        <v>4005094.6</v>
      </c>
      <c r="H1793" s="10">
        <v>0</v>
      </c>
      <c r="I1793" s="46">
        <v>0</v>
      </c>
      <c r="J1793" s="46">
        <v>0</v>
      </c>
      <c r="K1793" s="10">
        <v>0</v>
      </c>
      <c r="L1793" s="10">
        <f>M1793+O1793</f>
        <v>0</v>
      </c>
      <c r="M1793" s="13">
        <v>0</v>
      </c>
      <c r="N1793" s="10">
        <v>0</v>
      </c>
      <c r="O1793" s="13">
        <v>0</v>
      </c>
      <c r="P1793" s="10">
        <v>0</v>
      </c>
      <c r="Q1793" s="13">
        <v>0</v>
      </c>
      <c r="R1793" s="10">
        <v>0</v>
      </c>
      <c r="S1793" s="13">
        <v>0</v>
      </c>
      <c r="T1793" s="10">
        <v>0</v>
      </c>
      <c r="U1793" s="13">
        <v>0</v>
      </c>
      <c r="V1793" s="14">
        <v>0</v>
      </c>
      <c r="W1793" s="14">
        <v>0</v>
      </c>
      <c r="X1793" s="10">
        <v>0</v>
      </c>
      <c r="Y1793" s="14">
        <v>0</v>
      </c>
      <c r="Z1793" s="14">
        <v>0</v>
      </c>
      <c r="AA1793" s="27" t="s">
        <v>328</v>
      </c>
      <c r="AO1793" s="4">
        <f t="shared" si="4137"/>
        <v>0</v>
      </c>
      <c r="AP1793" s="4">
        <f t="shared" si="4138"/>
        <v>0</v>
      </c>
      <c r="AQ1793" s="4">
        <f t="shared" si="4111"/>
        <v>0</v>
      </c>
      <c r="AU1793" s="295" t="s">
        <v>38</v>
      </c>
      <c r="AV1793" s="316" t="s">
        <v>289</v>
      </c>
      <c r="AW1793" s="317">
        <v>4827.8</v>
      </c>
      <c r="AX1793" s="316" t="s">
        <v>27</v>
      </c>
      <c r="AY1793" s="36" t="s">
        <v>28</v>
      </c>
      <c r="AZ1793" s="10">
        <f>BA1793+BC1793+BD1793+BF1793+BK1793+BM1793+BO1793+BP1793+BQ1793+BS1793+BT1793</f>
        <v>8010189.2000000002</v>
      </c>
      <c r="BA1793" s="44">
        <f>ROUND($C1793*BA1801,2)</f>
        <v>8010189.2000000002</v>
      </c>
      <c r="BB1793" s="10">
        <f>ROUND(H1793*2,2)</f>
        <v>0</v>
      </c>
      <c r="BC1793" s="44">
        <f>ROUND($C1793*BC1801,2)</f>
        <v>0</v>
      </c>
      <c r="BD1793" s="44">
        <f>ROUND($C1793*BD1801,2)</f>
        <v>0</v>
      </c>
      <c r="BE1793" s="10">
        <f>ROUND(K1793*2,2)</f>
        <v>0</v>
      </c>
      <c r="BF1793" s="44">
        <f>ROUND($C1793*BF1801,2)</f>
        <v>0</v>
      </c>
      <c r="BG1793" s="10">
        <f>ROUND(M1793*2,2)</f>
        <v>0</v>
      </c>
      <c r="BH1793" s="10">
        <f>ROUND(N1793*2,2)</f>
        <v>0</v>
      </c>
      <c r="BI1793" s="10">
        <f>ROUND(O1793*2,2)</f>
        <v>0</v>
      </c>
      <c r="BJ1793" s="10">
        <f>ROUND(P1793*2,2)</f>
        <v>0</v>
      </c>
      <c r="BK1793" s="44">
        <f>ROUND($C1793*BK1801,2)</f>
        <v>0</v>
      </c>
      <c r="BL1793" s="10">
        <f>ROUND(R1793*2,2)</f>
        <v>0</v>
      </c>
      <c r="BM1793" s="44">
        <f>ROUND($C1793*BM1801,2)</f>
        <v>0</v>
      </c>
      <c r="BN1793" s="10">
        <f>ROUND(T1793*2,2)</f>
        <v>0</v>
      </c>
      <c r="BO1793" s="44">
        <f>ROUND($C1793*BO1801,2)</f>
        <v>0</v>
      </c>
      <c r="BP1793" s="44">
        <f>ROUND(V1793*2,2)</f>
        <v>0</v>
      </c>
      <c r="BQ1793" s="44">
        <f>ROUND($C1793*BQ1801,2)</f>
        <v>0</v>
      </c>
      <c r="BR1793" s="10">
        <f>ROUND(X1793*2,2)</f>
        <v>0</v>
      </c>
      <c r="BS1793" s="44">
        <f>ROUND(Y1793*2,2)</f>
        <v>0</v>
      </c>
      <c r="BT1793" s="10">
        <f>ROUND(Z1793*2,2)</f>
        <v>0</v>
      </c>
      <c r="BU1793" s="27" t="s">
        <v>328</v>
      </c>
      <c r="CI1793" s="32">
        <f>BF1793-BG1793</f>
        <v>0</v>
      </c>
    </row>
    <row r="1794" spans="1:88" ht="60" customHeight="1">
      <c r="A1794" s="296"/>
      <c r="B1794" s="299"/>
      <c r="C1794" s="308"/>
      <c r="D1794" s="300"/>
      <c r="E1794" s="36" t="s">
        <v>29</v>
      </c>
      <c r="F1794" s="10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27" t="s">
        <v>329</v>
      </c>
      <c r="AO1794" s="4">
        <f t="shared" si="4137"/>
        <v>0</v>
      </c>
      <c r="AP1794" s="4">
        <f t="shared" si="4138"/>
        <v>0</v>
      </c>
      <c r="AQ1794" s="4">
        <f t="shared" si="4111"/>
        <v>0</v>
      </c>
      <c r="AU1794" s="296"/>
      <c r="AV1794" s="316"/>
      <c r="AW1794" s="317"/>
      <c r="AX1794" s="316"/>
      <c r="AY1794" s="36" t="s">
        <v>29</v>
      </c>
      <c r="AZ1794" s="10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27" t="s">
        <v>329</v>
      </c>
    </row>
    <row r="1795" spans="1:88" ht="120" customHeight="1">
      <c r="A1795" s="296"/>
      <c r="B1795" s="299"/>
      <c r="C1795" s="308"/>
      <c r="D1795" s="298" t="s">
        <v>30</v>
      </c>
      <c r="E1795" s="36" t="s">
        <v>31</v>
      </c>
      <c r="F1795" s="10">
        <f t="shared" ref="F1795:F1798" si="4160">G1795+I1795+J1795+L1795+Q1795+S1795+U1795+V1795+W1795+Y1795+Z1795</f>
        <v>0</v>
      </c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27" t="s">
        <v>330</v>
      </c>
      <c r="AO1795" s="4">
        <f t="shared" si="4137"/>
        <v>0</v>
      </c>
      <c r="AP1795" s="4">
        <f t="shared" si="4138"/>
        <v>0</v>
      </c>
      <c r="AQ1795" s="4">
        <f t="shared" si="4111"/>
        <v>0</v>
      </c>
      <c r="AT1795" s="32">
        <f>AZ1795-BC1795</f>
        <v>0</v>
      </c>
      <c r="AU1795" s="296"/>
      <c r="AV1795" s="316"/>
      <c r="AW1795" s="317"/>
      <c r="AX1795" s="316" t="s">
        <v>30</v>
      </c>
      <c r="AY1795" s="36" t="s">
        <v>31</v>
      </c>
      <c r="AZ1795" s="10">
        <f t="shared" ref="AZ1795:AZ1798" si="4161">BA1795+BC1795+BD1795+BF1795+BK1795+BM1795+BO1795+BP1795+BQ1795+BS1795+BT1795</f>
        <v>0</v>
      </c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27" t="s">
        <v>330</v>
      </c>
    </row>
    <row r="1796" spans="1:88" ht="30" customHeight="1">
      <c r="A1796" s="296"/>
      <c r="B1796" s="299"/>
      <c r="C1796" s="308"/>
      <c r="D1796" s="299"/>
      <c r="E1796" s="36" t="s">
        <v>32</v>
      </c>
      <c r="F1796" s="10">
        <f t="shared" si="4160"/>
        <v>0</v>
      </c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27" t="s">
        <v>331</v>
      </c>
      <c r="AO1796" s="4">
        <f t="shared" si="4137"/>
        <v>0</v>
      </c>
      <c r="AP1796" s="4">
        <f t="shared" si="4138"/>
        <v>0</v>
      </c>
      <c r="AQ1796" s="4">
        <f t="shared" si="4111"/>
        <v>0</v>
      </c>
      <c r="AU1796" s="296"/>
      <c r="AV1796" s="316"/>
      <c r="AW1796" s="317"/>
      <c r="AX1796" s="316"/>
      <c r="AY1796" s="36" t="s">
        <v>32</v>
      </c>
      <c r="AZ1796" s="10">
        <f t="shared" si="4161"/>
        <v>0</v>
      </c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27" t="s">
        <v>331</v>
      </c>
    </row>
    <row r="1797" spans="1:88" ht="30" customHeight="1">
      <c r="A1797" s="296"/>
      <c r="B1797" s="299"/>
      <c r="C1797" s="308"/>
      <c r="D1797" s="299"/>
      <c r="E1797" s="36" t="s">
        <v>33</v>
      </c>
      <c r="F1797" s="10">
        <f t="shared" si="4160"/>
        <v>0</v>
      </c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27" t="s">
        <v>332</v>
      </c>
      <c r="AO1797" s="4">
        <f t="shared" si="4137"/>
        <v>0</v>
      </c>
      <c r="AP1797" s="4">
        <f t="shared" si="4138"/>
        <v>0</v>
      </c>
      <c r="AQ1797" s="4">
        <f t="shared" si="4111"/>
        <v>0</v>
      </c>
      <c r="AU1797" s="296"/>
      <c r="AV1797" s="316"/>
      <c r="AW1797" s="317"/>
      <c r="AX1797" s="316"/>
      <c r="AY1797" s="36" t="s">
        <v>33</v>
      </c>
      <c r="AZ1797" s="10">
        <f t="shared" si="4161"/>
        <v>0</v>
      </c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27" t="s">
        <v>332</v>
      </c>
    </row>
    <row r="1798" spans="1:88" ht="30" customHeight="1">
      <c r="A1798" s="296"/>
      <c r="B1798" s="299"/>
      <c r="C1798" s="308"/>
      <c r="D1798" s="300"/>
      <c r="E1798" s="36" t="s">
        <v>34</v>
      </c>
      <c r="F1798" s="10">
        <f t="shared" si="4160"/>
        <v>0</v>
      </c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27" t="s">
        <v>333</v>
      </c>
      <c r="AO1798" s="4">
        <f t="shared" si="4137"/>
        <v>0</v>
      </c>
      <c r="AP1798" s="4">
        <f t="shared" si="4138"/>
        <v>0</v>
      </c>
      <c r="AQ1798" s="4">
        <f t="shared" si="4111"/>
        <v>0</v>
      </c>
      <c r="AU1798" s="296"/>
      <c r="AV1798" s="316"/>
      <c r="AW1798" s="317"/>
      <c r="AX1798" s="316"/>
      <c r="AY1798" s="36" t="s">
        <v>34</v>
      </c>
      <c r="AZ1798" s="10">
        <f t="shared" si="4161"/>
        <v>0</v>
      </c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27" t="s">
        <v>333</v>
      </c>
    </row>
    <row r="1799" spans="1:88" ht="30" customHeight="1">
      <c r="A1799" s="296"/>
      <c r="B1799" s="299"/>
      <c r="C1799" s="308"/>
      <c r="D1799" s="311" t="s">
        <v>35</v>
      </c>
      <c r="E1799" s="312"/>
      <c r="F1799" s="10">
        <f>F1793+F1794+F1795+F1796+F1797+F1798</f>
        <v>4005094.6</v>
      </c>
      <c r="G1799" s="10">
        <f t="shared" ref="G1799" si="4162">G1793+G1794+G1795+G1796+G1797+G1798</f>
        <v>4005094.6</v>
      </c>
      <c r="H1799" s="10">
        <f t="shared" ref="H1799" si="4163">H1793+H1794+H1795+H1796+H1797+H1798</f>
        <v>0</v>
      </c>
      <c r="I1799" s="10">
        <f t="shared" ref="I1799" si="4164">I1793+I1794+I1795+I1796+I1797+I1798</f>
        <v>0</v>
      </c>
      <c r="J1799" s="10">
        <f t="shared" ref="J1799" si="4165">J1793+J1794+J1795+J1796+J1797+J1798</f>
        <v>0</v>
      </c>
      <c r="K1799" s="10">
        <f t="shared" ref="K1799" si="4166">K1793+K1794+K1795+K1796+K1797+K1798</f>
        <v>0</v>
      </c>
      <c r="L1799" s="10">
        <f t="shared" ref="L1799" si="4167">L1793+L1794+L1795+L1796+L1797+L1798</f>
        <v>0</v>
      </c>
      <c r="M1799" s="10">
        <f t="shared" ref="M1799" si="4168">M1793+M1794+M1795+M1796+M1797+M1798</f>
        <v>0</v>
      </c>
      <c r="N1799" s="10">
        <f t="shared" ref="N1799" si="4169">N1793+N1794+N1795+N1796+N1797+N1798</f>
        <v>0</v>
      </c>
      <c r="O1799" s="10">
        <f t="shared" ref="O1799" si="4170">O1793+O1794+O1795+O1796+O1797+O1798</f>
        <v>0</v>
      </c>
      <c r="P1799" s="10">
        <f t="shared" ref="P1799" si="4171">P1793+P1794+P1795+P1796+P1797+P1798</f>
        <v>0</v>
      </c>
      <c r="Q1799" s="10">
        <f t="shared" ref="Q1799" si="4172">Q1793+Q1794+Q1795+Q1796+Q1797+Q1798</f>
        <v>0</v>
      </c>
      <c r="R1799" s="10">
        <f t="shared" ref="R1799" si="4173">R1793+R1794+R1795+R1796+R1797+R1798</f>
        <v>0</v>
      </c>
      <c r="S1799" s="10">
        <f t="shared" ref="S1799" si="4174">S1793+S1794+S1795+S1796+S1797+S1798</f>
        <v>0</v>
      </c>
      <c r="T1799" s="10">
        <f t="shared" ref="T1799" si="4175">T1793+T1794+T1795+T1796+T1797+T1798</f>
        <v>0</v>
      </c>
      <c r="U1799" s="10">
        <f t="shared" ref="U1799" si="4176">U1793+U1794+U1795+U1796+U1797+U1798</f>
        <v>0</v>
      </c>
      <c r="V1799" s="10">
        <f t="shared" ref="V1799" si="4177">V1793+V1794+V1795+V1796+V1797+V1798</f>
        <v>0</v>
      </c>
      <c r="W1799" s="10">
        <f t="shared" ref="W1799" si="4178">W1793+W1794+W1795+W1796+W1797+W1798</f>
        <v>0</v>
      </c>
      <c r="X1799" s="10">
        <f t="shared" ref="X1799" si="4179">X1793+X1794+X1795+X1796+X1797+X1798</f>
        <v>0</v>
      </c>
      <c r="Y1799" s="10">
        <f t="shared" ref="Y1799" si="4180">Y1793+Y1794+Y1795+Y1796+Y1797+Y1798</f>
        <v>0</v>
      </c>
      <c r="Z1799" s="10">
        <f t="shared" ref="Z1799" si="4181">Z1793+Z1794+Z1795+Z1796+Z1797+Z1798</f>
        <v>0</v>
      </c>
      <c r="AA1799" s="27" t="s">
        <v>334</v>
      </c>
      <c r="AO1799" s="4">
        <f t="shared" si="4137"/>
        <v>0</v>
      </c>
      <c r="AP1799" s="4">
        <f t="shared" si="4138"/>
        <v>0</v>
      </c>
      <c r="AQ1799" s="4">
        <f t="shared" ref="AQ1799:AQ1889" si="4182">MAX(AO1799:AP1799)</f>
        <v>0</v>
      </c>
      <c r="AU1799" s="296"/>
      <c r="AV1799" s="316"/>
      <c r="AW1799" s="317"/>
      <c r="AX1799" s="321" t="s">
        <v>35</v>
      </c>
      <c r="AY1799" s="321"/>
      <c r="AZ1799" s="10">
        <f>AZ1793+AZ1794+AZ1795+AZ1796+AZ1797+AZ1798</f>
        <v>8010189.2000000002</v>
      </c>
      <c r="BA1799" s="10">
        <f t="shared" ref="BA1799:BT1799" si="4183">BA1793+BA1794+BA1795+BA1796+BA1797+BA1798</f>
        <v>8010189.2000000002</v>
      </c>
      <c r="BB1799" s="10">
        <f t="shared" si="4183"/>
        <v>0</v>
      </c>
      <c r="BC1799" s="10">
        <f t="shared" si="4183"/>
        <v>0</v>
      </c>
      <c r="BD1799" s="10">
        <f t="shared" si="4183"/>
        <v>0</v>
      </c>
      <c r="BE1799" s="10">
        <f t="shared" si="4183"/>
        <v>0</v>
      </c>
      <c r="BF1799" s="10">
        <f t="shared" si="4183"/>
        <v>0</v>
      </c>
      <c r="BG1799" s="10">
        <f t="shared" si="4183"/>
        <v>0</v>
      </c>
      <c r="BH1799" s="10">
        <f t="shared" si="4183"/>
        <v>0</v>
      </c>
      <c r="BI1799" s="10">
        <f t="shared" si="4183"/>
        <v>0</v>
      </c>
      <c r="BJ1799" s="10">
        <f t="shared" si="4183"/>
        <v>0</v>
      </c>
      <c r="BK1799" s="10">
        <f t="shared" si="4183"/>
        <v>0</v>
      </c>
      <c r="BL1799" s="10">
        <f t="shared" si="4183"/>
        <v>0</v>
      </c>
      <c r="BM1799" s="10">
        <f t="shared" si="4183"/>
        <v>0</v>
      </c>
      <c r="BN1799" s="10">
        <f t="shared" si="4183"/>
        <v>0</v>
      </c>
      <c r="BO1799" s="10">
        <f t="shared" si="4183"/>
        <v>0</v>
      </c>
      <c r="BP1799" s="10">
        <f t="shared" si="4183"/>
        <v>0</v>
      </c>
      <c r="BQ1799" s="10">
        <f t="shared" si="4183"/>
        <v>0</v>
      </c>
      <c r="BR1799" s="10">
        <f t="shared" si="4183"/>
        <v>0</v>
      </c>
      <c r="BS1799" s="10">
        <f t="shared" si="4183"/>
        <v>0</v>
      </c>
      <c r="BT1799" s="10">
        <f t="shared" si="4183"/>
        <v>0</v>
      </c>
      <c r="BU1799" s="27" t="s">
        <v>334</v>
      </c>
      <c r="CI1799" s="32">
        <f>BF1799-BG1799</f>
        <v>0</v>
      </c>
      <c r="CJ1799" s="123"/>
    </row>
    <row r="1800" spans="1:88" ht="75" customHeight="1">
      <c r="A1800" s="296"/>
      <c r="B1800" s="299"/>
      <c r="C1800" s="308"/>
      <c r="D1800" s="292" t="s">
        <v>53</v>
      </c>
      <c r="E1800" s="293"/>
      <c r="F1800" s="11">
        <f>ROUND(F1799/C1793,2)</f>
        <v>829.59</v>
      </c>
      <c r="G1800" s="11">
        <f>ROUND(G1799/C1793,2)</f>
        <v>829.59</v>
      </c>
      <c r="H1800" s="11">
        <f>ROUND(H1799/C1793,2)</f>
        <v>0</v>
      </c>
      <c r="I1800" s="11">
        <f>ROUND(I1799/C1793,2)</f>
        <v>0</v>
      </c>
      <c r="J1800" s="11">
        <f>ROUND(J1799/C1793,2)</f>
        <v>0</v>
      </c>
      <c r="K1800" s="11">
        <f>ROUND(K1799/C1793,2)</f>
        <v>0</v>
      </c>
      <c r="L1800" s="11">
        <f>ROUND(L1799/C1793,2)</f>
        <v>0</v>
      </c>
      <c r="M1800" s="11">
        <f>ROUND(M1799/C1793,2)</f>
        <v>0</v>
      </c>
      <c r="N1800" s="11">
        <f>ROUND(N1799/C1793,2)</f>
        <v>0</v>
      </c>
      <c r="O1800" s="11">
        <f>ROUND(O1799/C1793,2)</f>
        <v>0</v>
      </c>
      <c r="P1800" s="11">
        <f>ROUND(P1799/C1793,2)</f>
        <v>0</v>
      </c>
      <c r="Q1800" s="11">
        <f>ROUND(Q1799/C1793,2)</f>
        <v>0</v>
      </c>
      <c r="R1800" s="11">
        <f>ROUND(R1799/C1793,2)</f>
        <v>0</v>
      </c>
      <c r="S1800" s="11">
        <f>ROUND(S1799/C1793,2)</f>
        <v>0</v>
      </c>
      <c r="T1800" s="11">
        <f>ROUND(T1799/C1793,2)</f>
        <v>0</v>
      </c>
      <c r="U1800" s="11">
        <f>ROUND(U1799/C1793,2)</f>
        <v>0</v>
      </c>
      <c r="V1800" s="11">
        <f>ROUND(V1799/C1793,2)</f>
        <v>0</v>
      </c>
      <c r="W1800" s="11">
        <f>ROUND(W1799/C1793,2)</f>
        <v>0</v>
      </c>
      <c r="X1800" s="11">
        <f>ROUND(X1799/C1793,2)</f>
        <v>0</v>
      </c>
      <c r="Y1800" s="11">
        <f>ROUND(Y1799/C1793,2)</f>
        <v>0</v>
      </c>
      <c r="Z1800" s="11">
        <f>ROUND(Z1799/C1793,2)</f>
        <v>0</v>
      </c>
      <c r="AA1800" s="27" t="s">
        <v>335</v>
      </c>
      <c r="AD1800" s="52">
        <f>IF(AND(G1800&gt;947.15,G1800&lt;949),3,IF(AND(G1800&gt;623.59,G1800&lt;625),4,IF(AND(G1800&gt;237.38,G1800&lt;239),5,IF(AND(G1800&gt;1986,G1800&lt;1988),6,IF(AND(G1800&gt;739.75,G1800&lt;741),7,IF(AND(G1800&gt;282.91,G1800&lt;284),8,IF(AND(G1800&gt;2681.35,G1800&lt;2683),9,IF(AND(G1800&gt;828.59,G1800&lt;830),10,IF(AND(G1800&gt;585.15,G1800&lt;587),11,IF(AND(G1800&gt;991.71,G1800&lt;993),12,IF(AND(G1800&gt;652.95,G1800&lt;654),13,IF(AND(G1800&gt;248.59,G1800&lt;250),14,IF(AND(G1800&gt;2079.39,G1800&lt;2081),15,IF(AND(G1800&gt;774.57,G1800&lt;776),16,IF(AND(G1800&gt;296.25,G1800&lt;298),17,IF(AND(G1800&gt;2807.42,G1800&lt;2809),18,IF(AND(G1800&gt;867.59,G1800&lt;869),19,IF(AND(G1800&gt;612.7,G1800&lt;614),20))))))))))))))))))</f>
        <v>10</v>
      </c>
      <c r="AE1800" s="52" t="b">
        <f>IF(AND(I1800&gt;1204.78,I1800&lt;1206),5,IF(AND(I1800&gt;1407.63,I1800&lt;1409),8,IF(AND(I1800&gt;1427.91,I1800&lt;1429),11,IF(AND(I1800&gt;1261.45,I1800&lt;1263),14,IF(AND(I1800&gt;1473.83,I1800&lt;1475),17,IF(AND(I1800&gt;1495.07,I1800&lt;1497),20))))))</f>
        <v>0</v>
      </c>
      <c r="AF1800" s="52" t="b">
        <f>IF(AND(J1800&gt;486.32,J1800&lt;488),3,IF(AND(J1800&gt;324.64,J1800&lt;326),4,IF(AND(J1800&gt;286.99,J1800&lt;288.5),5,IF(AND(J1800&gt;617.7,J1800&lt;618),6,IF(AND(J1800&gt;411.3,J1800&lt;413),7,IF(AND(J1800&gt;365.04,J1800&lt;367),8,IF(AND(J1800&gt;797.54,J1800&lt;799),9,IF(AND(J1800&gt;533.49,J1800&lt;535),10,IF(AND(J1800&gt;475.86,J1800&lt;477),11,IF(AND(J1800&gt;509.22,J1800&lt;511),12,IF(AND(J1800&gt;339.94,J1800&lt;341.2),13,IF(AND(J1800&gt;300.53,J1800&lt;302),14,IF(AND(J1800&gt;646.78,J1800&lt;648),15,IF(AND(J1800&gt;430.68,J1800&lt;432),16,IF(AND(J1800&gt;382.24,J1800&lt;384),17,IF(AND(J1800&gt;835.07,J1800&lt;837),18,IF(AND(J1800&gt;558.61,J1800&lt;560),19,IF(AND(J1800&gt;498.27,J1800&lt;500),20))))))))))))))))))</f>
        <v>0</v>
      </c>
      <c r="AG1800" s="52" t="b">
        <f>IF(AND(L1800&gt;497.89,L1800&lt;499),3,IF(AND(L1800&gt;360.29,L1800&lt;362),4,IF(AND(L1800&gt;249.38,L1800&lt;251),5,IF(AND(L1800&gt;628.22,L1800&lt;630),6,IF(AND(L1800&gt;455.21,L1800&lt;457),7,IF(AND(L1800&gt;315.16,L1800&lt;317),8,IF(AND(L1800&gt;814.35,L1800&lt;816),9,IF(AND(L1800&gt;571.19,L1800&lt;573),10,IF(AND(L1800&gt;401.59,L1800&lt;403),11,IF(AND(L1800&gt;521.33,L1800&lt;523),12,IF(AND(L1800&gt;377.28,L1800&lt;379),13,IF(AND(L1800&gt;261.15,L1800&lt;263),14,IF(AND(L1800&gt;657.8,L1800&lt;659),15,IF(AND(L1800&gt;476.66,L1800&lt;478),16,IF(AND(L1800&gt;330.01,L1800&lt;332),17,IF(AND(L1800&gt;852.67,L1800&lt;854),18,IF(AND(L1800&gt;598.08,L1800&lt;600),19,IF(AND(L1800&gt;420.51,L1800&lt;422),20))))))))))))))))))</f>
        <v>0</v>
      </c>
      <c r="AH1800" s="52" t="b">
        <f>IF(AND(Q1800&gt;358.85,Q1800&lt;360),3,IF(AND(Q1800&gt;129.83,Q1800&lt;131),4,IF(AND(Q1800&gt;77.61,Q1800&lt;79),5,IF(AND(Q1800&gt;426.19,Q1800&lt;428),6,IF(AND(Q1800&gt;159.77,Q1800&lt;161),7,IF(AND(Q1800&gt;94.38,Q1800&lt;96),8,IF(AND(Q1800&gt;567.37,Q1800&lt;569),9,IF(AND(Q1800&gt;203.4,Q1800&lt;205),10,IF(AND(Q1800&gt;131.96,Q1800&lt;133),11,IF(AND(Q1800&gt;375.76,Q1800&lt;377),12,IF(AND(Q1800&gt;135.98,Q1800&lt;137),13,IF(AND(Q1800&gt;81.31,Q1800&lt;83),14,IF(AND(Q1800&gt;446.27,Q1800&lt;448),15,IF(AND(Q1800&gt;167.32,Q1800&lt;169),16,IF(AND(Q1800&gt;98.86,Q1800&lt;100),17,IF(AND(Q1800&gt;594.08,Q1800&lt;596),18,IF(AND(Q1800&gt;213.01,Q1800&lt;215),19,IF(AND(Q1800&gt;138.21,Q1800&lt;140),20))))))))))))))))))</f>
        <v>0</v>
      </c>
      <c r="AI1800" s="52" t="b">
        <f>IF(AND(S1800&gt;195.17,S1800&lt;197),3,IF(AND(S1800&gt;88.93,S1800&lt;90),4,IF(AND(S1800&gt;47.88,S1800&lt;49),5,IF(AND(S1800&gt;245.08,S1800&lt;247),6,IF(AND(S1800&gt;111.07,S1800&lt;113),7,IF(AND(S1800&gt;60.92,S1800&lt;62),8,IF(AND(S1800&gt;296.11,S1800&lt;298),9,IF(AND(S1800&gt;139.41,S1800&lt;141),10,IF(AND(S1800&gt;78.67,S1800&lt;80),11,IF(AND(S1800&gt;204.39,S1800&lt;206),12,IF(AND(S1800&gt;93.16,S1800&lt;95),13,IF(AND(S1800&gt;50.17,S1800&lt;52),14,IF(AND(S1800&gt;256.64,S1800&lt;258),15,IF(AND(S1800&gt;116.33,S1800&lt;118),16,IF(AND(S1800&gt;63.83,S1800&lt;65),17,IF(AND(S1800&gt;310.07,S1800&lt;312),18,IF(AND(S1800&gt;146.01,S1800&lt;148),19,IF(AND(S1800&gt;82.42,S1800&lt;84),20))))))))))))))))))</f>
        <v>0</v>
      </c>
      <c r="AJ1800" s="52" t="b">
        <f>IF(AND(U1800&gt;107.35,U1800&lt;109),3,IF(AND(U1800&gt;63.65,U1800&lt;65),4,IF(AND(U1800&gt;44.75,U1800&lt;46),5,IF(AND(U1800&gt;143.27,U1800&lt;145),6,IF(AND(U1800&gt;85.58,U1800&lt;87),7,IF(AND(U1800&gt;60.46,U1800&lt;62),8,IF(AND(U1800&gt;194.16,U1800&lt;196),9,IF(AND(U1800&gt;117.24,U1800&lt;119),10,IF(AND(U1800&gt;82.88,U1800&lt;84),11,IF(AND(U1800&gt;112.44,U1800&lt;114),12,IF(AND(U1800&gt;66.69,U1800&lt;68),13,IF(AND(U1800&gt;46.9,U1800&lt;48),14,IF(AND(U1800&gt;150.05,U1800&lt;152),15,IF(AND(U1800&gt;90.65,U1800&lt;91),16,IF(AND(U1800&gt;63.34,U1800&lt;65),17,IF(AND(U1800&gt;203.34,U1800&lt;205),18,IF(AND(U1800&gt;122.8,U1800&lt;124),19,IF(AND(U1800&gt;86.83,U1800&lt;88),20))))))))))))))))))</f>
        <v>0</v>
      </c>
      <c r="AK1800" s="52" t="b">
        <f>IF(AND(V1800&gt;139.85,V1800&lt;141),3,IF(AND(V1800&gt;103.84,V1800&lt;105),4,IF(AND(V1800&gt;52.32,V1800&lt;54),5,IF(AND(V1800&gt;285.46,V1800&lt;287),6,IF(AND(V1800&gt;118.42,V1800&lt;120),7,IF(AND(V1800&gt;62.42,V1800&lt;64),8,IF(AND(V1800&gt;412.27,V1800&lt;414),9,IF(AND(V1800&gt;140.33,V1800&lt;142),10,IF(AND(V1800&gt;145,V1800&lt;147),11,IF(AND(V1800&gt;146.47,V1800&lt;148),12,IF(AND(V1800&gt;108.77,V1800&lt;110),13,IF(AND(V1800&gt;54.82,V1800&lt;56),14,IF(AND(V1800&gt;298.92,V1800&lt;300),15,IF(AND(V1800&gt;124.03,V1800&lt;126),16,IF(AND(V1800&gt;65.4,V1800&lt;67),17,IF(AND(V1800&gt;431.69,V1800&lt;433),18,IF(AND(V1800&gt;146.97,V1800&lt;148),19,IF(AND(V1800&gt;151.86,V1800&lt;153),20))))))))))))))))))</f>
        <v>0</v>
      </c>
      <c r="AL1800" s="52" t="b">
        <f>IF(AND(W1800&gt;350.42,W1800&lt;352),3,IF(AND(W1800&gt;546.22,W1800&lt;548),4,IF(AND(W1800&gt;155.33,W1800&lt;157),5,IF(AND(W1800&gt;721.99,W1800&lt;723),6,IF(AND(W1800&gt;638.96,W1800&lt;639),7,IF(AND(W1800&gt;187.79,W1800&lt;189),8,IF(AND(W1800&gt;945.4,W1800&lt;947),9,IF(AND(W1800&gt;698.46,W1800&lt;670),10,IF(AND(W1800&gt;360.7,W1800&lt;362),11,IF(AND(W1800&gt;366.94,W1800&lt;368),12,IF(AND(W1800&gt;571.94,W1800&lt;573),13,IF(AND(W1800&gt;162.68,W1800&lt;164),14,IF(AND(W1800&gt;755.97,W1800&lt;757),15,IF(AND(W1800&gt;667.99,W1800&lt;669),16,IF(AND(W1800&gt;196.66,W1800&lt;198),17,IF(AND(W1800&gt;989.88,W1800&lt;991),18,IF(AND(W1800&gt;731.33,W1800&lt;733),19,IF(AND(W1800&gt;377.7,W1800&lt;379),20))))))))))))))))))</f>
        <v>0</v>
      </c>
      <c r="AM1800" s="52" t="b">
        <f>IF(AND(Y1800&gt;46.2,Y1800&lt;46.5),3,IF(AND(Y1800&gt;18.8,Y1800&lt;19.1),4,IF(AND(Y1800&gt;15.8,Y1800&lt;16),5,IF(AND(Y1800&gt;78.7,Y1800&lt;79),6,IF(AND(Y1800&gt;32.1,Y1800&lt;32.4),7,IF(AND(Y1800&gt;26.9,Y1800&lt;27.3),8,IF(AND(Y1800&gt;125,Y1800&lt;125.5),9,IF(AND(Y1800&gt;48.2,Y1800&lt;48.52),10,IF(AND(Y1800&gt;43.1,Y1800&lt;43.6),11,IF(AND(Y1800&gt;48.53,Y1800&lt;48.7),12,IF(AND(Y1800&gt;19.6,Y1800&lt;20.1),13,IF(AND(Y1800&gt;16.5,Y1800&lt;16.9),14,IF(AND(Y1800&gt;82.4,Y1800&lt;82.8),15,IF(AND(Y1800&gt;33.6,Y1800&lt;34),16,IF(AND(Y1800&gt;28,Y1800&lt;28.6),17,IF(AND(Y1800&gt;130.8,Y1800&lt;131.4),18,IF(AND(Y1800&gt;50.5,Y1800&lt;50.9),19,IF(AND(Y1800&gt;45.2,Y1800&lt;45.8),20))))))))))))))))))</f>
        <v>0</v>
      </c>
      <c r="AO1800" s="4">
        <f t="shared" si="4137"/>
        <v>0</v>
      </c>
      <c r="AP1800" s="4">
        <f t="shared" si="4138"/>
        <v>0</v>
      </c>
      <c r="AQ1800" s="4">
        <f t="shared" si="4182"/>
        <v>0</v>
      </c>
      <c r="AU1800" s="296"/>
      <c r="AV1800" s="316"/>
      <c r="AW1800" s="317"/>
      <c r="AX1800" s="322" t="s">
        <v>53</v>
      </c>
      <c r="AY1800" s="293"/>
      <c r="AZ1800" s="11">
        <f>ROUND(AZ1799/AW1793,2)</f>
        <v>1659.18</v>
      </c>
      <c r="BA1800" s="11">
        <f>ROUND(BA1799/AW1793,2)</f>
        <v>1659.18</v>
      </c>
      <c r="BB1800" s="11">
        <f>ROUND(BB1799/AW1793,2)</f>
        <v>0</v>
      </c>
      <c r="BC1800" s="11">
        <f>ROUND(BC1799/AW1793,2)</f>
        <v>0</v>
      </c>
      <c r="BD1800" s="11">
        <f>ROUND(BD1799/AW1793,2)</f>
        <v>0</v>
      </c>
      <c r="BE1800" s="11">
        <f>ROUND(BE1799/AW1793,2)</f>
        <v>0</v>
      </c>
      <c r="BF1800" s="11">
        <f>ROUND(BF1799/AW1793,2)</f>
        <v>0</v>
      </c>
      <c r="BG1800" s="11">
        <f>ROUND(BG1799/AW1793,2)</f>
        <v>0</v>
      </c>
      <c r="BH1800" s="11">
        <f>ROUND(BH1799/AW1793,2)</f>
        <v>0</v>
      </c>
      <c r="BI1800" s="11">
        <f>ROUND(BI1799/AW1793,2)</f>
        <v>0</v>
      </c>
      <c r="BJ1800" s="11">
        <f>ROUND(BJ1799/AW1793,2)</f>
        <v>0</v>
      </c>
      <c r="BK1800" s="11">
        <f>ROUND(BK1799/AW1793,2)</f>
        <v>0</v>
      </c>
      <c r="BL1800" s="11">
        <f>ROUND(BL1799/AW1793,2)</f>
        <v>0</v>
      </c>
      <c r="BM1800" s="11">
        <f>ROUND(BM1799/AW1793,2)</f>
        <v>0</v>
      </c>
      <c r="BN1800" s="11">
        <f>ROUND(BN1799/AW1793,2)</f>
        <v>0</v>
      </c>
      <c r="BO1800" s="11">
        <f>ROUND(BO1799/AW1793,2)</f>
        <v>0</v>
      </c>
      <c r="BP1800" s="11">
        <f>ROUND(BP1799/AW1793,2)</f>
        <v>0</v>
      </c>
      <c r="BQ1800" s="11">
        <f>ROUND(BQ1799/AW1793,2)</f>
        <v>0</v>
      </c>
      <c r="BR1800" s="11">
        <f>ROUND(BR1799/AW1793,2)</f>
        <v>0</v>
      </c>
      <c r="BS1800" s="11">
        <f>ROUND(BS1799/AW1793,2)</f>
        <v>0</v>
      </c>
      <c r="BT1800" s="11">
        <f>ROUND(BT1799/AW1793,2)</f>
        <v>0</v>
      </c>
      <c r="BU1800" s="27" t="s">
        <v>335</v>
      </c>
      <c r="BX1800" s="52" t="b">
        <f>IF(AND(BA1800&gt;947.15,BA1800&lt;949),3,IF(AND(BA1800&gt;623.59,BA1800&lt;625),4,IF(AND(BA1800&gt;237.38,BA1800&lt;239),5,IF(AND(BA1800&gt;1986,BA1800&lt;1988),6,IF(AND(BA1800&gt;739.75,BA1800&lt;741),7,IF(AND(BA1800&gt;282.91,BA1800&lt;284),8,IF(AND(BA1800&gt;2681.35,BA1800&lt;2683),9,IF(AND(BA1800&gt;828.59,BA1800&lt;830),10,IF(AND(BA1800&gt;585.15,BA1800&lt;587),11,IF(AND(BA1800&gt;991.71,BA1800&lt;993),12,IF(AND(BA1800&gt;652.95,BA1800&lt;654),13,IF(AND(BA1800&gt;248.59,BA1800&lt;250),14,IF(AND(BA1800&gt;2079.39,BA1800&lt;2081),15,IF(AND(BA1800&gt;774.57,BA1800&lt;776),16,IF(AND(BA1800&gt;296.25,BA1800&lt;298),17,IF(AND(BA1800&gt;2807.42,BA1800&lt;2809),18,IF(AND(BA1800&gt;867.59,BA1800&lt;869),19,IF(AND(BA1800&gt;612.7,BA1800&lt;614),20))))))))))))))))))</f>
        <v>0</v>
      </c>
      <c r="BY1800" s="52" t="b">
        <f>IF(AND(BC1800&gt;1204.78,BC1800&lt;1206),5,IF(AND(BC1800&gt;1407.63,BC1800&lt;1409),8,IF(AND(BC1800&gt;1427.91,BC1800&lt;1429),11,IF(AND(BC1800&gt;1261.45,BC1800&lt;1263),14,IF(AND(BC1800&gt;1473.83,BC1800&lt;1475),17,IF(AND(BC1800&gt;1495.07,BC1800&lt;1497),20))))))</f>
        <v>0</v>
      </c>
      <c r="BZ1800" s="52" t="b">
        <f>IF(AND(BD1800&gt;486.32,BD1800&lt;488),3,IF(AND(BD1800&gt;324.64,BD1800&lt;326),4,IF(AND(BD1800&gt;286.99,BD1800&lt;288.5),5,IF(AND(BD1800&gt;617.7,BD1800&lt;618),6,IF(AND(BD1800&gt;411.3,BD1800&lt;413),7,IF(AND(BD1800&gt;365.04,BD1800&lt;367),8,IF(AND(BD1800&gt;797.54,BD1800&lt;799),9,IF(AND(BD1800&gt;533.49,BD1800&lt;535),10,IF(AND(BD1800&gt;475.86,BD1800&lt;477),11,IF(AND(BD1800&gt;509.22,BD1800&lt;511),12,IF(AND(BD1800&gt;339.94,BD1800&lt;341.2),13,IF(AND(BD1800&gt;300.53,BD1800&lt;302),14,IF(AND(BD1800&gt;646.78,BD1800&lt;648),15,IF(AND(BD1800&gt;430.68,BD1800&lt;432),16,IF(AND(BD1800&gt;382.24,BD1800&lt;384),17,IF(AND(BD1800&gt;835.07,BD1800&lt;837),18,IF(AND(BD1800&gt;558.61,BD1800&lt;560),19,IF(AND(BD1800&gt;498.27,BD1800&lt;500),20))))))))))))))))))</f>
        <v>0</v>
      </c>
      <c r="CA1800" s="52" t="b">
        <f>IF(AND(BF1800&gt;497.89,BF1800&lt;499),3,IF(AND(BF1800&gt;360.29,BF1800&lt;362),4,IF(AND(BF1800&gt;249.38,BF1800&lt;251),5,IF(AND(BF1800&gt;628.22,BF1800&lt;630),6,IF(AND(BF1800&gt;455.21,BF1800&lt;457),7,IF(AND(BF1800&gt;315.16,BF1800&lt;317),8,IF(AND(BF1800&gt;814.35,BF1800&lt;816),9,IF(AND(BF1800&gt;571.19,BF1800&lt;573),10,IF(AND(BF1800&gt;401.59,BF1800&lt;403),11,IF(AND(BF1800&gt;521.33,BF1800&lt;523),12,IF(AND(BF1800&gt;377.28,BF1800&lt;379),13,IF(AND(BF1800&gt;261.15,BF1800&lt;263),14,IF(AND(BF1800&gt;657.8,BF1800&lt;659),15,IF(AND(BF1800&gt;476.66,BF1800&lt;478),16,IF(AND(BF1800&gt;330.01,BF1800&lt;332),17,IF(AND(BF1800&gt;852.67,BF1800&lt;854),18,IF(AND(BF1800&gt;598.08,BF1800&lt;600),19,IF(AND(BF1800&gt;420.51,BF1800&lt;422),20))))))))))))))))))</f>
        <v>0</v>
      </c>
      <c r="CB1800" s="52" t="b">
        <f>IF(AND(BK1800&gt;358.85,BK1800&lt;360),3,IF(AND(BK1800&gt;129.83,BK1800&lt;131),4,IF(AND(BK1800&gt;77.61,BK1800&lt;79),5,IF(AND(BK1800&gt;426.19,BK1800&lt;428),6,IF(AND(BK1800&gt;159.77,BK1800&lt;161),7,IF(AND(BK1800&gt;94.38,BK1800&lt;96),8,IF(AND(BK1800&gt;567.37,BK1800&lt;569),9,IF(AND(BK1800&gt;203.4,BK1800&lt;205),10,IF(AND(BK1800&gt;131.96,BK1800&lt;133),11,IF(AND(BK1800&gt;375.76,BK1800&lt;377),12,IF(AND(BK1800&gt;135.98,BK1800&lt;137),13,IF(AND(BK1800&gt;81.31,BK1800&lt;83),14,IF(AND(BK1800&gt;446.27,BK1800&lt;448),15,IF(AND(BK1800&gt;167.32,BK1800&lt;169),16,IF(AND(BK1800&gt;98.86,BK1800&lt;100),17,IF(AND(BK1800&gt;594.08,BK1800&lt;596),18,IF(AND(BK1800&gt;213.01,BK1800&lt;215),19,IF(AND(BK1800&gt;138.21,BK1800&lt;140),20))))))))))))))))))</f>
        <v>0</v>
      </c>
      <c r="CC1800" s="52" t="b">
        <f>IF(AND(BM1800&gt;195.17,BM1800&lt;197),3,IF(AND(BM1800&gt;88.93,BM1800&lt;90),4,IF(AND(BM1800&gt;47.88,BM1800&lt;49),5,IF(AND(BM1800&gt;245.08,BM1800&lt;247),6,IF(AND(BM1800&gt;111.07,BM1800&lt;113),7,IF(AND(BM1800&gt;60.92,BM1800&lt;62),8,IF(AND(BM1800&gt;296.11,BM1800&lt;298),9,IF(AND(BM1800&gt;139.41,BM1800&lt;141),10,IF(AND(BM1800&gt;78.67,BM1800&lt;80),11,IF(AND(BM1800&gt;204.39,BM1800&lt;206),12,IF(AND(BM1800&gt;93.16,BM1800&lt;95),13,IF(AND(BM1800&gt;50.17,BM1800&lt;52),14,IF(AND(BM1800&gt;256.64,BM1800&lt;258),15,IF(AND(BM1800&gt;116.33,BM1800&lt;118),16,IF(AND(BM1800&gt;63.83,BM1800&lt;65),17,IF(AND(BM1800&gt;310.07,BM1800&lt;312),18,IF(AND(BM1800&gt;146.01,BM1800&lt;148),19,IF(AND(BM1800&gt;82.42,BM1800&lt;84),20))))))))))))))))))</f>
        <v>0</v>
      </c>
      <c r="CD1800" s="52" t="b">
        <f>IF(AND(BO1800&gt;107.35,BO1800&lt;109),3,IF(AND(BO1800&gt;63.65,BO1800&lt;65),4,IF(AND(BO1800&gt;44.75,BO1800&lt;46),5,IF(AND(BO1800&gt;143.27,BO1800&lt;145),6,IF(AND(BO1800&gt;85.58,BO1800&lt;87),7,IF(AND(BO1800&gt;60.46,BO1800&lt;62),8,IF(AND(BO1800&gt;194.16,BO1800&lt;196),9,IF(AND(BO1800&gt;117.24,BO1800&lt;119),10,IF(AND(BO1800&gt;82.88,BO1800&lt;84),11,IF(AND(BO1800&gt;112.44,BO1800&lt;114),12,IF(AND(BO1800&gt;66.69,BO1800&lt;68),13,IF(AND(BO1800&gt;46.9,BO1800&lt;48),14,IF(AND(BO1800&gt;150.05,BO1800&lt;152),15,IF(AND(BO1800&gt;90.65,BO1800&lt;91),16,IF(AND(BO1800&gt;63.34,BO1800&lt;65),17,IF(AND(BO1800&gt;203.34,BO1800&lt;205),18,IF(AND(BO1800&gt;122.8,BO1800&lt;124),19,IF(AND(BO1800&gt;86.83,BO1800&lt;88),20))))))))))))))))))</f>
        <v>0</v>
      </c>
      <c r="CE1800" s="52" t="b">
        <f>IF(AND(BP1800&gt;139.85,BP1800&lt;141),3,IF(AND(BP1800&gt;103.84,BP1800&lt;105),4,IF(AND(BP1800&gt;52.32,BP1800&lt;54),5,IF(AND(BP1800&gt;285.46,BP1800&lt;287),6,IF(AND(BP1800&gt;118.42,BP1800&lt;120),7,IF(AND(BP1800&gt;62.42,BP1800&lt;64),8,IF(AND(BP1800&gt;412.27,BP1800&lt;414),9,IF(AND(BP1800&gt;140.33,BP1800&lt;142),10,IF(AND(BP1800&gt;145,BP1800&lt;147),11,IF(AND(BP1800&gt;146.47,BP1800&lt;148),12,IF(AND(BP1800&gt;108.77,BP1800&lt;110),13,IF(AND(BP1800&gt;54.82,BP1800&lt;56),14,IF(AND(BP1800&gt;298.92,BP1800&lt;300),15,IF(AND(BP1800&gt;124.03,BP1800&lt;126),16,IF(AND(BP1800&gt;65.4,BP1800&lt;67),17,IF(AND(BP1800&gt;431.69,BP1800&lt;433),18,IF(AND(BP1800&gt;146.97,BP1800&lt;148),19,IF(AND(BP1800&gt;151.86,BP1800&lt;153),20))))))))))))))))))</f>
        <v>0</v>
      </c>
      <c r="CF1800" s="52" t="b">
        <f>IF(AND(BQ1800&gt;350.42,BQ1800&lt;352),3,IF(AND(BQ1800&gt;546.22,BQ1800&lt;548),4,IF(AND(BQ1800&gt;155.33,BQ1800&lt;157),5,IF(AND(BQ1800&gt;721.99,BQ1800&lt;723),6,IF(AND(BQ1800&gt;638.96,BQ1800&lt;639),7,IF(AND(BQ1800&gt;187.79,BQ1800&lt;189),8,IF(AND(BQ1800&gt;945.4,BQ1800&lt;947),9,IF(AND(BQ1800&gt;698.46,BQ1800&lt;670),10,IF(AND(BQ1800&gt;360.7,BQ1800&lt;362),11,IF(AND(BQ1800&gt;366.94,BQ1800&lt;368),12,IF(AND(BQ1800&gt;571.94,BQ1800&lt;573),13,IF(AND(BQ1800&gt;162.68,BQ1800&lt;164),14,IF(AND(BQ1800&gt;755.97,BQ1800&lt;757),15,IF(AND(BQ1800&gt;667.99,BQ1800&lt;669),16,IF(AND(BQ1800&gt;196.66,BQ1800&lt;198),17,IF(AND(BQ1800&gt;989.88,BQ1800&lt;991),18,IF(AND(BQ1800&gt;731.33,BQ1800&lt;733),19,IF(AND(BQ1800&gt;377.7,BQ1800&lt;379),20))))))))))))))))))</f>
        <v>0</v>
      </c>
      <c r="CG1800" s="52" t="b">
        <f>IF(AND(BS1800&gt;46.2,BS1800&lt;46.5),3,IF(AND(BS1800&gt;18.8,BS1800&lt;19.1),4,IF(AND(BS1800&gt;15.8,BS1800&lt;16),5,IF(AND(BS1800&gt;78.7,BS1800&lt;79),6,IF(AND(BS1800&gt;32.1,BS1800&lt;32.4),7,IF(AND(BS1800&gt;26.9,BS1800&lt;27.3),8,IF(AND(BS1800&gt;125,BS1800&lt;125.5),9,IF(AND(BS1800&gt;48.2,BS1800&lt;48.52),10,IF(AND(BS1800&gt;43.1,BS1800&lt;43.6),11,IF(AND(BS1800&gt;48.53,BS1800&lt;48.7),12,IF(AND(BS1800&gt;19.6,BS1800&lt;20.1),13,IF(AND(BS1800&gt;16.5,BS1800&lt;16.9),14,IF(AND(BS1800&gt;82.4,BS1800&lt;82.8),15,IF(AND(BS1800&gt;33.6,BS1800&lt;34),16,IF(AND(BS1800&gt;28,BS1800&lt;28.6),17,IF(AND(BS1800&gt;130.8,BS1800&lt;131.4),18,IF(AND(BS1800&gt;50.5,BS1800&lt;50.9),19,IF(AND(BS1800&gt;45.2,BS1800&lt;45.8),20))))))))))))))))))</f>
        <v>0</v>
      </c>
    </row>
    <row r="1801" spans="1:88" ht="90" customHeight="1">
      <c r="A1801" s="297"/>
      <c r="B1801" s="300"/>
      <c r="C1801" s="309"/>
      <c r="D1801" s="292" t="s">
        <v>54</v>
      </c>
      <c r="E1801" s="293"/>
      <c r="F1801" s="10" t="s">
        <v>36</v>
      </c>
      <c r="G1801" s="12">
        <f>IF(AD1801=FALSE,0,AD1801)</f>
        <v>829.59</v>
      </c>
      <c r="H1801" s="12" t="s">
        <v>36</v>
      </c>
      <c r="I1801" s="12">
        <f>IF(AE1801=FALSE,0,AE1801)</f>
        <v>0</v>
      </c>
      <c r="J1801" s="12">
        <f>IF(AF1801=FALSE,0,AF1801)</f>
        <v>0</v>
      </c>
      <c r="K1801" s="12" t="s">
        <v>36</v>
      </c>
      <c r="L1801" s="12">
        <f>IF(AG1801=FALSE,0,AG1801)</f>
        <v>0</v>
      </c>
      <c r="M1801" s="12" t="s">
        <v>36</v>
      </c>
      <c r="N1801" s="12" t="s">
        <v>36</v>
      </c>
      <c r="O1801" s="12" t="s">
        <v>36</v>
      </c>
      <c r="P1801" s="12" t="s">
        <v>36</v>
      </c>
      <c r="Q1801" s="12">
        <f>IF(AH1801=FALSE,0,AH1801)</f>
        <v>0</v>
      </c>
      <c r="R1801" s="12" t="s">
        <v>36</v>
      </c>
      <c r="S1801" s="12">
        <f>IF(AI1801=FALSE,0,AI1801)</f>
        <v>0</v>
      </c>
      <c r="T1801" s="12" t="s">
        <v>36</v>
      </c>
      <c r="U1801" s="12">
        <f>IF(AJ1801=FALSE,0,AJ1801)</f>
        <v>0</v>
      </c>
      <c r="V1801" s="12">
        <f>IF(AK1801=FALSE,0,AK1801)</f>
        <v>0</v>
      </c>
      <c r="W1801" s="12">
        <f>IF(AL1801=FALSE,0,AL1801)</f>
        <v>0</v>
      </c>
      <c r="X1801" s="12" t="s">
        <v>36</v>
      </c>
      <c r="Y1801" s="12">
        <f>IF(AM1801=FALSE,0,AM1801)</f>
        <v>0</v>
      </c>
      <c r="Z1801" s="12" t="s">
        <v>36</v>
      </c>
      <c r="AA1801" s="27" t="s">
        <v>336</v>
      </c>
      <c r="AD1801" s="52">
        <f>IF(AD1800=3,948.15,IF(AD1800=4,624.59,IF(AD1800=5,238.38,IF(AD1800=6,1987,IF(AD1800=7,740.75,IF(AD1800=8,283.91,IF(AD1800=9,2682.35,IF(AD1800=10,829.59,IF(AD1800=11,586.15,IF(AD1800=12,992.71,IF(AD1800=13,653.95,IF(AD1800=14,249.59,IF(AD1800=15,2080.39,IF(AD1800=16,775.57,IF(AD1800=17,297.25,IF(AD1800=18,2808.42,IF(AD1800=19,868.59,IF(AD1800=20,613.7))))))))))))))))))</f>
        <v>829.59</v>
      </c>
      <c r="AE1801" s="52" t="b">
        <f>IF(AE1800=5,1205.78,IF(AE1800=8,1408.63,IF(AE1800=11,1428.91,IF(AE1800=14,1262.45,IF(AE1800=17,1474.83,IF(AE1800=20,1496.07))))))</f>
        <v>0</v>
      </c>
      <c r="AF1801" s="52" t="b">
        <f>IF(AF1800=3,487.32,IF(AF1800=4,325.64,IF(AF1800=5,287.99,IF(AF1800=6,618.7,IF(AF1800=7,412.3,IF(AF1800=8,366.04,IF(AF1800=9,798.54,IF(AF1800=10,534.49,IF(AF1800=11,476.86,IF(AF1800=12,510.22,IF(AF1800=13,340.94,IF(AF1800=14,301.53,IF(AF1800=15,647.78,IF(AF1800=16,431.68,IF(AF1800=17,383.24,IF(AF1800=18,836.07,IF(AF1800=19,559.61,IF(AF1800=20,499.27))))))))))))))))))</f>
        <v>0</v>
      </c>
      <c r="AG1801" s="52" t="b">
        <f>IF(AG1800=3,498.89,IF(AG1800=4,361.29,IF(AG1800=5,250.38,IF(AG1800=6,629.22,IF(AG1800=7,456.21,IF(AG1800=8,316.16,IF(AG1800=9,815.35,IF(AG1800=10,572.19,IF(AG1800=11,402.59,IF(AG1800=12,522.33,IF(AG1800=13,378.28,IF(AG1800=14,262.15,IF(AG1800=15,658.8,IF(AG1800=16,477.66,IF(AG1800=17,331.01,IF(AG1800=18,853.67,IF(AG1800=19,599.08,IF(AG1800=20,421.51))))))))))))))))))</f>
        <v>0</v>
      </c>
      <c r="AH1801" s="52" t="b">
        <f>IF(AH1800=3,359.85,IF(AH1800=4,130.83,IF(AH1800=5,78.61,IF(AH1800=6,427.19,IF(AH1800=7,160.77,IF(AH1800=8,95.38,IF(AH1800=9,568.37,IF(AH1800=10,204.4,IF(AH1800=11,132.96,IF(AH1800=12,376.76,IF(AH1800=13,136.98,IF(AH1800=14,82.31,IF(AH1800=15,447.27,IF(AH1800=16,168.32,IF(AH1800=17,99.86,IF(AH1800=18,595.08,IF(AH1800=19,214.01,IF(AH1800=20,139.21))))))))))))))))))</f>
        <v>0</v>
      </c>
      <c r="AI1801" s="52" t="b">
        <f>IF(AI1800=3,196.17,IF(AI1800=4,89.93,IF(AI1800=5,48.88,IF(AI1800=6,246.08,IF(AI1800=7,112.07,IF(AI1800=8,61.92,IF(AI1800=9,297.11,IF(AI1800=10,140.41,IF(AI1800=11,79.67,IF(AI1800=12,205.39,IF(AI1800=13,94.16,IF(AI1800=14,51.17,IF(AI1800=15,257.64,IF(AI1800=16,117.33,IF(AI1800=17,64.83,IF(AI1800=18,311.07,IF(AI1800=19,147.01,IF(AI1800=20,83.42))))))))))))))))))</f>
        <v>0</v>
      </c>
      <c r="AJ1801" s="52" t="b">
        <f>IF(AJ1800=3,108.35,IF(AJ1800=4,64.65,IF(AJ1800=5,45.75,IF(AJ1800=6,144.27,IF(AJ1800=7,86.58,IF(AJ1800=8,61.46,IF(AJ1800=9,195.16,IF(AJ1800=10,118.24,IF(AJ1800=11,83.88,IF(AJ1800=12,113.44,IF(AJ1800=13,67.69,IF(AJ1800=14,47.9,IF(AJ1800=15,151.05,IF(AJ1800=16,90.65,IF(AJ1800=17,64.34,IF(AJ1800=18,204.34,IF(AJ1800=19,123.8,IF(AJ1800=20,87.83))))))))))))))))))</f>
        <v>0</v>
      </c>
      <c r="AK1801" s="52" t="b">
        <f>IF(AK1800=3,140.85,IF(AK1800=4,104.84,IF(AK1800=5,53.32,IF(AK1800=6,286.46,IF(AK1800=7,119.42,IF(AK1800=8,63.42,IF(AK1800=9,413.27,IF(AK1800=10,141.33,IF(AK1800=11,146,IF(AK1800=12,147.47,IF(AK1800=13,109.77,IF(AK1800=14,55.82,IF(AK1800=15,299.92,IF(AK1800=16,125.03,IF(AK1800=17,66.4,IF(AK1800=18,432.69,IF(AK1800=19,147.97,IF(AK1800=20,152.86))))))))))))))))))</f>
        <v>0</v>
      </c>
      <c r="AL1801" s="52" t="b">
        <f>IF(AL1800=3,351.42,IF(AL1800=4,547.22,IF(AL1800=5,156.33,IF(AL1800=6,722.99,IF(AL1800=7,638.96,IF(AL1800=8,188.79,IF(AL1800=9,946.4,IF(AL1800=10,699.46,IF(AL1800=11,361.7,IF(AL1800=12,367.94,IF(AL1800=13,572.94,IF(AL1800=14,163.68,IF(AL1800=15,756.97,IF(AL1800=16,668.99,IF(AL1800=17,197.66,IF(AL1800=18,990.88,IF(AL1800=19,732.33,IF(AL1800=20,378.7))))))))))))))))))</f>
        <v>0</v>
      </c>
      <c r="AM1801" s="52" t="b">
        <f>IF(AM1800=3,46.41,IF(AM1800=4,19.01,IF(AM1800=5,15.96,IF(AM1800=6,78.9,IF(AM1800=7,32.34,IF(AM1800=8,27.09,IF(AM1800=9,125.27,IF(AM1800=10,48.48,IF(AM1800=11,43.47,IF(AM1800=12,48.59,IF(AM1800=13,19.9,IF(AM1800=14,16.71,IF(AM1800=15,82.61,IF(AM1800=16,33.86,IF(AM1800=17,28.36,IF(AM1800=18,131.15,IF(AM1800=19,50.76,IF(AM1800=20,45.51))))))))))))))))))</f>
        <v>0</v>
      </c>
      <c r="AO1801" s="4">
        <f t="shared" si="4137"/>
        <v>0</v>
      </c>
      <c r="AP1801" s="4">
        <f t="shared" si="4138"/>
        <v>0</v>
      </c>
      <c r="AQ1801" s="4">
        <f t="shared" si="4182"/>
        <v>0</v>
      </c>
      <c r="AU1801" s="297"/>
      <c r="AV1801" s="316"/>
      <c r="AW1801" s="317"/>
      <c r="AX1801" s="322" t="s">
        <v>54</v>
      </c>
      <c r="AY1801" s="293"/>
      <c r="AZ1801" s="10" t="s">
        <v>36</v>
      </c>
      <c r="BA1801" s="12">
        <f>IF(BX1801=FALSE,0,BX1801)</f>
        <v>1659.18</v>
      </c>
      <c r="BB1801" s="12" t="s">
        <v>36</v>
      </c>
      <c r="BC1801" s="12">
        <f>IF(BY1801=FALSE,0,BY1801)</f>
        <v>0</v>
      </c>
      <c r="BD1801" s="12">
        <f>IF(BZ1801=FALSE,0,BZ1801)</f>
        <v>0</v>
      </c>
      <c r="BE1801" s="12" t="s">
        <v>36</v>
      </c>
      <c r="BF1801" s="12">
        <f>IF(CA1801=FALSE,0,CA1801)</f>
        <v>0</v>
      </c>
      <c r="BG1801" s="12" t="s">
        <v>36</v>
      </c>
      <c r="BH1801" s="12" t="s">
        <v>36</v>
      </c>
      <c r="BI1801" s="12" t="s">
        <v>36</v>
      </c>
      <c r="BJ1801" s="12" t="s">
        <v>36</v>
      </c>
      <c r="BK1801" s="12">
        <f>IF(CB1801=FALSE,0,CB1801)</f>
        <v>0</v>
      </c>
      <c r="BL1801" s="12" t="s">
        <v>36</v>
      </c>
      <c r="BM1801" s="12">
        <f>IF(CC1801=FALSE,0,CC1801)</f>
        <v>0</v>
      </c>
      <c r="BN1801" s="12" t="s">
        <v>36</v>
      </c>
      <c r="BO1801" s="12">
        <f>IF(CD1801=FALSE,0,CD1801)</f>
        <v>0</v>
      </c>
      <c r="BP1801" s="12">
        <f>IF(CE1801=FALSE,0,CE1801)</f>
        <v>0</v>
      </c>
      <c r="BQ1801" s="12">
        <f>IF(CF1801=FALSE,0,CF1801)</f>
        <v>0</v>
      </c>
      <c r="BR1801" s="12" t="s">
        <v>36</v>
      </c>
      <c r="BS1801" s="12">
        <f>IF(CG1801=FALSE,0,CG1801)</f>
        <v>0</v>
      </c>
      <c r="BT1801" s="12" t="s">
        <v>36</v>
      </c>
      <c r="BU1801" s="27" t="s">
        <v>336</v>
      </c>
      <c r="BX1801" s="52">
        <f>IF(AD1800=3,1896.3,IF(AD1800=4,1249.18,IF(AD1800=5,476.76,IF(AD1800=6,3974,IF(AD1800=7,1481.5,IF(AD1800=8,567.82,IF(AD1800=9,5364.7,IF(AD1800=10,1659.18,IF(AD1800=11,1172.3)))))))))</f>
        <v>1659.18</v>
      </c>
      <c r="BY1801" s="52" t="b">
        <f>IF(AE1800=5,2411.56,IF(AE1800=8,2817.26,IF(AE1800=11,2857.82)))</f>
        <v>0</v>
      </c>
      <c r="BZ1801" s="52" t="b">
        <f>IF(AF1800=3,974.64,IF(AF1800=4,651.28,IF(AF1800=5,575.98,IF(AF1800=6,1237.4,IF(AF1800=7,824.6,IF(AF1800=8,732.08,IF(AF1800=9,1597.08,IF(AF1800=10,1068.98,IF(AF1800=11,953.72)))))))))</f>
        <v>0</v>
      </c>
      <c r="CA1801" s="52" t="b">
        <f>IF(AG1800=3,997.78,IF(AG1800=4,722.58,IF(AG1800=5,500.76,IF(AG1800=6,1258.44,IF(AG1800=7,912.42,IF(AG1800=8,632.32,IF(AG1800=9,1630.7,IF(AG1800=10,1144.38,IF(AG1800=11,805.18)))))))))</f>
        <v>0</v>
      </c>
      <c r="CB1801" s="52" t="b">
        <f>IF(AH1800=3,719.7,IF(AH1800=4,261.66,IF(AH1800=5,157.22,IF(AH1800=6,854.38,IF(AH1800=7,321.54,IF(AH1800=8,190.76,IF(AH1800=9,1136.74,IF(AH1800=10,408.8,IF(AH1800=11,265.92)))))))))</f>
        <v>0</v>
      </c>
      <c r="CC1801" s="52" t="b">
        <f>IF(AI1800=3,392.34,IF(AI1800=4,179.86,IF(AI1800=5,97.76,IF(AI1800=6,492.16,IF(AI1800=7,224.14,IF(AI1800=8,123.84,IF(AI1800=9,594.22,IF(AI1800=10,280.82,IF(AI1800=11,159.34)))))))))</f>
        <v>0</v>
      </c>
      <c r="CD1801" s="52" t="b">
        <f>IF(AJ1800=3,216.7,IF(AJ1800=4,129.3,IF(AJ1800=5,91.5,IF(AJ1800=6,288.54,IF(AJ1800=7,173.16,IF(AJ1800=8,122.92,IF(AJ1800=9,390.32,IF(AJ1800=10,236.48,IF(AJ1800=11,167.76)))))))))</f>
        <v>0</v>
      </c>
      <c r="CE1801" s="52" t="b">
        <f>IF(AK1800=3,281.7,IF(AK1800=4,209.68,IF(AK1800=5,106.64,IF(AK1800=6,572.92,IF(AK1800=7,238.84,IF(AK1800=8,126.84,IF(AK1800=9,826.54,IF(AK1800=10,282.66,IF(AK1800=11,292)))))))))</f>
        <v>0</v>
      </c>
      <c r="CF1801" s="52" t="b">
        <f>IF(AL1800=3,702.84,IF(AL1800=4,1094.44,IF(AL1800=5,312.66,IF(AL1800=6,1445.98,IF(AL1800=7,1277.92,IF(AL1800=8,377.58,IF(AL1800=9,1892.8,IF(AL1800=10,1398.92,IF(AL1800=11,723.4)))))))))</f>
        <v>0</v>
      </c>
      <c r="CG1801" s="52" t="b">
        <f>IF(AM1800=3,92.82,IF(AM1800=4,38.02,IF(AM1800=5,31.92,IF(AM1800=6,157.8,IF(AM1800=7,64.68,IF(AM1800=8,54.18,IF(AM1800=9,250.54,IF(AM1800=10,96.96,IF(AM1800=11,86.94)))))))))</f>
        <v>0</v>
      </c>
    </row>
    <row r="1802" spans="1:88" ht="30" customHeight="1">
      <c r="A1802" s="295" t="s">
        <v>40</v>
      </c>
      <c r="B1802" s="298" t="s">
        <v>290</v>
      </c>
      <c r="C1802" s="307">
        <v>7027.86</v>
      </c>
      <c r="D1802" s="298" t="s">
        <v>27</v>
      </c>
      <c r="E1802" s="36" t="s">
        <v>28</v>
      </c>
      <c r="F1802" s="10">
        <f>G1802+I1802+J1802+L1802+Q1802+S1802+U1802+V1802+W1802+Y1802+Z1802</f>
        <v>5830242.3799999999</v>
      </c>
      <c r="G1802" s="44">
        <v>5830242.3799999999</v>
      </c>
      <c r="H1802" s="10">
        <v>0</v>
      </c>
      <c r="I1802" s="46">
        <v>0</v>
      </c>
      <c r="J1802" s="46">
        <v>0</v>
      </c>
      <c r="K1802" s="10">
        <v>0</v>
      </c>
      <c r="L1802" s="10">
        <f>M1802+O1802</f>
        <v>0</v>
      </c>
      <c r="M1802" s="13">
        <v>0</v>
      </c>
      <c r="N1802" s="10">
        <v>0</v>
      </c>
      <c r="O1802" s="13">
        <v>0</v>
      </c>
      <c r="P1802" s="10">
        <v>0</v>
      </c>
      <c r="Q1802" s="13">
        <v>0</v>
      </c>
      <c r="R1802" s="10">
        <v>0</v>
      </c>
      <c r="S1802" s="13">
        <v>0</v>
      </c>
      <c r="T1802" s="10">
        <v>0</v>
      </c>
      <c r="U1802" s="13">
        <v>0</v>
      </c>
      <c r="V1802" s="14">
        <v>0</v>
      </c>
      <c r="W1802" s="14">
        <v>0</v>
      </c>
      <c r="X1802" s="10">
        <v>0</v>
      </c>
      <c r="Y1802" s="14">
        <v>0</v>
      </c>
      <c r="Z1802" s="14">
        <v>0</v>
      </c>
      <c r="AA1802" s="27" t="s">
        <v>328</v>
      </c>
      <c r="AO1802" s="4">
        <f t="shared" si="4137"/>
        <v>0</v>
      </c>
      <c r="AP1802" s="4">
        <f t="shared" si="4138"/>
        <v>0</v>
      </c>
      <c r="AQ1802" s="4">
        <f t="shared" si="4182"/>
        <v>0</v>
      </c>
      <c r="AU1802" s="295" t="s">
        <v>39</v>
      </c>
      <c r="AV1802" s="316" t="s">
        <v>290</v>
      </c>
      <c r="AW1802" s="317">
        <v>7027.86</v>
      </c>
      <c r="AX1802" s="316" t="s">
        <v>27</v>
      </c>
      <c r="AY1802" s="36" t="s">
        <v>28</v>
      </c>
      <c r="AZ1802" s="10">
        <f>BA1802+BC1802+BD1802+BF1802+BK1802+BM1802+BO1802+BP1802+BQ1802+BS1802+BT1802</f>
        <v>11660484.75</v>
      </c>
      <c r="BA1802" s="44">
        <f>ROUND($C1802*BA1810,2)</f>
        <v>11660484.75</v>
      </c>
      <c r="BB1802" s="10">
        <f>ROUND(H1802*2,2)</f>
        <v>0</v>
      </c>
      <c r="BC1802" s="44">
        <f>ROUND($C1802*BC1810,2)</f>
        <v>0</v>
      </c>
      <c r="BD1802" s="44">
        <f>ROUND($C1802*BD1810,2)</f>
        <v>0</v>
      </c>
      <c r="BE1802" s="10">
        <f>ROUND(K1802*2,2)</f>
        <v>0</v>
      </c>
      <c r="BF1802" s="44">
        <f>ROUND($C1802*BF1810,2)</f>
        <v>0</v>
      </c>
      <c r="BG1802" s="10">
        <f>ROUND(M1802*2,2)</f>
        <v>0</v>
      </c>
      <c r="BH1802" s="10">
        <f>ROUND(N1802*2,2)</f>
        <v>0</v>
      </c>
      <c r="BI1802" s="10">
        <f>ROUND(O1802*2,2)</f>
        <v>0</v>
      </c>
      <c r="BJ1802" s="10">
        <f>ROUND(P1802*2,2)</f>
        <v>0</v>
      </c>
      <c r="BK1802" s="44">
        <f>ROUND($C1802*BK1810,2)</f>
        <v>0</v>
      </c>
      <c r="BL1802" s="10">
        <f>ROUND(R1802*2,2)</f>
        <v>0</v>
      </c>
      <c r="BM1802" s="44">
        <f>ROUND($C1802*BM1810,2)</f>
        <v>0</v>
      </c>
      <c r="BN1802" s="10">
        <f>ROUND(T1802*2,2)</f>
        <v>0</v>
      </c>
      <c r="BO1802" s="44">
        <f>ROUND($C1802*BO1810,2)</f>
        <v>0</v>
      </c>
      <c r="BP1802" s="44">
        <f>ROUND(V1802*2,2)</f>
        <v>0</v>
      </c>
      <c r="BQ1802" s="44">
        <f>ROUND($C1802*BQ1810,2)</f>
        <v>0</v>
      </c>
      <c r="BR1802" s="10">
        <f>ROUND(X1802*2,2)</f>
        <v>0</v>
      </c>
      <c r="BS1802" s="44">
        <f>ROUND(Y1802*2,2)</f>
        <v>0</v>
      </c>
      <c r="BT1802" s="10">
        <f>ROUND(Z1802*2,2)</f>
        <v>0</v>
      </c>
      <c r="BU1802" s="27" t="s">
        <v>328</v>
      </c>
      <c r="CI1802" s="32">
        <f>BF1802-BG1802</f>
        <v>0</v>
      </c>
    </row>
    <row r="1803" spans="1:88" ht="60" customHeight="1">
      <c r="A1803" s="296"/>
      <c r="B1803" s="299"/>
      <c r="C1803" s="308"/>
      <c r="D1803" s="300"/>
      <c r="E1803" s="36" t="s">
        <v>29</v>
      </c>
      <c r="F1803" s="10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27" t="s">
        <v>329</v>
      </c>
      <c r="AO1803" s="4">
        <f t="shared" si="4137"/>
        <v>0</v>
      </c>
      <c r="AP1803" s="4">
        <f t="shared" si="4138"/>
        <v>0</v>
      </c>
      <c r="AQ1803" s="4">
        <f t="shared" si="4182"/>
        <v>0</v>
      </c>
      <c r="AU1803" s="296"/>
      <c r="AV1803" s="316"/>
      <c r="AW1803" s="317"/>
      <c r="AX1803" s="316"/>
      <c r="AY1803" s="36" t="s">
        <v>29</v>
      </c>
      <c r="AZ1803" s="10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27" t="s">
        <v>329</v>
      </c>
    </row>
    <row r="1804" spans="1:88" ht="120" customHeight="1">
      <c r="A1804" s="296"/>
      <c r="B1804" s="299"/>
      <c r="C1804" s="308"/>
      <c r="D1804" s="298" t="s">
        <v>30</v>
      </c>
      <c r="E1804" s="36" t="s">
        <v>31</v>
      </c>
      <c r="F1804" s="10">
        <f t="shared" ref="F1804:F1807" si="4184">G1804+I1804+J1804+L1804+Q1804+S1804+U1804+V1804+W1804+Y1804+Z1804</f>
        <v>0</v>
      </c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27" t="s">
        <v>330</v>
      </c>
      <c r="AO1804" s="4">
        <f t="shared" si="4137"/>
        <v>0</v>
      </c>
      <c r="AP1804" s="4">
        <f t="shared" si="4138"/>
        <v>0</v>
      </c>
      <c r="AQ1804" s="4">
        <f t="shared" si="4182"/>
        <v>0</v>
      </c>
      <c r="AT1804" s="32">
        <f>AZ1804-BC1804</f>
        <v>0</v>
      </c>
      <c r="AU1804" s="296"/>
      <c r="AV1804" s="316"/>
      <c r="AW1804" s="317"/>
      <c r="AX1804" s="316" t="s">
        <v>30</v>
      </c>
      <c r="AY1804" s="36" t="s">
        <v>31</v>
      </c>
      <c r="AZ1804" s="10">
        <f t="shared" ref="AZ1804:AZ1807" si="4185">BA1804+BC1804+BD1804+BF1804+BK1804+BM1804+BO1804+BP1804+BQ1804+BS1804+BT1804</f>
        <v>0</v>
      </c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27" t="s">
        <v>330</v>
      </c>
    </row>
    <row r="1805" spans="1:88" ht="30" customHeight="1">
      <c r="A1805" s="296"/>
      <c r="B1805" s="299"/>
      <c r="C1805" s="308"/>
      <c r="D1805" s="299"/>
      <c r="E1805" s="36" t="s">
        <v>32</v>
      </c>
      <c r="F1805" s="10">
        <f t="shared" si="4184"/>
        <v>0</v>
      </c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27" t="s">
        <v>331</v>
      </c>
      <c r="AO1805" s="4">
        <f t="shared" si="4137"/>
        <v>0</v>
      </c>
      <c r="AP1805" s="4">
        <f t="shared" si="4138"/>
        <v>0</v>
      </c>
      <c r="AQ1805" s="4">
        <f t="shared" si="4182"/>
        <v>0</v>
      </c>
      <c r="AU1805" s="296"/>
      <c r="AV1805" s="316"/>
      <c r="AW1805" s="317"/>
      <c r="AX1805" s="316"/>
      <c r="AY1805" s="36" t="s">
        <v>32</v>
      </c>
      <c r="AZ1805" s="10">
        <f t="shared" si="4185"/>
        <v>0</v>
      </c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27" t="s">
        <v>331</v>
      </c>
    </row>
    <row r="1806" spans="1:88" ht="30" customHeight="1">
      <c r="A1806" s="296"/>
      <c r="B1806" s="299"/>
      <c r="C1806" s="308"/>
      <c r="D1806" s="299"/>
      <c r="E1806" s="36" t="s">
        <v>33</v>
      </c>
      <c r="F1806" s="10">
        <f t="shared" si="4184"/>
        <v>0</v>
      </c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27" t="s">
        <v>332</v>
      </c>
      <c r="AO1806" s="4">
        <f t="shared" si="4137"/>
        <v>0</v>
      </c>
      <c r="AP1806" s="4">
        <f t="shared" si="4138"/>
        <v>0</v>
      </c>
      <c r="AQ1806" s="4">
        <f t="shared" si="4182"/>
        <v>0</v>
      </c>
      <c r="AU1806" s="296"/>
      <c r="AV1806" s="316"/>
      <c r="AW1806" s="317"/>
      <c r="AX1806" s="316"/>
      <c r="AY1806" s="36" t="s">
        <v>33</v>
      </c>
      <c r="AZ1806" s="10">
        <f t="shared" si="4185"/>
        <v>0</v>
      </c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27" t="s">
        <v>332</v>
      </c>
    </row>
    <row r="1807" spans="1:88" ht="30" customHeight="1">
      <c r="A1807" s="296"/>
      <c r="B1807" s="299"/>
      <c r="C1807" s="308"/>
      <c r="D1807" s="300"/>
      <c r="E1807" s="36" t="s">
        <v>34</v>
      </c>
      <c r="F1807" s="10">
        <f t="shared" si="4184"/>
        <v>0</v>
      </c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27" t="s">
        <v>333</v>
      </c>
      <c r="AO1807" s="4">
        <f t="shared" si="4137"/>
        <v>0</v>
      </c>
      <c r="AP1807" s="4">
        <f t="shared" si="4138"/>
        <v>0</v>
      </c>
      <c r="AQ1807" s="4">
        <f t="shared" si="4182"/>
        <v>0</v>
      </c>
      <c r="AU1807" s="296"/>
      <c r="AV1807" s="316"/>
      <c r="AW1807" s="317"/>
      <c r="AX1807" s="316"/>
      <c r="AY1807" s="36" t="s">
        <v>34</v>
      </c>
      <c r="AZ1807" s="10">
        <f t="shared" si="4185"/>
        <v>0</v>
      </c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27" t="s">
        <v>333</v>
      </c>
    </row>
    <row r="1808" spans="1:88" ht="30" customHeight="1">
      <c r="A1808" s="296"/>
      <c r="B1808" s="299"/>
      <c r="C1808" s="308"/>
      <c r="D1808" s="311" t="s">
        <v>35</v>
      </c>
      <c r="E1808" s="312"/>
      <c r="F1808" s="10">
        <f>F1802+F1803+F1804+F1805+F1806+F1807</f>
        <v>5830242.3799999999</v>
      </c>
      <c r="G1808" s="10">
        <f t="shared" ref="G1808" si="4186">G1802+G1803+G1804+G1805+G1806+G1807</f>
        <v>5830242.3799999999</v>
      </c>
      <c r="H1808" s="10">
        <f t="shared" ref="H1808" si="4187">H1802+H1803+H1804+H1805+H1806+H1807</f>
        <v>0</v>
      </c>
      <c r="I1808" s="10">
        <f t="shared" ref="I1808" si="4188">I1802+I1803+I1804+I1805+I1806+I1807</f>
        <v>0</v>
      </c>
      <c r="J1808" s="10">
        <f t="shared" ref="J1808" si="4189">J1802+J1803+J1804+J1805+J1806+J1807</f>
        <v>0</v>
      </c>
      <c r="K1808" s="10">
        <f t="shared" ref="K1808" si="4190">K1802+K1803+K1804+K1805+K1806+K1807</f>
        <v>0</v>
      </c>
      <c r="L1808" s="10">
        <f t="shared" ref="L1808" si="4191">L1802+L1803+L1804+L1805+L1806+L1807</f>
        <v>0</v>
      </c>
      <c r="M1808" s="10">
        <f t="shared" ref="M1808" si="4192">M1802+M1803+M1804+M1805+M1806+M1807</f>
        <v>0</v>
      </c>
      <c r="N1808" s="10">
        <f t="shared" ref="N1808" si="4193">N1802+N1803+N1804+N1805+N1806+N1807</f>
        <v>0</v>
      </c>
      <c r="O1808" s="10">
        <f t="shared" ref="O1808" si="4194">O1802+O1803+O1804+O1805+O1806+O1807</f>
        <v>0</v>
      </c>
      <c r="P1808" s="10">
        <f t="shared" ref="P1808" si="4195">P1802+P1803+P1804+P1805+P1806+P1807</f>
        <v>0</v>
      </c>
      <c r="Q1808" s="10">
        <f t="shared" ref="Q1808" si="4196">Q1802+Q1803+Q1804+Q1805+Q1806+Q1807</f>
        <v>0</v>
      </c>
      <c r="R1808" s="10">
        <f t="shared" ref="R1808" si="4197">R1802+R1803+R1804+R1805+R1806+R1807</f>
        <v>0</v>
      </c>
      <c r="S1808" s="10">
        <f t="shared" ref="S1808" si="4198">S1802+S1803+S1804+S1805+S1806+S1807</f>
        <v>0</v>
      </c>
      <c r="T1808" s="10">
        <f t="shared" ref="T1808" si="4199">T1802+T1803+T1804+T1805+T1806+T1807</f>
        <v>0</v>
      </c>
      <c r="U1808" s="10">
        <f t="shared" ref="U1808" si="4200">U1802+U1803+U1804+U1805+U1806+U1807</f>
        <v>0</v>
      </c>
      <c r="V1808" s="10">
        <f t="shared" ref="V1808" si="4201">V1802+V1803+V1804+V1805+V1806+V1807</f>
        <v>0</v>
      </c>
      <c r="W1808" s="10">
        <f t="shared" ref="W1808" si="4202">W1802+W1803+W1804+W1805+W1806+W1807</f>
        <v>0</v>
      </c>
      <c r="X1808" s="10">
        <f t="shared" ref="X1808" si="4203">X1802+X1803+X1804+X1805+X1806+X1807</f>
        <v>0</v>
      </c>
      <c r="Y1808" s="10">
        <f t="shared" ref="Y1808" si="4204">Y1802+Y1803+Y1804+Y1805+Y1806+Y1807</f>
        <v>0</v>
      </c>
      <c r="Z1808" s="10">
        <f t="shared" ref="Z1808" si="4205">Z1802+Z1803+Z1804+Z1805+Z1806+Z1807</f>
        <v>0</v>
      </c>
      <c r="AA1808" s="27" t="s">
        <v>334</v>
      </c>
      <c r="AO1808" s="4">
        <f t="shared" si="4137"/>
        <v>0</v>
      </c>
      <c r="AP1808" s="4">
        <f t="shared" si="4138"/>
        <v>0</v>
      </c>
      <c r="AQ1808" s="4">
        <f t="shared" si="4182"/>
        <v>0</v>
      </c>
      <c r="AU1808" s="296"/>
      <c r="AV1808" s="316"/>
      <c r="AW1808" s="317"/>
      <c r="AX1808" s="321" t="s">
        <v>35</v>
      </c>
      <c r="AY1808" s="321"/>
      <c r="AZ1808" s="10">
        <f>AZ1802+AZ1803+AZ1804+AZ1805+AZ1806+AZ1807</f>
        <v>11660484.75</v>
      </c>
      <c r="BA1808" s="10">
        <f t="shared" ref="BA1808:BT1808" si="4206">BA1802+BA1803+BA1804+BA1805+BA1806+BA1807</f>
        <v>11660484.75</v>
      </c>
      <c r="BB1808" s="10">
        <f t="shared" si="4206"/>
        <v>0</v>
      </c>
      <c r="BC1808" s="10">
        <f t="shared" si="4206"/>
        <v>0</v>
      </c>
      <c r="BD1808" s="10">
        <f t="shared" si="4206"/>
        <v>0</v>
      </c>
      <c r="BE1808" s="10">
        <f t="shared" si="4206"/>
        <v>0</v>
      </c>
      <c r="BF1808" s="10">
        <f t="shared" si="4206"/>
        <v>0</v>
      </c>
      <c r="BG1808" s="10">
        <f t="shared" si="4206"/>
        <v>0</v>
      </c>
      <c r="BH1808" s="10">
        <f t="shared" si="4206"/>
        <v>0</v>
      </c>
      <c r="BI1808" s="10">
        <f t="shared" si="4206"/>
        <v>0</v>
      </c>
      <c r="BJ1808" s="10">
        <f t="shared" si="4206"/>
        <v>0</v>
      </c>
      <c r="BK1808" s="10">
        <f t="shared" si="4206"/>
        <v>0</v>
      </c>
      <c r="BL1808" s="10">
        <f t="shared" si="4206"/>
        <v>0</v>
      </c>
      <c r="BM1808" s="10">
        <f t="shared" si="4206"/>
        <v>0</v>
      </c>
      <c r="BN1808" s="10">
        <f t="shared" si="4206"/>
        <v>0</v>
      </c>
      <c r="BO1808" s="10">
        <f t="shared" si="4206"/>
        <v>0</v>
      </c>
      <c r="BP1808" s="10">
        <f t="shared" si="4206"/>
        <v>0</v>
      </c>
      <c r="BQ1808" s="10">
        <f t="shared" si="4206"/>
        <v>0</v>
      </c>
      <c r="BR1808" s="10">
        <f t="shared" si="4206"/>
        <v>0</v>
      </c>
      <c r="BS1808" s="10">
        <f t="shared" si="4206"/>
        <v>0</v>
      </c>
      <c r="BT1808" s="10">
        <f t="shared" si="4206"/>
        <v>0</v>
      </c>
      <c r="BU1808" s="27" t="s">
        <v>334</v>
      </c>
      <c r="CI1808" s="32">
        <f>BF1808-BG1808</f>
        <v>0</v>
      </c>
      <c r="CJ1808" s="123"/>
    </row>
    <row r="1809" spans="1:88" ht="75" customHeight="1">
      <c r="A1809" s="296"/>
      <c r="B1809" s="299"/>
      <c r="C1809" s="308"/>
      <c r="D1809" s="292" t="s">
        <v>53</v>
      </c>
      <c r="E1809" s="293"/>
      <c r="F1809" s="11">
        <f>ROUND(F1808/C1802,2)</f>
        <v>829.59</v>
      </c>
      <c r="G1809" s="11">
        <f>ROUND(G1808/C1802,2)</f>
        <v>829.59</v>
      </c>
      <c r="H1809" s="11">
        <f>ROUND(H1808/C1802,2)</f>
        <v>0</v>
      </c>
      <c r="I1809" s="11">
        <f>ROUND(I1808/C1802,2)</f>
        <v>0</v>
      </c>
      <c r="J1809" s="11">
        <f>ROUND(J1808/C1802,2)</f>
        <v>0</v>
      </c>
      <c r="K1809" s="11">
        <f>ROUND(K1808/C1802,2)</f>
        <v>0</v>
      </c>
      <c r="L1809" s="11">
        <f>ROUND(L1808/C1802,2)</f>
        <v>0</v>
      </c>
      <c r="M1809" s="11">
        <f>ROUND(M1808/C1802,2)</f>
        <v>0</v>
      </c>
      <c r="N1809" s="11">
        <f>ROUND(N1808/C1802,2)</f>
        <v>0</v>
      </c>
      <c r="O1809" s="11">
        <f>ROUND(O1808/C1802,2)</f>
        <v>0</v>
      </c>
      <c r="P1809" s="11">
        <f>ROUND(P1808/C1802,2)</f>
        <v>0</v>
      </c>
      <c r="Q1809" s="11">
        <f>ROUND(Q1808/C1802,2)</f>
        <v>0</v>
      </c>
      <c r="R1809" s="11">
        <f>ROUND(R1808/C1802,2)</f>
        <v>0</v>
      </c>
      <c r="S1809" s="11">
        <f>ROUND(S1808/C1802,2)</f>
        <v>0</v>
      </c>
      <c r="T1809" s="11">
        <f>ROUND(T1808/C1802,2)</f>
        <v>0</v>
      </c>
      <c r="U1809" s="11">
        <f>ROUND(U1808/C1802,2)</f>
        <v>0</v>
      </c>
      <c r="V1809" s="11">
        <f>ROUND(V1808/C1802,2)</f>
        <v>0</v>
      </c>
      <c r="W1809" s="11">
        <f>ROUND(W1808/C1802,2)</f>
        <v>0</v>
      </c>
      <c r="X1809" s="11">
        <f>ROUND(X1808/C1802,2)</f>
        <v>0</v>
      </c>
      <c r="Y1809" s="11">
        <f>ROUND(Y1808/C1802,2)</f>
        <v>0</v>
      </c>
      <c r="Z1809" s="11">
        <f>ROUND(Z1808/C1802,2)</f>
        <v>0</v>
      </c>
      <c r="AA1809" s="27" t="s">
        <v>335</v>
      </c>
      <c r="AD1809" s="52">
        <f>IF(AND(G1809&gt;947.15,G1809&lt;949),3,IF(AND(G1809&gt;623.59,G1809&lt;625),4,IF(AND(G1809&gt;237.38,G1809&lt;239),5,IF(AND(G1809&gt;1986,G1809&lt;1988),6,IF(AND(G1809&gt;739.75,G1809&lt;741),7,IF(AND(G1809&gt;282.91,G1809&lt;284),8,IF(AND(G1809&gt;2681.35,G1809&lt;2683),9,IF(AND(G1809&gt;828.59,G1809&lt;830),10,IF(AND(G1809&gt;585.15,G1809&lt;587),11,IF(AND(G1809&gt;991.71,G1809&lt;993),12,IF(AND(G1809&gt;652.95,G1809&lt;654),13,IF(AND(G1809&gt;248.59,G1809&lt;250),14,IF(AND(G1809&gt;2079.39,G1809&lt;2081),15,IF(AND(G1809&gt;774.57,G1809&lt;776),16,IF(AND(G1809&gt;296.25,G1809&lt;298),17,IF(AND(G1809&gt;2807.42,G1809&lt;2809),18,IF(AND(G1809&gt;867.59,G1809&lt;869),19,IF(AND(G1809&gt;612.7,G1809&lt;614),20))))))))))))))))))</f>
        <v>10</v>
      </c>
      <c r="AE1809" s="52" t="b">
        <f>IF(AND(I1809&gt;1204.78,I1809&lt;1206),5,IF(AND(I1809&gt;1407.63,I1809&lt;1409),8,IF(AND(I1809&gt;1427.91,I1809&lt;1429),11,IF(AND(I1809&gt;1261.45,I1809&lt;1263),14,IF(AND(I1809&gt;1473.83,I1809&lt;1475),17,IF(AND(I1809&gt;1495.07,I1809&lt;1497),20))))))</f>
        <v>0</v>
      </c>
      <c r="AF1809" s="52" t="b">
        <f>IF(AND(J1809&gt;486.32,J1809&lt;488),3,IF(AND(J1809&gt;324.64,J1809&lt;326),4,IF(AND(J1809&gt;286.99,J1809&lt;288.5),5,IF(AND(J1809&gt;617.7,J1809&lt;618),6,IF(AND(J1809&gt;411.3,J1809&lt;413),7,IF(AND(J1809&gt;365.04,J1809&lt;367),8,IF(AND(J1809&gt;797.54,J1809&lt;799),9,IF(AND(J1809&gt;533.49,J1809&lt;535),10,IF(AND(J1809&gt;475.86,J1809&lt;477),11,IF(AND(J1809&gt;509.22,J1809&lt;511),12,IF(AND(J1809&gt;339.94,J1809&lt;341.2),13,IF(AND(J1809&gt;300.53,J1809&lt;302),14,IF(AND(J1809&gt;646.78,J1809&lt;648),15,IF(AND(J1809&gt;430.68,J1809&lt;432),16,IF(AND(J1809&gt;382.24,J1809&lt;384),17,IF(AND(J1809&gt;835.07,J1809&lt;837),18,IF(AND(J1809&gt;558.61,J1809&lt;560),19,IF(AND(J1809&gt;498.27,J1809&lt;500),20))))))))))))))))))</f>
        <v>0</v>
      </c>
      <c r="AG1809" s="52" t="b">
        <f>IF(AND(L1809&gt;497.89,L1809&lt;499),3,IF(AND(L1809&gt;360.29,L1809&lt;362),4,IF(AND(L1809&gt;249.38,L1809&lt;251),5,IF(AND(L1809&gt;628.22,L1809&lt;630),6,IF(AND(L1809&gt;455.21,L1809&lt;457),7,IF(AND(L1809&gt;315.16,L1809&lt;317),8,IF(AND(L1809&gt;814.35,L1809&lt;816),9,IF(AND(L1809&gt;571.19,L1809&lt;573),10,IF(AND(L1809&gt;401.59,L1809&lt;403),11,IF(AND(L1809&gt;521.33,L1809&lt;523),12,IF(AND(L1809&gt;377.28,L1809&lt;379),13,IF(AND(L1809&gt;261.15,L1809&lt;263),14,IF(AND(L1809&gt;657.8,L1809&lt;659),15,IF(AND(L1809&gt;476.66,L1809&lt;478),16,IF(AND(L1809&gt;330.01,L1809&lt;332),17,IF(AND(L1809&gt;852.67,L1809&lt;854),18,IF(AND(L1809&gt;598.08,L1809&lt;600),19,IF(AND(L1809&gt;420.51,L1809&lt;422),20))))))))))))))))))</f>
        <v>0</v>
      </c>
      <c r="AH1809" s="52" t="b">
        <f>IF(AND(Q1809&gt;358.85,Q1809&lt;360),3,IF(AND(Q1809&gt;129.83,Q1809&lt;131),4,IF(AND(Q1809&gt;77.61,Q1809&lt;79),5,IF(AND(Q1809&gt;426.19,Q1809&lt;428),6,IF(AND(Q1809&gt;159.77,Q1809&lt;161),7,IF(AND(Q1809&gt;94.38,Q1809&lt;96),8,IF(AND(Q1809&gt;567.37,Q1809&lt;569),9,IF(AND(Q1809&gt;203.4,Q1809&lt;205),10,IF(AND(Q1809&gt;131.96,Q1809&lt;133),11,IF(AND(Q1809&gt;375.76,Q1809&lt;377),12,IF(AND(Q1809&gt;135.98,Q1809&lt;137),13,IF(AND(Q1809&gt;81.31,Q1809&lt;83),14,IF(AND(Q1809&gt;446.27,Q1809&lt;448),15,IF(AND(Q1809&gt;167.32,Q1809&lt;169),16,IF(AND(Q1809&gt;98.86,Q1809&lt;100),17,IF(AND(Q1809&gt;594.08,Q1809&lt;596),18,IF(AND(Q1809&gt;213.01,Q1809&lt;215),19,IF(AND(Q1809&gt;138.21,Q1809&lt;140),20))))))))))))))))))</f>
        <v>0</v>
      </c>
      <c r="AI1809" s="52" t="b">
        <f>IF(AND(S1809&gt;195.17,S1809&lt;197),3,IF(AND(S1809&gt;88.93,S1809&lt;90),4,IF(AND(S1809&gt;47.88,S1809&lt;49),5,IF(AND(S1809&gt;245.08,S1809&lt;247),6,IF(AND(S1809&gt;111.07,S1809&lt;113),7,IF(AND(S1809&gt;60.92,S1809&lt;62),8,IF(AND(S1809&gt;296.11,S1809&lt;298),9,IF(AND(S1809&gt;139.41,S1809&lt;141),10,IF(AND(S1809&gt;78.67,S1809&lt;80),11,IF(AND(S1809&gt;204.39,S1809&lt;206),12,IF(AND(S1809&gt;93.16,S1809&lt;95),13,IF(AND(S1809&gt;50.17,S1809&lt;52),14,IF(AND(S1809&gt;256.64,S1809&lt;258),15,IF(AND(S1809&gt;116.33,S1809&lt;118),16,IF(AND(S1809&gt;63.83,S1809&lt;65),17,IF(AND(S1809&gt;310.07,S1809&lt;312),18,IF(AND(S1809&gt;146.01,S1809&lt;148),19,IF(AND(S1809&gt;82.42,S1809&lt;84),20))))))))))))))))))</f>
        <v>0</v>
      </c>
      <c r="AJ1809" s="52" t="b">
        <f>IF(AND(U1809&gt;107.35,U1809&lt;109),3,IF(AND(U1809&gt;63.65,U1809&lt;65),4,IF(AND(U1809&gt;44.75,U1809&lt;46),5,IF(AND(U1809&gt;143.27,U1809&lt;145),6,IF(AND(U1809&gt;85.58,U1809&lt;87),7,IF(AND(U1809&gt;60.46,U1809&lt;62),8,IF(AND(U1809&gt;194.16,U1809&lt;196),9,IF(AND(U1809&gt;117.24,U1809&lt;119),10,IF(AND(U1809&gt;82.88,U1809&lt;84),11,IF(AND(U1809&gt;112.44,U1809&lt;114),12,IF(AND(U1809&gt;66.69,U1809&lt;68),13,IF(AND(U1809&gt;46.9,U1809&lt;48),14,IF(AND(U1809&gt;150.05,U1809&lt;152),15,IF(AND(U1809&gt;90.65,U1809&lt;91),16,IF(AND(U1809&gt;63.34,U1809&lt;65),17,IF(AND(U1809&gt;203.34,U1809&lt;205),18,IF(AND(U1809&gt;122.8,U1809&lt;124),19,IF(AND(U1809&gt;86.83,U1809&lt;88),20))))))))))))))))))</f>
        <v>0</v>
      </c>
      <c r="AK1809" s="52" t="b">
        <f>IF(AND(V1809&gt;139.85,V1809&lt;141),3,IF(AND(V1809&gt;103.84,V1809&lt;105),4,IF(AND(V1809&gt;52.32,V1809&lt;54),5,IF(AND(V1809&gt;285.46,V1809&lt;287),6,IF(AND(V1809&gt;118.42,V1809&lt;120),7,IF(AND(V1809&gt;62.42,V1809&lt;64),8,IF(AND(V1809&gt;412.27,V1809&lt;414),9,IF(AND(V1809&gt;140.33,V1809&lt;142),10,IF(AND(V1809&gt;145,V1809&lt;147),11,IF(AND(V1809&gt;146.47,V1809&lt;148),12,IF(AND(V1809&gt;108.77,V1809&lt;110),13,IF(AND(V1809&gt;54.82,V1809&lt;56),14,IF(AND(V1809&gt;298.92,V1809&lt;300),15,IF(AND(V1809&gt;124.03,V1809&lt;126),16,IF(AND(V1809&gt;65.4,V1809&lt;67),17,IF(AND(V1809&gt;431.69,V1809&lt;433),18,IF(AND(V1809&gt;146.97,V1809&lt;148),19,IF(AND(V1809&gt;151.86,V1809&lt;153),20))))))))))))))))))</f>
        <v>0</v>
      </c>
      <c r="AL1809" s="52" t="b">
        <f>IF(AND(W1809&gt;350.42,W1809&lt;352),3,IF(AND(W1809&gt;546.22,W1809&lt;548),4,IF(AND(W1809&gt;155.33,W1809&lt;157),5,IF(AND(W1809&gt;721.99,W1809&lt;723),6,IF(AND(W1809&gt;638.96,W1809&lt;639),7,IF(AND(W1809&gt;187.79,W1809&lt;189),8,IF(AND(W1809&gt;945.4,W1809&lt;947),9,IF(AND(W1809&gt;698.46,W1809&lt;670),10,IF(AND(W1809&gt;360.7,W1809&lt;362),11,IF(AND(W1809&gt;366.94,W1809&lt;368),12,IF(AND(W1809&gt;571.94,W1809&lt;573),13,IF(AND(W1809&gt;162.68,W1809&lt;164),14,IF(AND(W1809&gt;755.97,W1809&lt;757),15,IF(AND(W1809&gt;667.99,W1809&lt;669),16,IF(AND(W1809&gt;196.66,W1809&lt;198),17,IF(AND(W1809&gt;989.88,W1809&lt;991),18,IF(AND(W1809&gt;731.33,W1809&lt;733),19,IF(AND(W1809&gt;377.7,W1809&lt;379),20))))))))))))))))))</f>
        <v>0</v>
      </c>
      <c r="AM1809" s="52" t="b">
        <f>IF(AND(Y1809&gt;46.2,Y1809&lt;46.5),3,IF(AND(Y1809&gt;18.8,Y1809&lt;19.1),4,IF(AND(Y1809&gt;15.8,Y1809&lt;16),5,IF(AND(Y1809&gt;78.7,Y1809&lt;79),6,IF(AND(Y1809&gt;32.1,Y1809&lt;32.4),7,IF(AND(Y1809&gt;26.9,Y1809&lt;27.3),8,IF(AND(Y1809&gt;125,Y1809&lt;125.5),9,IF(AND(Y1809&gt;48.2,Y1809&lt;48.52),10,IF(AND(Y1809&gt;43.1,Y1809&lt;43.6),11,IF(AND(Y1809&gt;48.53,Y1809&lt;48.7),12,IF(AND(Y1809&gt;19.6,Y1809&lt;20.1),13,IF(AND(Y1809&gt;16.5,Y1809&lt;16.9),14,IF(AND(Y1809&gt;82.4,Y1809&lt;82.8),15,IF(AND(Y1809&gt;33.6,Y1809&lt;34),16,IF(AND(Y1809&gt;28,Y1809&lt;28.6),17,IF(AND(Y1809&gt;130.8,Y1809&lt;131.4),18,IF(AND(Y1809&gt;50.5,Y1809&lt;50.9),19,IF(AND(Y1809&gt;45.2,Y1809&lt;45.8),20))))))))))))))))))</f>
        <v>0</v>
      </c>
      <c r="AO1809" s="4">
        <f t="shared" si="4137"/>
        <v>0</v>
      </c>
      <c r="AP1809" s="4">
        <f t="shared" si="4138"/>
        <v>0</v>
      </c>
      <c r="AQ1809" s="4">
        <f t="shared" si="4182"/>
        <v>0</v>
      </c>
      <c r="AU1809" s="296"/>
      <c r="AV1809" s="316"/>
      <c r="AW1809" s="317"/>
      <c r="AX1809" s="322" t="s">
        <v>53</v>
      </c>
      <c r="AY1809" s="293"/>
      <c r="AZ1809" s="11">
        <f>ROUND(AZ1808/AW1802,2)</f>
        <v>1659.18</v>
      </c>
      <c r="BA1809" s="11">
        <f>ROUND(BA1808/AW1802,2)</f>
        <v>1659.18</v>
      </c>
      <c r="BB1809" s="11">
        <f>ROUND(BB1808/AW1802,2)</f>
        <v>0</v>
      </c>
      <c r="BC1809" s="11">
        <f>ROUND(BC1808/AW1802,2)</f>
        <v>0</v>
      </c>
      <c r="BD1809" s="11">
        <f>ROUND(BD1808/AW1802,2)</f>
        <v>0</v>
      </c>
      <c r="BE1809" s="11">
        <f>ROUND(BE1808/AW1802,2)</f>
        <v>0</v>
      </c>
      <c r="BF1809" s="11">
        <f>ROUND(BF1808/AW1802,2)</f>
        <v>0</v>
      </c>
      <c r="BG1809" s="11">
        <f>ROUND(BG1808/AW1802,2)</f>
        <v>0</v>
      </c>
      <c r="BH1809" s="11">
        <f>ROUND(BH1808/AW1802,2)</f>
        <v>0</v>
      </c>
      <c r="BI1809" s="11">
        <f>ROUND(BI1808/AW1802,2)</f>
        <v>0</v>
      </c>
      <c r="BJ1809" s="11">
        <f>ROUND(BJ1808/AW1802,2)</f>
        <v>0</v>
      </c>
      <c r="BK1809" s="11">
        <f>ROUND(BK1808/AW1802,2)</f>
        <v>0</v>
      </c>
      <c r="BL1809" s="11">
        <f>ROUND(BL1808/AW1802,2)</f>
        <v>0</v>
      </c>
      <c r="BM1809" s="11">
        <f>ROUND(BM1808/AW1802,2)</f>
        <v>0</v>
      </c>
      <c r="BN1809" s="11">
        <f>ROUND(BN1808/AW1802,2)</f>
        <v>0</v>
      </c>
      <c r="BO1809" s="11">
        <f>ROUND(BO1808/AW1802,2)</f>
        <v>0</v>
      </c>
      <c r="BP1809" s="11">
        <f>ROUND(BP1808/AW1802,2)</f>
        <v>0</v>
      </c>
      <c r="BQ1809" s="11">
        <f>ROUND(BQ1808/AW1802,2)</f>
        <v>0</v>
      </c>
      <c r="BR1809" s="11">
        <f>ROUND(BR1808/AW1802,2)</f>
        <v>0</v>
      </c>
      <c r="BS1809" s="11">
        <f>ROUND(BS1808/AW1802,2)</f>
        <v>0</v>
      </c>
      <c r="BT1809" s="11">
        <f>ROUND(BT1808/AW1802,2)</f>
        <v>0</v>
      </c>
      <c r="BU1809" s="27" t="s">
        <v>335</v>
      </c>
      <c r="BX1809" s="52" t="b">
        <f>IF(AND(BA1809&gt;947.15,BA1809&lt;949),3,IF(AND(BA1809&gt;623.59,BA1809&lt;625),4,IF(AND(BA1809&gt;237.38,BA1809&lt;239),5,IF(AND(BA1809&gt;1986,BA1809&lt;1988),6,IF(AND(BA1809&gt;739.75,BA1809&lt;741),7,IF(AND(BA1809&gt;282.91,BA1809&lt;284),8,IF(AND(BA1809&gt;2681.35,BA1809&lt;2683),9,IF(AND(BA1809&gt;828.59,BA1809&lt;830),10,IF(AND(BA1809&gt;585.15,BA1809&lt;587),11,IF(AND(BA1809&gt;991.71,BA1809&lt;993),12,IF(AND(BA1809&gt;652.95,BA1809&lt;654),13,IF(AND(BA1809&gt;248.59,BA1809&lt;250),14,IF(AND(BA1809&gt;2079.39,BA1809&lt;2081),15,IF(AND(BA1809&gt;774.57,BA1809&lt;776),16,IF(AND(BA1809&gt;296.25,BA1809&lt;298),17,IF(AND(BA1809&gt;2807.42,BA1809&lt;2809),18,IF(AND(BA1809&gt;867.59,BA1809&lt;869),19,IF(AND(BA1809&gt;612.7,BA1809&lt;614),20))))))))))))))))))</f>
        <v>0</v>
      </c>
      <c r="BY1809" s="52" t="b">
        <f>IF(AND(BC1809&gt;1204.78,BC1809&lt;1206),5,IF(AND(BC1809&gt;1407.63,BC1809&lt;1409),8,IF(AND(BC1809&gt;1427.91,BC1809&lt;1429),11,IF(AND(BC1809&gt;1261.45,BC1809&lt;1263),14,IF(AND(BC1809&gt;1473.83,BC1809&lt;1475),17,IF(AND(BC1809&gt;1495.07,BC1809&lt;1497),20))))))</f>
        <v>0</v>
      </c>
      <c r="BZ1809" s="52" t="b">
        <f>IF(AND(BD1809&gt;486.32,BD1809&lt;488),3,IF(AND(BD1809&gt;324.64,BD1809&lt;326),4,IF(AND(BD1809&gt;286.99,BD1809&lt;288.5),5,IF(AND(BD1809&gt;617.7,BD1809&lt;618),6,IF(AND(BD1809&gt;411.3,BD1809&lt;413),7,IF(AND(BD1809&gt;365.04,BD1809&lt;367),8,IF(AND(BD1809&gt;797.54,BD1809&lt;799),9,IF(AND(BD1809&gt;533.49,BD1809&lt;535),10,IF(AND(BD1809&gt;475.86,BD1809&lt;477),11,IF(AND(BD1809&gt;509.22,BD1809&lt;511),12,IF(AND(BD1809&gt;339.94,BD1809&lt;341.2),13,IF(AND(BD1809&gt;300.53,BD1809&lt;302),14,IF(AND(BD1809&gt;646.78,BD1809&lt;648),15,IF(AND(BD1809&gt;430.68,BD1809&lt;432),16,IF(AND(BD1809&gt;382.24,BD1809&lt;384),17,IF(AND(BD1809&gt;835.07,BD1809&lt;837),18,IF(AND(BD1809&gt;558.61,BD1809&lt;560),19,IF(AND(BD1809&gt;498.27,BD1809&lt;500),20))))))))))))))))))</f>
        <v>0</v>
      </c>
      <c r="CA1809" s="52" t="b">
        <f>IF(AND(BF1809&gt;497.89,BF1809&lt;499),3,IF(AND(BF1809&gt;360.29,BF1809&lt;362),4,IF(AND(BF1809&gt;249.38,BF1809&lt;251),5,IF(AND(BF1809&gt;628.22,BF1809&lt;630),6,IF(AND(BF1809&gt;455.21,BF1809&lt;457),7,IF(AND(BF1809&gt;315.16,BF1809&lt;317),8,IF(AND(BF1809&gt;814.35,BF1809&lt;816),9,IF(AND(BF1809&gt;571.19,BF1809&lt;573),10,IF(AND(BF1809&gt;401.59,BF1809&lt;403),11,IF(AND(BF1809&gt;521.33,BF1809&lt;523),12,IF(AND(BF1809&gt;377.28,BF1809&lt;379),13,IF(AND(BF1809&gt;261.15,BF1809&lt;263),14,IF(AND(BF1809&gt;657.8,BF1809&lt;659),15,IF(AND(BF1809&gt;476.66,BF1809&lt;478),16,IF(AND(BF1809&gt;330.01,BF1809&lt;332),17,IF(AND(BF1809&gt;852.67,BF1809&lt;854),18,IF(AND(BF1809&gt;598.08,BF1809&lt;600),19,IF(AND(BF1809&gt;420.51,BF1809&lt;422),20))))))))))))))))))</f>
        <v>0</v>
      </c>
      <c r="CB1809" s="52" t="b">
        <f>IF(AND(BK1809&gt;358.85,BK1809&lt;360),3,IF(AND(BK1809&gt;129.83,BK1809&lt;131),4,IF(AND(BK1809&gt;77.61,BK1809&lt;79),5,IF(AND(BK1809&gt;426.19,BK1809&lt;428),6,IF(AND(BK1809&gt;159.77,BK1809&lt;161),7,IF(AND(BK1809&gt;94.38,BK1809&lt;96),8,IF(AND(BK1809&gt;567.37,BK1809&lt;569),9,IF(AND(BK1809&gt;203.4,BK1809&lt;205),10,IF(AND(BK1809&gt;131.96,BK1809&lt;133),11,IF(AND(BK1809&gt;375.76,BK1809&lt;377),12,IF(AND(BK1809&gt;135.98,BK1809&lt;137),13,IF(AND(BK1809&gt;81.31,BK1809&lt;83),14,IF(AND(BK1809&gt;446.27,BK1809&lt;448),15,IF(AND(BK1809&gt;167.32,BK1809&lt;169),16,IF(AND(BK1809&gt;98.86,BK1809&lt;100),17,IF(AND(BK1809&gt;594.08,BK1809&lt;596),18,IF(AND(BK1809&gt;213.01,BK1809&lt;215),19,IF(AND(BK1809&gt;138.21,BK1809&lt;140),20))))))))))))))))))</f>
        <v>0</v>
      </c>
      <c r="CC1809" s="52" t="b">
        <f>IF(AND(BM1809&gt;195.17,BM1809&lt;197),3,IF(AND(BM1809&gt;88.93,BM1809&lt;90),4,IF(AND(BM1809&gt;47.88,BM1809&lt;49),5,IF(AND(BM1809&gt;245.08,BM1809&lt;247),6,IF(AND(BM1809&gt;111.07,BM1809&lt;113),7,IF(AND(BM1809&gt;60.92,BM1809&lt;62),8,IF(AND(BM1809&gt;296.11,BM1809&lt;298),9,IF(AND(BM1809&gt;139.41,BM1809&lt;141),10,IF(AND(BM1809&gt;78.67,BM1809&lt;80),11,IF(AND(BM1809&gt;204.39,BM1809&lt;206),12,IF(AND(BM1809&gt;93.16,BM1809&lt;95),13,IF(AND(BM1809&gt;50.17,BM1809&lt;52),14,IF(AND(BM1809&gt;256.64,BM1809&lt;258),15,IF(AND(BM1809&gt;116.33,BM1809&lt;118),16,IF(AND(BM1809&gt;63.83,BM1809&lt;65),17,IF(AND(BM1809&gt;310.07,BM1809&lt;312),18,IF(AND(BM1809&gt;146.01,BM1809&lt;148),19,IF(AND(BM1809&gt;82.42,BM1809&lt;84),20))))))))))))))))))</f>
        <v>0</v>
      </c>
      <c r="CD1809" s="52" t="b">
        <f>IF(AND(BO1809&gt;107.35,BO1809&lt;109),3,IF(AND(BO1809&gt;63.65,BO1809&lt;65),4,IF(AND(BO1809&gt;44.75,BO1809&lt;46),5,IF(AND(BO1809&gt;143.27,BO1809&lt;145),6,IF(AND(BO1809&gt;85.58,BO1809&lt;87),7,IF(AND(BO1809&gt;60.46,BO1809&lt;62),8,IF(AND(BO1809&gt;194.16,BO1809&lt;196),9,IF(AND(BO1809&gt;117.24,BO1809&lt;119),10,IF(AND(BO1809&gt;82.88,BO1809&lt;84),11,IF(AND(BO1809&gt;112.44,BO1809&lt;114),12,IF(AND(BO1809&gt;66.69,BO1809&lt;68),13,IF(AND(BO1809&gt;46.9,BO1809&lt;48),14,IF(AND(BO1809&gt;150.05,BO1809&lt;152),15,IF(AND(BO1809&gt;90.65,BO1809&lt;91),16,IF(AND(BO1809&gt;63.34,BO1809&lt;65),17,IF(AND(BO1809&gt;203.34,BO1809&lt;205),18,IF(AND(BO1809&gt;122.8,BO1809&lt;124),19,IF(AND(BO1809&gt;86.83,BO1809&lt;88),20))))))))))))))))))</f>
        <v>0</v>
      </c>
      <c r="CE1809" s="52" t="b">
        <f>IF(AND(BP1809&gt;139.85,BP1809&lt;141),3,IF(AND(BP1809&gt;103.84,BP1809&lt;105),4,IF(AND(BP1809&gt;52.32,BP1809&lt;54),5,IF(AND(BP1809&gt;285.46,BP1809&lt;287),6,IF(AND(BP1809&gt;118.42,BP1809&lt;120),7,IF(AND(BP1809&gt;62.42,BP1809&lt;64),8,IF(AND(BP1809&gt;412.27,BP1809&lt;414),9,IF(AND(BP1809&gt;140.33,BP1809&lt;142),10,IF(AND(BP1809&gt;145,BP1809&lt;147),11,IF(AND(BP1809&gt;146.47,BP1809&lt;148),12,IF(AND(BP1809&gt;108.77,BP1809&lt;110),13,IF(AND(BP1809&gt;54.82,BP1809&lt;56),14,IF(AND(BP1809&gt;298.92,BP1809&lt;300),15,IF(AND(BP1809&gt;124.03,BP1809&lt;126),16,IF(AND(BP1809&gt;65.4,BP1809&lt;67),17,IF(AND(BP1809&gt;431.69,BP1809&lt;433),18,IF(AND(BP1809&gt;146.97,BP1809&lt;148),19,IF(AND(BP1809&gt;151.86,BP1809&lt;153),20))))))))))))))))))</f>
        <v>0</v>
      </c>
      <c r="CF1809" s="52" t="b">
        <f>IF(AND(BQ1809&gt;350.42,BQ1809&lt;352),3,IF(AND(BQ1809&gt;546.22,BQ1809&lt;548),4,IF(AND(BQ1809&gt;155.33,BQ1809&lt;157),5,IF(AND(BQ1809&gt;721.99,BQ1809&lt;723),6,IF(AND(BQ1809&gt;638.96,BQ1809&lt;639),7,IF(AND(BQ1809&gt;187.79,BQ1809&lt;189),8,IF(AND(BQ1809&gt;945.4,BQ1809&lt;947),9,IF(AND(BQ1809&gt;698.46,BQ1809&lt;670),10,IF(AND(BQ1809&gt;360.7,BQ1809&lt;362),11,IF(AND(BQ1809&gt;366.94,BQ1809&lt;368),12,IF(AND(BQ1809&gt;571.94,BQ1809&lt;573),13,IF(AND(BQ1809&gt;162.68,BQ1809&lt;164),14,IF(AND(BQ1809&gt;755.97,BQ1809&lt;757),15,IF(AND(BQ1809&gt;667.99,BQ1809&lt;669),16,IF(AND(BQ1809&gt;196.66,BQ1809&lt;198),17,IF(AND(BQ1809&gt;989.88,BQ1809&lt;991),18,IF(AND(BQ1809&gt;731.33,BQ1809&lt;733),19,IF(AND(BQ1809&gt;377.7,BQ1809&lt;379),20))))))))))))))))))</f>
        <v>0</v>
      </c>
      <c r="CG1809" s="52" t="b">
        <f>IF(AND(BS1809&gt;46.2,BS1809&lt;46.5),3,IF(AND(BS1809&gt;18.8,BS1809&lt;19.1),4,IF(AND(BS1809&gt;15.8,BS1809&lt;16),5,IF(AND(BS1809&gt;78.7,BS1809&lt;79),6,IF(AND(BS1809&gt;32.1,BS1809&lt;32.4),7,IF(AND(BS1809&gt;26.9,BS1809&lt;27.3),8,IF(AND(BS1809&gt;125,BS1809&lt;125.5),9,IF(AND(BS1809&gt;48.2,BS1809&lt;48.52),10,IF(AND(BS1809&gt;43.1,BS1809&lt;43.6),11,IF(AND(BS1809&gt;48.53,BS1809&lt;48.7),12,IF(AND(BS1809&gt;19.6,BS1809&lt;20.1),13,IF(AND(BS1809&gt;16.5,BS1809&lt;16.9),14,IF(AND(BS1809&gt;82.4,BS1809&lt;82.8),15,IF(AND(BS1809&gt;33.6,BS1809&lt;34),16,IF(AND(BS1809&gt;28,BS1809&lt;28.6),17,IF(AND(BS1809&gt;130.8,BS1809&lt;131.4),18,IF(AND(BS1809&gt;50.5,BS1809&lt;50.9),19,IF(AND(BS1809&gt;45.2,BS1809&lt;45.8),20))))))))))))))))))</f>
        <v>0</v>
      </c>
    </row>
    <row r="1810" spans="1:88" ht="90" customHeight="1">
      <c r="A1810" s="297"/>
      <c r="B1810" s="300"/>
      <c r="C1810" s="309"/>
      <c r="D1810" s="292" t="s">
        <v>54</v>
      </c>
      <c r="E1810" s="293"/>
      <c r="F1810" s="10" t="s">
        <v>36</v>
      </c>
      <c r="G1810" s="12">
        <f>IF(AD1810=FALSE,0,AD1810)</f>
        <v>829.59</v>
      </c>
      <c r="H1810" s="12" t="s">
        <v>36</v>
      </c>
      <c r="I1810" s="12">
        <f>IF(AE1810=FALSE,0,AE1810)</f>
        <v>0</v>
      </c>
      <c r="J1810" s="12">
        <f>IF(AF1810=FALSE,0,AF1810)</f>
        <v>0</v>
      </c>
      <c r="K1810" s="12" t="s">
        <v>36</v>
      </c>
      <c r="L1810" s="12">
        <f>IF(AG1810=FALSE,0,AG1810)</f>
        <v>0</v>
      </c>
      <c r="M1810" s="12" t="s">
        <v>36</v>
      </c>
      <c r="N1810" s="12" t="s">
        <v>36</v>
      </c>
      <c r="O1810" s="12" t="s">
        <v>36</v>
      </c>
      <c r="P1810" s="12" t="s">
        <v>36</v>
      </c>
      <c r="Q1810" s="12">
        <f>IF(AH1810=FALSE,0,AH1810)</f>
        <v>0</v>
      </c>
      <c r="R1810" s="12" t="s">
        <v>36</v>
      </c>
      <c r="S1810" s="12">
        <f>IF(AI1810=FALSE,0,AI1810)</f>
        <v>0</v>
      </c>
      <c r="T1810" s="12" t="s">
        <v>36</v>
      </c>
      <c r="U1810" s="12">
        <f>IF(AJ1810=FALSE,0,AJ1810)</f>
        <v>0</v>
      </c>
      <c r="V1810" s="12">
        <f>IF(AK1810=FALSE,0,AK1810)</f>
        <v>0</v>
      </c>
      <c r="W1810" s="12">
        <f>IF(AL1810=FALSE,0,AL1810)</f>
        <v>0</v>
      </c>
      <c r="X1810" s="12" t="s">
        <v>36</v>
      </c>
      <c r="Y1810" s="12">
        <f>IF(AM1810=FALSE,0,AM1810)</f>
        <v>0</v>
      </c>
      <c r="Z1810" s="12" t="s">
        <v>36</v>
      </c>
      <c r="AA1810" s="27" t="s">
        <v>336</v>
      </c>
      <c r="AD1810" s="52">
        <f>IF(AD1809=3,948.15,IF(AD1809=4,624.59,IF(AD1809=5,238.38,IF(AD1809=6,1987,IF(AD1809=7,740.75,IF(AD1809=8,283.91,IF(AD1809=9,2682.35,IF(AD1809=10,829.59,IF(AD1809=11,586.15,IF(AD1809=12,992.71,IF(AD1809=13,653.95,IF(AD1809=14,249.59,IF(AD1809=15,2080.39,IF(AD1809=16,775.57,IF(AD1809=17,297.25,IF(AD1809=18,2808.42,IF(AD1809=19,868.59,IF(AD1809=20,613.7))))))))))))))))))</f>
        <v>829.59</v>
      </c>
      <c r="AE1810" s="52" t="b">
        <f>IF(AE1809=5,1205.78,IF(AE1809=8,1408.63,IF(AE1809=11,1428.91,IF(AE1809=14,1262.45,IF(AE1809=17,1474.83,IF(AE1809=20,1496.07))))))</f>
        <v>0</v>
      </c>
      <c r="AF1810" s="52" t="b">
        <f>IF(AF1809=3,487.32,IF(AF1809=4,325.64,IF(AF1809=5,287.99,IF(AF1809=6,618.7,IF(AF1809=7,412.3,IF(AF1809=8,366.04,IF(AF1809=9,798.54,IF(AF1809=10,534.49,IF(AF1809=11,476.86,IF(AF1809=12,510.22,IF(AF1809=13,340.94,IF(AF1809=14,301.53,IF(AF1809=15,647.78,IF(AF1809=16,431.68,IF(AF1809=17,383.24,IF(AF1809=18,836.07,IF(AF1809=19,559.61,IF(AF1809=20,499.27))))))))))))))))))</f>
        <v>0</v>
      </c>
      <c r="AG1810" s="52" t="b">
        <f>IF(AG1809=3,498.89,IF(AG1809=4,361.29,IF(AG1809=5,250.38,IF(AG1809=6,629.22,IF(AG1809=7,456.21,IF(AG1809=8,316.16,IF(AG1809=9,815.35,IF(AG1809=10,572.19,IF(AG1809=11,402.59,IF(AG1809=12,522.33,IF(AG1809=13,378.28,IF(AG1809=14,262.15,IF(AG1809=15,658.8,IF(AG1809=16,477.66,IF(AG1809=17,331.01,IF(AG1809=18,853.67,IF(AG1809=19,599.08,IF(AG1809=20,421.51))))))))))))))))))</f>
        <v>0</v>
      </c>
      <c r="AH1810" s="52" t="b">
        <f>IF(AH1809=3,359.85,IF(AH1809=4,130.83,IF(AH1809=5,78.61,IF(AH1809=6,427.19,IF(AH1809=7,160.77,IF(AH1809=8,95.38,IF(AH1809=9,568.37,IF(AH1809=10,204.4,IF(AH1809=11,132.96,IF(AH1809=12,376.76,IF(AH1809=13,136.98,IF(AH1809=14,82.31,IF(AH1809=15,447.27,IF(AH1809=16,168.32,IF(AH1809=17,99.86,IF(AH1809=18,595.08,IF(AH1809=19,214.01,IF(AH1809=20,139.21))))))))))))))))))</f>
        <v>0</v>
      </c>
      <c r="AI1810" s="52" t="b">
        <f>IF(AI1809=3,196.17,IF(AI1809=4,89.93,IF(AI1809=5,48.88,IF(AI1809=6,246.08,IF(AI1809=7,112.07,IF(AI1809=8,61.92,IF(AI1809=9,297.11,IF(AI1809=10,140.41,IF(AI1809=11,79.67,IF(AI1809=12,205.39,IF(AI1809=13,94.16,IF(AI1809=14,51.17,IF(AI1809=15,257.64,IF(AI1809=16,117.33,IF(AI1809=17,64.83,IF(AI1809=18,311.07,IF(AI1809=19,147.01,IF(AI1809=20,83.42))))))))))))))))))</f>
        <v>0</v>
      </c>
      <c r="AJ1810" s="52" t="b">
        <f>IF(AJ1809=3,108.35,IF(AJ1809=4,64.65,IF(AJ1809=5,45.75,IF(AJ1809=6,144.27,IF(AJ1809=7,86.58,IF(AJ1809=8,61.46,IF(AJ1809=9,195.16,IF(AJ1809=10,118.24,IF(AJ1809=11,83.88,IF(AJ1809=12,113.44,IF(AJ1809=13,67.69,IF(AJ1809=14,47.9,IF(AJ1809=15,151.05,IF(AJ1809=16,90.65,IF(AJ1809=17,64.34,IF(AJ1809=18,204.34,IF(AJ1809=19,123.8,IF(AJ1809=20,87.83))))))))))))))))))</f>
        <v>0</v>
      </c>
      <c r="AK1810" s="52" t="b">
        <f>IF(AK1809=3,140.85,IF(AK1809=4,104.84,IF(AK1809=5,53.32,IF(AK1809=6,286.46,IF(AK1809=7,119.42,IF(AK1809=8,63.42,IF(AK1809=9,413.27,IF(AK1809=10,141.33,IF(AK1809=11,146,IF(AK1809=12,147.47,IF(AK1809=13,109.77,IF(AK1809=14,55.82,IF(AK1809=15,299.92,IF(AK1809=16,125.03,IF(AK1809=17,66.4,IF(AK1809=18,432.69,IF(AK1809=19,147.97,IF(AK1809=20,152.86))))))))))))))))))</f>
        <v>0</v>
      </c>
      <c r="AL1810" s="52" t="b">
        <f>IF(AL1809=3,351.42,IF(AL1809=4,547.22,IF(AL1809=5,156.33,IF(AL1809=6,722.99,IF(AL1809=7,638.96,IF(AL1809=8,188.79,IF(AL1809=9,946.4,IF(AL1809=10,699.46,IF(AL1809=11,361.7,IF(AL1809=12,367.94,IF(AL1809=13,572.94,IF(AL1809=14,163.68,IF(AL1809=15,756.97,IF(AL1809=16,668.99,IF(AL1809=17,197.66,IF(AL1809=18,990.88,IF(AL1809=19,732.33,IF(AL1809=20,378.7))))))))))))))))))</f>
        <v>0</v>
      </c>
      <c r="AM1810" s="52" t="b">
        <f>IF(AM1809=3,46.41,IF(AM1809=4,19.01,IF(AM1809=5,15.96,IF(AM1809=6,78.9,IF(AM1809=7,32.34,IF(AM1809=8,27.09,IF(AM1809=9,125.27,IF(AM1809=10,48.48,IF(AM1809=11,43.47,IF(AM1809=12,48.59,IF(AM1809=13,19.9,IF(AM1809=14,16.71,IF(AM1809=15,82.61,IF(AM1809=16,33.86,IF(AM1809=17,28.36,IF(AM1809=18,131.15,IF(AM1809=19,50.76,IF(AM1809=20,45.51))))))))))))))))))</f>
        <v>0</v>
      </c>
      <c r="AO1810" s="4">
        <f t="shared" si="4137"/>
        <v>0</v>
      </c>
      <c r="AP1810" s="4">
        <f t="shared" si="4138"/>
        <v>0</v>
      </c>
      <c r="AQ1810" s="4">
        <f t="shared" si="4182"/>
        <v>0</v>
      </c>
      <c r="AU1810" s="297"/>
      <c r="AV1810" s="316"/>
      <c r="AW1810" s="317"/>
      <c r="AX1810" s="322" t="s">
        <v>54</v>
      </c>
      <c r="AY1810" s="293"/>
      <c r="AZ1810" s="10" t="s">
        <v>36</v>
      </c>
      <c r="BA1810" s="12">
        <f>IF(BX1810=FALSE,0,BX1810)</f>
        <v>1659.18</v>
      </c>
      <c r="BB1810" s="12" t="s">
        <v>36</v>
      </c>
      <c r="BC1810" s="12">
        <f>IF(BY1810=FALSE,0,BY1810)</f>
        <v>0</v>
      </c>
      <c r="BD1810" s="12">
        <f>IF(BZ1810=FALSE,0,BZ1810)</f>
        <v>0</v>
      </c>
      <c r="BE1810" s="12" t="s">
        <v>36</v>
      </c>
      <c r="BF1810" s="12">
        <f>IF(CA1810=FALSE,0,CA1810)</f>
        <v>0</v>
      </c>
      <c r="BG1810" s="12" t="s">
        <v>36</v>
      </c>
      <c r="BH1810" s="12" t="s">
        <v>36</v>
      </c>
      <c r="BI1810" s="12" t="s">
        <v>36</v>
      </c>
      <c r="BJ1810" s="12" t="s">
        <v>36</v>
      </c>
      <c r="BK1810" s="12">
        <f>IF(CB1810=FALSE,0,CB1810)</f>
        <v>0</v>
      </c>
      <c r="BL1810" s="12" t="s">
        <v>36</v>
      </c>
      <c r="BM1810" s="12">
        <f>IF(CC1810=FALSE,0,CC1810)</f>
        <v>0</v>
      </c>
      <c r="BN1810" s="12" t="s">
        <v>36</v>
      </c>
      <c r="BO1810" s="12">
        <f>IF(CD1810=FALSE,0,CD1810)</f>
        <v>0</v>
      </c>
      <c r="BP1810" s="12">
        <f>IF(CE1810=FALSE,0,CE1810)</f>
        <v>0</v>
      </c>
      <c r="BQ1810" s="12">
        <f>IF(CF1810=FALSE,0,CF1810)</f>
        <v>0</v>
      </c>
      <c r="BR1810" s="12" t="s">
        <v>36</v>
      </c>
      <c r="BS1810" s="12">
        <f>IF(CG1810=FALSE,0,CG1810)</f>
        <v>0</v>
      </c>
      <c r="BT1810" s="12" t="s">
        <v>36</v>
      </c>
      <c r="BU1810" s="27" t="s">
        <v>336</v>
      </c>
      <c r="BX1810" s="52">
        <f>IF(AD1809=3,1896.3,IF(AD1809=4,1249.18,IF(AD1809=5,476.76,IF(AD1809=6,3974,IF(AD1809=7,1481.5,IF(AD1809=8,567.82,IF(AD1809=9,5364.7,IF(AD1809=10,1659.18,IF(AD1809=11,1172.3)))))))))</f>
        <v>1659.18</v>
      </c>
      <c r="BY1810" s="52" t="b">
        <f>IF(AE1809=5,2411.56,IF(AE1809=8,2817.26,IF(AE1809=11,2857.82)))</f>
        <v>0</v>
      </c>
      <c r="BZ1810" s="52" t="b">
        <f>IF(AF1809=3,974.64,IF(AF1809=4,651.28,IF(AF1809=5,575.98,IF(AF1809=6,1237.4,IF(AF1809=7,824.6,IF(AF1809=8,732.08,IF(AF1809=9,1597.08,IF(AF1809=10,1068.98,IF(AF1809=11,953.72)))))))))</f>
        <v>0</v>
      </c>
      <c r="CA1810" s="52" t="b">
        <f>IF(AG1809=3,997.78,IF(AG1809=4,722.58,IF(AG1809=5,500.76,IF(AG1809=6,1258.44,IF(AG1809=7,912.42,IF(AG1809=8,632.32,IF(AG1809=9,1630.7,IF(AG1809=10,1144.38,IF(AG1809=11,805.18)))))))))</f>
        <v>0</v>
      </c>
      <c r="CB1810" s="52" t="b">
        <f>IF(AH1809=3,719.7,IF(AH1809=4,261.66,IF(AH1809=5,157.22,IF(AH1809=6,854.38,IF(AH1809=7,321.54,IF(AH1809=8,190.76,IF(AH1809=9,1136.74,IF(AH1809=10,408.8,IF(AH1809=11,265.92)))))))))</f>
        <v>0</v>
      </c>
      <c r="CC1810" s="52" t="b">
        <f>IF(AI1809=3,392.34,IF(AI1809=4,179.86,IF(AI1809=5,97.76,IF(AI1809=6,492.16,IF(AI1809=7,224.14,IF(AI1809=8,123.84,IF(AI1809=9,594.22,IF(AI1809=10,280.82,IF(AI1809=11,159.34)))))))))</f>
        <v>0</v>
      </c>
      <c r="CD1810" s="52" t="b">
        <f>IF(AJ1809=3,216.7,IF(AJ1809=4,129.3,IF(AJ1809=5,91.5,IF(AJ1809=6,288.54,IF(AJ1809=7,173.16,IF(AJ1809=8,122.92,IF(AJ1809=9,390.32,IF(AJ1809=10,236.48,IF(AJ1809=11,167.76)))))))))</f>
        <v>0</v>
      </c>
      <c r="CE1810" s="52" t="b">
        <f>IF(AK1809=3,281.7,IF(AK1809=4,209.68,IF(AK1809=5,106.64,IF(AK1809=6,572.92,IF(AK1809=7,238.84,IF(AK1809=8,126.84,IF(AK1809=9,826.54,IF(AK1809=10,282.66,IF(AK1809=11,292)))))))))</f>
        <v>0</v>
      </c>
      <c r="CF1810" s="52" t="b">
        <f>IF(AL1809=3,702.84,IF(AL1809=4,1094.44,IF(AL1809=5,312.66,IF(AL1809=6,1445.98,IF(AL1809=7,1277.92,IF(AL1809=8,377.58,IF(AL1809=9,1892.8,IF(AL1809=10,1398.92,IF(AL1809=11,723.4)))))))))</f>
        <v>0</v>
      </c>
      <c r="CG1810" s="52" t="b">
        <f>IF(AM1809=3,92.82,IF(AM1809=4,38.02,IF(AM1809=5,31.92,IF(AM1809=6,157.8,IF(AM1809=7,64.68,IF(AM1809=8,54.18,IF(AM1809=9,250.54,IF(AM1809=10,96.96,IF(AM1809=11,86.94)))))))))</f>
        <v>0</v>
      </c>
    </row>
    <row r="1811" spans="1:88" ht="30" customHeight="1">
      <c r="A1811" s="295" t="s">
        <v>41</v>
      </c>
      <c r="B1811" s="298" t="s">
        <v>291</v>
      </c>
      <c r="C1811" s="307">
        <v>6094</v>
      </c>
      <c r="D1811" s="298" t="s">
        <v>27</v>
      </c>
      <c r="E1811" s="36" t="s">
        <v>28</v>
      </c>
      <c r="F1811" s="10">
        <f>G1811+I1811+J1811+L1811+Q1811+S1811+U1811+V1811+W1811+Y1811+Z1811</f>
        <v>5055521.46</v>
      </c>
      <c r="G1811" s="45">
        <v>5055521.46</v>
      </c>
      <c r="H1811" s="10">
        <v>0</v>
      </c>
      <c r="I1811" s="46">
        <v>0</v>
      </c>
      <c r="J1811" s="46">
        <v>0</v>
      </c>
      <c r="K1811" s="10">
        <v>0</v>
      </c>
      <c r="L1811" s="10">
        <f>M1811+O1811</f>
        <v>0</v>
      </c>
      <c r="M1811" s="13">
        <v>0</v>
      </c>
      <c r="N1811" s="10">
        <v>0</v>
      </c>
      <c r="O1811" s="13">
        <v>0</v>
      </c>
      <c r="P1811" s="10">
        <v>0</v>
      </c>
      <c r="Q1811" s="13">
        <v>0</v>
      </c>
      <c r="R1811" s="10">
        <v>0</v>
      </c>
      <c r="S1811" s="13">
        <v>0</v>
      </c>
      <c r="T1811" s="10">
        <v>0</v>
      </c>
      <c r="U1811" s="13">
        <v>0</v>
      </c>
      <c r="V1811" s="14">
        <v>0</v>
      </c>
      <c r="W1811" s="14">
        <v>0</v>
      </c>
      <c r="X1811" s="10">
        <v>0</v>
      </c>
      <c r="Y1811" s="14">
        <v>0</v>
      </c>
      <c r="Z1811" s="14">
        <v>0</v>
      </c>
      <c r="AA1811" s="27" t="s">
        <v>328</v>
      </c>
      <c r="AO1811" s="4">
        <f t="shared" si="4137"/>
        <v>0</v>
      </c>
      <c r="AP1811" s="4">
        <f t="shared" si="4138"/>
        <v>0</v>
      </c>
      <c r="AQ1811" s="4">
        <f t="shared" si="4182"/>
        <v>0</v>
      </c>
      <c r="AU1811" s="295" t="s">
        <v>40</v>
      </c>
      <c r="AV1811" s="316" t="s">
        <v>291</v>
      </c>
      <c r="AW1811" s="317">
        <v>6094</v>
      </c>
      <c r="AX1811" s="316" t="s">
        <v>27</v>
      </c>
      <c r="AY1811" s="36" t="s">
        <v>28</v>
      </c>
      <c r="AZ1811" s="10">
        <f>BA1811+BC1811+BD1811+BF1811+BK1811+BM1811+BO1811+BP1811+BQ1811+BS1811+BT1811</f>
        <v>10111042.92</v>
      </c>
      <c r="BA1811" s="44">
        <f>ROUND($C1811*BA1819,2)</f>
        <v>10111042.92</v>
      </c>
      <c r="BB1811" s="10">
        <f>ROUND(H1811*2,2)</f>
        <v>0</v>
      </c>
      <c r="BC1811" s="44">
        <f>ROUND($C1811*BC1819,2)</f>
        <v>0</v>
      </c>
      <c r="BD1811" s="44">
        <f>ROUND($C1811*BD1819,2)</f>
        <v>0</v>
      </c>
      <c r="BE1811" s="10">
        <f>ROUND(K1811*2,2)</f>
        <v>0</v>
      </c>
      <c r="BF1811" s="44">
        <f>ROUND($C1811*BF1819,2)</f>
        <v>0</v>
      </c>
      <c r="BG1811" s="10">
        <f>ROUND(M1811*2,2)</f>
        <v>0</v>
      </c>
      <c r="BH1811" s="10">
        <f>ROUND(N1811*2,2)</f>
        <v>0</v>
      </c>
      <c r="BI1811" s="10">
        <f>ROUND(O1811*2,2)</f>
        <v>0</v>
      </c>
      <c r="BJ1811" s="10">
        <f>ROUND(P1811*2,2)</f>
        <v>0</v>
      </c>
      <c r="BK1811" s="44">
        <f>ROUND($C1811*BK1819,2)</f>
        <v>0</v>
      </c>
      <c r="BL1811" s="10">
        <f>ROUND(R1811*2,2)</f>
        <v>0</v>
      </c>
      <c r="BM1811" s="44">
        <f>ROUND($C1811*BM1819,2)</f>
        <v>0</v>
      </c>
      <c r="BN1811" s="10">
        <f>ROUND(T1811*2,2)</f>
        <v>0</v>
      </c>
      <c r="BO1811" s="44">
        <f>ROUND($C1811*BO1819,2)</f>
        <v>0</v>
      </c>
      <c r="BP1811" s="44">
        <f>ROUND(V1811*2,2)</f>
        <v>0</v>
      </c>
      <c r="BQ1811" s="44">
        <f>ROUND($C1811*BQ1819,2)</f>
        <v>0</v>
      </c>
      <c r="BR1811" s="10">
        <f>ROUND(X1811*2,2)</f>
        <v>0</v>
      </c>
      <c r="BS1811" s="44">
        <f>ROUND(Y1811*2,2)</f>
        <v>0</v>
      </c>
      <c r="BT1811" s="10">
        <f>ROUND(Z1811*2,2)</f>
        <v>0</v>
      </c>
      <c r="BU1811" s="27" t="s">
        <v>328</v>
      </c>
      <c r="CI1811" s="32">
        <f>BF1811-BG1811</f>
        <v>0</v>
      </c>
    </row>
    <row r="1812" spans="1:88" ht="60" customHeight="1">
      <c r="A1812" s="296"/>
      <c r="B1812" s="299"/>
      <c r="C1812" s="308"/>
      <c r="D1812" s="300"/>
      <c r="E1812" s="36" t="s">
        <v>29</v>
      </c>
      <c r="F1812" s="10"/>
      <c r="G1812" s="46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27" t="s">
        <v>329</v>
      </c>
      <c r="AO1812" s="4">
        <f t="shared" si="4137"/>
        <v>0</v>
      </c>
      <c r="AP1812" s="4">
        <f t="shared" si="4138"/>
        <v>0</v>
      </c>
      <c r="AQ1812" s="4">
        <f t="shared" si="4182"/>
        <v>0</v>
      </c>
      <c r="AU1812" s="296"/>
      <c r="AV1812" s="316"/>
      <c r="AW1812" s="317"/>
      <c r="AX1812" s="316"/>
      <c r="AY1812" s="36" t="s">
        <v>29</v>
      </c>
      <c r="AZ1812" s="10"/>
      <c r="BA1812" s="10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27" t="s">
        <v>329</v>
      </c>
    </row>
    <row r="1813" spans="1:88" ht="120" customHeight="1">
      <c r="A1813" s="296"/>
      <c r="B1813" s="299"/>
      <c r="C1813" s="308"/>
      <c r="D1813" s="298" t="s">
        <v>30</v>
      </c>
      <c r="E1813" s="36" t="s">
        <v>31</v>
      </c>
      <c r="F1813" s="10">
        <f t="shared" ref="F1813:F1816" si="4207">G1813+I1813+J1813+L1813+Q1813+S1813+U1813+V1813+W1813+Y1813+Z1813</f>
        <v>0</v>
      </c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27" t="s">
        <v>330</v>
      </c>
      <c r="AO1813" s="4">
        <f t="shared" si="4137"/>
        <v>0</v>
      </c>
      <c r="AP1813" s="4">
        <f t="shared" si="4138"/>
        <v>0</v>
      </c>
      <c r="AQ1813" s="4">
        <f t="shared" si="4182"/>
        <v>0</v>
      </c>
      <c r="AT1813" s="32">
        <f>AZ1813-BC1813</f>
        <v>0</v>
      </c>
      <c r="AU1813" s="296"/>
      <c r="AV1813" s="316"/>
      <c r="AW1813" s="317"/>
      <c r="AX1813" s="316" t="s">
        <v>30</v>
      </c>
      <c r="AY1813" s="36" t="s">
        <v>31</v>
      </c>
      <c r="AZ1813" s="10">
        <f t="shared" ref="AZ1813:AZ1816" si="4208">BA1813+BC1813+BD1813+BF1813+BK1813+BM1813+BO1813+BP1813+BQ1813+BS1813+BT1813</f>
        <v>0</v>
      </c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27" t="s">
        <v>330</v>
      </c>
    </row>
    <row r="1814" spans="1:88" ht="30" customHeight="1">
      <c r="A1814" s="296"/>
      <c r="B1814" s="299"/>
      <c r="C1814" s="308"/>
      <c r="D1814" s="299"/>
      <c r="E1814" s="36" t="s">
        <v>32</v>
      </c>
      <c r="F1814" s="10">
        <f t="shared" si="4207"/>
        <v>0</v>
      </c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27" t="s">
        <v>331</v>
      </c>
      <c r="AO1814" s="4">
        <f t="shared" si="4137"/>
        <v>0</v>
      </c>
      <c r="AP1814" s="4">
        <f t="shared" si="4138"/>
        <v>0</v>
      </c>
      <c r="AQ1814" s="4">
        <f t="shared" si="4182"/>
        <v>0</v>
      </c>
      <c r="AU1814" s="296"/>
      <c r="AV1814" s="316"/>
      <c r="AW1814" s="317"/>
      <c r="AX1814" s="316"/>
      <c r="AY1814" s="36" t="s">
        <v>32</v>
      </c>
      <c r="AZ1814" s="10">
        <f t="shared" si="4208"/>
        <v>0</v>
      </c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27" t="s">
        <v>331</v>
      </c>
    </row>
    <row r="1815" spans="1:88" ht="30" customHeight="1">
      <c r="A1815" s="296"/>
      <c r="B1815" s="299"/>
      <c r="C1815" s="308"/>
      <c r="D1815" s="299"/>
      <c r="E1815" s="36" t="s">
        <v>33</v>
      </c>
      <c r="F1815" s="10">
        <f t="shared" si="4207"/>
        <v>0</v>
      </c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27" t="s">
        <v>332</v>
      </c>
      <c r="AO1815" s="4">
        <f t="shared" si="4137"/>
        <v>0</v>
      </c>
      <c r="AP1815" s="4">
        <f t="shared" si="4138"/>
        <v>0</v>
      </c>
      <c r="AQ1815" s="4">
        <f t="shared" si="4182"/>
        <v>0</v>
      </c>
      <c r="AU1815" s="296"/>
      <c r="AV1815" s="316"/>
      <c r="AW1815" s="317"/>
      <c r="AX1815" s="316"/>
      <c r="AY1815" s="36" t="s">
        <v>33</v>
      </c>
      <c r="AZ1815" s="10">
        <f t="shared" si="4208"/>
        <v>0</v>
      </c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27" t="s">
        <v>332</v>
      </c>
    </row>
    <row r="1816" spans="1:88" ht="30" customHeight="1">
      <c r="A1816" s="296"/>
      <c r="B1816" s="299"/>
      <c r="C1816" s="308"/>
      <c r="D1816" s="300"/>
      <c r="E1816" s="36" t="s">
        <v>34</v>
      </c>
      <c r="F1816" s="10">
        <f t="shared" si="4207"/>
        <v>0</v>
      </c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27" t="s">
        <v>333</v>
      </c>
      <c r="AO1816" s="4">
        <f t="shared" si="4137"/>
        <v>0</v>
      </c>
      <c r="AP1816" s="4">
        <f t="shared" si="4138"/>
        <v>0</v>
      </c>
      <c r="AQ1816" s="4">
        <f t="shared" si="4182"/>
        <v>0</v>
      </c>
      <c r="AU1816" s="296"/>
      <c r="AV1816" s="316"/>
      <c r="AW1816" s="317"/>
      <c r="AX1816" s="316"/>
      <c r="AY1816" s="36" t="s">
        <v>34</v>
      </c>
      <c r="AZ1816" s="10">
        <f t="shared" si="4208"/>
        <v>0</v>
      </c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27" t="s">
        <v>333</v>
      </c>
    </row>
    <row r="1817" spans="1:88" ht="30" customHeight="1">
      <c r="A1817" s="296"/>
      <c r="B1817" s="299"/>
      <c r="C1817" s="308"/>
      <c r="D1817" s="311" t="s">
        <v>35</v>
      </c>
      <c r="E1817" s="312"/>
      <c r="F1817" s="10">
        <f>F1811+F1812+F1813+F1814+F1815+F1816</f>
        <v>5055521.46</v>
      </c>
      <c r="G1817" s="10">
        <f t="shared" ref="G1817" si="4209">G1811+G1812+G1813+G1814+G1815+G1816</f>
        <v>5055521.46</v>
      </c>
      <c r="H1817" s="10">
        <f t="shared" ref="H1817" si="4210">H1811+H1812+H1813+H1814+H1815+H1816</f>
        <v>0</v>
      </c>
      <c r="I1817" s="10">
        <f t="shared" ref="I1817" si="4211">I1811+I1812+I1813+I1814+I1815+I1816</f>
        <v>0</v>
      </c>
      <c r="J1817" s="10">
        <f t="shared" ref="J1817" si="4212">J1811+J1812+J1813+J1814+J1815+J1816</f>
        <v>0</v>
      </c>
      <c r="K1817" s="10">
        <f t="shared" ref="K1817" si="4213">K1811+K1812+K1813+K1814+K1815+K1816</f>
        <v>0</v>
      </c>
      <c r="L1817" s="10">
        <f t="shared" ref="L1817" si="4214">L1811+L1812+L1813+L1814+L1815+L1816</f>
        <v>0</v>
      </c>
      <c r="M1817" s="10">
        <f t="shared" ref="M1817" si="4215">M1811+M1812+M1813+M1814+M1815+M1816</f>
        <v>0</v>
      </c>
      <c r="N1817" s="10">
        <f t="shared" ref="N1817" si="4216">N1811+N1812+N1813+N1814+N1815+N1816</f>
        <v>0</v>
      </c>
      <c r="O1817" s="10">
        <f t="shared" ref="O1817" si="4217">O1811+O1812+O1813+O1814+O1815+O1816</f>
        <v>0</v>
      </c>
      <c r="P1817" s="10">
        <f t="shared" ref="P1817" si="4218">P1811+P1812+P1813+P1814+P1815+P1816</f>
        <v>0</v>
      </c>
      <c r="Q1817" s="10">
        <f t="shared" ref="Q1817" si="4219">Q1811+Q1812+Q1813+Q1814+Q1815+Q1816</f>
        <v>0</v>
      </c>
      <c r="R1817" s="10">
        <f t="shared" ref="R1817" si="4220">R1811+R1812+R1813+R1814+R1815+R1816</f>
        <v>0</v>
      </c>
      <c r="S1817" s="10">
        <f t="shared" ref="S1817" si="4221">S1811+S1812+S1813+S1814+S1815+S1816</f>
        <v>0</v>
      </c>
      <c r="T1817" s="10">
        <f t="shared" ref="T1817" si="4222">T1811+T1812+T1813+T1814+T1815+T1816</f>
        <v>0</v>
      </c>
      <c r="U1817" s="10">
        <f t="shared" ref="U1817" si="4223">U1811+U1812+U1813+U1814+U1815+U1816</f>
        <v>0</v>
      </c>
      <c r="V1817" s="10">
        <f t="shared" ref="V1817" si="4224">V1811+V1812+V1813+V1814+V1815+V1816</f>
        <v>0</v>
      </c>
      <c r="W1817" s="10">
        <f t="shared" ref="W1817" si="4225">W1811+W1812+W1813+W1814+W1815+W1816</f>
        <v>0</v>
      </c>
      <c r="X1817" s="10">
        <f t="shared" ref="X1817" si="4226">X1811+X1812+X1813+X1814+X1815+X1816</f>
        <v>0</v>
      </c>
      <c r="Y1817" s="10">
        <f t="shared" ref="Y1817" si="4227">Y1811+Y1812+Y1813+Y1814+Y1815+Y1816</f>
        <v>0</v>
      </c>
      <c r="Z1817" s="10">
        <f t="shared" ref="Z1817" si="4228">Z1811+Z1812+Z1813+Z1814+Z1815+Z1816</f>
        <v>0</v>
      </c>
      <c r="AA1817" s="27" t="s">
        <v>334</v>
      </c>
      <c r="AO1817" s="4">
        <f t="shared" si="4137"/>
        <v>0</v>
      </c>
      <c r="AP1817" s="4">
        <f t="shared" si="4138"/>
        <v>0</v>
      </c>
      <c r="AQ1817" s="4">
        <f t="shared" si="4182"/>
        <v>0</v>
      </c>
      <c r="AU1817" s="296"/>
      <c r="AV1817" s="316"/>
      <c r="AW1817" s="317"/>
      <c r="AX1817" s="321" t="s">
        <v>35</v>
      </c>
      <c r="AY1817" s="321"/>
      <c r="AZ1817" s="10">
        <f>AZ1811+AZ1812+AZ1813+AZ1814+AZ1815+AZ1816</f>
        <v>10111042.92</v>
      </c>
      <c r="BA1817" s="10">
        <f t="shared" ref="BA1817:BT1817" si="4229">BA1811+BA1812+BA1813+BA1814+BA1815+BA1816</f>
        <v>10111042.92</v>
      </c>
      <c r="BB1817" s="10">
        <f t="shared" si="4229"/>
        <v>0</v>
      </c>
      <c r="BC1817" s="10">
        <f t="shared" si="4229"/>
        <v>0</v>
      </c>
      <c r="BD1817" s="10">
        <f t="shared" si="4229"/>
        <v>0</v>
      </c>
      <c r="BE1817" s="10">
        <f t="shared" si="4229"/>
        <v>0</v>
      </c>
      <c r="BF1817" s="10">
        <f t="shared" si="4229"/>
        <v>0</v>
      </c>
      <c r="BG1817" s="10">
        <f t="shared" si="4229"/>
        <v>0</v>
      </c>
      <c r="BH1817" s="10">
        <f t="shared" si="4229"/>
        <v>0</v>
      </c>
      <c r="BI1817" s="10">
        <f t="shared" si="4229"/>
        <v>0</v>
      </c>
      <c r="BJ1817" s="10">
        <f t="shared" si="4229"/>
        <v>0</v>
      </c>
      <c r="BK1817" s="10">
        <f t="shared" si="4229"/>
        <v>0</v>
      </c>
      <c r="BL1817" s="10">
        <f t="shared" si="4229"/>
        <v>0</v>
      </c>
      <c r="BM1817" s="10">
        <f t="shared" si="4229"/>
        <v>0</v>
      </c>
      <c r="BN1817" s="10">
        <f t="shared" si="4229"/>
        <v>0</v>
      </c>
      <c r="BO1817" s="10">
        <f t="shared" si="4229"/>
        <v>0</v>
      </c>
      <c r="BP1817" s="10">
        <f t="shared" si="4229"/>
        <v>0</v>
      </c>
      <c r="BQ1817" s="10">
        <f t="shared" si="4229"/>
        <v>0</v>
      </c>
      <c r="BR1817" s="10">
        <f t="shared" si="4229"/>
        <v>0</v>
      </c>
      <c r="BS1817" s="10">
        <f t="shared" si="4229"/>
        <v>0</v>
      </c>
      <c r="BT1817" s="10">
        <f t="shared" si="4229"/>
        <v>0</v>
      </c>
      <c r="BU1817" s="27" t="s">
        <v>334</v>
      </c>
      <c r="CI1817" s="32">
        <f>BF1817-BG1817</f>
        <v>0</v>
      </c>
      <c r="CJ1817" s="123"/>
    </row>
    <row r="1818" spans="1:88" ht="75" customHeight="1">
      <c r="A1818" s="296"/>
      <c r="B1818" s="299"/>
      <c r="C1818" s="308"/>
      <c r="D1818" s="292" t="s">
        <v>53</v>
      </c>
      <c r="E1818" s="293"/>
      <c r="F1818" s="11">
        <f>ROUND(F1817/C1811,2)</f>
        <v>829.59</v>
      </c>
      <c r="G1818" s="11">
        <f>ROUND(G1817/C1811,2)</f>
        <v>829.59</v>
      </c>
      <c r="H1818" s="11">
        <f>ROUND(H1817/C1811,2)</f>
        <v>0</v>
      </c>
      <c r="I1818" s="11">
        <f>ROUND(I1817/C1811,2)</f>
        <v>0</v>
      </c>
      <c r="J1818" s="11">
        <f>ROUND(J1817/C1811,2)</f>
        <v>0</v>
      </c>
      <c r="K1818" s="11">
        <f>ROUND(K1817/C1811,2)</f>
        <v>0</v>
      </c>
      <c r="L1818" s="11">
        <f>ROUND(L1817/C1811,2)</f>
        <v>0</v>
      </c>
      <c r="M1818" s="11">
        <f>ROUND(M1817/C1811,2)</f>
        <v>0</v>
      </c>
      <c r="N1818" s="11">
        <f>ROUND(N1817/C1811,2)</f>
        <v>0</v>
      </c>
      <c r="O1818" s="11">
        <f>ROUND(O1817/C1811,2)</f>
        <v>0</v>
      </c>
      <c r="P1818" s="11">
        <f>ROUND(P1817/C1811,2)</f>
        <v>0</v>
      </c>
      <c r="Q1818" s="11">
        <f>ROUND(Q1817/C1811,2)</f>
        <v>0</v>
      </c>
      <c r="R1818" s="11">
        <f>ROUND(R1817/C1811,2)</f>
        <v>0</v>
      </c>
      <c r="S1818" s="11">
        <f>ROUND(S1817/C1811,2)</f>
        <v>0</v>
      </c>
      <c r="T1818" s="11">
        <f>ROUND(T1817/C1811,2)</f>
        <v>0</v>
      </c>
      <c r="U1818" s="11">
        <f>ROUND(U1817/C1811,2)</f>
        <v>0</v>
      </c>
      <c r="V1818" s="11">
        <f>ROUND(V1817/C1811,2)</f>
        <v>0</v>
      </c>
      <c r="W1818" s="11">
        <f>ROUND(W1817/C1811,2)</f>
        <v>0</v>
      </c>
      <c r="X1818" s="11">
        <f>ROUND(X1817/C1811,2)</f>
        <v>0</v>
      </c>
      <c r="Y1818" s="11">
        <f>ROUND(Y1817/C1811,2)</f>
        <v>0</v>
      </c>
      <c r="Z1818" s="11">
        <f>ROUND(Z1817/C1811,2)</f>
        <v>0</v>
      </c>
      <c r="AA1818" s="27" t="s">
        <v>335</v>
      </c>
      <c r="AD1818" s="52">
        <f>IF(AND(G1818&gt;947.15,G1818&lt;949),3,IF(AND(G1818&gt;623.59,G1818&lt;625),4,IF(AND(G1818&gt;237.38,G1818&lt;239),5,IF(AND(G1818&gt;1986,G1818&lt;1988),6,IF(AND(G1818&gt;739.75,G1818&lt;741),7,IF(AND(G1818&gt;282.91,G1818&lt;284),8,IF(AND(G1818&gt;2681.35,G1818&lt;2683),9,IF(AND(G1818&gt;828.59,G1818&lt;830),10,IF(AND(G1818&gt;585.15,G1818&lt;587),11,IF(AND(G1818&gt;991.71,G1818&lt;993),12,IF(AND(G1818&gt;652.95,G1818&lt;654),13,IF(AND(G1818&gt;248.59,G1818&lt;250),14,IF(AND(G1818&gt;2079.39,G1818&lt;2081),15,IF(AND(G1818&gt;774.57,G1818&lt;776),16,IF(AND(G1818&gt;296.25,G1818&lt;298),17,IF(AND(G1818&gt;2807.42,G1818&lt;2809),18,IF(AND(G1818&gt;867.59,G1818&lt;869),19,IF(AND(G1818&gt;612.7,G1818&lt;614),20))))))))))))))))))</f>
        <v>10</v>
      </c>
      <c r="AE1818" s="52" t="b">
        <f>IF(AND(I1818&gt;1204.78,I1818&lt;1206),5,IF(AND(I1818&gt;1407.63,I1818&lt;1409),8,IF(AND(I1818&gt;1427.91,I1818&lt;1429),11,IF(AND(I1818&gt;1261.45,I1818&lt;1263),14,IF(AND(I1818&gt;1473.83,I1818&lt;1475),17,IF(AND(I1818&gt;1495.07,I1818&lt;1497),20))))))</f>
        <v>0</v>
      </c>
      <c r="AF1818" s="52" t="b">
        <f>IF(AND(J1818&gt;486.32,J1818&lt;488),3,IF(AND(J1818&gt;324.64,J1818&lt;326),4,IF(AND(J1818&gt;286.99,J1818&lt;288.5),5,IF(AND(J1818&gt;617.7,J1818&lt;618),6,IF(AND(J1818&gt;411.3,J1818&lt;413),7,IF(AND(J1818&gt;365.04,J1818&lt;367),8,IF(AND(J1818&gt;797.54,J1818&lt;799),9,IF(AND(J1818&gt;533.49,J1818&lt;535),10,IF(AND(J1818&gt;475.86,J1818&lt;477),11,IF(AND(J1818&gt;509.22,J1818&lt;511),12,IF(AND(J1818&gt;339.94,J1818&lt;341.2),13,IF(AND(J1818&gt;300.53,J1818&lt;302),14,IF(AND(J1818&gt;646.78,J1818&lt;648),15,IF(AND(J1818&gt;430.68,J1818&lt;432),16,IF(AND(J1818&gt;382.24,J1818&lt;384),17,IF(AND(J1818&gt;835.07,J1818&lt;837),18,IF(AND(J1818&gt;558.61,J1818&lt;560),19,IF(AND(J1818&gt;498.27,J1818&lt;500),20))))))))))))))))))</f>
        <v>0</v>
      </c>
      <c r="AG1818" s="52" t="b">
        <f>IF(AND(L1818&gt;497.89,L1818&lt;499),3,IF(AND(L1818&gt;360.29,L1818&lt;362),4,IF(AND(L1818&gt;249.38,L1818&lt;251),5,IF(AND(L1818&gt;628.22,L1818&lt;630),6,IF(AND(L1818&gt;455.21,L1818&lt;457),7,IF(AND(L1818&gt;315.16,L1818&lt;317),8,IF(AND(L1818&gt;814.35,L1818&lt;816),9,IF(AND(L1818&gt;571.19,L1818&lt;573),10,IF(AND(L1818&gt;401.59,L1818&lt;403),11,IF(AND(L1818&gt;521.33,L1818&lt;523),12,IF(AND(L1818&gt;377.28,L1818&lt;379),13,IF(AND(L1818&gt;261.15,L1818&lt;263),14,IF(AND(L1818&gt;657.8,L1818&lt;659),15,IF(AND(L1818&gt;476.66,L1818&lt;478),16,IF(AND(L1818&gt;330.01,L1818&lt;332),17,IF(AND(L1818&gt;852.67,L1818&lt;854),18,IF(AND(L1818&gt;598.08,L1818&lt;600),19,IF(AND(L1818&gt;420.51,L1818&lt;422),20))))))))))))))))))</f>
        <v>0</v>
      </c>
      <c r="AH1818" s="52" t="b">
        <f>IF(AND(Q1818&gt;358.85,Q1818&lt;360),3,IF(AND(Q1818&gt;129.83,Q1818&lt;131),4,IF(AND(Q1818&gt;77.61,Q1818&lt;79),5,IF(AND(Q1818&gt;426.19,Q1818&lt;428),6,IF(AND(Q1818&gt;159.77,Q1818&lt;161),7,IF(AND(Q1818&gt;94.38,Q1818&lt;96),8,IF(AND(Q1818&gt;567.37,Q1818&lt;569),9,IF(AND(Q1818&gt;203.4,Q1818&lt;205),10,IF(AND(Q1818&gt;131.96,Q1818&lt;133),11,IF(AND(Q1818&gt;375.76,Q1818&lt;377),12,IF(AND(Q1818&gt;135.98,Q1818&lt;137),13,IF(AND(Q1818&gt;81.31,Q1818&lt;83),14,IF(AND(Q1818&gt;446.27,Q1818&lt;448),15,IF(AND(Q1818&gt;167.32,Q1818&lt;169),16,IF(AND(Q1818&gt;98.86,Q1818&lt;100),17,IF(AND(Q1818&gt;594.08,Q1818&lt;596),18,IF(AND(Q1818&gt;213.01,Q1818&lt;215),19,IF(AND(Q1818&gt;138.21,Q1818&lt;140),20))))))))))))))))))</f>
        <v>0</v>
      </c>
      <c r="AI1818" s="52" t="b">
        <f>IF(AND(S1818&gt;195.17,S1818&lt;197),3,IF(AND(S1818&gt;88.93,S1818&lt;90),4,IF(AND(S1818&gt;47.88,S1818&lt;49),5,IF(AND(S1818&gt;245.08,S1818&lt;247),6,IF(AND(S1818&gt;111.07,S1818&lt;113),7,IF(AND(S1818&gt;60.92,S1818&lt;62),8,IF(AND(S1818&gt;296.11,S1818&lt;298),9,IF(AND(S1818&gt;139.41,S1818&lt;141),10,IF(AND(S1818&gt;78.67,S1818&lt;80),11,IF(AND(S1818&gt;204.39,S1818&lt;206),12,IF(AND(S1818&gt;93.16,S1818&lt;95),13,IF(AND(S1818&gt;50.17,S1818&lt;52),14,IF(AND(S1818&gt;256.64,S1818&lt;258),15,IF(AND(S1818&gt;116.33,S1818&lt;118),16,IF(AND(S1818&gt;63.83,S1818&lt;65),17,IF(AND(S1818&gt;310.07,S1818&lt;312),18,IF(AND(S1818&gt;146.01,S1818&lt;148),19,IF(AND(S1818&gt;82.42,S1818&lt;84),20))))))))))))))))))</f>
        <v>0</v>
      </c>
      <c r="AJ1818" s="52" t="b">
        <f>IF(AND(U1818&gt;107.35,U1818&lt;109),3,IF(AND(U1818&gt;63.65,U1818&lt;65),4,IF(AND(U1818&gt;44.75,U1818&lt;46),5,IF(AND(U1818&gt;143.27,U1818&lt;145),6,IF(AND(U1818&gt;85.58,U1818&lt;87),7,IF(AND(U1818&gt;60.46,U1818&lt;62),8,IF(AND(U1818&gt;194.16,U1818&lt;196),9,IF(AND(U1818&gt;117.24,U1818&lt;119),10,IF(AND(U1818&gt;82.88,U1818&lt;84),11,IF(AND(U1818&gt;112.44,U1818&lt;114),12,IF(AND(U1818&gt;66.69,U1818&lt;68),13,IF(AND(U1818&gt;46.9,U1818&lt;48),14,IF(AND(U1818&gt;150.05,U1818&lt;152),15,IF(AND(U1818&gt;90.65,U1818&lt;91),16,IF(AND(U1818&gt;63.34,U1818&lt;65),17,IF(AND(U1818&gt;203.34,U1818&lt;205),18,IF(AND(U1818&gt;122.8,U1818&lt;124),19,IF(AND(U1818&gt;86.83,U1818&lt;88),20))))))))))))))))))</f>
        <v>0</v>
      </c>
      <c r="AK1818" s="52" t="b">
        <f>IF(AND(V1818&gt;139.85,V1818&lt;141),3,IF(AND(V1818&gt;103.84,V1818&lt;105),4,IF(AND(V1818&gt;52.32,V1818&lt;54),5,IF(AND(V1818&gt;285.46,V1818&lt;287),6,IF(AND(V1818&gt;118.42,V1818&lt;120),7,IF(AND(V1818&gt;62.42,V1818&lt;64),8,IF(AND(V1818&gt;412.27,V1818&lt;414),9,IF(AND(V1818&gt;140.33,V1818&lt;142),10,IF(AND(V1818&gt;145,V1818&lt;147),11,IF(AND(V1818&gt;146.47,V1818&lt;148),12,IF(AND(V1818&gt;108.77,V1818&lt;110),13,IF(AND(V1818&gt;54.82,V1818&lt;56),14,IF(AND(V1818&gt;298.92,V1818&lt;300),15,IF(AND(V1818&gt;124.03,V1818&lt;126),16,IF(AND(V1818&gt;65.4,V1818&lt;67),17,IF(AND(V1818&gt;431.69,V1818&lt;433),18,IF(AND(V1818&gt;146.97,V1818&lt;148),19,IF(AND(V1818&gt;151.86,V1818&lt;153),20))))))))))))))))))</f>
        <v>0</v>
      </c>
      <c r="AL1818" s="52" t="b">
        <f>IF(AND(W1818&gt;350.42,W1818&lt;352),3,IF(AND(W1818&gt;546.22,W1818&lt;548),4,IF(AND(W1818&gt;155.33,W1818&lt;157),5,IF(AND(W1818&gt;721.99,W1818&lt;723),6,IF(AND(W1818&gt;638.96,W1818&lt;639),7,IF(AND(W1818&gt;187.79,W1818&lt;189),8,IF(AND(W1818&gt;945.4,W1818&lt;947),9,IF(AND(W1818&gt;698.46,W1818&lt;670),10,IF(AND(W1818&gt;360.7,W1818&lt;362),11,IF(AND(W1818&gt;366.94,W1818&lt;368),12,IF(AND(W1818&gt;571.94,W1818&lt;573),13,IF(AND(W1818&gt;162.68,W1818&lt;164),14,IF(AND(W1818&gt;755.97,W1818&lt;757),15,IF(AND(W1818&gt;667.99,W1818&lt;669),16,IF(AND(W1818&gt;196.66,W1818&lt;198),17,IF(AND(W1818&gt;989.88,W1818&lt;991),18,IF(AND(W1818&gt;731.33,W1818&lt;733),19,IF(AND(W1818&gt;377.7,W1818&lt;379),20))))))))))))))))))</f>
        <v>0</v>
      </c>
      <c r="AM1818" s="52" t="b">
        <f>IF(AND(Y1818&gt;46.2,Y1818&lt;46.5),3,IF(AND(Y1818&gt;18.8,Y1818&lt;19.1),4,IF(AND(Y1818&gt;15.8,Y1818&lt;16),5,IF(AND(Y1818&gt;78.7,Y1818&lt;79),6,IF(AND(Y1818&gt;32.1,Y1818&lt;32.4),7,IF(AND(Y1818&gt;26.9,Y1818&lt;27.3),8,IF(AND(Y1818&gt;125,Y1818&lt;125.5),9,IF(AND(Y1818&gt;48.2,Y1818&lt;48.52),10,IF(AND(Y1818&gt;43.1,Y1818&lt;43.6),11,IF(AND(Y1818&gt;48.53,Y1818&lt;48.7),12,IF(AND(Y1818&gt;19.6,Y1818&lt;20.1),13,IF(AND(Y1818&gt;16.5,Y1818&lt;16.9),14,IF(AND(Y1818&gt;82.4,Y1818&lt;82.8),15,IF(AND(Y1818&gt;33.6,Y1818&lt;34),16,IF(AND(Y1818&gt;28,Y1818&lt;28.6),17,IF(AND(Y1818&gt;130.8,Y1818&lt;131.4),18,IF(AND(Y1818&gt;50.5,Y1818&lt;50.9),19,IF(AND(Y1818&gt;45.2,Y1818&lt;45.8),20))))))))))))))))))</f>
        <v>0</v>
      </c>
      <c r="AO1818" s="4">
        <f t="shared" si="4137"/>
        <v>0</v>
      </c>
      <c r="AP1818" s="4">
        <f t="shared" si="4138"/>
        <v>0</v>
      </c>
      <c r="AQ1818" s="4">
        <f t="shared" si="4182"/>
        <v>0</v>
      </c>
      <c r="AU1818" s="296"/>
      <c r="AV1818" s="316"/>
      <c r="AW1818" s="317"/>
      <c r="AX1818" s="322" t="s">
        <v>53</v>
      </c>
      <c r="AY1818" s="293"/>
      <c r="AZ1818" s="11">
        <f>ROUND(AZ1817/AW1811,2)</f>
        <v>1659.18</v>
      </c>
      <c r="BA1818" s="11">
        <f>ROUND(BA1817/AW1811,2)</f>
        <v>1659.18</v>
      </c>
      <c r="BB1818" s="11">
        <f>ROUND(BB1817/AW1811,2)</f>
        <v>0</v>
      </c>
      <c r="BC1818" s="11">
        <f>ROUND(BC1817/AW1811,2)</f>
        <v>0</v>
      </c>
      <c r="BD1818" s="11">
        <f>ROUND(BD1817/AW1811,2)</f>
        <v>0</v>
      </c>
      <c r="BE1818" s="11">
        <f>ROUND(BE1817/AW1811,2)</f>
        <v>0</v>
      </c>
      <c r="BF1818" s="11">
        <f>ROUND(BF1817/AW1811,2)</f>
        <v>0</v>
      </c>
      <c r="BG1818" s="11">
        <f>ROUND(BG1817/AW1811,2)</f>
        <v>0</v>
      </c>
      <c r="BH1818" s="11">
        <f>ROUND(BH1817/AW1811,2)</f>
        <v>0</v>
      </c>
      <c r="BI1818" s="11">
        <f>ROUND(BI1817/AW1811,2)</f>
        <v>0</v>
      </c>
      <c r="BJ1818" s="11">
        <f>ROUND(BJ1817/AW1811,2)</f>
        <v>0</v>
      </c>
      <c r="BK1818" s="11">
        <f>ROUND(BK1817/AW1811,2)</f>
        <v>0</v>
      </c>
      <c r="BL1818" s="11">
        <f>ROUND(BL1817/AW1811,2)</f>
        <v>0</v>
      </c>
      <c r="BM1818" s="11">
        <f>ROUND(BM1817/AW1811,2)</f>
        <v>0</v>
      </c>
      <c r="BN1818" s="11">
        <f>ROUND(BN1817/AW1811,2)</f>
        <v>0</v>
      </c>
      <c r="BO1818" s="11">
        <f>ROUND(BO1817/AW1811,2)</f>
        <v>0</v>
      </c>
      <c r="BP1818" s="11">
        <f>ROUND(BP1817/AW1811,2)</f>
        <v>0</v>
      </c>
      <c r="BQ1818" s="11">
        <f>ROUND(BQ1817/AW1811,2)</f>
        <v>0</v>
      </c>
      <c r="BR1818" s="11">
        <f>ROUND(BR1817/AW1811,2)</f>
        <v>0</v>
      </c>
      <c r="BS1818" s="11">
        <f>ROUND(BS1817/AW1811,2)</f>
        <v>0</v>
      </c>
      <c r="BT1818" s="11">
        <f>ROUND(BT1817/AW1811,2)</f>
        <v>0</v>
      </c>
      <c r="BU1818" s="27" t="s">
        <v>335</v>
      </c>
      <c r="BX1818" s="52" t="b">
        <f>IF(AND(BA1818&gt;947.15,BA1818&lt;949),3,IF(AND(BA1818&gt;623.59,BA1818&lt;625),4,IF(AND(BA1818&gt;237.38,BA1818&lt;239),5,IF(AND(BA1818&gt;1986,BA1818&lt;1988),6,IF(AND(BA1818&gt;739.75,BA1818&lt;741),7,IF(AND(BA1818&gt;282.91,BA1818&lt;284),8,IF(AND(BA1818&gt;2681.35,BA1818&lt;2683),9,IF(AND(BA1818&gt;828.59,BA1818&lt;830),10,IF(AND(BA1818&gt;585.15,BA1818&lt;587),11,IF(AND(BA1818&gt;991.71,BA1818&lt;993),12,IF(AND(BA1818&gt;652.95,BA1818&lt;654),13,IF(AND(BA1818&gt;248.59,BA1818&lt;250),14,IF(AND(BA1818&gt;2079.39,BA1818&lt;2081),15,IF(AND(BA1818&gt;774.57,BA1818&lt;776),16,IF(AND(BA1818&gt;296.25,BA1818&lt;298),17,IF(AND(BA1818&gt;2807.42,BA1818&lt;2809),18,IF(AND(BA1818&gt;867.59,BA1818&lt;869),19,IF(AND(BA1818&gt;612.7,BA1818&lt;614),20))))))))))))))))))</f>
        <v>0</v>
      </c>
      <c r="BY1818" s="52" t="b">
        <f>IF(AND(BC1818&gt;1204.78,BC1818&lt;1206),5,IF(AND(BC1818&gt;1407.63,BC1818&lt;1409),8,IF(AND(BC1818&gt;1427.91,BC1818&lt;1429),11,IF(AND(BC1818&gt;1261.45,BC1818&lt;1263),14,IF(AND(BC1818&gt;1473.83,BC1818&lt;1475),17,IF(AND(BC1818&gt;1495.07,BC1818&lt;1497),20))))))</f>
        <v>0</v>
      </c>
      <c r="BZ1818" s="52" t="b">
        <f>IF(AND(BD1818&gt;486.32,BD1818&lt;488),3,IF(AND(BD1818&gt;324.64,BD1818&lt;326),4,IF(AND(BD1818&gt;286.99,BD1818&lt;288.5),5,IF(AND(BD1818&gt;617.7,BD1818&lt;618),6,IF(AND(BD1818&gt;411.3,BD1818&lt;413),7,IF(AND(BD1818&gt;365.04,BD1818&lt;367),8,IF(AND(BD1818&gt;797.54,BD1818&lt;799),9,IF(AND(BD1818&gt;533.49,BD1818&lt;535),10,IF(AND(BD1818&gt;475.86,BD1818&lt;477),11,IF(AND(BD1818&gt;509.22,BD1818&lt;511),12,IF(AND(BD1818&gt;339.94,BD1818&lt;341.2),13,IF(AND(BD1818&gt;300.53,BD1818&lt;302),14,IF(AND(BD1818&gt;646.78,BD1818&lt;648),15,IF(AND(BD1818&gt;430.68,BD1818&lt;432),16,IF(AND(BD1818&gt;382.24,BD1818&lt;384),17,IF(AND(BD1818&gt;835.07,BD1818&lt;837),18,IF(AND(BD1818&gt;558.61,BD1818&lt;560),19,IF(AND(BD1818&gt;498.27,BD1818&lt;500),20))))))))))))))))))</f>
        <v>0</v>
      </c>
      <c r="CA1818" s="52" t="b">
        <f>IF(AND(BF1818&gt;497.89,BF1818&lt;499),3,IF(AND(BF1818&gt;360.29,BF1818&lt;362),4,IF(AND(BF1818&gt;249.38,BF1818&lt;251),5,IF(AND(BF1818&gt;628.22,BF1818&lt;630),6,IF(AND(BF1818&gt;455.21,BF1818&lt;457),7,IF(AND(BF1818&gt;315.16,BF1818&lt;317),8,IF(AND(BF1818&gt;814.35,BF1818&lt;816),9,IF(AND(BF1818&gt;571.19,BF1818&lt;573),10,IF(AND(BF1818&gt;401.59,BF1818&lt;403),11,IF(AND(BF1818&gt;521.33,BF1818&lt;523),12,IF(AND(BF1818&gt;377.28,BF1818&lt;379),13,IF(AND(BF1818&gt;261.15,BF1818&lt;263),14,IF(AND(BF1818&gt;657.8,BF1818&lt;659),15,IF(AND(BF1818&gt;476.66,BF1818&lt;478),16,IF(AND(BF1818&gt;330.01,BF1818&lt;332),17,IF(AND(BF1818&gt;852.67,BF1818&lt;854),18,IF(AND(BF1818&gt;598.08,BF1818&lt;600),19,IF(AND(BF1818&gt;420.51,BF1818&lt;422),20))))))))))))))))))</f>
        <v>0</v>
      </c>
      <c r="CB1818" s="52" t="b">
        <f>IF(AND(BK1818&gt;358.85,BK1818&lt;360),3,IF(AND(BK1818&gt;129.83,BK1818&lt;131),4,IF(AND(BK1818&gt;77.61,BK1818&lt;79),5,IF(AND(BK1818&gt;426.19,BK1818&lt;428),6,IF(AND(BK1818&gt;159.77,BK1818&lt;161),7,IF(AND(BK1818&gt;94.38,BK1818&lt;96),8,IF(AND(BK1818&gt;567.37,BK1818&lt;569),9,IF(AND(BK1818&gt;203.4,BK1818&lt;205),10,IF(AND(BK1818&gt;131.96,BK1818&lt;133),11,IF(AND(BK1818&gt;375.76,BK1818&lt;377),12,IF(AND(BK1818&gt;135.98,BK1818&lt;137),13,IF(AND(BK1818&gt;81.31,BK1818&lt;83),14,IF(AND(BK1818&gt;446.27,BK1818&lt;448),15,IF(AND(BK1818&gt;167.32,BK1818&lt;169),16,IF(AND(BK1818&gt;98.86,BK1818&lt;100),17,IF(AND(BK1818&gt;594.08,BK1818&lt;596),18,IF(AND(BK1818&gt;213.01,BK1818&lt;215),19,IF(AND(BK1818&gt;138.21,BK1818&lt;140),20))))))))))))))))))</f>
        <v>0</v>
      </c>
      <c r="CC1818" s="52" t="b">
        <f>IF(AND(BM1818&gt;195.17,BM1818&lt;197),3,IF(AND(BM1818&gt;88.93,BM1818&lt;90),4,IF(AND(BM1818&gt;47.88,BM1818&lt;49),5,IF(AND(BM1818&gt;245.08,BM1818&lt;247),6,IF(AND(BM1818&gt;111.07,BM1818&lt;113),7,IF(AND(BM1818&gt;60.92,BM1818&lt;62),8,IF(AND(BM1818&gt;296.11,BM1818&lt;298),9,IF(AND(BM1818&gt;139.41,BM1818&lt;141),10,IF(AND(BM1818&gt;78.67,BM1818&lt;80),11,IF(AND(BM1818&gt;204.39,BM1818&lt;206),12,IF(AND(BM1818&gt;93.16,BM1818&lt;95),13,IF(AND(BM1818&gt;50.17,BM1818&lt;52),14,IF(AND(BM1818&gt;256.64,BM1818&lt;258),15,IF(AND(BM1818&gt;116.33,BM1818&lt;118),16,IF(AND(BM1818&gt;63.83,BM1818&lt;65),17,IF(AND(BM1818&gt;310.07,BM1818&lt;312),18,IF(AND(BM1818&gt;146.01,BM1818&lt;148),19,IF(AND(BM1818&gt;82.42,BM1818&lt;84),20))))))))))))))))))</f>
        <v>0</v>
      </c>
      <c r="CD1818" s="52" t="b">
        <f>IF(AND(BO1818&gt;107.35,BO1818&lt;109),3,IF(AND(BO1818&gt;63.65,BO1818&lt;65),4,IF(AND(BO1818&gt;44.75,BO1818&lt;46),5,IF(AND(BO1818&gt;143.27,BO1818&lt;145),6,IF(AND(BO1818&gt;85.58,BO1818&lt;87),7,IF(AND(BO1818&gt;60.46,BO1818&lt;62),8,IF(AND(BO1818&gt;194.16,BO1818&lt;196),9,IF(AND(BO1818&gt;117.24,BO1818&lt;119),10,IF(AND(BO1818&gt;82.88,BO1818&lt;84),11,IF(AND(BO1818&gt;112.44,BO1818&lt;114),12,IF(AND(BO1818&gt;66.69,BO1818&lt;68),13,IF(AND(BO1818&gt;46.9,BO1818&lt;48),14,IF(AND(BO1818&gt;150.05,BO1818&lt;152),15,IF(AND(BO1818&gt;90.65,BO1818&lt;91),16,IF(AND(BO1818&gt;63.34,BO1818&lt;65),17,IF(AND(BO1818&gt;203.34,BO1818&lt;205),18,IF(AND(BO1818&gt;122.8,BO1818&lt;124),19,IF(AND(BO1818&gt;86.83,BO1818&lt;88),20))))))))))))))))))</f>
        <v>0</v>
      </c>
      <c r="CE1818" s="52" t="b">
        <f>IF(AND(BP1818&gt;139.85,BP1818&lt;141),3,IF(AND(BP1818&gt;103.84,BP1818&lt;105),4,IF(AND(BP1818&gt;52.32,BP1818&lt;54),5,IF(AND(BP1818&gt;285.46,BP1818&lt;287),6,IF(AND(BP1818&gt;118.42,BP1818&lt;120),7,IF(AND(BP1818&gt;62.42,BP1818&lt;64),8,IF(AND(BP1818&gt;412.27,BP1818&lt;414),9,IF(AND(BP1818&gt;140.33,BP1818&lt;142),10,IF(AND(BP1818&gt;145,BP1818&lt;147),11,IF(AND(BP1818&gt;146.47,BP1818&lt;148),12,IF(AND(BP1818&gt;108.77,BP1818&lt;110),13,IF(AND(BP1818&gt;54.82,BP1818&lt;56),14,IF(AND(BP1818&gt;298.92,BP1818&lt;300),15,IF(AND(BP1818&gt;124.03,BP1818&lt;126),16,IF(AND(BP1818&gt;65.4,BP1818&lt;67),17,IF(AND(BP1818&gt;431.69,BP1818&lt;433),18,IF(AND(BP1818&gt;146.97,BP1818&lt;148),19,IF(AND(BP1818&gt;151.86,BP1818&lt;153),20))))))))))))))))))</f>
        <v>0</v>
      </c>
      <c r="CF1818" s="52" t="b">
        <f>IF(AND(BQ1818&gt;350.42,BQ1818&lt;352),3,IF(AND(BQ1818&gt;546.22,BQ1818&lt;548),4,IF(AND(BQ1818&gt;155.33,BQ1818&lt;157),5,IF(AND(BQ1818&gt;721.99,BQ1818&lt;723),6,IF(AND(BQ1818&gt;638.96,BQ1818&lt;639),7,IF(AND(BQ1818&gt;187.79,BQ1818&lt;189),8,IF(AND(BQ1818&gt;945.4,BQ1818&lt;947),9,IF(AND(BQ1818&gt;698.46,BQ1818&lt;670),10,IF(AND(BQ1818&gt;360.7,BQ1818&lt;362),11,IF(AND(BQ1818&gt;366.94,BQ1818&lt;368),12,IF(AND(BQ1818&gt;571.94,BQ1818&lt;573),13,IF(AND(BQ1818&gt;162.68,BQ1818&lt;164),14,IF(AND(BQ1818&gt;755.97,BQ1818&lt;757),15,IF(AND(BQ1818&gt;667.99,BQ1818&lt;669),16,IF(AND(BQ1818&gt;196.66,BQ1818&lt;198),17,IF(AND(BQ1818&gt;989.88,BQ1818&lt;991),18,IF(AND(BQ1818&gt;731.33,BQ1818&lt;733),19,IF(AND(BQ1818&gt;377.7,BQ1818&lt;379),20))))))))))))))))))</f>
        <v>0</v>
      </c>
      <c r="CG1818" s="52" t="b">
        <f>IF(AND(BS1818&gt;46.2,BS1818&lt;46.5),3,IF(AND(BS1818&gt;18.8,BS1818&lt;19.1),4,IF(AND(BS1818&gt;15.8,BS1818&lt;16),5,IF(AND(BS1818&gt;78.7,BS1818&lt;79),6,IF(AND(BS1818&gt;32.1,BS1818&lt;32.4),7,IF(AND(BS1818&gt;26.9,BS1818&lt;27.3),8,IF(AND(BS1818&gt;125,BS1818&lt;125.5),9,IF(AND(BS1818&gt;48.2,BS1818&lt;48.52),10,IF(AND(BS1818&gt;43.1,BS1818&lt;43.6),11,IF(AND(BS1818&gt;48.53,BS1818&lt;48.7),12,IF(AND(BS1818&gt;19.6,BS1818&lt;20.1),13,IF(AND(BS1818&gt;16.5,BS1818&lt;16.9),14,IF(AND(BS1818&gt;82.4,BS1818&lt;82.8),15,IF(AND(BS1818&gt;33.6,BS1818&lt;34),16,IF(AND(BS1818&gt;28,BS1818&lt;28.6),17,IF(AND(BS1818&gt;130.8,BS1818&lt;131.4),18,IF(AND(BS1818&gt;50.5,BS1818&lt;50.9),19,IF(AND(BS1818&gt;45.2,BS1818&lt;45.8),20))))))))))))))))))</f>
        <v>0</v>
      </c>
    </row>
    <row r="1819" spans="1:88" ht="90" customHeight="1">
      <c r="A1819" s="297"/>
      <c r="B1819" s="300"/>
      <c r="C1819" s="309"/>
      <c r="D1819" s="292" t="s">
        <v>54</v>
      </c>
      <c r="E1819" s="293"/>
      <c r="F1819" s="10" t="s">
        <v>36</v>
      </c>
      <c r="G1819" s="12">
        <f>IF(AD1819=FALSE,0,AD1819)</f>
        <v>829.59</v>
      </c>
      <c r="H1819" s="12" t="s">
        <v>36</v>
      </c>
      <c r="I1819" s="12">
        <f>IF(AE1819=FALSE,0,AE1819)</f>
        <v>0</v>
      </c>
      <c r="J1819" s="12">
        <f>IF(AF1819=FALSE,0,AF1819)</f>
        <v>0</v>
      </c>
      <c r="K1819" s="12" t="s">
        <v>36</v>
      </c>
      <c r="L1819" s="12">
        <f>IF(AG1819=FALSE,0,AG1819)</f>
        <v>0</v>
      </c>
      <c r="M1819" s="12" t="s">
        <v>36</v>
      </c>
      <c r="N1819" s="12" t="s">
        <v>36</v>
      </c>
      <c r="O1819" s="12" t="s">
        <v>36</v>
      </c>
      <c r="P1819" s="12" t="s">
        <v>36</v>
      </c>
      <c r="Q1819" s="12">
        <f>IF(AH1819=FALSE,0,AH1819)</f>
        <v>0</v>
      </c>
      <c r="R1819" s="12" t="s">
        <v>36</v>
      </c>
      <c r="S1819" s="12">
        <f>IF(AI1819=FALSE,0,AI1819)</f>
        <v>0</v>
      </c>
      <c r="T1819" s="12" t="s">
        <v>36</v>
      </c>
      <c r="U1819" s="12">
        <f>IF(AJ1819=FALSE,0,AJ1819)</f>
        <v>0</v>
      </c>
      <c r="V1819" s="12">
        <f>IF(AK1819=FALSE,0,AK1819)</f>
        <v>0</v>
      </c>
      <c r="W1819" s="12">
        <f>IF(AL1819=FALSE,0,AL1819)</f>
        <v>0</v>
      </c>
      <c r="X1819" s="12" t="s">
        <v>36</v>
      </c>
      <c r="Y1819" s="12">
        <f>IF(AM1819=FALSE,0,AM1819)</f>
        <v>0</v>
      </c>
      <c r="Z1819" s="12" t="s">
        <v>36</v>
      </c>
      <c r="AA1819" s="27" t="s">
        <v>336</v>
      </c>
      <c r="AD1819" s="52">
        <f>IF(AD1818=3,948.15,IF(AD1818=4,624.59,IF(AD1818=5,238.38,IF(AD1818=6,1987,IF(AD1818=7,740.75,IF(AD1818=8,283.91,IF(AD1818=9,2682.35,IF(AD1818=10,829.59,IF(AD1818=11,586.15,IF(AD1818=12,992.71,IF(AD1818=13,653.95,IF(AD1818=14,249.59,IF(AD1818=15,2080.39,IF(AD1818=16,775.57,IF(AD1818=17,297.25,IF(AD1818=18,2808.42,IF(AD1818=19,868.59,IF(AD1818=20,613.7))))))))))))))))))</f>
        <v>829.59</v>
      </c>
      <c r="AE1819" s="52" t="b">
        <f>IF(AE1818=5,1205.78,IF(AE1818=8,1408.63,IF(AE1818=11,1428.91,IF(AE1818=14,1262.45,IF(AE1818=17,1474.83,IF(AE1818=20,1496.07))))))</f>
        <v>0</v>
      </c>
      <c r="AF1819" s="52" t="b">
        <f>IF(AF1818=3,487.32,IF(AF1818=4,325.64,IF(AF1818=5,287.99,IF(AF1818=6,618.7,IF(AF1818=7,412.3,IF(AF1818=8,366.04,IF(AF1818=9,798.54,IF(AF1818=10,534.49,IF(AF1818=11,476.86,IF(AF1818=12,510.22,IF(AF1818=13,340.94,IF(AF1818=14,301.53,IF(AF1818=15,647.78,IF(AF1818=16,431.68,IF(AF1818=17,383.24,IF(AF1818=18,836.07,IF(AF1818=19,559.61,IF(AF1818=20,499.27))))))))))))))))))</f>
        <v>0</v>
      </c>
      <c r="AG1819" s="52" t="b">
        <f>IF(AG1818=3,498.89,IF(AG1818=4,361.29,IF(AG1818=5,250.38,IF(AG1818=6,629.22,IF(AG1818=7,456.21,IF(AG1818=8,316.16,IF(AG1818=9,815.35,IF(AG1818=10,572.19,IF(AG1818=11,402.59,IF(AG1818=12,522.33,IF(AG1818=13,378.28,IF(AG1818=14,262.15,IF(AG1818=15,658.8,IF(AG1818=16,477.66,IF(AG1818=17,331.01,IF(AG1818=18,853.67,IF(AG1818=19,599.08,IF(AG1818=20,421.51))))))))))))))))))</f>
        <v>0</v>
      </c>
      <c r="AH1819" s="52" t="b">
        <f>IF(AH1818=3,359.85,IF(AH1818=4,130.83,IF(AH1818=5,78.61,IF(AH1818=6,427.19,IF(AH1818=7,160.77,IF(AH1818=8,95.38,IF(AH1818=9,568.37,IF(AH1818=10,204.4,IF(AH1818=11,132.96,IF(AH1818=12,376.76,IF(AH1818=13,136.98,IF(AH1818=14,82.31,IF(AH1818=15,447.27,IF(AH1818=16,168.32,IF(AH1818=17,99.86,IF(AH1818=18,595.08,IF(AH1818=19,214.01,IF(AH1818=20,139.21))))))))))))))))))</f>
        <v>0</v>
      </c>
      <c r="AI1819" s="52" t="b">
        <f>IF(AI1818=3,196.17,IF(AI1818=4,89.93,IF(AI1818=5,48.88,IF(AI1818=6,246.08,IF(AI1818=7,112.07,IF(AI1818=8,61.92,IF(AI1818=9,297.11,IF(AI1818=10,140.41,IF(AI1818=11,79.67,IF(AI1818=12,205.39,IF(AI1818=13,94.16,IF(AI1818=14,51.17,IF(AI1818=15,257.64,IF(AI1818=16,117.33,IF(AI1818=17,64.83,IF(AI1818=18,311.07,IF(AI1818=19,147.01,IF(AI1818=20,83.42))))))))))))))))))</f>
        <v>0</v>
      </c>
      <c r="AJ1819" s="52" t="b">
        <f>IF(AJ1818=3,108.35,IF(AJ1818=4,64.65,IF(AJ1818=5,45.75,IF(AJ1818=6,144.27,IF(AJ1818=7,86.58,IF(AJ1818=8,61.46,IF(AJ1818=9,195.16,IF(AJ1818=10,118.24,IF(AJ1818=11,83.88,IF(AJ1818=12,113.44,IF(AJ1818=13,67.69,IF(AJ1818=14,47.9,IF(AJ1818=15,151.05,IF(AJ1818=16,90.65,IF(AJ1818=17,64.34,IF(AJ1818=18,204.34,IF(AJ1818=19,123.8,IF(AJ1818=20,87.83))))))))))))))))))</f>
        <v>0</v>
      </c>
      <c r="AK1819" s="52" t="b">
        <f>IF(AK1818=3,140.85,IF(AK1818=4,104.84,IF(AK1818=5,53.32,IF(AK1818=6,286.46,IF(AK1818=7,119.42,IF(AK1818=8,63.42,IF(AK1818=9,413.27,IF(AK1818=10,141.33,IF(AK1818=11,146,IF(AK1818=12,147.47,IF(AK1818=13,109.77,IF(AK1818=14,55.82,IF(AK1818=15,299.92,IF(AK1818=16,125.03,IF(AK1818=17,66.4,IF(AK1818=18,432.69,IF(AK1818=19,147.97,IF(AK1818=20,152.86))))))))))))))))))</f>
        <v>0</v>
      </c>
      <c r="AL1819" s="52" t="b">
        <f>IF(AL1818=3,351.42,IF(AL1818=4,547.22,IF(AL1818=5,156.33,IF(AL1818=6,722.99,IF(AL1818=7,638.96,IF(AL1818=8,188.79,IF(AL1818=9,946.4,IF(AL1818=10,699.46,IF(AL1818=11,361.7,IF(AL1818=12,367.94,IF(AL1818=13,572.94,IF(AL1818=14,163.68,IF(AL1818=15,756.97,IF(AL1818=16,668.99,IF(AL1818=17,197.66,IF(AL1818=18,990.88,IF(AL1818=19,732.33,IF(AL1818=20,378.7))))))))))))))))))</f>
        <v>0</v>
      </c>
      <c r="AM1819" s="52" t="b">
        <f>IF(AM1818=3,46.41,IF(AM1818=4,19.01,IF(AM1818=5,15.96,IF(AM1818=6,78.9,IF(AM1818=7,32.34,IF(AM1818=8,27.09,IF(AM1818=9,125.27,IF(AM1818=10,48.48,IF(AM1818=11,43.47,IF(AM1818=12,48.59,IF(AM1818=13,19.9,IF(AM1818=14,16.71,IF(AM1818=15,82.61,IF(AM1818=16,33.86,IF(AM1818=17,28.36,IF(AM1818=18,131.15,IF(AM1818=19,50.76,IF(AM1818=20,45.51))))))))))))))))))</f>
        <v>0</v>
      </c>
      <c r="AO1819" s="4">
        <f t="shared" ref="AO1819:AO1828" si="4230">IF(ISERROR(FIND(2015,A1819,1)),0,2015)</f>
        <v>0</v>
      </c>
      <c r="AP1819" s="4">
        <f t="shared" ref="AP1819:AP1828" si="4231">IF(ISERROR(FIND(2016,A1819,1)),0,2016)</f>
        <v>0</v>
      </c>
      <c r="AQ1819" s="4">
        <f t="shared" si="4182"/>
        <v>0</v>
      </c>
      <c r="AU1819" s="297"/>
      <c r="AV1819" s="316"/>
      <c r="AW1819" s="317"/>
      <c r="AX1819" s="322" t="s">
        <v>54</v>
      </c>
      <c r="AY1819" s="293"/>
      <c r="AZ1819" s="10" t="s">
        <v>36</v>
      </c>
      <c r="BA1819" s="12">
        <f>IF(BX1819=FALSE,0,BX1819)</f>
        <v>1659.18</v>
      </c>
      <c r="BB1819" s="12" t="s">
        <v>36</v>
      </c>
      <c r="BC1819" s="12">
        <f>IF(BY1819=FALSE,0,BY1819)</f>
        <v>0</v>
      </c>
      <c r="BD1819" s="12">
        <f>IF(BZ1819=FALSE,0,BZ1819)</f>
        <v>0</v>
      </c>
      <c r="BE1819" s="12" t="s">
        <v>36</v>
      </c>
      <c r="BF1819" s="12">
        <f>IF(CA1819=FALSE,0,CA1819)</f>
        <v>0</v>
      </c>
      <c r="BG1819" s="12" t="s">
        <v>36</v>
      </c>
      <c r="BH1819" s="12" t="s">
        <v>36</v>
      </c>
      <c r="BI1819" s="12" t="s">
        <v>36</v>
      </c>
      <c r="BJ1819" s="12" t="s">
        <v>36</v>
      </c>
      <c r="BK1819" s="12">
        <f>IF(CB1819=FALSE,0,CB1819)</f>
        <v>0</v>
      </c>
      <c r="BL1819" s="12" t="s">
        <v>36</v>
      </c>
      <c r="BM1819" s="12">
        <f>IF(CC1819=FALSE,0,CC1819)</f>
        <v>0</v>
      </c>
      <c r="BN1819" s="12" t="s">
        <v>36</v>
      </c>
      <c r="BO1819" s="12">
        <f>IF(CD1819=FALSE,0,CD1819)</f>
        <v>0</v>
      </c>
      <c r="BP1819" s="12">
        <f>IF(CE1819=FALSE,0,CE1819)</f>
        <v>0</v>
      </c>
      <c r="BQ1819" s="12">
        <f>IF(CF1819=FALSE,0,CF1819)</f>
        <v>0</v>
      </c>
      <c r="BR1819" s="12" t="s">
        <v>36</v>
      </c>
      <c r="BS1819" s="12">
        <f>IF(CG1819=FALSE,0,CG1819)</f>
        <v>0</v>
      </c>
      <c r="BT1819" s="12" t="s">
        <v>36</v>
      </c>
      <c r="BU1819" s="27" t="s">
        <v>336</v>
      </c>
      <c r="BX1819" s="52">
        <f>IF(AD1818=3,1896.3,IF(AD1818=4,1249.18,IF(AD1818=5,476.76,IF(AD1818=6,3974,IF(AD1818=7,1481.5,IF(AD1818=8,567.82,IF(AD1818=9,5364.7,IF(AD1818=10,1659.18,IF(AD1818=11,1172.3)))))))))</f>
        <v>1659.18</v>
      </c>
      <c r="BY1819" s="52" t="b">
        <f>IF(AE1818=5,2411.56,IF(AE1818=8,2817.26,IF(AE1818=11,2857.82)))</f>
        <v>0</v>
      </c>
      <c r="BZ1819" s="52" t="b">
        <f>IF(AF1818=3,974.64,IF(AF1818=4,651.28,IF(AF1818=5,575.98,IF(AF1818=6,1237.4,IF(AF1818=7,824.6,IF(AF1818=8,732.08,IF(AF1818=9,1597.08,IF(AF1818=10,1068.98,IF(AF1818=11,953.72)))))))))</f>
        <v>0</v>
      </c>
      <c r="CA1819" s="52" t="b">
        <f>IF(AG1818=3,997.78,IF(AG1818=4,722.58,IF(AG1818=5,500.76,IF(AG1818=6,1258.44,IF(AG1818=7,912.42,IF(AG1818=8,632.32,IF(AG1818=9,1630.7,IF(AG1818=10,1144.38,IF(AG1818=11,805.18)))))))))</f>
        <v>0</v>
      </c>
      <c r="CB1819" s="52" t="b">
        <f>IF(AH1818=3,719.7,IF(AH1818=4,261.66,IF(AH1818=5,157.22,IF(AH1818=6,854.38,IF(AH1818=7,321.54,IF(AH1818=8,190.76,IF(AH1818=9,1136.74,IF(AH1818=10,408.8,IF(AH1818=11,265.92)))))))))</f>
        <v>0</v>
      </c>
      <c r="CC1819" s="52" t="b">
        <f>IF(AI1818=3,392.34,IF(AI1818=4,179.86,IF(AI1818=5,97.76,IF(AI1818=6,492.16,IF(AI1818=7,224.14,IF(AI1818=8,123.84,IF(AI1818=9,594.22,IF(AI1818=10,280.82,IF(AI1818=11,159.34)))))))))</f>
        <v>0</v>
      </c>
      <c r="CD1819" s="52" t="b">
        <f>IF(AJ1818=3,216.7,IF(AJ1818=4,129.3,IF(AJ1818=5,91.5,IF(AJ1818=6,288.54,IF(AJ1818=7,173.16,IF(AJ1818=8,122.92,IF(AJ1818=9,390.32,IF(AJ1818=10,236.48,IF(AJ1818=11,167.76)))))))))</f>
        <v>0</v>
      </c>
      <c r="CE1819" s="52" t="b">
        <f>IF(AK1818=3,281.7,IF(AK1818=4,209.68,IF(AK1818=5,106.64,IF(AK1818=6,572.92,IF(AK1818=7,238.84,IF(AK1818=8,126.84,IF(AK1818=9,826.54,IF(AK1818=10,282.66,IF(AK1818=11,292)))))))))</f>
        <v>0</v>
      </c>
      <c r="CF1819" s="52" t="b">
        <f>IF(AL1818=3,702.84,IF(AL1818=4,1094.44,IF(AL1818=5,312.66,IF(AL1818=6,1445.98,IF(AL1818=7,1277.92,IF(AL1818=8,377.58,IF(AL1818=9,1892.8,IF(AL1818=10,1398.92,IF(AL1818=11,723.4)))))))))</f>
        <v>0</v>
      </c>
      <c r="CG1819" s="52" t="b">
        <f>IF(AM1818=3,92.82,IF(AM1818=4,38.02,IF(AM1818=5,31.92,IF(AM1818=6,157.8,IF(AM1818=7,64.68,IF(AM1818=8,54.18,IF(AM1818=9,250.54,IF(AM1818=10,96.96,IF(AM1818=11,86.94)))))))))</f>
        <v>0</v>
      </c>
    </row>
    <row r="1820" spans="1:88" ht="30" customHeight="1">
      <c r="A1820" s="295" t="s">
        <v>42</v>
      </c>
      <c r="B1820" s="298" t="s">
        <v>292</v>
      </c>
      <c r="C1820" s="307">
        <v>5956</v>
      </c>
      <c r="D1820" s="298" t="s">
        <v>27</v>
      </c>
      <c r="E1820" s="36" t="s">
        <v>28</v>
      </c>
      <c r="F1820" s="10">
        <f>G1820+I1820+J1820+L1820+Q1820+S1820+U1820+V1820+W1820+Y1820+Z1820</f>
        <v>4941038.04</v>
      </c>
      <c r="G1820" s="44">
        <v>4941038.04</v>
      </c>
      <c r="H1820" s="10">
        <v>0</v>
      </c>
      <c r="I1820" s="46">
        <v>0</v>
      </c>
      <c r="J1820" s="46">
        <v>0</v>
      </c>
      <c r="K1820" s="10">
        <v>0</v>
      </c>
      <c r="L1820" s="10">
        <f>M1820+O1820</f>
        <v>0</v>
      </c>
      <c r="M1820" s="13">
        <v>0</v>
      </c>
      <c r="N1820" s="10">
        <v>0</v>
      </c>
      <c r="O1820" s="13">
        <v>0</v>
      </c>
      <c r="P1820" s="10">
        <v>0</v>
      </c>
      <c r="Q1820" s="13">
        <v>0</v>
      </c>
      <c r="R1820" s="10">
        <v>0</v>
      </c>
      <c r="S1820" s="13">
        <v>0</v>
      </c>
      <c r="T1820" s="10">
        <v>0</v>
      </c>
      <c r="U1820" s="13">
        <v>0</v>
      </c>
      <c r="V1820" s="14">
        <v>0</v>
      </c>
      <c r="W1820" s="14">
        <v>0</v>
      </c>
      <c r="X1820" s="10">
        <v>0</v>
      </c>
      <c r="Y1820" s="14">
        <v>0</v>
      </c>
      <c r="Z1820" s="14">
        <v>0</v>
      </c>
      <c r="AA1820" s="27" t="s">
        <v>328</v>
      </c>
      <c r="AO1820" s="4">
        <f t="shared" si="4230"/>
        <v>0</v>
      </c>
      <c r="AP1820" s="4">
        <f t="shared" si="4231"/>
        <v>0</v>
      </c>
      <c r="AQ1820" s="4">
        <f t="shared" si="4182"/>
        <v>0</v>
      </c>
      <c r="AU1820" s="295" t="s">
        <v>41</v>
      </c>
      <c r="AV1820" s="316" t="s">
        <v>292</v>
      </c>
      <c r="AW1820" s="317">
        <v>5956</v>
      </c>
      <c r="AX1820" s="316" t="s">
        <v>27</v>
      </c>
      <c r="AY1820" s="36" t="s">
        <v>28</v>
      </c>
      <c r="AZ1820" s="10">
        <f>BA1820+BC1820+BD1820+BF1820+BK1820+BM1820+BO1820+BP1820+BQ1820+BS1820+BT1820</f>
        <v>9882076.0800000001</v>
      </c>
      <c r="BA1820" s="44">
        <f>ROUND($C1820*BA1828,2)</f>
        <v>9882076.0800000001</v>
      </c>
      <c r="BB1820" s="10">
        <f>ROUND(H1820*2,2)</f>
        <v>0</v>
      </c>
      <c r="BC1820" s="44">
        <f>ROUND($C1820*BC1828,2)</f>
        <v>0</v>
      </c>
      <c r="BD1820" s="44">
        <f>ROUND($C1820*BD1828,2)</f>
        <v>0</v>
      </c>
      <c r="BE1820" s="10">
        <f>ROUND(K1820*2,2)</f>
        <v>0</v>
      </c>
      <c r="BF1820" s="44">
        <f>ROUND($C1820*BF1828,2)</f>
        <v>0</v>
      </c>
      <c r="BG1820" s="10">
        <f>ROUND(M1820*2,2)</f>
        <v>0</v>
      </c>
      <c r="BH1820" s="10">
        <f>ROUND(N1820*2,2)</f>
        <v>0</v>
      </c>
      <c r="BI1820" s="10">
        <f>ROUND(O1820*2,2)</f>
        <v>0</v>
      </c>
      <c r="BJ1820" s="10">
        <f>ROUND(P1820*2,2)</f>
        <v>0</v>
      </c>
      <c r="BK1820" s="44">
        <f>ROUND($C1820*BK1828,2)</f>
        <v>0</v>
      </c>
      <c r="BL1820" s="10">
        <f>ROUND(R1820*2,2)</f>
        <v>0</v>
      </c>
      <c r="BM1820" s="44">
        <f>ROUND($C1820*BM1828,2)</f>
        <v>0</v>
      </c>
      <c r="BN1820" s="10">
        <f>ROUND(T1820*2,2)</f>
        <v>0</v>
      </c>
      <c r="BO1820" s="44">
        <f>ROUND($C1820*BO1828,2)</f>
        <v>0</v>
      </c>
      <c r="BP1820" s="44">
        <f>ROUND(V1820*2,2)</f>
        <v>0</v>
      </c>
      <c r="BQ1820" s="44">
        <f>ROUND($C1820*BQ1828,2)</f>
        <v>0</v>
      </c>
      <c r="BR1820" s="10">
        <f>ROUND(X1820*2,2)</f>
        <v>0</v>
      </c>
      <c r="BS1820" s="44">
        <f>ROUND(Y1820*2,2)</f>
        <v>0</v>
      </c>
      <c r="BT1820" s="10">
        <f>ROUND(Z1820*2,2)</f>
        <v>0</v>
      </c>
      <c r="BU1820" s="27" t="s">
        <v>328</v>
      </c>
      <c r="CI1820" s="32">
        <f>BF1820-BG1820</f>
        <v>0</v>
      </c>
    </row>
    <row r="1821" spans="1:88" ht="60" customHeight="1">
      <c r="A1821" s="296"/>
      <c r="B1821" s="299"/>
      <c r="C1821" s="308"/>
      <c r="D1821" s="300"/>
      <c r="E1821" s="36" t="s">
        <v>29</v>
      </c>
      <c r="F1821" s="10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27" t="s">
        <v>329</v>
      </c>
      <c r="AO1821" s="4">
        <f t="shared" si="4230"/>
        <v>0</v>
      </c>
      <c r="AP1821" s="4">
        <f t="shared" si="4231"/>
        <v>0</v>
      </c>
      <c r="AQ1821" s="4">
        <f t="shared" si="4182"/>
        <v>0</v>
      </c>
      <c r="AU1821" s="296"/>
      <c r="AV1821" s="316"/>
      <c r="AW1821" s="317"/>
      <c r="AX1821" s="316"/>
      <c r="AY1821" s="36" t="s">
        <v>29</v>
      </c>
      <c r="AZ1821" s="10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27" t="s">
        <v>329</v>
      </c>
    </row>
    <row r="1822" spans="1:88" ht="120" customHeight="1">
      <c r="A1822" s="296"/>
      <c r="B1822" s="299"/>
      <c r="C1822" s="308"/>
      <c r="D1822" s="298" t="s">
        <v>30</v>
      </c>
      <c r="E1822" s="36" t="s">
        <v>31</v>
      </c>
      <c r="F1822" s="10">
        <f t="shared" ref="F1822:F1825" si="4232">G1822+I1822+J1822+L1822+Q1822+S1822+U1822+V1822+W1822+Y1822+Z1822</f>
        <v>0</v>
      </c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27" t="s">
        <v>330</v>
      </c>
      <c r="AO1822" s="4">
        <f t="shared" si="4230"/>
        <v>0</v>
      </c>
      <c r="AP1822" s="4">
        <f t="shared" si="4231"/>
        <v>0</v>
      </c>
      <c r="AQ1822" s="4">
        <f t="shared" si="4182"/>
        <v>0</v>
      </c>
      <c r="AT1822" s="32">
        <f>AZ1822-BC1822</f>
        <v>0</v>
      </c>
      <c r="AU1822" s="296"/>
      <c r="AV1822" s="316"/>
      <c r="AW1822" s="317"/>
      <c r="AX1822" s="316" t="s">
        <v>30</v>
      </c>
      <c r="AY1822" s="36" t="s">
        <v>31</v>
      </c>
      <c r="AZ1822" s="10">
        <f t="shared" ref="AZ1822:AZ1825" si="4233">BA1822+BC1822+BD1822+BF1822+BK1822+BM1822+BO1822+BP1822+BQ1822+BS1822+BT1822</f>
        <v>0</v>
      </c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27" t="s">
        <v>330</v>
      </c>
    </row>
    <row r="1823" spans="1:88" ht="30" customHeight="1">
      <c r="A1823" s="296"/>
      <c r="B1823" s="299"/>
      <c r="C1823" s="308"/>
      <c r="D1823" s="299"/>
      <c r="E1823" s="36" t="s">
        <v>32</v>
      </c>
      <c r="F1823" s="10">
        <f t="shared" si="4232"/>
        <v>0</v>
      </c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27" t="s">
        <v>331</v>
      </c>
      <c r="AO1823" s="4">
        <f t="shared" si="4230"/>
        <v>0</v>
      </c>
      <c r="AP1823" s="4">
        <f t="shared" si="4231"/>
        <v>0</v>
      </c>
      <c r="AQ1823" s="4">
        <f t="shared" si="4182"/>
        <v>0</v>
      </c>
      <c r="AU1823" s="296"/>
      <c r="AV1823" s="316"/>
      <c r="AW1823" s="317"/>
      <c r="AX1823" s="316"/>
      <c r="AY1823" s="36" t="s">
        <v>32</v>
      </c>
      <c r="AZ1823" s="10">
        <f t="shared" si="4233"/>
        <v>0</v>
      </c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27" t="s">
        <v>331</v>
      </c>
    </row>
    <row r="1824" spans="1:88" ht="30" customHeight="1">
      <c r="A1824" s="296"/>
      <c r="B1824" s="299"/>
      <c r="C1824" s="308"/>
      <c r="D1824" s="299"/>
      <c r="E1824" s="36" t="s">
        <v>33</v>
      </c>
      <c r="F1824" s="10">
        <f t="shared" si="4232"/>
        <v>0</v>
      </c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27" t="s">
        <v>332</v>
      </c>
      <c r="AO1824" s="4">
        <f t="shared" si="4230"/>
        <v>0</v>
      </c>
      <c r="AP1824" s="4">
        <f t="shared" si="4231"/>
        <v>0</v>
      </c>
      <c r="AQ1824" s="4">
        <f t="shared" si="4182"/>
        <v>0</v>
      </c>
      <c r="AU1824" s="296"/>
      <c r="AV1824" s="316"/>
      <c r="AW1824" s="317"/>
      <c r="AX1824" s="316"/>
      <c r="AY1824" s="36" t="s">
        <v>33</v>
      </c>
      <c r="AZ1824" s="10">
        <f t="shared" si="4233"/>
        <v>0</v>
      </c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27" t="s">
        <v>332</v>
      </c>
    </row>
    <row r="1825" spans="1:88" ht="30" customHeight="1">
      <c r="A1825" s="296"/>
      <c r="B1825" s="299"/>
      <c r="C1825" s="308"/>
      <c r="D1825" s="300"/>
      <c r="E1825" s="36" t="s">
        <v>34</v>
      </c>
      <c r="F1825" s="10">
        <f t="shared" si="4232"/>
        <v>0</v>
      </c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27" t="s">
        <v>333</v>
      </c>
      <c r="AO1825" s="4">
        <f t="shared" si="4230"/>
        <v>0</v>
      </c>
      <c r="AP1825" s="4">
        <f t="shared" si="4231"/>
        <v>0</v>
      </c>
      <c r="AQ1825" s="4">
        <f t="shared" si="4182"/>
        <v>0</v>
      </c>
      <c r="AU1825" s="296"/>
      <c r="AV1825" s="316"/>
      <c r="AW1825" s="317"/>
      <c r="AX1825" s="316"/>
      <c r="AY1825" s="36" t="s">
        <v>34</v>
      </c>
      <c r="AZ1825" s="10">
        <f t="shared" si="4233"/>
        <v>0</v>
      </c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27" t="s">
        <v>333</v>
      </c>
    </row>
    <row r="1826" spans="1:88" ht="30" customHeight="1">
      <c r="A1826" s="296"/>
      <c r="B1826" s="299"/>
      <c r="C1826" s="308"/>
      <c r="D1826" s="311" t="s">
        <v>35</v>
      </c>
      <c r="E1826" s="312"/>
      <c r="F1826" s="10">
        <f>F1820+F1821+F1822+F1823+F1824+F1825</f>
        <v>4941038.04</v>
      </c>
      <c r="G1826" s="10">
        <f t="shared" ref="G1826" si="4234">G1820+G1821+G1822+G1823+G1824+G1825</f>
        <v>4941038.04</v>
      </c>
      <c r="H1826" s="10">
        <f t="shared" ref="H1826" si="4235">H1820+H1821+H1822+H1823+H1824+H1825</f>
        <v>0</v>
      </c>
      <c r="I1826" s="10">
        <f t="shared" ref="I1826" si="4236">I1820+I1821+I1822+I1823+I1824+I1825</f>
        <v>0</v>
      </c>
      <c r="J1826" s="10">
        <f t="shared" ref="J1826" si="4237">J1820+J1821+J1822+J1823+J1824+J1825</f>
        <v>0</v>
      </c>
      <c r="K1826" s="10">
        <f t="shared" ref="K1826" si="4238">K1820+K1821+K1822+K1823+K1824+K1825</f>
        <v>0</v>
      </c>
      <c r="L1826" s="10">
        <f t="shared" ref="L1826" si="4239">L1820+L1821+L1822+L1823+L1824+L1825</f>
        <v>0</v>
      </c>
      <c r="M1826" s="10">
        <f t="shared" ref="M1826" si="4240">M1820+M1821+M1822+M1823+M1824+M1825</f>
        <v>0</v>
      </c>
      <c r="N1826" s="10">
        <f t="shared" ref="N1826" si="4241">N1820+N1821+N1822+N1823+N1824+N1825</f>
        <v>0</v>
      </c>
      <c r="O1826" s="10">
        <f t="shared" ref="O1826" si="4242">O1820+O1821+O1822+O1823+O1824+O1825</f>
        <v>0</v>
      </c>
      <c r="P1826" s="10">
        <f t="shared" ref="P1826" si="4243">P1820+P1821+P1822+P1823+P1824+P1825</f>
        <v>0</v>
      </c>
      <c r="Q1826" s="10">
        <f t="shared" ref="Q1826" si="4244">Q1820+Q1821+Q1822+Q1823+Q1824+Q1825</f>
        <v>0</v>
      </c>
      <c r="R1826" s="10">
        <f t="shared" ref="R1826" si="4245">R1820+R1821+R1822+R1823+R1824+R1825</f>
        <v>0</v>
      </c>
      <c r="S1826" s="10">
        <f t="shared" ref="S1826" si="4246">S1820+S1821+S1822+S1823+S1824+S1825</f>
        <v>0</v>
      </c>
      <c r="T1826" s="10">
        <f t="shared" ref="T1826" si="4247">T1820+T1821+T1822+T1823+T1824+T1825</f>
        <v>0</v>
      </c>
      <c r="U1826" s="10">
        <f t="shared" ref="U1826" si="4248">U1820+U1821+U1822+U1823+U1824+U1825</f>
        <v>0</v>
      </c>
      <c r="V1826" s="10">
        <f t="shared" ref="V1826" si="4249">V1820+V1821+V1822+V1823+V1824+V1825</f>
        <v>0</v>
      </c>
      <c r="W1826" s="10">
        <f t="shared" ref="W1826" si="4250">W1820+W1821+W1822+W1823+W1824+W1825</f>
        <v>0</v>
      </c>
      <c r="X1826" s="10">
        <f t="shared" ref="X1826" si="4251">X1820+X1821+X1822+X1823+X1824+X1825</f>
        <v>0</v>
      </c>
      <c r="Y1826" s="10">
        <f t="shared" ref="Y1826" si="4252">Y1820+Y1821+Y1822+Y1823+Y1824+Y1825</f>
        <v>0</v>
      </c>
      <c r="Z1826" s="10">
        <f t="shared" ref="Z1826" si="4253">Z1820+Z1821+Z1822+Z1823+Z1824+Z1825</f>
        <v>0</v>
      </c>
      <c r="AA1826" s="27" t="s">
        <v>334</v>
      </c>
      <c r="AO1826" s="4">
        <f t="shared" si="4230"/>
        <v>0</v>
      </c>
      <c r="AP1826" s="4">
        <f t="shared" si="4231"/>
        <v>0</v>
      </c>
      <c r="AQ1826" s="4">
        <f t="shared" si="4182"/>
        <v>0</v>
      </c>
      <c r="AU1826" s="296"/>
      <c r="AV1826" s="316"/>
      <c r="AW1826" s="317"/>
      <c r="AX1826" s="321" t="s">
        <v>35</v>
      </c>
      <c r="AY1826" s="321"/>
      <c r="AZ1826" s="10">
        <f>AZ1820+AZ1821+AZ1822+AZ1823+AZ1824+AZ1825</f>
        <v>9882076.0800000001</v>
      </c>
      <c r="BA1826" s="10">
        <f t="shared" ref="BA1826:BT1826" si="4254">BA1820+BA1821+BA1822+BA1823+BA1824+BA1825</f>
        <v>9882076.0800000001</v>
      </c>
      <c r="BB1826" s="10">
        <f t="shared" si="4254"/>
        <v>0</v>
      </c>
      <c r="BC1826" s="10">
        <f t="shared" si="4254"/>
        <v>0</v>
      </c>
      <c r="BD1826" s="10">
        <f t="shared" si="4254"/>
        <v>0</v>
      </c>
      <c r="BE1826" s="10">
        <f t="shared" si="4254"/>
        <v>0</v>
      </c>
      <c r="BF1826" s="10">
        <f t="shared" si="4254"/>
        <v>0</v>
      </c>
      <c r="BG1826" s="10">
        <f t="shared" si="4254"/>
        <v>0</v>
      </c>
      <c r="BH1826" s="10">
        <f t="shared" si="4254"/>
        <v>0</v>
      </c>
      <c r="BI1826" s="10">
        <f t="shared" si="4254"/>
        <v>0</v>
      </c>
      <c r="BJ1826" s="10">
        <f t="shared" si="4254"/>
        <v>0</v>
      </c>
      <c r="BK1826" s="10">
        <f t="shared" si="4254"/>
        <v>0</v>
      </c>
      <c r="BL1826" s="10">
        <f t="shared" si="4254"/>
        <v>0</v>
      </c>
      <c r="BM1826" s="10">
        <f t="shared" si="4254"/>
        <v>0</v>
      </c>
      <c r="BN1826" s="10">
        <f t="shared" si="4254"/>
        <v>0</v>
      </c>
      <c r="BO1826" s="10">
        <f t="shared" si="4254"/>
        <v>0</v>
      </c>
      <c r="BP1826" s="10">
        <f t="shared" si="4254"/>
        <v>0</v>
      </c>
      <c r="BQ1826" s="10">
        <f t="shared" si="4254"/>
        <v>0</v>
      </c>
      <c r="BR1826" s="10">
        <f t="shared" si="4254"/>
        <v>0</v>
      </c>
      <c r="BS1826" s="10">
        <f t="shared" si="4254"/>
        <v>0</v>
      </c>
      <c r="BT1826" s="10">
        <f t="shared" si="4254"/>
        <v>0</v>
      </c>
      <c r="BU1826" s="27" t="s">
        <v>334</v>
      </c>
      <c r="CI1826" s="32">
        <f>BF1826-BG1826</f>
        <v>0</v>
      </c>
      <c r="CJ1826" s="123"/>
    </row>
    <row r="1827" spans="1:88" ht="75" customHeight="1">
      <c r="A1827" s="296"/>
      <c r="B1827" s="299"/>
      <c r="C1827" s="308"/>
      <c r="D1827" s="292" t="s">
        <v>53</v>
      </c>
      <c r="E1827" s="293"/>
      <c r="F1827" s="11">
        <f>ROUND(F1826/C1820,2)</f>
        <v>829.59</v>
      </c>
      <c r="G1827" s="11">
        <f>ROUND(G1826/C1820,2)</f>
        <v>829.59</v>
      </c>
      <c r="H1827" s="11">
        <f>ROUND(H1826/C1820,2)</f>
        <v>0</v>
      </c>
      <c r="I1827" s="11">
        <f>ROUND(I1826/C1820,2)</f>
        <v>0</v>
      </c>
      <c r="J1827" s="11">
        <f>ROUND(J1826/C1820,2)</f>
        <v>0</v>
      </c>
      <c r="K1827" s="11">
        <f>ROUND(K1826/C1820,2)</f>
        <v>0</v>
      </c>
      <c r="L1827" s="11">
        <f>ROUND(L1826/C1820,2)</f>
        <v>0</v>
      </c>
      <c r="M1827" s="11">
        <f>ROUND(M1826/C1820,2)</f>
        <v>0</v>
      </c>
      <c r="N1827" s="11">
        <f>ROUND(N1826/C1820,2)</f>
        <v>0</v>
      </c>
      <c r="O1827" s="11">
        <f>ROUND(O1826/C1820,2)</f>
        <v>0</v>
      </c>
      <c r="P1827" s="11">
        <f>ROUND(P1826/C1820,2)</f>
        <v>0</v>
      </c>
      <c r="Q1827" s="11">
        <f>ROUND(Q1826/C1820,2)</f>
        <v>0</v>
      </c>
      <c r="R1827" s="11">
        <f>ROUND(R1826/C1820,2)</f>
        <v>0</v>
      </c>
      <c r="S1827" s="11">
        <f>ROUND(S1826/C1820,2)</f>
        <v>0</v>
      </c>
      <c r="T1827" s="11">
        <f>ROUND(T1826/C1820,2)</f>
        <v>0</v>
      </c>
      <c r="U1827" s="11">
        <f>ROUND(U1826/C1820,2)</f>
        <v>0</v>
      </c>
      <c r="V1827" s="11">
        <f>ROUND(V1826/C1820,2)</f>
        <v>0</v>
      </c>
      <c r="W1827" s="11">
        <f>ROUND(W1826/C1820,2)</f>
        <v>0</v>
      </c>
      <c r="X1827" s="11">
        <f>ROUND(X1826/C1820,2)</f>
        <v>0</v>
      </c>
      <c r="Y1827" s="11">
        <f>ROUND(Y1826/C1820,2)</f>
        <v>0</v>
      </c>
      <c r="Z1827" s="11">
        <f>ROUND(Z1826/C1820,2)</f>
        <v>0</v>
      </c>
      <c r="AA1827" s="27" t="s">
        <v>335</v>
      </c>
      <c r="AD1827" s="52">
        <f>IF(AND(G1827&gt;947.15,G1827&lt;949),3,IF(AND(G1827&gt;623.59,G1827&lt;625),4,IF(AND(G1827&gt;237.38,G1827&lt;239),5,IF(AND(G1827&gt;1986,G1827&lt;1988),6,IF(AND(G1827&gt;739.75,G1827&lt;741),7,IF(AND(G1827&gt;282.91,G1827&lt;284),8,IF(AND(G1827&gt;2681.35,G1827&lt;2683),9,IF(AND(G1827&gt;828.59,G1827&lt;830),10,IF(AND(G1827&gt;585.15,G1827&lt;587),11,IF(AND(G1827&gt;991.71,G1827&lt;993),12,IF(AND(G1827&gt;652.95,G1827&lt;654),13,IF(AND(G1827&gt;248.59,G1827&lt;250),14,IF(AND(G1827&gt;2079.39,G1827&lt;2081),15,IF(AND(G1827&gt;774.57,G1827&lt;776),16,IF(AND(G1827&gt;296.25,G1827&lt;298),17,IF(AND(G1827&gt;2807.42,G1827&lt;2809),18,IF(AND(G1827&gt;867.59,G1827&lt;869),19,IF(AND(G1827&gt;612.7,G1827&lt;614),20))))))))))))))))))</f>
        <v>10</v>
      </c>
      <c r="AE1827" s="52" t="b">
        <f>IF(AND(I1827&gt;1204.78,I1827&lt;1206),5,IF(AND(I1827&gt;1407.63,I1827&lt;1409),8,IF(AND(I1827&gt;1427.91,I1827&lt;1429),11,IF(AND(I1827&gt;1261.45,I1827&lt;1263),14,IF(AND(I1827&gt;1473.83,I1827&lt;1475),17,IF(AND(I1827&gt;1495.07,I1827&lt;1497),20))))))</f>
        <v>0</v>
      </c>
      <c r="AF1827" s="52" t="b">
        <f>IF(AND(J1827&gt;486.32,J1827&lt;488),3,IF(AND(J1827&gt;324.64,J1827&lt;326),4,IF(AND(J1827&gt;286.99,J1827&lt;288.5),5,IF(AND(J1827&gt;617.7,J1827&lt;618),6,IF(AND(J1827&gt;411.3,J1827&lt;413),7,IF(AND(J1827&gt;365.04,J1827&lt;367),8,IF(AND(J1827&gt;797.54,J1827&lt;799),9,IF(AND(J1827&gt;533.49,J1827&lt;535),10,IF(AND(J1827&gt;475.86,J1827&lt;477),11,IF(AND(J1827&gt;509.22,J1827&lt;511),12,IF(AND(J1827&gt;339.94,J1827&lt;341.2),13,IF(AND(J1827&gt;300.53,J1827&lt;302),14,IF(AND(J1827&gt;646.78,J1827&lt;648),15,IF(AND(J1827&gt;430.68,J1827&lt;432),16,IF(AND(J1827&gt;382.24,J1827&lt;384),17,IF(AND(J1827&gt;835.07,J1827&lt;837),18,IF(AND(J1827&gt;558.61,J1827&lt;560),19,IF(AND(J1827&gt;498.27,J1827&lt;500),20))))))))))))))))))</f>
        <v>0</v>
      </c>
      <c r="AG1827" s="52" t="b">
        <f>IF(AND(L1827&gt;497.89,L1827&lt;499),3,IF(AND(L1827&gt;360.29,L1827&lt;362),4,IF(AND(L1827&gt;249.38,L1827&lt;251),5,IF(AND(L1827&gt;628.22,L1827&lt;630),6,IF(AND(L1827&gt;455.21,L1827&lt;457),7,IF(AND(L1827&gt;315.16,L1827&lt;317),8,IF(AND(L1827&gt;814.35,L1827&lt;816),9,IF(AND(L1827&gt;571.19,L1827&lt;573),10,IF(AND(L1827&gt;401.59,L1827&lt;403),11,IF(AND(L1827&gt;521.33,L1827&lt;523),12,IF(AND(L1827&gt;377.28,L1827&lt;379),13,IF(AND(L1827&gt;261.15,L1827&lt;263),14,IF(AND(L1827&gt;657.8,L1827&lt;659),15,IF(AND(L1827&gt;476.66,L1827&lt;478),16,IF(AND(L1827&gt;330.01,L1827&lt;332),17,IF(AND(L1827&gt;852.67,L1827&lt;854),18,IF(AND(L1827&gt;598.08,L1827&lt;600),19,IF(AND(L1827&gt;420.51,L1827&lt;422),20))))))))))))))))))</f>
        <v>0</v>
      </c>
      <c r="AH1827" s="52" t="b">
        <f>IF(AND(Q1827&gt;358.85,Q1827&lt;360),3,IF(AND(Q1827&gt;129.83,Q1827&lt;131),4,IF(AND(Q1827&gt;77.61,Q1827&lt;79),5,IF(AND(Q1827&gt;426.19,Q1827&lt;428),6,IF(AND(Q1827&gt;159.77,Q1827&lt;161),7,IF(AND(Q1827&gt;94.38,Q1827&lt;96),8,IF(AND(Q1827&gt;567.37,Q1827&lt;569),9,IF(AND(Q1827&gt;203.4,Q1827&lt;205),10,IF(AND(Q1827&gt;131.96,Q1827&lt;133),11,IF(AND(Q1827&gt;375.76,Q1827&lt;377),12,IF(AND(Q1827&gt;135.98,Q1827&lt;137),13,IF(AND(Q1827&gt;81.31,Q1827&lt;83),14,IF(AND(Q1827&gt;446.27,Q1827&lt;448),15,IF(AND(Q1827&gt;167.32,Q1827&lt;169),16,IF(AND(Q1827&gt;98.86,Q1827&lt;100),17,IF(AND(Q1827&gt;594.08,Q1827&lt;596),18,IF(AND(Q1827&gt;213.01,Q1827&lt;215),19,IF(AND(Q1827&gt;138.21,Q1827&lt;140),20))))))))))))))))))</f>
        <v>0</v>
      </c>
      <c r="AI1827" s="52" t="b">
        <f>IF(AND(S1827&gt;195.17,S1827&lt;197),3,IF(AND(S1827&gt;88.93,S1827&lt;90),4,IF(AND(S1827&gt;47.88,S1827&lt;49),5,IF(AND(S1827&gt;245.08,S1827&lt;247),6,IF(AND(S1827&gt;111.07,S1827&lt;113),7,IF(AND(S1827&gt;60.92,S1827&lt;62),8,IF(AND(S1827&gt;296.11,S1827&lt;298),9,IF(AND(S1827&gt;139.41,S1827&lt;141),10,IF(AND(S1827&gt;78.67,S1827&lt;80),11,IF(AND(S1827&gt;204.39,S1827&lt;206),12,IF(AND(S1827&gt;93.16,S1827&lt;95),13,IF(AND(S1827&gt;50.17,S1827&lt;52),14,IF(AND(S1827&gt;256.64,S1827&lt;258),15,IF(AND(S1827&gt;116.33,S1827&lt;118),16,IF(AND(S1827&gt;63.83,S1827&lt;65),17,IF(AND(S1827&gt;310.07,S1827&lt;312),18,IF(AND(S1827&gt;146.01,S1827&lt;148),19,IF(AND(S1827&gt;82.42,S1827&lt;84),20))))))))))))))))))</f>
        <v>0</v>
      </c>
      <c r="AJ1827" s="52" t="b">
        <f>IF(AND(U1827&gt;107.35,U1827&lt;109),3,IF(AND(U1827&gt;63.65,U1827&lt;65),4,IF(AND(U1827&gt;44.75,U1827&lt;46),5,IF(AND(U1827&gt;143.27,U1827&lt;145),6,IF(AND(U1827&gt;85.58,U1827&lt;87),7,IF(AND(U1827&gt;60.46,U1827&lt;62),8,IF(AND(U1827&gt;194.16,U1827&lt;196),9,IF(AND(U1827&gt;117.24,U1827&lt;119),10,IF(AND(U1827&gt;82.88,U1827&lt;84),11,IF(AND(U1827&gt;112.44,U1827&lt;114),12,IF(AND(U1827&gt;66.69,U1827&lt;68),13,IF(AND(U1827&gt;46.9,U1827&lt;48),14,IF(AND(U1827&gt;150.05,U1827&lt;152),15,IF(AND(U1827&gt;90.65,U1827&lt;91),16,IF(AND(U1827&gt;63.34,U1827&lt;65),17,IF(AND(U1827&gt;203.34,U1827&lt;205),18,IF(AND(U1827&gt;122.8,U1827&lt;124),19,IF(AND(U1827&gt;86.83,U1827&lt;88),20))))))))))))))))))</f>
        <v>0</v>
      </c>
      <c r="AK1827" s="52" t="b">
        <f>IF(AND(V1827&gt;139.85,V1827&lt;141),3,IF(AND(V1827&gt;103.84,V1827&lt;105),4,IF(AND(V1827&gt;52.32,V1827&lt;54),5,IF(AND(V1827&gt;285.46,V1827&lt;287),6,IF(AND(V1827&gt;118.42,V1827&lt;120),7,IF(AND(V1827&gt;62.42,V1827&lt;64),8,IF(AND(V1827&gt;412.27,V1827&lt;414),9,IF(AND(V1827&gt;140.33,V1827&lt;142),10,IF(AND(V1827&gt;145,V1827&lt;147),11,IF(AND(V1827&gt;146.47,V1827&lt;148),12,IF(AND(V1827&gt;108.77,V1827&lt;110),13,IF(AND(V1827&gt;54.82,V1827&lt;56),14,IF(AND(V1827&gt;298.92,V1827&lt;300),15,IF(AND(V1827&gt;124.03,V1827&lt;126),16,IF(AND(V1827&gt;65.4,V1827&lt;67),17,IF(AND(V1827&gt;431.69,V1827&lt;433),18,IF(AND(V1827&gt;146.97,V1827&lt;148),19,IF(AND(V1827&gt;151.86,V1827&lt;153),20))))))))))))))))))</f>
        <v>0</v>
      </c>
      <c r="AL1827" s="52" t="b">
        <f>IF(AND(W1827&gt;350.42,W1827&lt;352),3,IF(AND(W1827&gt;546.22,W1827&lt;548),4,IF(AND(W1827&gt;155.33,W1827&lt;157),5,IF(AND(W1827&gt;721.99,W1827&lt;723),6,IF(AND(W1827&gt;638.96,W1827&lt;639),7,IF(AND(W1827&gt;187.79,W1827&lt;189),8,IF(AND(W1827&gt;945.4,W1827&lt;947),9,IF(AND(W1827&gt;698.46,W1827&lt;670),10,IF(AND(W1827&gt;360.7,W1827&lt;362),11,IF(AND(W1827&gt;366.94,W1827&lt;368),12,IF(AND(W1827&gt;571.94,W1827&lt;573),13,IF(AND(W1827&gt;162.68,W1827&lt;164),14,IF(AND(W1827&gt;755.97,W1827&lt;757),15,IF(AND(W1827&gt;667.99,W1827&lt;669),16,IF(AND(W1827&gt;196.66,W1827&lt;198),17,IF(AND(W1827&gt;989.88,W1827&lt;991),18,IF(AND(W1827&gt;731.33,W1827&lt;733),19,IF(AND(W1827&gt;377.7,W1827&lt;379),20))))))))))))))))))</f>
        <v>0</v>
      </c>
      <c r="AM1827" s="52" t="b">
        <f>IF(AND(Y1827&gt;46.2,Y1827&lt;46.5),3,IF(AND(Y1827&gt;18.8,Y1827&lt;19.1),4,IF(AND(Y1827&gt;15.8,Y1827&lt;16),5,IF(AND(Y1827&gt;78.7,Y1827&lt;79),6,IF(AND(Y1827&gt;32.1,Y1827&lt;32.4),7,IF(AND(Y1827&gt;26.9,Y1827&lt;27.3),8,IF(AND(Y1827&gt;125,Y1827&lt;125.5),9,IF(AND(Y1827&gt;48.2,Y1827&lt;48.52),10,IF(AND(Y1827&gt;43.1,Y1827&lt;43.6),11,IF(AND(Y1827&gt;48.53,Y1827&lt;48.7),12,IF(AND(Y1827&gt;19.6,Y1827&lt;20.1),13,IF(AND(Y1827&gt;16.5,Y1827&lt;16.9),14,IF(AND(Y1827&gt;82.4,Y1827&lt;82.8),15,IF(AND(Y1827&gt;33.6,Y1827&lt;34),16,IF(AND(Y1827&gt;28,Y1827&lt;28.6),17,IF(AND(Y1827&gt;130.8,Y1827&lt;131.4),18,IF(AND(Y1827&gt;50.5,Y1827&lt;50.9),19,IF(AND(Y1827&gt;45.2,Y1827&lt;45.8),20))))))))))))))))))</f>
        <v>0</v>
      </c>
      <c r="AO1827" s="4">
        <f t="shared" si="4230"/>
        <v>0</v>
      </c>
      <c r="AP1827" s="4">
        <f t="shared" si="4231"/>
        <v>0</v>
      </c>
      <c r="AQ1827" s="4">
        <f t="shared" si="4182"/>
        <v>0</v>
      </c>
      <c r="AU1827" s="296"/>
      <c r="AV1827" s="316"/>
      <c r="AW1827" s="317"/>
      <c r="AX1827" s="322" t="s">
        <v>53</v>
      </c>
      <c r="AY1827" s="293"/>
      <c r="AZ1827" s="11">
        <f>ROUND(AZ1826/AW1820,2)</f>
        <v>1659.18</v>
      </c>
      <c r="BA1827" s="11">
        <f>ROUND(BA1826/AW1820,2)</f>
        <v>1659.18</v>
      </c>
      <c r="BB1827" s="11">
        <f>ROUND(BB1826/AW1820,2)</f>
        <v>0</v>
      </c>
      <c r="BC1827" s="11">
        <f>ROUND(BC1826/AW1820,2)</f>
        <v>0</v>
      </c>
      <c r="BD1827" s="11">
        <f>ROUND(BD1826/AW1820,2)</f>
        <v>0</v>
      </c>
      <c r="BE1827" s="11">
        <f>ROUND(BE1826/AW1820,2)</f>
        <v>0</v>
      </c>
      <c r="BF1827" s="11">
        <f>ROUND(BF1826/AW1820,2)</f>
        <v>0</v>
      </c>
      <c r="BG1827" s="11">
        <f>ROUND(BG1826/AW1820,2)</f>
        <v>0</v>
      </c>
      <c r="BH1827" s="11">
        <f>ROUND(BH1826/AW1820,2)</f>
        <v>0</v>
      </c>
      <c r="BI1827" s="11">
        <f>ROUND(BI1826/AW1820,2)</f>
        <v>0</v>
      </c>
      <c r="BJ1827" s="11">
        <f>ROUND(BJ1826/AW1820,2)</f>
        <v>0</v>
      </c>
      <c r="BK1827" s="11">
        <f>ROUND(BK1826/AW1820,2)</f>
        <v>0</v>
      </c>
      <c r="BL1827" s="11">
        <f>ROUND(BL1826/AW1820,2)</f>
        <v>0</v>
      </c>
      <c r="BM1827" s="11">
        <f>ROUND(BM1826/AW1820,2)</f>
        <v>0</v>
      </c>
      <c r="BN1827" s="11">
        <f>ROUND(BN1826/AW1820,2)</f>
        <v>0</v>
      </c>
      <c r="BO1827" s="11">
        <f>ROUND(BO1826/AW1820,2)</f>
        <v>0</v>
      </c>
      <c r="BP1827" s="11">
        <f>ROUND(BP1826/AW1820,2)</f>
        <v>0</v>
      </c>
      <c r="BQ1827" s="11">
        <f>ROUND(BQ1826/AW1820,2)</f>
        <v>0</v>
      </c>
      <c r="BR1827" s="11">
        <f>ROUND(BR1826/AW1820,2)</f>
        <v>0</v>
      </c>
      <c r="BS1827" s="11">
        <f>ROUND(BS1826/AW1820,2)</f>
        <v>0</v>
      </c>
      <c r="BT1827" s="11">
        <f>ROUND(BT1826/AW1820,2)</f>
        <v>0</v>
      </c>
      <c r="BU1827" s="27" t="s">
        <v>335</v>
      </c>
      <c r="BX1827" s="52" t="b">
        <f>IF(AND(BA1827&gt;947.15,BA1827&lt;949),3,IF(AND(BA1827&gt;623.59,BA1827&lt;625),4,IF(AND(BA1827&gt;237.38,BA1827&lt;239),5,IF(AND(BA1827&gt;1986,BA1827&lt;1988),6,IF(AND(BA1827&gt;739.75,BA1827&lt;741),7,IF(AND(BA1827&gt;282.91,BA1827&lt;284),8,IF(AND(BA1827&gt;2681.35,BA1827&lt;2683),9,IF(AND(BA1827&gt;828.59,BA1827&lt;830),10,IF(AND(BA1827&gt;585.15,BA1827&lt;587),11,IF(AND(BA1827&gt;991.71,BA1827&lt;993),12,IF(AND(BA1827&gt;652.95,BA1827&lt;654),13,IF(AND(BA1827&gt;248.59,BA1827&lt;250),14,IF(AND(BA1827&gt;2079.39,BA1827&lt;2081),15,IF(AND(BA1827&gt;774.57,BA1827&lt;776),16,IF(AND(BA1827&gt;296.25,BA1827&lt;298),17,IF(AND(BA1827&gt;2807.42,BA1827&lt;2809),18,IF(AND(BA1827&gt;867.59,BA1827&lt;869),19,IF(AND(BA1827&gt;612.7,BA1827&lt;614),20))))))))))))))))))</f>
        <v>0</v>
      </c>
      <c r="BY1827" s="52" t="b">
        <f>IF(AND(BC1827&gt;1204.78,BC1827&lt;1206),5,IF(AND(BC1827&gt;1407.63,BC1827&lt;1409),8,IF(AND(BC1827&gt;1427.91,BC1827&lt;1429),11,IF(AND(BC1827&gt;1261.45,BC1827&lt;1263),14,IF(AND(BC1827&gt;1473.83,BC1827&lt;1475),17,IF(AND(BC1827&gt;1495.07,BC1827&lt;1497),20))))))</f>
        <v>0</v>
      </c>
      <c r="BZ1827" s="52" t="b">
        <f>IF(AND(BD1827&gt;486.32,BD1827&lt;488),3,IF(AND(BD1827&gt;324.64,BD1827&lt;326),4,IF(AND(BD1827&gt;286.99,BD1827&lt;288.5),5,IF(AND(BD1827&gt;617.7,BD1827&lt;618),6,IF(AND(BD1827&gt;411.3,BD1827&lt;413),7,IF(AND(BD1827&gt;365.04,BD1827&lt;367),8,IF(AND(BD1827&gt;797.54,BD1827&lt;799),9,IF(AND(BD1827&gt;533.49,BD1827&lt;535),10,IF(AND(BD1827&gt;475.86,BD1827&lt;477),11,IF(AND(BD1827&gt;509.22,BD1827&lt;511),12,IF(AND(BD1827&gt;339.94,BD1827&lt;341.2),13,IF(AND(BD1827&gt;300.53,BD1827&lt;302),14,IF(AND(BD1827&gt;646.78,BD1827&lt;648),15,IF(AND(BD1827&gt;430.68,BD1827&lt;432),16,IF(AND(BD1827&gt;382.24,BD1827&lt;384),17,IF(AND(BD1827&gt;835.07,BD1827&lt;837),18,IF(AND(BD1827&gt;558.61,BD1827&lt;560),19,IF(AND(BD1827&gt;498.27,BD1827&lt;500),20))))))))))))))))))</f>
        <v>0</v>
      </c>
      <c r="CA1827" s="52" t="b">
        <f>IF(AND(BF1827&gt;497.89,BF1827&lt;499),3,IF(AND(BF1827&gt;360.29,BF1827&lt;362),4,IF(AND(BF1827&gt;249.38,BF1827&lt;251),5,IF(AND(BF1827&gt;628.22,BF1827&lt;630),6,IF(AND(BF1827&gt;455.21,BF1827&lt;457),7,IF(AND(BF1827&gt;315.16,BF1827&lt;317),8,IF(AND(BF1827&gt;814.35,BF1827&lt;816),9,IF(AND(BF1827&gt;571.19,BF1827&lt;573),10,IF(AND(BF1827&gt;401.59,BF1827&lt;403),11,IF(AND(BF1827&gt;521.33,BF1827&lt;523),12,IF(AND(BF1827&gt;377.28,BF1827&lt;379),13,IF(AND(BF1827&gt;261.15,BF1827&lt;263),14,IF(AND(BF1827&gt;657.8,BF1827&lt;659),15,IF(AND(BF1827&gt;476.66,BF1827&lt;478),16,IF(AND(BF1827&gt;330.01,BF1827&lt;332),17,IF(AND(BF1827&gt;852.67,BF1827&lt;854),18,IF(AND(BF1827&gt;598.08,BF1827&lt;600),19,IF(AND(BF1827&gt;420.51,BF1827&lt;422),20))))))))))))))))))</f>
        <v>0</v>
      </c>
      <c r="CB1827" s="52" t="b">
        <f>IF(AND(BK1827&gt;358.85,BK1827&lt;360),3,IF(AND(BK1827&gt;129.83,BK1827&lt;131),4,IF(AND(BK1827&gt;77.61,BK1827&lt;79),5,IF(AND(BK1827&gt;426.19,BK1827&lt;428),6,IF(AND(BK1827&gt;159.77,BK1827&lt;161),7,IF(AND(BK1827&gt;94.38,BK1827&lt;96),8,IF(AND(BK1827&gt;567.37,BK1827&lt;569),9,IF(AND(BK1827&gt;203.4,BK1827&lt;205),10,IF(AND(BK1827&gt;131.96,BK1827&lt;133),11,IF(AND(BK1827&gt;375.76,BK1827&lt;377),12,IF(AND(BK1827&gt;135.98,BK1827&lt;137),13,IF(AND(BK1827&gt;81.31,BK1827&lt;83),14,IF(AND(BK1827&gt;446.27,BK1827&lt;448),15,IF(AND(BK1827&gt;167.32,BK1827&lt;169),16,IF(AND(BK1827&gt;98.86,BK1827&lt;100),17,IF(AND(BK1827&gt;594.08,BK1827&lt;596),18,IF(AND(BK1827&gt;213.01,BK1827&lt;215),19,IF(AND(BK1827&gt;138.21,BK1827&lt;140),20))))))))))))))))))</f>
        <v>0</v>
      </c>
      <c r="CC1827" s="52" t="b">
        <f>IF(AND(BM1827&gt;195.17,BM1827&lt;197),3,IF(AND(BM1827&gt;88.93,BM1827&lt;90),4,IF(AND(BM1827&gt;47.88,BM1827&lt;49),5,IF(AND(BM1827&gt;245.08,BM1827&lt;247),6,IF(AND(BM1827&gt;111.07,BM1827&lt;113),7,IF(AND(BM1827&gt;60.92,BM1827&lt;62),8,IF(AND(BM1827&gt;296.11,BM1827&lt;298),9,IF(AND(BM1827&gt;139.41,BM1827&lt;141),10,IF(AND(BM1827&gt;78.67,BM1827&lt;80),11,IF(AND(BM1827&gt;204.39,BM1827&lt;206),12,IF(AND(BM1827&gt;93.16,BM1827&lt;95),13,IF(AND(BM1827&gt;50.17,BM1827&lt;52),14,IF(AND(BM1827&gt;256.64,BM1827&lt;258),15,IF(AND(BM1827&gt;116.33,BM1827&lt;118),16,IF(AND(BM1827&gt;63.83,BM1827&lt;65),17,IF(AND(BM1827&gt;310.07,BM1827&lt;312),18,IF(AND(BM1827&gt;146.01,BM1827&lt;148),19,IF(AND(BM1827&gt;82.42,BM1827&lt;84),20))))))))))))))))))</f>
        <v>0</v>
      </c>
      <c r="CD1827" s="52" t="b">
        <f>IF(AND(BO1827&gt;107.35,BO1827&lt;109),3,IF(AND(BO1827&gt;63.65,BO1827&lt;65),4,IF(AND(BO1827&gt;44.75,BO1827&lt;46),5,IF(AND(BO1827&gt;143.27,BO1827&lt;145),6,IF(AND(BO1827&gt;85.58,BO1827&lt;87),7,IF(AND(BO1827&gt;60.46,BO1827&lt;62),8,IF(AND(BO1827&gt;194.16,BO1827&lt;196),9,IF(AND(BO1827&gt;117.24,BO1827&lt;119),10,IF(AND(BO1827&gt;82.88,BO1827&lt;84),11,IF(AND(BO1827&gt;112.44,BO1827&lt;114),12,IF(AND(BO1827&gt;66.69,BO1827&lt;68),13,IF(AND(BO1827&gt;46.9,BO1827&lt;48),14,IF(AND(BO1827&gt;150.05,BO1827&lt;152),15,IF(AND(BO1827&gt;90.65,BO1827&lt;91),16,IF(AND(BO1827&gt;63.34,BO1827&lt;65),17,IF(AND(BO1827&gt;203.34,BO1827&lt;205),18,IF(AND(BO1827&gt;122.8,BO1827&lt;124),19,IF(AND(BO1827&gt;86.83,BO1827&lt;88),20))))))))))))))))))</f>
        <v>0</v>
      </c>
      <c r="CE1827" s="52" t="b">
        <f>IF(AND(BP1827&gt;139.85,BP1827&lt;141),3,IF(AND(BP1827&gt;103.84,BP1827&lt;105),4,IF(AND(BP1827&gt;52.32,BP1827&lt;54),5,IF(AND(BP1827&gt;285.46,BP1827&lt;287),6,IF(AND(BP1827&gt;118.42,BP1827&lt;120),7,IF(AND(BP1827&gt;62.42,BP1827&lt;64),8,IF(AND(BP1827&gt;412.27,BP1827&lt;414),9,IF(AND(BP1827&gt;140.33,BP1827&lt;142),10,IF(AND(BP1827&gt;145,BP1827&lt;147),11,IF(AND(BP1827&gt;146.47,BP1827&lt;148),12,IF(AND(BP1827&gt;108.77,BP1827&lt;110),13,IF(AND(BP1827&gt;54.82,BP1827&lt;56),14,IF(AND(BP1827&gt;298.92,BP1827&lt;300),15,IF(AND(BP1827&gt;124.03,BP1827&lt;126),16,IF(AND(BP1827&gt;65.4,BP1827&lt;67),17,IF(AND(BP1827&gt;431.69,BP1827&lt;433),18,IF(AND(BP1827&gt;146.97,BP1827&lt;148),19,IF(AND(BP1827&gt;151.86,BP1827&lt;153),20))))))))))))))))))</f>
        <v>0</v>
      </c>
      <c r="CF1827" s="52" t="b">
        <f>IF(AND(BQ1827&gt;350.42,BQ1827&lt;352),3,IF(AND(BQ1827&gt;546.22,BQ1827&lt;548),4,IF(AND(BQ1827&gt;155.33,BQ1827&lt;157),5,IF(AND(BQ1827&gt;721.99,BQ1827&lt;723),6,IF(AND(BQ1827&gt;638.96,BQ1827&lt;639),7,IF(AND(BQ1827&gt;187.79,BQ1827&lt;189),8,IF(AND(BQ1827&gt;945.4,BQ1827&lt;947),9,IF(AND(BQ1827&gt;698.46,BQ1827&lt;670),10,IF(AND(BQ1827&gt;360.7,BQ1827&lt;362),11,IF(AND(BQ1827&gt;366.94,BQ1827&lt;368),12,IF(AND(BQ1827&gt;571.94,BQ1827&lt;573),13,IF(AND(BQ1827&gt;162.68,BQ1827&lt;164),14,IF(AND(BQ1827&gt;755.97,BQ1827&lt;757),15,IF(AND(BQ1827&gt;667.99,BQ1827&lt;669),16,IF(AND(BQ1827&gt;196.66,BQ1827&lt;198),17,IF(AND(BQ1827&gt;989.88,BQ1827&lt;991),18,IF(AND(BQ1827&gt;731.33,BQ1827&lt;733),19,IF(AND(BQ1827&gt;377.7,BQ1827&lt;379),20))))))))))))))))))</f>
        <v>0</v>
      </c>
      <c r="CG1827" s="52" t="b">
        <f>IF(AND(BS1827&gt;46.2,BS1827&lt;46.5),3,IF(AND(BS1827&gt;18.8,BS1827&lt;19.1),4,IF(AND(BS1827&gt;15.8,BS1827&lt;16),5,IF(AND(BS1827&gt;78.7,BS1827&lt;79),6,IF(AND(BS1827&gt;32.1,BS1827&lt;32.4),7,IF(AND(BS1827&gt;26.9,BS1827&lt;27.3),8,IF(AND(BS1827&gt;125,BS1827&lt;125.5),9,IF(AND(BS1827&gt;48.2,BS1827&lt;48.52),10,IF(AND(BS1827&gt;43.1,BS1827&lt;43.6),11,IF(AND(BS1827&gt;48.53,BS1827&lt;48.7),12,IF(AND(BS1827&gt;19.6,BS1827&lt;20.1),13,IF(AND(BS1827&gt;16.5,BS1827&lt;16.9),14,IF(AND(BS1827&gt;82.4,BS1827&lt;82.8),15,IF(AND(BS1827&gt;33.6,BS1827&lt;34),16,IF(AND(BS1827&gt;28,BS1827&lt;28.6),17,IF(AND(BS1827&gt;130.8,BS1827&lt;131.4),18,IF(AND(BS1827&gt;50.5,BS1827&lt;50.9),19,IF(AND(BS1827&gt;45.2,BS1827&lt;45.8),20))))))))))))))))))</f>
        <v>0</v>
      </c>
    </row>
    <row r="1828" spans="1:88" ht="90" customHeight="1">
      <c r="A1828" s="297"/>
      <c r="B1828" s="300"/>
      <c r="C1828" s="309"/>
      <c r="D1828" s="292" t="s">
        <v>54</v>
      </c>
      <c r="E1828" s="293"/>
      <c r="F1828" s="10" t="s">
        <v>36</v>
      </c>
      <c r="G1828" s="12">
        <f>IF(AD1828=FALSE,0,AD1828)</f>
        <v>829.59</v>
      </c>
      <c r="H1828" s="12" t="s">
        <v>36</v>
      </c>
      <c r="I1828" s="12">
        <f>IF(AE1828=FALSE,0,AE1828)</f>
        <v>0</v>
      </c>
      <c r="J1828" s="12">
        <f>IF(AF1828=FALSE,0,AF1828)</f>
        <v>0</v>
      </c>
      <c r="K1828" s="12" t="s">
        <v>36</v>
      </c>
      <c r="L1828" s="12">
        <f>IF(AG1828=FALSE,0,AG1828)</f>
        <v>0</v>
      </c>
      <c r="M1828" s="12" t="s">
        <v>36</v>
      </c>
      <c r="N1828" s="12" t="s">
        <v>36</v>
      </c>
      <c r="O1828" s="12" t="s">
        <v>36</v>
      </c>
      <c r="P1828" s="12" t="s">
        <v>36</v>
      </c>
      <c r="Q1828" s="12">
        <f>IF(AH1828=FALSE,0,AH1828)</f>
        <v>0</v>
      </c>
      <c r="R1828" s="12" t="s">
        <v>36</v>
      </c>
      <c r="S1828" s="12">
        <f>IF(AI1828=FALSE,0,AI1828)</f>
        <v>0</v>
      </c>
      <c r="T1828" s="12" t="s">
        <v>36</v>
      </c>
      <c r="U1828" s="12">
        <f>IF(AJ1828=FALSE,0,AJ1828)</f>
        <v>0</v>
      </c>
      <c r="V1828" s="12">
        <f>IF(AK1828=FALSE,0,AK1828)</f>
        <v>0</v>
      </c>
      <c r="W1828" s="12">
        <f>IF(AL1828=FALSE,0,AL1828)</f>
        <v>0</v>
      </c>
      <c r="X1828" s="12" t="s">
        <v>36</v>
      </c>
      <c r="Y1828" s="12">
        <f>IF(AM1828=FALSE,0,AM1828)</f>
        <v>0</v>
      </c>
      <c r="Z1828" s="12" t="s">
        <v>36</v>
      </c>
      <c r="AA1828" s="27" t="s">
        <v>336</v>
      </c>
      <c r="AD1828" s="52">
        <f>IF(AD1827=3,948.15,IF(AD1827=4,624.59,IF(AD1827=5,238.38,IF(AD1827=6,1987,IF(AD1827=7,740.75,IF(AD1827=8,283.91,IF(AD1827=9,2682.35,IF(AD1827=10,829.59,IF(AD1827=11,586.15,IF(AD1827=12,992.71,IF(AD1827=13,653.95,IF(AD1827=14,249.59,IF(AD1827=15,2080.39,IF(AD1827=16,775.57,IF(AD1827=17,297.25,IF(AD1827=18,2808.42,IF(AD1827=19,868.59,IF(AD1827=20,613.7))))))))))))))))))</f>
        <v>829.59</v>
      </c>
      <c r="AE1828" s="52" t="b">
        <f>IF(AE1827=5,1205.78,IF(AE1827=8,1408.63,IF(AE1827=11,1428.91,IF(AE1827=14,1262.45,IF(AE1827=17,1474.83,IF(AE1827=20,1496.07))))))</f>
        <v>0</v>
      </c>
      <c r="AF1828" s="52" t="b">
        <f>IF(AF1827=3,487.32,IF(AF1827=4,325.64,IF(AF1827=5,287.99,IF(AF1827=6,618.7,IF(AF1827=7,412.3,IF(AF1827=8,366.04,IF(AF1827=9,798.54,IF(AF1827=10,534.49,IF(AF1827=11,476.86,IF(AF1827=12,510.22,IF(AF1827=13,340.94,IF(AF1827=14,301.53,IF(AF1827=15,647.78,IF(AF1827=16,431.68,IF(AF1827=17,383.24,IF(AF1827=18,836.07,IF(AF1827=19,559.61,IF(AF1827=20,499.27))))))))))))))))))</f>
        <v>0</v>
      </c>
      <c r="AG1828" s="52" t="b">
        <f>IF(AG1827=3,498.89,IF(AG1827=4,361.29,IF(AG1827=5,250.38,IF(AG1827=6,629.22,IF(AG1827=7,456.21,IF(AG1827=8,316.16,IF(AG1827=9,815.35,IF(AG1827=10,572.19,IF(AG1827=11,402.59,IF(AG1827=12,522.33,IF(AG1827=13,378.28,IF(AG1827=14,262.15,IF(AG1827=15,658.8,IF(AG1827=16,477.66,IF(AG1827=17,331.01,IF(AG1827=18,853.67,IF(AG1827=19,599.08,IF(AG1827=20,421.51))))))))))))))))))</f>
        <v>0</v>
      </c>
      <c r="AH1828" s="52" t="b">
        <f>IF(AH1827=3,359.85,IF(AH1827=4,130.83,IF(AH1827=5,78.61,IF(AH1827=6,427.19,IF(AH1827=7,160.77,IF(AH1827=8,95.38,IF(AH1827=9,568.37,IF(AH1827=10,204.4,IF(AH1827=11,132.96,IF(AH1827=12,376.76,IF(AH1827=13,136.98,IF(AH1827=14,82.31,IF(AH1827=15,447.27,IF(AH1827=16,168.32,IF(AH1827=17,99.86,IF(AH1827=18,595.08,IF(AH1827=19,214.01,IF(AH1827=20,139.21))))))))))))))))))</f>
        <v>0</v>
      </c>
      <c r="AI1828" s="52" t="b">
        <f>IF(AI1827=3,196.17,IF(AI1827=4,89.93,IF(AI1827=5,48.88,IF(AI1827=6,246.08,IF(AI1827=7,112.07,IF(AI1827=8,61.92,IF(AI1827=9,297.11,IF(AI1827=10,140.41,IF(AI1827=11,79.67,IF(AI1827=12,205.39,IF(AI1827=13,94.16,IF(AI1827=14,51.17,IF(AI1827=15,257.64,IF(AI1827=16,117.33,IF(AI1827=17,64.83,IF(AI1827=18,311.07,IF(AI1827=19,147.01,IF(AI1827=20,83.42))))))))))))))))))</f>
        <v>0</v>
      </c>
      <c r="AJ1828" s="52" t="b">
        <f>IF(AJ1827=3,108.35,IF(AJ1827=4,64.65,IF(AJ1827=5,45.75,IF(AJ1827=6,144.27,IF(AJ1827=7,86.58,IF(AJ1827=8,61.46,IF(AJ1827=9,195.16,IF(AJ1827=10,118.24,IF(AJ1827=11,83.88,IF(AJ1827=12,113.44,IF(AJ1827=13,67.69,IF(AJ1827=14,47.9,IF(AJ1827=15,151.05,IF(AJ1827=16,90.65,IF(AJ1827=17,64.34,IF(AJ1827=18,204.34,IF(AJ1827=19,123.8,IF(AJ1827=20,87.83))))))))))))))))))</f>
        <v>0</v>
      </c>
      <c r="AK1828" s="52" t="b">
        <f>IF(AK1827=3,140.85,IF(AK1827=4,104.84,IF(AK1827=5,53.32,IF(AK1827=6,286.46,IF(AK1827=7,119.42,IF(AK1827=8,63.42,IF(AK1827=9,413.27,IF(AK1827=10,141.33,IF(AK1827=11,146,IF(AK1827=12,147.47,IF(AK1827=13,109.77,IF(AK1827=14,55.82,IF(AK1827=15,299.92,IF(AK1827=16,125.03,IF(AK1827=17,66.4,IF(AK1827=18,432.69,IF(AK1827=19,147.97,IF(AK1827=20,152.86))))))))))))))))))</f>
        <v>0</v>
      </c>
      <c r="AL1828" s="52" t="b">
        <f>IF(AL1827=3,351.42,IF(AL1827=4,547.22,IF(AL1827=5,156.33,IF(AL1827=6,722.99,IF(AL1827=7,638.96,IF(AL1827=8,188.79,IF(AL1827=9,946.4,IF(AL1827=10,699.46,IF(AL1827=11,361.7,IF(AL1827=12,367.94,IF(AL1827=13,572.94,IF(AL1827=14,163.68,IF(AL1827=15,756.97,IF(AL1827=16,668.99,IF(AL1827=17,197.66,IF(AL1827=18,990.88,IF(AL1827=19,732.33,IF(AL1827=20,378.7))))))))))))))))))</f>
        <v>0</v>
      </c>
      <c r="AM1828" s="52" t="b">
        <f>IF(AM1827=3,46.41,IF(AM1827=4,19.01,IF(AM1827=5,15.96,IF(AM1827=6,78.9,IF(AM1827=7,32.34,IF(AM1827=8,27.09,IF(AM1827=9,125.27,IF(AM1827=10,48.48,IF(AM1827=11,43.47,IF(AM1827=12,48.59,IF(AM1827=13,19.9,IF(AM1827=14,16.71,IF(AM1827=15,82.61,IF(AM1827=16,33.86,IF(AM1827=17,28.36,IF(AM1827=18,131.15,IF(AM1827=19,50.76,IF(AM1827=20,45.51))))))))))))))))))</f>
        <v>0</v>
      </c>
      <c r="AO1828" s="4">
        <f t="shared" si="4230"/>
        <v>0</v>
      </c>
      <c r="AP1828" s="4">
        <f t="shared" si="4231"/>
        <v>0</v>
      </c>
      <c r="AQ1828" s="4">
        <f t="shared" si="4182"/>
        <v>0</v>
      </c>
      <c r="AU1828" s="297"/>
      <c r="AV1828" s="316"/>
      <c r="AW1828" s="317"/>
      <c r="AX1828" s="322" t="s">
        <v>54</v>
      </c>
      <c r="AY1828" s="293"/>
      <c r="AZ1828" s="10" t="s">
        <v>36</v>
      </c>
      <c r="BA1828" s="12">
        <f>IF(BX1828=FALSE,0,BX1828)</f>
        <v>1659.18</v>
      </c>
      <c r="BB1828" s="12" t="s">
        <v>36</v>
      </c>
      <c r="BC1828" s="12">
        <f>IF(BY1828=FALSE,0,BY1828)</f>
        <v>0</v>
      </c>
      <c r="BD1828" s="12">
        <f>IF(BZ1828=FALSE,0,BZ1828)</f>
        <v>0</v>
      </c>
      <c r="BE1828" s="12" t="s">
        <v>36</v>
      </c>
      <c r="BF1828" s="12">
        <f>IF(CA1828=FALSE,0,CA1828)</f>
        <v>0</v>
      </c>
      <c r="BG1828" s="12" t="s">
        <v>36</v>
      </c>
      <c r="BH1828" s="12" t="s">
        <v>36</v>
      </c>
      <c r="BI1828" s="12" t="s">
        <v>36</v>
      </c>
      <c r="BJ1828" s="12" t="s">
        <v>36</v>
      </c>
      <c r="BK1828" s="12">
        <f>IF(CB1828=FALSE,0,CB1828)</f>
        <v>0</v>
      </c>
      <c r="BL1828" s="12" t="s">
        <v>36</v>
      </c>
      <c r="BM1828" s="12">
        <f>IF(CC1828=FALSE,0,CC1828)</f>
        <v>0</v>
      </c>
      <c r="BN1828" s="12" t="s">
        <v>36</v>
      </c>
      <c r="BO1828" s="12">
        <f>IF(CD1828=FALSE,0,CD1828)</f>
        <v>0</v>
      </c>
      <c r="BP1828" s="12">
        <f>IF(CE1828=FALSE,0,CE1828)</f>
        <v>0</v>
      </c>
      <c r="BQ1828" s="12">
        <f>IF(CF1828=FALSE,0,CF1828)</f>
        <v>0</v>
      </c>
      <c r="BR1828" s="12" t="s">
        <v>36</v>
      </c>
      <c r="BS1828" s="12">
        <f>IF(CG1828=FALSE,0,CG1828)</f>
        <v>0</v>
      </c>
      <c r="BT1828" s="12" t="s">
        <v>36</v>
      </c>
      <c r="BU1828" s="27" t="s">
        <v>336</v>
      </c>
      <c r="BX1828" s="52">
        <f>IF(AD1827=3,1896.3,IF(AD1827=4,1249.18,IF(AD1827=5,476.76,IF(AD1827=6,3974,IF(AD1827=7,1481.5,IF(AD1827=8,567.82,IF(AD1827=9,5364.7,IF(AD1827=10,1659.18,IF(AD1827=11,1172.3)))))))))</f>
        <v>1659.18</v>
      </c>
      <c r="BY1828" s="52" t="b">
        <f>IF(AE1827=5,2411.56,IF(AE1827=8,2817.26,IF(AE1827=11,2857.82)))</f>
        <v>0</v>
      </c>
      <c r="BZ1828" s="52" t="b">
        <f>IF(AF1827=3,974.64,IF(AF1827=4,651.28,IF(AF1827=5,575.98,IF(AF1827=6,1237.4,IF(AF1827=7,824.6,IF(AF1827=8,732.08,IF(AF1827=9,1597.08,IF(AF1827=10,1068.98,IF(AF1827=11,953.72)))))))))</f>
        <v>0</v>
      </c>
      <c r="CA1828" s="52" t="b">
        <f>IF(AG1827=3,997.78,IF(AG1827=4,722.58,IF(AG1827=5,500.76,IF(AG1827=6,1258.44,IF(AG1827=7,912.42,IF(AG1827=8,632.32,IF(AG1827=9,1630.7,IF(AG1827=10,1144.38,IF(AG1827=11,805.18)))))))))</f>
        <v>0</v>
      </c>
      <c r="CB1828" s="52" t="b">
        <f>IF(AH1827=3,719.7,IF(AH1827=4,261.66,IF(AH1827=5,157.22,IF(AH1827=6,854.38,IF(AH1827=7,321.54,IF(AH1827=8,190.76,IF(AH1827=9,1136.74,IF(AH1827=10,408.8,IF(AH1827=11,265.92)))))))))</f>
        <v>0</v>
      </c>
      <c r="CC1828" s="52" t="b">
        <f>IF(AI1827=3,392.34,IF(AI1827=4,179.86,IF(AI1827=5,97.76,IF(AI1827=6,492.16,IF(AI1827=7,224.14,IF(AI1827=8,123.84,IF(AI1827=9,594.22,IF(AI1827=10,280.82,IF(AI1827=11,159.34)))))))))</f>
        <v>0</v>
      </c>
      <c r="CD1828" s="52" t="b">
        <f>IF(AJ1827=3,216.7,IF(AJ1827=4,129.3,IF(AJ1827=5,91.5,IF(AJ1827=6,288.54,IF(AJ1827=7,173.16,IF(AJ1827=8,122.92,IF(AJ1827=9,390.32,IF(AJ1827=10,236.48,IF(AJ1827=11,167.76)))))))))</f>
        <v>0</v>
      </c>
      <c r="CE1828" s="52" t="b">
        <f>IF(AK1827=3,281.7,IF(AK1827=4,209.68,IF(AK1827=5,106.64,IF(AK1827=6,572.92,IF(AK1827=7,238.84,IF(AK1827=8,126.84,IF(AK1827=9,826.54,IF(AK1827=10,282.66,IF(AK1827=11,292)))))))))</f>
        <v>0</v>
      </c>
      <c r="CF1828" s="52" t="b">
        <f>IF(AL1827=3,702.84,IF(AL1827=4,1094.44,IF(AL1827=5,312.66,IF(AL1827=6,1445.98,IF(AL1827=7,1277.92,IF(AL1827=8,377.58,IF(AL1827=9,1892.8,IF(AL1827=10,1398.92,IF(AL1827=11,723.4)))))))))</f>
        <v>0</v>
      </c>
      <c r="CG1828" s="52" t="b">
        <f>IF(AM1827=3,92.82,IF(AM1827=4,38.02,IF(AM1827=5,31.92,IF(AM1827=6,157.8,IF(AM1827=7,64.68,IF(AM1827=8,54.18,IF(AM1827=9,250.54,IF(AM1827=10,96.96,IF(AM1827=11,86.94)))))))))</f>
        <v>0</v>
      </c>
    </row>
    <row r="1829" spans="1:88" ht="30">
      <c r="A1829" s="139"/>
      <c r="B1829" s="137"/>
      <c r="C1829" s="138"/>
      <c r="D1829" s="142"/>
      <c r="E1829" s="140"/>
      <c r="F1829" s="10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D1829" s="56"/>
      <c r="AE1829" s="56"/>
      <c r="AF1829" s="56"/>
      <c r="AG1829" s="56"/>
      <c r="AH1829" s="56"/>
      <c r="AI1829" s="56"/>
      <c r="AJ1829" s="56"/>
      <c r="AK1829" s="56"/>
      <c r="AL1829" s="56"/>
      <c r="AM1829" s="56"/>
      <c r="AU1829" s="295" t="s">
        <v>42</v>
      </c>
      <c r="AV1829" s="298" t="s">
        <v>445</v>
      </c>
      <c r="AW1829" s="307">
        <v>2430</v>
      </c>
      <c r="AX1829" s="290" t="s">
        <v>27</v>
      </c>
      <c r="AY1829" s="141" t="s">
        <v>28</v>
      </c>
      <c r="AZ1829" s="10">
        <f>BA1829+BC1829+BD1829+BF1829+BK1829+BM1829+BO1829+BP1829+BQ1829+BS1829+BT1829</f>
        <v>4031807.4</v>
      </c>
      <c r="BA1829" s="12">
        <v>4031807.4</v>
      </c>
      <c r="BB1829" s="12">
        <f>ROUND(H1829*2,2)</f>
        <v>0</v>
      </c>
      <c r="BC1829" s="12">
        <f>ROUND($C1829*BC1837,2)</f>
        <v>0</v>
      </c>
      <c r="BD1829" s="12">
        <f>ROUND($C1829*BD1837,2)</f>
        <v>0</v>
      </c>
      <c r="BE1829" s="12">
        <f>ROUND(K1829*2,2)</f>
        <v>0</v>
      </c>
      <c r="BF1829" s="12">
        <f>ROUND($C1829*BF1837,2)</f>
        <v>0</v>
      </c>
      <c r="BG1829" s="12">
        <f>ROUND(M1829*2,2)</f>
        <v>0</v>
      </c>
      <c r="BH1829" s="12">
        <f>ROUND(N1829*2,2)</f>
        <v>0</v>
      </c>
      <c r="BI1829" s="12">
        <f>ROUND(O1829*2,2)</f>
        <v>0</v>
      </c>
      <c r="BJ1829" s="12">
        <f>ROUND(P1829*2,2)</f>
        <v>0</v>
      </c>
      <c r="BK1829" s="12">
        <f>ROUND($C1829*BK1837,2)</f>
        <v>0</v>
      </c>
      <c r="BL1829" s="12">
        <f>ROUND(R1829*2,2)</f>
        <v>0</v>
      </c>
      <c r="BM1829" s="12">
        <f>ROUND($C1829*BM1837,2)</f>
        <v>0</v>
      </c>
      <c r="BN1829" s="12">
        <f>ROUND(T1829*2,2)</f>
        <v>0</v>
      </c>
      <c r="BO1829" s="12">
        <f>ROUND($C1829*BO1837,2)</f>
        <v>0</v>
      </c>
      <c r="BP1829" s="12">
        <f>ROUND(V1829*2,2)</f>
        <v>0</v>
      </c>
      <c r="BQ1829" s="12">
        <f>ROUND($C1829*BQ1837,2)</f>
        <v>0</v>
      </c>
      <c r="BR1829" s="12">
        <f>ROUND(X1829*2,2)</f>
        <v>0</v>
      </c>
      <c r="BS1829" s="12">
        <f>ROUND(Y1829*2,2)</f>
        <v>0</v>
      </c>
      <c r="BT1829" s="12">
        <f>ROUND(Z1829*2,2)</f>
        <v>0</v>
      </c>
      <c r="BX1829" s="56"/>
      <c r="BY1829" s="56"/>
      <c r="BZ1829" s="56"/>
      <c r="CA1829" s="56"/>
      <c r="CB1829" s="56"/>
      <c r="CC1829" s="56"/>
      <c r="CD1829" s="56"/>
      <c r="CE1829" s="56"/>
      <c r="CF1829" s="56"/>
      <c r="CG1829" s="56"/>
    </row>
    <row r="1830" spans="1:88" ht="60">
      <c r="A1830" s="139"/>
      <c r="B1830" s="137"/>
      <c r="C1830" s="138"/>
      <c r="D1830" s="142"/>
      <c r="E1830" s="140"/>
      <c r="F1830" s="10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D1830" s="56"/>
      <c r="AE1830" s="56"/>
      <c r="AF1830" s="56"/>
      <c r="AG1830" s="56"/>
      <c r="AH1830" s="56"/>
      <c r="AI1830" s="56"/>
      <c r="AJ1830" s="56"/>
      <c r="AK1830" s="56"/>
      <c r="AL1830" s="56"/>
      <c r="AM1830" s="56"/>
      <c r="AU1830" s="296"/>
      <c r="AV1830" s="299"/>
      <c r="AW1830" s="308"/>
      <c r="AX1830" s="290"/>
      <c r="AY1830" s="141" t="s">
        <v>29</v>
      </c>
      <c r="AZ1830" s="10"/>
      <c r="BA1830" s="12"/>
      <c r="BB1830" s="12"/>
      <c r="BC1830" s="12"/>
      <c r="BD1830" s="12"/>
      <c r="BE1830" s="12"/>
      <c r="BF1830" s="12"/>
      <c r="BG1830" s="12"/>
      <c r="BH1830" s="12"/>
      <c r="BI1830" s="12"/>
      <c r="BJ1830" s="12"/>
      <c r="BK1830" s="12"/>
      <c r="BL1830" s="12"/>
      <c r="BM1830" s="12"/>
      <c r="BN1830" s="12"/>
      <c r="BO1830" s="12"/>
      <c r="BP1830" s="12"/>
      <c r="BQ1830" s="12"/>
      <c r="BR1830" s="12"/>
      <c r="BS1830" s="12"/>
      <c r="BT1830" s="12"/>
      <c r="BX1830" s="56"/>
      <c r="BY1830" s="56"/>
      <c r="BZ1830" s="56"/>
      <c r="CA1830" s="56"/>
      <c r="CB1830" s="56"/>
      <c r="CC1830" s="56"/>
      <c r="CD1830" s="56"/>
      <c r="CE1830" s="56"/>
      <c r="CF1830" s="56"/>
      <c r="CG1830" s="56"/>
    </row>
    <row r="1831" spans="1:88" ht="105">
      <c r="A1831" s="139"/>
      <c r="B1831" s="137"/>
      <c r="C1831" s="138"/>
      <c r="D1831" s="142"/>
      <c r="E1831" s="140"/>
      <c r="F1831" s="10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D1831" s="56"/>
      <c r="AE1831" s="56"/>
      <c r="AF1831" s="56"/>
      <c r="AG1831" s="56"/>
      <c r="AH1831" s="56"/>
      <c r="AI1831" s="56"/>
      <c r="AJ1831" s="56"/>
      <c r="AK1831" s="56"/>
      <c r="AL1831" s="56"/>
      <c r="AM1831" s="56"/>
      <c r="AU1831" s="296"/>
      <c r="AV1831" s="299"/>
      <c r="AW1831" s="308"/>
      <c r="AX1831" s="290" t="s">
        <v>30</v>
      </c>
      <c r="AY1831" s="141" t="s">
        <v>31</v>
      </c>
      <c r="AZ1831" s="10">
        <f t="shared" ref="AZ1831:AZ1834" si="4255">BA1831+BC1831+BD1831+BF1831+BK1831+BM1831+BO1831+BP1831+BQ1831+BS1831+BT1831</f>
        <v>0</v>
      </c>
      <c r="BA1831" s="12"/>
      <c r="BB1831" s="12"/>
      <c r="BC1831" s="12"/>
      <c r="BD1831" s="12"/>
      <c r="BE1831" s="12"/>
      <c r="BF1831" s="12"/>
      <c r="BG1831" s="12"/>
      <c r="BH1831" s="12"/>
      <c r="BI1831" s="12"/>
      <c r="BJ1831" s="12"/>
      <c r="BK1831" s="12"/>
      <c r="BL1831" s="12"/>
      <c r="BM1831" s="12"/>
      <c r="BN1831" s="12"/>
      <c r="BO1831" s="12"/>
      <c r="BP1831" s="12"/>
      <c r="BQ1831" s="12"/>
      <c r="BR1831" s="12"/>
      <c r="BS1831" s="12"/>
      <c r="BT1831" s="12"/>
      <c r="BX1831" s="56"/>
      <c r="BY1831" s="56"/>
      <c r="BZ1831" s="56"/>
      <c r="CA1831" s="56"/>
      <c r="CB1831" s="56"/>
      <c r="CC1831" s="56"/>
      <c r="CD1831" s="56"/>
      <c r="CE1831" s="56"/>
      <c r="CF1831" s="56"/>
      <c r="CG1831" s="56"/>
    </row>
    <row r="1832" spans="1:88" ht="15">
      <c r="A1832" s="139"/>
      <c r="B1832" s="137"/>
      <c r="C1832" s="138"/>
      <c r="D1832" s="142"/>
      <c r="E1832" s="140"/>
      <c r="F1832" s="10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D1832" s="56"/>
      <c r="AE1832" s="56"/>
      <c r="AF1832" s="56"/>
      <c r="AG1832" s="56"/>
      <c r="AH1832" s="56"/>
      <c r="AI1832" s="56"/>
      <c r="AJ1832" s="56"/>
      <c r="AK1832" s="56"/>
      <c r="AL1832" s="56"/>
      <c r="AM1832" s="56"/>
      <c r="AU1832" s="296"/>
      <c r="AV1832" s="299"/>
      <c r="AW1832" s="308"/>
      <c r="AX1832" s="290"/>
      <c r="AY1832" s="141" t="s">
        <v>32</v>
      </c>
      <c r="AZ1832" s="10">
        <f t="shared" si="4255"/>
        <v>0</v>
      </c>
      <c r="BA1832" s="12"/>
      <c r="BB1832" s="12"/>
      <c r="BC1832" s="12"/>
      <c r="BD1832" s="12"/>
      <c r="BE1832" s="12"/>
      <c r="BF1832" s="12"/>
      <c r="BG1832" s="12"/>
      <c r="BH1832" s="12"/>
      <c r="BI1832" s="12"/>
      <c r="BJ1832" s="12"/>
      <c r="BK1832" s="12"/>
      <c r="BL1832" s="12"/>
      <c r="BM1832" s="12"/>
      <c r="BN1832" s="12"/>
      <c r="BO1832" s="12"/>
      <c r="BP1832" s="12"/>
      <c r="BQ1832" s="12"/>
      <c r="BR1832" s="12"/>
      <c r="BS1832" s="12"/>
      <c r="BT1832" s="12"/>
      <c r="BX1832" s="56"/>
      <c r="BY1832" s="56"/>
      <c r="BZ1832" s="56"/>
      <c r="CA1832" s="56"/>
      <c r="CB1832" s="56"/>
      <c r="CC1832" s="56"/>
      <c r="CD1832" s="56"/>
      <c r="CE1832" s="56"/>
      <c r="CF1832" s="56"/>
      <c r="CG1832" s="56"/>
    </row>
    <row r="1833" spans="1:88" ht="15">
      <c r="A1833" s="139"/>
      <c r="B1833" s="137"/>
      <c r="C1833" s="138"/>
      <c r="D1833" s="142"/>
      <c r="E1833" s="140"/>
      <c r="F1833" s="10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D1833" s="56"/>
      <c r="AE1833" s="56"/>
      <c r="AF1833" s="56"/>
      <c r="AG1833" s="56"/>
      <c r="AH1833" s="56"/>
      <c r="AI1833" s="56"/>
      <c r="AJ1833" s="56"/>
      <c r="AK1833" s="56"/>
      <c r="AL1833" s="56"/>
      <c r="AM1833" s="56"/>
      <c r="AU1833" s="296"/>
      <c r="AV1833" s="299"/>
      <c r="AW1833" s="308"/>
      <c r="AX1833" s="290"/>
      <c r="AY1833" s="141" t="s">
        <v>33</v>
      </c>
      <c r="AZ1833" s="10">
        <f t="shared" si="4255"/>
        <v>0</v>
      </c>
      <c r="BA1833" s="12"/>
      <c r="BB1833" s="12"/>
      <c r="BC1833" s="12"/>
      <c r="BD1833" s="12"/>
      <c r="BE1833" s="12"/>
      <c r="BF1833" s="12"/>
      <c r="BG1833" s="12"/>
      <c r="BH1833" s="12"/>
      <c r="BI1833" s="12"/>
      <c r="BJ1833" s="12"/>
      <c r="BK1833" s="12"/>
      <c r="BL1833" s="12"/>
      <c r="BM1833" s="12"/>
      <c r="BN1833" s="12"/>
      <c r="BO1833" s="12"/>
      <c r="BP1833" s="12"/>
      <c r="BQ1833" s="12"/>
      <c r="BR1833" s="12"/>
      <c r="BS1833" s="12"/>
      <c r="BT1833" s="12"/>
      <c r="BX1833" s="56"/>
      <c r="BY1833" s="56"/>
      <c r="BZ1833" s="56"/>
      <c r="CA1833" s="56"/>
      <c r="CB1833" s="56"/>
      <c r="CC1833" s="56"/>
      <c r="CD1833" s="56"/>
      <c r="CE1833" s="56"/>
      <c r="CF1833" s="56"/>
      <c r="CG1833" s="56"/>
    </row>
    <row r="1834" spans="1:88" ht="15">
      <c r="A1834" s="139"/>
      <c r="B1834" s="137"/>
      <c r="C1834" s="138"/>
      <c r="D1834" s="142"/>
      <c r="E1834" s="140"/>
      <c r="F1834" s="10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D1834" s="56"/>
      <c r="AE1834" s="56"/>
      <c r="AF1834" s="56"/>
      <c r="AG1834" s="56"/>
      <c r="AH1834" s="56"/>
      <c r="AI1834" s="56"/>
      <c r="AJ1834" s="56"/>
      <c r="AK1834" s="56"/>
      <c r="AL1834" s="56"/>
      <c r="AM1834" s="56"/>
      <c r="AU1834" s="296"/>
      <c r="AV1834" s="299"/>
      <c r="AW1834" s="308"/>
      <c r="AX1834" s="290"/>
      <c r="AY1834" s="141" t="s">
        <v>34</v>
      </c>
      <c r="AZ1834" s="10">
        <f t="shared" si="4255"/>
        <v>0</v>
      </c>
      <c r="BA1834" s="12"/>
      <c r="BB1834" s="12"/>
      <c r="BC1834" s="12"/>
      <c r="BD1834" s="12"/>
      <c r="BE1834" s="12"/>
      <c r="BF1834" s="12"/>
      <c r="BG1834" s="12"/>
      <c r="BH1834" s="12"/>
      <c r="BI1834" s="12"/>
      <c r="BJ1834" s="12"/>
      <c r="BK1834" s="12"/>
      <c r="BL1834" s="12"/>
      <c r="BM1834" s="12"/>
      <c r="BN1834" s="12"/>
      <c r="BO1834" s="12"/>
      <c r="BP1834" s="12"/>
      <c r="BQ1834" s="12"/>
      <c r="BR1834" s="12"/>
      <c r="BS1834" s="12"/>
      <c r="BT1834" s="12"/>
      <c r="BX1834" s="56"/>
      <c r="BY1834" s="56"/>
      <c r="BZ1834" s="56"/>
      <c r="CA1834" s="56"/>
      <c r="CB1834" s="56"/>
      <c r="CC1834" s="56"/>
      <c r="CD1834" s="56"/>
      <c r="CE1834" s="56"/>
      <c r="CF1834" s="56"/>
      <c r="CG1834" s="56"/>
    </row>
    <row r="1835" spans="1:88" ht="15">
      <c r="A1835" s="139"/>
      <c r="B1835" s="137"/>
      <c r="C1835" s="138"/>
      <c r="D1835" s="142"/>
      <c r="E1835" s="140"/>
      <c r="F1835" s="10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D1835" s="56"/>
      <c r="AE1835" s="56"/>
      <c r="AF1835" s="56"/>
      <c r="AG1835" s="56"/>
      <c r="AH1835" s="56"/>
      <c r="AI1835" s="56"/>
      <c r="AJ1835" s="56"/>
      <c r="AK1835" s="56"/>
      <c r="AL1835" s="56"/>
      <c r="AM1835" s="56"/>
      <c r="AU1835" s="296"/>
      <c r="AV1835" s="299"/>
      <c r="AW1835" s="308"/>
      <c r="AX1835" s="294" t="s">
        <v>35</v>
      </c>
      <c r="AY1835" s="294"/>
      <c r="AZ1835" s="10">
        <f>AZ1829+AZ1830+AZ1831+AZ1832+AZ1833+AZ1834</f>
        <v>4031807.4</v>
      </c>
      <c r="BA1835" s="12">
        <f t="shared" ref="BA1835:BT1835" si="4256">BA1829+BA1830+BA1831+BA1832+BA1833+BA1834</f>
        <v>4031807.4</v>
      </c>
      <c r="BB1835" s="12">
        <f t="shared" si="4256"/>
        <v>0</v>
      </c>
      <c r="BC1835" s="12">
        <f t="shared" si="4256"/>
        <v>0</v>
      </c>
      <c r="BD1835" s="12">
        <f t="shared" si="4256"/>
        <v>0</v>
      </c>
      <c r="BE1835" s="12">
        <f t="shared" si="4256"/>
        <v>0</v>
      </c>
      <c r="BF1835" s="12">
        <f t="shared" si="4256"/>
        <v>0</v>
      </c>
      <c r="BG1835" s="12">
        <f t="shared" si="4256"/>
        <v>0</v>
      </c>
      <c r="BH1835" s="12">
        <f t="shared" si="4256"/>
        <v>0</v>
      </c>
      <c r="BI1835" s="12">
        <f t="shared" si="4256"/>
        <v>0</v>
      </c>
      <c r="BJ1835" s="12">
        <f t="shared" si="4256"/>
        <v>0</v>
      </c>
      <c r="BK1835" s="12">
        <f t="shared" si="4256"/>
        <v>0</v>
      </c>
      <c r="BL1835" s="12">
        <f t="shared" si="4256"/>
        <v>0</v>
      </c>
      <c r="BM1835" s="12">
        <f t="shared" si="4256"/>
        <v>0</v>
      </c>
      <c r="BN1835" s="12">
        <f t="shared" si="4256"/>
        <v>0</v>
      </c>
      <c r="BO1835" s="12">
        <f t="shared" si="4256"/>
        <v>0</v>
      </c>
      <c r="BP1835" s="12">
        <f t="shared" si="4256"/>
        <v>0</v>
      </c>
      <c r="BQ1835" s="12">
        <f t="shared" si="4256"/>
        <v>0</v>
      </c>
      <c r="BR1835" s="12">
        <f t="shared" si="4256"/>
        <v>0</v>
      </c>
      <c r="BS1835" s="12">
        <f t="shared" si="4256"/>
        <v>0</v>
      </c>
      <c r="BT1835" s="12">
        <f t="shared" si="4256"/>
        <v>0</v>
      </c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</row>
    <row r="1836" spans="1:88" ht="15">
      <c r="A1836" s="139"/>
      <c r="B1836" s="137"/>
      <c r="C1836" s="138"/>
      <c r="D1836" s="142"/>
      <c r="E1836" s="140"/>
      <c r="F1836" s="10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D1836" s="56"/>
      <c r="AE1836" s="56"/>
      <c r="AF1836" s="56"/>
      <c r="AG1836" s="56"/>
      <c r="AH1836" s="56"/>
      <c r="AI1836" s="56"/>
      <c r="AJ1836" s="56"/>
      <c r="AK1836" s="56"/>
      <c r="AL1836" s="56"/>
      <c r="AM1836" s="56"/>
      <c r="AU1836" s="296"/>
      <c r="AV1836" s="299"/>
      <c r="AW1836" s="308"/>
      <c r="AX1836" s="294" t="s">
        <v>53</v>
      </c>
      <c r="AY1836" s="294"/>
      <c r="AZ1836" s="10">
        <f>ROUND(AZ1835/AW1829,2)</f>
        <v>1659.18</v>
      </c>
      <c r="BA1836" s="12">
        <f>ROUND(BA1835/AW1829,2)</f>
        <v>1659.18</v>
      </c>
      <c r="BB1836" s="12">
        <f>ROUND(BB1835/AW1829,2)</f>
        <v>0</v>
      </c>
      <c r="BC1836" s="12">
        <f>ROUND(BC1835/AW1829,2)</f>
        <v>0</v>
      </c>
      <c r="BD1836" s="12">
        <f>ROUND(BD1835/AW1829,2)</f>
        <v>0</v>
      </c>
      <c r="BE1836" s="12">
        <f>ROUND(BE1835/AW1829,2)</f>
        <v>0</v>
      </c>
      <c r="BF1836" s="12">
        <f>ROUND(BF1835/AW1829,2)</f>
        <v>0</v>
      </c>
      <c r="BG1836" s="12">
        <f>ROUND(BG1835/AW1829,2)</f>
        <v>0</v>
      </c>
      <c r="BH1836" s="12">
        <f>ROUND(BH1835/AW1829,2)</f>
        <v>0</v>
      </c>
      <c r="BI1836" s="12">
        <f>ROUND(BI1835/AW1829,2)</f>
        <v>0</v>
      </c>
      <c r="BJ1836" s="12">
        <f>ROUND(BJ1835/AW1829,2)</f>
        <v>0</v>
      </c>
      <c r="BK1836" s="12">
        <f>ROUND(BK1835/AW1829,2)</f>
        <v>0</v>
      </c>
      <c r="BL1836" s="12">
        <f>ROUND(BL1835/AW1829,2)</f>
        <v>0</v>
      </c>
      <c r="BM1836" s="12">
        <f>ROUND(BM1835/AW1829,2)</f>
        <v>0</v>
      </c>
      <c r="BN1836" s="12">
        <f>ROUND(BN1835/AW1829,2)</f>
        <v>0</v>
      </c>
      <c r="BO1836" s="12">
        <f>ROUND(BO1835/AW1829,2)</f>
        <v>0</v>
      </c>
      <c r="BP1836" s="12">
        <f>ROUND(BP1835/AW1829,2)</f>
        <v>0</v>
      </c>
      <c r="BQ1836" s="12">
        <f>ROUND(BQ1835/AW1829,2)</f>
        <v>0</v>
      </c>
      <c r="BR1836" s="12">
        <f>ROUND(BR1835/AW1829,2)</f>
        <v>0</v>
      </c>
      <c r="BS1836" s="12">
        <f>ROUND(BS1835/AW1829,2)</f>
        <v>0</v>
      </c>
      <c r="BT1836" s="12">
        <f>ROUND(BT1835/AW1829,2)</f>
        <v>0</v>
      </c>
      <c r="BX1836" s="56"/>
      <c r="BY1836" s="56"/>
      <c r="BZ1836" s="56"/>
      <c r="CA1836" s="56"/>
      <c r="CB1836" s="56"/>
      <c r="CC1836" s="56"/>
      <c r="CD1836" s="56"/>
      <c r="CE1836" s="56"/>
      <c r="CF1836" s="56"/>
      <c r="CG1836" s="56"/>
    </row>
    <row r="1837" spans="1:88" ht="15">
      <c r="A1837" s="139"/>
      <c r="B1837" s="137"/>
      <c r="C1837" s="138"/>
      <c r="D1837" s="142"/>
      <c r="E1837" s="140"/>
      <c r="F1837" s="10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D1837" s="56"/>
      <c r="AE1837" s="56"/>
      <c r="AF1837" s="56"/>
      <c r="AG1837" s="56"/>
      <c r="AH1837" s="56"/>
      <c r="AI1837" s="56"/>
      <c r="AJ1837" s="56"/>
      <c r="AK1837" s="56"/>
      <c r="AL1837" s="56"/>
      <c r="AM1837" s="56"/>
      <c r="AU1837" s="297"/>
      <c r="AV1837" s="300"/>
      <c r="AW1837" s="309"/>
      <c r="AX1837" s="292" t="s">
        <v>54</v>
      </c>
      <c r="AY1837" s="293"/>
      <c r="AZ1837" s="10" t="s">
        <v>36</v>
      </c>
      <c r="BA1837" s="12">
        <f>BA1836</f>
        <v>1659.18</v>
      </c>
      <c r="BB1837" s="12" t="s">
        <v>36</v>
      </c>
      <c r="BC1837" s="12">
        <f>IF(BY1837=FALSE,0,BY1837)</f>
        <v>0</v>
      </c>
      <c r="BD1837" s="12">
        <f>IF(BZ1837=FALSE,0,BZ1837)</f>
        <v>0</v>
      </c>
      <c r="BE1837" s="12" t="s">
        <v>36</v>
      </c>
      <c r="BF1837" s="12">
        <f>IF(CA1837=FALSE,0,CA1837)</f>
        <v>0</v>
      </c>
      <c r="BG1837" s="12" t="s">
        <v>36</v>
      </c>
      <c r="BH1837" s="12" t="s">
        <v>36</v>
      </c>
      <c r="BI1837" s="12" t="s">
        <v>36</v>
      </c>
      <c r="BJ1837" s="12" t="s">
        <v>36</v>
      </c>
      <c r="BK1837" s="12">
        <f>IF(CB1837=FALSE,0,CB1837)</f>
        <v>0</v>
      </c>
      <c r="BL1837" s="12" t="s">
        <v>36</v>
      </c>
      <c r="BM1837" s="12">
        <f>IF(CC1837=FALSE,0,CC1837)</f>
        <v>0</v>
      </c>
      <c r="BN1837" s="12" t="s">
        <v>36</v>
      </c>
      <c r="BO1837" s="12">
        <f>IF(CD1837=FALSE,0,CD1837)</f>
        <v>0</v>
      </c>
      <c r="BP1837" s="12">
        <f>IF(CE1837=FALSE,0,CE1837)</f>
        <v>0</v>
      </c>
      <c r="BQ1837" s="12">
        <f>IF(CF1837=FALSE,0,CF1837)</f>
        <v>0</v>
      </c>
      <c r="BR1837" s="12" t="s">
        <v>36</v>
      </c>
      <c r="BS1837" s="12">
        <f>IF(CG1837=FALSE,0,CG1837)</f>
        <v>0</v>
      </c>
      <c r="BT1837" s="12" t="s">
        <v>36</v>
      </c>
      <c r="BX1837" s="56"/>
      <c r="BY1837" s="56"/>
      <c r="BZ1837" s="56"/>
      <c r="CA1837" s="56"/>
      <c r="CB1837" s="56"/>
      <c r="CC1837" s="56"/>
      <c r="CD1837" s="56"/>
      <c r="CE1837" s="56"/>
      <c r="CF1837" s="56"/>
      <c r="CG1837" s="56"/>
    </row>
    <row r="1838" spans="1:88" ht="30">
      <c r="A1838" s="139"/>
      <c r="B1838" s="137"/>
      <c r="C1838" s="138"/>
      <c r="D1838" s="142"/>
      <c r="E1838" s="140"/>
      <c r="F1838" s="10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D1838" s="56"/>
      <c r="AE1838" s="56"/>
      <c r="AF1838" s="56"/>
      <c r="AG1838" s="56"/>
      <c r="AH1838" s="56"/>
      <c r="AI1838" s="56"/>
      <c r="AJ1838" s="56"/>
      <c r="AK1838" s="56"/>
      <c r="AL1838" s="56"/>
      <c r="AM1838" s="56"/>
      <c r="AU1838" s="295" t="s">
        <v>43</v>
      </c>
      <c r="AV1838" s="298" t="s">
        <v>444</v>
      </c>
      <c r="AW1838" s="307">
        <v>2513.6</v>
      </c>
      <c r="AX1838" s="290" t="s">
        <v>27</v>
      </c>
      <c r="AY1838" s="140" t="s">
        <v>28</v>
      </c>
      <c r="AZ1838" s="10">
        <f>BA1838+BC1838+BD1838+BF1838+BK1838+BM1838+BO1838+BP1838+BQ1838+BS1838+BT1838</f>
        <v>4170514.85</v>
      </c>
      <c r="BA1838" s="12">
        <v>4170514.85</v>
      </c>
      <c r="BB1838" s="12">
        <f>ROUND(H1838*2,2)</f>
        <v>0</v>
      </c>
      <c r="BC1838" s="12">
        <f>ROUND($C1838*BC1846,2)</f>
        <v>0</v>
      </c>
      <c r="BD1838" s="12">
        <f>ROUND($C1838*BD1846,2)</f>
        <v>0</v>
      </c>
      <c r="BE1838" s="12">
        <f>ROUND(K1838*2,2)</f>
        <v>0</v>
      </c>
      <c r="BF1838" s="12">
        <f>ROUND($C1838*BF1846,2)</f>
        <v>0</v>
      </c>
      <c r="BG1838" s="12">
        <f>ROUND(M1838*2,2)</f>
        <v>0</v>
      </c>
      <c r="BH1838" s="12">
        <f>ROUND(N1838*2,2)</f>
        <v>0</v>
      </c>
      <c r="BI1838" s="12">
        <f>ROUND(O1838*2,2)</f>
        <v>0</v>
      </c>
      <c r="BJ1838" s="12">
        <f>ROUND(P1838*2,2)</f>
        <v>0</v>
      </c>
      <c r="BK1838" s="12">
        <f>ROUND($C1838*BK1846,2)</f>
        <v>0</v>
      </c>
      <c r="BL1838" s="12">
        <f>ROUND(R1838*2,2)</f>
        <v>0</v>
      </c>
      <c r="BM1838" s="12">
        <f>ROUND($C1838*BM1846,2)</f>
        <v>0</v>
      </c>
      <c r="BN1838" s="12">
        <f>ROUND(T1838*2,2)</f>
        <v>0</v>
      </c>
      <c r="BO1838" s="12">
        <f>ROUND($C1838*BO1846,2)</f>
        <v>0</v>
      </c>
      <c r="BP1838" s="12">
        <f>ROUND(V1838*2,2)</f>
        <v>0</v>
      </c>
      <c r="BQ1838" s="12">
        <f>ROUND($C1838*BQ1846,2)</f>
        <v>0</v>
      </c>
      <c r="BR1838" s="12">
        <f>ROUND(X1838*2,2)</f>
        <v>0</v>
      </c>
      <c r="BS1838" s="12">
        <f>ROUND(Y1838*2,2)</f>
        <v>0</v>
      </c>
      <c r="BT1838" s="12">
        <f>ROUND(Z1838*2,2)</f>
        <v>0</v>
      </c>
      <c r="BX1838" s="56"/>
      <c r="BY1838" s="56"/>
      <c r="BZ1838" s="56"/>
      <c r="CA1838" s="56"/>
      <c r="CB1838" s="56"/>
      <c r="CC1838" s="56"/>
      <c r="CD1838" s="56"/>
      <c r="CE1838" s="56"/>
      <c r="CF1838" s="56"/>
      <c r="CG1838" s="56"/>
    </row>
    <row r="1839" spans="1:88" ht="60">
      <c r="A1839" s="139"/>
      <c r="B1839" s="137"/>
      <c r="C1839" s="138"/>
      <c r="D1839" s="142"/>
      <c r="E1839" s="140"/>
      <c r="F1839" s="10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D1839" s="56"/>
      <c r="AE1839" s="56"/>
      <c r="AF1839" s="56"/>
      <c r="AG1839" s="56"/>
      <c r="AH1839" s="56"/>
      <c r="AI1839" s="56"/>
      <c r="AJ1839" s="56"/>
      <c r="AK1839" s="56"/>
      <c r="AL1839" s="56"/>
      <c r="AM1839" s="56"/>
      <c r="AU1839" s="296"/>
      <c r="AV1839" s="299"/>
      <c r="AW1839" s="308"/>
      <c r="AX1839" s="290"/>
      <c r="AY1839" s="140" t="s">
        <v>29</v>
      </c>
      <c r="AZ1839" s="10"/>
      <c r="BA1839" s="12"/>
      <c r="BB1839" s="12"/>
      <c r="BC1839" s="12"/>
      <c r="BD1839" s="12"/>
      <c r="BE1839" s="12"/>
      <c r="BF1839" s="12"/>
      <c r="BG1839" s="12"/>
      <c r="BH1839" s="12"/>
      <c r="BI1839" s="12"/>
      <c r="BJ1839" s="12"/>
      <c r="BK1839" s="12"/>
      <c r="BL1839" s="12"/>
      <c r="BM1839" s="12"/>
      <c r="BN1839" s="12"/>
      <c r="BO1839" s="12"/>
      <c r="BP1839" s="12"/>
      <c r="BQ1839" s="12"/>
      <c r="BR1839" s="12"/>
      <c r="BS1839" s="12"/>
      <c r="BT1839" s="12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</row>
    <row r="1840" spans="1:88" ht="105">
      <c r="A1840" s="139"/>
      <c r="B1840" s="137"/>
      <c r="C1840" s="138"/>
      <c r="D1840" s="142"/>
      <c r="E1840" s="140"/>
      <c r="F1840" s="10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D1840" s="56"/>
      <c r="AE1840" s="56"/>
      <c r="AF1840" s="56"/>
      <c r="AG1840" s="56"/>
      <c r="AH1840" s="56"/>
      <c r="AI1840" s="56"/>
      <c r="AJ1840" s="56"/>
      <c r="AK1840" s="56"/>
      <c r="AL1840" s="56"/>
      <c r="AM1840" s="56"/>
      <c r="AU1840" s="296"/>
      <c r="AV1840" s="299"/>
      <c r="AW1840" s="308"/>
      <c r="AX1840" s="290" t="s">
        <v>30</v>
      </c>
      <c r="AY1840" s="140" t="s">
        <v>31</v>
      </c>
      <c r="AZ1840" s="10">
        <f t="shared" ref="AZ1840:AZ1843" si="4257">BA1840+BC1840+BD1840+BF1840+BK1840+BM1840+BO1840+BP1840+BQ1840+BS1840+BT1840</f>
        <v>0</v>
      </c>
      <c r="BA1840" s="12"/>
      <c r="BB1840" s="12"/>
      <c r="BC1840" s="12"/>
      <c r="BD1840" s="12"/>
      <c r="BE1840" s="12"/>
      <c r="BF1840" s="12"/>
      <c r="BG1840" s="12"/>
      <c r="BH1840" s="12"/>
      <c r="BI1840" s="12"/>
      <c r="BJ1840" s="12"/>
      <c r="BK1840" s="12"/>
      <c r="BL1840" s="12"/>
      <c r="BM1840" s="12"/>
      <c r="BN1840" s="12"/>
      <c r="BO1840" s="12"/>
      <c r="BP1840" s="12"/>
      <c r="BQ1840" s="12"/>
      <c r="BR1840" s="12"/>
      <c r="BS1840" s="12"/>
      <c r="BT1840" s="12"/>
      <c r="BX1840" s="56"/>
      <c r="BY1840" s="56"/>
      <c r="BZ1840" s="56"/>
      <c r="CA1840" s="56"/>
      <c r="CB1840" s="56"/>
      <c r="CC1840" s="56"/>
      <c r="CD1840" s="56"/>
      <c r="CE1840" s="56"/>
      <c r="CF1840" s="56"/>
      <c r="CG1840" s="56"/>
    </row>
    <row r="1841" spans="1:88" ht="15">
      <c r="A1841" s="139"/>
      <c r="B1841" s="137"/>
      <c r="C1841" s="138"/>
      <c r="D1841" s="142"/>
      <c r="E1841" s="140"/>
      <c r="F1841" s="10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D1841" s="56"/>
      <c r="AE1841" s="56"/>
      <c r="AF1841" s="56"/>
      <c r="AG1841" s="56"/>
      <c r="AH1841" s="56"/>
      <c r="AI1841" s="56"/>
      <c r="AJ1841" s="56"/>
      <c r="AK1841" s="56"/>
      <c r="AL1841" s="56"/>
      <c r="AM1841" s="56"/>
      <c r="AU1841" s="296"/>
      <c r="AV1841" s="299"/>
      <c r="AW1841" s="308"/>
      <c r="AX1841" s="290"/>
      <c r="AY1841" s="140" t="s">
        <v>32</v>
      </c>
      <c r="AZ1841" s="10">
        <f t="shared" si="4257"/>
        <v>0</v>
      </c>
      <c r="BA1841" s="12"/>
      <c r="BB1841" s="12"/>
      <c r="BC1841" s="12"/>
      <c r="BD1841" s="12"/>
      <c r="BE1841" s="12"/>
      <c r="BF1841" s="12"/>
      <c r="BG1841" s="12"/>
      <c r="BH1841" s="12"/>
      <c r="BI1841" s="12"/>
      <c r="BJ1841" s="12"/>
      <c r="BK1841" s="12"/>
      <c r="BL1841" s="12"/>
      <c r="BM1841" s="12"/>
      <c r="BN1841" s="12"/>
      <c r="BO1841" s="12"/>
      <c r="BP1841" s="12"/>
      <c r="BQ1841" s="12"/>
      <c r="BR1841" s="12"/>
      <c r="BS1841" s="12"/>
      <c r="BT1841" s="12"/>
      <c r="BX1841" s="56"/>
      <c r="BY1841" s="56"/>
      <c r="BZ1841" s="56"/>
      <c r="CA1841" s="56"/>
      <c r="CB1841" s="56"/>
      <c r="CC1841" s="56"/>
      <c r="CD1841" s="56"/>
      <c r="CE1841" s="56"/>
      <c r="CF1841" s="56"/>
      <c r="CG1841" s="56"/>
    </row>
    <row r="1842" spans="1:88" ht="15">
      <c r="A1842" s="139"/>
      <c r="B1842" s="137"/>
      <c r="C1842" s="138"/>
      <c r="D1842" s="142"/>
      <c r="E1842" s="140"/>
      <c r="F1842" s="10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D1842" s="56"/>
      <c r="AE1842" s="56"/>
      <c r="AF1842" s="56"/>
      <c r="AG1842" s="56"/>
      <c r="AH1842" s="56"/>
      <c r="AI1842" s="56"/>
      <c r="AJ1842" s="56"/>
      <c r="AK1842" s="56"/>
      <c r="AL1842" s="56"/>
      <c r="AM1842" s="56"/>
      <c r="AU1842" s="296"/>
      <c r="AV1842" s="299"/>
      <c r="AW1842" s="308"/>
      <c r="AX1842" s="290"/>
      <c r="AY1842" s="140" t="s">
        <v>33</v>
      </c>
      <c r="AZ1842" s="10">
        <f t="shared" si="4257"/>
        <v>0</v>
      </c>
      <c r="BA1842" s="12"/>
      <c r="BB1842" s="12"/>
      <c r="BC1842" s="12"/>
      <c r="BD1842" s="12"/>
      <c r="BE1842" s="12"/>
      <c r="BF1842" s="12"/>
      <c r="BG1842" s="12"/>
      <c r="BH1842" s="12"/>
      <c r="BI1842" s="12"/>
      <c r="BJ1842" s="12"/>
      <c r="BK1842" s="12"/>
      <c r="BL1842" s="12"/>
      <c r="BM1842" s="12"/>
      <c r="BN1842" s="12"/>
      <c r="BO1842" s="12"/>
      <c r="BP1842" s="12"/>
      <c r="BQ1842" s="12"/>
      <c r="BR1842" s="12"/>
      <c r="BS1842" s="12"/>
      <c r="BT1842" s="12"/>
      <c r="BX1842" s="56"/>
      <c r="BY1842" s="56"/>
      <c r="BZ1842" s="56"/>
      <c r="CA1842" s="56"/>
      <c r="CB1842" s="56"/>
      <c r="CC1842" s="56"/>
      <c r="CD1842" s="56"/>
      <c r="CE1842" s="56"/>
      <c r="CF1842" s="56"/>
      <c r="CG1842" s="56"/>
    </row>
    <row r="1843" spans="1:88" ht="15">
      <c r="A1843" s="139"/>
      <c r="B1843" s="137"/>
      <c r="C1843" s="138"/>
      <c r="D1843" s="142"/>
      <c r="E1843" s="140"/>
      <c r="F1843" s="10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D1843" s="56"/>
      <c r="AE1843" s="56"/>
      <c r="AF1843" s="56"/>
      <c r="AG1843" s="56"/>
      <c r="AH1843" s="56"/>
      <c r="AI1843" s="56"/>
      <c r="AJ1843" s="56"/>
      <c r="AK1843" s="56"/>
      <c r="AL1843" s="56"/>
      <c r="AM1843" s="56"/>
      <c r="AU1843" s="296"/>
      <c r="AV1843" s="299"/>
      <c r="AW1843" s="308"/>
      <c r="AX1843" s="290"/>
      <c r="AY1843" s="140" t="s">
        <v>34</v>
      </c>
      <c r="AZ1843" s="10">
        <f t="shared" si="4257"/>
        <v>0</v>
      </c>
      <c r="BA1843" s="12"/>
      <c r="BB1843" s="12"/>
      <c r="BC1843" s="12"/>
      <c r="BD1843" s="12"/>
      <c r="BE1843" s="12"/>
      <c r="BF1843" s="12"/>
      <c r="BG1843" s="12"/>
      <c r="BH1843" s="12"/>
      <c r="BI1843" s="12"/>
      <c r="BJ1843" s="12"/>
      <c r="BK1843" s="12"/>
      <c r="BL1843" s="12"/>
      <c r="BM1843" s="12"/>
      <c r="BN1843" s="12"/>
      <c r="BO1843" s="12"/>
      <c r="BP1843" s="12"/>
      <c r="BQ1843" s="12"/>
      <c r="BR1843" s="12"/>
      <c r="BS1843" s="12"/>
      <c r="BT1843" s="12"/>
      <c r="BX1843" s="56"/>
      <c r="BY1843" s="56"/>
      <c r="BZ1843" s="56"/>
      <c r="CA1843" s="56"/>
      <c r="CB1843" s="56"/>
      <c r="CC1843" s="56"/>
      <c r="CD1843" s="56"/>
      <c r="CE1843" s="56"/>
      <c r="CF1843" s="56"/>
      <c r="CG1843" s="56"/>
    </row>
    <row r="1844" spans="1:88" ht="15">
      <c r="A1844" s="139"/>
      <c r="B1844" s="137"/>
      <c r="C1844" s="138"/>
      <c r="D1844" s="142"/>
      <c r="E1844" s="140"/>
      <c r="F1844" s="10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D1844" s="56"/>
      <c r="AE1844" s="56"/>
      <c r="AF1844" s="56"/>
      <c r="AG1844" s="56"/>
      <c r="AH1844" s="56"/>
      <c r="AI1844" s="56"/>
      <c r="AJ1844" s="56"/>
      <c r="AK1844" s="56"/>
      <c r="AL1844" s="56"/>
      <c r="AM1844" s="56"/>
      <c r="AU1844" s="296"/>
      <c r="AV1844" s="299"/>
      <c r="AW1844" s="308"/>
      <c r="AX1844" s="292" t="s">
        <v>35</v>
      </c>
      <c r="AY1844" s="293"/>
      <c r="AZ1844" s="10">
        <f>AZ1838+AZ1839+AZ1840+AZ1841+AZ1842+AZ1843</f>
        <v>4170514.85</v>
      </c>
      <c r="BA1844" s="12">
        <f t="shared" ref="BA1844:BT1844" si="4258">BA1838+BA1839+BA1840+BA1841+BA1842+BA1843</f>
        <v>4170514.85</v>
      </c>
      <c r="BB1844" s="12">
        <f t="shared" si="4258"/>
        <v>0</v>
      </c>
      <c r="BC1844" s="12">
        <f t="shared" si="4258"/>
        <v>0</v>
      </c>
      <c r="BD1844" s="12">
        <f t="shared" si="4258"/>
        <v>0</v>
      </c>
      <c r="BE1844" s="12">
        <f t="shared" si="4258"/>
        <v>0</v>
      </c>
      <c r="BF1844" s="12">
        <f t="shared" si="4258"/>
        <v>0</v>
      </c>
      <c r="BG1844" s="12">
        <f t="shared" si="4258"/>
        <v>0</v>
      </c>
      <c r="BH1844" s="12">
        <f t="shared" si="4258"/>
        <v>0</v>
      </c>
      <c r="BI1844" s="12">
        <f t="shared" si="4258"/>
        <v>0</v>
      </c>
      <c r="BJ1844" s="12">
        <f t="shared" si="4258"/>
        <v>0</v>
      </c>
      <c r="BK1844" s="12">
        <f t="shared" si="4258"/>
        <v>0</v>
      </c>
      <c r="BL1844" s="12">
        <f t="shared" si="4258"/>
        <v>0</v>
      </c>
      <c r="BM1844" s="12">
        <f t="shared" si="4258"/>
        <v>0</v>
      </c>
      <c r="BN1844" s="12">
        <f t="shared" si="4258"/>
        <v>0</v>
      </c>
      <c r="BO1844" s="12">
        <f t="shared" si="4258"/>
        <v>0</v>
      </c>
      <c r="BP1844" s="12">
        <f t="shared" si="4258"/>
        <v>0</v>
      </c>
      <c r="BQ1844" s="12">
        <f t="shared" si="4258"/>
        <v>0</v>
      </c>
      <c r="BR1844" s="12">
        <f t="shared" si="4258"/>
        <v>0</v>
      </c>
      <c r="BS1844" s="12">
        <f t="shared" si="4258"/>
        <v>0</v>
      </c>
      <c r="BT1844" s="12">
        <f t="shared" si="4258"/>
        <v>0</v>
      </c>
      <c r="BX1844" s="56"/>
      <c r="BY1844" s="56"/>
      <c r="BZ1844" s="56"/>
      <c r="CA1844" s="56"/>
      <c r="CB1844" s="56"/>
      <c r="CC1844" s="56"/>
      <c r="CD1844" s="56"/>
      <c r="CE1844" s="56"/>
      <c r="CF1844" s="56"/>
      <c r="CG1844" s="56"/>
    </row>
    <row r="1845" spans="1:88" ht="15">
      <c r="A1845" s="139"/>
      <c r="B1845" s="137"/>
      <c r="C1845" s="138"/>
      <c r="D1845" s="142"/>
      <c r="E1845" s="140"/>
      <c r="F1845" s="10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D1845" s="56"/>
      <c r="AE1845" s="56"/>
      <c r="AF1845" s="56"/>
      <c r="AG1845" s="56"/>
      <c r="AH1845" s="56"/>
      <c r="AI1845" s="56"/>
      <c r="AJ1845" s="56"/>
      <c r="AK1845" s="56"/>
      <c r="AL1845" s="56"/>
      <c r="AM1845" s="56"/>
      <c r="AU1845" s="296"/>
      <c r="AV1845" s="299"/>
      <c r="AW1845" s="308"/>
      <c r="AX1845" s="292" t="s">
        <v>53</v>
      </c>
      <c r="AY1845" s="293"/>
      <c r="AZ1845" s="10">
        <f>ROUND(AZ1844/AW1838,2)</f>
        <v>1659.18</v>
      </c>
      <c r="BA1845" s="12">
        <f>ROUND(BA1844/AW1838,2)</f>
        <v>1659.18</v>
      </c>
      <c r="BB1845" s="12">
        <f>ROUND(BB1844/AW1838,2)</f>
        <v>0</v>
      </c>
      <c r="BC1845" s="12">
        <f>ROUND(BC1844/AW1838,2)</f>
        <v>0</v>
      </c>
      <c r="BD1845" s="12">
        <f>ROUND(BD1844/AW1838,2)</f>
        <v>0</v>
      </c>
      <c r="BE1845" s="12">
        <f>ROUND(BE1844/AW1838,2)</f>
        <v>0</v>
      </c>
      <c r="BF1845" s="12">
        <f>ROUND(BF1844/AW1838,2)</f>
        <v>0</v>
      </c>
      <c r="BG1845" s="12">
        <f>ROUND(BG1844/AW1838,2)</f>
        <v>0</v>
      </c>
      <c r="BH1845" s="12">
        <f>ROUND(BH1844/AW1838,2)</f>
        <v>0</v>
      </c>
      <c r="BI1845" s="12">
        <f>ROUND(BI1844/AW1838,2)</f>
        <v>0</v>
      </c>
      <c r="BJ1845" s="12">
        <f>ROUND(BJ1844/AW1838,2)</f>
        <v>0</v>
      </c>
      <c r="BK1845" s="12">
        <f>ROUND(BK1844/AW1838,2)</f>
        <v>0</v>
      </c>
      <c r="BL1845" s="12">
        <f>ROUND(BL1844/AW1838,2)</f>
        <v>0</v>
      </c>
      <c r="BM1845" s="12">
        <f>ROUND(BM1844/AW1838,2)</f>
        <v>0</v>
      </c>
      <c r="BN1845" s="12">
        <f>ROUND(BN1844/AW1838,2)</f>
        <v>0</v>
      </c>
      <c r="BO1845" s="12">
        <f>ROUND(BO1844/AW1838,2)</f>
        <v>0</v>
      </c>
      <c r="BP1845" s="12">
        <f>ROUND(BP1844/AW1838,2)</f>
        <v>0</v>
      </c>
      <c r="BQ1845" s="12">
        <f>ROUND(BQ1844/AW1838,2)</f>
        <v>0</v>
      </c>
      <c r="BR1845" s="12">
        <f>ROUND(BR1844/AW1838,2)</f>
        <v>0</v>
      </c>
      <c r="BS1845" s="12">
        <f>ROUND(BS1844/AW1838,2)</f>
        <v>0</v>
      </c>
      <c r="BT1845" s="12">
        <f>ROUND(BT1844/AW1838,2)</f>
        <v>0</v>
      </c>
      <c r="BX1845" s="56"/>
      <c r="BY1845" s="56"/>
      <c r="BZ1845" s="56"/>
      <c r="CA1845" s="56"/>
      <c r="CB1845" s="56"/>
      <c r="CC1845" s="56"/>
      <c r="CD1845" s="56"/>
      <c r="CE1845" s="56"/>
      <c r="CF1845" s="56"/>
      <c r="CG1845" s="56"/>
    </row>
    <row r="1846" spans="1:88" ht="15">
      <c r="A1846" s="139"/>
      <c r="B1846" s="137"/>
      <c r="C1846" s="138"/>
      <c r="D1846" s="142"/>
      <c r="E1846" s="140"/>
      <c r="F1846" s="10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D1846" s="56"/>
      <c r="AE1846" s="56"/>
      <c r="AF1846" s="56"/>
      <c r="AG1846" s="56"/>
      <c r="AH1846" s="56"/>
      <c r="AI1846" s="56"/>
      <c r="AJ1846" s="56"/>
      <c r="AK1846" s="56"/>
      <c r="AL1846" s="56"/>
      <c r="AM1846" s="56"/>
      <c r="AU1846" s="297"/>
      <c r="AV1846" s="300"/>
      <c r="AW1846" s="309"/>
      <c r="AX1846" s="292" t="s">
        <v>54</v>
      </c>
      <c r="AY1846" s="293"/>
      <c r="AZ1846" s="10" t="s">
        <v>36</v>
      </c>
      <c r="BA1846" s="12">
        <f>BA1845</f>
        <v>1659.18</v>
      </c>
      <c r="BB1846" s="12" t="s">
        <v>36</v>
      </c>
      <c r="BC1846" s="12">
        <f>IF(BY1846=FALSE,0,BY1846)</f>
        <v>0</v>
      </c>
      <c r="BD1846" s="12">
        <f>IF(BZ1846=FALSE,0,BZ1846)</f>
        <v>0</v>
      </c>
      <c r="BE1846" s="12" t="s">
        <v>36</v>
      </c>
      <c r="BF1846" s="12">
        <f>IF(CA1846=FALSE,0,CA1846)</f>
        <v>0</v>
      </c>
      <c r="BG1846" s="12" t="s">
        <v>36</v>
      </c>
      <c r="BH1846" s="12" t="s">
        <v>36</v>
      </c>
      <c r="BI1846" s="12" t="s">
        <v>36</v>
      </c>
      <c r="BJ1846" s="12" t="s">
        <v>36</v>
      </c>
      <c r="BK1846" s="12">
        <f>IF(CB1846=FALSE,0,CB1846)</f>
        <v>0</v>
      </c>
      <c r="BL1846" s="12" t="s">
        <v>36</v>
      </c>
      <c r="BM1846" s="12">
        <f>IF(CC1846=FALSE,0,CC1846)</f>
        <v>0</v>
      </c>
      <c r="BN1846" s="12" t="s">
        <v>36</v>
      </c>
      <c r="BO1846" s="12">
        <f>IF(CD1846=FALSE,0,CD1846)</f>
        <v>0</v>
      </c>
      <c r="BP1846" s="12">
        <f>IF(CE1846=FALSE,0,CE1846)</f>
        <v>0</v>
      </c>
      <c r="BQ1846" s="12">
        <f>IF(CF1846=FALSE,0,CF1846)</f>
        <v>0</v>
      </c>
      <c r="BR1846" s="12" t="s">
        <v>36</v>
      </c>
      <c r="BS1846" s="12">
        <f>IF(CG1846=FALSE,0,CG1846)</f>
        <v>0</v>
      </c>
      <c r="BT1846" s="12" t="s">
        <v>36</v>
      </c>
      <c r="BX1846" s="56"/>
      <c r="BY1846" s="56"/>
      <c r="BZ1846" s="56"/>
      <c r="CA1846" s="56"/>
      <c r="CB1846" s="56"/>
      <c r="CC1846" s="56"/>
      <c r="CD1846" s="56"/>
      <c r="CE1846" s="56"/>
      <c r="CF1846" s="56"/>
      <c r="CG1846" s="56"/>
    </row>
    <row r="1847" spans="1:88" ht="30" customHeight="1">
      <c r="A1847" s="298"/>
      <c r="B1847" s="298" t="s">
        <v>341</v>
      </c>
      <c r="C1847" s="307">
        <f>C1775+C1784+C1793+C1802+C1811+C1820</f>
        <v>33350.660000000003</v>
      </c>
      <c r="D1847" s="298" t="s">
        <v>27</v>
      </c>
      <c r="E1847" s="36" t="s">
        <v>28</v>
      </c>
      <c r="F1847" s="10">
        <f>G1847+I1847+J1847+L1847+Q1847+S1847+U1847+V1847+W1847+Y1847+Z1847</f>
        <v>26221340.43</v>
      </c>
      <c r="G1847" s="44">
        <f t="shared" ref="G1847:Z1847" si="4259">G1775+G1784+G1793+G1802+G1811+G1820</f>
        <v>26221340.43</v>
      </c>
      <c r="H1847" s="13">
        <f t="shared" si="4259"/>
        <v>0</v>
      </c>
      <c r="I1847" s="13">
        <f t="shared" si="4259"/>
        <v>0</v>
      </c>
      <c r="J1847" s="13">
        <f t="shared" si="4259"/>
        <v>0</v>
      </c>
      <c r="K1847" s="13">
        <f t="shared" si="4259"/>
        <v>0</v>
      </c>
      <c r="L1847" s="13">
        <f t="shared" si="4259"/>
        <v>0</v>
      </c>
      <c r="M1847" s="13">
        <f t="shared" si="4259"/>
        <v>0</v>
      </c>
      <c r="N1847" s="13">
        <f t="shared" si="4259"/>
        <v>0</v>
      </c>
      <c r="O1847" s="13">
        <f t="shared" si="4259"/>
        <v>0</v>
      </c>
      <c r="P1847" s="13">
        <f t="shared" si="4259"/>
        <v>0</v>
      </c>
      <c r="Q1847" s="13">
        <f t="shared" si="4259"/>
        <v>0</v>
      </c>
      <c r="R1847" s="13">
        <f t="shared" si="4259"/>
        <v>0</v>
      </c>
      <c r="S1847" s="13">
        <f t="shared" si="4259"/>
        <v>0</v>
      </c>
      <c r="T1847" s="13">
        <f t="shared" si="4259"/>
        <v>0</v>
      </c>
      <c r="U1847" s="13">
        <f t="shared" si="4259"/>
        <v>0</v>
      </c>
      <c r="V1847" s="13">
        <f t="shared" si="4259"/>
        <v>0</v>
      </c>
      <c r="W1847" s="13">
        <f t="shared" si="4259"/>
        <v>0</v>
      </c>
      <c r="X1847" s="13">
        <f t="shared" si="4259"/>
        <v>0</v>
      </c>
      <c r="Y1847" s="13">
        <f t="shared" si="4259"/>
        <v>0</v>
      </c>
      <c r="Z1847" s="13">
        <f t="shared" si="4259"/>
        <v>0</v>
      </c>
      <c r="AA1847" s="27" t="s">
        <v>328</v>
      </c>
      <c r="AO1847" s="4">
        <f t="shared" ref="AO1847:AO1875" si="4260">IF(ISERROR(FIND(2015,A1847,1)),0,2015)</f>
        <v>0</v>
      </c>
      <c r="AP1847" s="4">
        <f t="shared" ref="AP1847:AP1875" si="4261">IF(ISERROR(FIND(2016,A1847,1)),0,2016)</f>
        <v>0</v>
      </c>
      <c r="AQ1847" s="4">
        <f t="shared" si="4182"/>
        <v>0</v>
      </c>
      <c r="AU1847" s="316"/>
      <c r="AV1847" s="316" t="s">
        <v>341</v>
      </c>
      <c r="AW1847" s="317">
        <f>AW1775+AW1784+AW1793+AW1802+AW1811+AW1820+AW1829+AW1838</f>
        <v>32354.26</v>
      </c>
      <c r="AX1847" s="316" t="s">
        <v>27</v>
      </c>
      <c r="AY1847" s="36" t="s">
        <v>28</v>
      </c>
      <c r="AZ1847" s="10">
        <f>BA1847+BC1847+BD1847+BF1847+BK1847+BM1847+BO1847+BP1847+BQ1847+BS1847+BT1847</f>
        <v>53681541.100000001</v>
      </c>
      <c r="BA1847" s="44">
        <f>BA1775+BA1784+BA1793+BA1802+BA1811+BA1820+BA1829+BA1838</f>
        <v>53681541.100000001</v>
      </c>
      <c r="BB1847" s="44">
        <f t="shared" ref="BB1847:BT1852" si="4262">BB1775+BB1784+BB1793+BB1802+BB1811+BB1820+BB1829+BB1838</f>
        <v>0</v>
      </c>
      <c r="BC1847" s="44">
        <f t="shared" si="4262"/>
        <v>0</v>
      </c>
      <c r="BD1847" s="44">
        <f t="shared" si="4262"/>
        <v>0</v>
      </c>
      <c r="BE1847" s="44">
        <f t="shared" si="4262"/>
        <v>0</v>
      </c>
      <c r="BF1847" s="44">
        <f t="shared" si="4262"/>
        <v>0</v>
      </c>
      <c r="BG1847" s="44">
        <f t="shared" si="4262"/>
        <v>0</v>
      </c>
      <c r="BH1847" s="44">
        <f t="shared" si="4262"/>
        <v>0</v>
      </c>
      <c r="BI1847" s="44">
        <f t="shared" si="4262"/>
        <v>0</v>
      </c>
      <c r="BJ1847" s="44">
        <f t="shared" si="4262"/>
        <v>0</v>
      </c>
      <c r="BK1847" s="44">
        <f t="shared" si="4262"/>
        <v>0</v>
      </c>
      <c r="BL1847" s="44">
        <f t="shared" si="4262"/>
        <v>0</v>
      </c>
      <c r="BM1847" s="44">
        <f t="shared" si="4262"/>
        <v>0</v>
      </c>
      <c r="BN1847" s="44">
        <f t="shared" si="4262"/>
        <v>0</v>
      </c>
      <c r="BO1847" s="44">
        <f t="shared" si="4262"/>
        <v>0</v>
      </c>
      <c r="BP1847" s="44">
        <f t="shared" si="4262"/>
        <v>0</v>
      </c>
      <c r="BQ1847" s="44">
        <f t="shared" si="4262"/>
        <v>0</v>
      </c>
      <c r="BR1847" s="44">
        <f t="shared" si="4262"/>
        <v>0</v>
      </c>
      <c r="BS1847" s="44">
        <f t="shared" si="4262"/>
        <v>0</v>
      </c>
      <c r="BT1847" s="44">
        <f t="shared" si="4262"/>
        <v>0</v>
      </c>
      <c r="BU1847" s="27" t="s">
        <v>328</v>
      </c>
      <c r="CI1847" s="32">
        <f>BF1847-BG1847</f>
        <v>0</v>
      </c>
    </row>
    <row r="1848" spans="1:88" ht="60" customHeight="1">
      <c r="A1848" s="299"/>
      <c r="B1848" s="299"/>
      <c r="C1848" s="308"/>
      <c r="D1848" s="300"/>
      <c r="E1848" s="36" t="s">
        <v>29</v>
      </c>
      <c r="F1848" s="10">
        <f t="shared" ref="F1848:F1852" si="4263">G1848+I1848+J1848+L1848+Q1848+S1848+U1848+V1848+W1848+Y1848+Z1848</f>
        <v>0</v>
      </c>
      <c r="G1848" s="13">
        <f t="shared" ref="G1848:Z1848" si="4264">G1776+G1785+G1794+G1803+G1812+G1821</f>
        <v>0</v>
      </c>
      <c r="H1848" s="13">
        <f t="shared" si="4264"/>
        <v>0</v>
      </c>
      <c r="I1848" s="13">
        <f t="shared" si="4264"/>
        <v>0</v>
      </c>
      <c r="J1848" s="13">
        <f t="shared" si="4264"/>
        <v>0</v>
      </c>
      <c r="K1848" s="13">
        <f t="shared" si="4264"/>
        <v>0</v>
      </c>
      <c r="L1848" s="13">
        <f t="shared" si="4264"/>
        <v>0</v>
      </c>
      <c r="M1848" s="13">
        <f t="shared" si="4264"/>
        <v>0</v>
      </c>
      <c r="N1848" s="13">
        <f t="shared" si="4264"/>
        <v>0</v>
      </c>
      <c r="O1848" s="13">
        <f t="shared" si="4264"/>
        <v>0</v>
      </c>
      <c r="P1848" s="13">
        <f t="shared" si="4264"/>
        <v>0</v>
      </c>
      <c r="Q1848" s="13">
        <f t="shared" si="4264"/>
        <v>0</v>
      </c>
      <c r="R1848" s="13">
        <f t="shared" si="4264"/>
        <v>0</v>
      </c>
      <c r="S1848" s="13">
        <f t="shared" si="4264"/>
        <v>0</v>
      </c>
      <c r="T1848" s="13">
        <f t="shared" si="4264"/>
        <v>0</v>
      </c>
      <c r="U1848" s="13">
        <f t="shared" si="4264"/>
        <v>0</v>
      </c>
      <c r="V1848" s="13">
        <f t="shared" si="4264"/>
        <v>0</v>
      </c>
      <c r="W1848" s="13">
        <f t="shared" si="4264"/>
        <v>0</v>
      </c>
      <c r="X1848" s="13">
        <f t="shared" si="4264"/>
        <v>0</v>
      </c>
      <c r="Y1848" s="13">
        <f t="shared" si="4264"/>
        <v>0</v>
      </c>
      <c r="Z1848" s="13">
        <f t="shared" si="4264"/>
        <v>0</v>
      </c>
      <c r="AA1848" s="27" t="s">
        <v>329</v>
      </c>
      <c r="AO1848" s="4">
        <f t="shared" si="4260"/>
        <v>0</v>
      </c>
      <c r="AP1848" s="4">
        <f t="shared" si="4261"/>
        <v>0</v>
      </c>
      <c r="AQ1848" s="4">
        <f t="shared" si="4182"/>
        <v>0</v>
      </c>
      <c r="AU1848" s="316"/>
      <c r="AV1848" s="316"/>
      <c r="AW1848" s="317"/>
      <c r="AX1848" s="316"/>
      <c r="AY1848" s="36" t="s">
        <v>29</v>
      </c>
      <c r="AZ1848" s="10">
        <f t="shared" ref="AZ1848:AZ1852" si="4265">BA1848+BC1848+BD1848+BF1848+BK1848+BM1848+BO1848+BP1848+BQ1848+BS1848+BT1848</f>
        <v>0</v>
      </c>
      <c r="BA1848" s="44">
        <f t="shared" ref="BA1848:BP1852" si="4266">BA1776+BA1785+BA1794+BA1803+BA1812+BA1821+BA1830+BA1839</f>
        <v>0</v>
      </c>
      <c r="BB1848" s="44">
        <f t="shared" si="4266"/>
        <v>0</v>
      </c>
      <c r="BC1848" s="44">
        <f t="shared" si="4266"/>
        <v>0</v>
      </c>
      <c r="BD1848" s="44">
        <f t="shared" si="4266"/>
        <v>0</v>
      </c>
      <c r="BE1848" s="44">
        <f t="shared" si="4266"/>
        <v>0</v>
      </c>
      <c r="BF1848" s="44">
        <f t="shared" si="4266"/>
        <v>0</v>
      </c>
      <c r="BG1848" s="44">
        <f t="shared" si="4266"/>
        <v>0</v>
      </c>
      <c r="BH1848" s="44">
        <f t="shared" si="4266"/>
        <v>0</v>
      </c>
      <c r="BI1848" s="44">
        <f t="shared" si="4266"/>
        <v>0</v>
      </c>
      <c r="BJ1848" s="44">
        <f t="shared" si="4266"/>
        <v>0</v>
      </c>
      <c r="BK1848" s="44">
        <f t="shared" si="4266"/>
        <v>0</v>
      </c>
      <c r="BL1848" s="44">
        <f t="shared" si="4266"/>
        <v>0</v>
      </c>
      <c r="BM1848" s="44">
        <f t="shared" si="4266"/>
        <v>0</v>
      </c>
      <c r="BN1848" s="44">
        <f t="shared" si="4266"/>
        <v>0</v>
      </c>
      <c r="BO1848" s="44">
        <f t="shared" si="4266"/>
        <v>0</v>
      </c>
      <c r="BP1848" s="44">
        <f t="shared" si="4266"/>
        <v>0</v>
      </c>
      <c r="BQ1848" s="44">
        <f t="shared" si="4262"/>
        <v>0</v>
      </c>
      <c r="BR1848" s="44">
        <f t="shared" si="4262"/>
        <v>0</v>
      </c>
      <c r="BS1848" s="44">
        <f t="shared" si="4262"/>
        <v>0</v>
      </c>
      <c r="BT1848" s="44">
        <f t="shared" si="4262"/>
        <v>0</v>
      </c>
      <c r="BU1848" s="27" t="s">
        <v>329</v>
      </c>
    </row>
    <row r="1849" spans="1:88" ht="120" customHeight="1">
      <c r="A1849" s="299"/>
      <c r="B1849" s="299"/>
      <c r="C1849" s="308"/>
      <c r="D1849" s="298" t="s">
        <v>30</v>
      </c>
      <c r="E1849" s="36" t="s">
        <v>31</v>
      </c>
      <c r="F1849" s="10">
        <f t="shared" si="4263"/>
        <v>0</v>
      </c>
      <c r="G1849" s="13">
        <f t="shared" ref="G1849:Z1849" si="4267">G1777+G1786+G1795+G1804+G1813+G1822</f>
        <v>0</v>
      </c>
      <c r="H1849" s="13">
        <f t="shared" si="4267"/>
        <v>0</v>
      </c>
      <c r="I1849" s="13">
        <f t="shared" si="4267"/>
        <v>0</v>
      </c>
      <c r="J1849" s="13">
        <f t="shared" si="4267"/>
        <v>0</v>
      </c>
      <c r="K1849" s="13">
        <f t="shared" si="4267"/>
        <v>0</v>
      </c>
      <c r="L1849" s="13">
        <f t="shared" si="4267"/>
        <v>0</v>
      </c>
      <c r="M1849" s="13">
        <f t="shared" si="4267"/>
        <v>0</v>
      </c>
      <c r="N1849" s="13">
        <f t="shared" si="4267"/>
        <v>0</v>
      </c>
      <c r="O1849" s="13">
        <f t="shared" si="4267"/>
        <v>0</v>
      </c>
      <c r="P1849" s="13">
        <f t="shared" si="4267"/>
        <v>0</v>
      </c>
      <c r="Q1849" s="13">
        <f t="shared" si="4267"/>
        <v>0</v>
      </c>
      <c r="R1849" s="13">
        <f t="shared" si="4267"/>
        <v>0</v>
      </c>
      <c r="S1849" s="13">
        <f t="shared" si="4267"/>
        <v>0</v>
      </c>
      <c r="T1849" s="13">
        <f t="shared" si="4267"/>
        <v>0</v>
      </c>
      <c r="U1849" s="13">
        <f t="shared" si="4267"/>
        <v>0</v>
      </c>
      <c r="V1849" s="13">
        <f t="shared" si="4267"/>
        <v>0</v>
      </c>
      <c r="W1849" s="13">
        <f t="shared" si="4267"/>
        <v>0</v>
      </c>
      <c r="X1849" s="13">
        <f t="shared" si="4267"/>
        <v>0</v>
      </c>
      <c r="Y1849" s="13">
        <f t="shared" si="4267"/>
        <v>0</v>
      </c>
      <c r="Z1849" s="13">
        <f t="shared" si="4267"/>
        <v>0</v>
      </c>
      <c r="AA1849" s="27" t="s">
        <v>330</v>
      </c>
      <c r="AO1849" s="4">
        <f t="shared" si="4260"/>
        <v>0</v>
      </c>
      <c r="AP1849" s="4">
        <f t="shared" si="4261"/>
        <v>0</v>
      </c>
      <c r="AQ1849" s="4">
        <f t="shared" si="4182"/>
        <v>0</v>
      </c>
      <c r="AT1849" s="32">
        <f>AZ1849-BC1849</f>
        <v>0</v>
      </c>
      <c r="AU1849" s="316"/>
      <c r="AV1849" s="316"/>
      <c r="AW1849" s="317"/>
      <c r="AX1849" s="316" t="s">
        <v>30</v>
      </c>
      <c r="AY1849" s="36" t="s">
        <v>31</v>
      </c>
      <c r="AZ1849" s="10">
        <f t="shared" si="4265"/>
        <v>0</v>
      </c>
      <c r="BA1849" s="44">
        <f t="shared" si="4266"/>
        <v>0</v>
      </c>
      <c r="BB1849" s="44">
        <f t="shared" si="4262"/>
        <v>0</v>
      </c>
      <c r="BC1849" s="44">
        <f t="shared" si="4262"/>
        <v>0</v>
      </c>
      <c r="BD1849" s="44">
        <f t="shared" si="4262"/>
        <v>0</v>
      </c>
      <c r="BE1849" s="44">
        <f t="shared" si="4262"/>
        <v>0</v>
      </c>
      <c r="BF1849" s="44">
        <f t="shared" si="4262"/>
        <v>0</v>
      </c>
      <c r="BG1849" s="44">
        <f t="shared" si="4262"/>
        <v>0</v>
      </c>
      <c r="BH1849" s="44">
        <f t="shared" si="4262"/>
        <v>0</v>
      </c>
      <c r="BI1849" s="44">
        <f t="shared" si="4262"/>
        <v>0</v>
      </c>
      <c r="BJ1849" s="44">
        <f t="shared" si="4262"/>
        <v>0</v>
      </c>
      <c r="BK1849" s="44">
        <f t="shared" si="4262"/>
        <v>0</v>
      </c>
      <c r="BL1849" s="44">
        <f t="shared" si="4262"/>
        <v>0</v>
      </c>
      <c r="BM1849" s="44">
        <f t="shared" si="4262"/>
        <v>0</v>
      </c>
      <c r="BN1849" s="44">
        <f t="shared" si="4262"/>
        <v>0</v>
      </c>
      <c r="BO1849" s="44">
        <f t="shared" si="4262"/>
        <v>0</v>
      </c>
      <c r="BP1849" s="44">
        <f t="shared" si="4262"/>
        <v>0</v>
      </c>
      <c r="BQ1849" s="44">
        <f t="shared" si="4262"/>
        <v>0</v>
      </c>
      <c r="BR1849" s="44">
        <f t="shared" si="4262"/>
        <v>0</v>
      </c>
      <c r="BS1849" s="44">
        <f t="shared" si="4262"/>
        <v>0</v>
      </c>
      <c r="BT1849" s="44">
        <f t="shared" si="4262"/>
        <v>0</v>
      </c>
      <c r="BU1849" s="27" t="s">
        <v>330</v>
      </c>
    </row>
    <row r="1850" spans="1:88" ht="30" customHeight="1">
      <c r="A1850" s="299"/>
      <c r="B1850" s="299"/>
      <c r="C1850" s="308"/>
      <c r="D1850" s="299"/>
      <c r="E1850" s="36" t="s">
        <v>32</v>
      </c>
      <c r="F1850" s="10">
        <f t="shared" si="4263"/>
        <v>0</v>
      </c>
      <c r="G1850" s="13">
        <f t="shared" ref="G1850:Z1850" si="4268">G1778+G1787+G1796+G1805+G1814+G1823</f>
        <v>0</v>
      </c>
      <c r="H1850" s="13">
        <f t="shared" si="4268"/>
        <v>0</v>
      </c>
      <c r="I1850" s="13">
        <f t="shared" si="4268"/>
        <v>0</v>
      </c>
      <c r="J1850" s="13">
        <f t="shared" si="4268"/>
        <v>0</v>
      </c>
      <c r="K1850" s="13">
        <f t="shared" si="4268"/>
        <v>0</v>
      </c>
      <c r="L1850" s="13">
        <f t="shared" si="4268"/>
        <v>0</v>
      </c>
      <c r="M1850" s="13">
        <f t="shared" si="4268"/>
        <v>0</v>
      </c>
      <c r="N1850" s="13">
        <f t="shared" si="4268"/>
        <v>0</v>
      </c>
      <c r="O1850" s="13">
        <f t="shared" si="4268"/>
        <v>0</v>
      </c>
      <c r="P1850" s="13">
        <f t="shared" si="4268"/>
        <v>0</v>
      </c>
      <c r="Q1850" s="13">
        <f t="shared" si="4268"/>
        <v>0</v>
      </c>
      <c r="R1850" s="13">
        <f t="shared" si="4268"/>
        <v>0</v>
      </c>
      <c r="S1850" s="13">
        <f t="shared" si="4268"/>
        <v>0</v>
      </c>
      <c r="T1850" s="13">
        <f t="shared" si="4268"/>
        <v>0</v>
      </c>
      <c r="U1850" s="13">
        <f t="shared" si="4268"/>
        <v>0</v>
      </c>
      <c r="V1850" s="13">
        <f t="shared" si="4268"/>
        <v>0</v>
      </c>
      <c r="W1850" s="13">
        <f t="shared" si="4268"/>
        <v>0</v>
      </c>
      <c r="X1850" s="13">
        <f t="shared" si="4268"/>
        <v>0</v>
      </c>
      <c r="Y1850" s="13">
        <f t="shared" si="4268"/>
        <v>0</v>
      </c>
      <c r="Z1850" s="13">
        <f t="shared" si="4268"/>
        <v>0</v>
      </c>
      <c r="AA1850" s="27" t="s">
        <v>331</v>
      </c>
      <c r="AO1850" s="4">
        <f t="shared" si="4260"/>
        <v>0</v>
      </c>
      <c r="AP1850" s="4">
        <f t="shared" si="4261"/>
        <v>0</v>
      </c>
      <c r="AQ1850" s="4">
        <f t="shared" si="4182"/>
        <v>0</v>
      </c>
      <c r="AU1850" s="316"/>
      <c r="AV1850" s="316"/>
      <c r="AW1850" s="317"/>
      <c r="AX1850" s="316"/>
      <c r="AY1850" s="36" t="s">
        <v>32</v>
      </c>
      <c r="AZ1850" s="10">
        <f t="shared" si="4265"/>
        <v>0</v>
      </c>
      <c r="BA1850" s="44">
        <f t="shared" si="4266"/>
        <v>0</v>
      </c>
      <c r="BB1850" s="44">
        <f t="shared" si="4262"/>
        <v>0</v>
      </c>
      <c r="BC1850" s="44">
        <f t="shared" si="4262"/>
        <v>0</v>
      </c>
      <c r="BD1850" s="44">
        <f t="shared" si="4262"/>
        <v>0</v>
      </c>
      <c r="BE1850" s="44">
        <f t="shared" si="4262"/>
        <v>0</v>
      </c>
      <c r="BF1850" s="44">
        <f t="shared" si="4262"/>
        <v>0</v>
      </c>
      <c r="BG1850" s="44">
        <f t="shared" si="4262"/>
        <v>0</v>
      </c>
      <c r="BH1850" s="44">
        <f t="shared" si="4262"/>
        <v>0</v>
      </c>
      <c r="BI1850" s="44">
        <f t="shared" si="4262"/>
        <v>0</v>
      </c>
      <c r="BJ1850" s="44">
        <f t="shared" si="4262"/>
        <v>0</v>
      </c>
      <c r="BK1850" s="44">
        <f t="shared" si="4262"/>
        <v>0</v>
      </c>
      <c r="BL1850" s="44">
        <f t="shared" si="4262"/>
        <v>0</v>
      </c>
      <c r="BM1850" s="44">
        <f t="shared" si="4262"/>
        <v>0</v>
      </c>
      <c r="BN1850" s="44">
        <f t="shared" si="4262"/>
        <v>0</v>
      </c>
      <c r="BO1850" s="44">
        <f t="shared" si="4262"/>
        <v>0</v>
      </c>
      <c r="BP1850" s="44">
        <f t="shared" si="4262"/>
        <v>0</v>
      </c>
      <c r="BQ1850" s="44">
        <f t="shared" si="4262"/>
        <v>0</v>
      </c>
      <c r="BR1850" s="44">
        <f t="shared" si="4262"/>
        <v>0</v>
      </c>
      <c r="BS1850" s="44">
        <f t="shared" si="4262"/>
        <v>0</v>
      </c>
      <c r="BT1850" s="44">
        <f t="shared" si="4262"/>
        <v>0</v>
      </c>
      <c r="BU1850" s="27" t="s">
        <v>331</v>
      </c>
    </row>
    <row r="1851" spans="1:88" ht="30" customHeight="1">
      <c r="A1851" s="299"/>
      <c r="B1851" s="299"/>
      <c r="C1851" s="308"/>
      <c r="D1851" s="299"/>
      <c r="E1851" s="36" t="s">
        <v>33</v>
      </c>
      <c r="F1851" s="10">
        <f t="shared" si="4263"/>
        <v>0</v>
      </c>
      <c r="G1851" s="13">
        <f t="shared" ref="G1851:Z1851" si="4269">G1779+G1788+G1797+G1806+G1815+G1824</f>
        <v>0</v>
      </c>
      <c r="H1851" s="13">
        <f t="shared" si="4269"/>
        <v>0</v>
      </c>
      <c r="I1851" s="13">
        <f t="shared" si="4269"/>
        <v>0</v>
      </c>
      <c r="J1851" s="13">
        <f t="shared" si="4269"/>
        <v>0</v>
      </c>
      <c r="K1851" s="13">
        <f t="shared" si="4269"/>
        <v>0</v>
      </c>
      <c r="L1851" s="13">
        <f t="shared" si="4269"/>
        <v>0</v>
      </c>
      <c r="M1851" s="13">
        <f t="shared" si="4269"/>
        <v>0</v>
      </c>
      <c r="N1851" s="13">
        <f t="shared" si="4269"/>
        <v>0</v>
      </c>
      <c r="O1851" s="13">
        <f t="shared" si="4269"/>
        <v>0</v>
      </c>
      <c r="P1851" s="13">
        <f t="shared" si="4269"/>
        <v>0</v>
      </c>
      <c r="Q1851" s="13">
        <f t="shared" si="4269"/>
        <v>0</v>
      </c>
      <c r="R1851" s="13">
        <f t="shared" si="4269"/>
        <v>0</v>
      </c>
      <c r="S1851" s="13">
        <f t="shared" si="4269"/>
        <v>0</v>
      </c>
      <c r="T1851" s="13">
        <f t="shared" si="4269"/>
        <v>0</v>
      </c>
      <c r="U1851" s="13">
        <f t="shared" si="4269"/>
        <v>0</v>
      </c>
      <c r="V1851" s="13">
        <f t="shared" si="4269"/>
        <v>0</v>
      </c>
      <c r="W1851" s="13">
        <f t="shared" si="4269"/>
        <v>0</v>
      </c>
      <c r="X1851" s="13">
        <f t="shared" si="4269"/>
        <v>0</v>
      </c>
      <c r="Y1851" s="13">
        <f t="shared" si="4269"/>
        <v>0</v>
      </c>
      <c r="Z1851" s="13">
        <f t="shared" si="4269"/>
        <v>0</v>
      </c>
      <c r="AA1851" s="27" t="s">
        <v>332</v>
      </c>
      <c r="AO1851" s="4">
        <f t="shared" si="4260"/>
        <v>0</v>
      </c>
      <c r="AP1851" s="4">
        <f t="shared" si="4261"/>
        <v>0</v>
      </c>
      <c r="AQ1851" s="4">
        <f t="shared" si="4182"/>
        <v>0</v>
      </c>
      <c r="AU1851" s="316"/>
      <c r="AV1851" s="316"/>
      <c r="AW1851" s="317"/>
      <c r="AX1851" s="316"/>
      <c r="AY1851" s="36" t="s">
        <v>33</v>
      </c>
      <c r="AZ1851" s="10">
        <f t="shared" si="4265"/>
        <v>0</v>
      </c>
      <c r="BA1851" s="44">
        <f t="shared" si="4266"/>
        <v>0</v>
      </c>
      <c r="BB1851" s="44">
        <f t="shared" si="4262"/>
        <v>0</v>
      </c>
      <c r="BC1851" s="44">
        <f t="shared" si="4262"/>
        <v>0</v>
      </c>
      <c r="BD1851" s="44">
        <f t="shared" si="4262"/>
        <v>0</v>
      </c>
      <c r="BE1851" s="44">
        <f t="shared" si="4262"/>
        <v>0</v>
      </c>
      <c r="BF1851" s="44">
        <f t="shared" si="4262"/>
        <v>0</v>
      </c>
      <c r="BG1851" s="44">
        <f t="shared" si="4262"/>
        <v>0</v>
      </c>
      <c r="BH1851" s="44">
        <f t="shared" si="4262"/>
        <v>0</v>
      </c>
      <c r="BI1851" s="44">
        <f t="shared" si="4262"/>
        <v>0</v>
      </c>
      <c r="BJ1851" s="44">
        <f t="shared" si="4262"/>
        <v>0</v>
      </c>
      <c r="BK1851" s="44">
        <f t="shared" si="4262"/>
        <v>0</v>
      </c>
      <c r="BL1851" s="44">
        <f t="shared" si="4262"/>
        <v>0</v>
      </c>
      <c r="BM1851" s="44">
        <f t="shared" si="4262"/>
        <v>0</v>
      </c>
      <c r="BN1851" s="44">
        <f t="shared" si="4262"/>
        <v>0</v>
      </c>
      <c r="BO1851" s="44">
        <f t="shared" si="4262"/>
        <v>0</v>
      </c>
      <c r="BP1851" s="44">
        <f t="shared" si="4262"/>
        <v>0</v>
      </c>
      <c r="BQ1851" s="44">
        <f t="shared" si="4262"/>
        <v>0</v>
      </c>
      <c r="BR1851" s="44">
        <f t="shared" si="4262"/>
        <v>0</v>
      </c>
      <c r="BS1851" s="44">
        <f t="shared" si="4262"/>
        <v>0</v>
      </c>
      <c r="BT1851" s="44">
        <f t="shared" si="4262"/>
        <v>0</v>
      </c>
      <c r="BU1851" s="27" t="s">
        <v>332</v>
      </c>
    </row>
    <row r="1852" spans="1:88" ht="30" customHeight="1">
      <c r="A1852" s="299"/>
      <c r="B1852" s="299"/>
      <c r="C1852" s="308"/>
      <c r="D1852" s="300"/>
      <c r="E1852" s="36" t="s">
        <v>34</v>
      </c>
      <c r="F1852" s="10">
        <f t="shared" si="4263"/>
        <v>0</v>
      </c>
      <c r="G1852" s="13">
        <f t="shared" ref="G1852:Z1852" si="4270">G1780+G1789+G1798+G1807+G1816+G1825</f>
        <v>0</v>
      </c>
      <c r="H1852" s="13">
        <f t="shared" si="4270"/>
        <v>0</v>
      </c>
      <c r="I1852" s="13">
        <f t="shared" si="4270"/>
        <v>0</v>
      </c>
      <c r="J1852" s="13">
        <f t="shared" si="4270"/>
        <v>0</v>
      </c>
      <c r="K1852" s="13">
        <f t="shared" si="4270"/>
        <v>0</v>
      </c>
      <c r="L1852" s="13">
        <f t="shared" si="4270"/>
        <v>0</v>
      </c>
      <c r="M1852" s="13">
        <f t="shared" si="4270"/>
        <v>0</v>
      </c>
      <c r="N1852" s="13">
        <f t="shared" si="4270"/>
        <v>0</v>
      </c>
      <c r="O1852" s="13">
        <f t="shared" si="4270"/>
        <v>0</v>
      </c>
      <c r="P1852" s="13">
        <f t="shared" si="4270"/>
        <v>0</v>
      </c>
      <c r="Q1852" s="13">
        <f t="shared" si="4270"/>
        <v>0</v>
      </c>
      <c r="R1852" s="13">
        <f t="shared" si="4270"/>
        <v>0</v>
      </c>
      <c r="S1852" s="13">
        <f t="shared" si="4270"/>
        <v>0</v>
      </c>
      <c r="T1852" s="13">
        <f t="shared" si="4270"/>
        <v>0</v>
      </c>
      <c r="U1852" s="13">
        <f t="shared" si="4270"/>
        <v>0</v>
      </c>
      <c r="V1852" s="13">
        <f t="shared" si="4270"/>
        <v>0</v>
      </c>
      <c r="W1852" s="13">
        <f t="shared" si="4270"/>
        <v>0</v>
      </c>
      <c r="X1852" s="13">
        <f t="shared" si="4270"/>
        <v>0</v>
      </c>
      <c r="Y1852" s="13">
        <f t="shared" si="4270"/>
        <v>0</v>
      </c>
      <c r="Z1852" s="13">
        <f t="shared" si="4270"/>
        <v>0</v>
      </c>
      <c r="AA1852" s="27" t="s">
        <v>333</v>
      </c>
      <c r="AO1852" s="4">
        <f t="shared" si="4260"/>
        <v>0</v>
      </c>
      <c r="AP1852" s="4">
        <f t="shared" si="4261"/>
        <v>0</v>
      </c>
      <c r="AQ1852" s="4">
        <f t="shared" si="4182"/>
        <v>0</v>
      </c>
      <c r="AU1852" s="316"/>
      <c r="AV1852" s="316"/>
      <c r="AW1852" s="317"/>
      <c r="AX1852" s="316"/>
      <c r="AY1852" s="36" t="s">
        <v>34</v>
      </c>
      <c r="AZ1852" s="10">
        <f t="shared" si="4265"/>
        <v>0</v>
      </c>
      <c r="BA1852" s="44">
        <f t="shared" si="4266"/>
        <v>0</v>
      </c>
      <c r="BB1852" s="44">
        <f t="shared" si="4262"/>
        <v>0</v>
      </c>
      <c r="BC1852" s="44">
        <f t="shared" si="4262"/>
        <v>0</v>
      </c>
      <c r="BD1852" s="44">
        <f t="shared" si="4262"/>
        <v>0</v>
      </c>
      <c r="BE1852" s="44">
        <f t="shared" si="4262"/>
        <v>0</v>
      </c>
      <c r="BF1852" s="44">
        <f t="shared" si="4262"/>
        <v>0</v>
      </c>
      <c r="BG1852" s="44">
        <f t="shared" si="4262"/>
        <v>0</v>
      </c>
      <c r="BH1852" s="44">
        <f t="shared" si="4262"/>
        <v>0</v>
      </c>
      <c r="BI1852" s="44">
        <f t="shared" si="4262"/>
        <v>0</v>
      </c>
      <c r="BJ1852" s="44">
        <f t="shared" si="4262"/>
        <v>0</v>
      </c>
      <c r="BK1852" s="44">
        <f t="shared" si="4262"/>
        <v>0</v>
      </c>
      <c r="BL1852" s="44">
        <f t="shared" si="4262"/>
        <v>0</v>
      </c>
      <c r="BM1852" s="44">
        <f t="shared" si="4262"/>
        <v>0</v>
      </c>
      <c r="BN1852" s="44">
        <f t="shared" si="4262"/>
        <v>0</v>
      </c>
      <c r="BO1852" s="44">
        <f t="shared" si="4262"/>
        <v>0</v>
      </c>
      <c r="BP1852" s="44">
        <f t="shared" si="4262"/>
        <v>0</v>
      </c>
      <c r="BQ1852" s="44">
        <f t="shared" si="4262"/>
        <v>0</v>
      </c>
      <c r="BR1852" s="44">
        <f t="shared" si="4262"/>
        <v>0</v>
      </c>
      <c r="BS1852" s="44">
        <f t="shared" si="4262"/>
        <v>0</v>
      </c>
      <c r="BT1852" s="44">
        <f t="shared" si="4262"/>
        <v>0</v>
      </c>
      <c r="BU1852" s="27" t="s">
        <v>333</v>
      </c>
    </row>
    <row r="1853" spans="1:88" ht="30" customHeight="1">
      <c r="A1853" s="299"/>
      <c r="B1853" s="299"/>
      <c r="C1853" s="308"/>
      <c r="D1853" s="311" t="s">
        <v>35</v>
      </c>
      <c r="E1853" s="312"/>
      <c r="F1853" s="10">
        <f>F1847+F1848+F1849+F1850+F1851+F1852</f>
        <v>26221340.43</v>
      </c>
      <c r="G1853" s="10">
        <f t="shared" ref="G1853" si="4271">G1847+G1848+G1849+G1850+G1851+G1852</f>
        <v>26221340.43</v>
      </c>
      <c r="H1853" s="10">
        <f t="shared" ref="H1853" si="4272">H1847+H1848+H1849+H1850+H1851+H1852</f>
        <v>0</v>
      </c>
      <c r="I1853" s="10">
        <f t="shared" ref="I1853" si="4273">I1847+I1848+I1849+I1850+I1851+I1852</f>
        <v>0</v>
      </c>
      <c r="J1853" s="10">
        <f t="shared" ref="J1853" si="4274">J1847+J1848+J1849+J1850+J1851+J1852</f>
        <v>0</v>
      </c>
      <c r="K1853" s="10">
        <f t="shared" ref="K1853" si="4275">K1847+K1848+K1849+K1850+K1851+K1852</f>
        <v>0</v>
      </c>
      <c r="L1853" s="10">
        <f t="shared" ref="L1853" si="4276">L1847+L1848+L1849+L1850+L1851+L1852</f>
        <v>0</v>
      </c>
      <c r="M1853" s="10">
        <f t="shared" ref="M1853" si="4277">M1847+M1848+M1849+M1850+M1851+M1852</f>
        <v>0</v>
      </c>
      <c r="N1853" s="10">
        <f t="shared" ref="N1853" si="4278">N1847+N1848+N1849+N1850+N1851+N1852</f>
        <v>0</v>
      </c>
      <c r="O1853" s="10">
        <f t="shared" ref="O1853" si="4279">O1847+O1848+O1849+O1850+O1851+O1852</f>
        <v>0</v>
      </c>
      <c r="P1853" s="10">
        <f t="shared" ref="P1853" si="4280">P1847+P1848+P1849+P1850+P1851+P1852</f>
        <v>0</v>
      </c>
      <c r="Q1853" s="10">
        <f t="shared" ref="Q1853" si="4281">Q1847+Q1848+Q1849+Q1850+Q1851+Q1852</f>
        <v>0</v>
      </c>
      <c r="R1853" s="10">
        <f t="shared" ref="R1853" si="4282">R1847+R1848+R1849+R1850+R1851+R1852</f>
        <v>0</v>
      </c>
      <c r="S1853" s="10">
        <f t="shared" ref="S1853" si="4283">S1847+S1848+S1849+S1850+S1851+S1852</f>
        <v>0</v>
      </c>
      <c r="T1853" s="10">
        <f t="shared" ref="T1853" si="4284">T1847+T1848+T1849+T1850+T1851+T1852</f>
        <v>0</v>
      </c>
      <c r="U1853" s="10">
        <f t="shared" ref="U1853" si="4285">U1847+U1848+U1849+U1850+U1851+U1852</f>
        <v>0</v>
      </c>
      <c r="V1853" s="10">
        <f t="shared" ref="V1853" si="4286">V1847+V1848+V1849+V1850+V1851+V1852</f>
        <v>0</v>
      </c>
      <c r="W1853" s="10">
        <f t="shared" ref="W1853" si="4287">W1847+W1848+W1849+W1850+W1851+W1852</f>
        <v>0</v>
      </c>
      <c r="X1853" s="10">
        <f t="shared" ref="X1853" si="4288">X1847+X1848+X1849+X1850+X1851+X1852</f>
        <v>0</v>
      </c>
      <c r="Y1853" s="10">
        <f t="shared" ref="Y1853" si="4289">Y1847+Y1848+Y1849+Y1850+Y1851+Y1852</f>
        <v>0</v>
      </c>
      <c r="Z1853" s="10">
        <f t="shared" ref="Z1853" si="4290">Z1847+Z1848+Z1849+Z1850+Z1851+Z1852</f>
        <v>0</v>
      </c>
      <c r="AA1853" s="27" t="s">
        <v>334</v>
      </c>
      <c r="AO1853" s="4">
        <f t="shared" si="4260"/>
        <v>0</v>
      </c>
      <c r="AP1853" s="4">
        <f t="shared" si="4261"/>
        <v>0</v>
      </c>
      <c r="AQ1853" s="4">
        <f t="shared" si="4182"/>
        <v>0</v>
      </c>
      <c r="AU1853" s="316"/>
      <c r="AV1853" s="316"/>
      <c r="AW1853" s="317"/>
      <c r="AX1853" s="321" t="s">
        <v>35</v>
      </c>
      <c r="AY1853" s="321"/>
      <c r="AZ1853" s="10">
        <f>AZ1847+AZ1848+AZ1849+AZ1850+AZ1851+AZ1852</f>
        <v>53681541.100000001</v>
      </c>
      <c r="BA1853" s="10">
        <f t="shared" ref="BA1853:BT1853" si="4291">BA1847+BA1848+BA1849+BA1850+BA1851+BA1852</f>
        <v>53681541.100000001</v>
      </c>
      <c r="BB1853" s="10">
        <f t="shared" si="4291"/>
        <v>0</v>
      </c>
      <c r="BC1853" s="10">
        <f t="shared" si="4291"/>
        <v>0</v>
      </c>
      <c r="BD1853" s="10">
        <f t="shared" si="4291"/>
        <v>0</v>
      </c>
      <c r="BE1853" s="10">
        <f t="shared" si="4291"/>
        <v>0</v>
      </c>
      <c r="BF1853" s="10">
        <f t="shared" si="4291"/>
        <v>0</v>
      </c>
      <c r="BG1853" s="10">
        <f t="shared" si="4291"/>
        <v>0</v>
      </c>
      <c r="BH1853" s="10">
        <f t="shared" si="4291"/>
        <v>0</v>
      </c>
      <c r="BI1853" s="10">
        <f t="shared" si="4291"/>
        <v>0</v>
      </c>
      <c r="BJ1853" s="10">
        <f t="shared" si="4291"/>
        <v>0</v>
      </c>
      <c r="BK1853" s="10">
        <f t="shared" si="4291"/>
        <v>0</v>
      </c>
      <c r="BL1853" s="10">
        <f t="shared" si="4291"/>
        <v>0</v>
      </c>
      <c r="BM1853" s="10">
        <f t="shared" si="4291"/>
        <v>0</v>
      </c>
      <c r="BN1853" s="10">
        <f t="shared" si="4291"/>
        <v>0</v>
      </c>
      <c r="BO1853" s="10">
        <f t="shared" si="4291"/>
        <v>0</v>
      </c>
      <c r="BP1853" s="10">
        <f t="shared" si="4291"/>
        <v>0</v>
      </c>
      <c r="BQ1853" s="10">
        <f t="shared" si="4291"/>
        <v>0</v>
      </c>
      <c r="BR1853" s="10">
        <f t="shared" si="4291"/>
        <v>0</v>
      </c>
      <c r="BS1853" s="10">
        <f t="shared" si="4291"/>
        <v>0</v>
      </c>
      <c r="BT1853" s="10">
        <f t="shared" si="4291"/>
        <v>0</v>
      </c>
      <c r="BU1853" s="27" t="s">
        <v>334</v>
      </c>
      <c r="CI1853" s="32">
        <f>BF1853-BG1853</f>
        <v>0</v>
      </c>
      <c r="CJ1853" s="123"/>
    </row>
    <row r="1854" spans="1:88" ht="75" customHeight="1">
      <c r="A1854" s="299"/>
      <c r="B1854" s="299"/>
      <c r="C1854" s="308"/>
      <c r="D1854" s="292" t="s">
        <v>53</v>
      </c>
      <c r="E1854" s="293"/>
      <c r="F1854" s="11">
        <f>ROUND(F1853/C1847,2)</f>
        <v>786.23</v>
      </c>
      <c r="G1854" s="11">
        <f>ROUND(G1853/C1847,2)</f>
        <v>786.23</v>
      </c>
      <c r="H1854" s="11">
        <f>ROUND(H1853/C1847,2)</f>
        <v>0</v>
      </c>
      <c r="I1854" s="11">
        <f>ROUND(I1853/C1847,2)</f>
        <v>0</v>
      </c>
      <c r="J1854" s="11">
        <f>ROUND(J1853/C1847,2)</f>
        <v>0</v>
      </c>
      <c r="K1854" s="11">
        <f>ROUND(K1853/C1847,2)</f>
        <v>0</v>
      </c>
      <c r="L1854" s="11">
        <f>ROUND(L1853/C1847,2)</f>
        <v>0</v>
      </c>
      <c r="M1854" s="11">
        <f>ROUND(M1853/C1847,2)</f>
        <v>0</v>
      </c>
      <c r="N1854" s="11">
        <f>ROUND(N1853/C1847,2)</f>
        <v>0</v>
      </c>
      <c r="O1854" s="11">
        <f>ROUND(O1853/C1847,2)</f>
        <v>0</v>
      </c>
      <c r="P1854" s="11">
        <f>ROUND(P1853/C1847,2)</f>
        <v>0</v>
      </c>
      <c r="Q1854" s="11">
        <f>ROUND(Q1853/C1847,2)</f>
        <v>0</v>
      </c>
      <c r="R1854" s="11">
        <f>ROUND(R1853/C1847,2)</f>
        <v>0</v>
      </c>
      <c r="S1854" s="11">
        <f>ROUND(S1853/C1847,2)</f>
        <v>0</v>
      </c>
      <c r="T1854" s="11">
        <f>ROUND(T1853/C1847,2)</f>
        <v>0</v>
      </c>
      <c r="U1854" s="11">
        <f>ROUND(U1853/C1847,2)</f>
        <v>0</v>
      </c>
      <c r="V1854" s="11">
        <f>ROUND(V1853/C1847,2)</f>
        <v>0</v>
      </c>
      <c r="W1854" s="11">
        <f>ROUND(W1853/C1847,2)</f>
        <v>0</v>
      </c>
      <c r="X1854" s="11">
        <f>ROUND(X1853/C1847,2)</f>
        <v>0</v>
      </c>
      <c r="Y1854" s="11">
        <f>ROUND(Y1853/C1847,2)</f>
        <v>0</v>
      </c>
      <c r="Z1854" s="11">
        <f>ROUND(Z1853/C1847,2)</f>
        <v>0</v>
      </c>
      <c r="AA1854" s="27" t="s">
        <v>335</v>
      </c>
      <c r="AD1854" s="52" t="b">
        <f>IF(AND(G1854&gt;947.15,G1854&lt;949),3,IF(AND(G1854&gt;623.59,G1854&lt;625),4,IF(AND(G1854&gt;237.38,G1854&lt;239),5,IF(AND(G1854&gt;1986,G1854&lt;1988),6,IF(AND(G1854&gt;739.75,G1854&lt;741),7,IF(AND(G1854&gt;282.91,G1854&lt;284),8,IF(AND(G1854&gt;2681.35,G1854&lt;2683),9,IF(AND(G1854&gt;828.59,G1854&lt;830),10,IF(AND(G1854&gt;585.15,G1854&lt;587),11,IF(AND(G1854&gt;991.71,G1854&lt;993),12,IF(AND(G1854&gt;652.95,G1854&lt;654),13,IF(AND(G1854&gt;248.59,G1854&lt;250),14,IF(AND(G1854&gt;2079.39,G1854&lt;2081),15,IF(AND(G1854&gt;774.57,G1854&lt;776),16,IF(AND(G1854&gt;296.25,G1854&lt;298),17,IF(AND(G1854&gt;2807.42,G1854&lt;2809),18,IF(AND(G1854&gt;867.59,G1854&lt;869),19,IF(AND(G1854&gt;612.7,G1854&lt;614),20))))))))))))))))))</f>
        <v>0</v>
      </c>
      <c r="AE1854" s="52" t="b">
        <f>IF(AND(I1854&gt;1204.78,I1854&lt;1206),5,IF(AND(I1854&gt;1407.63,I1854&lt;1409),8,IF(AND(I1854&gt;1427.91,I1854&lt;1429),11,IF(AND(I1854&gt;1261.45,I1854&lt;1263),14,IF(AND(I1854&gt;1473.83,I1854&lt;1475),17,IF(AND(I1854&gt;1495.07,I1854&lt;1497),20))))))</f>
        <v>0</v>
      </c>
      <c r="AF1854" s="52" t="b">
        <f>IF(AND(J1854&gt;486.32,J1854&lt;488),3,IF(AND(J1854&gt;324.64,J1854&lt;326),4,IF(AND(J1854&gt;286.99,J1854&lt;288.5),5,IF(AND(J1854&gt;617.7,J1854&lt;618),6,IF(AND(J1854&gt;411.3,J1854&lt;413),7,IF(AND(J1854&gt;365.04,J1854&lt;367),8,IF(AND(J1854&gt;797.54,J1854&lt;799),9,IF(AND(J1854&gt;533.49,J1854&lt;535),10,IF(AND(J1854&gt;475.86,J1854&lt;477),11,IF(AND(J1854&gt;509.22,J1854&lt;511),12,IF(AND(J1854&gt;339.94,J1854&lt;341.2),13,IF(AND(J1854&gt;300.53,J1854&lt;302),14,IF(AND(J1854&gt;646.78,J1854&lt;648),15,IF(AND(J1854&gt;430.68,J1854&lt;432),16,IF(AND(J1854&gt;382.24,J1854&lt;384),17,IF(AND(J1854&gt;835.07,J1854&lt;837),18,IF(AND(J1854&gt;558.61,J1854&lt;560),19,IF(AND(J1854&gt;498.27,J1854&lt;500),20))))))))))))))))))</f>
        <v>0</v>
      </c>
      <c r="AG1854" s="52" t="b">
        <f>IF(AND(L1854&gt;497.89,L1854&lt;499),3,IF(AND(L1854&gt;360.29,L1854&lt;362),4,IF(AND(L1854&gt;249.38,L1854&lt;251),5,IF(AND(L1854&gt;628.22,L1854&lt;630),6,IF(AND(L1854&gt;455.21,L1854&lt;457),7,IF(AND(L1854&gt;315.16,L1854&lt;317),8,IF(AND(L1854&gt;814.35,L1854&lt;816),9,IF(AND(L1854&gt;571.19,L1854&lt;573),10,IF(AND(L1854&gt;401.59,L1854&lt;403),11,IF(AND(L1854&gt;521.33,L1854&lt;523),12,IF(AND(L1854&gt;377.28,L1854&lt;379),13,IF(AND(L1854&gt;261.15,L1854&lt;263),14,IF(AND(L1854&gt;657.8,L1854&lt;659),15,IF(AND(L1854&gt;476.66,L1854&lt;478),16,IF(AND(L1854&gt;330.01,L1854&lt;332),17,IF(AND(L1854&gt;852.67,L1854&lt;854),18,IF(AND(L1854&gt;598.08,L1854&lt;600),19,IF(AND(L1854&gt;420.51,L1854&lt;422),20))))))))))))))))))</f>
        <v>0</v>
      </c>
      <c r="AH1854" s="52" t="b">
        <f>IF(AND(Q1854&gt;358.85,Q1854&lt;360),3,IF(AND(Q1854&gt;129.83,Q1854&lt;131),4,IF(AND(Q1854&gt;77.61,Q1854&lt;79),5,IF(AND(Q1854&gt;426.19,Q1854&lt;428),6,IF(AND(Q1854&gt;159.77,Q1854&lt;161),7,IF(AND(Q1854&gt;94.38,Q1854&lt;96),8,IF(AND(Q1854&gt;567.37,Q1854&lt;569),9,IF(AND(Q1854&gt;203.4,Q1854&lt;205),10,IF(AND(Q1854&gt;131.96,Q1854&lt;133),11,IF(AND(Q1854&gt;375.76,Q1854&lt;377),12,IF(AND(Q1854&gt;135.98,Q1854&lt;137),13,IF(AND(Q1854&gt;81.31,Q1854&lt;83),14,IF(AND(Q1854&gt;446.27,Q1854&lt;448),15,IF(AND(Q1854&gt;167.32,Q1854&lt;169),16,IF(AND(Q1854&gt;98.86,Q1854&lt;100),17,IF(AND(Q1854&gt;594.08,Q1854&lt;596),18,IF(AND(Q1854&gt;213.01,Q1854&lt;215),19,IF(AND(Q1854&gt;138.21,Q1854&lt;140),20))))))))))))))))))</f>
        <v>0</v>
      </c>
      <c r="AI1854" s="52" t="b">
        <f>IF(AND(S1854&gt;195.17,S1854&lt;197),3,IF(AND(S1854&gt;88.93,S1854&lt;90),4,IF(AND(S1854&gt;47.88,S1854&lt;49),5,IF(AND(S1854&gt;245.08,S1854&lt;247),6,IF(AND(S1854&gt;111.07,S1854&lt;113),7,IF(AND(S1854&gt;60.92,S1854&lt;62),8,IF(AND(S1854&gt;296.11,S1854&lt;298),9,IF(AND(S1854&gt;139.41,S1854&lt;141),10,IF(AND(S1854&gt;78.67,S1854&lt;80),11,IF(AND(S1854&gt;204.39,S1854&lt;206),12,IF(AND(S1854&gt;93.16,S1854&lt;95),13,IF(AND(S1854&gt;50.17,S1854&lt;52),14,IF(AND(S1854&gt;256.64,S1854&lt;258),15,IF(AND(S1854&gt;116.33,S1854&lt;118),16,IF(AND(S1854&gt;63.83,S1854&lt;65),17,IF(AND(S1854&gt;310.07,S1854&lt;312),18,IF(AND(S1854&gt;146.01,S1854&lt;148),19,IF(AND(S1854&gt;82.42,S1854&lt;84),20))))))))))))))))))</f>
        <v>0</v>
      </c>
      <c r="AJ1854" s="52" t="b">
        <f>IF(AND(U1854&gt;107.35,U1854&lt;109),3,IF(AND(U1854&gt;63.65,U1854&lt;65),4,IF(AND(U1854&gt;44.75,U1854&lt;46),5,IF(AND(U1854&gt;143.27,U1854&lt;145),6,IF(AND(U1854&gt;85.58,U1854&lt;87),7,IF(AND(U1854&gt;60.46,U1854&lt;62),8,IF(AND(U1854&gt;194.16,U1854&lt;196),9,IF(AND(U1854&gt;117.24,U1854&lt;119),10,IF(AND(U1854&gt;82.88,U1854&lt;84),11,IF(AND(U1854&gt;112.44,U1854&lt;114),12,IF(AND(U1854&gt;66.69,U1854&lt;68),13,IF(AND(U1854&gt;46.9,U1854&lt;48),14,IF(AND(U1854&gt;150.05,U1854&lt;152),15,IF(AND(U1854&gt;90.65,U1854&lt;91),16,IF(AND(U1854&gt;63.34,U1854&lt;65),17,IF(AND(U1854&gt;203.34,U1854&lt;205),18,IF(AND(U1854&gt;122.8,U1854&lt;124),19,IF(AND(U1854&gt;86.83,U1854&lt;88),20))))))))))))))))))</f>
        <v>0</v>
      </c>
      <c r="AK1854" s="52" t="b">
        <f>IF(AND(V1854&gt;139.85,V1854&lt;141),3,IF(AND(V1854&gt;103.84,V1854&lt;105),4,IF(AND(V1854&gt;52.32,V1854&lt;54),5,IF(AND(V1854&gt;285.46,V1854&lt;287),6,IF(AND(V1854&gt;118.42,V1854&lt;120),7,IF(AND(V1854&gt;62.42,V1854&lt;64),8,IF(AND(V1854&gt;412.27,V1854&lt;414),9,IF(AND(V1854&gt;140.33,V1854&lt;142),10,IF(AND(V1854&gt;145,V1854&lt;147),11,IF(AND(V1854&gt;146.47,V1854&lt;148),12,IF(AND(V1854&gt;108.77,V1854&lt;110),13,IF(AND(V1854&gt;54.82,V1854&lt;56),14,IF(AND(V1854&gt;298.92,V1854&lt;300),15,IF(AND(V1854&gt;124.03,V1854&lt;126),16,IF(AND(V1854&gt;65.4,V1854&lt;67),17,IF(AND(V1854&gt;431.69,V1854&lt;433),18,IF(AND(V1854&gt;146.97,V1854&lt;148),19,IF(AND(V1854&gt;151.86,V1854&lt;153),20))))))))))))))))))</f>
        <v>0</v>
      </c>
      <c r="AL1854" s="52" t="b">
        <f>IF(AND(W1854&gt;350.42,W1854&lt;352),3,IF(AND(W1854&gt;546.22,W1854&lt;548),4,IF(AND(W1854&gt;155.33,W1854&lt;157),5,IF(AND(W1854&gt;721.99,W1854&lt;723),6,IF(AND(W1854&gt;638.96,W1854&lt;639),7,IF(AND(W1854&gt;187.79,W1854&lt;189),8,IF(AND(W1854&gt;945.4,W1854&lt;947),9,IF(AND(W1854&gt;698.46,W1854&lt;670),10,IF(AND(W1854&gt;360.7,W1854&lt;362),11,IF(AND(W1854&gt;366.94,W1854&lt;368),12,IF(AND(W1854&gt;571.94,W1854&lt;573),13,IF(AND(W1854&gt;162.68,W1854&lt;164),14,IF(AND(W1854&gt;755.97,W1854&lt;757),15,IF(AND(W1854&gt;667.99,W1854&lt;669),16,IF(AND(W1854&gt;196.66,W1854&lt;198),17,IF(AND(W1854&gt;989.88,W1854&lt;991),18,IF(AND(W1854&gt;731.33,W1854&lt;733),19,IF(AND(W1854&gt;377.7,W1854&lt;379),20))))))))))))))))))</f>
        <v>0</v>
      </c>
      <c r="AM1854" s="52" t="b">
        <f>IF(AND(Y1854&gt;46.2,Y1854&lt;46.5),3,IF(AND(Y1854&gt;18.8,Y1854&lt;19.1),4,IF(AND(Y1854&gt;15.8,Y1854&lt;16),5,IF(AND(Y1854&gt;78.7,Y1854&lt;79),6,IF(AND(Y1854&gt;32.1,Y1854&lt;32.4),7,IF(AND(Y1854&gt;26.9,Y1854&lt;27.3),8,IF(AND(Y1854&gt;125,Y1854&lt;125.5),9,IF(AND(Y1854&gt;48.2,Y1854&lt;48.52),10,IF(AND(Y1854&gt;43.1,Y1854&lt;43.6),11,IF(AND(Y1854&gt;48.53,Y1854&lt;48.7),12,IF(AND(Y1854&gt;19.6,Y1854&lt;20.1),13,IF(AND(Y1854&gt;16.5,Y1854&lt;16.9),14,IF(AND(Y1854&gt;82.4,Y1854&lt;82.8),15,IF(AND(Y1854&gt;33.6,Y1854&lt;34),16,IF(AND(Y1854&gt;28,Y1854&lt;28.6),17,IF(AND(Y1854&gt;130.8,Y1854&lt;131.4),18,IF(AND(Y1854&gt;50.5,Y1854&lt;50.9),19,IF(AND(Y1854&gt;45.2,Y1854&lt;45.8),20))))))))))))))))))</f>
        <v>0</v>
      </c>
      <c r="AO1854" s="4">
        <f t="shared" si="4260"/>
        <v>0</v>
      </c>
      <c r="AP1854" s="4">
        <f t="shared" si="4261"/>
        <v>0</v>
      </c>
      <c r="AQ1854" s="4">
        <f t="shared" si="4182"/>
        <v>0</v>
      </c>
      <c r="AU1854" s="316"/>
      <c r="AV1854" s="316"/>
      <c r="AW1854" s="317"/>
      <c r="AX1854" s="322" t="s">
        <v>53</v>
      </c>
      <c r="AY1854" s="293"/>
      <c r="AZ1854" s="11">
        <f>ROUND(AZ1853/AW1847,2)</f>
        <v>1659.18</v>
      </c>
      <c r="BA1854" s="11">
        <f>ROUND(BA1853/AW1847,2)</f>
        <v>1659.18</v>
      </c>
      <c r="BB1854" s="11">
        <f>ROUND(BB1853/AW1847,2)</f>
        <v>0</v>
      </c>
      <c r="BC1854" s="11">
        <f>ROUND(BC1853/AW1847,2)</f>
        <v>0</v>
      </c>
      <c r="BD1854" s="11">
        <f>ROUND(BD1853/AW1847,2)</f>
        <v>0</v>
      </c>
      <c r="BE1854" s="11">
        <f>ROUND(BE1853/AW1847,2)</f>
        <v>0</v>
      </c>
      <c r="BF1854" s="11">
        <f>ROUND(BF1853/AW1847,2)</f>
        <v>0</v>
      </c>
      <c r="BG1854" s="11">
        <f>ROUND(BG1853/AW1847,2)</f>
        <v>0</v>
      </c>
      <c r="BH1854" s="11">
        <f>ROUND(BH1853/AW1847,2)</f>
        <v>0</v>
      </c>
      <c r="BI1854" s="11">
        <f>ROUND(BI1853/AW1847,2)</f>
        <v>0</v>
      </c>
      <c r="BJ1854" s="11">
        <f>ROUND(BJ1853/AW1847,2)</f>
        <v>0</v>
      </c>
      <c r="BK1854" s="11">
        <f>ROUND(BK1853/AW1847,2)</f>
        <v>0</v>
      </c>
      <c r="BL1854" s="11">
        <f>ROUND(BL1853/AW1847,2)</f>
        <v>0</v>
      </c>
      <c r="BM1854" s="11">
        <f>ROUND(BM1853/AW1847,2)</f>
        <v>0</v>
      </c>
      <c r="BN1854" s="11">
        <f>ROUND(BN1853/AW1847,2)</f>
        <v>0</v>
      </c>
      <c r="BO1854" s="11">
        <f>ROUND(BO1853/AW1847,2)</f>
        <v>0</v>
      </c>
      <c r="BP1854" s="11">
        <f>ROUND(BP1853/AW1847,2)</f>
        <v>0</v>
      </c>
      <c r="BQ1854" s="11">
        <f>ROUND(BQ1853/AW1847,2)</f>
        <v>0</v>
      </c>
      <c r="BR1854" s="11">
        <f>ROUND(BR1853/AW1847,2)</f>
        <v>0</v>
      </c>
      <c r="BS1854" s="11">
        <f>ROUND(BS1853/AW1847,2)</f>
        <v>0</v>
      </c>
      <c r="BT1854" s="11">
        <f>ROUND(BT1853/AW1847,2)</f>
        <v>0</v>
      </c>
      <c r="BU1854" s="27" t="s">
        <v>335</v>
      </c>
      <c r="BX1854" s="52" t="b">
        <f>IF(AND(BA1854&gt;947.15,BA1854&lt;949),3,IF(AND(BA1854&gt;623.59,BA1854&lt;625),4,IF(AND(BA1854&gt;237.38,BA1854&lt;239),5,IF(AND(BA1854&gt;1986,BA1854&lt;1988),6,IF(AND(BA1854&gt;739.75,BA1854&lt;741),7,IF(AND(BA1854&gt;282.91,BA1854&lt;284),8,IF(AND(BA1854&gt;2681.35,BA1854&lt;2683),9,IF(AND(BA1854&gt;828.59,BA1854&lt;830),10,IF(AND(BA1854&gt;585.15,BA1854&lt;587),11,IF(AND(BA1854&gt;991.71,BA1854&lt;993),12,IF(AND(BA1854&gt;652.95,BA1854&lt;654),13,IF(AND(BA1854&gt;248.59,BA1854&lt;250),14,IF(AND(BA1854&gt;2079.39,BA1854&lt;2081),15,IF(AND(BA1854&gt;774.57,BA1854&lt;776),16,IF(AND(BA1854&gt;296.25,BA1854&lt;298),17,IF(AND(BA1854&gt;2807.42,BA1854&lt;2809),18,IF(AND(BA1854&gt;867.59,BA1854&lt;869),19,IF(AND(BA1854&gt;612.7,BA1854&lt;614),20))))))))))))))))))</f>
        <v>0</v>
      </c>
      <c r="BY1854" s="52" t="b">
        <f>IF(AND(BC1854&gt;1204.78,BC1854&lt;1206),5,IF(AND(BC1854&gt;1407.63,BC1854&lt;1409),8,IF(AND(BC1854&gt;1427.91,BC1854&lt;1429),11,IF(AND(BC1854&gt;1261.45,BC1854&lt;1263),14,IF(AND(BC1854&gt;1473.83,BC1854&lt;1475),17,IF(AND(BC1854&gt;1495.07,BC1854&lt;1497),20))))))</f>
        <v>0</v>
      </c>
      <c r="BZ1854" s="52" t="b">
        <f>IF(AND(BD1854&gt;486.32,BD1854&lt;488),3,IF(AND(BD1854&gt;324.64,BD1854&lt;326),4,IF(AND(BD1854&gt;286.99,BD1854&lt;288.5),5,IF(AND(BD1854&gt;617.7,BD1854&lt;618),6,IF(AND(BD1854&gt;411.3,BD1854&lt;413),7,IF(AND(BD1854&gt;365.04,BD1854&lt;367),8,IF(AND(BD1854&gt;797.54,BD1854&lt;799),9,IF(AND(BD1854&gt;533.49,BD1854&lt;535),10,IF(AND(BD1854&gt;475.86,BD1854&lt;477),11,IF(AND(BD1854&gt;509.22,BD1854&lt;511),12,IF(AND(BD1854&gt;339.94,BD1854&lt;341.2),13,IF(AND(BD1854&gt;300.53,BD1854&lt;302),14,IF(AND(BD1854&gt;646.78,BD1854&lt;648),15,IF(AND(BD1854&gt;430.68,BD1854&lt;432),16,IF(AND(BD1854&gt;382.24,BD1854&lt;384),17,IF(AND(BD1854&gt;835.07,BD1854&lt;837),18,IF(AND(BD1854&gt;558.61,BD1854&lt;560),19,IF(AND(BD1854&gt;498.27,BD1854&lt;500),20))))))))))))))))))</f>
        <v>0</v>
      </c>
      <c r="CA1854" s="52" t="b">
        <f>IF(AND(BF1854&gt;497.89,BF1854&lt;499),3,IF(AND(BF1854&gt;360.29,BF1854&lt;362),4,IF(AND(BF1854&gt;249.38,BF1854&lt;251),5,IF(AND(BF1854&gt;628.22,BF1854&lt;630),6,IF(AND(BF1854&gt;455.21,BF1854&lt;457),7,IF(AND(BF1854&gt;315.16,BF1854&lt;317),8,IF(AND(BF1854&gt;814.35,BF1854&lt;816),9,IF(AND(BF1854&gt;571.19,BF1854&lt;573),10,IF(AND(BF1854&gt;401.59,BF1854&lt;403),11,IF(AND(BF1854&gt;521.33,BF1854&lt;523),12,IF(AND(BF1854&gt;377.28,BF1854&lt;379),13,IF(AND(BF1854&gt;261.15,BF1854&lt;263),14,IF(AND(BF1854&gt;657.8,BF1854&lt;659),15,IF(AND(BF1854&gt;476.66,BF1854&lt;478),16,IF(AND(BF1854&gt;330.01,BF1854&lt;332),17,IF(AND(BF1854&gt;852.67,BF1854&lt;854),18,IF(AND(BF1854&gt;598.08,BF1854&lt;600),19,IF(AND(BF1854&gt;420.51,BF1854&lt;422),20))))))))))))))))))</f>
        <v>0</v>
      </c>
      <c r="CB1854" s="52" t="b">
        <f>IF(AND(BK1854&gt;358.85,BK1854&lt;360),3,IF(AND(BK1854&gt;129.83,BK1854&lt;131),4,IF(AND(BK1854&gt;77.61,BK1854&lt;79),5,IF(AND(BK1854&gt;426.19,BK1854&lt;428),6,IF(AND(BK1854&gt;159.77,BK1854&lt;161),7,IF(AND(BK1854&gt;94.38,BK1854&lt;96),8,IF(AND(BK1854&gt;567.37,BK1854&lt;569),9,IF(AND(BK1854&gt;203.4,BK1854&lt;205),10,IF(AND(BK1854&gt;131.96,BK1854&lt;133),11,IF(AND(BK1854&gt;375.76,BK1854&lt;377),12,IF(AND(BK1854&gt;135.98,BK1854&lt;137),13,IF(AND(BK1854&gt;81.31,BK1854&lt;83),14,IF(AND(BK1854&gt;446.27,BK1854&lt;448),15,IF(AND(BK1854&gt;167.32,BK1854&lt;169),16,IF(AND(BK1854&gt;98.86,BK1854&lt;100),17,IF(AND(BK1854&gt;594.08,BK1854&lt;596),18,IF(AND(BK1854&gt;213.01,BK1854&lt;215),19,IF(AND(BK1854&gt;138.21,BK1854&lt;140),20))))))))))))))))))</f>
        <v>0</v>
      </c>
      <c r="CC1854" s="52" t="b">
        <f>IF(AND(BM1854&gt;195.17,BM1854&lt;197),3,IF(AND(BM1854&gt;88.93,BM1854&lt;90),4,IF(AND(BM1854&gt;47.88,BM1854&lt;49),5,IF(AND(BM1854&gt;245.08,BM1854&lt;247),6,IF(AND(BM1854&gt;111.07,BM1854&lt;113),7,IF(AND(BM1854&gt;60.92,BM1854&lt;62),8,IF(AND(BM1854&gt;296.11,BM1854&lt;298),9,IF(AND(BM1854&gt;139.41,BM1854&lt;141),10,IF(AND(BM1854&gt;78.67,BM1854&lt;80),11,IF(AND(BM1854&gt;204.39,BM1854&lt;206),12,IF(AND(BM1854&gt;93.16,BM1854&lt;95),13,IF(AND(BM1854&gt;50.17,BM1854&lt;52),14,IF(AND(BM1854&gt;256.64,BM1854&lt;258),15,IF(AND(BM1854&gt;116.33,BM1854&lt;118),16,IF(AND(BM1854&gt;63.83,BM1854&lt;65),17,IF(AND(BM1854&gt;310.07,BM1854&lt;312),18,IF(AND(BM1854&gt;146.01,BM1854&lt;148),19,IF(AND(BM1854&gt;82.42,BM1854&lt;84),20))))))))))))))))))</f>
        <v>0</v>
      </c>
      <c r="CD1854" s="52" t="b">
        <f>IF(AND(BO1854&gt;107.35,BO1854&lt;109),3,IF(AND(BO1854&gt;63.65,BO1854&lt;65),4,IF(AND(BO1854&gt;44.75,BO1854&lt;46),5,IF(AND(BO1854&gt;143.27,BO1854&lt;145),6,IF(AND(BO1854&gt;85.58,BO1854&lt;87),7,IF(AND(BO1854&gt;60.46,BO1854&lt;62),8,IF(AND(BO1854&gt;194.16,BO1854&lt;196),9,IF(AND(BO1854&gt;117.24,BO1854&lt;119),10,IF(AND(BO1854&gt;82.88,BO1854&lt;84),11,IF(AND(BO1854&gt;112.44,BO1854&lt;114),12,IF(AND(BO1854&gt;66.69,BO1854&lt;68),13,IF(AND(BO1854&gt;46.9,BO1854&lt;48),14,IF(AND(BO1854&gt;150.05,BO1854&lt;152),15,IF(AND(BO1854&gt;90.65,BO1854&lt;91),16,IF(AND(BO1854&gt;63.34,BO1854&lt;65),17,IF(AND(BO1854&gt;203.34,BO1854&lt;205),18,IF(AND(BO1854&gt;122.8,BO1854&lt;124),19,IF(AND(BO1854&gt;86.83,BO1854&lt;88),20))))))))))))))))))</f>
        <v>0</v>
      </c>
      <c r="CE1854" s="52" t="b">
        <f>IF(AND(BP1854&gt;139.85,BP1854&lt;141),3,IF(AND(BP1854&gt;103.84,BP1854&lt;105),4,IF(AND(BP1854&gt;52.32,BP1854&lt;54),5,IF(AND(BP1854&gt;285.46,BP1854&lt;287),6,IF(AND(BP1854&gt;118.42,BP1854&lt;120),7,IF(AND(BP1854&gt;62.42,BP1854&lt;64),8,IF(AND(BP1854&gt;412.27,BP1854&lt;414),9,IF(AND(BP1854&gt;140.33,BP1854&lt;142),10,IF(AND(BP1854&gt;145,BP1854&lt;147),11,IF(AND(BP1854&gt;146.47,BP1854&lt;148),12,IF(AND(BP1854&gt;108.77,BP1854&lt;110),13,IF(AND(BP1854&gt;54.82,BP1854&lt;56),14,IF(AND(BP1854&gt;298.92,BP1854&lt;300),15,IF(AND(BP1854&gt;124.03,BP1854&lt;126),16,IF(AND(BP1854&gt;65.4,BP1854&lt;67),17,IF(AND(BP1854&gt;431.69,BP1854&lt;433),18,IF(AND(BP1854&gt;146.97,BP1854&lt;148),19,IF(AND(BP1854&gt;151.86,BP1854&lt;153),20))))))))))))))))))</f>
        <v>0</v>
      </c>
      <c r="CF1854" s="52" t="b">
        <f>IF(AND(BQ1854&gt;350.42,BQ1854&lt;352),3,IF(AND(BQ1854&gt;546.22,BQ1854&lt;548),4,IF(AND(BQ1854&gt;155.33,BQ1854&lt;157),5,IF(AND(BQ1854&gt;721.99,BQ1854&lt;723),6,IF(AND(BQ1854&gt;638.96,BQ1854&lt;639),7,IF(AND(BQ1854&gt;187.79,BQ1854&lt;189),8,IF(AND(BQ1854&gt;945.4,BQ1854&lt;947),9,IF(AND(BQ1854&gt;698.46,BQ1854&lt;670),10,IF(AND(BQ1854&gt;360.7,BQ1854&lt;362),11,IF(AND(BQ1854&gt;366.94,BQ1854&lt;368),12,IF(AND(BQ1854&gt;571.94,BQ1854&lt;573),13,IF(AND(BQ1854&gt;162.68,BQ1854&lt;164),14,IF(AND(BQ1854&gt;755.97,BQ1854&lt;757),15,IF(AND(BQ1854&gt;667.99,BQ1854&lt;669),16,IF(AND(BQ1854&gt;196.66,BQ1854&lt;198),17,IF(AND(BQ1854&gt;989.88,BQ1854&lt;991),18,IF(AND(BQ1854&gt;731.33,BQ1854&lt;733),19,IF(AND(BQ1854&gt;377.7,BQ1854&lt;379),20))))))))))))))))))</f>
        <v>0</v>
      </c>
      <c r="CG1854" s="52" t="b">
        <f>IF(AND(BS1854&gt;46.2,BS1854&lt;46.5),3,IF(AND(BS1854&gt;18.8,BS1854&lt;19.1),4,IF(AND(BS1854&gt;15.8,BS1854&lt;16),5,IF(AND(BS1854&gt;78.7,BS1854&lt;79),6,IF(AND(BS1854&gt;32.1,BS1854&lt;32.4),7,IF(AND(BS1854&gt;26.9,BS1854&lt;27.3),8,IF(AND(BS1854&gt;125,BS1854&lt;125.5),9,IF(AND(BS1854&gt;48.2,BS1854&lt;48.52),10,IF(AND(BS1854&gt;43.1,BS1854&lt;43.6),11,IF(AND(BS1854&gt;48.53,BS1854&lt;48.7),12,IF(AND(BS1854&gt;19.6,BS1854&lt;20.1),13,IF(AND(BS1854&gt;16.5,BS1854&lt;16.9),14,IF(AND(BS1854&gt;82.4,BS1854&lt;82.8),15,IF(AND(BS1854&gt;33.6,BS1854&lt;34),16,IF(AND(BS1854&gt;28,BS1854&lt;28.6),17,IF(AND(BS1854&gt;130.8,BS1854&lt;131.4),18,IF(AND(BS1854&gt;50.5,BS1854&lt;50.9),19,IF(AND(BS1854&gt;45.2,BS1854&lt;45.8),20))))))))))))))))))</f>
        <v>0</v>
      </c>
    </row>
    <row r="1855" spans="1:88" ht="90" customHeight="1">
      <c r="A1855" s="300"/>
      <c r="B1855" s="300"/>
      <c r="C1855" s="309"/>
      <c r="D1855" s="292" t="s">
        <v>54</v>
      </c>
      <c r="E1855" s="293"/>
      <c r="F1855" s="10" t="s">
        <v>36</v>
      </c>
      <c r="G1855" s="12">
        <f>IF(AD1855=FALSE,0,AD1855)</f>
        <v>0</v>
      </c>
      <c r="H1855" s="12" t="s">
        <v>36</v>
      </c>
      <c r="I1855" s="12">
        <f>IF(AE1855=FALSE,0,AE1855)</f>
        <v>0</v>
      </c>
      <c r="J1855" s="12">
        <f>IF(AF1855=FALSE,0,AF1855)</f>
        <v>0</v>
      </c>
      <c r="K1855" s="12" t="s">
        <v>36</v>
      </c>
      <c r="L1855" s="12">
        <f>IF(AG1855=FALSE,0,AG1855)</f>
        <v>0</v>
      </c>
      <c r="M1855" s="12" t="s">
        <v>36</v>
      </c>
      <c r="N1855" s="12" t="s">
        <v>36</v>
      </c>
      <c r="O1855" s="12" t="s">
        <v>36</v>
      </c>
      <c r="P1855" s="12" t="s">
        <v>36</v>
      </c>
      <c r="Q1855" s="12">
        <f>IF(AH1855=FALSE,0,AH1855)</f>
        <v>0</v>
      </c>
      <c r="R1855" s="12" t="s">
        <v>36</v>
      </c>
      <c r="S1855" s="12">
        <f>IF(AI1855=FALSE,0,AI1855)</f>
        <v>0</v>
      </c>
      <c r="T1855" s="12" t="s">
        <v>36</v>
      </c>
      <c r="U1855" s="12">
        <f>IF(AJ1855=FALSE,0,AJ1855)</f>
        <v>0</v>
      </c>
      <c r="V1855" s="12">
        <f>IF(AK1855=FALSE,0,AK1855)</f>
        <v>0</v>
      </c>
      <c r="W1855" s="12">
        <f>IF(AL1855=FALSE,0,AL1855)</f>
        <v>0</v>
      </c>
      <c r="X1855" s="12" t="s">
        <v>36</v>
      </c>
      <c r="Y1855" s="12">
        <f>IF(AM1855=FALSE,0,AM1855)</f>
        <v>0</v>
      </c>
      <c r="Z1855" s="12" t="s">
        <v>36</v>
      </c>
      <c r="AA1855" s="27" t="s">
        <v>336</v>
      </c>
      <c r="AD1855" s="52" t="b">
        <f>IF(AD1854=3,948.15,IF(AD1854=4,624.59,IF(AD1854=5,238.38,IF(AD1854=6,1987,IF(AD1854=7,740.75,IF(AD1854=8,283.91,IF(AD1854=9,2682.35,IF(AD1854=10,829.59,IF(AD1854=11,586.15,IF(AD1854=12,992.71,IF(AD1854=13,653.95,IF(AD1854=14,249.59,IF(AD1854=15,2080.39,IF(AD1854=16,775.57,IF(AD1854=17,297.25,IF(AD1854=18,2808.42,IF(AD1854=19,868.59,IF(AD1854=20,613.7))))))))))))))))))</f>
        <v>0</v>
      </c>
      <c r="AE1855" s="52" t="b">
        <f>IF(AE1854=5,1205.78,IF(AE1854=8,1408.63,IF(AE1854=11,1428.91,IF(AE1854=14,1262.45,IF(AE1854=17,1474.83,IF(AE1854=20,1496.07))))))</f>
        <v>0</v>
      </c>
      <c r="AF1855" s="52" t="b">
        <f>IF(AF1854=3,487.32,IF(AF1854=4,325.64,IF(AF1854=5,287.99,IF(AF1854=6,618.7,IF(AF1854=7,412.3,IF(AF1854=8,366.04,IF(AF1854=9,798.54,IF(AF1854=10,534.49,IF(AF1854=11,476.86,IF(AF1854=12,510.22,IF(AF1854=13,340.94,IF(AF1854=14,301.53,IF(AF1854=15,647.78,IF(AF1854=16,431.68,IF(AF1854=17,383.24,IF(AF1854=18,836.07,IF(AF1854=19,559.61,IF(AF1854=20,499.27))))))))))))))))))</f>
        <v>0</v>
      </c>
      <c r="AG1855" s="52" t="b">
        <f>IF(AG1854=3,498.89,IF(AG1854=4,361.29,IF(AG1854=5,250.38,IF(AG1854=6,629.22,IF(AG1854=7,456.21,IF(AG1854=8,316.16,IF(AG1854=9,815.35,IF(AG1854=10,572.19,IF(AG1854=11,402.59,IF(AG1854=12,522.33,IF(AG1854=13,378.28,IF(AG1854=14,262.15,IF(AG1854=15,658.8,IF(AG1854=16,477.66,IF(AG1854=17,331.01,IF(AG1854=18,853.67,IF(AG1854=19,599.08,IF(AG1854=20,421.51))))))))))))))))))</f>
        <v>0</v>
      </c>
      <c r="AH1855" s="52" t="b">
        <f>IF(AH1854=3,359.85,IF(AH1854=4,130.83,IF(AH1854=5,78.61,IF(AH1854=6,427.19,IF(AH1854=7,160.77,IF(AH1854=8,95.38,IF(AH1854=9,568.37,IF(AH1854=10,204.4,IF(AH1854=11,132.96,IF(AH1854=12,376.76,IF(AH1854=13,136.98,IF(AH1854=14,82.31,IF(AH1854=15,447.27,IF(AH1854=16,168.32,IF(AH1854=17,99.86,IF(AH1854=18,595.08,IF(AH1854=19,214.01,IF(AH1854=20,139.21))))))))))))))))))</f>
        <v>0</v>
      </c>
      <c r="AI1855" s="52" t="b">
        <f>IF(AI1854=3,196.17,IF(AI1854=4,89.93,IF(AI1854=5,48.88,IF(AI1854=6,246.08,IF(AI1854=7,112.07,IF(AI1854=8,61.92,IF(AI1854=9,297.11,IF(AI1854=10,140.41,IF(AI1854=11,79.67,IF(AI1854=12,205.39,IF(AI1854=13,94.16,IF(AI1854=14,51.17,IF(AI1854=15,257.64,IF(AI1854=16,117.33,IF(AI1854=17,64.83,IF(AI1854=18,311.07,IF(AI1854=19,147.01,IF(AI1854=20,83.42))))))))))))))))))</f>
        <v>0</v>
      </c>
      <c r="AJ1855" s="52" t="b">
        <f>IF(AJ1854=3,108.35,IF(AJ1854=4,64.65,IF(AJ1854=5,45.75,IF(AJ1854=6,144.27,IF(AJ1854=7,86.58,IF(AJ1854=8,61.46,IF(AJ1854=9,195.16,IF(AJ1854=10,118.24,IF(AJ1854=11,83.88,IF(AJ1854=12,113.44,IF(AJ1854=13,67.69,IF(AJ1854=14,47.9,IF(AJ1854=15,151.05,IF(AJ1854=16,90.65,IF(AJ1854=17,64.34,IF(AJ1854=18,204.34,IF(AJ1854=19,123.8,IF(AJ1854=20,87.83))))))))))))))))))</f>
        <v>0</v>
      </c>
      <c r="AK1855" s="52" t="b">
        <f>IF(AK1854=3,140.85,IF(AK1854=4,104.84,IF(AK1854=5,53.32,IF(AK1854=6,286.46,IF(AK1854=7,119.42,IF(AK1854=8,63.42,IF(AK1854=9,413.27,IF(AK1854=10,141.33,IF(AK1854=11,146,IF(AK1854=12,147.47,IF(AK1854=13,109.77,IF(AK1854=14,55.82,IF(AK1854=15,299.92,IF(AK1854=16,125.03,IF(AK1854=17,66.4,IF(AK1854=18,432.69,IF(AK1854=19,147.97,IF(AK1854=20,152.86))))))))))))))))))</f>
        <v>0</v>
      </c>
      <c r="AL1855" s="52" t="b">
        <f>IF(AL1854=3,351.42,IF(AL1854=4,547.22,IF(AL1854=5,156.33,IF(AL1854=6,722.99,IF(AL1854=7,638.96,IF(AL1854=8,188.79,IF(AL1854=9,946.4,IF(AL1854=10,699.46,IF(AL1854=11,361.7,IF(AL1854=12,367.94,IF(AL1854=13,572.94,IF(AL1854=14,163.68,IF(AL1854=15,756.97,IF(AL1854=16,668.99,IF(AL1854=17,197.66,IF(AL1854=18,990.88,IF(AL1854=19,732.33,IF(AL1854=20,378.7))))))))))))))))))</f>
        <v>0</v>
      </c>
      <c r="AM1855" s="52" t="b">
        <f>IF(AM1854=3,46.41,IF(AM1854=4,19.01,IF(AM1854=5,15.96,IF(AM1854=6,78.9,IF(AM1854=7,32.34,IF(AM1854=8,27.09,IF(AM1854=9,125.27,IF(AM1854=10,48.48,IF(AM1854=11,43.47,IF(AM1854=12,48.59,IF(AM1854=13,19.9,IF(AM1854=14,16.71,IF(AM1854=15,82.61,IF(AM1854=16,33.86,IF(AM1854=17,28.36,IF(AM1854=18,131.15,IF(AM1854=19,50.76,IF(AM1854=20,45.51))))))))))))))))))</f>
        <v>0</v>
      </c>
      <c r="AO1855" s="4">
        <f t="shared" si="4260"/>
        <v>0</v>
      </c>
      <c r="AP1855" s="4">
        <f t="shared" si="4261"/>
        <v>0</v>
      </c>
      <c r="AQ1855" s="4">
        <f t="shared" si="4182"/>
        <v>0</v>
      </c>
      <c r="AU1855" s="316"/>
      <c r="AV1855" s="316"/>
      <c r="AW1855" s="317"/>
      <c r="AX1855" s="322" t="s">
        <v>54</v>
      </c>
      <c r="AY1855" s="293"/>
      <c r="AZ1855" s="10" t="s">
        <v>36</v>
      </c>
      <c r="BA1855" s="12">
        <f>BA1854</f>
        <v>1659.18</v>
      </c>
      <c r="BB1855" s="12" t="s">
        <v>36</v>
      </c>
      <c r="BC1855" s="12">
        <f>IF(BY1855=FALSE,0,BY1855)</f>
        <v>0</v>
      </c>
      <c r="BD1855" s="12">
        <f>IF(BZ1855=FALSE,0,BZ1855)</f>
        <v>0</v>
      </c>
      <c r="BE1855" s="12" t="s">
        <v>36</v>
      </c>
      <c r="BF1855" s="12">
        <f>IF(CA1855=FALSE,0,CA1855)</f>
        <v>0</v>
      </c>
      <c r="BG1855" s="12" t="s">
        <v>36</v>
      </c>
      <c r="BH1855" s="12" t="s">
        <v>36</v>
      </c>
      <c r="BI1855" s="12" t="s">
        <v>36</v>
      </c>
      <c r="BJ1855" s="12" t="s">
        <v>36</v>
      </c>
      <c r="BK1855" s="12">
        <f>IF(CB1855=FALSE,0,CB1855)</f>
        <v>0</v>
      </c>
      <c r="BL1855" s="12" t="s">
        <v>36</v>
      </c>
      <c r="BM1855" s="12">
        <f>IF(CC1855=FALSE,0,CC1855)</f>
        <v>0</v>
      </c>
      <c r="BN1855" s="12" t="s">
        <v>36</v>
      </c>
      <c r="BO1855" s="12">
        <f>IF(CD1855=FALSE,0,CD1855)</f>
        <v>0</v>
      </c>
      <c r="BP1855" s="12">
        <f>IF(CE1855=FALSE,0,CE1855)</f>
        <v>0</v>
      </c>
      <c r="BQ1855" s="12">
        <f>IF(CF1855=FALSE,0,CF1855)</f>
        <v>0</v>
      </c>
      <c r="BR1855" s="12" t="s">
        <v>36</v>
      </c>
      <c r="BS1855" s="12">
        <f>IF(CG1855=FALSE,0,CG1855)</f>
        <v>0</v>
      </c>
      <c r="BT1855" s="12" t="s">
        <v>36</v>
      </c>
      <c r="BU1855" s="27" t="s">
        <v>336</v>
      </c>
      <c r="BX1855" s="52" t="b">
        <f>IF(AD1854=3,1896.3,IF(AD1854=4,1249.18,IF(AD1854=5,476.76,IF(AD1854=6,3974,IF(AD1854=7,1481.5,IF(AD1854=8,567.82,IF(AD1854=9,5364.7,IF(AD1854=10,1659.18,IF(AD1854=11,1172.3)))))))))</f>
        <v>0</v>
      </c>
      <c r="BY1855" s="52" t="b">
        <f>IF(AE1854=5,2411.56,IF(AE1854=8,2817.26,IF(AE1854=11,2857.82)))</f>
        <v>0</v>
      </c>
      <c r="BZ1855" s="52" t="b">
        <f>IF(AF1854=3,974.64,IF(AF1854=4,651.28,IF(AF1854=5,575.98,IF(AF1854=6,1237.4,IF(AF1854=7,824.6,IF(AF1854=8,732.08,IF(AF1854=9,1597.08,IF(AF1854=10,1068.98,IF(AF1854=11,953.72)))))))))</f>
        <v>0</v>
      </c>
      <c r="CA1855" s="52" t="b">
        <f>IF(AG1854=3,997.78,IF(AG1854=4,722.58,IF(AG1854=5,500.76,IF(AG1854=6,1258.44,IF(AG1854=7,912.42,IF(AG1854=8,632.32,IF(AG1854=9,1630.7,IF(AG1854=10,1144.38,IF(AG1854=11,805.18)))))))))</f>
        <v>0</v>
      </c>
      <c r="CB1855" s="52" t="b">
        <f>IF(AH1854=3,719.7,IF(AH1854=4,261.66,IF(AH1854=5,157.22,IF(AH1854=6,854.38,IF(AH1854=7,321.54,IF(AH1854=8,190.76,IF(AH1854=9,1136.74,IF(AH1854=10,408.8,IF(AH1854=11,265.92)))))))))</f>
        <v>0</v>
      </c>
      <c r="CC1855" s="52" t="b">
        <f>IF(AI1854=3,392.34,IF(AI1854=4,179.86,IF(AI1854=5,97.76,IF(AI1854=6,492.16,IF(AI1854=7,224.14,IF(AI1854=8,123.84,IF(AI1854=9,594.22,IF(AI1854=10,280.82,IF(AI1854=11,159.34)))))))))</f>
        <v>0</v>
      </c>
      <c r="CD1855" s="52" t="b">
        <f>IF(AJ1854=3,216.7,IF(AJ1854=4,129.3,IF(AJ1854=5,91.5,IF(AJ1854=6,288.54,IF(AJ1854=7,173.16,IF(AJ1854=8,122.92,IF(AJ1854=9,390.32,IF(AJ1854=10,236.48,IF(AJ1854=11,167.76)))))))))</f>
        <v>0</v>
      </c>
      <c r="CE1855" s="52" t="b">
        <f>IF(AK1854=3,281.7,IF(AK1854=4,209.68,IF(AK1854=5,106.64,IF(AK1854=6,572.92,IF(AK1854=7,238.84,IF(AK1854=8,126.84,IF(AK1854=9,826.54,IF(AK1854=10,282.66,IF(AK1854=11,292)))))))))</f>
        <v>0</v>
      </c>
      <c r="CF1855" s="52" t="b">
        <f>IF(AL1854=3,702.84,IF(AL1854=4,1094.44,IF(AL1854=5,312.66,IF(AL1854=6,1445.98,IF(AL1854=7,1277.92,IF(AL1854=8,377.58,IF(AL1854=9,1892.8,IF(AL1854=10,1398.92,IF(AL1854=11,723.4)))))))))</f>
        <v>0</v>
      </c>
      <c r="CG1855" s="52" t="b">
        <f>IF(AM1854=3,92.82,IF(AM1854=4,38.02,IF(AM1854=5,31.92,IF(AM1854=6,157.8,IF(AM1854=7,64.68,IF(AM1854=8,54.18,IF(AM1854=9,250.54,IF(AM1854=10,96.96,IF(AM1854=11,86.94)))))))))</f>
        <v>0</v>
      </c>
    </row>
    <row r="1856" spans="1:88" ht="30" customHeight="1">
      <c r="A1856" s="298"/>
      <c r="B1856" s="298" t="s">
        <v>366</v>
      </c>
      <c r="C1856" s="307">
        <f>C1847</f>
        <v>33350.660000000003</v>
      </c>
      <c r="D1856" s="298" t="s">
        <v>27</v>
      </c>
      <c r="E1856" s="36" t="s">
        <v>28</v>
      </c>
      <c r="F1856" s="10">
        <f>G1856+I1856+J1856+L1856+Q1856+S1856+U1856+V1856+W1856+Y1856+Z1856</f>
        <v>26221340.43</v>
      </c>
      <c r="G1856" s="44">
        <f>G1847</f>
        <v>26221340.43</v>
      </c>
      <c r="H1856" s="13">
        <f t="shared" ref="H1856:Z1861" si="4292">H1847</f>
        <v>0</v>
      </c>
      <c r="I1856" s="13">
        <f t="shared" si="4292"/>
        <v>0</v>
      </c>
      <c r="J1856" s="13">
        <f t="shared" si="4292"/>
        <v>0</v>
      </c>
      <c r="K1856" s="13">
        <f t="shared" si="4292"/>
        <v>0</v>
      </c>
      <c r="L1856" s="13">
        <f t="shared" si="4292"/>
        <v>0</v>
      </c>
      <c r="M1856" s="13">
        <f t="shared" si="4292"/>
        <v>0</v>
      </c>
      <c r="N1856" s="13">
        <f t="shared" si="4292"/>
        <v>0</v>
      </c>
      <c r="O1856" s="13">
        <f t="shared" si="4292"/>
        <v>0</v>
      </c>
      <c r="P1856" s="13">
        <f t="shared" si="4292"/>
        <v>0</v>
      </c>
      <c r="Q1856" s="13">
        <f t="shared" si="4292"/>
        <v>0</v>
      </c>
      <c r="R1856" s="13">
        <f t="shared" si="4292"/>
        <v>0</v>
      </c>
      <c r="S1856" s="13">
        <f t="shared" si="4292"/>
        <v>0</v>
      </c>
      <c r="T1856" s="13">
        <f t="shared" si="4292"/>
        <v>0</v>
      </c>
      <c r="U1856" s="13">
        <f t="shared" si="4292"/>
        <v>0</v>
      </c>
      <c r="V1856" s="13">
        <f t="shared" si="4292"/>
        <v>0</v>
      </c>
      <c r="W1856" s="13">
        <f t="shared" si="4292"/>
        <v>0</v>
      </c>
      <c r="X1856" s="13">
        <f t="shared" si="4292"/>
        <v>0</v>
      </c>
      <c r="Y1856" s="13">
        <f t="shared" si="4292"/>
        <v>0</v>
      </c>
      <c r="Z1856" s="13">
        <f t="shared" si="4292"/>
        <v>0</v>
      </c>
      <c r="AA1856" s="27" t="s">
        <v>328</v>
      </c>
      <c r="AO1856" s="4">
        <f t="shared" si="4260"/>
        <v>0</v>
      </c>
      <c r="AP1856" s="4">
        <f t="shared" si="4261"/>
        <v>0</v>
      </c>
      <c r="AQ1856" s="4">
        <f t="shared" si="4182"/>
        <v>0</v>
      </c>
      <c r="AU1856" s="316"/>
      <c r="AV1856" s="316" t="s">
        <v>366</v>
      </c>
      <c r="AW1856" s="317">
        <f>AW1847</f>
        <v>32354.26</v>
      </c>
      <c r="AX1856" s="316" t="s">
        <v>27</v>
      </c>
      <c r="AY1856" s="36" t="s">
        <v>28</v>
      </c>
      <c r="AZ1856" s="10">
        <f>BA1856+BC1856+BD1856+BF1856+BK1856+BM1856+BO1856+BP1856+BQ1856+BS1856+BT1856</f>
        <v>53681541.100000001</v>
      </c>
      <c r="BA1856" s="44">
        <f>BA1847</f>
        <v>53681541.100000001</v>
      </c>
      <c r="BB1856" s="13">
        <f t="shared" ref="BB1856:BT1856" si="4293">BB1847</f>
        <v>0</v>
      </c>
      <c r="BC1856" s="13">
        <f t="shared" si="4293"/>
        <v>0</v>
      </c>
      <c r="BD1856" s="13">
        <f t="shared" si="4293"/>
        <v>0</v>
      </c>
      <c r="BE1856" s="13">
        <f t="shared" si="4293"/>
        <v>0</v>
      </c>
      <c r="BF1856" s="13">
        <f t="shared" si="4293"/>
        <v>0</v>
      </c>
      <c r="BG1856" s="13">
        <f t="shared" si="4293"/>
        <v>0</v>
      </c>
      <c r="BH1856" s="13">
        <f t="shared" si="4293"/>
        <v>0</v>
      </c>
      <c r="BI1856" s="13">
        <f t="shared" si="4293"/>
        <v>0</v>
      </c>
      <c r="BJ1856" s="13">
        <f t="shared" si="4293"/>
        <v>0</v>
      </c>
      <c r="BK1856" s="13">
        <f t="shared" si="4293"/>
        <v>0</v>
      </c>
      <c r="BL1856" s="13">
        <f t="shared" si="4293"/>
        <v>0</v>
      </c>
      <c r="BM1856" s="13">
        <f t="shared" si="4293"/>
        <v>0</v>
      </c>
      <c r="BN1856" s="13">
        <f t="shared" si="4293"/>
        <v>0</v>
      </c>
      <c r="BO1856" s="13">
        <f t="shared" si="4293"/>
        <v>0</v>
      </c>
      <c r="BP1856" s="13">
        <f t="shared" si="4293"/>
        <v>0</v>
      </c>
      <c r="BQ1856" s="13">
        <f t="shared" si="4293"/>
        <v>0</v>
      </c>
      <c r="BR1856" s="13">
        <f t="shared" si="4293"/>
        <v>0</v>
      </c>
      <c r="BS1856" s="13">
        <f t="shared" si="4293"/>
        <v>0</v>
      </c>
      <c r="BT1856" s="13">
        <f t="shared" si="4293"/>
        <v>0</v>
      </c>
      <c r="BU1856" s="27" t="s">
        <v>328</v>
      </c>
      <c r="CI1856" s="32">
        <f>BF1856-BG1856</f>
        <v>0</v>
      </c>
    </row>
    <row r="1857" spans="1:88" ht="60" customHeight="1">
      <c r="A1857" s="299"/>
      <c r="B1857" s="299"/>
      <c r="C1857" s="308"/>
      <c r="D1857" s="300"/>
      <c r="E1857" s="36" t="s">
        <v>29</v>
      </c>
      <c r="F1857" s="10">
        <f t="shared" ref="F1857:F1861" si="4294">G1857+I1857+J1857+L1857+Q1857+S1857+U1857+V1857+W1857+Y1857+Z1857</f>
        <v>0</v>
      </c>
      <c r="G1857" s="13">
        <f t="shared" ref="G1857:V1861" si="4295">G1848</f>
        <v>0</v>
      </c>
      <c r="H1857" s="13">
        <f t="shared" si="4295"/>
        <v>0</v>
      </c>
      <c r="I1857" s="13">
        <f t="shared" si="4295"/>
        <v>0</v>
      </c>
      <c r="J1857" s="13">
        <f t="shared" si="4295"/>
        <v>0</v>
      </c>
      <c r="K1857" s="13">
        <f t="shared" si="4295"/>
        <v>0</v>
      </c>
      <c r="L1857" s="13">
        <f t="shared" si="4295"/>
        <v>0</v>
      </c>
      <c r="M1857" s="13">
        <f t="shared" si="4295"/>
        <v>0</v>
      </c>
      <c r="N1857" s="13">
        <f t="shared" si="4295"/>
        <v>0</v>
      </c>
      <c r="O1857" s="13">
        <f t="shared" si="4295"/>
        <v>0</v>
      </c>
      <c r="P1857" s="13">
        <f t="shared" si="4295"/>
        <v>0</v>
      </c>
      <c r="Q1857" s="13">
        <f t="shared" si="4295"/>
        <v>0</v>
      </c>
      <c r="R1857" s="13">
        <f t="shared" si="4295"/>
        <v>0</v>
      </c>
      <c r="S1857" s="13">
        <f t="shared" si="4295"/>
        <v>0</v>
      </c>
      <c r="T1857" s="13">
        <f t="shared" si="4295"/>
        <v>0</v>
      </c>
      <c r="U1857" s="13">
        <f t="shared" si="4295"/>
        <v>0</v>
      </c>
      <c r="V1857" s="13">
        <f t="shared" si="4295"/>
        <v>0</v>
      </c>
      <c r="W1857" s="13">
        <f t="shared" si="4292"/>
        <v>0</v>
      </c>
      <c r="X1857" s="13">
        <f t="shared" si="4292"/>
        <v>0</v>
      </c>
      <c r="Y1857" s="13">
        <f t="shared" si="4292"/>
        <v>0</v>
      </c>
      <c r="Z1857" s="13">
        <f t="shared" si="4292"/>
        <v>0</v>
      </c>
      <c r="AA1857" s="27" t="s">
        <v>329</v>
      </c>
      <c r="AO1857" s="4">
        <f t="shared" si="4260"/>
        <v>0</v>
      </c>
      <c r="AP1857" s="4">
        <f t="shared" si="4261"/>
        <v>0</v>
      </c>
      <c r="AQ1857" s="4">
        <f t="shared" si="4182"/>
        <v>0</v>
      </c>
      <c r="AU1857" s="316"/>
      <c r="AV1857" s="316"/>
      <c r="AW1857" s="317"/>
      <c r="AX1857" s="316"/>
      <c r="AY1857" s="36" t="s">
        <v>29</v>
      </c>
      <c r="AZ1857" s="10">
        <f t="shared" ref="AZ1857:AZ1861" si="4296">BA1857+BC1857+BD1857+BF1857+BK1857+BM1857+BO1857+BP1857+BQ1857+BS1857+BT1857</f>
        <v>0</v>
      </c>
      <c r="BA1857" s="13">
        <f t="shared" ref="BA1857:BT1857" si="4297">BA1848</f>
        <v>0</v>
      </c>
      <c r="BB1857" s="13">
        <f t="shared" si="4297"/>
        <v>0</v>
      </c>
      <c r="BC1857" s="13">
        <f t="shared" si="4297"/>
        <v>0</v>
      </c>
      <c r="BD1857" s="13">
        <f t="shared" si="4297"/>
        <v>0</v>
      </c>
      <c r="BE1857" s="13">
        <f t="shared" si="4297"/>
        <v>0</v>
      </c>
      <c r="BF1857" s="13">
        <f t="shared" si="4297"/>
        <v>0</v>
      </c>
      <c r="BG1857" s="13">
        <f t="shared" si="4297"/>
        <v>0</v>
      </c>
      <c r="BH1857" s="13">
        <f t="shared" si="4297"/>
        <v>0</v>
      </c>
      <c r="BI1857" s="13">
        <f t="shared" si="4297"/>
        <v>0</v>
      </c>
      <c r="BJ1857" s="13">
        <f t="shared" si="4297"/>
        <v>0</v>
      </c>
      <c r="BK1857" s="13">
        <f t="shared" si="4297"/>
        <v>0</v>
      </c>
      <c r="BL1857" s="13">
        <f t="shared" si="4297"/>
        <v>0</v>
      </c>
      <c r="BM1857" s="13">
        <f t="shared" si="4297"/>
        <v>0</v>
      </c>
      <c r="BN1857" s="13">
        <f t="shared" si="4297"/>
        <v>0</v>
      </c>
      <c r="BO1857" s="13">
        <f t="shared" si="4297"/>
        <v>0</v>
      </c>
      <c r="BP1857" s="13">
        <f t="shared" si="4297"/>
        <v>0</v>
      </c>
      <c r="BQ1857" s="13">
        <f t="shared" si="4297"/>
        <v>0</v>
      </c>
      <c r="BR1857" s="13">
        <f t="shared" si="4297"/>
        <v>0</v>
      </c>
      <c r="BS1857" s="13">
        <f t="shared" si="4297"/>
        <v>0</v>
      </c>
      <c r="BT1857" s="13">
        <f t="shared" si="4297"/>
        <v>0</v>
      </c>
      <c r="BU1857" s="27" t="s">
        <v>329</v>
      </c>
    </row>
    <row r="1858" spans="1:88" ht="120" customHeight="1">
      <c r="A1858" s="299"/>
      <c r="B1858" s="299"/>
      <c r="C1858" s="308"/>
      <c r="D1858" s="298" t="s">
        <v>30</v>
      </c>
      <c r="E1858" s="36" t="s">
        <v>31</v>
      </c>
      <c r="F1858" s="10">
        <f t="shared" si="4294"/>
        <v>0</v>
      </c>
      <c r="G1858" s="13">
        <f t="shared" si="4295"/>
        <v>0</v>
      </c>
      <c r="H1858" s="13">
        <f t="shared" si="4292"/>
        <v>0</v>
      </c>
      <c r="I1858" s="13">
        <f t="shared" si="4292"/>
        <v>0</v>
      </c>
      <c r="J1858" s="13">
        <f t="shared" si="4292"/>
        <v>0</v>
      </c>
      <c r="K1858" s="13">
        <f t="shared" si="4292"/>
        <v>0</v>
      </c>
      <c r="L1858" s="13">
        <f t="shared" si="4292"/>
        <v>0</v>
      </c>
      <c r="M1858" s="13">
        <f t="shared" si="4292"/>
        <v>0</v>
      </c>
      <c r="N1858" s="13">
        <f t="shared" si="4292"/>
        <v>0</v>
      </c>
      <c r="O1858" s="13">
        <f t="shared" si="4292"/>
        <v>0</v>
      </c>
      <c r="P1858" s="13">
        <f t="shared" si="4292"/>
        <v>0</v>
      </c>
      <c r="Q1858" s="13">
        <f t="shared" si="4292"/>
        <v>0</v>
      </c>
      <c r="R1858" s="13">
        <f t="shared" si="4292"/>
        <v>0</v>
      </c>
      <c r="S1858" s="13">
        <f t="shared" si="4292"/>
        <v>0</v>
      </c>
      <c r="T1858" s="13">
        <f t="shared" si="4292"/>
        <v>0</v>
      </c>
      <c r="U1858" s="13">
        <f t="shared" si="4292"/>
        <v>0</v>
      </c>
      <c r="V1858" s="13">
        <f t="shared" si="4292"/>
        <v>0</v>
      </c>
      <c r="W1858" s="13">
        <f t="shared" si="4292"/>
        <v>0</v>
      </c>
      <c r="X1858" s="13">
        <f t="shared" si="4292"/>
        <v>0</v>
      </c>
      <c r="Y1858" s="13">
        <f t="shared" si="4292"/>
        <v>0</v>
      </c>
      <c r="Z1858" s="13">
        <f t="shared" si="4292"/>
        <v>0</v>
      </c>
      <c r="AA1858" s="27" t="s">
        <v>330</v>
      </c>
      <c r="AO1858" s="4">
        <f t="shared" si="4260"/>
        <v>0</v>
      </c>
      <c r="AP1858" s="4">
        <f t="shared" si="4261"/>
        <v>0</v>
      </c>
      <c r="AQ1858" s="4">
        <f t="shared" si="4182"/>
        <v>0</v>
      </c>
      <c r="AT1858" s="32">
        <f>AZ1858-BC1858</f>
        <v>0</v>
      </c>
      <c r="AU1858" s="316"/>
      <c r="AV1858" s="316"/>
      <c r="AW1858" s="317"/>
      <c r="AX1858" s="316" t="s">
        <v>30</v>
      </c>
      <c r="AY1858" s="36" t="s">
        <v>31</v>
      </c>
      <c r="AZ1858" s="10">
        <f t="shared" si="4296"/>
        <v>0</v>
      </c>
      <c r="BA1858" s="13">
        <f t="shared" ref="BA1858:BT1858" si="4298">BA1849</f>
        <v>0</v>
      </c>
      <c r="BB1858" s="13">
        <f t="shared" si="4298"/>
        <v>0</v>
      </c>
      <c r="BC1858" s="13">
        <f t="shared" si="4298"/>
        <v>0</v>
      </c>
      <c r="BD1858" s="13">
        <f t="shared" si="4298"/>
        <v>0</v>
      </c>
      <c r="BE1858" s="13">
        <f t="shared" si="4298"/>
        <v>0</v>
      </c>
      <c r="BF1858" s="13">
        <f t="shared" si="4298"/>
        <v>0</v>
      </c>
      <c r="BG1858" s="13">
        <f t="shared" si="4298"/>
        <v>0</v>
      </c>
      <c r="BH1858" s="13">
        <f t="shared" si="4298"/>
        <v>0</v>
      </c>
      <c r="BI1858" s="13">
        <f t="shared" si="4298"/>
        <v>0</v>
      </c>
      <c r="BJ1858" s="13">
        <f t="shared" si="4298"/>
        <v>0</v>
      </c>
      <c r="BK1858" s="13">
        <f t="shared" si="4298"/>
        <v>0</v>
      </c>
      <c r="BL1858" s="13">
        <f t="shared" si="4298"/>
        <v>0</v>
      </c>
      <c r="BM1858" s="13">
        <f t="shared" si="4298"/>
        <v>0</v>
      </c>
      <c r="BN1858" s="13">
        <f t="shared" si="4298"/>
        <v>0</v>
      </c>
      <c r="BO1858" s="13">
        <f t="shared" si="4298"/>
        <v>0</v>
      </c>
      <c r="BP1858" s="13">
        <f t="shared" si="4298"/>
        <v>0</v>
      </c>
      <c r="BQ1858" s="13">
        <f t="shared" si="4298"/>
        <v>0</v>
      </c>
      <c r="BR1858" s="13">
        <f t="shared" si="4298"/>
        <v>0</v>
      </c>
      <c r="BS1858" s="13">
        <f t="shared" si="4298"/>
        <v>0</v>
      </c>
      <c r="BT1858" s="13">
        <f t="shared" si="4298"/>
        <v>0</v>
      </c>
      <c r="BU1858" s="27" t="s">
        <v>330</v>
      </c>
    </row>
    <row r="1859" spans="1:88" ht="30" customHeight="1">
      <c r="A1859" s="299"/>
      <c r="B1859" s="299"/>
      <c r="C1859" s="308"/>
      <c r="D1859" s="299"/>
      <c r="E1859" s="36" t="s">
        <v>32</v>
      </c>
      <c r="F1859" s="10">
        <f t="shared" si="4294"/>
        <v>0</v>
      </c>
      <c r="G1859" s="13">
        <f t="shared" si="4295"/>
        <v>0</v>
      </c>
      <c r="H1859" s="13">
        <f t="shared" si="4292"/>
        <v>0</v>
      </c>
      <c r="I1859" s="13">
        <f t="shared" si="4292"/>
        <v>0</v>
      </c>
      <c r="J1859" s="13">
        <f t="shared" si="4292"/>
        <v>0</v>
      </c>
      <c r="K1859" s="13">
        <f t="shared" si="4292"/>
        <v>0</v>
      </c>
      <c r="L1859" s="13">
        <f t="shared" si="4292"/>
        <v>0</v>
      </c>
      <c r="M1859" s="13">
        <f t="shared" si="4292"/>
        <v>0</v>
      </c>
      <c r="N1859" s="13">
        <f t="shared" si="4292"/>
        <v>0</v>
      </c>
      <c r="O1859" s="13">
        <f t="shared" si="4292"/>
        <v>0</v>
      </c>
      <c r="P1859" s="13">
        <f t="shared" si="4292"/>
        <v>0</v>
      </c>
      <c r="Q1859" s="13">
        <f t="shared" si="4292"/>
        <v>0</v>
      </c>
      <c r="R1859" s="13">
        <f t="shared" si="4292"/>
        <v>0</v>
      </c>
      <c r="S1859" s="13">
        <f t="shared" si="4292"/>
        <v>0</v>
      </c>
      <c r="T1859" s="13">
        <f t="shared" si="4292"/>
        <v>0</v>
      </c>
      <c r="U1859" s="13">
        <f t="shared" si="4292"/>
        <v>0</v>
      </c>
      <c r="V1859" s="13">
        <f t="shared" si="4292"/>
        <v>0</v>
      </c>
      <c r="W1859" s="13">
        <f t="shared" si="4292"/>
        <v>0</v>
      </c>
      <c r="X1859" s="13">
        <f t="shared" si="4292"/>
        <v>0</v>
      </c>
      <c r="Y1859" s="13">
        <f t="shared" si="4292"/>
        <v>0</v>
      </c>
      <c r="Z1859" s="13">
        <f t="shared" si="4292"/>
        <v>0</v>
      </c>
      <c r="AA1859" s="27" t="s">
        <v>331</v>
      </c>
      <c r="AO1859" s="4">
        <f t="shared" si="4260"/>
        <v>0</v>
      </c>
      <c r="AP1859" s="4">
        <f t="shared" si="4261"/>
        <v>0</v>
      </c>
      <c r="AQ1859" s="4">
        <f t="shared" si="4182"/>
        <v>0</v>
      </c>
      <c r="AU1859" s="316"/>
      <c r="AV1859" s="316"/>
      <c r="AW1859" s="317"/>
      <c r="AX1859" s="316"/>
      <c r="AY1859" s="36" t="s">
        <v>32</v>
      </c>
      <c r="AZ1859" s="10">
        <f t="shared" si="4296"/>
        <v>0</v>
      </c>
      <c r="BA1859" s="13">
        <f t="shared" ref="BA1859:BT1859" si="4299">BA1850</f>
        <v>0</v>
      </c>
      <c r="BB1859" s="13">
        <f t="shared" si="4299"/>
        <v>0</v>
      </c>
      <c r="BC1859" s="13">
        <f t="shared" si="4299"/>
        <v>0</v>
      </c>
      <c r="BD1859" s="13">
        <f t="shared" si="4299"/>
        <v>0</v>
      </c>
      <c r="BE1859" s="13">
        <f t="shared" si="4299"/>
        <v>0</v>
      </c>
      <c r="BF1859" s="13">
        <f t="shared" si="4299"/>
        <v>0</v>
      </c>
      <c r="BG1859" s="13">
        <f t="shared" si="4299"/>
        <v>0</v>
      </c>
      <c r="BH1859" s="13">
        <f t="shared" si="4299"/>
        <v>0</v>
      </c>
      <c r="BI1859" s="13">
        <f t="shared" si="4299"/>
        <v>0</v>
      </c>
      <c r="BJ1859" s="13">
        <f t="shared" si="4299"/>
        <v>0</v>
      </c>
      <c r="BK1859" s="13">
        <f t="shared" si="4299"/>
        <v>0</v>
      </c>
      <c r="BL1859" s="13">
        <f t="shared" si="4299"/>
        <v>0</v>
      </c>
      <c r="BM1859" s="13">
        <f t="shared" si="4299"/>
        <v>0</v>
      </c>
      <c r="BN1859" s="13">
        <f t="shared" si="4299"/>
        <v>0</v>
      </c>
      <c r="BO1859" s="13">
        <f t="shared" si="4299"/>
        <v>0</v>
      </c>
      <c r="BP1859" s="13">
        <f t="shared" si="4299"/>
        <v>0</v>
      </c>
      <c r="BQ1859" s="13">
        <f t="shared" si="4299"/>
        <v>0</v>
      </c>
      <c r="BR1859" s="13">
        <f t="shared" si="4299"/>
        <v>0</v>
      </c>
      <c r="BS1859" s="13">
        <f t="shared" si="4299"/>
        <v>0</v>
      </c>
      <c r="BT1859" s="13">
        <f t="shared" si="4299"/>
        <v>0</v>
      </c>
      <c r="BU1859" s="27" t="s">
        <v>331</v>
      </c>
    </row>
    <row r="1860" spans="1:88" ht="30" customHeight="1">
      <c r="A1860" s="299"/>
      <c r="B1860" s="299"/>
      <c r="C1860" s="308"/>
      <c r="D1860" s="299"/>
      <c r="E1860" s="36" t="s">
        <v>33</v>
      </c>
      <c r="F1860" s="10">
        <f t="shared" si="4294"/>
        <v>0</v>
      </c>
      <c r="G1860" s="13">
        <f t="shared" si="4295"/>
        <v>0</v>
      </c>
      <c r="H1860" s="13">
        <f t="shared" si="4292"/>
        <v>0</v>
      </c>
      <c r="I1860" s="13">
        <f t="shared" si="4292"/>
        <v>0</v>
      </c>
      <c r="J1860" s="13">
        <f t="shared" si="4292"/>
        <v>0</v>
      </c>
      <c r="K1860" s="13">
        <f t="shared" si="4292"/>
        <v>0</v>
      </c>
      <c r="L1860" s="13">
        <f t="shared" si="4292"/>
        <v>0</v>
      </c>
      <c r="M1860" s="13">
        <f t="shared" si="4292"/>
        <v>0</v>
      </c>
      <c r="N1860" s="13">
        <f t="shared" si="4292"/>
        <v>0</v>
      </c>
      <c r="O1860" s="13">
        <f t="shared" si="4292"/>
        <v>0</v>
      </c>
      <c r="P1860" s="13">
        <f t="shared" si="4292"/>
        <v>0</v>
      </c>
      <c r="Q1860" s="13">
        <f t="shared" si="4292"/>
        <v>0</v>
      </c>
      <c r="R1860" s="13">
        <f t="shared" si="4292"/>
        <v>0</v>
      </c>
      <c r="S1860" s="13">
        <f t="shared" si="4292"/>
        <v>0</v>
      </c>
      <c r="T1860" s="13">
        <f t="shared" si="4292"/>
        <v>0</v>
      </c>
      <c r="U1860" s="13">
        <f t="shared" si="4292"/>
        <v>0</v>
      </c>
      <c r="V1860" s="13">
        <f t="shared" si="4292"/>
        <v>0</v>
      </c>
      <c r="W1860" s="13">
        <f t="shared" si="4292"/>
        <v>0</v>
      </c>
      <c r="X1860" s="13">
        <f t="shared" si="4292"/>
        <v>0</v>
      </c>
      <c r="Y1860" s="13">
        <f t="shared" si="4292"/>
        <v>0</v>
      </c>
      <c r="Z1860" s="13">
        <f t="shared" si="4292"/>
        <v>0</v>
      </c>
      <c r="AA1860" s="27" t="s">
        <v>332</v>
      </c>
      <c r="AO1860" s="4">
        <f t="shared" si="4260"/>
        <v>0</v>
      </c>
      <c r="AP1860" s="4">
        <f t="shared" si="4261"/>
        <v>0</v>
      </c>
      <c r="AQ1860" s="4">
        <f t="shared" si="4182"/>
        <v>0</v>
      </c>
      <c r="AU1860" s="316"/>
      <c r="AV1860" s="316"/>
      <c r="AW1860" s="317"/>
      <c r="AX1860" s="316"/>
      <c r="AY1860" s="36" t="s">
        <v>33</v>
      </c>
      <c r="AZ1860" s="10">
        <f t="shared" si="4296"/>
        <v>0</v>
      </c>
      <c r="BA1860" s="13">
        <f t="shared" ref="BA1860:BT1860" si="4300">BA1851</f>
        <v>0</v>
      </c>
      <c r="BB1860" s="13">
        <f t="shared" si="4300"/>
        <v>0</v>
      </c>
      <c r="BC1860" s="13">
        <f t="shared" si="4300"/>
        <v>0</v>
      </c>
      <c r="BD1860" s="13">
        <f t="shared" si="4300"/>
        <v>0</v>
      </c>
      <c r="BE1860" s="13">
        <f t="shared" si="4300"/>
        <v>0</v>
      </c>
      <c r="BF1860" s="13">
        <f t="shared" si="4300"/>
        <v>0</v>
      </c>
      <c r="BG1860" s="13">
        <f t="shared" si="4300"/>
        <v>0</v>
      </c>
      <c r="BH1860" s="13">
        <f t="shared" si="4300"/>
        <v>0</v>
      </c>
      <c r="BI1860" s="13">
        <f t="shared" si="4300"/>
        <v>0</v>
      </c>
      <c r="BJ1860" s="13">
        <f t="shared" si="4300"/>
        <v>0</v>
      </c>
      <c r="BK1860" s="13">
        <f t="shared" si="4300"/>
        <v>0</v>
      </c>
      <c r="BL1860" s="13">
        <f t="shared" si="4300"/>
        <v>0</v>
      </c>
      <c r="BM1860" s="13">
        <f t="shared" si="4300"/>
        <v>0</v>
      </c>
      <c r="BN1860" s="13">
        <f t="shared" si="4300"/>
        <v>0</v>
      </c>
      <c r="BO1860" s="13">
        <f t="shared" si="4300"/>
        <v>0</v>
      </c>
      <c r="BP1860" s="13">
        <f t="shared" si="4300"/>
        <v>0</v>
      </c>
      <c r="BQ1860" s="13">
        <f t="shared" si="4300"/>
        <v>0</v>
      </c>
      <c r="BR1860" s="13">
        <f t="shared" si="4300"/>
        <v>0</v>
      </c>
      <c r="BS1860" s="13">
        <f t="shared" si="4300"/>
        <v>0</v>
      </c>
      <c r="BT1860" s="13">
        <f t="shared" si="4300"/>
        <v>0</v>
      </c>
      <c r="BU1860" s="27" t="s">
        <v>332</v>
      </c>
    </row>
    <row r="1861" spans="1:88" ht="30" customHeight="1">
      <c r="A1861" s="299"/>
      <c r="B1861" s="299"/>
      <c r="C1861" s="308"/>
      <c r="D1861" s="300"/>
      <c r="E1861" s="36" t="s">
        <v>34</v>
      </c>
      <c r="F1861" s="10">
        <f t="shared" si="4294"/>
        <v>0</v>
      </c>
      <c r="G1861" s="13">
        <f t="shared" si="4295"/>
        <v>0</v>
      </c>
      <c r="H1861" s="13">
        <f t="shared" si="4292"/>
        <v>0</v>
      </c>
      <c r="I1861" s="13">
        <f t="shared" si="4292"/>
        <v>0</v>
      </c>
      <c r="J1861" s="13">
        <f t="shared" si="4292"/>
        <v>0</v>
      </c>
      <c r="K1861" s="13">
        <f t="shared" si="4292"/>
        <v>0</v>
      </c>
      <c r="L1861" s="13">
        <f t="shared" si="4292"/>
        <v>0</v>
      </c>
      <c r="M1861" s="13">
        <f t="shared" si="4292"/>
        <v>0</v>
      </c>
      <c r="N1861" s="13">
        <f t="shared" si="4292"/>
        <v>0</v>
      </c>
      <c r="O1861" s="13">
        <f t="shared" si="4292"/>
        <v>0</v>
      </c>
      <c r="P1861" s="13">
        <f t="shared" si="4292"/>
        <v>0</v>
      </c>
      <c r="Q1861" s="13">
        <f t="shared" si="4292"/>
        <v>0</v>
      </c>
      <c r="R1861" s="13">
        <f t="shared" si="4292"/>
        <v>0</v>
      </c>
      <c r="S1861" s="13">
        <f t="shared" si="4292"/>
        <v>0</v>
      </c>
      <c r="T1861" s="13">
        <f t="shared" si="4292"/>
        <v>0</v>
      </c>
      <c r="U1861" s="13">
        <f t="shared" si="4292"/>
        <v>0</v>
      </c>
      <c r="V1861" s="13">
        <f t="shared" si="4292"/>
        <v>0</v>
      </c>
      <c r="W1861" s="13">
        <f t="shared" si="4292"/>
        <v>0</v>
      </c>
      <c r="X1861" s="13">
        <f t="shared" si="4292"/>
        <v>0</v>
      </c>
      <c r="Y1861" s="13">
        <f t="shared" si="4292"/>
        <v>0</v>
      </c>
      <c r="Z1861" s="13">
        <f t="shared" si="4292"/>
        <v>0</v>
      </c>
      <c r="AA1861" s="27" t="s">
        <v>333</v>
      </c>
      <c r="AO1861" s="4">
        <f t="shared" si="4260"/>
        <v>0</v>
      </c>
      <c r="AP1861" s="4">
        <f t="shared" si="4261"/>
        <v>0</v>
      </c>
      <c r="AQ1861" s="4">
        <f t="shared" si="4182"/>
        <v>0</v>
      </c>
      <c r="AU1861" s="316"/>
      <c r="AV1861" s="316"/>
      <c r="AW1861" s="317"/>
      <c r="AX1861" s="316"/>
      <c r="AY1861" s="36" t="s">
        <v>34</v>
      </c>
      <c r="AZ1861" s="10">
        <f t="shared" si="4296"/>
        <v>0</v>
      </c>
      <c r="BA1861" s="13">
        <f t="shared" ref="BA1861:BT1861" si="4301">BA1852</f>
        <v>0</v>
      </c>
      <c r="BB1861" s="13">
        <f t="shared" si="4301"/>
        <v>0</v>
      </c>
      <c r="BC1861" s="13">
        <f t="shared" si="4301"/>
        <v>0</v>
      </c>
      <c r="BD1861" s="13">
        <f t="shared" si="4301"/>
        <v>0</v>
      </c>
      <c r="BE1861" s="13">
        <f t="shared" si="4301"/>
        <v>0</v>
      </c>
      <c r="BF1861" s="13">
        <f t="shared" si="4301"/>
        <v>0</v>
      </c>
      <c r="BG1861" s="13">
        <f t="shared" si="4301"/>
        <v>0</v>
      </c>
      <c r="BH1861" s="13">
        <f t="shared" si="4301"/>
        <v>0</v>
      </c>
      <c r="BI1861" s="13">
        <f t="shared" si="4301"/>
        <v>0</v>
      </c>
      <c r="BJ1861" s="13">
        <f t="shared" si="4301"/>
        <v>0</v>
      </c>
      <c r="BK1861" s="13">
        <f t="shared" si="4301"/>
        <v>0</v>
      </c>
      <c r="BL1861" s="13">
        <f t="shared" si="4301"/>
        <v>0</v>
      </c>
      <c r="BM1861" s="13">
        <f t="shared" si="4301"/>
        <v>0</v>
      </c>
      <c r="BN1861" s="13">
        <f t="shared" si="4301"/>
        <v>0</v>
      </c>
      <c r="BO1861" s="13">
        <f t="shared" si="4301"/>
        <v>0</v>
      </c>
      <c r="BP1861" s="13">
        <f t="shared" si="4301"/>
        <v>0</v>
      </c>
      <c r="BQ1861" s="13">
        <f t="shared" si="4301"/>
        <v>0</v>
      </c>
      <c r="BR1861" s="13">
        <f t="shared" si="4301"/>
        <v>0</v>
      </c>
      <c r="BS1861" s="13">
        <f t="shared" si="4301"/>
        <v>0</v>
      </c>
      <c r="BT1861" s="13">
        <f t="shared" si="4301"/>
        <v>0</v>
      </c>
      <c r="BU1861" s="27" t="s">
        <v>333</v>
      </c>
    </row>
    <row r="1862" spans="1:88" ht="30" customHeight="1">
      <c r="A1862" s="299"/>
      <c r="B1862" s="299"/>
      <c r="C1862" s="308"/>
      <c r="D1862" s="311" t="s">
        <v>35</v>
      </c>
      <c r="E1862" s="312"/>
      <c r="F1862" s="10">
        <f>F1856+F1857+F1858+F1859+F1860+F1861</f>
        <v>26221340.43</v>
      </c>
      <c r="G1862" s="10">
        <f t="shared" ref="G1862" si="4302">G1856+G1857+G1858+G1859+G1860+G1861</f>
        <v>26221340.43</v>
      </c>
      <c r="H1862" s="10">
        <f t="shared" ref="H1862" si="4303">H1856+H1857+H1858+H1859+H1860+H1861</f>
        <v>0</v>
      </c>
      <c r="I1862" s="10">
        <f t="shared" ref="I1862" si="4304">I1856+I1857+I1858+I1859+I1860+I1861</f>
        <v>0</v>
      </c>
      <c r="J1862" s="10">
        <f t="shared" ref="J1862" si="4305">J1856+J1857+J1858+J1859+J1860+J1861</f>
        <v>0</v>
      </c>
      <c r="K1862" s="10">
        <f t="shared" ref="K1862" si="4306">K1856+K1857+K1858+K1859+K1860+K1861</f>
        <v>0</v>
      </c>
      <c r="L1862" s="10">
        <f t="shared" ref="L1862" si="4307">L1856+L1857+L1858+L1859+L1860+L1861</f>
        <v>0</v>
      </c>
      <c r="M1862" s="10">
        <f t="shared" ref="M1862" si="4308">M1856+M1857+M1858+M1859+M1860+M1861</f>
        <v>0</v>
      </c>
      <c r="N1862" s="10">
        <f t="shared" ref="N1862" si="4309">N1856+N1857+N1858+N1859+N1860+N1861</f>
        <v>0</v>
      </c>
      <c r="O1862" s="10">
        <f t="shared" ref="O1862" si="4310">O1856+O1857+O1858+O1859+O1860+O1861</f>
        <v>0</v>
      </c>
      <c r="P1862" s="10">
        <f t="shared" ref="P1862" si="4311">P1856+P1857+P1858+P1859+P1860+P1861</f>
        <v>0</v>
      </c>
      <c r="Q1862" s="10">
        <f t="shared" ref="Q1862" si="4312">Q1856+Q1857+Q1858+Q1859+Q1860+Q1861</f>
        <v>0</v>
      </c>
      <c r="R1862" s="10">
        <f t="shared" ref="R1862" si="4313">R1856+R1857+R1858+R1859+R1860+R1861</f>
        <v>0</v>
      </c>
      <c r="S1862" s="10">
        <f t="shared" ref="S1862" si="4314">S1856+S1857+S1858+S1859+S1860+S1861</f>
        <v>0</v>
      </c>
      <c r="T1862" s="10">
        <f t="shared" ref="T1862" si="4315">T1856+T1857+T1858+T1859+T1860+T1861</f>
        <v>0</v>
      </c>
      <c r="U1862" s="10">
        <f t="shared" ref="U1862" si="4316">U1856+U1857+U1858+U1859+U1860+U1861</f>
        <v>0</v>
      </c>
      <c r="V1862" s="10">
        <f t="shared" ref="V1862" si="4317">V1856+V1857+V1858+V1859+V1860+V1861</f>
        <v>0</v>
      </c>
      <c r="W1862" s="10">
        <f t="shared" ref="W1862" si="4318">W1856+W1857+W1858+W1859+W1860+W1861</f>
        <v>0</v>
      </c>
      <c r="X1862" s="10">
        <f t="shared" ref="X1862" si="4319">X1856+X1857+X1858+X1859+X1860+X1861</f>
        <v>0</v>
      </c>
      <c r="Y1862" s="10">
        <f t="shared" ref="Y1862" si="4320">Y1856+Y1857+Y1858+Y1859+Y1860+Y1861</f>
        <v>0</v>
      </c>
      <c r="Z1862" s="10">
        <f t="shared" ref="Z1862" si="4321">Z1856+Z1857+Z1858+Z1859+Z1860+Z1861</f>
        <v>0</v>
      </c>
      <c r="AA1862" s="27" t="s">
        <v>334</v>
      </c>
      <c r="AO1862" s="4">
        <f t="shared" si="4260"/>
        <v>0</v>
      </c>
      <c r="AP1862" s="4">
        <f t="shared" si="4261"/>
        <v>0</v>
      </c>
      <c r="AQ1862" s="4">
        <f t="shared" si="4182"/>
        <v>0</v>
      </c>
      <c r="AU1862" s="316"/>
      <c r="AV1862" s="316"/>
      <c r="AW1862" s="317"/>
      <c r="AX1862" s="321" t="s">
        <v>35</v>
      </c>
      <c r="AY1862" s="321"/>
      <c r="AZ1862" s="10">
        <f>AZ1856+AZ1857+AZ1858+AZ1859+AZ1860+AZ1861</f>
        <v>53681541.100000001</v>
      </c>
      <c r="BA1862" s="10">
        <f t="shared" ref="BA1862:BT1862" si="4322">BA1856+BA1857+BA1858+BA1859+BA1860+BA1861</f>
        <v>53681541.100000001</v>
      </c>
      <c r="BB1862" s="10">
        <f t="shared" si="4322"/>
        <v>0</v>
      </c>
      <c r="BC1862" s="10">
        <f t="shared" si="4322"/>
        <v>0</v>
      </c>
      <c r="BD1862" s="10">
        <f t="shared" si="4322"/>
        <v>0</v>
      </c>
      <c r="BE1862" s="10">
        <f t="shared" si="4322"/>
        <v>0</v>
      </c>
      <c r="BF1862" s="10">
        <f t="shared" si="4322"/>
        <v>0</v>
      </c>
      <c r="BG1862" s="10">
        <f t="shared" si="4322"/>
        <v>0</v>
      </c>
      <c r="BH1862" s="10">
        <f t="shared" si="4322"/>
        <v>0</v>
      </c>
      <c r="BI1862" s="10">
        <f t="shared" si="4322"/>
        <v>0</v>
      </c>
      <c r="BJ1862" s="10">
        <f t="shared" si="4322"/>
        <v>0</v>
      </c>
      <c r="BK1862" s="10">
        <f t="shared" si="4322"/>
        <v>0</v>
      </c>
      <c r="BL1862" s="10">
        <f t="shared" si="4322"/>
        <v>0</v>
      </c>
      <c r="BM1862" s="10">
        <f t="shared" si="4322"/>
        <v>0</v>
      </c>
      <c r="BN1862" s="10">
        <f t="shared" si="4322"/>
        <v>0</v>
      </c>
      <c r="BO1862" s="10">
        <f t="shared" si="4322"/>
        <v>0</v>
      </c>
      <c r="BP1862" s="10">
        <f t="shared" si="4322"/>
        <v>0</v>
      </c>
      <c r="BQ1862" s="10">
        <f t="shared" si="4322"/>
        <v>0</v>
      </c>
      <c r="BR1862" s="10">
        <f t="shared" si="4322"/>
        <v>0</v>
      </c>
      <c r="BS1862" s="10">
        <f t="shared" si="4322"/>
        <v>0</v>
      </c>
      <c r="BT1862" s="10">
        <f t="shared" si="4322"/>
        <v>0</v>
      </c>
      <c r="BU1862" s="27" t="s">
        <v>334</v>
      </c>
      <c r="CI1862" s="32">
        <f>BF1862-BG1862</f>
        <v>0</v>
      </c>
      <c r="CJ1862" s="123"/>
    </row>
    <row r="1863" spans="1:88" ht="75" customHeight="1">
      <c r="A1863" s="299"/>
      <c r="B1863" s="299"/>
      <c r="C1863" s="308"/>
      <c r="D1863" s="292" t="s">
        <v>53</v>
      </c>
      <c r="E1863" s="293"/>
      <c r="F1863" s="11">
        <f>ROUND(F1862/C1856,2)</f>
        <v>786.23</v>
      </c>
      <c r="G1863" s="11">
        <f>ROUND(G1862/C1856,2)</f>
        <v>786.23</v>
      </c>
      <c r="H1863" s="11">
        <f>ROUND(H1862/C1856,2)</f>
        <v>0</v>
      </c>
      <c r="I1863" s="11">
        <f>ROUND(I1862/C1856,2)</f>
        <v>0</v>
      </c>
      <c r="J1863" s="11">
        <f>ROUND(J1862/C1856,2)</f>
        <v>0</v>
      </c>
      <c r="K1863" s="11">
        <f>ROUND(K1862/C1856,2)</f>
        <v>0</v>
      </c>
      <c r="L1863" s="11">
        <f>ROUND(L1862/C1856,2)</f>
        <v>0</v>
      </c>
      <c r="M1863" s="11">
        <f>ROUND(M1862/C1856,2)</f>
        <v>0</v>
      </c>
      <c r="N1863" s="11">
        <f>ROUND(N1862/C1856,2)</f>
        <v>0</v>
      </c>
      <c r="O1863" s="11">
        <f>ROUND(O1862/C1856,2)</f>
        <v>0</v>
      </c>
      <c r="P1863" s="11">
        <f>ROUND(P1862/C1856,2)</f>
        <v>0</v>
      </c>
      <c r="Q1863" s="11">
        <f>ROUND(Q1862/C1856,2)</f>
        <v>0</v>
      </c>
      <c r="R1863" s="11">
        <f>ROUND(R1862/C1856,2)</f>
        <v>0</v>
      </c>
      <c r="S1863" s="11">
        <f>ROUND(S1862/C1856,2)</f>
        <v>0</v>
      </c>
      <c r="T1863" s="11">
        <f>ROUND(T1862/C1856,2)</f>
        <v>0</v>
      </c>
      <c r="U1863" s="11">
        <f>ROUND(U1862/C1856,2)</f>
        <v>0</v>
      </c>
      <c r="V1863" s="11">
        <f>ROUND(V1862/C1856,2)</f>
        <v>0</v>
      </c>
      <c r="W1863" s="11">
        <f>ROUND(W1862/C1856,2)</f>
        <v>0</v>
      </c>
      <c r="X1863" s="11">
        <f>ROUND(X1862/C1856,2)</f>
        <v>0</v>
      </c>
      <c r="Y1863" s="11">
        <f>ROUND(Y1862/C1856,2)</f>
        <v>0</v>
      </c>
      <c r="Z1863" s="11">
        <f>ROUND(Z1862/C1856,2)</f>
        <v>0</v>
      </c>
      <c r="AA1863" s="27" t="s">
        <v>335</v>
      </c>
      <c r="AD1863" s="52" t="b">
        <f>IF(AND(G1863&gt;947.15,G1863&lt;949),3,IF(AND(G1863&gt;623.59,G1863&lt;625),4,IF(AND(G1863&gt;237.38,G1863&lt;239),5,IF(AND(G1863&gt;1986,G1863&lt;1988),6,IF(AND(G1863&gt;739.75,G1863&lt;741),7,IF(AND(G1863&gt;282.91,G1863&lt;284),8,IF(AND(G1863&gt;2681.35,G1863&lt;2683),9,IF(AND(G1863&gt;828.59,G1863&lt;830),10,IF(AND(G1863&gt;585.15,G1863&lt;587),11,IF(AND(G1863&gt;991.71,G1863&lt;993),12,IF(AND(G1863&gt;652.95,G1863&lt;654),13,IF(AND(G1863&gt;248.59,G1863&lt;250),14,IF(AND(G1863&gt;2079.39,G1863&lt;2081),15,IF(AND(G1863&gt;774.57,G1863&lt;776),16,IF(AND(G1863&gt;296.25,G1863&lt;298),17,IF(AND(G1863&gt;2807.42,G1863&lt;2809),18,IF(AND(G1863&gt;867.59,G1863&lt;869),19,IF(AND(G1863&gt;612.7,G1863&lt;614),20))))))))))))))))))</f>
        <v>0</v>
      </c>
      <c r="AE1863" s="52" t="b">
        <f>IF(AND(I1863&gt;1204.78,I1863&lt;1206),5,IF(AND(I1863&gt;1407.63,I1863&lt;1409),8,IF(AND(I1863&gt;1427.91,I1863&lt;1429),11,IF(AND(I1863&gt;1261.45,I1863&lt;1263),14,IF(AND(I1863&gt;1473.83,I1863&lt;1475),17,IF(AND(I1863&gt;1495.07,I1863&lt;1497),20))))))</f>
        <v>0</v>
      </c>
      <c r="AF1863" s="52" t="b">
        <f>IF(AND(J1863&gt;486.32,J1863&lt;488),3,IF(AND(J1863&gt;324.64,J1863&lt;326),4,IF(AND(J1863&gt;286.99,J1863&lt;288.5),5,IF(AND(J1863&gt;617.7,J1863&lt;618),6,IF(AND(J1863&gt;411.3,J1863&lt;413),7,IF(AND(J1863&gt;365.04,J1863&lt;367),8,IF(AND(J1863&gt;797.54,J1863&lt;799),9,IF(AND(J1863&gt;533.49,J1863&lt;535),10,IF(AND(J1863&gt;475.86,J1863&lt;477),11,IF(AND(J1863&gt;509.22,J1863&lt;511),12,IF(AND(J1863&gt;339.94,J1863&lt;341.2),13,IF(AND(J1863&gt;300.53,J1863&lt;302),14,IF(AND(J1863&gt;646.78,J1863&lt;648),15,IF(AND(J1863&gt;430.68,J1863&lt;432),16,IF(AND(J1863&gt;382.24,J1863&lt;384),17,IF(AND(J1863&gt;835.07,J1863&lt;837),18,IF(AND(J1863&gt;558.61,J1863&lt;560),19,IF(AND(J1863&gt;498.27,J1863&lt;500),20))))))))))))))))))</f>
        <v>0</v>
      </c>
      <c r="AG1863" s="52" t="b">
        <f>IF(AND(L1863&gt;497.89,L1863&lt;499),3,IF(AND(L1863&gt;360.29,L1863&lt;362),4,IF(AND(L1863&gt;249.38,L1863&lt;251),5,IF(AND(L1863&gt;628.22,L1863&lt;630),6,IF(AND(L1863&gt;455.21,L1863&lt;457),7,IF(AND(L1863&gt;315.16,L1863&lt;317),8,IF(AND(L1863&gt;814.35,L1863&lt;816),9,IF(AND(L1863&gt;571.19,L1863&lt;573),10,IF(AND(L1863&gt;401.59,L1863&lt;403),11,IF(AND(L1863&gt;521.33,L1863&lt;523),12,IF(AND(L1863&gt;377.28,L1863&lt;379),13,IF(AND(L1863&gt;261.15,L1863&lt;263),14,IF(AND(L1863&gt;657.8,L1863&lt;659),15,IF(AND(L1863&gt;476.66,L1863&lt;478),16,IF(AND(L1863&gt;330.01,L1863&lt;332),17,IF(AND(L1863&gt;852.67,L1863&lt;854),18,IF(AND(L1863&gt;598.08,L1863&lt;600),19,IF(AND(L1863&gt;420.51,L1863&lt;422),20))))))))))))))))))</f>
        <v>0</v>
      </c>
      <c r="AH1863" s="52" t="b">
        <f>IF(AND(Q1863&gt;358.85,Q1863&lt;360),3,IF(AND(Q1863&gt;129.83,Q1863&lt;131),4,IF(AND(Q1863&gt;77.61,Q1863&lt;79),5,IF(AND(Q1863&gt;426.19,Q1863&lt;428),6,IF(AND(Q1863&gt;159.77,Q1863&lt;161),7,IF(AND(Q1863&gt;94.38,Q1863&lt;96),8,IF(AND(Q1863&gt;567.37,Q1863&lt;569),9,IF(AND(Q1863&gt;203.4,Q1863&lt;205),10,IF(AND(Q1863&gt;131.96,Q1863&lt;133),11,IF(AND(Q1863&gt;375.76,Q1863&lt;377),12,IF(AND(Q1863&gt;135.98,Q1863&lt;137),13,IF(AND(Q1863&gt;81.31,Q1863&lt;83),14,IF(AND(Q1863&gt;446.27,Q1863&lt;448),15,IF(AND(Q1863&gt;167.32,Q1863&lt;169),16,IF(AND(Q1863&gt;98.86,Q1863&lt;100),17,IF(AND(Q1863&gt;594.08,Q1863&lt;596),18,IF(AND(Q1863&gt;213.01,Q1863&lt;215),19,IF(AND(Q1863&gt;138.21,Q1863&lt;140),20))))))))))))))))))</f>
        <v>0</v>
      </c>
      <c r="AI1863" s="52" t="b">
        <f>IF(AND(S1863&gt;195.17,S1863&lt;197),3,IF(AND(S1863&gt;88.93,S1863&lt;90),4,IF(AND(S1863&gt;47.88,S1863&lt;49),5,IF(AND(S1863&gt;245.08,S1863&lt;247),6,IF(AND(S1863&gt;111.07,S1863&lt;113),7,IF(AND(S1863&gt;60.92,S1863&lt;62),8,IF(AND(S1863&gt;296.11,S1863&lt;298),9,IF(AND(S1863&gt;139.41,S1863&lt;141),10,IF(AND(S1863&gt;78.67,S1863&lt;80),11,IF(AND(S1863&gt;204.39,S1863&lt;206),12,IF(AND(S1863&gt;93.16,S1863&lt;95),13,IF(AND(S1863&gt;50.17,S1863&lt;52),14,IF(AND(S1863&gt;256.64,S1863&lt;258),15,IF(AND(S1863&gt;116.33,S1863&lt;118),16,IF(AND(S1863&gt;63.83,S1863&lt;65),17,IF(AND(S1863&gt;310.07,S1863&lt;312),18,IF(AND(S1863&gt;146.01,S1863&lt;148),19,IF(AND(S1863&gt;82.42,S1863&lt;84),20))))))))))))))))))</f>
        <v>0</v>
      </c>
      <c r="AJ1863" s="52" t="b">
        <f>IF(AND(U1863&gt;107.35,U1863&lt;109),3,IF(AND(U1863&gt;63.65,U1863&lt;65),4,IF(AND(U1863&gt;44.75,U1863&lt;46),5,IF(AND(U1863&gt;143.27,U1863&lt;145),6,IF(AND(U1863&gt;85.58,U1863&lt;87),7,IF(AND(U1863&gt;60.46,U1863&lt;62),8,IF(AND(U1863&gt;194.16,U1863&lt;196),9,IF(AND(U1863&gt;117.24,U1863&lt;119),10,IF(AND(U1863&gt;82.88,U1863&lt;84),11,IF(AND(U1863&gt;112.44,U1863&lt;114),12,IF(AND(U1863&gt;66.69,U1863&lt;68),13,IF(AND(U1863&gt;46.9,U1863&lt;48),14,IF(AND(U1863&gt;150.05,U1863&lt;152),15,IF(AND(U1863&gt;90.65,U1863&lt;91),16,IF(AND(U1863&gt;63.34,U1863&lt;65),17,IF(AND(U1863&gt;203.34,U1863&lt;205),18,IF(AND(U1863&gt;122.8,U1863&lt;124),19,IF(AND(U1863&gt;86.83,U1863&lt;88),20))))))))))))))))))</f>
        <v>0</v>
      </c>
      <c r="AK1863" s="52" t="b">
        <f>IF(AND(V1863&gt;139.85,V1863&lt;141),3,IF(AND(V1863&gt;103.84,V1863&lt;105),4,IF(AND(V1863&gt;52.32,V1863&lt;54),5,IF(AND(V1863&gt;285.46,V1863&lt;287),6,IF(AND(V1863&gt;118.42,V1863&lt;120),7,IF(AND(V1863&gt;62.42,V1863&lt;64),8,IF(AND(V1863&gt;412.27,V1863&lt;414),9,IF(AND(V1863&gt;140.33,V1863&lt;142),10,IF(AND(V1863&gt;145,V1863&lt;147),11,IF(AND(V1863&gt;146.47,V1863&lt;148),12,IF(AND(V1863&gt;108.77,V1863&lt;110),13,IF(AND(V1863&gt;54.82,V1863&lt;56),14,IF(AND(V1863&gt;298.92,V1863&lt;300),15,IF(AND(V1863&gt;124.03,V1863&lt;126),16,IF(AND(V1863&gt;65.4,V1863&lt;67),17,IF(AND(V1863&gt;431.69,V1863&lt;433),18,IF(AND(V1863&gt;146.97,V1863&lt;148),19,IF(AND(V1863&gt;151.86,V1863&lt;153),20))))))))))))))))))</f>
        <v>0</v>
      </c>
      <c r="AL1863" s="52" t="b">
        <f>IF(AND(W1863&gt;350.42,W1863&lt;352),3,IF(AND(W1863&gt;546.22,W1863&lt;548),4,IF(AND(W1863&gt;155.33,W1863&lt;157),5,IF(AND(W1863&gt;721.99,W1863&lt;723),6,IF(AND(W1863&gt;638.96,W1863&lt;639),7,IF(AND(W1863&gt;187.79,W1863&lt;189),8,IF(AND(W1863&gt;945.4,W1863&lt;947),9,IF(AND(W1863&gt;698.46,W1863&lt;670),10,IF(AND(W1863&gt;360.7,W1863&lt;362),11,IF(AND(W1863&gt;366.94,W1863&lt;368),12,IF(AND(W1863&gt;571.94,W1863&lt;573),13,IF(AND(W1863&gt;162.68,W1863&lt;164),14,IF(AND(W1863&gt;755.97,W1863&lt;757),15,IF(AND(W1863&gt;667.99,W1863&lt;669),16,IF(AND(W1863&gt;196.66,W1863&lt;198),17,IF(AND(W1863&gt;989.88,W1863&lt;991),18,IF(AND(W1863&gt;731.33,W1863&lt;733),19,IF(AND(W1863&gt;377.7,W1863&lt;379),20))))))))))))))))))</f>
        <v>0</v>
      </c>
      <c r="AM1863" s="52" t="b">
        <f>IF(AND(Y1863&gt;46.2,Y1863&lt;46.5),3,IF(AND(Y1863&gt;18.8,Y1863&lt;19.1),4,IF(AND(Y1863&gt;15.8,Y1863&lt;16),5,IF(AND(Y1863&gt;78.7,Y1863&lt;79),6,IF(AND(Y1863&gt;32.1,Y1863&lt;32.4),7,IF(AND(Y1863&gt;26.9,Y1863&lt;27.3),8,IF(AND(Y1863&gt;125,Y1863&lt;125.5),9,IF(AND(Y1863&gt;48.2,Y1863&lt;48.52),10,IF(AND(Y1863&gt;43.1,Y1863&lt;43.6),11,IF(AND(Y1863&gt;48.53,Y1863&lt;48.7),12,IF(AND(Y1863&gt;19.6,Y1863&lt;20.1),13,IF(AND(Y1863&gt;16.5,Y1863&lt;16.9),14,IF(AND(Y1863&gt;82.4,Y1863&lt;82.8),15,IF(AND(Y1863&gt;33.6,Y1863&lt;34),16,IF(AND(Y1863&gt;28,Y1863&lt;28.6),17,IF(AND(Y1863&gt;130.8,Y1863&lt;131.4),18,IF(AND(Y1863&gt;50.5,Y1863&lt;50.9),19,IF(AND(Y1863&gt;45.2,Y1863&lt;45.8),20))))))))))))))))))</f>
        <v>0</v>
      </c>
      <c r="AO1863" s="4">
        <f t="shared" si="4260"/>
        <v>0</v>
      </c>
      <c r="AP1863" s="4">
        <f t="shared" si="4261"/>
        <v>0</v>
      </c>
      <c r="AQ1863" s="4">
        <f t="shared" si="4182"/>
        <v>0</v>
      </c>
      <c r="AU1863" s="316"/>
      <c r="AV1863" s="316"/>
      <c r="AW1863" s="317"/>
      <c r="AX1863" s="322" t="s">
        <v>53</v>
      </c>
      <c r="AY1863" s="293"/>
      <c r="AZ1863" s="11">
        <f>ROUND(AZ1862/AW1856,2)</f>
        <v>1659.18</v>
      </c>
      <c r="BA1863" s="11">
        <f>ROUND(BA1862/AW1856,2)</f>
        <v>1659.18</v>
      </c>
      <c r="BB1863" s="11">
        <f>ROUND(BB1862/AW1856,2)</f>
        <v>0</v>
      </c>
      <c r="BC1863" s="11">
        <f>ROUND(BC1862/AW1856,2)</f>
        <v>0</v>
      </c>
      <c r="BD1863" s="11">
        <f>ROUND(BD1862/AW1856,2)</f>
        <v>0</v>
      </c>
      <c r="BE1863" s="11">
        <f>ROUND(BE1862/AW1856,2)</f>
        <v>0</v>
      </c>
      <c r="BF1863" s="11">
        <f>ROUND(BF1862/AW1856,2)</f>
        <v>0</v>
      </c>
      <c r="BG1863" s="11">
        <f>ROUND(BG1862/AW1856,2)</f>
        <v>0</v>
      </c>
      <c r="BH1863" s="11">
        <f>ROUND(BH1862/AW1856,2)</f>
        <v>0</v>
      </c>
      <c r="BI1863" s="11">
        <f>ROUND(BI1862/AW1856,2)</f>
        <v>0</v>
      </c>
      <c r="BJ1863" s="11">
        <f>ROUND(BJ1862/AW1856,2)</f>
        <v>0</v>
      </c>
      <c r="BK1863" s="11">
        <f>ROUND(BK1862/AW1856,2)</f>
        <v>0</v>
      </c>
      <c r="BL1863" s="11">
        <f>ROUND(BL1862/AW1856,2)</f>
        <v>0</v>
      </c>
      <c r="BM1863" s="11">
        <f>ROUND(BM1862/AW1856,2)</f>
        <v>0</v>
      </c>
      <c r="BN1863" s="11">
        <f>ROUND(BN1862/AW1856,2)</f>
        <v>0</v>
      </c>
      <c r="BO1863" s="11">
        <f>ROUND(BO1862/AW1856,2)</f>
        <v>0</v>
      </c>
      <c r="BP1863" s="11">
        <f>ROUND(BP1862/AW1856,2)</f>
        <v>0</v>
      </c>
      <c r="BQ1863" s="11">
        <f>ROUND(BQ1862/AW1856,2)</f>
        <v>0</v>
      </c>
      <c r="BR1863" s="11">
        <f>ROUND(BR1862/AW1856,2)</f>
        <v>0</v>
      </c>
      <c r="BS1863" s="11">
        <f>ROUND(BS1862/AW1856,2)</f>
        <v>0</v>
      </c>
      <c r="BT1863" s="11">
        <f>ROUND(BT1862/AW1856,2)</f>
        <v>0</v>
      </c>
      <c r="BU1863" s="27" t="s">
        <v>335</v>
      </c>
      <c r="BX1863" s="52" t="b">
        <f>IF(AND(BA1863&gt;947.15,BA1863&lt;949),3,IF(AND(BA1863&gt;623.59,BA1863&lt;625),4,IF(AND(BA1863&gt;237.38,BA1863&lt;239),5,IF(AND(BA1863&gt;1986,BA1863&lt;1988),6,IF(AND(BA1863&gt;739.75,BA1863&lt;741),7,IF(AND(BA1863&gt;282.91,BA1863&lt;284),8,IF(AND(BA1863&gt;2681.35,BA1863&lt;2683),9,IF(AND(BA1863&gt;828.59,BA1863&lt;830),10,IF(AND(BA1863&gt;585.15,BA1863&lt;587),11,IF(AND(BA1863&gt;991.71,BA1863&lt;993),12,IF(AND(BA1863&gt;652.95,BA1863&lt;654),13,IF(AND(BA1863&gt;248.59,BA1863&lt;250),14,IF(AND(BA1863&gt;2079.39,BA1863&lt;2081),15,IF(AND(BA1863&gt;774.57,BA1863&lt;776),16,IF(AND(BA1863&gt;296.25,BA1863&lt;298),17,IF(AND(BA1863&gt;2807.42,BA1863&lt;2809),18,IF(AND(BA1863&gt;867.59,BA1863&lt;869),19,IF(AND(BA1863&gt;612.7,BA1863&lt;614),20))))))))))))))))))</f>
        <v>0</v>
      </c>
      <c r="BY1863" s="52" t="b">
        <f>IF(AND(BC1863&gt;1204.78,BC1863&lt;1206),5,IF(AND(BC1863&gt;1407.63,BC1863&lt;1409),8,IF(AND(BC1863&gt;1427.91,BC1863&lt;1429),11,IF(AND(BC1863&gt;1261.45,BC1863&lt;1263),14,IF(AND(BC1863&gt;1473.83,BC1863&lt;1475),17,IF(AND(BC1863&gt;1495.07,BC1863&lt;1497),20))))))</f>
        <v>0</v>
      </c>
      <c r="BZ1863" s="52" t="b">
        <f>IF(AND(BD1863&gt;486.32,BD1863&lt;488),3,IF(AND(BD1863&gt;324.64,BD1863&lt;326),4,IF(AND(BD1863&gt;286.99,BD1863&lt;288.5),5,IF(AND(BD1863&gt;617.7,BD1863&lt;618),6,IF(AND(BD1863&gt;411.3,BD1863&lt;413),7,IF(AND(BD1863&gt;365.04,BD1863&lt;367),8,IF(AND(BD1863&gt;797.54,BD1863&lt;799),9,IF(AND(BD1863&gt;533.49,BD1863&lt;535),10,IF(AND(BD1863&gt;475.86,BD1863&lt;477),11,IF(AND(BD1863&gt;509.22,BD1863&lt;511),12,IF(AND(BD1863&gt;339.94,BD1863&lt;341.2),13,IF(AND(BD1863&gt;300.53,BD1863&lt;302),14,IF(AND(BD1863&gt;646.78,BD1863&lt;648),15,IF(AND(BD1863&gt;430.68,BD1863&lt;432),16,IF(AND(BD1863&gt;382.24,BD1863&lt;384),17,IF(AND(BD1863&gt;835.07,BD1863&lt;837),18,IF(AND(BD1863&gt;558.61,BD1863&lt;560),19,IF(AND(BD1863&gt;498.27,BD1863&lt;500),20))))))))))))))))))</f>
        <v>0</v>
      </c>
      <c r="CA1863" s="52" t="b">
        <f>IF(AND(BF1863&gt;497.89,BF1863&lt;499),3,IF(AND(BF1863&gt;360.29,BF1863&lt;362),4,IF(AND(BF1863&gt;249.38,BF1863&lt;251),5,IF(AND(BF1863&gt;628.22,BF1863&lt;630),6,IF(AND(BF1863&gt;455.21,BF1863&lt;457),7,IF(AND(BF1863&gt;315.16,BF1863&lt;317),8,IF(AND(BF1863&gt;814.35,BF1863&lt;816),9,IF(AND(BF1863&gt;571.19,BF1863&lt;573),10,IF(AND(BF1863&gt;401.59,BF1863&lt;403),11,IF(AND(BF1863&gt;521.33,BF1863&lt;523),12,IF(AND(BF1863&gt;377.28,BF1863&lt;379),13,IF(AND(BF1863&gt;261.15,BF1863&lt;263),14,IF(AND(BF1863&gt;657.8,BF1863&lt;659),15,IF(AND(BF1863&gt;476.66,BF1863&lt;478),16,IF(AND(BF1863&gt;330.01,BF1863&lt;332),17,IF(AND(BF1863&gt;852.67,BF1863&lt;854),18,IF(AND(BF1863&gt;598.08,BF1863&lt;600),19,IF(AND(BF1863&gt;420.51,BF1863&lt;422),20))))))))))))))))))</f>
        <v>0</v>
      </c>
      <c r="CB1863" s="52" t="b">
        <f>IF(AND(BK1863&gt;358.85,BK1863&lt;360),3,IF(AND(BK1863&gt;129.83,BK1863&lt;131),4,IF(AND(BK1863&gt;77.61,BK1863&lt;79),5,IF(AND(BK1863&gt;426.19,BK1863&lt;428),6,IF(AND(BK1863&gt;159.77,BK1863&lt;161),7,IF(AND(BK1863&gt;94.38,BK1863&lt;96),8,IF(AND(BK1863&gt;567.37,BK1863&lt;569),9,IF(AND(BK1863&gt;203.4,BK1863&lt;205),10,IF(AND(BK1863&gt;131.96,BK1863&lt;133),11,IF(AND(BK1863&gt;375.76,BK1863&lt;377),12,IF(AND(BK1863&gt;135.98,BK1863&lt;137),13,IF(AND(BK1863&gt;81.31,BK1863&lt;83),14,IF(AND(BK1863&gt;446.27,BK1863&lt;448),15,IF(AND(BK1863&gt;167.32,BK1863&lt;169),16,IF(AND(BK1863&gt;98.86,BK1863&lt;100),17,IF(AND(BK1863&gt;594.08,BK1863&lt;596),18,IF(AND(BK1863&gt;213.01,BK1863&lt;215),19,IF(AND(BK1863&gt;138.21,BK1863&lt;140),20))))))))))))))))))</f>
        <v>0</v>
      </c>
      <c r="CC1863" s="52" t="b">
        <f>IF(AND(BM1863&gt;195.17,BM1863&lt;197),3,IF(AND(BM1863&gt;88.93,BM1863&lt;90),4,IF(AND(BM1863&gt;47.88,BM1863&lt;49),5,IF(AND(BM1863&gt;245.08,BM1863&lt;247),6,IF(AND(BM1863&gt;111.07,BM1863&lt;113),7,IF(AND(BM1863&gt;60.92,BM1863&lt;62),8,IF(AND(BM1863&gt;296.11,BM1863&lt;298),9,IF(AND(BM1863&gt;139.41,BM1863&lt;141),10,IF(AND(BM1863&gt;78.67,BM1863&lt;80),11,IF(AND(BM1863&gt;204.39,BM1863&lt;206),12,IF(AND(BM1863&gt;93.16,BM1863&lt;95),13,IF(AND(BM1863&gt;50.17,BM1863&lt;52),14,IF(AND(BM1863&gt;256.64,BM1863&lt;258),15,IF(AND(BM1863&gt;116.33,BM1863&lt;118),16,IF(AND(BM1863&gt;63.83,BM1863&lt;65),17,IF(AND(BM1863&gt;310.07,BM1863&lt;312),18,IF(AND(BM1863&gt;146.01,BM1863&lt;148),19,IF(AND(BM1863&gt;82.42,BM1863&lt;84),20))))))))))))))))))</f>
        <v>0</v>
      </c>
      <c r="CD1863" s="52" t="b">
        <f>IF(AND(BO1863&gt;107.35,BO1863&lt;109),3,IF(AND(BO1863&gt;63.65,BO1863&lt;65),4,IF(AND(BO1863&gt;44.75,BO1863&lt;46),5,IF(AND(BO1863&gt;143.27,BO1863&lt;145),6,IF(AND(BO1863&gt;85.58,BO1863&lt;87),7,IF(AND(BO1863&gt;60.46,BO1863&lt;62),8,IF(AND(BO1863&gt;194.16,BO1863&lt;196),9,IF(AND(BO1863&gt;117.24,BO1863&lt;119),10,IF(AND(BO1863&gt;82.88,BO1863&lt;84),11,IF(AND(BO1863&gt;112.44,BO1863&lt;114),12,IF(AND(BO1863&gt;66.69,BO1863&lt;68),13,IF(AND(BO1863&gt;46.9,BO1863&lt;48),14,IF(AND(BO1863&gt;150.05,BO1863&lt;152),15,IF(AND(BO1863&gt;90.65,BO1863&lt;91),16,IF(AND(BO1863&gt;63.34,BO1863&lt;65),17,IF(AND(BO1863&gt;203.34,BO1863&lt;205),18,IF(AND(BO1863&gt;122.8,BO1863&lt;124),19,IF(AND(BO1863&gt;86.83,BO1863&lt;88),20))))))))))))))))))</f>
        <v>0</v>
      </c>
      <c r="CE1863" s="52" t="b">
        <f>IF(AND(BP1863&gt;139.85,BP1863&lt;141),3,IF(AND(BP1863&gt;103.84,BP1863&lt;105),4,IF(AND(BP1863&gt;52.32,BP1863&lt;54),5,IF(AND(BP1863&gt;285.46,BP1863&lt;287),6,IF(AND(BP1863&gt;118.42,BP1863&lt;120),7,IF(AND(BP1863&gt;62.42,BP1863&lt;64),8,IF(AND(BP1863&gt;412.27,BP1863&lt;414),9,IF(AND(BP1863&gt;140.33,BP1863&lt;142),10,IF(AND(BP1863&gt;145,BP1863&lt;147),11,IF(AND(BP1863&gt;146.47,BP1863&lt;148),12,IF(AND(BP1863&gt;108.77,BP1863&lt;110),13,IF(AND(BP1863&gt;54.82,BP1863&lt;56),14,IF(AND(BP1863&gt;298.92,BP1863&lt;300),15,IF(AND(BP1863&gt;124.03,BP1863&lt;126),16,IF(AND(BP1863&gt;65.4,BP1863&lt;67),17,IF(AND(BP1863&gt;431.69,BP1863&lt;433),18,IF(AND(BP1863&gt;146.97,BP1863&lt;148),19,IF(AND(BP1863&gt;151.86,BP1863&lt;153),20))))))))))))))))))</f>
        <v>0</v>
      </c>
      <c r="CF1863" s="52" t="b">
        <f>IF(AND(BQ1863&gt;350.42,BQ1863&lt;352),3,IF(AND(BQ1863&gt;546.22,BQ1863&lt;548),4,IF(AND(BQ1863&gt;155.33,BQ1863&lt;157),5,IF(AND(BQ1863&gt;721.99,BQ1863&lt;723),6,IF(AND(BQ1863&gt;638.96,BQ1863&lt;639),7,IF(AND(BQ1863&gt;187.79,BQ1863&lt;189),8,IF(AND(BQ1863&gt;945.4,BQ1863&lt;947),9,IF(AND(BQ1863&gt;698.46,BQ1863&lt;670),10,IF(AND(BQ1863&gt;360.7,BQ1863&lt;362),11,IF(AND(BQ1863&gt;366.94,BQ1863&lt;368),12,IF(AND(BQ1863&gt;571.94,BQ1863&lt;573),13,IF(AND(BQ1863&gt;162.68,BQ1863&lt;164),14,IF(AND(BQ1863&gt;755.97,BQ1863&lt;757),15,IF(AND(BQ1863&gt;667.99,BQ1863&lt;669),16,IF(AND(BQ1863&gt;196.66,BQ1863&lt;198),17,IF(AND(BQ1863&gt;989.88,BQ1863&lt;991),18,IF(AND(BQ1863&gt;731.33,BQ1863&lt;733),19,IF(AND(BQ1863&gt;377.7,BQ1863&lt;379),20))))))))))))))))))</f>
        <v>0</v>
      </c>
      <c r="CG1863" s="52" t="b">
        <f>IF(AND(BS1863&gt;46.2,BS1863&lt;46.5),3,IF(AND(BS1863&gt;18.8,BS1863&lt;19.1),4,IF(AND(BS1863&gt;15.8,BS1863&lt;16),5,IF(AND(BS1863&gt;78.7,BS1863&lt;79),6,IF(AND(BS1863&gt;32.1,BS1863&lt;32.4),7,IF(AND(BS1863&gt;26.9,BS1863&lt;27.3),8,IF(AND(BS1863&gt;125,BS1863&lt;125.5),9,IF(AND(BS1863&gt;48.2,BS1863&lt;48.52),10,IF(AND(BS1863&gt;43.1,BS1863&lt;43.6),11,IF(AND(BS1863&gt;48.53,BS1863&lt;48.7),12,IF(AND(BS1863&gt;19.6,BS1863&lt;20.1),13,IF(AND(BS1863&gt;16.5,BS1863&lt;16.9),14,IF(AND(BS1863&gt;82.4,BS1863&lt;82.8),15,IF(AND(BS1863&gt;33.6,BS1863&lt;34),16,IF(AND(BS1863&gt;28,BS1863&lt;28.6),17,IF(AND(BS1863&gt;130.8,BS1863&lt;131.4),18,IF(AND(BS1863&gt;50.5,BS1863&lt;50.9),19,IF(AND(BS1863&gt;45.2,BS1863&lt;45.8),20))))))))))))))))))</f>
        <v>0</v>
      </c>
    </row>
    <row r="1864" spans="1:88" ht="90" customHeight="1">
      <c r="A1864" s="300"/>
      <c r="B1864" s="300"/>
      <c r="C1864" s="309"/>
      <c r="D1864" s="292" t="s">
        <v>54</v>
      </c>
      <c r="E1864" s="293"/>
      <c r="F1864" s="10" t="s">
        <v>36</v>
      </c>
      <c r="G1864" s="12">
        <f>IF(AD1864=FALSE,0,AD1864)</f>
        <v>0</v>
      </c>
      <c r="H1864" s="12" t="s">
        <v>36</v>
      </c>
      <c r="I1864" s="12">
        <f>IF(AE1864=FALSE,0,AE1864)</f>
        <v>0</v>
      </c>
      <c r="J1864" s="12">
        <f>IF(AF1864=FALSE,0,AF1864)</f>
        <v>0</v>
      </c>
      <c r="K1864" s="12" t="s">
        <v>36</v>
      </c>
      <c r="L1864" s="12">
        <f>IF(AG1864=FALSE,0,AG1864)</f>
        <v>0</v>
      </c>
      <c r="M1864" s="12" t="s">
        <v>36</v>
      </c>
      <c r="N1864" s="12" t="s">
        <v>36</v>
      </c>
      <c r="O1864" s="12" t="s">
        <v>36</v>
      </c>
      <c r="P1864" s="12" t="s">
        <v>36</v>
      </c>
      <c r="Q1864" s="12">
        <f>IF(AH1864=FALSE,0,AH1864)</f>
        <v>0</v>
      </c>
      <c r="R1864" s="12" t="s">
        <v>36</v>
      </c>
      <c r="S1864" s="12">
        <f>IF(AI1864=FALSE,0,AI1864)</f>
        <v>0</v>
      </c>
      <c r="T1864" s="12" t="s">
        <v>36</v>
      </c>
      <c r="U1864" s="12">
        <f>IF(AJ1864=FALSE,0,AJ1864)</f>
        <v>0</v>
      </c>
      <c r="V1864" s="12">
        <f>IF(AK1864=FALSE,0,AK1864)</f>
        <v>0</v>
      </c>
      <c r="W1864" s="12">
        <f>IF(AL1864=FALSE,0,AL1864)</f>
        <v>0</v>
      </c>
      <c r="X1864" s="12" t="s">
        <v>36</v>
      </c>
      <c r="Y1864" s="12">
        <f>IF(AM1864=FALSE,0,AM1864)</f>
        <v>0</v>
      </c>
      <c r="Z1864" s="12" t="s">
        <v>36</v>
      </c>
      <c r="AA1864" s="27" t="s">
        <v>336</v>
      </c>
      <c r="AD1864" s="52" t="b">
        <f>IF(AD1863=3,948.15,IF(AD1863=4,624.59,IF(AD1863=5,238.38,IF(AD1863=6,1987,IF(AD1863=7,740.75,IF(AD1863=8,283.91,IF(AD1863=9,2682.35,IF(AD1863=10,829.59,IF(AD1863=11,586.15,IF(AD1863=12,992.71,IF(AD1863=13,653.95,IF(AD1863=14,249.59,IF(AD1863=15,2080.39,IF(AD1863=16,775.57,IF(AD1863=17,297.25,IF(AD1863=18,2808.42,IF(AD1863=19,868.59,IF(AD1863=20,613.7))))))))))))))))))</f>
        <v>0</v>
      </c>
      <c r="AE1864" s="52" t="b">
        <f>IF(AE1863=5,1205.78,IF(AE1863=8,1408.63,IF(AE1863=11,1428.91,IF(AE1863=14,1262.45,IF(AE1863=17,1474.83,IF(AE1863=20,1496.07))))))</f>
        <v>0</v>
      </c>
      <c r="AF1864" s="52" t="b">
        <f>IF(AF1863=3,487.32,IF(AF1863=4,325.64,IF(AF1863=5,287.99,IF(AF1863=6,618.7,IF(AF1863=7,412.3,IF(AF1863=8,366.04,IF(AF1863=9,798.54,IF(AF1863=10,534.49,IF(AF1863=11,476.86,IF(AF1863=12,510.22,IF(AF1863=13,340.94,IF(AF1863=14,301.53,IF(AF1863=15,647.78,IF(AF1863=16,431.68,IF(AF1863=17,383.24,IF(AF1863=18,836.07,IF(AF1863=19,559.61,IF(AF1863=20,499.27))))))))))))))))))</f>
        <v>0</v>
      </c>
      <c r="AG1864" s="52" t="b">
        <f>IF(AG1863=3,498.89,IF(AG1863=4,361.29,IF(AG1863=5,250.38,IF(AG1863=6,629.22,IF(AG1863=7,456.21,IF(AG1863=8,316.16,IF(AG1863=9,815.35,IF(AG1863=10,572.19,IF(AG1863=11,402.59,IF(AG1863=12,522.33,IF(AG1863=13,378.28,IF(AG1863=14,262.15,IF(AG1863=15,658.8,IF(AG1863=16,477.66,IF(AG1863=17,331.01,IF(AG1863=18,853.67,IF(AG1863=19,599.08,IF(AG1863=20,421.51))))))))))))))))))</f>
        <v>0</v>
      </c>
      <c r="AH1864" s="52" t="b">
        <f>IF(AH1863=3,359.85,IF(AH1863=4,130.83,IF(AH1863=5,78.61,IF(AH1863=6,427.19,IF(AH1863=7,160.77,IF(AH1863=8,95.38,IF(AH1863=9,568.37,IF(AH1863=10,204.4,IF(AH1863=11,132.96,IF(AH1863=12,376.76,IF(AH1863=13,136.98,IF(AH1863=14,82.31,IF(AH1863=15,447.27,IF(AH1863=16,168.32,IF(AH1863=17,99.86,IF(AH1863=18,595.08,IF(AH1863=19,214.01,IF(AH1863=20,139.21))))))))))))))))))</f>
        <v>0</v>
      </c>
      <c r="AI1864" s="52" t="b">
        <f>IF(AI1863=3,196.17,IF(AI1863=4,89.93,IF(AI1863=5,48.88,IF(AI1863=6,246.08,IF(AI1863=7,112.07,IF(AI1863=8,61.92,IF(AI1863=9,297.11,IF(AI1863=10,140.41,IF(AI1863=11,79.67,IF(AI1863=12,205.39,IF(AI1863=13,94.16,IF(AI1863=14,51.17,IF(AI1863=15,257.64,IF(AI1863=16,117.33,IF(AI1863=17,64.83,IF(AI1863=18,311.07,IF(AI1863=19,147.01,IF(AI1863=20,83.42))))))))))))))))))</f>
        <v>0</v>
      </c>
      <c r="AJ1864" s="52" t="b">
        <f>IF(AJ1863=3,108.35,IF(AJ1863=4,64.65,IF(AJ1863=5,45.75,IF(AJ1863=6,144.27,IF(AJ1863=7,86.58,IF(AJ1863=8,61.46,IF(AJ1863=9,195.16,IF(AJ1863=10,118.24,IF(AJ1863=11,83.88,IF(AJ1863=12,113.44,IF(AJ1863=13,67.69,IF(AJ1863=14,47.9,IF(AJ1863=15,151.05,IF(AJ1863=16,90.65,IF(AJ1863=17,64.34,IF(AJ1863=18,204.34,IF(AJ1863=19,123.8,IF(AJ1863=20,87.83))))))))))))))))))</f>
        <v>0</v>
      </c>
      <c r="AK1864" s="52" t="b">
        <f>IF(AK1863=3,140.85,IF(AK1863=4,104.84,IF(AK1863=5,53.32,IF(AK1863=6,286.46,IF(AK1863=7,119.42,IF(AK1863=8,63.42,IF(AK1863=9,413.27,IF(AK1863=10,141.33,IF(AK1863=11,146,IF(AK1863=12,147.47,IF(AK1863=13,109.77,IF(AK1863=14,55.82,IF(AK1863=15,299.92,IF(AK1863=16,125.03,IF(AK1863=17,66.4,IF(AK1863=18,432.69,IF(AK1863=19,147.97,IF(AK1863=20,152.86))))))))))))))))))</f>
        <v>0</v>
      </c>
      <c r="AL1864" s="52" t="b">
        <f>IF(AL1863=3,351.42,IF(AL1863=4,547.22,IF(AL1863=5,156.33,IF(AL1863=6,722.99,IF(AL1863=7,638.96,IF(AL1863=8,188.79,IF(AL1863=9,946.4,IF(AL1863=10,699.46,IF(AL1863=11,361.7,IF(AL1863=12,367.94,IF(AL1863=13,572.94,IF(AL1863=14,163.68,IF(AL1863=15,756.97,IF(AL1863=16,668.99,IF(AL1863=17,197.66,IF(AL1863=18,990.88,IF(AL1863=19,732.33,IF(AL1863=20,378.7))))))))))))))))))</f>
        <v>0</v>
      </c>
      <c r="AM1864" s="52" t="b">
        <f>IF(AM1863=3,46.41,IF(AM1863=4,19.01,IF(AM1863=5,15.96,IF(AM1863=6,78.9,IF(AM1863=7,32.34,IF(AM1863=8,27.09,IF(AM1863=9,125.27,IF(AM1863=10,48.48,IF(AM1863=11,43.47,IF(AM1863=12,48.59,IF(AM1863=13,19.9,IF(AM1863=14,16.71,IF(AM1863=15,82.61,IF(AM1863=16,33.86,IF(AM1863=17,28.36,IF(AM1863=18,131.15,IF(AM1863=19,50.76,IF(AM1863=20,45.51))))))))))))))))))</f>
        <v>0</v>
      </c>
      <c r="AO1864" s="4">
        <f t="shared" si="4260"/>
        <v>0</v>
      </c>
      <c r="AP1864" s="4">
        <f t="shared" si="4261"/>
        <v>0</v>
      </c>
      <c r="AQ1864" s="4">
        <f t="shared" si="4182"/>
        <v>0</v>
      </c>
      <c r="AU1864" s="316"/>
      <c r="AV1864" s="316"/>
      <c r="AW1864" s="317"/>
      <c r="AX1864" s="322" t="s">
        <v>54</v>
      </c>
      <c r="AY1864" s="293"/>
      <c r="AZ1864" s="10" t="s">
        <v>36</v>
      </c>
      <c r="BA1864" s="12">
        <f>IF(BX1864=FALSE,0,BX1864)</f>
        <v>0</v>
      </c>
      <c r="BB1864" s="12" t="s">
        <v>36</v>
      </c>
      <c r="BC1864" s="12">
        <f>IF(BY1864=FALSE,0,BY1864)</f>
        <v>0</v>
      </c>
      <c r="BD1864" s="12">
        <f>IF(BZ1864=FALSE,0,BZ1864)</f>
        <v>0</v>
      </c>
      <c r="BE1864" s="12" t="s">
        <v>36</v>
      </c>
      <c r="BF1864" s="12">
        <f>IF(CA1864=FALSE,0,CA1864)</f>
        <v>0</v>
      </c>
      <c r="BG1864" s="12" t="s">
        <v>36</v>
      </c>
      <c r="BH1864" s="12" t="s">
        <v>36</v>
      </c>
      <c r="BI1864" s="12" t="s">
        <v>36</v>
      </c>
      <c r="BJ1864" s="12" t="s">
        <v>36</v>
      </c>
      <c r="BK1864" s="12">
        <f>IF(CB1864=FALSE,0,CB1864)</f>
        <v>0</v>
      </c>
      <c r="BL1864" s="12" t="s">
        <v>36</v>
      </c>
      <c r="BM1864" s="12">
        <f>IF(CC1864=FALSE,0,CC1864)</f>
        <v>0</v>
      </c>
      <c r="BN1864" s="12" t="s">
        <v>36</v>
      </c>
      <c r="BO1864" s="12">
        <f>IF(CD1864=FALSE,0,CD1864)</f>
        <v>0</v>
      </c>
      <c r="BP1864" s="12">
        <f>IF(CE1864=FALSE,0,CE1864)</f>
        <v>0</v>
      </c>
      <c r="BQ1864" s="12">
        <f>IF(CF1864=FALSE,0,CF1864)</f>
        <v>0</v>
      </c>
      <c r="BR1864" s="12" t="s">
        <v>36</v>
      </c>
      <c r="BS1864" s="12">
        <f>IF(CG1864=FALSE,0,CG1864)</f>
        <v>0</v>
      </c>
      <c r="BT1864" s="12" t="s">
        <v>36</v>
      </c>
      <c r="BU1864" s="27" t="s">
        <v>336</v>
      </c>
      <c r="BX1864" s="52" t="b">
        <f>IF(AD1863=3,1896.3,IF(AD1863=4,1249.18,IF(AD1863=5,476.76,IF(AD1863=6,3974,IF(AD1863=7,1481.5,IF(AD1863=8,567.82,IF(AD1863=9,5364.7,IF(AD1863=10,1659.18,IF(AD1863=11,1172.3)))))))))</f>
        <v>0</v>
      </c>
      <c r="BY1864" s="52" t="b">
        <f>IF(AE1863=5,2411.56,IF(AE1863=8,2817.26,IF(AE1863=11,2857.82)))</f>
        <v>0</v>
      </c>
      <c r="BZ1864" s="52" t="b">
        <f>IF(AF1863=3,974.64,IF(AF1863=4,651.28,IF(AF1863=5,575.98,IF(AF1863=6,1237.4,IF(AF1863=7,824.6,IF(AF1863=8,732.08,IF(AF1863=9,1597.08,IF(AF1863=10,1068.98,IF(AF1863=11,953.72)))))))))</f>
        <v>0</v>
      </c>
      <c r="CA1864" s="52" t="b">
        <f>IF(AG1863=3,997.78,IF(AG1863=4,722.58,IF(AG1863=5,500.76,IF(AG1863=6,1258.44,IF(AG1863=7,912.42,IF(AG1863=8,632.32,IF(AG1863=9,1630.7,IF(AG1863=10,1144.38,IF(AG1863=11,805.18)))))))))</f>
        <v>0</v>
      </c>
      <c r="CB1864" s="52" t="b">
        <f>IF(AH1863=3,719.7,IF(AH1863=4,261.66,IF(AH1863=5,157.22,IF(AH1863=6,854.38,IF(AH1863=7,321.54,IF(AH1863=8,190.76,IF(AH1863=9,1136.74,IF(AH1863=10,408.8,IF(AH1863=11,265.92)))))))))</f>
        <v>0</v>
      </c>
      <c r="CC1864" s="52" t="b">
        <f>IF(AI1863=3,392.34,IF(AI1863=4,179.86,IF(AI1863=5,97.76,IF(AI1863=6,492.16,IF(AI1863=7,224.14,IF(AI1863=8,123.84,IF(AI1863=9,594.22,IF(AI1863=10,280.82,IF(AI1863=11,159.34)))))))))</f>
        <v>0</v>
      </c>
      <c r="CD1864" s="52" t="b">
        <f>IF(AJ1863=3,216.7,IF(AJ1863=4,129.3,IF(AJ1863=5,91.5,IF(AJ1863=6,288.54,IF(AJ1863=7,173.16,IF(AJ1863=8,122.92,IF(AJ1863=9,390.32,IF(AJ1863=10,236.48,IF(AJ1863=11,167.76)))))))))</f>
        <v>0</v>
      </c>
      <c r="CE1864" s="52" t="b">
        <f>IF(AK1863=3,281.7,IF(AK1863=4,209.68,IF(AK1863=5,106.64,IF(AK1863=6,572.92,IF(AK1863=7,238.84,IF(AK1863=8,126.84,IF(AK1863=9,826.54,IF(AK1863=10,282.66,IF(AK1863=11,292)))))))))</f>
        <v>0</v>
      </c>
      <c r="CF1864" s="52" t="b">
        <f>IF(AL1863=3,702.84,IF(AL1863=4,1094.44,IF(AL1863=5,312.66,IF(AL1863=6,1445.98,IF(AL1863=7,1277.92,IF(AL1863=8,377.58,IF(AL1863=9,1892.8,IF(AL1863=10,1398.92,IF(AL1863=11,723.4)))))))))</f>
        <v>0</v>
      </c>
      <c r="CG1864" s="52" t="b">
        <f>IF(AM1863=3,92.82,IF(AM1863=4,38.02,IF(AM1863=5,31.92,IF(AM1863=6,157.8,IF(AM1863=7,64.68,IF(AM1863=8,54.18,IF(AM1863=9,250.54,IF(AM1863=10,96.96,IF(AM1863=11,86.94)))))))))</f>
        <v>0</v>
      </c>
    </row>
    <row r="1865" spans="1:88" ht="15" customHeight="1">
      <c r="A1865" s="77" t="s">
        <v>306</v>
      </c>
      <c r="B1865" s="78"/>
      <c r="C1865" s="78"/>
      <c r="D1865" s="78"/>
      <c r="E1865" s="78"/>
      <c r="F1865" s="78"/>
      <c r="G1865" s="78"/>
      <c r="H1865" s="78"/>
      <c r="I1865" s="78"/>
      <c r="J1865" s="78"/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87"/>
      <c r="AA1865" s="74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>
        <f t="shared" si="4260"/>
        <v>2015</v>
      </c>
      <c r="AP1865" s="8">
        <f t="shared" si="4261"/>
        <v>0</v>
      </c>
      <c r="AQ1865" s="8">
        <f t="shared" si="4182"/>
        <v>2015</v>
      </c>
      <c r="AU1865" s="311" t="s">
        <v>306</v>
      </c>
      <c r="AV1865" s="341"/>
      <c r="AW1865" s="341"/>
      <c r="AX1865" s="341"/>
      <c r="AY1865" s="341"/>
      <c r="AZ1865" s="341"/>
      <c r="BA1865" s="341"/>
      <c r="BB1865" s="341"/>
      <c r="BC1865" s="341"/>
      <c r="BD1865" s="341"/>
      <c r="BE1865" s="341"/>
      <c r="BF1865" s="341"/>
      <c r="BG1865" s="341"/>
      <c r="BH1865" s="341"/>
      <c r="BI1865" s="341"/>
      <c r="BJ1865" s="341"/>
      <c r="BK1865" s="341"/>
      <c r="BL1865" s="341"/>
      <c r="BM1865" s="341"/>
      <c r="BN1865" s="341"/>
      <c r="BO1865" s="341"/>
      <c r="BP1865" s="341"/>
      <c r="BQ1865" s="341"/>
      <c r="BR1865" s="341"/>
      <c r="BS1865" s="341"/>
      <c r="BT1865" s="312"/>
      <c r="BU1865" s="74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</row>
    <row r="1866" spans="1:88" ht="15" customHeight="1">
      <c r="A1866" s="88" t="s">
        <v>185</v>
      </c>
      <c r="B1866" s="89"/>
      <c r="C1866" s="89"/>
      <c r="D1866" s="89"/>
      <c r="E1866" s="89"/>
      <c r="F1866" s="89"/>
      <c r="G1866" s="89"/>
      <c r="H1866" s="89"/>
      <c r="I1866" s="89"/>
      <c r="J1866" s="89"/>
      <c r="K1866" s="89"/>
      <c r="L1866" s="89"/>
      <c r="M1866" s="89"/>
      <c r="N1866" s="89"/>
      <c r="O1866" s="89"/>
      <c r="P1866" s="89"/>
      <c r="Q1866" s="89"/>
      <c r="R1866" s="89"/>
      <c r="S1866" s="89"/>
      <c r="T1866" s="89"/>
      <c r="U1866" s="89"/>
      <c r="V1866" s="89"/>
      <c r="W1866" s="89"/>
      <c r="X1866" s="89"/>
      <c r="Y1866" s="89"/>
      <c r="Z1866" s="90"/>
      <c r="AO1866" s="4">
        <f t="shared" si="4260"/>
        <v>0</v>
      </c>
      <c r="AP1866" s="4">
        <f t="shared" si="4261"/>
        <v>0</v>
      </c>
      <c r="AQ1866" s="4">
        <f t="shared" si="4182"/>
        <v>0</v>
      </c>
      <c r="AU1866" s="304" t="s">
        <v>185</v>
      </c>
      <c r="AV1866" s="305"/>
      <c r="AW1866" s="305"/>
      <c r="AX1866" s="305"/>
      <c r="AY1866" s="305"/>
      <c r="AZ1866" s="305"/>
      <c r="BA1866" s="305"/>
      <c r="BB1866" s="305"/>
      <c r="BC1866" s="305"/>
      <c r="BD1866" s="305"/>
      <c r="BE1866" s="305"/>
      <c r="BF1866" s="305"/>
      <c r="BG1866" s="305"/>
      <c r="BH1866" s="305"/>
      <c r="BI1866" s="305"/>
      <c r="BJ1866" s="305"/>
      <c r="BK1866" s="305"/>
      <c r="BL1866" s="305"/>
      <c r="BM1866" s="305"/>
      <c r="BN1866" s="305"/>
      <c r="BO1866" s="305"/>
      <c r="BP1866" s="305"/>
      <c r="BQ1866" s="305"/>
      <c r="BR1866" s="305"/>
      <c r="BS1866" s="305"/>
      <c r="BT1866" s="306"/>
    </row>
    <row r="1867" spans="1:88" ht="30" customHeight="1">
      <c r="A1867" s="295" t="s">
        <v>58</v>
      </c>
      <c r="B1867" s="298" t="s">
        <v>258</v>
      </c>
      <c r="C1867" s="307">
        <v>3641</v>
      </c>
      <c r="D1867" s="298" t="s">
        <v>27</v>
      </c>
      <c r="E1867" s="36" t="s">
        <v>28</v>
      </c>
      <c r="F1867" s="10">
        <f>G1867+I1867+J1867+L1867+Q1867+S1867+U1867+V1867+W1867+Y1867+Z1867</f>
        <v>1791808.92</v>
      </c>
      <c r="G1867" s="44">
        <v>0</v>
      </c>
      <c r="H1867" s="10">
        <v>0</v>
      </c>
      <c r="I1867" s="46">
        <v>0</v>
      </c>
      <c r="J1867" s="46">
        <v>0</v>
      </c>
      <c r="K1867" s="10">
        <v>0</v>
      </c>
      <c r="L1867" s="10">
        <f>M1867+O1867</f>
        <v>1315456.8899999999</v>
      </c>
      <c r="M1867" s="13">
        <v>1315456.8899999999</v>
      </c>
      <c r="N1867" s="10">
        <v>0</v>
      </c>
      <c r="O1867" s="13">
        <v>0</v>
      </c>
      <c r="P1867" s="10">
        <v>0</v>
      </c>
      <c r="Q1867" s="13">
        <v>476352.03</v>
      </c>
      <c r="R1867" s="10">
        <v>0</v>
      </c>
      <c r="S1867" s="13">
        <v>0</v>
      </c>
      <c r="T1867" s="10">
        <v>0</v>
      </c>
      <c r="U1867" s="13">
        <v>0</v>
      </c>
      <c r="V1867" s="14">
        <v>0</v>
      </c>
      <c r="W1867" s="14">
        <v>0</v>
      </c>
      <c r="X1867" s="10">
        <v>0</v>
      </c>
      <c r="Y1867" s="14">
        <v>0</v>
      </c>
      <c r="Z1867" s="14">
        <v>0</v>
      </c>
      <c r="AA1867" s="27" t="s">
        <v>328</v>
      </c>
      <c r="AO1867" s="4">
        <f t="shared" si="4260"/>
        <v>0</v>
      </c>
      <c r="AP1867" s="4">
        <f t="shared" si="4261"/>
        <v>0</v>
      </c>
      <c r="AQ1867" s="4">
        <f t="shared" si="4182"/>
        <v>0</v>
      </c>
      <c r="AU1867" s="295" t="s">
        <v>58</v>
      </c>
      <c r="AV1867" s="316" t="s">
        <v>258</v>
      </c>
      <c r="AW1867" s="307">
        <v>3641</v>
      </c>
      <c r="AX1867" s="298" t="s">
        <v>27</v>
      </c>
      <c r="AY1867" s="36" t="s">
        <v>28</v>
      </c>
      <c r="AZ1867" s="10">
        <f>BA1867+BC1867+BD1867+BF1867+BK1867+BM1867+BO1867+BP1867+BQ1867+BS1867+BT1867</f>
        <v>3583617.84</v>
      </c>
      <c r="BA1867" s="44">
        <f>ROUND($C1867*BA1875,2)</f>
        <v>0</v>
      </c>
      <c r="BB1867" s="10">
        <f>ROUND(H1867*2,2)</f>
        <v>0</v>
      </c>
      <c r="BC1867" s="44">
        <f>ROUND($C1867*BC1875,2)</f>
        <v>0</v>
      </c>
      <c r="BD1867" s="44">
        <f>ROUND($C1867*BD1875,2)</f>
        <v>0</v>
      </c>
      <c r="BE1867" s="10">
        <f>ROUND(K1867*2,2)</f>
        <v>0</v>
      </c>
      <c r="BF1867" s="44">
        <f>ROUND($C1867*BF1875,2)</f>
        <v>2630913.7799999998</v>
      </c>
      <c r="BG1867" s="10">
        <f>ROUND(M1867*2,2)</f>
        <v>2630913.7799999998</v>
      </c>
      <c r="BH1867" s="10">
        <f>ROUND(N1867*2,2)</f>
        <v>0</v>
      </c>
      <c r="BI1867" s="10">
        <f>ROUND(O1867*2,2)</f>
        <v>0</v>
      </c>
      <c r="BJ1867" s="10">
        <f>ROUND(P1867*2,2)</f>
        <v>0</v>
      </c>
      <c r="BK1867" s="44">
        <f>ROUND($C1867*BK1875,2)</f>
        <v>952704.06</v>
      </c>
      <c r="BL1867" s="10">
        <f>ROUND(R1867*2,2)</f>
        <v>0</v>
      </c>
      <c r="BM1867" s="44">
        <f>ROUND($C1867*BM1875,2)</f>
        <v>0</v>
      </c>
      <c r="BN1867" s="10">
        <f>ROUND(T1867*2,2)</f>
        <v>0</v>
      </c>
      <c r="BO1867" s="44">
        <f>ROUND($C1867*BO1875,2)</f>
        <v>0</v>
      </c>
      <c r="BP1867" s="44">
        <f>ROUND(V1867*2,2)</f>
        <v>0</v>
      </c>
      <c r="BQ1867" s="44">
        <f>ROUND($C1867*BQ1875,2)</f>
        <v>0</v>
      </c>
      <c r="BR1867" s="10">
        <f>ROUND(X1867*2,2)</f>
        <v>0</v>
      </c>
      <c r="BS1867" s="44">
        <f>ROUND(Y1867*2,2)</f>
        <v>0</v>
      </c>
      <c r="BT1867" s="10">
        <f>ROUND(Z1867*2,2)</f>
        <v>0</v>
      </c>
      <c r="BU1867" s="27" t="s">
        <v>328</v>
      </c>
      <c r="CI1867" s="32">
        <f>BF1867-BG1867</f>
        <v>0</v>
      </c>
    </row>
    <row r="1868" spans="1:88" ht="60" customHeight="1">
      <c r="A1868" s="296"/>
      <c r="B1868" s="299"/>
      <c r="C1868" s="308"/>
      <c r="D1868" s="300"/>
      <c r="E1868" s="36" t="s">
        <v>29</v>
      </c>
      <c r="F1868" s="10">
        <f t="shared" ref="F1868:F1872" si="4323">G1868+I1868+J1868+L1868+Q1868+S1868+U1868+V1868+W1868+Y1868+Z1868</f>
        <v>0</v>
      </c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27" t="s">
        <v>329</v>
      </c>
      <c r="AO1868" s="4">
        <f t="shared" si="4260"/>
        <v>0</v>
      </c>
      <c r="AP1868" s="4">
        <f t="shared" si="4261"/>
        <v>0</v>
      </c>
      <c r="AQ1868" s="4">
        <f t="shared" si="4182"/>
        <v>0</v>
      </c>
      <c r="AU1868" s="296"/>
      <c r="AV1868" s="316"/>
      <c r="AW1868" s="308"/>
      <c r="AX1868" s="300"/>
      <c r="AY1868" s="36" t="s">
        <v>29</v>
      </c>
      <c r="AZ1868" s="10">
        <f t="shared" ref="AZ1868:AZ1872" si="4324">BA1868+BC1868+BD1868+BF1868+BK1868+BM1868+BO1868+BP1868+BQ1868+BS1868+BT1868</f>
        <v>0</v>
      </c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27" t="s">
        <v>329</v>
      </c>
    </row>
    <row r="1869" spans="1:88" ht="120" customHeight="1">
      <c r="A1869" s="296"/>
      <c r="B1869" s="299"/>
      <c r="C1869" s="308"/>
      <c r="D1869" s="298" t="s">
        <v>30</v>
      </c>
      <c r="E1869" s="36" t="s">
        <v>31</v>
      </c>
      <c r="F1869" s="10">
        <f t="shared" si="4323"/>
        <v>0</v>
      </c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27" t="s">
        <v>330</v>
      </c>
      <c r="AO1869" s="4">
        <f t="shared" si="4260"/>
        <v>0</v>
      </c>
      <c r="AP1869" s="4">
        <f t="shared" si="4261"/>
        <v>0</v>
      </c>
      <c r="AQ1869" s="4">
        <f t="shared" si="4182"/>
        <v>0</v>
      </c>
      <c r="AT1869" s="32">
        <f>AZ1869-BC1869</f>
        <v>0</v>
      </c>
      <c r="AU1869" s="296"/>
      <c r="AV1869" s="316"/>
      <c r="AW1869" s="308"/>
      <c r="AX1869" s="298" t="s">
        <v>30</v>
      </c>
      <c r="AY1869" s="36" t="s">
        <v>31</v>
      </c>
      <c r="AZ1869" s="10">
        <f t="shared" si="4324"/>
        <v>0</v>
      </c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27" t="s">
        <v>330</v>
      </c>
    </row>
    <row r="1870" spans="1:88" ht="30" customHeight="1">
      <c r="A1870" s="296"/>
      <c r="B1870" s="299"/>
      <c r="C1870" s="308"/>
      <c r="D1870" s="299"/>
      <c r="E1870" s="36" t="s">
        <v>32</v>
      </c>
      <c r="F1870" s="10">
        <f t="shared" si="4323"/>
        <v>0</v>
      </c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27" t="s">
        <v>331</v>
      </c>
      <c r="AO1870" s="4">
        <f t="shared" si="4260"/>
        <v>0</v>
      </c>
      <c r="AP1870" s="4">
        <f t="shared" si="4261"/>
        <v>0</v>
      </c>
      <c r="AQ1870" s="4">
        <f t="shared" si="4182"/>
        <v>0</v>
      </c>
      <c r="AU1870" s="296"/>
      <c r="AV1870" s="316"/>
      <c r="AW1870" s="308"/>
      <c r="AX1870" s="299"/>
      <c r="AY1870" s="36" t="s">
        <v>32</v>
      </c>
      <c r="AZ1870" s="10">
        <f t="shared" si="4324"/>
        <v>0</v>
      </c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27" t="s">
        <v>331</v>
      </c>
    </row>
    <row r="1871" spans="1:88" ht="30" customHeight="1">
      <c r="A1871" s="296"/>
      <c r="B1871" s="299"/>
      <c r="C1871" s="308"/>
      <c r="D1871" s="299"/>
      <c r="E1871" s="36" t="s">
        <v>33</v>
      </c>
      <c r="F1871" s="10">
        <f t="shared" si="4323"/>
        <v>0</v>
      </c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27" t="s">
        <v>332</v>
      </c>
      <c r="AO1871" s="4">
        <f t="shared" si="4260"/>
        <v>0</v>
      </c>
      <c r="AP1871" s="4">
        <f t="shared" si="4261"/>
        <v>0</v>
      </c>
      <c r="AQ1871" s="4">
        <f t="shared" si="4182"/>
        <v>0</v>
      </c>
      <c r="AU1871" s="296"/>
      <c r="AV1871" s="316"/>
      <c r="AW1871" s="308"/>
      <c r="AX1871" s="299"/>
      <c r="AY1871" s="36" t="s">
        <v>33</v>
      </c>
      <c r="AZ1871" s="10">
        <f t="shared" si="4324"/>
        <v>0</v>
      </c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27" t="s">
        <v>332</v>
      </c>
    </row>
    <row r="1872" spans="1:88" ht="30" customHeight="1">
      <c r="A1872" s="296"/>
      <c r="B1872" s="299"/>
      <c r="C1872" s="308"/>
      <c r="D1872" s="300"/>
      <c r="E1872" s="36" t="s">
        <v>34</v>
      </c>
      <c r="F1872" s="10">
        <f t="shared" si="4323"/>
        <v>0</v>
      </c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27" t="s">
        <v>333</v>
      </c>
      <c r="AO1872" s="4">
        <f t="shared" si="4260"/>
        <v>0</v>
      </c>
      <c r="AP1872" s="4">
        <f t="shared" si="4261"/>
        <v>0</v>
      </c>
      <c r="AQ1872" s="4">
        <f t="shared" si="4182"/>
        <v>0</v>
      </c>
      <c r="AU1872" s="296"/>
      <c r="AV1872" s="316"/>
      <c r="AW1872" s="308"/>
      <c r="AX1872" s="300"/>
      <c r="AY1872" s="36" t="s">
        <v>34</v>
      </c>
      <c r="AZ1872" s="10">
        <f t="shared" si="4324"/>
        <v>0</v>
      </c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27" t="s">
        <v>333</v>
      </c>
    </row>
    <row r="1873" spans="1:88" ht="30" customHeight="1">
      <c r="A1873" s="296"/>
      <c r="B1873" s="299"/>
      <c r="C1873" s="308"/>
      <c r="D1873" s="311" t="s">
        <v>35</v>
      </c>
      <c r="E1873" s="312"/>
      <c r="F1873" s="10">
        <f>F1867+F1868+F1869+F1870+F1871+F1872</f>
        <v>1791808.92</v>
      </c>
      <c r="G1873" s="10">
        <f t="shared" ref="G1873" si="4325">G1867+G1868+G1869+G1870+G1871+G1872</f>
        <v>0</v>
      </c>
      <c r="H1873" s="10">
        <f t="shared" ref="H1873" si="4326">H1867+H1868+H1869+H1870+H1871+H1872</f>
        <v>0</v>
      </c>
      <c r="I1873" s="10">
        <f t="shared" ref="I1873" si="4327">I1867+I1868+I1869+I1870+I1871+I1872</f>
        <v>0</v>
      </c>
      <c r="J1873" s="10">
        <f t="shared" ref="J1873" si="4328">J1867+J1868+J1869+J1870+J1871+J1872</f>
        <v>0</v>
      </c>
      <c r="K1873" s="10">
        <f t="shared" ref="K1873" si="4329">K1867+K1868+K1869+K1870+K1871+K1872</f>
        <v>0</v>
      </c>
      <c r="L1873" s="10">
        <f t="shared" ref="L1873" si="4330">L1867+L1868+L1869+L1870+L1871+L1872</f>
        <v>1315456.8899999999</v>
      </c>
      <c r="M1873" s="10">
        <f t="shared" ref="M1873" si="4331">M1867+M1868+M1869+M1870+M1871+M1872</f>
        <v>1315456.8899999999</v>
      </c>
      <c r="N1873" s="10">
        <f t="shared" ref="N1873" si="4332">N1867+N1868+N1869+N1870+N1871+N1872</f>
        <v>0</v>
      </c>
      <c r="O1873" s="10">
        <f t="shared" ref="O1873" si="4333">O1867+O1868+O1869+O1870+O1871+O1872</f>
        <v>0</v>
      </c>
      <c r="P1873" s="10">
        <f t="shared" ref="P1873" si="4334">P1867+P1868+P1869+P1870+P1871+P1872</f>
        <v>0</v>
      </c>
      <c r="Q1873" s="10">
        <f t="shared" ref="Q1873" si="4335">Q1867+Q1868+Q1869+Q1870+Q1871+Q1872</f>
        <v>476352.03</v>
      </c>
      <c r="R1873" s="10">
        <f t="shared" ref="R1873" si="4336">R1867+R1868+R1869+R1870+R1871+R1872</f>
        <v>0</v>
      </c>
      <c r="S1873" s="10">
        <f t="shared" ref="S1873" si="4337">S1867+S1868+S1869+S1870+S1871+S1872</f>
        <v>0</v>
      </c>
      <c r="T1873" s="10">
        <f t="shared" ref="T1873" si="4338">T1867+T1868+T1869+T1870+T1871+T1872</f>
        <v>0</v>
      </c>
      <c r="U1873" s="10">
        <f t="shared" ref="U1873" si="4339">U1867+U1868+U1869+U1870+U1871+U1872</f>
        <v>0</v>
      </c>
      <c r="V1873" s="10">
        <f t="shared" ref="V1873" si="4340">V1867+V1868+V1869+V1870+V1871+V1872</f>
        <v>0</v>
      </c>
      <c r="W1873" s="10">
        <f t="shared" ref="W1873" si="4341">W1867+W1868+W1869+W1870+W1871+W1872</f>
        <v>0</v>
      </c>
      <c r="X1873" s="10">
        <f t="shared" ref="X1873" si="4342">X1867+X1868+X1869+X1870+X1871+X1872</f>
        <v>0</v>
      </c>
      <c r="Y1873" s="10">
        <f t="shared" ref="Y1873" si="4343">Y1867+Y1868+Y1869+Y1870+Y1871+Y1872</f>
        <v>0</v>
      </c>
      <c r="Z1873" s="10">
        <f t="shared" ref="Z1873" si="4344">Z1867+Z1868+Z1869+Z1870+Z1871+Z1872</f>
        <v>0</v>
      </c>
      <c r="AA1873" s="27" t="s">
        <v>334</v>
      </c>
      <c r="AO1873" s="4">
        <f t="shared" si="4260"/>
        <v>0</v>
      </c>
      <c r="AP1873" s="4">
        <f t="shared" si="4261"/>
        <v>0</v>
      </c>
      <c r="AQ1873" s="4">
        <f t="shared" si="4182"/>
        <v>0</v>
      </c>
      <c r="AU1873" s="296"/>
      <c r="AV1873" s="316"/>
      <c r="AW1873" s="308"/>
      <c r="AX1873" s="321" t="s">
        <v>35</v>
      </c>
      <c r="AY1873" s="321"/>
      <c r="AZ1873" s="10">
        <f>AZ1867+AZ1868+AZ1869+AZ1870+AZ1871+AZ1872</f>
        <v>3583617.84</v>
      </c>
      <c r="BA1873" s="10">
        <f t="shared" ref="BA1873:BT1873" si="4345">BA1867+BA1868+BA1869+BA1870+BA1871+BA1872</f>
        <v>0</v>
      </c>
      <c r="BB1873" s="10">
        <f t="shared" si="4345"/>
        <v>0</v>
      </c>
      <c r="BC1873" s="10">
        <f t="shared" si="4345"/>
        <v>0</v>
      </c>
      <c r="BD1873" s="10">
        <f t="shared" si="4345"/>
        <v>0</v>
      </c>
      <c r="BE1873" s="10">
        <f t="shared" si="4345"/>
        <v>0</v>
      </c>
      <c r="BF1873" s="10">
        <f t="shared" si="4345"/>
        <v>2630913.7799999998</v>
      </c>
      <c r="BG1873" s="10">
        <f t="shared" si="4345"/>
        <v>2630913.7799999998</v>
      </c>
      <c r="BH1873" s="10">
        <f t="shared" si="4345"/>
        <v>0</v>
      </c>
      <c r="BI1873" s="10">
        <f t="shared" si="4345"/>
        <v>0</v>
      </c>
      <c r="BJ1873" s="10">
        <f t="shared" si="4345"/>
        <v>0</v>
      </c>
      <c r="BK1873" s="10">
        <f t="shared" si="4345"/>
        <v>952704.06</v>
      </c>
      <c r="BL1873" s="10">
        <f t="shared" si="4345"/>
        <v>0</v>
      </c>
      <c r="BM1873" s="10">
        <f t="shared" si="4345"/>
        <v>0</v>
      </c>
      <c r="BN1873" s="10">
        <f t="shared" si="4345"/>
        <v>0</v>
      </c>
      <c r="BO1873" s="10">
        <f t="shared" si="4345"/>
        <v>0</v>
      </c>
      <c r="BP1873" s="10">
        <f t="shared" si="4345"/>
        <v>0</v>
      </c>
      <c r="BQ1873" s="10">
        <f t="shared" si="4345"/>
        <v>0</v>
      </c>
      <c r="BR1873" s="10">
        <f t="shared" si="4345"/>
        <v>0</v>
      </c>
      <c r="BS1873" s="10">
        <f t="shared" si="4345"/>
        <v>0</v>
      </c>
      <c r="BT1873" s="10">
        <f t="shared" si="4345"/>
        <v>0</v>
      </c>
      <c r="BU1873" s="27" t="s">
        <v>334</v>
      </c>
      <c r="CI1873" s="32">
        <f>BF1873-BG1873</f>
        <v>0</v>
      </c>
      <c r="CJ1873" s="123"/>
    </row>
    <row r="1874" spans="1:88" ht="75" customHeight="1">
      <c r="A1874" s="296"/>
      <c r="B1874" s="299"/>
      <c r="C1874" s="308"/>
      <c r="D1874" s="292" t="s">
        <v>53</v>
      </c>
      <c r="E1874" s="293"/>
      <c r="F1874" s="11">
        <f>ROUND(F1873/C1867,2)</f>
        <v>492.12</v>
      </c>
      <c r="G1874" s="11">
        <f>ROUND(G1873/C1867,2)</f>
        <v>0</v>
      </c>
      <c r="H1874" s="11">
        <f>ROUND(H1873/C1867,2)</f>
        <v>0</v>
      </c>
      <c r="I1874" s="11">
        <f>ROUND(I1873/C1867,2)</f>
        <v>0</v>
      </c>
      <c r="J1874" s="11">
        <f>ROUND(J1873/C1867,2)</f>
        <v>0</v>
      </c>
      <c r="K1874" s="11">
        <f>ROUND(K1873/C1867,2)</f>
        <v>0</v>
      </c>
      <c r="L1874" s="11">
        <f>ROUND(L1873/C1867,2)</f>
        <v>361.29</v>
      </c>
      <c r="M1874" s="11">
        <f>ROUND(M1873/C1867,2)</f>
        <v>361.29</v>
      </c>
      <c r="N1874" s="11">
        <f>ROUND(N1873/C1867,2)</f>
        <v>0</v>
      </c>
      <c r="O1874" s="11">
        <f>ROUND(O1873/C1867,2)</f>
        <v>0</v>
      </c>
      <c r="P1874" s="11">
        <f>ROUND(P1873/C1867,2)</f>
        <v>0</v>
      </c>
      <c r="Q1874" s="11">
        <f>ROUND(Q1873/C1867,2)</f>
        <v>130.83000000000001</v>
      </c>
      <c r="R1874" s="11">
        <f>ROUND(R1873/C1867,2)</f>
        <v>0</v>
      </c>
      <c r="S1874" s="11">
        <f>ROUND(S1873/C1867,2)</f>
        <v>0</v>
      </c>
      <c r="T1874" s="11">
        <f>ROUND(T1873/C1867,2)</f>
        <v>0</v>
      </c>
      <c r="U1874" s="11">
        <f>ROUND(U1873/C1867,2)</f>
        <v>0</v>
      </c>
      <c r="V1874" s="11">
        <f>ROUND(V1873/C1867,2)</f>
        <v>0</v>
      </c>
      <c r="W1874" s="11">
        <f>ROUND(W1873/C1867,2)</f>
        <v>0</v>
      </c>
      <c r="X1874" s="11">
        <f>ROUND(X1873/C1867,2)</f>
        <v>0</v>
      </c>
      <c r="Y1874" s="11">
        <f>ROUND(Y1873/C1867,2)</f>
        <v>0</v>
      </c>
      <c r="Z1874" s="11">
        <f>ROUND(Z1873/C1867,2)</f>
        <v>0</v>
      </c>
      <c r="AA1874" s="27" t="s">
        <v>335</v>
      </c>
      <c r="AD1874" s="52" t="b">
        <f>IF(AND(G1874&gt;947.15,G1874&lt;949),3,IF(AND(G1874&gt;623.59,G1874&lt;625),4,IF(AND(G1874&gt;237.38,G1874&lt;239),5,IF(AND(G1874&gt;1986,G1874&lt;1988),6,IF(AND(G1874&gt;739.75,G1874&lt;741),7,IF(AND(G1874&gt;282.91,G1874&lt;284),8,IF(AND(G1874&gt;2681.35,G1874&lt;2683),9,IF(AND(G1874&gt;828.59,G1874&lt;830),10,IF(AND(G1874&gt;585.15,G1874&lt;587),11,IF(AND(G1874&gt;991.71,G1874&lt;993),12,IF(AND(G1874&gt;652.95,G1874&lt;654),13,IF(AND(G1874&gt;248.59,G1874&lt;250),14,IF(AND(G1874&gt;2079.39,G1874&lt;2081),15,IF(AND(G1874&gt;774.57,G1874&lt;776),16,IF(AND(G1874&gt;296.25,G1874&lt;298),17,IF(AND(G1874&gt;2807.42,G1874&lt;2809),18,IF(AND(G1874&gt;867.59,G1874&lt;869),19,IF(AND(G1874&gt;612.7,G1874&lt;614),20))))))))))))))))))</f>
        <v>0</v>
      </c>
      <c r="AE1874" s="52" t="b">
        <f>IF(AND(I1874&gt;1204.78,I1874&lt;1206),5,IF(AND(I1874&gt;1407.63,I1874&lt;1409),8,IF(AND(I1874&gt;1427.91,I1874&lt;1429),11,IF(AND(I1874&gt;1261.45,I1874&lt;1263),14,IF(AND(I1874&gt;1473.83,I1874&lt;1475),17,IF(AND(I1874&gt;1495.07,I1874&lt;1497),20))))))</f>
        <v>0</v>
      </c>
      <c r="AF1874" s="52" t="b">
        <f>IF(AND(J1874&gt;486.32,J1874&lt;488),3,IF(AND(J1874&gt;324.64,J1874&lt;326),4,IF(AND(J1874&gt;286.99,J1874&lt;288.5),5,IF(AND(J1874&gt;617.7,J1874&lt;618),6,IF(AND(J1874&gt;411.3,J1874&lt;413),7,IF(AND(J1874&gt;365.04,J1874&lt;367),8,IF(AND(J1874&gt;797.54,J1874&lt;799),9,IF(AND(J1874&gt;533.49,J1874&lt;535),10,IF(AND(J1874&gt;475.86,J1874&lt;477),11,IF(AND(J1874&gt;509.22,J1874&lt;511),12,IF(AND(J1874&gt;339.94,J1874&lt;341.2),13,IF(AND(J1874&gt;300.53,J1874&lt;302),14,IF(AND(J1874&gt;646.78,J1874&lt;648),15,IF(AND(J1874&gt;430.68,J1874&lt;432),16,IF(AND(J1874&gt;382.24,J1874&lt;384),17,IF(AND(J1874&gt;835.07,J1874&lt;837),18,IF(AND(J1874&gt;558.61,J1874&lt;560),19,IF(AND(J1874&gt;498.27,J1874&lt;500),20))))))))))))))))))</f>
        <v>0</v>
      </c>
      <c r="AG1874" s="52">
        <f>IF(AND(L1874&gt;497.89,L1874&lt;499),3,IF(AND(L1874&gt;360.29,L1874&lt;362),4,IF(AND(L1874&gt;249.38,L1874&lt;251),5,IF(AND(L1874&gt;628.22,L1874&lt;630),6,IF(AND(L1874&gt;455.21,L1874&lt;457),7,IF(AND(L1874&gt;315.16,L1874&lt;317),8,IF(AND(L1874&gt;814.35,L1874&lt;816),9,IF(AND(L1874&gt;571.19,L1874&lt;573),10,IF(AND(L1874&gt;401.59,L1874&lt;403),11,IF(AND(L1874&gt;521.33,L1874&lt;523),12,IF(AND(L1874&gt;377.28,L1874&lt;379),13,IF(AND(L1874&gt;261.15,L1874&lt;263),14,IF(AND(L1874&gt;657.8,L1874&lt;659),15,IF(AND(L1874&gt;476.66,L1874&lt;478),16,IF(AND(L1874&gt;330.01,L1874&lt;332),17,IF(AND(L1874&gt;852.67,L1874&lt;854),18,IF(AND(L1874&gt;598.08,L1874&lt;600),19,IF(AND(L1874&gt;420.51,L1874&lt;422),20))))))))))))))))))</f>
        <v>4</v>
      </c>
      <c r="AH1874" s="52">
        <f>IF(AND(Q1874&gt;358.85,Q1874&lt;360),3,IF(AND(Q1874&gt;129.83,Q1874&lt;131),4,IF(AND(Q1874&gt;77.61,Q1874&lt;79),5,IF(AND(Q1874&gt;426.19,Q1874&lt;428),6,IF(AND(Q1874&gt;159.77,Q1874&lt;161),7,IF(AND(Q1874&gt;94.38,Q1874&lt;96),8,IF(AND(Q1874&gt;567.37,Q1874&lt;569),9,IF(AND(Q1874&gt;203.4,Q1874&lt;205),10,IF(AND(Q1874&gt;131.96,Q1874&lt;133),11,IF(AND(Q1874&gt;375.76,Q1874&lt;377),12,IF(AND(Q1874&gt;135.98,Q1874&lt;137),13,IF(AND(Q1874&gt;81.31,Q1874&lt;83),14,IF(AND(Q1874&gt;446.27,Q1874&lt;448),15,IF(AND(Q1874&gt;167.32,Q1874&lt;169),16,IF(AND(Q1874&gt;98.86,Q1874&lt;100),17,IF(AND(Q1874&gt;594.08,Q1874&lt;596),18,IF(AND(Q1874&gt;213.01,Q1874&lt;215),19,IF(AND(Q1874&gt;138.21,Q1874&lt;140),20))))))))))))))))))</f>
        <v>4</v>
      </c>
      <c r="AI1874" s="52" t="b">
        <f>IF(AND(S1874&gt;195.17,S1874&lt;197),3,IF(AND(S1874&gt;88.93,S1874&lt;90),4,IF(AND(S1874&gt;47.88,S1874&lt;49),5,IF(AND(S1874&gt;245.08,S1874&lt;247),6,IF(AND(S1874&gt;111.07,S1874&lt;113),7,IF(AND(S1874&gt;60.92,S1874&lt;62),8,IF(AND(S1874&gt;296.11,S1874&lt;298),9,IF(AND(S1874&gt;139.41,S1874&lt;141),10,IF(AND(S1874&gt;78.67,S1874&lt;80),11,IF(AND(S1874&gt;204.39,S1874&lt;206),12,IF(AND(S1874&gt;93.16,S1874&lt;95),13,IF(AND(S1874&gt;50.17,S1874&lt;52),14,IF(AND(S1874&gt;256.64,S1874&lt;258),15,IF(AND(S1874&gt;116.33,S1874&lt;118),16,IF(AND(S1874&gt;63.83,S1874&lt;65),17,IF(AND(S1874&gt;310.07,S1874&lt;312),18,IF(AND(S1874&gt;146.01,S1874&lt;148),19,IF(AND(S1874&gt;82.42,S1874&lt;84),20))))))))))))))))))</f>
        <v>0</v>
      </c>
      <c r="AJ1874" s="52" t="b">
        <f>IF(AND(U1874&gt;107.35,U1874&lt;109),3,IF(AND(U1874&gt;63.65,U1874&lt;65),4,IF(AND(U1874&gt;44.75,U1874&lt;46),5,IF(AND(U1874&gt;143.27,U1874&lt;145),6,IF(AND(U1874&gt;85.58,U1874&lt;87),7,IF(AND(U1874&gt;60.46,U1874&lt;62),8,IF(AND(U1874&gt;194.16,U1874&lt;196),9,IF(AND(U1874&gt;117.24,U1874&lt;119),10,IF(AND(U1874&gt;82.88,U1874&lt;84),11,IF(AND(U1874&gt;112.44,U1874&lt;114),12,IF(AND(U1874&gt;66.69,U1874&lt;68),13,IF(AND(U1874&gt;46.9,U1874&lt;48),14,IF(AND(U1874&gt;150.05,U1874&lt;152),15,IF(AND(U1874&gt;90.65,U1874&lt;91),16,IF(AND(U1874&gt;63.34,U1874&lt;65),17,IF(AND(U1874&gt;203.34,U1874&lt;205),18,IF(AND(U1874&gt;122.8,U1874&lt;124),19,IF(AND(U1874&gt;86.83,U1874&lt;88),20))))))))))))))))))</f>
        <v>0</v>
      </c>
      <c r="AK1874" s="52" t="b">
        <f>IF(AND(V1874&gt;139.85,V1874&lt;141),3,IF(AND(V1874&gt;103.84,V1874&lt;105),4,IF(AND(V1874&gt;52.32,V1874&lt;54),5,IF(AND(V1874&gt;285.46,V1874&lt;287),6,IF(AND(V1874&gt;118.42,V1874&lt;120),7,IF(AND(V1874&gt;62.42,V1874&lt;64),8,IF(AND(V1874&gt;412.27,V1874&lt;414),9,IF(AND(V1874&gt;140.33,V1874&lt;142),10,IF(AND(V1874&gt;145,V1874&lt;147),11,IF(AND(V1874&gt;146.47,V1874&lt;148),12,IF(AND(V1874&gt;108.77,V1874&lt;110),13,IF(AND(V1874&gt;54.82,V1874&lt;56),14,IF(AND(V1874&gt;298.92,V1874&lt;300),15,IF(AND(V1874&gt;124.03,V1874&lt;126),16,IF(AND(V1874&gt;65.4,V1874&lt;67),17,IF(AND(V1874&gt;431.69,V1874&lt;433),18,IF(AND(V1874&gt;146.97,V1874&lt;148),19,IF(AND(V1874&gt;151.86,V1874&lt;153),20))))))))))))))))))</f>
        <v>0</v>
      </c>
      <c r="AL1874" s="52" t="b">
        <f>IF(AND(W1874&gt;350.42,W1874&lt;352),3,IF(AND(W1874&gt;546.22,W1874&lt;548),4,IF(AND(W1874&gt;155.33,W1874&lt;157),5,IF(AND(W1874&gt;721.99,W1874&lt;723),6,IF(AND(W1874&gt;638.96,W1874&lt;639),7,IF(AND(W1874&gt;187.79,W1874&lt;189),8,IF(AND(W1874&gt;945.4,W1874&lt;947),9,IF(AND(W1874&gt;698.46,W1874&lt;670),10,IF(AND(W1874&gt;360.7,W1874&lt;362),11,IF(AND(W1874&gt;366.94,W1874&lt;368),12,IF(AND(W1874&gt;571.94,W1874&lt;573),13,IF(AND(W1874&gt;162.68,W1874&lt;164),14,IF(AND(W1874&gt;755.97,W1874&lt;757),15,IF(AND(W1874&gt;667.99,W1874&lt;669),16,IF(AND(W1874&gt;196.66,W1874&lt;198),17,IF(AND(W1874&gt;989.88,W1874&lt;991),18,IF(AND(W1874&gt;731.33,W1874&lt;733),19,IF(AND(W1874&gt;377.7,W1874&lt;379),20))))))))))))))))))</f>
        <v>0</v>
      </c>
      <c r="AM1874" s="52" t="b">
        <f>IF(AND(Y1874&gt;46.2,Y1874&lt;46.5),3,IF(AND(Y1874&gt;18.8,Y1874&lt;19.1),4,IF(AND(Y1874&gt;15.8,Y1874&lt;16),5,IF(AND(Y1874&gt;78.7,Y1874&lt;79),6,IF(AND(Y1874&gt;32.1,Y1874&lt;32.4),7,IF(AND(Y1874&gt;26.9,Y1874&lt;27.3),8,IF(AND(Y1874&gt;125,Y1874&lt;125.5),9,IF(AND(Y1874&gt;48.2,Y1874&lt;48.52),10,IF(AND(Y1874&gt;43.1,Y1874&lt;43.6),11,IF(AND(Y1874&gt;48.53,Y1874&lt;48.7),12,IF(AND(Y1874&gt;19.6,Y1874&lt;20.1),13,IF(AND(Y1874&gt;16.5,Y1874&lt;16.9),14,IF(AND(Y1874&gt;82.4,Y1874&lt;82.8),15,IF(AND(Y1874&gt;33.6,Y1874&lt;34),16,IF(AND(Y1874&gt;28,Y1874&lt;28.6),17,IF(AND(Y1874&gt;130.8,Y1874&lt;131.4),18,IF(AND(Y1874&gt;50.5,Y1874&lt;50.9),19,IF(AND(Y1874&gt;45.2,Y1874&lt;45.8),20))))))))))))))))))</f>
        <v>0</v>
      </c>
      <c r="AO1874" s="4">
        <f t="shared" si="4260"/>
        <v>0</v>
      </c>
      <c r="AP1874" s="4">
        <f t="shared" si="4261"/>
        <v>0</v>
      </c>
      <c r="AQ1874" s="4">
        <f t="shared" si="4182"/>
        <v>0</v>
      </c>
      <c r="AS1874" s="32">
        <f>AZ1873+AZ1882</f>
        <v>10661309.970000001</v>
      </c>
      <c r="AU1874" s="296"/>
      <c r="AV1874" s="316"/>
      <c r="AW1874" s="308"/>
      <c r="AX1874" s="322" t="s">
        <v>53</v>
      </c>
      <c r="AY1874" s="293"/>
      <c r="AZ1874" s="11">
        <f>ROUND(AZ1873/AW1867,2)</f>
        <v>984.24</v>
      </c>
      <c r="BA1874" s="11">
        <f>ROUND(BA1873/AW1867,2)</f>
        <v>0</v>
      </c>
      <c r="BB1874" s="11">
        <f>ROUND(BB1873/AW1867,2)</f>
        <v>0</v>
      </c>
      <c r="BC1874" s="11">
        <f>ROUND(BC1873/AW1867,2)</f>
        <v>0</v>
      </c>
      <c r="BD1874" s="11">
        <f>ROUND(BD1873/AW1867,2)</f>
        <v>0</v>
      </c>
      <c r="BE1874" s="11">
        <f>ROUND(BE1873/AW1867,2)</f>
        <v>0</v>
      </c>
      <c r="BF1874" s="11">
        <f>ROUND(BF1873/AW1867,2)</f>
        <v>722.58</v>
      </c>
      <c r="BG1874" s="11">
        <f>ROUND(BG1873/AW1867,2)</f>
        <v>722.58</v>
      </c>
      <c r="BH1874" s="11">
        <f>ROUND(BH1873/AW1867,2)</f>
        <v>0</v>
      </c>
      <c r="BI1874" s="11">
        <f>ROUND(BI1873/AW1867,2)</f>
        <v>0</v>
      </c>
      <c r="BJ1874" s="11">
        <f>ROUND(BJ1873/AW1867,2)</f>
        <v>0</v>
      </c>
      <c r="BK1874" s="11">
        <f>ROUND(BK1873/AW1867,2)</f>
        <v>261.66000000000003</v>
      </c>
      <c r="BL1874" s="11">
        <f>ROUND(BL1873/AW1867,2)</f>
        <v>0</v>
      </c>
      <c r="BM1874" s="11">
        <f>ROUND(BM1873/AW1867,2)</f>
        <v>0</v>
      </c>
      <c r="BN1874" s="11">
        <f>ROUND(BN1873/AW1867,2)</f>
        <v>0</v>
      </c>
      <c r="BO1874" s="11">
        <f>ROUND(BO1873/AW1867,2)</f>
        <v>0</v>
      </c>
      <c r="BP1874" s="11">
        <f>ROUND(BP1873/AW1867,2)</f>
        <v>0</v>
      </c>
      <c r="BQ1874" s="11">
        <f>ROUND(BQ1873/AW1867,2)</f>
        <v>0</v>
      </c>
      <c r="BR1874" s="11">
        <f>ROUND(BR1873/AW1867,2)</f>
        <v>0</v>
      </c>
      <c r="BS1874" s="11">
        <f>ROUND(BS1873/AW1867,2)</f>
        <v>0</v>
      </c>
      <c r="BT1874" s="11">
        <f>ROUND(BT1873/AW1867,2)</f>
        <v>0</v>
      </c>
      <c r="BU1874" s="27" t="s">
        <v>335</v>
      </c>
      <c r="BX1874" s="52" t="b">
        <f>IF(AND(BA1874&gt;947.15,BA1874&lt;949),3,IF(AND(BA1874&gt;623.59,BA1874&lt;625),4,IF(AND(BA1874&gt;237.38,BA1874&lt;239),5,IF(AND(BA1874&gt;1986,BA1874&lt;1988),6,IF(AND(BA1874&gt;739.75,BA1874&lt;741),7,IF(AND(BA1874&gt;282.91,BA1874&lt;284),8,IF(AND(BA1874&gt;2681.35,BA1874&lt;2683),9,IF(AND(BA1874&gt;828.59,BA1874&lt;830),10,IF(AND(BA1874&gt;585.15,BA1874&lt;587),11,IF(AND(BA1874&gt;991.71,BA1874&lt;993),12,IF(AND(BA1874&gt;652.95,BA1874&lt;654),13,IF(AND(BA1874&gt;248.59,BA1874&lt;250),14,IF(AND(BA1874&gt;2079.39,BA1874&lt;2081),15,IF(AND(BA1874&gt;774.57,BA1874&lt;776),16,IF(AND(BA1874&gt;296.25,BA1874&lt;298),17,IF(AND(BA1874&gt;2807.42,BA1874&lt;2809),18,IF(AND(BA1874&gt;867.59,BA1874&lt;869),19,IF(AND(BA1874&gt;612.7,BA1874&lt;614),20))))))))))))))))))</f>
        <v>0</v>
      </c>
      <c r="BY1874" s="52" t="b">
        <f>IF(AND(BC1874&gt;1204.78,BC1874&lt;1206),5,IF(AND(BC1874&gt;1407.63,BC1874&lt;1409),8,IF(AND(BC1874&gt;1427.91,BC1874&lt;1429),11,IF(AND(BC1874&gt;1261.45,BC1874&lt;1263),14,IF(AND(BC1874&gt;1473.83,BC1874&lt;1475),17,IF(AND(BC1874&gt;1495.07,BC1874&lt;1497),20))))))</f>
        <v>0</v>
      </c>
      <c r="BZ1874" s="52" t="b">
        <f>IF(AND(BD1874&gt;486.32,BD1874&lt;488),3,IF(AND(BD1874&gt;324.64,BD1874&lt;326),4,IF(AND(BD1874&gt;286.99,BD1874&lt;288.5),5,IF(AND(BD1874&gt;617.7,BD1874&lt;618),6,IF(AND(BD1874&gt;411.3,BD1874&lt;413),7,IF(AND(BD1874&gt;365.04,BD1874&lt;367),8,IF(AND(BD1874&gt;797.54,BD1874&lt;799),9,IF(AND(BD1874&gt;533.49,BD1874&lt;535),10,IF(AND(BD1874&gt;475.86,BD1874&lt;477),11,IF(AND(BD1874&gt;509.22,BD1874&lt;511),12,IF(AND(BD1874&gt;339.94,BD1874&lt;341.2),13,IF(AND(BD1874&gt;300.53,BD1874&lt;302),14,IF(AND(BD1874&gt;646.78,BD1874&lt;648),15,IF(AND(BD1874&gt;430.68,BD1874&lt;432),16,IF(AND(BD1874&gt;382.24,BD1874&lt;384),17,IF(AND(BD1874&gt;835.07,BD1874&lt;837),18,IF(AND(BD1874&gt;558.61,BD1874&lt;560),19,IF(AND(BD1874&gt;498.27,BD1874&lt;500),20))))))))))))))))))</f>
        <v>0</v>
      </c>
      <c r="CA1874" s="52" t="b">
        <f>IF(AND(BF1874&gt;497.89,BF1874&lt;499),3,IF(AND(BF1874&gt;360.29,BF1874&lt;362),4,IF(AND(BF1874&gt;249.38,BF1874&lt;251),5,IF(AND(BF1874&gt;628.22,BF1874&lt;630),6,IF(AND(BF1874&gt;455.21,BF1874&lt;457),7,IF(AND(BF1874&gt;315.16,BF1874&lt;317),8,IF(AND(BF1874&gt;814.35,BF1874&lt;816),9,IF(AND(BF1874&gt;571.19,BF1874&lt;573),10,IF(AND(BF1874&gt;401.59,BF1874&lt;403),11,IF(AND(BF1874&gt;521.33,BF1874&lt;523),12,IF(AND(BF1874&gt;377.28,BF1874&lt;379),13,IF(AND(BF1874&gt;261.15,BF1874&lt;263),14,IF(AND(BF1874&gt;657.8,BF1874&lt;659),15,IF(AND(BF1874&gt;476.66,BF1874&lt;478),16,IF(AND(BF1874&gt;330.01,BF1874&lt;332),17,IF(AND(BF1874&gt;852.67,BF1874&lt;854),18,IF(AND(BF1874&gt;598.08,BF1874&lt;600),19,IF(AND(BF1874&gt;420.51,BF1874&lt;422),20))))))))))))))))))</f>
        <v>0</v>
      </c>
      <c r="CB1874" s="52" t="b">
        <f>IF(AND(BK1874&gt;358.85,BK1874&lt;360),3,IF(AND(BK1874&gt;129.83,BK1874&lt;131),4,IF(AND(BK1874&gt;77.61,BK1874&lt;79),5,IF(AND(BK1874&gt;426.19,BK1874&lt;428),6,IF(AND(BK1874&gt;159.77,BK1874&lt;161),7,IF(AND(BK1874&gt;94.38,BK1874&lt;96),8,IF(AND(BK1874&gt;567.37,BK1874&lt;569),9,IF(AND(BK1874&gt;203.4,BK1874&lt;205),10,IF(AND(BK1874&gt;131.96,BK1874&lt;133),11,IF(AND(BK1874&gt;375.76,BK1874&lt;377),12,IF(AND(BK1874&gt;135.98,BK1874&lt;137),13,IF(AND(BK1874&gt;81.31,BK1874&lt;83),14,IF(AND(BK1874&gt;446.27,BK1874&lt;448),15,IF(AND(BK1874&gt;167.32,BK1874&lt;169),16,IF(AND(BK1874&gt;98.86,BK1874&lt;100),17,IF(AND(BK1874&gt;594.08,BK1874&lt;596),18,IF(AND(BK1874&gt;213.01,BK1874&lt;215),19,IF(AND(BK1874&gt;138.21,BK1874&lt;140),20))))))))))))))))))</f>
        <v>0</v>
      </c>
      <c r="CC1874" s="52" t="b">
        <f>IF(AND(BM1874&gt;195.17,BM1874&lt;197),3,IF(AND(BM1874&gt;88.93,BM1874&lt;90),4,IF(AND(BM1874&gt;47.88,BM1874&lt;49),5,IF(AND(BM1874&gt;245.08,BM1874&lt;247),6,IF(AND(BM1874&gt;111.07,BM1874&lt;113),7,IF(AND(BM1874&gt;60.92,BM1874&lt;62),8,IF(AND(BM1874&gt;296.11,BM1874&lt;298),9,IF(AND(BM1874&gt;139.41,BM1874&lt;141),10,IF(AND(BM1874&gt;78.67,BM1874&lt;80),11,IF(AND(BM1874&gt;204.39,BM1874&lt;206),12,IF(AND(BM1874&gt;93.16,BM1874&lt;95),13,IF(AND(BM1874&gt;50.17,BM1874&lt;52),14,IF(AND(BM1874&gt;256.64,BM1874&lt;258),15,IF(AND(BM1874&gt;116.33,BM1874&lt;118),16,IF(AND(BM1874&gt;63.83,BM1874&lt;65),17,IF(AND(BM1874&gt;310.07,BM1874&lt;312),18,IF(AND(BM1874&gt;146.01,BM1874&lt;148),19,IF(AND(BM1874&gt;82.42,BM1874&lt;84),20))))))))))))))))))</f>
        <v>0</v>
      </c>
      <c r="CD1874" s="52" t="b">
        <f>IF(AND(BO1874&gt;107.35,BO1874&lt;109),3,IF(AND(BO1874&gt;63.65,BO1874&lt;65),4,IF(AND(BO1874&gt;44.75,BO1874&lt;46),5,IF(AND(BO1874&gt;143.27,BO1874&lt;145),6,IF(AND(BO1874&gt;85.58,BO1874&lt;87),7,IF(AND(BO1874&gt;60.46,BO1874&lt;62),8,IF(AND(BO1874&gt;194.16,BO1874&lt;196),9,IF(AND(BO1874&gt;117.24,BO1874&lt;119),10,IF(AND(BO1874&gt;82.88,BO1874&lt;84),11,IF(AND(BO1874&gt;112.44,BO1874&lt;114),12,IF(AND(BO1874&gt;66.69,BO1874&lt;68),13,IF(AND(BO1874&gt;46.9,BO1874&lt;48),14,IF(AND(BO1874&gt;150.05,BO1874&lt;152),15,IF(AND(BO1874&gt;90.65,BO1874&lt;91),16,IF(AND(BO1874&gt;63.34,BO1874&lt;65),17,IF(AND(BO1874&gt;203.34,BO1874&lt;205),18,IF(AND(BO1874&gt;122.8,BO1874&lt;124),19,IF(AND(BO1874&gt;86.83,BO1874&lt;88),20))))))))))))))))))</f>
        <v>0</v>
      </c>
      <c r="CE1874" s="52" t="b">
        <f>IF(AND(BP1874&gt;139.85,BP1874&lt;141),3,IF(AND(BP1874&gt;103.84,BP1874&lt;105),4,IF(AND(BP1874&gt;52.32,BP1874&lt;54),5,IF(AND(BP1874&gt;285.46,BP1874&lt;287),6,IF(AND(BP1874&gt;118.42,BP1874&lt;120),7,IF(AND(BP1874&gt;62.42,BP1874&lt;64),8,IF(AND(BP1874&gt;412.27,BP1874&lt;414),9,IF(AND(BP1874&gt;140.33,BP1874&lt;142),10,IF(AND(BP1874&gt;145,BP1874&lt;147),11,IF(AND(BP1874&gt;146.47,BP1874&lt;148),12,IF(AND(BP1874&gt;108.77,BP1874&lt;110),13,IF(AND(BP1874&gt;54.82,BP1874&lt;56),14,IF(AND(BP1874&gt;298.92,BP1874&lt;300),15,IF(AND(BP1874&gt;124.03,BP1874&lt;126),16,IF(AND(BP1874&gt;65.4,BP1874&lt;67),17,IF(AND(BP1874&gt;431.69,BP1874&lt;433),18,IF(AND(BP1874&gt;146.97,BP1874&lt;148),19,IF(AND(BP1874&gt;151.86,BP1874&lt;153),20))))))))))))))))))</f>
        <v>0</v>
      </c>
      <c r="CF1874" s="52" t="b">
        <f>IF(AND(BQ1874&gt;350.42,BQ1874&lt;352),3,IF(AND(BQ1874&gt;546.22,BQ1874&lt;548),4,IF(AND(BQ1874&gt;155.33,BQ1874&lt;157),5,IF(AND(BQ1874&gt;721.99,BQ1874&lt;723),6,IF(AND(BQ1874&gt;638.96,BQ1874&lt;639),7,IF(AND(BQ1874&gt;187.79,BQ1874&lt;189),8,IF(AND(BQ1874&gt;945.4,BQ1874&lt;947),9,IF(AND(BQ1874&gt;698.46,BQ1874&lt;670),10,IF(AND(BQ1874&gt;360.7,BQ1874&lt;362),11,IF(AND(BQ1874&gt;366.94,BQ1874&lt;368),12,IF(AND(BQ1874&gt;571.94,BQ1874&lt;573),13,IF(AND(BQ1874&gt;162.68,BQ1874&lt;164),14,IF(AND(BQ1874&gt;755.97,BQ1874&lt;757),15,IF(AND(BQ1874&gt;667.99,BQ1874&lt;669),16,IF(AND(BQ1874&gt;196.66,BQ1874&lt;198),17,IF(AND(BQ1874&gt;989.88,BQ1874&lt;991),18,IF(AND(BQ1874&gt;731.33,BQ1874&lt;733),19,IF(AND(BQ1874&gt;377.7,BQ1874&lt;379),20))))))))))))))))))</f>
        <v>0</v>
      </c>
      <c r="CG1874" s="52" t="b">
        <f>IF(AND(BS1874&gt;46.2,BS1874&lt;46.5),3,IF(AND(BS1874&gt;18.8,BS1874&lt;19.1),4,IF(AND(BS1874&gt;15.8,BS1874&lt;16),5,IF(AND(BS1874&gt;78.7,BS1874&lt;79),6,IF(AND(BS1874&gt;32.1,BS1874&lt;32.4),7,IF(AND(BS1874&gt;26.9,BS1874&lt;27.3),8,IF(AND(BS1874&gt;125,BS1874&lt;125.5),9,IF(AND(BS1874&gt;48.2,BS1874&lt;48.52),10,IF(AND(BS1874&gt;43.1,BS1874&lt;43.6),11,IF(AND(BS1874&gt;48.53,BS1874&lt;48.7),12,IF(AND(BS1874&gt;19.6,BS1874&lt;20.1),13,IF(AND(BS1874&gt;16.5,BS1874&lt;16.9),14,IF(AND(BS1874&gt;82.4,BS1874&lt;82.8),15,IF(AND(BS1874&gt;33.6,BS1874&lt;34),16,IF(AND(BS1874&gt;28,BS1874&lt;28.6),17,IF(AND(BS1874&gt;130.8,BS1874&lt;131.4),18,IF(AND(BS1874&gt;50.5,BS1874&lt;50.9),19,IF(AND(BS1874&gt;45.2,BS1874&lt;45.8),20))))))))))))))))))</f>
        <v>0</v>
      </c>
    </row>
    <row r="1875" spans="1:88" ht="90" customHeight="1">
      <c r="A1875" s="297"/>
      <c r="B1875" s="300"/>
      <c r="C1875" s="309"/>
      <c r="D1875" s="292" t="s">
        <v>54</v>
      </c>
      <c r="E1875" s="293"/>
      <c r="F1875" s="10" t="s">
        <v>36</v>
      </c>
      <c r="G1875" s="12">
        <f>IF(AD1875=FALSE,0,AD1875)</f>
        <v>0</v>
      </c>
      <c r="H1875" s="12" t="s">
        <v>36</v>
      </c>
      <c r="I1875" s="12">
        <f>IF(AE1875=FALSE,0,AE1875)</f>
        <v>0</v>
      </c>
      <c r="J1875" s="12">
        <f>IF(AF1875=FALSE,0,AF1875)</f>
        <v>0</v>
      </c>
      <c r="K1875" s="12" t="s">
        <v>36</v>
      </c>
      <c r="L1875" s="12">
        <f>IF(AG1875=FALSE,0,AG1875)</f>
        <v>361.29</v>
      </c>
      <c r="M1875" s="12" t="s">
        <v>36</v>
      </c>
      <c r="N1875" s="12" t="s">
        <v>36</v>
      </c>
      <c r="O1875" s="12" t="s">
        <v>36</v>
      </c>
      <c r="P1875" s="12" t="s">
        <v>36</v>
      </c>
      <c r="Q1875" s="12">
        <f>IF(AH1875=FALSE,0,AH1875)</f>
        <v>130.83000000000001</v>
      </c>
      <c r="R1875" s="12" t="s">
        <v>36</v>
      </c>
      <c r="S1875" s="12">
        <f>IF(AI1875=FALSE,0,AI1875)</f>
        <v>0</v>
      </c>
      <c r="T1875" s="12" t="s">
        <v>36</v>
      </c>
      <c r="U1875" s="12">
        <f>IF(AJ1875=FALSE,0,AJ1875)</f>
        <v>0</v>
      </c>
      <c r="V1875" s="12">
        <f>IF(AK1875=FALSE,0,AK1875)</f>
        <v>0</v>
      </c>
      <c r="W1875" s="12">
        <f>IF(AL1875=FALSE,0,AL1875)</f>
        <v>0</v>
      </c>
      <c r="X1875" s="12" t="s">
        <v>36</v>
      </c>
      <c r="Y1875" s="12">
        <f>IF(AM1875=FALSE,0,AM1875)</f>
        <v>0</v>
      </c>
      <c r="Z1875" s="12" t="s">
        <v>36</v>
      </c>
      <c r="AA1875" s="27" t="s">
        <v>336</v>
      </c>
      <c r="AD1875" s="52" t="b">
        <f>IF(AD1874=3,948.15,IF(AD1874=4,624.59,IF(AD1874=5,238.38,IF(AD1874=6,1987,IF(AD1874=7,740.75,IF(AD1874=8,283.91,IF(AD1874=9,2682.35,IF(AD1874=10,829.59,IF(AD1874=11,586.15,IF(AD1874=12,992.71,IF(AD1874=13,653.95,IF(AD1874=14,249.59,IF(AD1874=15,2080.39,IF(AD1874=16,775.57,IF(AD1874=17,297.25,IF(AD1874=18,2808.42,IF(AD1874=19,868.59,IF(AD1874=20,613.7))))))))))))))))))</f>
        <v>0</v>
      </c>
      <c r="AE1875" s="52" t="b">
        <f>IF(AE1874=5,1205.78,IF(AE1874=8,1408.63,IF(AE1874=11,1428.91,IF(AE1874=14,1262.45,IF(AE1874=17,1474.83,IF(AE1874=20,1496.07))))))</f>
        <v>0</v>
      </c>
      <c r="AF1875" s="52" t="b">
        <f>IF(AF1874=3,487.32,IF(AF1874=4,325.64,IF(AF1874=5,287.99,IF(AF1874=6,618.7,IF(AF1874=7,412.3,IF(AF1874=8,366.04,IF(AF1874=9,798.54,IF(AF1874=10,534.49,IF(AF1874=11,476.86,IF(AF1874=12,510.22,IF(AF1874=13,340.94,IF(AF1874=14,301.53,IF(AF1874=15,647.78,IF(AF1874=16,431.68,IF(AF1874=17,383.24,IF(AF1874=18,836.07,IF(AF1874=19,559.61,IF(AF1874=20,499.27))))))))))))))))))</f>
        <v>0</v>
      </c>
      <c r="AG1875" s="52">
        <f>IF(AG1874=3,498.89,IF(AG1874=4,361.29,IF(AG1874=5,250.38,IF(AG1874=6,629.22,IF(AG1874=7,456.21,IF(AG1874=8,316.16,IF(AG1874=9,815.35,IF(AG1874=10,572.19,IF(AG1874=11,402.59,IF(AG1874=12,522.33,IF(AG1874=13,378.28,IF(AG1874=14,262.15,IF(AG1874=15,658.8,IF(AG1874=16,477.66,IF(AG1874=17,331.01,IF(AG1874=18,853.67,IF(AG1874=19,599.08,IF(AG1874=20,421.51))))))))))))))))))</f>
        <v>361.29</v>
      </c>
      <c r="AH1875" s="52">
        <f>IF(AH1874=3,359.85,IF(AH1874=4,130.83,IF(AH1874=5,78.61,IF(AH1874=6,427.19,IF(AH1874=7,160.77,IF(AH1874=8,95.38,IF(AH1874=9,568.37,IF(AH1874=10,204.4,IF(AH1874=11,132.96,IF(AH1874=12,376.76,IF(AH1874=13,136.98,IF(AH1874=14,82.31,IF(AH1874=15,447.27,IF(AH1874=16,168.32,IF(AH1874=17,99.86,IF(AH1874=18,595.08,IF(AH1874=19,214.01,IF(AH1874=20,139.21))))))))))))))))))</f>
        <v>130.83000000000001</v>
      </c>
      <c r="AI1875" s="52" t="b">
        <f>IF(AI1874=3,196.17,IF(AI1874=4,89.93,IF(AI1874=5,48.88,IF(AI1874=6,246.08,IF(AI1874=7,112.07,IF(AI1874=8,61.92,IF(AI1874=9,297.11,IF(AI1874=10,140.41,IF(AI1874=11,79.67,IF(AI1874=12,205.39,IF(AI1874=13,94.16,IF(AI1874=14,51.17,IF(AI1874=15,257.64,IF(AI1874=16,117.33,IF(AI1874=17,64.83,IF(AI1874=18,311.07,IF(AI1874=19,147.01,IF(AI1874=20,83.42))))))))))))))))))</f>
        <v>0</v>
      </c>
      <c r="AJ1875" s="52" t="b">
        <f>IF(AJ1874=3,108.35,IF(AJ1874=4,64.65,IF(AJ1874=5,45.75,IF(AJ1874=6,144.27,IF(AJ1874=7,86.58,IF(AJ1874=8,61.46,IF(AJ1874=9,195.16,IF(AJ1874=10,118.24,IF(AJ1874=11,83.88,IF(AJ1874=12,113.44,IF(AJ1874=13,67.69,IF(AJ1874=14,47.9,IF(AJ1874=15,151.05,IF(AJ1874=16,90.65,IF(AJ1874=17,64.34,IF(AJ1874=18,204.34,IF(AJ1874=19,123.8,IF(AJ1874=20,87.83))))))))))))))))))</f>
        <v>0</v>
      </c>
      <c r="AK1875" s="52" t="b">
        <f>IF(AK1874=3,140.85,IF(AK1874=4,104.84,IF(AK1874=5,53.32,IF(AK1874=6,286.46,IF(AK1874=7,119.42,IF(AK1874=8,63.42,IF(AK1874=9,413.27,IF(AK1874=10,141.33,IF(AK1874=11,146,IF(AK1874=12,147.47,IF(AK1874=13,109.77,IF(AK1874=14,55.82,IF(AK1874=15,299.92,IF(AK1874=16,125.03,IF(AK1874=17,66.4,IF(AK1874=18,432.69,IF(AK1874=19,147.97,IF(AK1874=20,152.86))))))))))))))))))</f>
        <v>0</v>
      </c>
      <c r="AL1875" s="52" t="b">
        <f>IF(AL1874=3,351.42,IF(AL1874=4,547.22,IF(AL1874=5,156.33,IF(AL1874=6,722.99,IF(AL1874=7,638.96,IF(AL1874=8,188.79,IF(AL1874=9,946.4,IF(AL1874=10,699.46,IF(AL1874=11,361.7,IF(AL1874=12,367.94,IF(AL1874=13,572.94,IF(AL1874=14,163.68,IF(AL1874=15,756.97,IF(AL1874=16,668.99,IF(AL1874=17,197.66,IF(AL1874=18,990.88,IF(AL1874=19,732.33,IF(AL1874=20,378.7))))))))))))))))))</f>
        <v>0</v>
      </c>
      <c r="AM1875" s="52" t="b">
        <f>IF(AM1874=3,46.41,IF(AM1874=4,19.01,IF(AM1874=5,15.96,IF(AM1874=6,78.9,IF(AM1874=7,32.34,IF(AM1874=8,27.09,IF(AM1874=9,125.27,IF(AM1874=10,48.48,IF(AM1874=11,43.47,IF(AM1874=12,48.59,IF(AM1874=13,19.9,IF(AM1874=14,16.71,IF(AM1874=15,82.61,IF(AM1874=16,33.86,IF(AM1874=17,28.36,IF(AM1874=18,131.15,IF(AM1874=19,50.76,IF(AM1874=20,45.51))))))))))))))))))</f>
        <v>0</v>
      </c>
      <c r="AO1875" s="4">
        <f t="shared" si="4260"/>
        <v>0</v>
      </c>
      <c r="AP1875" s="4">
        <f t="shared" si="4261"/>
        <v>0</v>
      </c>
      <c r="AQ1875" s="4">
        <f t="shared" si="4182"/>
        <v>0</v>
      </c>
      <c r="AU1875" s="297"/>
      <c r="AV1875" s="316"/>
      <c r="AW1875" s="309"/>
      <c r="AX1875" s="322" t="s">
        <v>54</v>
      </c>
      <c r="AY1875" s="293"/>
      <c r="AZ1875" s="10" t="s">
        <v>36</v>
      </c>
      <c r="BA1875" s="12">
        <f>IF(BX1875=FALSE,0,BX1875)</f>
        <v>0</v>
      </c>
      <c r="BB1875" s="12" t="s">
        <v>36</v>
      </c>
      <c r="BC1875" s="12">
        <f>IF(BY1875=FALSE,0,BY1875)</f>
        <v>0</v>
      </c>
      <c r="BD1875" s="12">
        <f>IF(BZ1875=FALSE,0,BZ1875)</f>
        <v>0</v>
      </c>
      <c r="BE1875" s="12" t="s">
        <v>36</v>
      </c>
      <c r="BF1875" s="12">
        <f>IF(CA1875=FALSE,0,CA1875)</f>
        <v>722.58</v>
      </c>
      <c r="BG1875" s="12" t="s">
        <v>36</v>
      </c>
      <c r="BH1875" s="12" t="s">
        <v>36</v>
      </c>
      <c r="BI1875" s="12" t="s">
        <v>36</v>
      </c>
      <c r="BJ1875" s="12" t="s">
        <v>36</v>
      </c>
      <c r="BK1875" s="12">
        <f>IF(CB1875=FALSE,0,CB1875)</f>
        <v>261.66000000000003</v>
      </c>
      <c r="BL1875" s="12" t="s">
        <v>36</v>
      </c>
      <c r="BM1875" s="12">
        <f>IF(CC1875=FALSE,0,CC1875)</f>
        <v>0</v>
      </c>
      <c r="BN1875" s="12" t="s">
        <v>36</v>
      </c>
      <c r="BO1875" s="12">
        <f>IF(CD1875=FALSE,0,CD1875)</f>
        <v>0</v>
      </c>
      <c r="BP1875" s="12">
        <f>IF(CE1875=FALSE,0,CE1875)</f>
        <v>0</v>
      </c>
      <c r="BQ1875" s="12">
        <f>IF(CF1875=FALSE,0,CF1875)</f>
        <v>0</v>
      </c>
      <c r="BR1875" s="12" t="s">
        <v>36</v>
      </c>
      <c r="BS1875" s="12">
        <f>IF(CG1875=FALSE,0,CG1875)</f>
        <v>0</v>
      </c>
      <c r="BT1875" s="12" t="s">
        <v>36</v>
      </c>
      <c r="BU1875" s="27" t="s">
        <v>336</v>
      </c>
      <c r="BX1875" s="52" t="b">
        <f>IF(AD1874=3,1896.3,IF(AD1874=4,1249.18,IF(AD1874=5,476.76,IF(AD1874=6,3974,IF(AD1874=7,1481.5,IF(AD1874=8,567.82,IF(AD1874=9,5364.7,IF(AD1874=10,1659.18,IF(AD1874=11,1172.3)))))))))</f>
        <v>0</v>
      </c>
      <c r="BY1875" s="52" t="b">
        <f>IF(AE1874=5,2411.56,IF(AE1874=8,2817.26,IF(AE1874=11,2857.82)))</f>
        <v>0</v>
      </c>
      <c r="BZ1875" s="52" t="b">
        <f>IF(AF1874=3,974.64,IF(AF1874=4,651.28,IF(AF1874=5,575.98,IF(AF1874=6,1237.4,IF(AF1874=7,824.6,IF(AF1874=8,732.08,IF(AF1874=9,1597.08,IF(AF1874=10,1068.98,IF(AF1874=11,953.72)))))))))</f>
        <v>0</v>
      </c>
      <c r="CA1875" s="52">
        <f>IF(AG1874=3,997.78,IF(AG1874=4,722.58,IF(AG1874=5,500.76,IF(AG1874=6,1258.44,IF(AG1874=7,912.42,IF(AG1874=8,632.32,IF(AG1874=9,1630.7,IF(AG1874=10,1144.38,IF(AG1874=11,805.18)))))))))</f>
        <v>722.58</v>
      </c>
      <c r="CB1875" s="52">
        <f>IF(AH1874=3,719.7,IF(AH1874=4,261.66,IF(AH1874=5,157.22,IF(AH1874=6,854.38,IF(AH1874=7,321.54,IF(AH1874=8,190.76,IF(AH1874=9,1136.74,IF(AH1874=10,408.8,IF(AH1874=11,265.92)))))))))</f>
        <v>261.66000000000003</v>
      </c>
      <c r="CC1875" s="52" t="b">
        <f>IF(AI1874=3,392.34,IF(AI1874=4,179.86,IF(AI1874=5,97.76,IF(AI1874=6,492.16,IF(AI1874=7,224.14,IF(AI1874=8,123.84,IF(AI1874=9,594.22,IF(AI1874=10,280.82,IF(AI1874=11,159.34)))))))))</f>
        <v>0</v>
      </c>
      <c r="CD1875" s="52" t="b">
        <f>IF(AJ1874=3,216.7,IF(AJ1874=4,129.3,IF(AJ1874=5,91.5,IF(AJ1874=6,288.54,IF(AJ1874=7,173.16,IF(AJ1874=8,122.92,IF(AJ1874=9,390.32,IF(AJ1874=10,236.48,IF(AJ1874=11,167.76)))))))))</f>
        <v>0</v>
      </c>
      <c r="CE1875" s="52" t="b">
        <f>IF(AK1874=3,281.7,IF(AK1874=4,209.68,IF(AK1874=5,106.64,IF(AK1874=6,572.92,IF(AK1874=7,238.84,IF(AK1874=8,126.84,IF(AK1874=9,826.54,IF(AK1874=10,282.66,IF(AK1874=11,292)))))))))</f>
        <v>0</v>
      </c>
      <c r="CF1875" s="52" t="b">
        <f>IF(AL1874=3,702.84,IF(AL1874=4,1094.44,IF(AL1874=5,312.66,IF(AL1874=6,1445.98,IF(AL1874=7,1277.92,IF(AL1874=8,377.58,IF(AL1874=9,1892.8,IF(AL1874=10,1398.92,IF(AL1874=11,723.4)))))))))</f>
        <v>0</v>
      </c>
      <c r="CG1875" s="52" t="b">
        <f>IF(AM1874=3,92.82,IF(AM1874=4,38.02,IF(AM1874=5,31.92,IF(AM1874=6,157.8,IF(AM1874=7,64.68,IF(AM1874=8,54.18,IF(AM1874=9,250.54,IF(AM1874=10,96.96,IF(AM1874=11,86.94)))))))))</f>
        <v>0</v>
      </c>
    </row>
    <row r="1876" spans="1:88" ht="30">
      <c r="A1876" s="108"/>
      <c r="B1876" s="104"/>
      <c r="C1876" s="109"/>
      <c r="D1876" s="112"/>
      <c r="E1876" s="107"/>
      <c r="F1876" s="10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D1876" s="56"/>
      <c r="AE1876" s="56"/>
      <c r="AF1876" s="56"/>
      <c r="AG1876" s="56"/>
      <c r="AH1876" s="56"/>
      <c r="AI1876" s="56"/>
      <c r="AJ1876" s="56"/>
      <c r="AK1876" s="56"/>
      <c r="AL1876" s="56"/>
      <c r="AM1876" s="56"/>
      <c r="AU1876" s="295" t="s">
        <v>38</v>
      </c>
      <c r="AV1876" s="298" t="s">
        <v>404</v>
      </c>
      <c r="AW1876" s="307">
        <v>5671</v>
      </c>
      <c r="AX1876" s="313" t="s">
        <v>27</v>
      </c>
      <c r="AY1876" s="122" t="s">
        <v>28</v>
      </c>
      <c r="AZ1876" s="10">
        <f>BA1876+BC1876+BD1876+BF1876+BK1876+BM1876+BO1876+BP1876+BQ1876+BS1876+BT1876</f>
        <v>0</v>
      </c>
      <c r="BA1876" s="12"/>
      <c r="BB1876" s="12"/>
      <c r="BC1876" s="12"/>
      <c r="BD1876" s="12"/>
      <c r="BE1876" s="12"/>
      <c r="BF1876" s="12"/>
      <c r="BG1876" s="12"/>
      <c r="BH1876" s="12"/>
      <c r="BI1876" s="12"/>
      <c r="BJ1876" s="12"/>
      <c r="BK1876" s="12"/>
      <c r="BL1876" s="12"/>
      <c r="BM1876" s="12"/>
      <c r="BN1876" s="12"/>
      <c r="BO1876" s="12"/>
      <c r="BP1876" s="12"/>
      <c r="BQ1876" s="12"/>
      <c r="BR1876" s="12"/>
      <c r="BS1876" s="12"/>
      <c r="BT1876" s="12"/>
      <c r="BU1876" s="27" t="s">
        <v>328</v>
      </c>
      <c r="BX1876" s="56"/>
      <c r="BY1876" s="56"/>
      <c r="BZ1876" s="56"/>
      <c r="CA1876" s="56"/>
      <c r="CB1876" s="56"/>
      <c r="CC1876" s="56"/>
      <c r="CD1876" s="56"/>
      <c r="CE1876" s="56"/>
      <c r="CF1876" s="56"/>
      <c r="CG1876" s="56"/>
    </row>
    <row r="1877" spans="1:88" ht="60">
      <c r="A1877" s="108"/>
      <c r="B1877" s="104"/>
      <c r="C1877" s="109"/>
      <c r="D1877" s="112"/>
      <c r="E1877" s="107"/>
      <c r="F1877" s="10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D1877" s="56"/>
      <c r="AE1877" s="56"/>
      <c r="AF1877" s="56"/>
      <c r="AG1877" s="56"/>
      <c r="AH1877" s="56"/>
      <c r="AI1877" s="56"/>
      <c r="AJ1877" s="56"/>
      <c r="AK1877" s="56"/>
      <c r="AL1877" s="56"/>
      <c r="AM1877" s="56"/>
      <c r="AU1877" s="296"/>
      <c r="AV1877" s="299"/>
      <c r="AW1877" s="308"/>
      <c r="AX1877" s="314"/>
      <c r="AY1877" s="122" t="s">
        <v>29</v>
      </c>
      <c r="AZ1877" s="10">
        <f t="shared" ref="AZ1877:AZ1881" si="4346">BA1877+BC1877+BD1877+BF1877+BK1877+BM1877+BO1877+BP1877+BQ1877+BS1877+BT1877</f>
        <v>70776.929999999993</v>
      </c>
      <c r="BA1877" s="12"/>
      <c r="BB1877" s="12"/>
      <c r="BC1877" s="12">
        <v>70776.929999999993</v>
      </c>
      <c r="BD1877" s="12"/>
      <c r="BE1877" s="12"/>
      <c r="BF1877" s="12"/>
      <c r="BG1877" s="12"/>
      <c r="BH1877" s="12"/>
      <c r="BI1877" s="12"/>
      <c r="BJ1877" s="12"/>
      <c r="BK1877" s="12"/>
      <c r="BL1877" s="12"/>
      <c r="BM1877" s="12"/>
      <c r="BN1877" s="12"/>
      <c r="BO1877" s="12"/>
      <c r="BP1877" s="12"/>
      <c r="BQ1877" s="12"/>
      <c r="BR1877" s="12"/>
      <c r="BS1877" s="12"/>
      <c r="BT1877" s="12"/>
      <c r="BU1877" s="27" t="s">
        <v>329</v>
      </c>
      <c r="BX1877" s="56"/>
      <c r="BY1877" s="56"/>
      <c r="BZ1877" s="56"/>
      <c r="CA1877" s="56"/>
      <c r="CB1877" s="56"/>
      <c r="CC1877" s="56"/>
      <c r="CD1877" s="56"/>
      <c r="CE1877" s="56"/>
      <c r="CF1877" s="56"/>
      <c r="CG1877" s="56"/>
    </row>
    <row r="1878" spans="1:88" ht="105">
      <c r="A1878" s="108"/>
      <c r="B1878" s="104"/>
      <c r="C1878" s="109"/>
      <c r="D1878" s="112"/>
      <c r="E1878" s="107"/>
      <c r="F1878" s="10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D1878" s="56"/>
      <c r="AE1878" s="56"/>
      <c r="AF1878" s="56"/>
      <c r="AG1878" s="56"/>
      <c r="AH1878" s="56"/>
      <c r="AI1878" s="56"/>
      <c r="AJ1878" s="56"/>
      <c r="AK1878" s="56"/>
      <c r="AL1878" s="56"/>
      <c r="AM1878" s="56"/>
      <c r="AT1878" s="32">
        <f>AZ1878-BC1878</f>
        <v>0</v>
      </c>
      <c r="AU1878" s="296"/>
      <c r="AV1878" s="299"/>
      <c r="AW1878" s="308"/>
      <c r="AX1878" s="313" t="s">
        <v>30</v>
      </c>
      <c r="AY1878" s="122" t="s">
        <v>31</v>
      </c>
      <c r="AZ1878" s="10">
        <f t="shared" si="4346"/>
        <v>2747411.45</v>
      </c>
      <c r="BA1878" s="12"/>
      <c r="BB1878" s="12"/>
      <c r="BC1878" s="12">
        <v>2747411.45</v>
      </c>
      <c r="BD1878" s="12"/>
      <c r="BE1878" s="12"/>
      <c r="BF1878" s="12"/>
      <c r="BG1878" s="12"/>
      <c r="BH1878" s="12"/>
      <c r="BI1878" s="12"/>
      <c r="BJ1878" s="12"/>
      <c r="BK1878" s="12"/>
      <c r="BL1878" s="12"/>
      <c r="BM1878" s="12"/>
      <c r="BN1878" s="12"/>
      <c r="BO1878" s="12"/>
      <c r="BP1878" s="12"/>
      <c r="BQ1878" s="12"/>
      <c r="BR1878" s="12"/>
      <c r="BS1878" s="12"/>
      <c r="BT1878" s="12"/>
      <c r="BU1878" s="27" t="s">
        <v>330</v>
      </c>
      <c r="BX1878" s="56"/>
      <c r="BY1878" s="56"/>
      <c r="BZ1878" s="56"/>
      <c r="CA1878" s="56"/>
      <c r="CB1878" s="56"/>
      <c r="CC1878" s="56"/>
      <c r="CD1878" s="56"/>
      <c r="CE1878" s="56"/>
      <c r="CF1878" s="56"/>
      <c r="CG1878" s="56"/>
    </row>
    <row r="1879" spans="1:88" ht="15">
      <c r="A1879" s="108"/>
      <c r="B1879" s="104"/>
      <c r="C1879" s="109"/>
      <c r="D1879" s="112"/>
      <c r="E1879" s="107"/>
      <c r="F1879" s="10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D1879" s="56"/>
      <c r="AE1879" s="56"/>
      <c r="AF1879" s="56"/>
      <c r="AG1879" s="56"/>
      <c r="AH1879" s="56"/>
      <c r="AI1879" s="56"/>
      <c r="AJ1879" s="56"/>
      <c r="AK1879" s="56"/>
      <c r="AL1879" s="56"/>
      <c r="AM1879" s="56"/>
      <c r="AU1879" s="296"/>
      <c r="AV1879" s="299"/>
      <c r="AW1879" s="308"/>
      <c r="AX1879" s="315"/>
      <c r="AY1879" s="122" t="s">
        <v>32</v>
      </c>
      <c r="AZ1879" s="10">
        <f t="shared" si="4346"/>
        <v>4259503.75</v>
      </c>
      <c r="BA1879" s="12"/>
      <c r="BB1879" s="12"/>
      <c r="BC1879" s="12">
        <v>4259503.75</v>
      </c>
      <c r="BD1879" s="12"/>
      <c r="BE1879" s="12"/>
      <c r="BF1879" s="12"/>
      <c r="BG1879" s="12"/>
      <c r="BH1879" s="12"/>
      <c r="BI1879" s="12"/>
      <c r="BJ1879" s="12"/>
      <c r="BK1879" s="12"/>
      <c r="BL1879" s="12"/>
      <c r="BM1879" s="12"/>
      <c r="BN1879" s="12"/>
      <c r="BO1879" s="12"/>
      <c r="BP1879" s="12"/>
      <c r="BQ1879" s="12"/>
      <c r="BR1879" s="12"/>
      <c r="BS1879" s="12"/>
      <c r="BT1879" s="12"/>
      <c r="BU1879" s="27" t="s">
        <v>331</v>
      </c>
      <c r="BX1879" s="56"/>
      <c r="BY1879" s="56"/>
      <c r="BZ1879" s="56"/>
      <c r="CA1879" s="56"/>
      <c r="CB1879" s="56"/>
      <c r="CC1879" s="56"/>
      <c r="CD1879" s="56"/>
      <c r="CE1879" s="56"/>
      <c r="CF1879" s="56"/>
      <c r="CG1879" s="56"/>
    </row>
    <row r="1880" spans="1:88" ht="15">
      <c r="A1880" s="108"/>
      <c r="B1880" s="104"/>
      <c r="C1880" s="109"/>
      <c r="D1880" s="112"/>
      <c r="E1880" s="107"/>
      <c r="F1880" s="10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D1880" s="56"/>
      <c r="AE1880" s="56"/>
      <c r="AF1880" s="56"/>
      <c r="AG1880" s="56"/>
      <c r="AH1880" s="56"/>
      <c r="AI1880" s="56"/>
      <c r="AJ1880" s="56"/>
      <c r="AK1880" s="56"/>
      <c r="AL1880" s="56"/>
      <c r="AM1880" s="56"/>
      <c r="AU1880" s="296"/>
      <c r="AV1880" s="299"/>
      <c r="AW1880" s="308"/>
      <c r="AX1880" s="315"/>
      <c r="AY1880" s="122" t="s">
        <v>33</v>
      </c>
      <c r="AZ1880" s="10">
        <f t="shared" si="4346"/>
        <v>0</v>
      </c>
      <c r="BA1880" s="12"/>
      <c r="BB1880" s="12"/>
      <c r="BC1880" s="12"/>
      <c r="BD1880" s="12"/>
      <c r="BE1880" s="12"/>
      <c r="BF1880" s="12"/>
      <c r="BG1880" s="12"/>
      <c r="BH1880" s="12"/>
      <c r="BI1880" s="12"/>
      <c r="BJ1880" s="12"/>
      <c r="BK1880" s="12"/>
      <c r="BL1880" s="12"/>
      <c r="BM1880" s="12"/>
      <c r="BN1880" s="12"/>
      <c r="BO1880" s="12"/>
      <c r="BP1880" s="12"/>
      <c r="BQ1880" s="12"/>
      <c r="BR1880" s="12"/>
      <c r="BS1880" s="12"/>
      <c r="BT1880" s="12"/>
      <c r="BU1880" s="27" t="s">
        <v>332</v>
      </c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</row>
    <row r="1881" spans="1:88" ht="15">
      <c r="A1881" s="108"/>
      <c r="B1881" s="104"/>
      <c r="C1881" s="109"/>
      <c r="D1881" s="112"/>
      <c r="E1881" s="107"/>
      <c r="F1881" s="10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D1881" s="56"/>
      <c r="AE1881" s="56"/>
      <c r="AF1881" s="56"/>
      <c r="AG1881" s="56"/>
      <c r="AH1881" s="56"/>
      <c r="AI1881" s="56"/>
      <c r="AJ1881" s="56"/>
      <c r="AK1881" s="56"/>
      <c r="AL1881" s="56"/>
      <c r="AM1881" s="56"/>
      <c r="AU1881" s="296"/>
      <c r="AV1881" s="299"/>
      <c r="AW1881" s="308"/>
      <c r="AX1881" s="314"/>
      <c r="AY1881" s="122" t="s">
        <v>34</v>
      </c>
      <c r="AZ1881" s="10">
        <f t="shared" si="4346"/>
        <v>0</v>
      </c>
      <c r="BA1881" s="12"/>
      <c r="BB1881" s="12"/>
      <c r="BC1881" s="12"/>
      <c r="BD1881" s="12"/>
      <c r="BE1881" s="12"/>
      <c r="BF1881" s="12"/>
      <c r="BG1881" s="12"/>
      <c r="BH1881" s="12"/>
      <c r="BI1881" s="12"/>
      <c r="BJ1881" s="12"/>
      <c r="BK1881" s="12"/>
      <c r="BL1881" s="12"/>
      <c r="BM1881" s="12"/>
      <c r="BN1881" s="12"/>
      <c r="BO1881" s="12"/>
      <c r="BP1881" s="12"/>
      <c r="BQ1881" s="12"/>
      <c r="BR1881" s="12"/>
      <c r="BS1881" s="12"/>
      <c r="BT1881" s="12"/>
      <c r="BU1881" s="27" t="s">
        <v>333</v>
      </c>
      <c r="BX1881" s="56"/>
      <c r="BY1881" s="56"/>
      <c r="BZ1881" s="56"/>
      <c r="CA1881" s="56"/>
      <c r="CB1881" s="56"/>
      <c r="CC1881" s="56"/>
      <c r="CD1881" s="56"/>
      <c r="CE1881" s="56"/>
      <c r="CF1881" s="56"/>
      <c r="CG1881" s="56"/>
    </row>
    <row r="1882" spans="1:88" ht="15">
      <c r="A1882" s="108"/>
      <c r="B1882" s="104"/>
      <c r="C1882" s="109"/>
      <c r="D1882" s="112"/>
      <c r="E1882" s="107"/>
      <c r="F1882" s="10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D1882" s="56"/>
      <c r="AE1882" s="56"/>
      <c r="AF1882" s="56"/>
      <c r="AG1882" s="56"/>
      <c r="AH1882" s="56"/>
      <c r="AI1882" s="56"/>
      <c r="AJ1882" s="56"/>
      <c r="AK1882" s="56"/>
      <c r="AL1882" s="56"/>
      <c r="AM1882" s="56"/>
      <c r="AU1882" s="296"/>
      <c r="AV1882" s="299"/>
      <c r="AW1882" s="308"/>
      <c r="AX1882" s="292" t="s">
        <v>35</v>
      </c>
      <c r="AY1882" s="293"/>
      <c r="AZ1882" s="10">
        <f>AZ1876+AZ1877+AZ1878+AZ1879+AZ1880+AZ1881</f>
        <v>7077692.1300000008</v>
      </c>
      <c r="BA1882" s="10">
        <f t="shared" ref="BA1882:BT1882" si="4347">BA1876+BA1877+BA1878+BA1879+BA1880+BA1881</f>
        <v>0</v>
      </c>
      <c r="BB1882" s="10">
        <f t="shared" si="4347"/>
        <v>0</v>
      </c>
      <c r="BC1882" s="10">
        <f t="shared" si="4347"/>
        <v>7077692.1300000008</v>
      </c>
      <c r="BD1882" s="10">
        <f t="shared" si="4347"/>
        <v>0</v>
      </c>
      <c r="BE1882" s="10">
        <f t="shared" si="4347"/>
        <v>0</v>
      </c>
      <c r="BF1882" s="10">
        <f t="shared" si="4347"/>
        <v>0</v>
      </c>
      <c r="BG1882" s="10">
        <f t="shared" si="4347"/>
        <v>0</v>
      </c>
      <c r="BH1882" s="10">
        <f t="shared" si="4347"/>
        <v>0</v>
      </c>
      <c r="BI1882" s="10">
        <f t="shared" si="4347"/>
        <v>0</v>
      </c>
      <c r="BJ1882" s="10">
        <f t="shared" si="4347"/>
        <v>0</v>
      </c>
      <c r="BK1882" s="10">
        <f t="shared" si="4347"/>
        <v>0</v>
      </c>
      <c r="BL1882" s="10">
        <f t="shared" si="4347"/>
        <v>0</v>
      </c>
      <c r="BM1882" s="10">
        <f t="shared" si="4347"/>
        <v>0</v>
      </c>
      <c r="BN1882" s="10">
        <f t="shared" si="4347"/>
        <v>0</v>
      </c>
      <c r="BO1882" s="10">
        <f t="shared" si="4347"/>
        <v>0</v>
      </c>
      <c r="BP1882" s="10">
        <f t="shared" si="4347"/>
        <v>0</v>
      </c>
      <c r="BQ1882" s="10">
        <f t="shared" si="4347"/>
        <v>0</v>
      </c>
      <c r="BR1882" s="10">
        <f t="shared" si="4347"/>
        <v>0</v>
      </c>
      <c r="BS1882" s="10">
        <f t="shared" si="4347"/>
        <v>0</v>
      </c>
      <c r="BT1882" s="10">
        <f t="shared" si="4347"/>
        <v>0</v>
      </c>
      <c r="BU1882" s="27" t="s">
        <v>334</v>
      </c>
      <c r="BX1882" s="56"/>
      <c r="BY1882" s="56"/>
      <c r="BZ1882" s="56"/>
      <c r="CA1882" s="56"/>
      <c r="CB1882" s="56"/>
      <c r="CC1882" s="56"/>
      <c r="CD1882" s="56"/>
      <c r="CE1882" s="56"/>
      <c r="CF1882" s="56"/>
      <c r="CG1882" s="56"/>
      <c r="CJ1882" s="123"/>
    </row>
    <row r="1883" spans="1:88" ht="15">
      <c r="A1883" s="108"/>
      <c r="B1883" s="104"/>
      <c r="C1883" s="109"/>
      <c r="D1883" s="112"/>
      <c r="E1883" s="107"/>
      <c r="F1883" s="10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D1883" s="56"/>
      <c r="AE1883" s="56"/>
      <c r="AF1883" s="56"/>
      <c r="AG1883" s="56"/>
      <c r="AH1883" s="56"/>
      <c r="AI1883" s="56"/>
      <c r="AJ1883" s="56"/>
      <c r="AK1883" s="56"/>
      <c r="AL1883" s="56"/>
      <c r="AM1883" s="56"/>
      <c r="AU1883" s="296"/>
      <c r="AV1883" s="299"/>
      <c r="AW1883" s="308"/>
      <c r="AX1883" s="292" t="s">
        <v>53</v>
      </c>
      <c r="AY1883" s="293"/>
      <c r="AZ1883" s="11">
        <f>ROUND(AZ1882/AW1876,2)</f>
        <v>1248.05</v>
      </c>
      <c r="BA1883" s="11">
        <f>ROUND(BA1882/AW1876,2)</f>
        <v>0</v>
      </c>
      <c r="BB1883" s="11">
        <f>ROUND(BB1882/AW1876,2)</f>
        <v>0</v>
      </c>
      <c r="BC1883" s="11">
        <f>ROUND(BC1882/AW1876,2)</f>
        <v>1248.05</v>
      </c>
      <c r="BD1883" s="11">
        <f>ROUND(BD1882/AW1876,2)</f>
        <v>0</v>
      </c>
      <c r="BE1883" s="11">
        <f>ROUND(BE1882/AW1876,2)</f>
        <v>0</v>
      </c>
      <c r="BF1883" s="11">
        <f>ROUND(BF1882/AW1876,2)</f>
        <v>0</v>
      </c>
      <c r="BG1883" s="11">
        <f>ROUND(BG1882/AW1876,2)</f>
        <v>0</v>
      </c>
      <c r="BH1883" s="11">
        <f>ROUND(BH1882/AW1876,2)</f>
        <v>0</v>
      </c>
      <c r="BI1883" s="11">
        <f>ROUND(BI1882/AW1876,2)</f>
        <v>0</v>
      </c>
      <c r="BJ1883" s="11">
        <f>ROUND(BJ1882/AW1876,2)</f>
        <v>0</v>
      </c>
      <c r="BK1883" s="11">
        <f>ROUND(BK1882/AW1876,2)</f>
        <v>0</v>
      </c>
      <c r="BL1883" s="11">
        <f>ROUND(BL1882/AW1876,2)</f>
        <v>0</v>
      </c>
      <c r="BM1883" s="11">
        <f>ROUND(BM1882/AW1876,2)</f>
        <v>0</v>
      </c>
      <c r="BN1883" s="11">
        <f>ROUND(BN1882/AW1876,2)</f>
        <v>0</v>
      </c>
      <c r="BO1883" s="11">
        <f>ROUND(BO1882/AW1876,2)</f>
        <v>0</v>
      </c>
      <c r="BP1883" s="11">
        <f>ROUND(BP1882/AW1876,2)</f>
        <v>0</v>
      </c>
      <c r="BQ1883" s="11">
        <f>ROUND(BQ1882/AW1876,2)</f>
        <v>0</v>
      </c>
      <c r="BR1883" s="11">
        <f>ROUND(BR1882/AW1876,2)</f>
        <v>0</v>
      </c>
      <c r="BS1883" s="11">
        <f>ROUND(BS1882/AW1876,2)</f>
        <v>0</v>
      </c>
      <c r="BT1883" s="11">
        <f>ROUND(BT1882/AW1876,2)</f>
        <v>0</v>
      </c>
      <c r="BU1883" s="27" t="s">
        <v>335</v>
      </c>
      <c r="BX1883" s="56"/>
      <c r="BY1883" s="56"/>
      <c r="BZ1883" s="56"/>
      <c r="CA1883" s="56"/>
      <c r="CB1883" s="56"/>
      <c r="CC1883" s="56"/>
      <c r="CD1883" s="56"/>
      <c r="CE1883" s="56"/>
      <c r="CF1883" s="56"/>
      <c r="CG1883" s="56"/>
    </row>
    <row r="1884" spans="1:88" ht="15">
      <c r="A1884" s="108"/>
      <c r="B1884" s="104"/>
      <c r="C1884" s="109"/>
      <c r="D1884" s="112"/>
      <c r="E1884" s="107"/>
      <c r="F1884" s="10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D1884" s="56"/>
      <c r="AE1884" s="56"/>
      <c r="AF1884" s="56"/>
      <c r="AG1884" s="56"/>
      <c r="AH1884" s="56"/>
      <c r="AI1884" s="56"/>
      <c r="AJ1884" s="56"/>
      <c r="AK1884" s="56"/>
      <c r="AL1884" s="56"/>
      <c r="AM1884" s="56"/>
      <c r="AU1884" s="297"/>
      <c r="AV1884" s="300"/>
      <c r="AW1884" s="309"/>
      <c r="AX1884" s="292" t="s">
        <v>54</v>
      </c>
      <c r="AY1884" s="293"/>
      <c r="AZ1884" s="10" t="s">
        <v>36</v>
      </c>
      <c r="BA1884" s="12">
        <f>IF(BX1884=FALSE,0,BX1884)</f>
        <v>0</v>
      </c>
      <c r="BB1884" s="12" t="s">
        <v>36</v>
      </c>
      <c r="BC1884" s="12">
        <f>BC1883</f>
        <v>1248.05</v>
      </c>
      <c r="BD1884" s="12">
        <f>IF(BZ1884=FALSE,0,BZ1884)</f>
        <v>0</v>
      </c>
      <c r="BE1884" s="12" t="s">
        <v>36</v>
      </c>
      <c r="BF1884" s="12">
        <f>IF(CA1884=FALSE,0,CA1884)</f>
        <v>0</v>
      </c>
      <c r="BG1884" s="12" t="s">
        <v>36</v>
      </c>
      <c r="BH1884" s="12" t="s">
        <v>36</v>
      </c>
      <c r="BI1884" s="12" t="s">
        <v>36</v>
      </c>
      <c r="BJ1884" s="12" t="s">
        <v>36</v>
      </c>
      <c r="BK1884" s="12">
        <f>IF(CB1884=FALSE,0,CB1884)</f>
        <v>0</v>
      </c>
      <c r="BL1884" s="12" t="s">
        <v>36</v>
      </c>
      <c r="BM1884" s="12">
        <f>IF(CC1884=FALSE,0,CC1884)</f>
        <v>0</v>
      </c>
      <c r="BN1884" s="12" t="s">
        <v>36</v>
      </c>
      <c r="BO1884" s="12">
        <f>IF(CD1884=FALSE,0,CD1884)</f>
        <v>0</v>
      </c>
      <c r="BP1884" s="12">
        <f>IF(CE1884=FALSE,0,CE1884)</f>
        <v>0</v>
      </c>
      <c r="BQ1884" s="12">
        <f>IF(CF1884=FALSE,0,CF1884)</f>
        <v>0</v>
      </c>
      <c r="BR1884" s="12" t="s">
        <v>36</v>
      </c>
      <c r="BS1884" s="12">
        <f>IF(CG1884=FALSE,0,CG1884)</f>
        <v>0</v>
      </c>
      <c r="BT1884" s="12" t="s">
        <v>36</v>
      </c>
      <c r="BU1884" s="27" t="s">
        <v>336</v>
      </c>
      <c r="BX1884" s="52" t="b">
        <f>IF(AD1883=3,1896.3,IF(AD1883=4,1249.18,IF(AD1883=5,476.76,IF(AD1883=6,3974,IF(AD1883=7,1481.5,IF(AD1883=8,567.82,IF(AD1883=9,5364.7,IF(AD1883=10,1659.18,IF(AD1883=11,1172.3)))))))))</f>
        <v>0</v>
      </c>
      <c r="BY1884" s="52" t="b">
        <f>IF(AE1883=5,2411.56,IF(AE1883=8,2817.26,IF(AE1883=11,2857.82)))</f>
        <v>0</v>
      </c>
      <c r="BZ1884" s="52" t="b">
        <f>IF(AF1883=3,974.64,IF(AF1883=4,651.28,IF(AF1883=5,575.98,IF(AF1883=6,1237.4,IF(AF1883=7,824.6,IF(AF1883=8,732.08,IF(AF1883=9,1597.08,IF(AF1883=10,1068.98,IF(AF1883=11,953.72)))))))))</f>
        <v>0</v>
      </c>
      <c r="CA1884" s="52" t="b">
        <f>IF(AG1883=3,997.78,IF(AG1883=4,722.58,IF(AG1883=5,500.76,IF(AG1883=6,1258.44,IF(AG1883=7,912.42,IF(AG1883=8,632.32,IF(AG1883=9,1630.7,IF(AG1883=10,1144.38,IF(AG1883=11,805.18)))))))))</f>
        <v>0</v>
      </c>
      <c r="CB1884" s="52" t="b">
        <f>IF(AH1883=3,719.7,IF(AH1883=4,261.66,IF(AH1883=5,157.22,IF(AH1883=6,854.38,IF(AH1883=7,321.54,IF(AH1883=8,190.76,IF(AH1883=9,1136.74,IF(AH1883=10,408.8,IF(AH1883=11,265.92)))))))))</f>
        <v>0</v>
      </c>
      <c r="CC1884" s="52" t="b">
        <f>IF(AI1883=3,392.34,IF(AI1883=4,179.86,IF(AI1883=5,97.76,IF(AI1883=6,492.16,IF(AI1883=7,224.14,IF(AI1883=8,123.84,IF(AI1883=9,594.22,IF(AI1883=10,280.82,IF(AI1883=11,159.34)))))))))</f>
        <v>0</v>
      </c>
      <c r="CD1884" s="52" t="b">
        <f>IF(AJ1883=3,216.7,IF(AJ1883=4,129.3,IF(AJ1883=5,91.5,IF(AJ1883=6,288.54,IF(AJ1883=7,173.16,IF(AJ1883=8,122.92,IF(AJ1883=9,390.32,IF(AJ1883=10,236.48,IF(AJ1883=11,167.76)))))))))</f>
        <v>0</v>
      </c>
      <c r="CE1884" s="52" t="b">
        <f>IF(AK1883=3,281.7,IF(AK1883=4,209.68,IF(AK1883=5,106.64,IF(AK1883=6,572.92,IF(AK1883=7,238.84,IF(AK1883=8,126.84,IF(AK1883=9,826.54,IF(AK1883=10,282.66,IF(AK1883=11,292)))))))))</f>
        <v>0</v>
      </c>
      <c r="CF1884" s="52" t="b">
        <f>IF(AL1883=3,702.84,IF(AL1883=4,1094.44,IF(AL1883=5,312.66,IF(AL1883=6,1445.98,IF(AL1883=7,1277.92,IF(AL1883=8,377.58,IF(AL1883=9,1892.8,IF(AL1883=10,1398.92,IF(AL1883=11,723.4)))))))))</f>
        <v>0</v>
      </c>
      <c r="CG1884" s="52" t="b">
        <f>IF(AM1883=3,92.82,IF(AM1883=4,38.02,IF(AM1883=5,31.92,IF(AM1883=6,157.8,IF(AM1883=7,64.68,IF(AM1883=8,54.18,IF(AM1883=9,250.54,IF(AM1883=10,96.96,IF(AM1883=11,86.94)))))))))</f>
        <v>0</v>
      </c>
    </row>
    <row r="1885" spans="1:88" ht="30" customHeight="1">
      <c r="A1885" s="295"/>
      <c r="B1885" s="298" t="s">
        <v>341</v>
      </c>
      <c r="C1885" s="307">
        <f>C1867</f>
        <v>3641</v>
      </c>
      <c r="D1885" s="298" t="s">
        <v>27</v>
      </c>
      <c r="E1885" s="36" t="s">
        <v>28</v>
      </c>
      <c r="F1885" s="10">
        <f>G1885+I1885+J1885+L1885+Q1885+S1885+U1885+V1885+W1885+Y1885+Z1885</f>
        <v>1791808.92</v>
      </c>
      <c r="G1885" s="44">
        <f t="shared" ref="G1885:Z1885" si="4348">G1867</f>
        <v>0</v>
      </c>
      <c r="H1885" s="13">
        <f t="shared" si="4348"/>
        <v>0</v>
      </c>
      <c r="I1885" s="13">
        <f t="shared" si="4348"/>
        <v>0</v>
      </c>
      <c r="J1885" s="13">
        <f t="shared" si="4348"/>
        <v>0</v>
      </c>
      <c r="K1885" s="13">
        <f t="shared" si="4348"/>
        <v>0</v>
      </c>
      <c r="L1885" s="13">
        <f t="shared" si="4348"/>
        <v>1315456.8899999999</v>
      </c>
      <c r="M1885" s="13">
        <f t="shared" si="4348"/>
        <v>1315456.8899999999</v>
      </c>
      <c r="N1885" s="13">
        <f t="shared" si="4348"/>
        <v>0</v>
      </c>
      <c r="O1885" s="13">
        <f t="shared" si="4348"/>
        <v>0</v>
      </c>
      <c r="P1885" s="13">
        <f t="shared" si="4348"/>
        <v>0</v>
      </c>
      <c r="Q1885" s="13">
        <f t="shared" si="4348"/>
        <v>476352.03</v>
      </c>
      <c r="R1885" s="13">
        <f t="shared" si="4348"/>
        <v>0</v>
      </c>
      <c r="S1885" s="13">
        <f t="shared" si="4348"/>
        <v>0</v>
      </c>
      <c r="T1885" s="13">
        <f t="shared" si="4348"/>
        <v>0</v>
      </c>
      <c r="U1885" s="13">
        <f t="shared" si="4348"/>
        <v>0</v>
      </c>
      <c r="V1885" s="13">
        <f t="shared" si="4348"/>
        <v>0</v>
      </c>
      <c r="W1885" s="13">
        <f t="shared" si="4348"/>
        <v>0</v>
      </c>
      <c r="X1885" s="13">
        <f t="shared" si="4348"/>
        <v>0</v>
      </c>
      <c r="Y1885" s="13">
        <f t="shared" si="4348"/>
        <v>0</v>
      </c>
      <c r="Z1885" s="13">
        <f t="shared" si="4348"/>
        <v>0</v>
      </c>
      <c r="AA1885" s="27" t="s">
        <v>328</v>
      </c>
      <c r="AO1885" s="4">
        <f t="shared" ref="AO1885:AO1916" si="4349">IF(ISERROR(FIND(2015,A1885,1)),0,2015)</f>
        <v>0</v>
      </c>
      <c r="AP1885" s="4">
        <f t="shared" ref="AP1885:AP1916" si="4350">IF(ISERROR(FIND(2016,A1885,1)),0,2016)</f>
        <v>0</v>
      </c>
      <c r="AQ1885" s="4">
        <f t="shared" si="4182"/>
        <v>0</v>
      </c>
      <c r="AU1885" s="295"/>
      <c r="AV1885" s="316" t="s">
        <v>341</v>
      </c>
      <c r="AW1885" s="307">
        <f>AW1867+AW1876</f>
        <v>9312</v>
      </c>
      <c r="AX1885" s="298" t="s">
        <v>27</v>
      </c>
      <c r="AY1885" s="36" t="s">
        <v>28</v>
      </c>
      <c r="AZ1885" s="10">
        <f t="shared" ref="AZ1885:AZ1887" si="4351">BA1885+BC1885+BD1885+BF1885+BK1885+BM1885+BO1885+BP1885+BQ1885+BS1885+BT1885</f>
        <v>3583617.84</v>
      </c>
      <c r="BA1885" s="44">
        <f>BA1867+BA1876</f>
        <v>0</v>
      </c>
      <c r="BB1885" s="44">
        <f t="shared" ref="BB1885:BT1890" si="4352">BB1867+BB1876</f>
        <v>0</v>
      </c>
      <c r="BC1885" s="44">
        <f t="shared" si="4352"/>
        <v>0</v>
      </c>
      <c r="BD1885" s="44">
        <f t="shared" si="4352"/>
        <v>0</v>
      </c>
      <c r="BE1885" s="44">
        <f t="shared" si="4352"/>
        <v>0</v>
      </c>
      <c r="BF1885" s="44">
        <f t="shared" si="4352"/>
        <v>2630913.7799999998</v>
      </c>
      <c r="BG1885" s="44">
        <f t="shared" si="4352"/>
        <v>2630913.7799999998</v>
      </c>
      <c r="BH1885" s="44">
        <f t="shared" si="4352"/>
        <v>0</v>
      </c>
      <c r="BI1885" s="44">
        <f t="shared" si="4352"/>
        <v>0</v>
      </c>
      <c r="BJ1885" s="44">
        <f t="shared" si="4352"/>
        <v>0</v>
      </c>
      <c r="BK1885" s="44">
        <f t="shared" si="4352"/>
        <v>952704.06</v>
      </c>
      <c r="BL1885" s="44">
        <f t="shared" si="4352"/>
        <v>0</v>
      </c>
      <c r="BM1885" s="44">
        <f t="shared" si="4352"/>
        <v>0</v>
      </c>
      <c r="BN1885" s="44">
        <f t="shared" si="4352"/>
        <v>0</v>
      </c>
      <c r="BO1885" s="44">
        <f t="shared" si="4352"/>
        <v>0</v>
      </c>
      <c r="BP1885" s="44">
        <f t="shared" si="4352"/>
        <v>0</v>
      </c>
      <c r="BQ1885" s="44">
        <f t="shared" si="4352"/>
        <v>0</v>
      </c>
      <c r="BR1885" s="44">
        <f t="shared" si="4352"/>
        <v>0</v>
      </c>
      <c r="BS1885" s="44">
        <f t="shared" si="4352"/>
        <v>0</v>
      </c>
      <c r="BT1885" s="44">
        <f t="shared" si="4352"/>
        <v>0</v>
      </c>
      <c r="BU1885" s="27" t="s">
        <v>328</v>
      </c>
      <c r="CI1885" s="32">
        <f>BF1885-BG1885</f>
        <v>0</v>
      </c>
    </row>
    <row r="1886" spans="1:88" ht="60" customHeight="1">
      <c r="A1886" s="296"/>
      <c r="B1886" s="299"/>
      <c r="C1886" s="308"/>
      <c r="D1886" s="300"/>
      <c r="E1886" s="36" t="s">
        <v>29</v>
      </c>
      <c r="F1886" s="10">
        <f t="shared" ref="F1886:F1890" si="4353">G1886+I1886+J1886+L1886+Q1886+S1886+U1886+V1886+W1886+Y1886+Z1886</f>
        <v>0</v>
      </c>
      <c r="G1886" s="13">
        <f t="shared" ref="G1886:Z1886" si="4354">G1868</f>
        <v>0</v>
      </c>
      <c r="H1886" s="13">
        <f t="shared" si="4354"/>
        <v>0</v>
      </c>
      <c r="I1886" s="13">
        <f t="shared" si="4354"/>
        <v>0</v>
      </c>
      <c r="J1886" s="13">
        <f t="shared" si="4354"/>
        <v>0</v>
      </c>
      <c r="K1886" s="13">
        <f t="shared" si="4354"/>
        <v>0</v>
      </c>
      <c r="L1886" s="13">
        <f t="shared" si="4354"/>
        <v>0</v>
      </c>
      <c r="M1886" s="13">
        <f t="shared" si="4354"/>
        <v>0</v>
      </c>
      <c r="N1886" s="13">
        <f t="shared" si="4354"/>
        <v>0</v>
      </c>
      <c r="O1886" s="13">
        <f t="shared" si="4354"/>
        <v>0</v>
      </c>
      <c r="P1886" s="13">
        <f t="shared" si="4354"/>
        <v>0</v>
      </c>
      <c r="Q1886" s="13">
        <f t="shared" si="4354"/>
        <v>0</v>
      </c>
      <c r="R1886" s="13">
        <f t="shared" si="4354"/>
        <v>0</v>
      </c>
      <c r="S1886" s="13">
        <f t="shared" si="4354"/>
        <v>0</v>
      </c>
      <c r="T1886" s="13">
        <f t="shared" si="4354"/>
        <v>0</v>
      </c>
      <c r="U1886" s="13">
        <f t="shared" si="4354"/>
        <v>0</v>
      </c>
      <c r="V1886" s="13">
        <f t="shared" si="4354"/>
        <v>0</v>
      </c>
      <c r="W1886" s="13">
        <f t="shared" si="4354"/>
        <v>0</v>
      </c>
      <c r="X1886" s="13">
        <f t="shared" si="4354"/>
        <v>0</v>
      </c>
      <c r="Y1886" s="13">
        <f t="shared" si="4354"/>
        <v>0</v>
      </c>
      <c r="Z1886" s="13">
        <f t="shared" si="4354"/>
        <v>0</v>
      </c>
      <c r="AA1886" s="27" t="s">
        <v>329</v>
      </c>
      <c r="AO1886" s="4">
        <f t="shared" si="4349"/>
        <v>0</v>
      </c>
      <c r="AP1886" s="4">
        <f t="shared" si="4350"/>
        <v>0</v>
      </c>
      <c r="AQ1886" s="4">
        <f t="shared" si="4182"/>
        <v>0</v>
      </c>
      <c r="AU1886" s="296"/>
      <c r="AV1886" s="316"/>
      <c r="AW1886" s="308"/>
      <c r="AX1886" s="300"/>
      <c r="AY1886" s="36" t="s">
        <v>29</v>
      </c>
      <c r="AZ1886" s="10">
        <f t="shared" si="4351"/>
        <v>70776.929999999993</v>
      </c>
      <c r="BA1886" s="44">
        <f t="shared" ref="BA1886:BP1890" si="4355">BA1868+BA1877</f>
        <v>0</v>
      </c>
      <c r="BB1886" s="44">
        <f t="shared" si="4355"/>
        <v>0</v>
      </c>
      <c r="BC1886" s="44">
        <f t="shared" si="4355"/>
        <v>70776.929999999993</v>
      </c>
      <c r="BD1886" s="44">
        <f t="shared" si="4355"/>
        <v>0</v>
      </c>
      <c r="BE1886" s="44">
        <f t="shared" si="4355"/>
        <v>0</v>
      </c>
      <c r="BF1886" s="44">
        <f t="shared" si="4355"/>
        <v>0</v>
      </c>
      <c r="BG1886" s="44">
        <f t="shared" si="4355"/>
        <v>0</v>
      </c>
      <c r="BH1886" s="44">
        <f t="shared" si="4355"/>
        <v>0</v>
      </c>
      <c r="BI1886" s="44">
        <f t="shared" si="4355"/>
        <v>0</v>
      </c>
      <c r="BJ1886" s="44">
        <f t="shared" si="4355"/>
        <v>0</v>
      </c>
      <c r="BK1886" s="44">
        <f t="shared" si="4355"/>
        <v>0</v>
      </c>
      <c r="BL1886" s="44">
        <f t="shared" si="4355"/>
        <v>0</v>
      </c>
      <c r="BM1886" s="44">
        <f t="shared" si="4355"/>
        <v>0</v>
      </c>
      <c r="BN1886" s="44">
        <f t="shared" si="4355"/>
        <v>0</v>
      </c>
      <c r="BO1886" s="44">
        <f t="shared" si="4355"/>
        <v>0</v>
      </c>
      <c r="BP1886" s="44">
        <f t="shared" si="4355"/>
        <v>0</v>
      </c>
      <c r="BQ1886" s="44">
        <f t="shared" si="4352"/>
        <v>0</v>
      </c>
      <c r="BR1886" s="44">
        <f t="shared" si="4352"/>
        <v>0</v>
      </c>
      <c r="BS1886" s="44">
        <f t="shared" si="4352"/>
        <v>0</v>
      </c>
      <c r="BT1886" s="44">
        <f t="shared" si="4352"/>
        <v>0</v>
      </c>
      <c r="BU1886" s="27" t="s">
        <v>329</v>
      </c>
    </row>
    <row r="1887" spans="1:88" ht="120" customHeight="1">
      <c r="A1887" s="296"/>
      <c r="B1887" s="299"/>
      <c r="C1887" s="308"/>
      <c r="D1887" s="298" t="s">
        <v>30</v>
      </c>
      <c r="E1887" s="36" t="s">
        <v>31</v>
      </c>
      <c r="F1887" s="10">
        <f t="shared" si="4353"/>
        <v>0</v>
      </c>
      <c r="G1887" s="13">
        <f t="shared" ref="G1887:Z1887" si="4356">G1869</f>
        <v>0</v>
      </c>
      <c r="H1887" s="13">
        <f t="shared" si="4356"/>
        <v>0</v>
      </c>
      <c r="I1887" s="13">
        <f t="shared" si="4356"/>
        <v>0</v>
      </c>
      <c r="J1887" s="13">
        <f t="shared" si="4356"/>
        <v>0</v>
      </c>
      <c r="K1887" s="13">
        <f t="shared" si="4356"/>
        <v>0</v>
      </c>
      <c r="L1887" s="13">
        <f t="shared" si="4356"/>
        <v>0</v>
      </c>
      <c r="M1887" s="13">
        <f t="shared" si="4356"/>
        <v>0</v>
      </c>
      <c r="N1887" s="13">
        <f t="shared" si="4356"/>
        <v>0</v>
      </c>
      <c r="O1887" s="13">
        <f t="shared" si="4356"/>
        <v>0</v>
      </c>
      <c r="P1887" s="13">
        <f t="shared" si="4356"/>
        <v>0</v>
      </c>
      <c r="Q1887" s="13">
        <f t="shared" si="4356"/>
        <v>0</v>
      </c>
      <c r="R1887" s="13">
        <f t="shared" si="4356"/>
        <v>0</v>
      </c>
      <c r="S1887" s="13">
        <f t="shared" si="4356"/>
        <v>0</v>
      </c>
      <c r="T1887" s="13">
        <f t="shared" si="4356"/>
        <v>0</v>
      </c>
      <c r="U1887" s="13">
        <f t="shared" si="4356"/>
        <v>0</v>
      </c>
      <c r="V1887" s="13">
        <f t="shared" si="4356"/>
        <v>0</v>
      </c>
      <c r="W1887" s="13">
        <f t="shared" si="4356"/>
        <v>0</v>
      </c>
      <c r="X1887" s="13">
        <f t="shared" si="4356"/>
        <v>0</v>
      </c>
      <c r="Y1887" s="13">
        <f t="shared" si="4356"/>
        <v>0</v>
      </c>
      <c r="Z1887" s="13">
        <f t="shared" si="4356"/>
        <v>0</v>
      </c>
      <c r="AA1887" s="27" t="s">
        <v>330</v>
      </c>
      <c r="AO1887" s="4">
        <f t="shared" si="4349"/>
        <v>0</v>
      </c>
      <c r="AP1887" s="4">
        <f t="shared" si="4350"/>
        <v>0</v>
      </c>
      <c r="AQ1887" s="4">
        <f t="shared" si="4182"/>
        <v>0</v>
      </c>
      <c r="AT1887" s="32">
        <f>AZ1887-BC1887</f>
        <v>0</v>
      </c>
      <c r="AU1887" s="296"/>
      <c r="AV1887" s="316"/>
      <c r="AW1887" s="308"/>
      <c r="AX1887" s="298" t="s">
        <v>30</v>
      </c>
      <c r="AY1887" s="36" t="s">
        <v>31</v>
      </c>
      <c r="AZ1887" s="10">
        <f t="shared" si="4351"/>
        <v>2747411.45</v>
      </c>
      <c r="BA1887" s="44">
        <f t="shared" si="4355"/>
        <v>0</v>
      </c>
      <c r="BB1887" s="44">
        <f t="shared" si="4352"/>
        <v>0</v>
      </c>
      <c r="BC1887" s="44">
        <f t="shared" si="4352"/>
        <v>2747411.45</v>
      </c>
      <c r="BD1887" s="44">
        <f t="shared" si="4352"/>
        <v>0</v>
      </c>
      <c r="BE1887" s="44">
        <f t="shared" si="4352"/>
        <v>0</v>
      </c>
      <c r="BF1887" s="44">
        <f t="shared" si="4352"/>
        <v>0</v>
      </c>
      <c r="BG1887" s="44">
        <f t="shared" si="4352"/>
        <v>0</v>
      </c>
      <c r="BH1887" s="44">
        <f t="shared" si="4352"/>
        <v>0</v>
      </c>
      <c r="BI1887" s="44">
        <f t="shared" si="4352"/>
        <v>0</v>
      </c>
      <c r="BJ1887" s="44">
        <f t="shared" si="4352"/>
        <v>0</v>
      </c>
      <c r="BK1887" s="44">
        <f t="shared" si="4352"/>
        <v>0</v>
      </c>
      <c r="BL1887" s="44">
        <f t="shared" si="4352"/>
        <v>0</v>
      </c>
      <c r="BM1887" s="44">
        <f t="shared" si="4352"/>
        <v>0</v>
      </c>
      <c r="BN1887" s="44">
        <f t="shared" si="4352"/>
        <v>0</v>
      </c>
      <c r="BO1887" s="44">
        <f t="shared" si="4352"/>
        <v>0</v>
      </c>
      <c r="BP1887" s="44">
        <f t="shared" si="4352"/>
        <v>0</v>
      </c>
      <c r="BQ1887" s="44">
        <f t="shared" si="4352"/>
        <v>0</v>
      </c>
      <c r="BR1887" s="44">
        <f t="shared" si="4352"/>
        <v>0</v>
      </c>
      <c r="BS1887" s="44">
        <f t="shared" si="4352"/>
        <v>0</v>
      </c>
      <c r="BT1887" s="44">
        <f t="shared" si="4352"/>
        <v>0</v>
      </c>
      <c r="BU1887" s="27" t="s">
        <v>330</v>
      </c>
    </row>
    <row r="1888" spans="1:88" ht="30" customHeight="1">
      <c r="A1888" s="296"/>
      <c r="B1888" s="299"/>
      <c r="C1888" s="308"/>
      <c r="D1888" s="299"/>
      <c r="E1888" s="36" t="s">
        <v>32</v>
      </c>
      <c r="F1888" s="10">
        <f t="shared" si="4353"/>
        <v>0</v>
      </c>
      <c r="G1888" s="13">
        <f t="shared" ref="G1888:Z1888" si="4357">G1870</f>
        <v>0</v>
      </c>
      <c r="H1888" s="13">
        <f t="shared" si="4357"/>
        <v>0</v>
      </c>
      <c r="I1888" s="13">
        <f t="shared" si="4357"/>
        <v>0</v>
      </c>
      <c r="J1888" s="13">
        <f t="shared" si="4357"/>
        <v>0</v>
      </c>
      <c r="K1888" s="13">
        <f t="shared" si="4357"/>
        <v>0</v>
      </c>
      <c r="L1888" s="13">
        <f t="shared" si="4357"/>
        <v>0</v>
      </c>
      <c r="M1888" s="13">
        <f t="shared" si="4357"/>
        <v>0</v>
      </c>
      <c r="N1888" s="13">
        <f t="shared" si="4357"/>
        <v>0</v>
      </c>
      <c r="O1888" s="13">
        <f t="shared" si="4357"/>
        <v>0</v>
      </c>
      <c r="P1888" s="13">
        <f t="shared" si="4357"/>
        <v>0</v>
      </c>
      <c r="Q1888" s="13">
        <f t="shared" si="4357"/>
        <v>0</v>
      </c>
      <c r="R1888" s="13">
        <f t="shared" si="4357"/>
        <v>0</v>
      </c>
      <c r="S1888" s="13">
        <f t="shared" si="4357"/>
        <v>0</v>
      </c>
      <c r="T1888" s="13">
        <f t="shared" si="4357"/>
        <v>0</v>
      </c>
      <c r="U1888" s="13">
        <f t="shared" si="4357"/>
        <v>0</v>
      </c>
      <c r="V1888" s="13">
        <f t="shared" si="4357"/>
        <v>0</v>
      </c>
      <c r="W1888" s="13">
        <f t="shared" si="4357"/>
        <v>0</v>
      </c>
      <c r="X1888" s="13">
        <f t="shared" si="4357"/>
        <v>0</v>
      </c>
      <c r="Y1888" s="13">
        <f t="shared" si="4357"/>
        <v>0</v>
      </c>
      <c r="Z1888" s="13">
        <f t="shared" si="4357"/>
        <v>0</v>
      </c>
      <c r="AA1888" s="27" t="s">
        <v>331</v>
      </c>
      <c r="AO1888" s="4">
        <f t="shared" si="4349"/>
        <v>0</v>
      </c>
      <c r="AP1888" s="4">
        <f t="shared" si="4350"/>
        <v>0</v>
      </c>
      <c r="AQ1888" s="4">
        <f t="shared" si="4182"/>
        <v>0</v>
      </c>
      <c r="AU1888" s="296"/>
      <c r="AV1888" s="316"/>
      <c r="AW1888" s="308"/>
      <c r="AX1888" s="299"/>
      <c r="AY1888" s="36" t="s">
        <v>32</v>
      </c>
      <c r="AZ1888" s="10">
        <f>BA1888+BC1888+BD1888+BF1888+BK1888+BM1888+BO1888+BP1888+BQ1888+BS1888+BT1888</f>
        <v>4259503.75</v>
      </c>
      <c r="BA1888" s="44">
        <f t="shared" si="4355"/>
        <v>0</v>
      </c>
      <c r="BB1888" s="44">
        <f t="shared" si="4352"/>
        <v>0</v>
      </c>
      <c r="BC1888" s="44">
        <f t="shared" si="4352"/>
        <v>4259503.75</v>
      </c>
      <c r="BD1888" s="44">
        <f t="shared" si="4352"/>
        <v>0</v>
      </c>
      <c r="BE1888" s="44">
        <f t="shared" si="4352"/>
        <v>0</v>
      </c>
      <c r="BF1888" s="44">
        <f t="shared" si="4352"/>
        <v>0</v>
      </c>
      <c r="BG1888" s="44">
        <f t="shared" si="4352"/>
        <v>0</v>
      </c>
      <c r="BH1888" s="44">
        <f t="shared" si="4352"/>
        <v>0</v>
      </c>
      <c r="BI1888" s="44">
        <f t="shared" si="4352"/>
        <v>0</v>
      </c>
      <c r="BJ1888" s="44">
        <f t="shared" si="4352"/>
        <v>0</v>
      </c>
      <c r="BK1888" s="44">
        <f t="shared" si="4352"/>
        <v>0</v>
      </c>
      <c r="BL1888" s="44">
        <f t="shared" si="4352"/>
        <v>0</v>
      </c>
      <c r="BM1888" s="44">
        <f t="shared" si="4352"/>
        <v>0</v>
      </c>
      <c r="BN1888" s="44">
        <f t="shared" si="4352"/>
        <v>0</v>
      </c>
      <c r="BO1888" s="44">
        <f t="shared" si="4352"/>
        <v>0</v>
      </c>
      <c r="BP1888" s="44">
        <f t="shared" si="4352"/>
        <v>0</v>
      </c>
      <c r="BQ1888" s="44">
        <f t="shared" si="4352"/>
        <v>0</v>
      </c>
      <c r="BR1888" s="44">
        <f t="shared" si="4352"/>
        <v>0</v>
      </c>
      <c r="BS1888" s="44">
        <f t="shared" si="4352"/>
        <v>0</v>
      </c>
      <c r="BT1888" s="44">
        <f t="shared" si="4352"/>
        <v>0</v>
      </c>
      <c r="BU1888" s="27" t="s">
        <v>331</v>
      </c>
    </row>
    <row r="1889" spans="1:88" ht="30" customHeight="1">
      <c r="A1889" s="296"/>
      <c r="B1889" s="299"/>
      <c r="C1889" s="308"/>
      <c r="D1889" s="299"/>
      <c r="E1889" s="36" t="s">
        <v>33</v>
      </c>
      <c r="F1889" s="10">
        <f t="shared" si="4353"/>
        <v>0</v>
      </c>
      <c r="G1889" s="13">
        <f t="shared" ref="G1889:Z1889" si="4358">G1871</f>
        <v>0</v>
      </c>
      <c r="H1889" s="13">
        <f t="shared" si="4358"/>
        <v>0</v>
      </c>
      <c r="I1889" s="13">
        <f t="shared" si="4358"/>
        <v>0</v>
      </c>
      <c r="J1889" s="13">
        <f t="shared" si="4358"/>
        <v>0</v>
      </c>
      <c r="K1889" s="13">
        <f t="shared" si="4358"/>
        <v>0</v>
      </c>
      <c r="L1889" s="13">
        <f t="shared" si="4358"/>
        <v>0</v>
      </c>
      <c r="M1889" s="13">
        <f t="shared" si="4358"/>
        <v>0</v>
      </c>
      <c r="N1889" s="13">
        <f t="shared" si="4358"/>
        <v>0</v>
      </c>
      <c r="O1889" s="13">
        <f t="shared" si="4358"/>
        <v>0</v>
      </c>
      <c r="P1889" s="13">
        <f t="shared" si="4358"/>
        <v>0</v>
      </c>
      <c r="Q1889" s="13">
        <f t="shared" si="4358"/>
        <v>0</v>
      </c>
      <c r="R1889" s="13">
        <f t="shared" si="4358"/>
        <v>0</v>
      </c>
      <c r="S1889" s="13">
        <f t="shared" si="4358"/>
        <v>0</v>
      </c>
      <c r="T1889" s="13">
        <f t="shared" si="4358"/>
        <v>0</v>
      </c>
      <c r="U1889" s="13">
        <f t="shared" si="4358"/>
        <v>0</v>
      </c>
      <c r="V1889" s="13">
        <f t="shared" si="4358"/>
        <v>0</v>
      </c>
      <c r="W1889" s="13">
        <f t="shared" si="4358"/>
        <v>0</v>
      </c>
      <c r="X1889" s="13">
        <f t="shared" si="4358"/>
        <v>0</v>
      </c>
      <c r="Y1889" s="13">
        <f t="shared" si="4358"/>
        <v>0</v>
      </c>
      <c r="Z1889" s="13">
        <f t="shared" si="4358"/>
        <v>0</v>
      </c>
      <c r="AA1889" s="27" t="s">
        <v>332</v>
      </c>
      <c r="AO1889" s="4">
        <f t="shared" si="4349"/>
        <v>0</v>
      </c>
      <c r="AP1889" s="4">
        <f t="shared" si="4350"/>
        <v>0</v>
      </c>
      <c r="AQ1889" s="4">
        <f t="shared" si="4182"/>
        <v>0</v>
      </c>
      <c r="AU1889" s="296"/>
      <c r="AV1889" s="316"/>
      <c r="AW1889" s="308"/>
      <c r="AX1889" s="299"/>
      <c r="AY1889" s="36" t="s">
        <v>33</v>
      </c>
      <c r="AZ1889" s="10">
        <f t="shared" ref="AZ1889:AZ1890" si="4359">BA1889+BC1889+BD1889+BF1889+BK1889+BM1889+BO1889+BP1889+BQ1889+BS1889+BT1889</f>
        <v>0</v>
      </c>
      <c r="BA1889" s="44">
        <f t="shared" si="4355"/>
        <v>0</v>
      </c>
      <c r="BB1889" s="44">
        <f t="shared" si="4352"/>
        <v>0</v>
      </c>
      <c r="BC1889" s="44">
        <f t="shared" si="4352"/>
        <v>0</v>
      </c>
      <c r="BD1889" s="44">
        <f t="shared" si="4352"/>
        <v>0</v>
      </c>
      <c r="BE1889" s="44">
        <f t="shared" si="4352"/>
        <v>0</v>
      </c>
      <c r="BF1889" s="44">
        <f t="shared" si="4352"/>
        <v>0</v>
      </c>
      <c r="BG1889" s="44">
        <f t="shared" si="4352"/>
        <v>0</v>
      </c>
      <c r="BH1889" s="44">
        <f t="shared" si="4352"/>
        <v>0</v>
      </c>
      <c r="BI1889" s="44">
        <f t="shared" si="4352"/>
        <v>0</v>
      </c>
      <c r="BJ1889" s="44">
        <f t="shared" si="4352"/>
        <v>0</v>
      </c>
      <c r="BK1889" s="44">
        <f t="shared" si="4352"/>
        <v>0</v>
      </c>
      <c r="BL1889" s="44">
        <f t="shared" si="4352"/>
        <v>0</v>
      </c>
      <c r="BM1889" s="44">
        <f t="shared" si="4352"/>
        <v>0</v>
      </c>
      <c r="BN1889" s="44">
        <f t="shared" si="4352"/>
        <v>0</v>
      </c>
      <c r="BO1889" s="44">
        <f t="shared" si="4352"/>
        <v>0</v>
      </c>
      <c r="BP1889" s="44">
        <f t="shared" si="4352"/>
        <v>0</v>
      </c>
      <c r="BQ1889" s="44">
        <f t="shared" si="4352"/>
        <v>0</v>
      </c>
      <c r="BR1889" s="44">
        <f t="shared" si="4352"/>
        <v>0</v>
      </c>
      <c r="BS1889" s="44">
        <f t="shared" si="4352"/>
        <v>0</v>
      </c>
      <c r="BT1889" s="44">
        <f t="shared" si="4352"/>
        <v>0</v>
      </c>
      <c r="BU1889" s="27" t="s">
        <v>332</v>
      </c>
    </row>
    <row r="1890" spans="1:88" ht="30" customHeight="1">
      <c r="A1890" s="296"/>
      <c r="B1890" s="299"/>
      <c r="C1890" s="308"/>
      <c r="D1890" s="300"/>
      <c r="E1890" s="36" t="s">
        <v>34</v>
      </c>
      <c r="F1890" s="10">
        <f t="shared" si="4353"/>
        <v>0</v>
      </c>
      <c r="G1890" s="13">
        <f t="shared" ref="G1890:Z1890" si="4360">G1872</f>
        <v>0</v>
      </c>
      <c r="H1890" s="13">
        <f t="shared" si="4360"/>
        <v>0</v>
      </c>
      <c r="I1890" s="13">
        <f t="shared" si="4360"/>
        <v>0</v>
      </c>
      <c r="J1890" s="13">
        <f t="shared" si="4360"/>
        <v>0</v>
      </c>
      <c r="K1890" s="13">
        <f t="shared" si="4360"/>
        <v>0</v>
      </c>
      <c r="L1890" s="13">
        <f t="shared" si="4360"/>
        <v>0</v>
      </c>
      <c r="M1890" s="13">
        <f t="shared" si="4360"/>
        <v>0</v>
      </c>
      <c r="N1890" s="13">
        <f t="shared" si="4360"/>
        <v>0</v>
      </c>
      <c r="O1890" s="13">
        <f t="shared" si="4360"/>
        <v>0</v>
      </c>
      <c r="P1890" s="13">
        <f t="shared" si="4360"/>
        <v>0</v>
      </c>
      <c r="Q1890" s="13">
        <f t="shared" si="4360"/>
        <v>0</v>
      </c>
      <c r="R1890" s="13">
        <f t="shared" si="4360"/>
        <v>0</v>
      </c>
      <c r="S1890" s="13">
        <f t="shared" si="4360"/>
        <v>0</v>
      </c>
      <c r="T1890" s="13">
        <f t="shared" si="4360"/>
        <v>0</v>
      </c>
      <c r="U1890" s="13">
        <f t="shared" si="4360"/>
        <v>0</v>
      </c>
      <c r="V1890" s="13">
        <f t="shared" si="4360"/>
        <v>0</v>
      </c>
      <c r="W1890" s="13">
        <f t="shared" si="4360"/>
        <v>0</v>
      </c>
      <c r="X1890" s="13">
        <f t="shared" si="4360"/>
        <v>0</v>
      </c>
      <c r="Y1890" s="13">
        <f t="shared" si="4360"/>
        <v>0</v>
      </c>
      <c r="Z1890" s="13">
        <f t="shared" si="4360"/>
        <v>0</v>
      </c>
      <c r="AA1890" s="27" t="s">
        <v>333</v>
      </c>
      <c r="AO1890" s="4">
        <f t="shared" si="4349"/>
        <v>0</v>
      </c>
      <c r="AP1890" s="4">
        <f t="shared" si="4350"/>
        <v>0</v>
      </c>
      <c r="AQ1890" s="4">
        <f t="shared" ref="AQ1890:AQ1902" si="4361">MAX(AO1890:AP1890)</f>
        <v>0</v>
      </c>
      <c r="AU1890" s="296"/>
      <c r="AV1890" s="316"/>
      <c r="AW1890" s="308"/>
      <c r="AX1890" s="300"/>
      <c r="AY1890" s="36" t="s">
        <v>34</v>
      </c>
      <c r="AZ1890" s="10">
        <f t="shared" si="4359"/>
        <v>0</v>
      </c>
      <c r="BA1890" s="44">
        <f t="shared" si="4355"/>
        <v>0</v>
      </c>
      <c r="BB1890" s="44">
        <f t="shared" si="4352"/>
        <v>0</v>
      </c>
      <c r="BC1890" s="44">
        <f t="shared" si="4352"/>
        <v>0</v>
      </c>
      <c r="BD1890" s="44">
        <f t="shared" si="4352"/>
        <v>0</v>
      </c>
      <c r="BE1890" s="44">
        <f t="shared" si="4352"/>
        <v>0</v>
      </c>
      <c r="BF1890" s="44">
        <f t="shared" si="4352"/>
        <v>0</v>
      </c>
      <c r="BG1890" s="44">
        <f t="shared" si="4352"/>
        <v>0</v>
      </c>
      <c r="BH1890" s="44">
        <f t="shared" si="4352"/>
        <v>0</v>
      </c>
      <c r="BI1890" s="44">
        <f t="shared" si="4352"/>
        <v>0</v>
      </c>
      <c r="BJ1890" s="44">
        <f t="shared" si="4352"/>
        <v>0</v>
      </c>
      <c r="BK1890" s="44">
        <f t="shared" si="4352"/>
        <v>0</v>
      </c>
      <c r="BL1890" s="44">
        <f t="shared" si="4352"/>
        <v>0</v>
      </c>
      <c r="BM1890" s="44">
        <f t="shared" si="4352"/>
        <v>0</v>
      </c>
      <c r="BN1890" s="44">
        <f t="shared" si="4352"/>
        <v>0</v>
      </c>
      <c r="BO1890" s="44">
        <f t="shared" si="4352"/>
        <v>0</v>
      </c>
      <c r="BP1890" s="44">
        <f t="shared" si="4352"/>
        <v>0</v>
      </c>
      <c r="BQ1890" s="44">
        <f t="shared" si="4352"/>
        <v>0</v>
      </c>
      <c r="BR1890" s="44">
        <f t="shared" si="4352"/>
        <v>0</v>
      </c>
      <c r="BS1890" s="44">
        <f t="shared" si="4352"/>
        <v>0</v>
      </c>
      <c r="BT1890" s="44">
        <f t="shared" si="4352"/>
        <v>0</v>
      </c>
      <c r="BU1890" s="27" t="s">
        <v>333</v>
      </c>
    </row>
    <row r="1891" spans="1:88" ht="30" customHeight="1">
      <c r="A1891" s="296"/>
      <c r="B1891" s="299"/>
      <c r="C1891" s="308"/>
      <c r="D1891" s="311" t="s">
        <v>35</v>
      </c>
      <c r="E1891" s="312"/>
      <c r="F1891" s="10">
        <f>F1885+F1886+F1887+F1888+F1889+F1890</f>
        <v>1791808.92</v>
      </c>
      <c r="G1891" s="10">
        <f t="shared" ref="G1891" si="4362">G1885+G1886+G1887+G1888+G1889+G1890</f>
        <v>0</v>
      </c>
      <c r="H1891" s="10">
        <f t="shared" ref="H1891" si="4363">H1885+H1886+H1887+H1888+H1889+H1890</f>
        <v>0</v>
      </c>
      <c r="I1891" s="10">
        <f t="shared" ref="I1891" si="4364">I1885+I1886+I1887+I1888+I1889+I1890</f>
        <v>0</v>
      </c>
      <c r="J1891" s="10">
        <f t="shared" ref="J1891" si="4365">J1885+J1886+J1887+J1888+J1889+J1890</f>
        <v>0</v>
      </c>
      <c r="K1891" s="10">
        <f t="shared" ref="K1891" si="4366">K1885+K1886+K1887+K1888+K1889+K1890</f>
        <v>0</v>
      </c>
      <c r="L1891" s="10">
        <f t="shared" ref="L1891" si="4367">L1885+L1886+L1887+L1888+L1889+L1890</f>
        <v>1315456.8899999999</v>
      </c>
      <c r="M1891" s="10">
        <f t="shared" ref="M1891" si="4368">M1885+M1886+M1887+M1888+M1889+M1890</f>
        <v>1315456.8899999999</v>
      </c>
      <c r="N1891" s="10">
        <f t="shared" ref="N1891" si="4369">N1885+N1886+N1887+N1888+N1889+N1890</f>
        <v>0</v>
      </c>
      <c r="O1891" s="10">
        <f t="shared" ref="O1891" si="4370">O1885+O1886+O1887+O1888+O1889+O1890</f>
        <v>0</v>
      </c>
      <c r="P1891" s="10">
        <f t="shared" ref="P1891" si="4371">P1885+P1886+P1887+P1888+P1889+P1890</f>
        <v>0</v>
      </c>
      <c r="Q1891" s="10">
        <f t="shared" ref="Q1891" si="4372">Q1885+Q1886+Q1887+Q1888+Q1889+Q1890</f>
        <v>476352.03</v>
      </c>
      <c r="R1891" s="10">
        <f t="shared" ref="R1891" si="4373">R1885+R1886+R1887+R1888+R1889+R1890</f>
        <v>0</v>
      </c>
      <c r="S1891" s="10">
        <f t="shared" ref="S1891" si="4374">S1885+S1886+S1887+S1888+S1889+S1890</f>
        <v>0</v>
      </c>
      <c r="T1891" s="10">
        <f t="shared" ref="T1891" si="4375">T1885+T1886+T1887+T1888+T1889+T1890</f>
        <v>0</v>
      </c>
      <c r="U1891" s="10">
        <f t="shared" ref="U1891" si="4376">U1885+U1886+U1887+U1888+U1889+U1890</f>
        <v>0</v>
      </c>
      <c r="V1891" s="10">
        <f t="shared" ref="V1891" si="4377">V1885+V1886+V1887+V1888+V1889+V1890</f>
        <v>0</v>
      </c>
      <c r="W1891" s="10">
        <f t="shared" ref="W1891" si="4378">W1885+W1886+W1887+W1888+W1889+W1890</f>
        <v>0</v>
      </c>
      <c r="X1891" s="10">
        <f t="shared" ref="X1891" si="4379">X1885+X1886+X1887+X1888+X1889+X1890</f>
        <v>0</v>
      </c>
      <c r="Y1891" s="10">
        <f t="shared" ref="Y1891" si="4380">Y1885+Y1886+Y1887+Y1888+Y1889+Y1890</f>
        <v>0</v>
      </c>
      <c r="Z1891" s="10">
        <f t="shared" ref="Z1891" si="4381">Z1885+Z1886+Z1887+Z1888+Z1889+Z1890</f>
        <v>0</v>
      </c>
      <c r="AA1891" s="27" t="s">
        <v>334</v>
      </c>
      <c r="AO1891" s="4">
        <f t="shared" si="4349"/>
        <v>0</v>
      </c>
      <c r="AP1891" s="4">
        <f t="shared" si="4350"/>
        <v>0</v>
      </c>
      <c r="AQ1891" s="4">
        <f t="shared" si="4361"/>
        <v>0</v>
      </c>
      <c r="AU1891" s="296"/>
      <c r="AV1891" s="316"/>
      <c r="AW1891" s="308"/>
      <c r="AX1891" s="321" t="s">
        <v>35</v>
      </c>
      <c r="AY1891" s="321"/>
      <c r="AZ1891" s="10">
        <f>AZ1885+AZ1886+AZ1887+AZ1888+AZ1889+AZ1890</f>
        <v>10661309.970000001</v>
      </c>
      <c r="BA1891" s="10">
        <f t="shared" ref="BA1891:BT1891" si="4382">BA1885+BA1886+BA1887+BA1888+BA1889+BA1890</f>
        <v>0</v>
      </c>
      <c r="BB1891" s="10">
        <f t="shared" si="4382"/>
        <v>0</v>
      </c>
      <c r="BC1891" s="10">
        <f t="shared" si="4382"/>
        <v>7077692.1300000008</v>
      </c>
      <c r="BD1891" s="10">
        <f t="shared" si="4382"/>
        <v>0</v>
      </c>
      <c r="BE1891" s="10">
        <f t="shared" si="4382"/>
        <v>0</v>
      </c>
      <c r="BF1891" s="10">
        <f t="shared" si="4382"/>
        <v>2630913.7799999998</v>
      </c>
      <c r="BG1891" s="10">
        <f t="shared" si="4382"/>
        <v>2630913.7799999998</v>
      </c>
      <c r="BH1891" s="10">
        <f t="shared" si="4382"/>
        <v>0</v>
      </c>
      <c r="BI1891" s="10">
        <f t="shared" si="4382"/>
        <v>0</v>
      </c>
      <c r="BJ1891" s="10">
        <f t="shared" si="4382"/>
        <v>0</v>
      </c>
      <c r="BK1891" s="10">
        <f t="shared" si="4382"/>
        <v>952704.06</v>
      </c>
      <c r="BL1891" s="10">
        <f t="shared" si="4382"/>
        <v>0</v>
      </c>
      <c r="BM1891" s="10">
        <f t="shared" si="4382"/>
        <v>0</v>
      </c>
      <c r="BN1891" s="10">
        <f t="shared" si="4382"/>
        <v>0</v>
      </c>
      <c r="BO1891" s="10">
        <f t="shared" si="4382"/>
        <v>0</v>
      </c>
      <c r="BP1891" s="10">
        <f t="shared" si="4382"/>
        <v>0</v>
      </c>
      <c r="BQ1891" s="10">
        <f t="shared" si="4382"/>
        <v>0</v>
      </c>
      <c r="BR1891" s="10">
        <f t="shared" si="4382"/>
        <v>0</v>
      </c>
      <c r="BS1891" s="10">
        <f t="shared" si="4382"/>
        <v>0</v>
      </c>
      <c r="BT1891" s="10">
        <f t="shared" si="4382"/>
        <v>0</v>
      </c>
      <c r="BU1891" s="27" t="s">
        <v>334</v>
      </c>
      <c r="CI1891" s="32">
        <f>BF1891-BG1891</f>
        <v>0</v>
      </c>
      <c r="CJ1891" s="123"/>
    </row>
    <row r="1892" spans="1:88" ht="75" customHeight="1">
      <c r="A1892" s="296"/>
      <c r="B1892" s="299"/>
      <c r="C1892" s="308"/>
      <c r="D1892" s="292" t="s">
        <v>53</v>
      </c>
      <c r="E1892" s="293"/>
      <c r="F1892" s="11">
        <f>ROUND(F1891/C1885,2)</f>
        <v>492.12</v>
      </c>
      <c r="G1892" s="11">
        <f>ROUND(G1891/C1885,2)</f>
        <v>0</v>
      </c>
      <c r="H1892" s="11">
        <f>ROUND(H1891/C1885,2)</f>
        <v>0</v>
      </c>
      <c r="I1892" s="11">
        <f>ROUND(I1891/C1885,2)</f>
        <v>0</v>
      </c>
      <c r="J1892" s="11">
        <f>ROUND(J1891/C1885,2)</f>
        <v>0</v>
      </c>
      <c r="K1892" s="11">
        <f>ROUND(K1891/C1885,2)</f>
        <v>0</v>
      </c>
      <c r="L1892" s="11">
        <f>ROUND(L1891/C1885,2)</f>
        <v>361.29</v>
      </c>
      <c r="M1892" s="11">
        <f>ROUND(M1891/C1885,2)</f>
        <v>361.29</v>
      </c>
      <c r="N1892" s="11">
        <f>ROUND(N1891/C1885,2)</f>
        <v>0</v>
      </c>
      <c r="O1892" s="11">
        <f>ROUND(O1891/C1885,2)</f>
        <v>0</v>
      </c>
      <c r="P1892" s="11">
        <f>ROUND(P1891/C1885,2)</f>
        <v>0</v>
      </c>
      <c r="Q1892" s="11">
        <f>ROUND(Q1891/C1885,2)</f>
        <v>130.83000000000001</v>
      </c>
      <c r="R1892" s="11">
        <f>ROUND(R1891/C1885,2)</f>
        <v>0</v>
      </c>
      <c r="S1892" s="11">
        <f>ROUND(S1891/C1885,2)</f>
        <v>0</v>
      </c>
      <c r="T1892" s="11">
        <f>ROUND(T1891/C1885,2)</f>
        <v>0</v>
      </c>
      <c r="U1892" s="11">
        <f>ROUND(U1891/C1885,2)</f>
        <v>0</v>
      </c>
      <c r="V1892" s="11">
        <f>ROUND(V1891/C1885,2)</f>
        <v>0</v>
      </c>
      <c r="W1892" s="11">
        <f>ROUND(W1891/C1885,2)</f>
        <v>0</v>
      </c>
      <c r="X1892" s="11">
        <f>ROUND(X1891/C1885,2)</f>
        <v>0</v>
      </c>
      <c r="Y1892" s="11">
        <f>ROUND(Y1891/C1885,2)</f>
        <v>0</v>
      </c>
      <c r="Z1892" s="11">
        <f>ROUND(Z1891/C1885,2)</f>
        <v>0</v>
      </c>
      <c r="AA1892" s="27" t="s">
        <v>335</v>
      </c>
      <c r="AD1892" s="52" t="b">
        <f>IF(AND(G1892&gt;947.15,G1892&lt;949),3,IF(AND(G1892&gt;623.59,G1892&lt;625),4,IF(AND(G1892&gt;237.38,G1892&lt;239),5,IF(AND(G1892&gt;1986,G1892&lt;1988),6,IF(AND(G1892&gt;739.75,G1892&lt;741),7,IF(AND(G1892&gt;282.91,G1892&lt;284),8,IF(AND(G1892&gt;2681.35,G1892&lt;2683),9,IF(AND(G1892&gt;828.59,G1892&lt;830),10,IF(AND(G1892&gt;585.15,G1892&lt;587),11,IF(AND(G1892&gt;991.71,G1892&lt;993),12,IF(AND(G1892&gt;652.95,G1892&lt;654),13,IF(AND(G1892&gt;248.59,G1892&lt;250),14,IF(AND(G1892&gt;2079.39,G1892&lt;2081),15,IF(AND(G1892&gt;774.57,G1892&lt;776),16,IF(AND(G1892&gt;296.25,G1892&lt;298),17,IF(AND(G1892&gt;2807.42,G1892&lt;2809),18,IF(AND(G1892&gt;867.59,G1892&lt;869),19,IF(AND(G1892&gt;612.7,G1892&lt;614),20))))))))))))))))))</f>
        <v>0</v>
      </c>
      <c r="AE1892" s="52" t="b">
        <f>IF(AND(I1892&gt;1204.78,I1892&lt;1206),5,IF(AND(I1892&gt;1407.63,I1892&lt;1409),8,IF(AND(I1892&gt;1427.91,I1892&lt;1429),11,IF(AND(I1892&gt;1261.45,I1892&lt;1263),14,IF(AND(I1892&gt;1473.83,I1892&lt;1475),17,IF(AND(I1892&gt;1495.07,I1892&lt;1497),20))))))</f>
        <v>0</v>
      </c>
      <c r="AF1892" s="52" t="b">
        <f>IF(AND(J1892&gt;486.32,J1892&lt;488),3,IF(AND(J1892&gt;324.64,J1892&lt;326),4,IF(AND(J1892&gt;286.99,J1892&lt;288.5),5,IF(AND(J1892&gt;617.7,J1892&lt;618),6,IF(AND(J1892&gt;411.3,J1892&lt;413),7,IF(AND(J1892&gt;365.04,J1892&lt;367),8,IF(AND(J1892&gt;797.54,J1892&lt;799),9,IF(AND(J1892&gt;533.49,J1892&lt;535),10,IF(AND(J1892&gt;475.86,J1892&lt;477),11,IF(AND(J1892&gt;509.22,J1892&lt;511),12,IF(AND(J1892&gt;339.94,J1892&lt;341.2),13,IF(AND(J1892&gt;300.53,J1892&lt;302),14,IF(AND(J1892&gt;646.78,J1892&lt;648),15,IF(AND(J1892&gt;430.68,J1892&lt;432),16,IF(AND(J1892&gt;382.24,J1892&lt;384),17,IF(AND(J1892&gt;835.07,J1892&lt;837),18,IF(AND(J1892&gt;558.61,J1892&lt;560),19,IF(AND(J1892&gt;498.27,J1892&lt;500),20))))))))))))))))))</f>
        <v>0</v>
      </c>
      <c r="AG1892" s="52">
        <f>IF(AND(L1892&gt;497.89,L1892&lt;499),3,IF(AND(L1892&gt;360.29,L1892&lt;362),4,IF(AND(L1892&gt;249.38,L1892&lt;251),5,IF(AND(L1892&gt;628.22,L1892&lt;630),6,IF(AND(L1892&gt;455.21,L1892&lt;457),7,IF(AND(L1892&gt;315.16,L1892&lt;317),8,IF(AND(L1892&gt;814.35,L1892&lt;816),9,IF(AND(L1892&gt;571.19,L1892&lt;573),10,IF(AND(L1892&gt;401.59,L1892&lt;403),11,IF(AND(L1892&gt;521.33,L1892&lt;523),12,IF(AND(L1892&gt;377.28,L1892&lt;379),13,IF(AND(L1892&gt;261.15,L1892&lt;263),14,IF(AND(L1892&gt;657.8,L1892&lt;659),15,IF(AND(L1892&gt;476.66,L1892&lt;478),16,IF(AND(L1892&gt;330.01,L1892&lt;332),17,IF(AND(L1892&gt;852.67,L1892&lt;854),18,IF(AND(L1892&gt;598.08,L1892&lt;600),19,IF(AND(L1892&gt;420.51,L1892&lt;422),20))))))))))))))))))</f>
        <v>4</v>
      </c>
      <c r="AH1892" s="52">
        <f>IF(AND(Q1892&gt;358.85,Q1892&lt;360),3,IF(AND(Q1892&gt;129.83,Q1892&lt;131),4,IF(AND(Q1892&gt;77.61,Q1892&lt;79),5,IF(AND(Q1892&gt;426.19,Q1892&lt;428),6,IF(AND(Q1892&gt;159.77,Q1892&lt;161),7,IF(AND(Q1892&gt;94.38,Q1892&lt;96),8,IF(AND(Q1892&gt;567.37,Q1892&lt;569),9,IF(AND(Q1892&gt;203.4,Q1892&lt;205),10,IF(AND(Q1892&gt;131.96,Q1892&lt;133),11,IF(AND(Q1892&gt;375.76,Q1892&lt;377),12,IF(AND(Q1892&gt;135.98,Q1892&lt;137),13,IF(AND(Q1892&gt;81.31,Q1892&lt;83),14,IF(AND(Q1892&gt;446.27,Q1892&lt;448),15,IF(AND(Q1892&gt;167.32,Q1892&lt;169),16,IF(AND(Q1892&gt;98.86,Q1892&lt;100),17,IF(AND(Q1892&gt;594.08,Q1892&lt;596),18,IF(AND(Q1892&gt;213.01,Q1892&lt;215),19,IF(AND(Q1892&gt;138.21,Q1892&lt;140),20))))))))))))))))))</f>
        <v>4</v>
      </c>
      <c r="AI1892" s="52" t="b">
        <f>IF(AND(S1892&gt;195.17,S1892&lt;197),3,IF(AND(S1892&gt;88.93,S1892&lt;90),4,IF(AND(S1892&gt;47.88,S1892&lt;49),5,IF(AND(S1892&gt;245.08,S1892&lt;247),6,IF(AND(S1892&gt;111.07,S1892&lt;113),7,IF(AND(S1892&gt;60.92,S1892&lt;62),8,IF(AND(S1892&gt;296.11,S1892&lt;298),9,IF(AND(S1892&gt;139.41,S1892&lt;141),10,IF(AND(S1892&gt;78.67,S1892&lt;80),11,IF(AND(S1892&gt;204.39,S1892&lt;206),12,IF(AND(S1892&gt;93.16,S1892&lt;95),13,IF(AND(S1892&gt;50.17,S1892&lt;52),14,IF(AND(S1892&gt;256.64,S1892&lt;258),15,IF(AND(S1892&gt;116.33,S1892&lt;118),16,IF(AND(S1892&gt;63.83,S1892&lt;65),17,IF(AND(S1892&gt;310.07,S1892&lt;312),18,IF(AND(S1892&gt;146.01,S1892&lt;148),19,IF(AND(S1892&gt;82.42,S1892&lt;84),20))))))))))))))))))</f>
        <v>0</v>
      </c>
      <c r="AJ1892" s="52" t="b">
        <f>IF(AND(U1892&gt;107.35,U1892&lt;109),3,IF(AND(U1892&gt;63.65,U1892&lt;65),4,IF(AND(U1892&gt;44.75,U1892&lt;46),5,IF(AND(U1892&gt;143.27,U1892&lt;145),6,IF(AND(U1892&gt;85.58,U1892&lt;87),7,IF(AND(U1892&gt;60.46,U1892&lt;62),8,IF(AND(U1892&gt;194.16,U1892&lt;196),9,IF(AND(U1892&gt;117.24,U1892&lt;119),10,IF(AND(U1892&gt;82.88,U1892&lt;84),11,IF(AND(U1892&gt;112.44,U1892&lt;114),12,IF(AND(U1892&gt;66.69,U1892&lt;68),13,IF(AND(U1892&gt;46.9,U1892&lt;48),14,IF(AND(U1892&gt;150.05,U1892&lt;152),15,IF(AND(U1892&gt;90.65,U1892&lt;91),16,IF(AND(U1892&gt;63.34,U1892&lt;65),17,IF(AND(U1892&gt;203.34,U1892&lt;205),18,IF(AND(U1892&gt;122.8,U1892&lt;124),19,IF(AND(U1892&gt;86.83,U1892&lt;88),20))))))))))))))))))</f>
        <v>0</v>
      </c>
      <c r="AK1892" s="52" t="b">
        <f>IF(AND(V1892&gt;139.85,V1892&lt;141),3,IF(AND(V1892&gt;103.84,V1892&lt;105),4,IF(AND(V1892&gt;52.32,V1892&lt;54),5,IF(AND(V1892&gt;285.46,V1892&lt;287),6,IF(AND(V1892&gt;118.42,V1892&lt;120),7,IF(AND(V1892&gt;62.42,V1892&lt;64),8,IF(AND(V1892&gt;412.27,V1892&lt;414),9,IF(AND(V1892&gt;140.33,V1892&lt;142),10,IF(AND(V1892&gt;145,V1892&lt;147),11,IF(AND(V1892&gt;146.47,V1892&lt;148),12,IF(AND(V1892&gt;108.77,V1892&lt;110),13,IF(AND(V1892&gt;54.82,V1892&lt;56),14,IF(AND(V1892&gt;298.92,V1892&lt;300),15,IF(AND(V1892&gt;124.03,V1892&lt;126),16,IF(AND(V1892&gt;65.4,V1892&lt;67),17,IF(AND(V1892&gt;431.69,V1892&lt;433),18,IF(AND(V1892&gt;146.97,V1892&lt;148),19,IF(AND(V1892&gt;151.86,V1892&lt;153),20))))))))))))))))))</f>
        <v>0</v>
      </c>
      <c r="AL1892" s="52" t="b">
        <f>IF(AND(W1892&gt;350.42,W1892&lt;352),3,IF(AND(W1892&gt;546.22,W1892&lt;548),4,IF(AND(W1892&gt;155.33,W1892&lt;157),5,IF(AND(W1892&gt;721.99,W1892&lt;723),6,IF(AND(W1892&gt;638.96,W1892&lt;639),7,IF(AND(W1892&gt;187.79,W1892&lt;189),8,IF(AND(W1892&gt;945.4,W1892&lt;947),9,IF(AND(W1892&gt;698.46,W1892&lt;670),10,IF(AND(W1892&gt;360.7,W1892&lt;362),11,IF(AND(W1892&gt;366.94,W1892&lt;368),12,IF(AND(W1892&gt;571.94,W1892&lt;573),13,IF(AND(W1892&gt;162.68,W1892&lt;164),14,IF(AND(W1892&gt;755.97,W1892&lt;757),15,IF(AND(W1892&gt;667.99,W1892&lt;669),16,IF(AND(W1892&gt;196.66,W1892&lt;198),17,IF(AND(W1892&gt;989.88,W1892&lt;991),18,IF(AND(W1892&gt;731.33,W1892&lt;733),19,IF(AND(W1892&gt;377.7,W1892&lt;379),20))))))))))))))))))</f>
        <v>0</v>
      </c>
      <c r="AM1892" s="52" t="b">
        <f>IF(AND(Y1892&gt;46.2,Y1892&lt;46.5),3,IF(AND(Y1892&gt;18.8,Y1892&lt;19.1),4,IF(AND(Y1892&gt;15.8,Y1892&lt;16),5,IF(AND(Y1892&gt;78.7,Y1892&lt;79),6,IF(AND(Y1892&gt;32.1,Y1892&lt;32.4),7,IF(AND(Y1892&gt;26.9,Y1892&lt;27.3),8,IF(AND(Y1892&gt;125,Y1892&lt;125.5),9,IF(AND(Y1892&gt;48.2,Y1892&lt;48.52),10,IF(AND(Y1892&gt;43.1,Y1892&lt;43.6),11,IF(AND(Y1892&gt;48.53,Y1892&lt;48.7),12,IF(AND(Y1892&gt;19.6,Y1892&lt;20.1),13,IF(AND(Y1892&gt;16.5,Y1892&lt;16.9),14,IF(AND(Y1892&gt;82.4,Y1892&lt;82.8),15,IF(AND(Y1892&gt;33.6,Y1892&lt;34),16,IF(AND(Y1892&gt;28,Y1892&lt;28.6),17,IF(AND(Y1892&gt;130.8,Y1892&lt;131.4),18,IF(AND(Y1892&gt;50.5,Y1892&lt;50.9),19,IF(AND(Y1892&gt;45.2,Y1892&lt;45.8),20))))))))))))))))))</f>
        <v>0</v>
      </c>
      <c r="AO1892" s="4">
        <f t="shared" si="4349"/>
        <v>0</v>
      </c>
      <c r="AP1892" s="4">
        <f t="shared" si="4350"/>
        <v>0</v>
      </c>
      <c r="AQ1892" s="4">
        <f t="shared" si="4361"/>
        <v>0</v>
      </c>
      <c r="AU1892" s="296"/>
      <c r="AV1892" s="316"/>
      <c r="AW1892" s="308"/>
      <c r="AX1892" s="322" t="s">
        <v>53</v>
      </c>
      <c r="AY1892" s="293"/>
      <c r="AZ1892" s="11">
        <f>ROUND(AZ1891/AW1885,2)</f>
        <v>1144.9000000000001</v>
      </c>
      <c r="BA1892" s="11">
        <f>ROUND(BA1891/AW1885,2)</f>
        <v>0</v>
      </c>
      <c r="BB1892" s="11">
        <f>ROUND(BB1891/AW1885,2)</f>
        <v>0</v>
      </c>
      <c r="BC1892" s="11">
        <f>ROUND(BC1891/AW1885,2)</f>
        <v>760.06</v>
      </c>
      <c r="BD1892" s="11">
        <f>ROUND(BD1891/AW1885,2)</f>
        <v>0</v>
      </c>
      <c r="BE1892" s="11">
        <f>ROUND(BE1891/AW1885,2)</f>
        <v>0</v>
      </c>
      <c r="BF1892" s="11">
        <f>ROUND(BF1891/AW1885,2)</f>
        <v>282.52999999999997</v>
      </c>
      <c r="BG1892" s="11">
        <f>ROUND(BG1891/AW1885,2)</f>
        <v>282.52999999999997</v>
      </c>
      <c r="BH1892" s="11">
        <f>ROUND(BH1891/AW1885,2)</f>
        <v>0</v>
      </c>
      <c r="BI1892" s="11">
        <f>ROUND(BI1891/AW1885,2)</f>
        <v>0</v>
      </c>
      <c r="BJ1892" s="11">
        <f>ROUND(BJ1891/AW1885,2)</f>
        <v>0</v>
      </c>
      <c r="BK1892" s="11">
        <f>ROUND(BK1891/AW1885,2)</f>
        <v>102.31</v>
      </c>
      <c r="BL1892" s="11">
        <f>ROUND(BL1891/AW1885,2)</f>
        <v>0</v>
      </c>
      <c r="BM1892" s="11">
        <f>ROUND(BM1891/AW1885,2)</f>
        <v>0</v>
      </c>
      <c r="BN1892" s="11">
        <f>ROUND(BN1891/AW1885,2)</f>
        <v>0</v>
      </c>
      <c r="BO1892" s="11">
        <f>ROUND(BO1891/AW1885,2)</f>
        <v>0</v>
      </c>
      <c r="BP1892" s="11">
        <f>ROUND(BP1891/AW1885,2)</f>
        <v>0</v>
      </c>
      <c r="BQ1892" s="11">
        <f>ROUND(BQ1891/AW1885,2)</f>
        <v>0</v>
      </c>
      <c r="BR1892" s="11">
        <f>ROUND(BR1891/AW1885,2)</f>
        <v>0</v>
      </c>
      <c r="BS1892" s="11">
        <f>ROUND(BS1891/AW1885,2)</f>
        <v>0</v>
      </c>
      <c r="BT1892" s="11">
        <f>ROUND(BT1891/AW1885,2)</f>
        <v>0</v>
      </c>
      <c r="BU1892" s="27" t="s">
        <v>335</v>
      </c>
      <c r="BX1892" s="52" t="b">
        <f>IF(AND(BA1892&gt;947.15,BA1892&lt;949),3,IF(AND(BA1892&gt;623.59,BA1892&lt;625),4,IF(AND(BA1892&gt;237.38,BA1892&lt;239),5,IF(AND(BA1892&gt;1986,BA1892&lt;1988),6,IF(AND(BA1892&gt;739.75,BA1892&lt;741),7,IF(AND(BA1892&gt;282.91,BA1892&lt;284),8,IF(AND(BA1892&gt;2681.35,BA1892&lt;2683),9,IF(AND(BA1892&gt;828.59,BA1892&lt;830),10,IF(AND(BA1892&gt;585.15,BA1892&lt;587),11,IF(AND(BA1892&gt;991.71,BA1892&lt;993),12,IF(AND(BA1892&gt;652.95,BA1892&lt;654),13,IF(AND(BA1892&gt;248.59,BA1892&lt;250),14,IF(AND(BA1892&gt;2079.39,BA1892&lt;2081),15,IF(AND(BA1892&gt;774.57,BA1892&lt;776),16,IF(AND(BA1892&gt;296.25,BA1892&lt;298),17,IF(AND(BA1892&gt;2807.42,BA1892&lt;2809),18,IF(AND(BA1892&gt;867.59,BA1892&lt;869),19,IF(AND(BA1892&gt;612.7,BA1892&lt;614),20))))))))))))))))))</f>
        <v>0</v>
      </c>
      <c r="BY1892" s="52" t="b">
        <f>IF(AND(BC1892&gt;1204.78,BC1892&lt;1206),5,IF(AND(BC1892&gt;1407.63,BC1892&lt;1409),8,IF(AND(BC1892&gt;1427.91,BC1892&lt;1429),11,IF(AND(BC1892&gt;1261.45,BC1892&lt;1263),14,IF(AND(BC1892&gt;1473.83,BC1892&lt;1475),17,IF(AND(BC1892&gt;1495.07,BC1892&lt;1497),20))))))</f>
        <v>0</v>
      </c>
      <c r="BZ1892" s="52" t="b">
        <f>IF(AND(BD1892&gt;486.32,BD1892&lt;488),3,IF(AND(BD1892&gt;324.64,BD1892&lt;326),4,IF(AND(BD1892&gt;286.99,BD1892&lt;288.5),5,IF(AND(BD1892&gt;617.7,BD1892&lt;618),6,IF(AND(BD1892&gt;411.3,BD1892&lt;413),7,IF(AND(BD1892&gt;365.04,BD1892&lt;367),8,IF(AND(BD1892&gt;797.54,BD1892&lt;799),9,IF(AND(BD1892&gt;533.49,BD1892&lt;535),10,IF(AND(BD1892&gt;475.86,BD1892&lt;477),11,IF(AND(BD1892&gt;509.22,BD1892&lt;511),12,IF(AND(BD1892&gt;339.94,BD1892&lt;341.2),13,IF(AND(BD1892&gt;300.53,BD1892&lt;302),14,IF(AND(BD1892&gt;646.78,BD1892&lt;648),15,IF(AND(BD1892&gt;430.68,BD1892&lt;432),16,IF(AND(BD1892&gt;382.24,BD1892&lt;384),17,IF(AND(BD1892&gt;835.07,BD1892&lt;837),18,IF(AND(BD1892&gt;558.61,BD1892&lt;560),19,IF(AND(BD1892&gt;498.27,BD1892&lt;500),20))))))))))))))))))</f>
        <v>0</v>
      </c>
      <c r="CA1892" s="52" t="b">
        <f>IF(AND(BF1892&gt;497.89,BF1892&lt;499),3,IF(AND(BF1892&gt;360.29,BF1892&lt;362),4,IF(AND(BF1892&gt;249.38,BF1892&lt;251),5,IF(AND(BF1892&gt;628.22,BF1892&lt;630),6,IF(AND(BF1892&gt;455.21,BF1892&lt;457),7,IF(AND(BF1892&gt;315.16,BF1892&lt;317),8,IF(AND(BF1892&gt;814.35,BF1892&lt;816),9,IF(AND(BF1892&gt;571.19,BF1892&lt;573),10,IF(AND(BF1892&gt;401.59,BF1892&lt;403),11,IF(AND(BF1892&gt;521.33,BF1892&lt;523),12,IF(AND(BF1892&gt;377.28,BF1892&lt;379),13,IF(AND(BF1892&gt;261.15,BF1892&lt;263),14,IF(AND(BF1892&gt;657.8,BF1892&lt;659),15,IF(AND(BF1892&gt;476.66,BF1892&lt;478),16,IF(AND(BF1892&gt;330.01,BF1892&lt;332),17,IF(AND(BF1892&gt;852.67,BF1892&lt;854),18,IF(AND(BF1892&gt;598.08,BF1892&lt;600),19,IF(AND(BF1892&gt;420.51,BF1892&lt;422),20))))))))))))))))))</f>
        <v>0</v>
      </c>
      <c r="CB1892" s="52" t="b">
        <f>IF(AND(BK1892&gt;358.85,BK1892&lt;360),3,IF(AND(BK1892&gt;129.83,BK1892&lt;131),4,IF(AND(BK1892&gt;77.61,BK1892&lt;79),5,IF(AND(BK1892&gt;426.19,BK1892&lt;428),6,IF(AND(BK1892&gt;159.77,BK1892&lt;161),7,IF(AND(BK1892&gt;94.38,BK1892&lt;96),8,IF(AND(BK1892&gt;567.37,BK1892&lt;569),9,IF(AND(BK1892&gt;203.4,BK1892&lt;205),10,IF(AND(BK1892&gt;131.96,BK1892&lt;133),11,IF(AND(BK1892&gt;375.76,BK1892&lt;377),12,IF(AND(BK1892&gt;135.98,BK1892&lt;137),13,IF(AND(BK1892&gt;81.31,BK1892&lt;83),14,IF(AND(BK1892&gt;446.27,BK1892&lt;448),15,IF(AND(BK1892&gt;167.32,BK1892&lt;169),16,IF(AND(BK1892&gt;98.86,BK1892&lt;100),17,IF(AND(BK1892&gt;594.08,BK1892&lt;596),18,IF(AND(BK1892&gt;213.01,BK1892&lt;215),19,IF(AND(BK1892&gt;138.21,BK1892&lt;140),20))))))))))))))))))</f>
        <v>0</v>
      </c>
      <c r="CC1892" s="52" t="b">
        <f>IF(AND(BM1892&gt;195.17,BM1892&lt;197),3,IF(AND(BM1892&gt;88.93,BM1892&lt;90),4,IF(AND(BM1892&gt;47.88,BM1892&lt;49),5,IF(AND(BM1892&gt;245.08,BM1892&lt;247),6,IF(AND(BM1892&gt;111.07,BM1892&lt;113),7,IF(AND(BM1892&gt;60.92,BM1892&lt;62),8,IF(AND(BM1892&gt;296.11,BM1892&lt;298),9,IF(AND(BM1892&gt;139.41,BM1892&lt;141),10,IF(AND(BM1892&gt;78.67,BM1892&lt;80),11,IF(AND(BM1892&gt;204.39,BM1892&lt;206),12,IF(AND(BM1892&gt;93.16,BM1892&lt;95),13,IF(AND(BM1892&gt;50.17,BM1892&lt;52),14,IF(AND(BM1892&gt;256.64,BM1892&lt;258),15,IF(AND(BM1892&gt;116.33,BM1892&lt;118),16,IF(AND(BM1892&gt;63.83,BM1892&lt;65),17,IF(AND(BM1892&gt;310.07,BM1892&lt;312),18,IF(AND(BM1892&gt;146.01,BM1892&lt;148),19,IF(AND(BM1892&gt;82.42,BM1892&lt;84),20))))))))))))))))))</f>
        <v>0</v>
      </c>
      <c r="CD1892" s="52" t="b">
        <f>IF(AND(BO1892&gt;107.35,BO1892&lt;109),3,IF(AND(BO1892&gt;63.65,BO1892&lt;65),4,IF(AND(BO1892&gt;44.75,BO1892&lt;46),5,IF(AND(BO1892&gt;143.27,BO1892&lt;145),6,IF(AND(BO1892&gt;85.58,BO1892&lt;87),7,IF(AND(BO1892&gt;60.46,BO1892&lt;62),8,IF(AND(BO1892&gt;194.16,BO1892&lt;196),9,IF(AND(BO1892&gt;117.24,BO1892&lt;119),10,IF(AND(BO1892&gt;82.88,BO1892&lt;84),11,IF(AND(BO1892&gt;112.44,BO1892&lt;114),12,IF(AND(BO1892&gt;66.69,BO1892&lt;68),13,IF(AND(BO1892&gt;46.9,BO1892&lt;48),14,IF(AND(BO1892&gt;150.05,BO1892&lt;152),15,IF(AND(BO1892&gt;90.65,BO1892&lt;91),16,IF(AND(BO1892&gt;63.34,BO1892&lt;65),17,IF(AND(BO1892&gt;203.34,BO1892&lt;205),18,IF(AND(BO1892&gt;122.8,BO1892&lt;124),19,IF(AND(BO1892&gt;86.83,BO1892&lt;88),20))))))))))))))))))</f>
        <v>0</v>
      </c>
      <c r="CE1892" s="52" t="b">
        <f>IF(AND(BP1892&gt;139.85,BP1892&lt;141),3,IF(AND(BP1892&gt;103.84,BP1892&lt;105),4,IF(AND(BP1892&gt;52.32,BP1892&lt;54),5,IF(AND(BP1892&gt;285.46,BP1892&lt;287),6,IF(AND(BP1892&gt;118.42,BP1892&lt;120),7,IF(AND(BP1892&gt;62.42,BP1892&lt;64),8,IF(AND(BP1892&gt;412.27,BP1892&lt;414),9,IF(AND(BP1892&gt;140.33,BP1892&lt;142),10,IF(AND(BP1892&gt;145,BP1892&lt;147),11,IF(AND(BP1892&gt;146.47,BP1892&lt;148),12,IF(AND(BP1892&gt;108.77,BP1892&lt;110),13,IF(AND(BP1892&gt;54.82,BP1892&lt;56),14,IF(AND(BP1892&gt;298.92,BP1892&lt;300),15,IF(AND(BP1892&gt;124.03,BP1892&lt;126),16,IF(AND(BP1892&gt;65.4,BP1892&lt;67),17,IF(AND(BP1892&gt;431.69,BP1892&lt;433),18,IF(AND(BP1892&gt;146.97,BP1892&lt;148),19,IF(AND(BP1892&gt;151.86,BP1892&lt;153),20))))))))))))))))))</f>
        <v>0</v>
      </c>
      <c r="CF1892" s="52" t="b">
        <f>IF(AND(BQ1892&gt;350.42,BQ1892&lt;352),3,IF(AND(BQ1892&gt;546.22,BQ1892&lt;548),4,IF(AND(BQ1892&gt;155.33,BQ1892&lt;157),5,IF(AND(BQ1892&gt;721.99,BQ1892&lt;723),6,IF(AND(BQ1892&gt;638.96,BQ1892&lt;639),7,IF(AND(BQ1892&gt;187.79,BQ1892&lt;189),8,IF(AND(BQ1892&gt;945.4,BQ1892&lt;947),9,IF(AND(BQ1892&gt;698.46,BQ1892&lt;670),10,IF(AND(BQ1892&gt;360.7,BQ1892&lt;362),11,IF(AND(BQ1892&gt;366.94,BQ1892&lt;368),12,IF(AND(BQ1892&gt;571.94,BQ1892&lt;573),13,IF(AND(BQ1892&gt;162.68,BQ1892&lt;164),14,IF(AND(BQ1892&gt;755.97,BQ1892&lt;757),15,IF(AND(BQ1892&gt;667.99,BQ1892&lt;669),16,IF(AND(BQ1892&gt;196.66,BQ1892&lt;198),17,IF(AND(BQ1892&gt;989.88,BQ1892&lt;991),18,IF(AND(BQ1892&gt;731.33,BQ1892&lt;733),19,IF(AND(BQ1892&gt;377.7,BQ1892&lt;379),20))))))))))))))))))</f>
        <v>0</v>
      </c>
      <c r="CG1892" s="52" t="b">
        <f>IF(AND(BS1892&gt;46.2,BS1892&lt;46.5),3,IF(AND(BS1892&gt;18.8,BS1892&lt;19.1),4,IF(AND(BS1892&gt;15.8,BS1892&lt;16),5,IF(AND(BS1892&gt;78.7,BS1892&lt;79),6,IF(AND(BS1892&gt;32.1,BS1892&lt;32.4),7,IF(AND(BS1892&gt;26.9,BS1892&lt;27.3),8,IF(AND(BS1892&gt;125,BS1892&lt;125.5),9,IF(AND(BS1892&gt;48.2,BS1892&lt;48.52),10,IF(AND(BS1892&gt;43.1,BS1892&lt;43.6),11,IF(AND(BS1892&gt;48.53,BS1892&lt;48.7),12,IF(AND(BS1892&gt;19.6,BS1892&lt;20.1),13,IF(AND(BS1892&gt;16.5,BS1892&lt;16.9),14,IF(AND(BS1892&gt;82.4,BS1892&lt;82.8),15,IF(AND(BS1892&gt;33.6,BS1892&lt;34),16,IF(AND(BS1892&gt;28,BS1892&lt;28.6),17,IF(AND(BS1892&gt;130.8,BS1892&lt;131.4),18,IF(AND(BS1892&gt;50.5,BS1892&lt;50.9),19,IF(AND(BS1892&gt;45.2,BS1892&lt;45.8),20))))))))))))))))))</f>
        <v>0</v>
      </c>
    </row>
    <row r="1893" spans="1:88" ht="90" customHeight="1">
      <c r="A1893" s="297"/>
      <c r="B1893" s="300"/>
      <c r="C1893" s="309"/>
      <c r="D1893" s="292" t="s">
        <v>54</v>
      </c>
      <c r="E1893" s="293"/>
      <c r="F1893" s="10" t="s">
        <v>36</v>
      </c>
      <c r="G1893" s="12">
        <f>IF(AD1893=FALSE,0,AD1893)</f>
        <v>0</v>
      </c>
      <c r="H1893" s="12" t="s">
        <v>36</v>
      </c>
      <c r="I1893" s="12">
        <f>IF(AE1893=FALSE,0,AE1893)</f>
        <v>0</v>
      </c>
      <c r="J1893" s="12">
        <f>IF(AF1893=FALSE,0,AF1893)</f>
        <v>0</v>
      </c>
      <c r="K1893" s="12" t="s">
        <v>36</v>
      </c>
      <c r="L1893" s="12">
        <f>IF(AG1893=FALSE,0,AG1893)</f>
        <v>361.29</v>
      </c>
      <c r="M1893" s="12" t="s">
        <v>36</v>
      </c>
      <c r="N1893" s="12" t="s">
        <v>36</v>
      </c>
      <c r="O1893" s="12" t="s">
        <v>36</v>
      </c>
      <c r="P1893" s="12" t="s">
        <v>36</v>
      </c>
      <c r="Q1893" s="12">
        <f>IF(AH1893=FALSE,0,AH1893)</f>
        <v>130.83000000000001</v>
      </c>
      <c r="R1893" s="12" t="s">
        <v>36</v>
      </c>
      <c r="S1893" s="12">
        <f>IF(AI1893=FALSE,0,AI1893)</f>
        <v>0</v>
      </c>
      <c r="T1893" s="12" t="s">
        <v>36</v>
      </c>
      <c r="U1893" s="12">
        <f>IF(AJ1893=FALSE,0,AJ1893)</f>
        <v>0</v>
      </c>
      <c r="V1893" s="12">
        <f>IF(AK1893=FALSE,0,AK1893)</f>
        <v>0</v>
      </c>
      <c r="W1893" s="12">
        <f>IF(AL1893=FALSE,0,AL1893)</f>
        <v>0</v>
      </c>
      <c r="X1893" s="12" t="s">
        <v>36</v>
      </c>
      <c r="Y1893" s="12">
        <f>IF(AM1893=FALSE,0,AM1893)</f>
        <v>0</v>
      </c>
      <c r="Z1893" s="12" t="s">
        <v>36</v>
      </c>
      <c r="AA1893" s="27" t="s">
        <v>336</v>
      </c>
      <c r="AD1893" s="52" t="b">
        <f>IF(AD1892=3,948.15,IF(AD1892=4,624.59,IF(AD1892=5,238.38,IF(AD1892=6,1987,IF(AD1892=7,740.75,IF(AD1892=8,283.91,IF(AD1892=9,2682.35,IF(AD1892=10,829.59,IF(AD1892=11,586.15,IF(AD1892=12,992.71,IF(AD1892=13,653.95,IF(AD1892=14,249.59,IF(AD1892=15,2080.39,IF(AD1892=16,775.57,IF(AD1892=17,297.25,IF(AD1892=18,2808.42,IF(AD1892=19,868.59,IF(AD1892=20,613.7))))))))))))))))))</f>
        <v>0</v>
      </c>
      <c r="AE1893" s="52" t="b">
        <f>IF(AE1892=5,1205.78,IF(AE1892=8,1408.63,IF(AE1892=11,1428.91,IF(AE1892=14,1262.45,IF(AE1892=17,1474.83,IF(AE1892=20,1496.07))))))</f>
        <v>0</v>
      </c>
      <c r="AF1893" s="52" t="b">
        <f>IF(AF1892=3,487.32,IF(AF1892=4,325.64,IF(AF1892=5,287.99,IF(AF1892=6,618.7,IF(AF1892=7,412.3,IF(AF1892=8,366.04,IF(AF1892=9,798.54,IF(AF1892=10,534.49,IF(AF1892=11,476.86,IF(AF1892=12,510.22,IF(AF1892=13,340.94,IF(AF1892=14,301.53,IF(AF1892=15,647.78,IF(AF1892=16,431.68,IF(AF1892=17,383.24,IF(AF1892=18,836.07,IF(AF1892=19,559.61,IF(AF1892=20,499.27))))))))))))))))))</f>
        <v>0</v>
      </c>
      <c r="AG1893" s="52">
        <f>IF(AG1892=3,498.89,IF(AG1892=4,361.29,IF(AG1892=5,250.38,IF(AG1892=6,629.22,IF(AG1892=7,456.21,IF(AG1892=8,316.16,IF(AG1892=9,815.35,IF(AG1892=10,572.19,IF(AG1892=11,402.59,IF(AG1892=12,522.33,IF(AG1892=13,378.28,IF(AG1892=14,262.15,IF(AG1892=15,658.8,IF(AG1892=16,477.66,IF(AG1892=17,331.01,IF(AG1892=18,853.67,IF(AG1892=19,599.08,IF(AG1892=20,421.51))))))))))))))))))</f>
        <v>361.29</v>
      </c>
      <c r="AH1893" s="52">
        <f>IF(AH1892=3,359.85,IF(AH1892=4,130.83,IF(AH1892=5,78.61,IF(AH1892=6,427.19,IF(AH1892=7,160.77,IF(AH1892=8,95.38,IF(AH1892=9,568.37,IF(AH1892=10,204.4,IF(AH1892=11,132.96,IF(AH1892=12,376.76,IF(AH1892=13,136.98,IF(AH1892=14,82.31,IF(AH1892=15,447.27,IF(AH1892=16,168.32,IF(AH1892=17,99.86,IF(AH1892=18,595.08,IF(AH1892=19,214.01,IF(AH1892=20,139.21))))))))))))))))))</f>
        <v>130.83000000000001</v>
      </c>
      <c r="AI1893" s="52" t="b">
        <f>IF(AI1892=3,196.17,IF(AI1892=4,89.93,IF(AI1892=5,48.88,IF(AI1892=6,246.08,IF(AI1892=7,112.07,IF(AI1892=8,61.92,IF(AI1892=9,297.11,IF(AI1892=10,140.41,IF(AI1892=11,79.67,IF(AI1892=12,205.39,IF(AI1892=13,94.16,IF(AI1892=14,51.17,IF(AI1892=15,257.64,IF(AI1892=16,117.33,IF(AI1892=17,64.83,IF(AI1892=18,311.07,IF(AI1892=19,147.01,IF(AI1892=20,83.42))))))))))))))))))</f>
        <v>0</v>
      </c>
      <c r="AJ1893" s="52" t="b">
        <f>IF(AJ1892=3,108.35,IF(AJ1892=4,64.65,IF(AJ1892=5,45.75,IF(AJ1892=6,144.27,IF(AJ1892=7,86.58,IF(AJ1892=8,61.46,IF(AJ1892=9,195.16,IF(AJ1892=10,118.24,IF(AJ1892=11,83.88,IF(AJ1892=12,113.44,IF(AJ1892=13,67.69,IF(AJ1892=14,47.9,IF(AJ1892=15,151.05,IF(AJ1892=16,90.65,IF(AJ1892=17,64.34,IF(AJ1892=18,204.34,IF(AJ1892=19,123.8,IF(AJ1892=20,87.83))))))))))))))))))</f>
        <v>0</v>
      </c>
      <c r="AK1893" s="52" t="b">
        <f>IF(AK1892=3,140.85,IF(AK1892=4,104.84,IF(AK1892=5,53.32,IF(AK1892=6,286.46,IF(AK1892=7,119.42,IF(AK1892=8,63.42,IF(AK1892=9,413.27,IF(AK1892=10,141.33,IF(AK1892=11,146,IF(AK1892=12,147.47,IF(AK1892=13,109.77,IF(AK1892=14,55.82,IF(AK1892=15,299.92,IF(AK1892=16,125.03,IF(AK1892=17,66.4,IF(AK1892=18,432.69,IF(AK1892=19,147.97,IF(AK1892=20,152.86))))))))))))))))))</f>
        <v>0</v>
      </c>
      <c r="AL1893" s="52" t="b">
        <f>IF(AL1892=3,351.42,IF(AL1892=4,547.22,IF(AL1892=5,156.33,IF(AL1892=6,722.99,IF(AL1892=7,638.96,IF(AL1892=8,188.79,IF(AL1892=9,946.4,IF(AL1892=10,699.46,IF(AL1892=11,361.7,IF(AL1892=12,367.94,IF(AL1892=13,572.94,IF(AL1892=14,163.68,IF(AL1892=15,756.97,IF(AL1892=16,668.99,IF(AL1892=17,197.66,IF(AL1892=18,990.88,IF(AL1892=19,732.33,IF(AL1892=20,378.7))))))))))))))))))</f>
        <v>0</v>
      </c>
      <c r="AM1893" s="52" t="b">
        <f>IF(AM1892=3,46.41,IF(AM1892=4,19.01,IF(AM1892=5,15.96,IF(AM1892=6,78.9,IF(AM1892=7,32.34,IF(AM1892=8,27.09,IF(AM1892=9,125.27,IF(AM1892=10,48.48,IF(AM1892=11,43.47,IF(AM1892=12,48.59,IF(AM1892=13,19.9,IF(AM1892=14,16.71,IF(AM1892=15,82.61,IF(AM1892=16,33.86,IF(AM1892=17,28.36,IF(AM1892=18,131.15,IF(AM1892=19,50.76,IF(AM1892=20,45.51))))))))))))))))))</f>
        <v>0</v>
      </c>
      <c r="AO1893" s="4">
        <f t="shared" si="4349"/>
        <v>0</v>
      </c>
      <c r="AP1893" s="4">
        <f t="shared" si="4350"/>
        <v>0</v>
      </c>
      <c r="AQ1893" s="4">
        <f t="shared" si="4361"/>
        <v>0</v>
      </c>
      <c r="AU1893" s="297"/>
      <c r="AV1893" s="316"/>
      <c r="AW1893" s="309"/>
      <c r="AX1893" s="322" t="s">
        <v>54</v>
      </c>
      <c r="AY1893" s="293"/>
      <c r="AZ1893" s="10" t="s">
        <v>36</v>
      </c>
      <c r="BA1893" s="12">
        <f>IF(BX1893=FALSE,0,BX1893)</f>
        <v>0</v>
      </c>
      <c r="BB1893" s="12" t="s">
        <v>36</v>
      </c>
      <c r="BC1893" s="12">
        <f>IF(BY1893=FALSE,0,BY1893)</f>
        <v>0</v>
      </c>
      <c r="BD1893" s="12">
        <f>IF(BZ1893=FALSE,0,BZ1893)</f>
        <v>0</v>
      </c>
      <c r="BE1893" s="12" t="s">
        <v>36</v>
      </c>
      <c r="BF1893" s="12">
        <f>IF(CA1893=FALSE,0,CA1893)</f>
        <v>722.58</v>
      </c>
      <c r="BG1893" s="12" t="s">
        <v>36</v>
      </c>
      <c r="BH1893" s="12" t="s">
        <v>36</v>
      </c>
      <c r="BI1893" s="12" t="s">
        <v>36</v>
      </c>
      <c r="BJ1893" s="12" t="s">
        <v>36</v>
      </c>
      <c r="BK1893" s="12">
        <f>IF(CB1893=FALSE,0,CB1893)</f>
        <v>261.66000000000003</v>
      </c>
      <c r="BL1893" s="12" t="s">
        <v>36</v>
      </c>
      <c r="BM1893" s="12">
        <f>IF(CC1893=FALSE,0,CC1893)</f>
        <v>0</v>
      </c>
      <c r="BN1893" s="12" t="s">
        <v>36</v>
      </c>
      <c r="BO1893" s="12">
        <f>IF(CD1893=FALSE,0,CD1893)</f>
        <v>0</v>
      </c>
      <c r="BP1893" s="12">
        <f>IF(CE1893=FALSE,0,CE1893)</f>
        <v>0</v>
      </c>
      <c r="BQ1893" s="12">
        <f>IF(CF1893=FALSE,0,CF1893)</f>
        <v>0</v>
      </c>
      <c r="BR1893" s="12" t="s">
        <v>36</v>
      </c>
      <c r="BS1893" s="12">
        <f>IF(CG1893=FALSE,0,CG1893)</f>
        <v>0</v>
      </c>
      <c r="BT1893" s="12" t="s">
        <v>36</v>
      </c>
      <c r="BU1893" s="27" t="s">
        <v>336</v>
      </c>
      <c r="BX1893" s="52" t="b">
        <f>IF(AD1892=3,1896.3,IF(AD1892=4,1249.18,IF(AD1892=5,476.76,IF(AD1892=6,3974,IF(AD1892=7,1481.5,IF(AD1892=8,567.82,IF(AD1892=9,5364.7,IF(AD1892=10,1659.18,IF(AD1892=11,1172.3)))))))))</f>
        <v>0</v>
      </c>
      <c r="BY1893" s="52" t="b">
        <f>IF(AE1892=5,2411.56,IF(AE1892=8,2817.26,IF(AE1892=11,2857.82)))</f>
        <v>0</v>
      </c>
      <c r="BZ1893" s="52" t="b">
        <f>IF(AF1892=3,974.64,IF(AF1892=4,651.28,IF(AF1892=5,575.98,IF(AF1892=6,1237.4,IF(AF1892=7,824.6,IF(AF1892=8,732.08,IF(AF1892=9,1597.08,IF(AF1892=10,1068.98,IF(AF1892=11,953.72)))))))))</f>
        <v>0</v>
      </c>
      <c r="CA1893" s="52">
        <f>IF(AG1892=3,997.78,IF(AG1892=4,722.58,IF(AG1892=5,500.76,IF(AG1892=6,1258.44,IF(AG1892=7,912.42,IF(AG1892=8,632.32,IF(AG1892=9,1630.7,IF(AG1892=10,1144.38,IF(AG1892=11,805.18)))))))))</f>
        <v>722.58</v>
      </c>
      <c r="CB1893" s="52">
        <f>IF(AH1892=3,719.7,IF(AH1892=4,261.66,IF(AH1892=5,157.22,IF(AH1892=6,854.38,IF(AH1892=7,321.54,IF(AH1892=8,190.76,IF(AH1892=9,1136.74,IF(AH1892=10,408.8,IF(AH1892=11,265.92)))))))))</f>
        <v>261.66000000000003</v>
      </c>
      <c r="CC1893" s="52" t="b">
        <f>IF(AI1892=3,392.34,IF(AI1892=4,179.86,IF(AI1892=5,97.76,IF(AI1892=6,492.16,IF(AI1892=7,224.14,IF(AI1892=8,123.84,IF(AI1892=9,594.22,IF(AI1892=10,280.82,IF(AI1892=11,159.34)))))))))</f>
        <v>0</v>
      </c>
      <c r="CD1893" s="52" t="b">
        <f>IF(AJ1892=3,216.7,IF(AJ1892=4,129.3,IF(AJ1892=5,91.5,IF(AJ1892=6,288.54,IF(AJ1892=7,173.16,IF(AJ1892=8,122.92,IF(AJ1892=9,390.32,IF(AJ1892=10,236.48,IF(AJ1892=11,167.76)))))))))</f>
        <v>0</v>
      </c>
      <c r="CE1893" s="52" t="b">
        <f>IF(AK1892=3,281.7,IF(AK1892=4,209.68,IF(AK1892=5,106.64,IF(AK1892=6,572.92,IF(AK1892=7,238.84,IF(AK1892=8,126.84,IF(AK1892=9,826.54,IF(AK1892=10,282.66,IF(AK1892=11,292)))))))))</f>
        <v>0</v>
      </c>
      <c r="CF1893" s="52" t="b">
        <f>IF(AL1892=3,702.84,IF(AL1892=4,1094.44,IF(AL1892=5,312.66,IF(AL1892=6,1445.98,IF(AL1892=7,1277.92,IF(AL1892=8,377.58,IF(AL1892=9,1892.8,IF(AL1892=10,1398.92,IF(AL1892=11,723.4)))))))))</f>
        <v>0</v>
      </c>
      <c r="CG1893" s="52" t="b">
        <f>IF(AM1892=3,92.82,IF(AM1892=4,38.02,IF(AM1892=5,31.92,IF(AM1892=6,157.8,IF(AM1892=7,64.68,IF(AM1892=8,54.18,IF(AM1892=9,250.54,IF(AM1892=10,96.96,IF(AM1892=11,86.94)))))))))</f>
        <v>0</v>
      </c>
    </row>
    <row r="1894" spans="1:88" ht="30" customHeight="1">
      <c r="A1894" s="298"/>
      <c r="B1894" s="298" t="s">
        <v>257</v>
      </c>
      <c r="C1894" s="307">
        <f>C1885</f>
        <v>3641</v>
      </c>
      <c r="D1894" s="298" t="s">
        <v>27</v>
      </c>
      <c r="E1894" s="36" t="s">
        <v>28</v>
      </c>
      <c r="F1894" s="10">
        <f>G1894+I1894+J1894+L1894+Q1894+S1894+U1894+V1894+W1894+Y1894+Z1894</f>
        <v>1791808.92</v>
      </c>
      <c r="G1894" s="44">
        <f>G1885</f>
        <v>0</v>
      </c>
      <c r="H1894" s="13">
        <f t="shared" ref="H1894:Z1899" si="4383">H1885</f>
        <v>0</v>
      </c>
      <c r="I1894" s="13">
        <f t="shared" si="4383"/>
        <v>0</v>
      </c>
      <c r="J1894" s="13">
        <f t="shared" si="4383"/>
        <v>0</v>
      </c>
      <c r="K1894" s="13">
        <f t="shared" si="4383"/>
        <v>0</v>
      </c>
      <c r="L1894" s="13">
        <f t="shared" si="4383"/>
        <v>1315456.8899999999</v>
      </c>
      <c r="M1894" s="13">
        <f t="shared" si="4383"/>
        <v>1315456.8899999999</v>
      </c>
      <c r="N1894" s="13">
        <f t="shared" si="4383"/>
        <v>0</v>
      </c>
      <c r="O1894" s="13">
        <f t="shared" si="4383"/>
        <v>0</v>
      </c>
      <c r="P1894" s="13">
        <f t="shared" si="4383"/>
        <v>0</v>
      </c>
      <c r="Q1894" s="13">
        <f t="shared" si="4383"/>
        <v>476352.03</v>
      </c>
      <c r="R1894" s="13">
        <f t="shared" si="4383"/>
        <v>0</v>
      </c>
      <c r="S1894" s="13">
        <f t="shared" si="4383"/>
        <v>0</v>
      </c>
      <c r="T1894" s="13">
        <f t="shared" si="4383"/>
        <v>0</v>
      </c>
      <c r="U1894" s="13">
        <f t="shared" si="4383"/>
        <v>0</v>
      </c>
      <c r="V1894" s="13">
        <f t="shared" si="4383"/>
        <v>0</v>
      </c>
      <c r="W1894" s="13">
        <f t="shared" si="4383"/>
        <v>0</v>
      </c>
      <c r="X1894" s="13">
        <f t="shared" si="4383"/>
        <v>0</v>
      </c>
      <c r="Y1894" s="13">
        <f t="shared" si="4383"/>
        <v>0</v>
      </c>
      <c r="Z1894" s="13">
        <f t="shared" si="4383"/>
        <v>0</v>
      </c>
      <c r="AA1894" s="27" t="s">
        <v>328</v>
      </c>
      <c r="AO1894" s="4">
        <f t="shared" si="4349"/>
        <v>0</v>
      </c>
      <c r="AP1894" s="4">
        <f t="shared" si="4350"/>
        <v>0</v>
      </c>
      <c r="AQ1894" s="4">
        <f t="shared" si="4361"/>
        <v>0</v>
      </c>
      <c r="AU1894" s="298"/>
      <c r="AV1894" s="298" t="s">
        <v>257</v>
      </c>
      <c r="AW1894" s="307">
        <f>AW1885</f>
        <v>9312</v>
      </c>
      <c r="AX1894" s="298" t="s">
        <v>27</v>
      </c>
      <c r="AY1894" s="36" t="s">
        <v>28</v>
      </c>
      <c r="AZ1894" s="10">
        <f>BA1894+BC1894+BD1894+BF1894+BK1894+BM1894+BO1894+BP1894+BQ1894+BS1894+BT1894</f>
        <v>3583617.84</v>
      </c>
      <c r="BA1894" s="44">
        <f>BA1885</f>
        <v>0</v>
      </c>
      <c r="BB1894" s="13">
        <f t="shared" ref="BB1894:BT1894" si="4384">BB1885</f>
        <v>0</v>
      </c>
      <c r="BC1894" s="13">
        <f t="shared" si="4384"/>
        <v>0</v>
      </c>
      <c r="BD1894" s="13">
        <f t="shared" si="4384"/>
        <v>0</v>
      </c>
      <c r="BE1894" s="13">
        <f t="shared" si="4384"/>
        <v>0</v>
      </c>
      <c r="BF1894" s="13">
        <f t="shared" si="4384"/>
        <v>2630913.7799999998</v>
      </c>
      <c r="BG1894" s="13">
        <f t="shared" si="4384"/>
        <v>2630913.7799999998</v>
      </c>
      <c r="BH1894" s="13">
        <f t="shared" si="4384"/>
        <v>0</v>
      </c>
      <c r="BI1894" s="13">
        <f t="shared" si="4384"/>
        <v>0</v>
      </c>
      <c r="BJ1894" s="13">
        <f t="shared" si="4384"/>
        <v>0</v>
      </c>
      <c r="BK1894" s="13">
        <f t="shared" si="4384"/>
        <v>952704.06</v>
      </c>
      <c r="BL1894" s="13">
        <f t="shared" si="4384"/>
        <v>0</v>
      </c>
      <c r="BM1894" s="13">
        <f t="shared" si="4384"/>
        <v>0</v>
      </c>
      <c r="BN1894" s="13">
        <f t="shared" si="4384"/>
        <v>0</v>
      </c>
      <c r="BO1894" s="13">
        <f t="shared" si="4384"/>
        <v>0</v>
      </c>
      <c r="BP1894" s="13">
        <f t="shared" si="4384"/>
        <v>0</v>
      </c>
      <c r="BQ1894" s="13">
        <f t="shared" si="4384"/>
        <v>0</v>
      </c>
      <c r="BR1894" s="13">
        <f t="shared" si="4384"/>
        <v>0</v>
      </c>
      <c r="BS1894" s="13">
        <f t="shared" si="4384"/>
        <v>0</v>
      </c>
      <c r="BT1894" s="13">
        <f t="shared" si="4384"/>
        <v>0</v>
      </c>
      <c r="BU1894" s="27" t="s">
        <v>328</v>
      </c>
      <c r="CI1894" s="32">
        <f>BF1894-BG1894</f>
        <v>0</v>
      </c>
    </row>
    <row r="1895" spans="1:88" ht="60" customHeight="1">
      <c r="A1895" s="299"/>
      <c r="B1895" s="299"/>
      <c r="C1895" s="308"/>
      <c r="D1895" s="300"/>
      <c r="E1895" s="36" t="s">
        <v>29</v>
      </c>
      <c r="F1895" s="10">
        <f t="shared" ref="F1895:F1899" si="4385">G1895+I1895+J1895+L1895+Q1895+S1895+U1895+V1895+W1895+Y1895+Z1895</f>
        <v>0</v>
      </c>
      <c r="G1895" s="13">
        <f t="shared" ref="G1895:V1899" si="4386">G1886</f>
        <v>0</v>
      </c>
      <c r="H1895" s="13">
        <f t="shared" si="4386"/>
        <v>0</v>
      </c>
      <c r="I1895" s="13">
        <f t="shared" si="4386"/>
        <v>0</v>
      </c>
      <c r="J1895" s="13">
        <f t="shared" si="4386"/>
        <v>0</v>
      </c>
      <c r="K1895" s="13">
        <f t="shared" si="4386"/>
        <v>0</v>
      </c>
      <c r="L1895" s="13">
        <f t="shared" si="4386"/>
        <v>0</v>
      </c>
      <c r="M1895" s="13">
        <f t="shared" si="4386"/>
        <v>0</v>
      </c>
      <c r="N1895" s="13">
        <f t="shared" si="4386"/>
        <v>0</v>
      </c>
      <c r="O1895" s="13">
        <f t="shared" si="4386"/>
        <v>0</v>
      </c>
      <c r="P1895" s="13">
        <f t="shared" si="4386"/>
        <v>0</v>
      </c>
      <c r="Q1895" s="13">
        <f t="shared" si="4386"/>
        <v>0</v>
      </c>
      <c r="R1895" s="13">
        <f t="shared" si="4386"/>
        <v>0</v>
      </c>
      <c r="S1895" s="13">
        <f t="shared" si="4386"/>
        <v>0</v>
      </c>
      <c r="T1895" s="13">
        <f t="shared" si="4386"/>
        <v>0</v>
      </c>
      <c r="U1895" s="13">
        <f t="shared" si="4386"/>
        <v>0</v>
      </c>
      <c r="V1895" s="13">
        <f t="shared" si="4386"/>
        <v>0</v>
      </c>
      <c r="W1895" s="13">
        <f t="shared" si="4383"/>
        <v>0</v>
      </c>
      <c r="X1895" s="13">
        <f t="shared" si="4383"/>
        <v>0</v>
      </c>
      <c r="Y1895" s="13">
        <f t="shared" si="4383"/>
        <v>0</v>
      </c>
      <c r="Z1895" s="13">
        <f t="shared" si="4383"/>
        <v>0</v>
      </c>
      <c r="AA1895" s="27" t="s">
        <v>329</v>
      </c>
      <c r="AO1895" s="4">
        <f t="shared" si="4349"/>
        <v>0</v>
      </c>
      <c r="AP1895" s="4">
        <f t="shared" si="4350"/>
        <v>0</v>
      </c>
      <c r="AQ1895" s="4">
        <f t="shared" si="4361"/>
        <v>0</v>
      </c>
      <c r="AU1895" s="299"/>
      <c r="AV1895" s="299"/>
      <c r="AW1895" s="308"/>
      <c r="AX1895" s="300"/>
      <c r="AY1895" s="36" t="s">
        <v>29</v>
      </c>
      <c r="AZ1895" s="10">
        <f t="shared" ref="AZ1895:AZ1899" si="4387">BA1895+BC1895+BD1895+BF1895+BK1895+BM1895+BO1895+BP1895+BQ1895+BS1895+BT1895</f>
        <v>70776.929999999993</v>
      </c>
      <c r="BA1895" s="13">
        <f t="shared" ref="BA1895:BT1895" si="4388">BA1886</f>
        <v>0</v>
      </c>
      <c r="BB1895" s="13">
        <f t="shared" si="4388"/>
        <v>0</v>
      </c>
      <c r="BC1895" s="13">
        <f t="shared" si="4388"/>
        <v>70776.929999999993</v>
      </c>
      <c r="BD1895" s="13">
        <f t="shared" si="4388"/>
        <v>0</v>
      </c>
      <c r="BE1895" s="13">
        <f t="shared" si="4388"/>
        <v>0</v>
      </c>
      <c r="BF1895" s="13">
        <f t="shared" si="4388"/>
        <v>0</v>
      </c>
      <c r="BG1895" s="13">
        <f t="shared" si="4388"/>
        <v>0</v>
      </c>
      <c r="BH1895" s="13">
        <f t="shared" si="4388"/>
        <v>0</v>
      </c>
      <c r="BI1895" s="13">
        <f t="shared" si="4388"/>
        <v>0</v>
      </c>
      <c r="BJ1895" s="13">
        <f t="shared" si="4388"/>
        <v>0</v>
      </c>
      <c r="BK1895" s="13">
        <f t="shared" si="4388"/>
        <v>0</v>
      </c>
      <c r="BL1895" s="13">
        <f t="shared" si="4388"/>
        <v>0</v>
      </c>
      <c r="BM1895" s="13">
        <f t="shared" si="4388"/>
        <v>0</v>
      </c>
      <c r="BN1895" s="13">
        <f t="shared" si="4388"/>
        <v>0</v>
      </c>
      <c r="BO1895" s="13">
        <f t="shared" si="4388"/>
        <v>0</v>
      </c>
      <c r="BP1895" s="13">
        <f t="shared" si="4388"/>
        <v>0</v>
      </c>
      <c r="BQ1895" s="13">
        <f t="shared" si="4388"/>
        <v>0</v>
      </c>
      <c r="BR1895" s="13">
        <f t="shared" si="4388"/>
        <v>0</v>
      </c>
      <c r="BS1895" s="13">
        <f t="shared" si="4388"/>
        <v>0</v>
      </c>
      <c r="BT1895" s="13">
        <f t="shared" si="4388"/>
        <v>0</v>
      </c>
      <c r="BU1895" s="27" t="s">
        <v>329</v>
      </c>
    </row>
    <row r="1896" spans="1:88" ht="120" customHeight="1">
      <c r="A1896" s="299"/>
      <c r="B1896" s="299"/>
      <c r="C1896" s="308"/>
      <c r="D1896" s="298" t="s">
        <v>30</v>
      </c>
      <c r="E1896" s="36" t="s">
        <v>31</v>
      </c>
      <c r="F1896" s="10">
        <f t="shared" si="4385"/>
        <v>0</v>
      </c>
      <c r="G1896" s="13">
        <f t="shared" si="4386"/>
        <v>0</v>
      </c>
      <c r="H1896" s="13">
        <f t="shared" si="4383"/>
        <v>0</v>
      </c>
      <c r="I1896" s="13">
        <f t="shared" si="4383"/>
        <v>0</v>
      </c>
      <c r="J1896" s="13">
        <f t="shared" si="4383"/>
        <v>0</v>
      </c>
      <c r="K1896" s="13">
        <f t="shared" si="4383"/>
        <v>0</v>
      </c>
      <c r="L1896" s="13">
        <f t="shared" si="4383"/>
        <v>0</v>
      </c>
      <c r="M1896" s="13">
        <f t="shared" si="4383"/>
        <v>0</v>
      </c>
      <c r="N1896" s="13">
        <f t="shared" si="4383"/>
        <v>0</v>
      </c>
      <c r="O1896" s="13">
        <f t="shared" si="4383"/>
        <v>0</v>
      </c>
      <c r="P1896" s="13">
        <f t="shared" si="4383"/>
        <v>0</v>
      </c>
      <c r="Q1896" s="13">
        <f t="shared" si="4383"/>
        <v>0</v>
      </c>
      <c r="R1896" s="13">
        <f t="shared" si="4383"/>
        <v>0</v>
      </c>
      <c r="S1896" s="13">
        <f t="shared" si="4383"/>
        <v>0</v>
      </c>
      <c r="T1896" s="13">
        <f t="shared" si="4383"/>
        <v>0</v>
      </c>
      <c r="U1896" s="13">
        <f t="shared" si="4383"/>
        <v>0</v>
      </c>
      <c r="V1896" s="13">
        <f t="shared" si="4383"/>
        <v>0</v>
      </c>
      <c r="W1896" s="13">
        <f t="shared" si="4383"/>
        <v>0</v>
      </c>
      <c r="X1896" s="13">
        <f t="shared" si="4383"/>
        <v>0</v>
      </c>
      <c r="Y1896" s="13">
        <f t="shared" si="4383"/>
        <v>0</v>
      </c>
      <c r="Z1896" s="13">
        <f t="shared" si="4383"/>
        <v>0</v>
      </c>
      <c r="AA1896" s="27" t="s">
        <v>330</v>
      </c>
      <c r="AO1896" s="4">
        <f t="shared" si="4349"/>
        <v>0</v>
      </c>
      <c r="AP1896" s="4">
        <f t="shared" si="4350"/>
        <v>0</v>
      </c>
      <c r="AQ1896" s="4">
        <f t="shared" si="4361"/>
        <v>0</v>
      </c>
      <c r="AT1896" s="32">
        <f>AZ1896-BC1896</f>
        <v>0</v>
      </c>
      <c r="AU1896" s="299"/>
      <c r="AV1896" s="299"/>
      <c r="AW1896" s="308"/>
      <c r="AX1896" s="298" t="s">
        <v>30</v>
      </c>
      <c r="AY1896" s="36" t="s">
        <v>31</v>
      </c>
      <c r="AZ1896" s="10">
        <f t="shared" si="4387"/>
        <v>2747411.45</v>
      </c>
      <c r="BA1896" s="13">
        <f t="shared" ref="BA1896:BT1896" si="4389">BA1887</f>
        <v>0</v>
      </c>
      <c r="BB1896" s="13">
        <f t="shared" si="4389"/>
        <v>0</v>
      </c>
      <c r="BC1896" s="13">
        <f t="shared" si="4389"/>
        <v>2747411.45</v>
      </c>
      <c r="BD1896" s="13">
        <f t="shared" si="4389"/>
        <v>0</v>
      </c>
      <c r="BE1896" s="13">
        <f t="shared" si="4389"/>
        <v>0</v>
      </c>
      <c r="BF1896" s="13">
        <f t="shared" si="4389"/>
        <v>0</v>
      </c>
      <c r="BG1896" s="13">
        <f t="shared" si="4389"/>
        <v>0</v>
      </c>
      <c r="BH1896" s="13">
        <f t="shared" si="4389"/>
        <v>0</v>
      </c>
      <c r="BI1896" s="13">
        <f t="shared" si="4389"/>
        <v>0</v>
      </c>
      <c r="BJ1896" s="13">
        <f t="shared" si="4389"/>
        <v>0</v>
      </c>
      <c r="BK1896" s="13">
        <f t="shared" si="4389"/>
        <v>0</v>
      </c>
      <c r="BL1896" s="13">
        <f t="shared" si="4389"/>
        <v>0</v>
      </c>
      <c r="BM1896" s="13">
        <f t="shared" si="4389"/>
        <v>0</v>
      </c>
      <c r="BN1896" s="13">
        <f t="shared" si="4389"/>
        <v>0</v>
      </c>
      <c r="BO1896" s="13">
        <f t="shared" si="4389"/>
        <v>0</v>
      </c>
      <c r="BP1896" s="13">
        <f t="shared" si="4389"/>
        <v>0</v>
      </c>
      <c r="BQ1896" s="13">
        <f t="shared" si="4389"/>
        <v>0</v>
      </c>
      <c r="BR1896" s="13">
        <f t="shared" si="4389"/>
        <v>0</v>
      </c>
      <c r="BS1896" s="13">
        <f t="shared" si="4389"/>
        <v>0</v>
      </c>
      <c r="BT1896" s="13">
        <f t="shared" si="4389"/>
        <v>0</v>
      </c>
      <c r="BU1896" s="27" t="s">
        <v>330</v>
      </c>
    </row>
    <row r="1897" spans="1:88" ht="30" customHeight="1">
      <c r="A1897" s="299"/>
      <c r="B1897" s="299"/>
      <c r="C1897" s="308"/>
      <c r="D1897" s="299"/>
      <c r="E1897" s="36" t="s">
        <v>32</v>
      </c>
      <c r="F1897" s="10">
        <f t="shared" si="4385"/>
        <v>0</v>
      </c>
      <c r="G1897" s="13">
        <f t="shared" si="4386"/>
        <v>0</v>
      </c>
      <c r="H1897" s="13">
        <f t="shared" si="4383"/>
        <v>0</v>
      </c>
      <c r="I1897" s="13">
        <f t="shared" si="4383"/>
        <v>0</v>
      </c>
      <c r="J1897" s="13">
        <f t="shared" si="4383"/>
        <v>0</v>
      </c>
      <c r="K1897" s="13">
        <f t="shared" si="4383"/>
        <v>0</v>
      </c>
      <c r="L1897" s="13">
        <f t="shared" si="4383"/>
        <v>0</v>
      </c>
      <c r="M1897" s="13">
        <f t="shared" si="4383"/>
        <v>0</v>
      </c>
      <c r="N1897" s="13">
        <f t="shared" si="4383"/>
        <v>0</v>
      </c>
      <c r="O1897" s="13">
        <f t="shared" si="4383"/>
        <v>0</v>
      </c>
      <c r="P1897" s="13">
        <f t="shared" si="4383"/>
        <v>0</v>
      </c>
      <c r="Q1897" s="13">
        <f t="shared" si="4383"/>
        <v>0</v>
      </c>
      <c r="R1897" s="13">
        <f t="shared" si="4383"/>
        <v>0</v>
      </c>
      <c r="S1897" s="13">
        <f t="shared" si="4383"/>
        <v>0</v>
      </c>
      <c r="T1897" s="13">
        <f t="shared" si="4383"/>
        <v>0</v>
      </c>
      <c r="U1897" s="13">
        <f t="shared" si="4383"/>
        <v>0</v>
      </c>
      <c r="V1897" s="13">
        <f t="shared" si="4383"/>
        <v>0</v>
      </c>
      <c r="W1897" s="13">
        <f t="shared" si="4383"/>
        <v>0</v>
      </c>
      <c r="X1897" s="13">
        <f t="shared" si="4383"/>
        <v>0</v>
      </c>
      <c r="Y1897" s="13">
        <f t="shared" si="4383"/>
        <v>0</v>
      </c>
      <c r="Z1897" s="13">
        <f t="shared" si="4383"/>
        <v>0</v>
      </c>
      <c r="AA1897" s="27" t="s">
        <v>331</v>
      </c>
      <c r="AO1897" s="4">
        <f t="shared" si="4349"/>
        <v>0</v>
      </c>
      <c r="AP1897" s="4">
        <f t="shared" si="4350"/>
        <v>0</v>
      </c>
      <c r="AQ1897" s="4">
        <f t="shared" si="4361"/>
        <v>0</v>
      </c>
      <c r="AU1897" s="299"/>
      <c r="AV1897" s="299"/>
      <c r="AW1897" s="308"/>
      <c r="AX1897" s="299"/>
      <c r="AY1897" s="36" t="s">
        <v>32</v>
      </c>
      <c r="AZ1897" s="10">
        <f t="shared" si="4387"/>
        <v>4259503.75</v>
      </c>
      <c r="BA1897" s="13">
        <f t="shared" ref="BA1897:BT1897" si="4390">BA1888</f>
        <v>0</v>
      </c>
      <c r="BB1897" s="13">
        <f t="shared" si="4390"/>
        <v>0</v>
      </c>
      <c r="BC1897" s="13">
        <f t="shared" si="4390"/>
        <v>4259503.75</v>
      </c>
      <c r="BD1897" s="13">
        <f t="shared" si="4390"/>
        <v>0</v>
      </c>
      <c r="BE1897" s="13">
        <f t="shared" si="4390"/>
        <v>0</v>
      </c>
      <c r="BF1897" s="13">
        <f t="shared" si="4390"/>
        <v>0</v>
      </c>
      <c r="BG1897" s="13">
        <f t="shared" si="4390"/>
        <v>0</v>
      </c>
      <c r="BH1897" s="13">
        <f t="shared" si="4390"/>
        <v>0</v>
      </c>
      <c r="BI1897" s="13">
        <f t="shared" si="4390"/>
        <v>0</v>
      </c>
      <c r="BJ1897" s="13">
        <f t="shared" si="4390"/>
        <v>0</v>
      </c>
      <c r="BK1897" s="13">
        <f t="shared" si="4390"/>
        <v>0</v>
      </c>
      <c r="BL1897" s="13">
        <f t="shared" si="4390"/>
        <v>0</v>
      </c>
      <c r="BM1897" s="13">
        <f t="shared" si="4390"/>
        <v>0</v>
      </c>
      <c r="BN1897" s="13">
        <f t="shared" si="4390"/>
        <v>0</v>
      </c>
      <c r="BO1897" s="13">
        <f t="shared" si="4390"/>
        <v>0</v>
      </c>
      <c r="BP1897" s="13">
        <f t="shared" si="4390"/>
        <v>0</v>
      </c>
      <c r="BQ1897" s="13">
        <f t="shared" si="4390"/>
        <v>0</v>
      </c>
      <c r="BR1897" s="13">
        <f t="shared" si="4390"/>
        <v>0</v>
      </c>
      <c r="BS1897" s="13">
        <f t="shared" si="4390"/>
        <v>0</v>
      </c>
      <c r="BT1897" s="13">
        <f t="shared" si="4390"/>
        <v>0</v>
      </c>
      <c r="BU1897" s="27" t="s">
        <v>331</v>
      </c>
    </row>
    <row r="1898" spans="1:88" ht="30" customHeight="1">
      <c r="A1898" s="299"/>
      <c r="B1898" s="299"/>
      <c r="C1898" s="308"/>
      <c r="D1898" s="299"/>
      <c r="E1898" s="36" t="s">
        <v>33</v>
      </c>
      <c r="F1898" s="10">
        <f t="shared" si="4385"/>
        <v>0</v>
      </c>
      <c r="G1898" s="13">
        <f t="shared" si="4386"/>
        <v>0</v>
      </c>
      <c r="H1898" s="13">
        <f t="shared" si="4383"/>
        <v>0</v>
      </c>
      <c r="I1898" s="13">
        <f t="shared" si="4383"/>
        <v>0</v>
      </c>
      <c r="J1898" s="13">
        <f t="shared" si="4383"/>
        <v>0</v>
      </c>
      <c r="K1898" s="13">
        <f t="shared" si="4383"/>
        <v>0</v>
      </c>
      <c r="L1898" s="13">
        <f t="shared" si="4383"/>
        <v>0</v>
      </c>
      <c r="M1898" s="13">
        <f t="shared" si="4383"/>
        <v>0</v>
      </c>
      <c r="N1898" s="13">
        <f t="shared" si="4383"/>
        <v>0</v>
      </c>
      <c r="O1898" s="13">
        <f t="shared" si="4383"/>
        <v>0</v>
      </c>
      <c r="P1898" s="13">
        <f t="shared" si="4383"/>
        <v>0</v>
      </c>
      <c r="Q1898" s="13">
        <f t="shared" si="4383"/>
        <v>0</v>
      </c>
      <c r="R1898" s="13">
        <f t="shared" si="4383"/>
        <v>0</v>
      </c>
      <c r="S1898" s="13">
        <f t="shared" si="4383"/>
        <v>0</v>
      </c>
      <c r="T1898" s="13">
        <f t="shared" si="4383"/>
        <v>0</v>
      </c>
      <c r="U1898" s="13">
        <f t="shared" si="4383"/>
        <v>0</v>
      </c>
      <c r="V1898" s="13">
        <f t="shared" si="4383"/>
        <v>0</v>
      </c>
      <c r="W1898" s="13">
        <f t="shared" si="4383"/>
        <v>0</v>
      </c>
      <c r="X1898" s="13">
        <f t="shared" si="4383"/>
        <v>0</v>
      </c>
      <c r="Y1898" s="13">
        <f t="shared" si="4383"/>
        <v>0</v>
      </c>
      <c r="Z1898" s="13">
        <f t="shared" si="4383"/>
        <v>0</v>
      </c>
      <c r="AA1898" s="27" t="s">
        <v>332</v>
      </c>
      <c r="AO1898" s="4">
        <f t="shared" si="4349"/>
        <v>0</v>
      </c>
      <c r="AP1898" s="4">
        <f t="shared" si="4350"/>
        <v>0</v>
      </c>
      <c r="AQ1898" s="4">
        <f t="shared" si="4361"/>
        <v>0</v>
      </c>
      <c r="AU1898" s="299"/>
      <c r="AV1898" s="299"/>
      <c r="AW1898" s="308"/>
      <c r="AX1898" s="299"/>
      <c r="AY1898" s="36" t="s">
        <v>33</v>
      </c>
      <c r="AZ1898" s="10">
        <f t="shared" si="4387"/>
        <v>0</v>
      </c>
      <c r="BA1898" s="13">
        <f t="shared" ref="BA1898:BT1898" si="4391">BA1889</f>
        <v>0</v>
      </c>
      <c r="BB1898" s="13">
        <f t="shared" si="4391"/>
        <v>0</v>
      </c>
      <c r="BC1898" s="13">
        <f t="shared" si="4391"/>
        <v>0</v>
      </c>
      <c r="BD1898" s="13">
        <f t="shared" si="4391"/>
        <v>0</v>
      </c>
      <c r="BE1898" s="13">
        <f t="shared" si="4391"/>
        <v>0</v>
      </c>
      <c r="BF1898" s="13">
        <f t="shared" si="4391"/>
        <v>0</v>
      </c>
      <c r="BG1898" s="13">
        <f t="shared" si="4391"/>
        <v>0</v>
      </c>
      <c r="BH1898" s="13">
        <f t="shared" si="4391"/>
        <v>0</v>
      </c>
      <c r="BI1898" s="13">
        <f t="shared" si="4391"/>
        <v>0</v>
      </c>
      <c r="BJ1898" s="13">
        <f t="shared" si="4391"/>
        <v>0</v>
      </c>
      <c r="BK1898" s="13">
        <f t="shared" si="4391"/>
        <v>0</v>
      </c>
      <c r="BL1898" s="13">
        <f t="shared" si="4391"/>
        <v>0</v>
      </c>
      <c r="BM1898" s="13">
        <f t="shared" si="4391"/>
        <v>0</v>
      </c>
      <c r="BN1898" s="13">
        <f t="shared" si="4391"/>
        <v>0</v>
      </c>
      <c r="BO1898" s="13">
        <f t="shared" si="4391"/>
        <v>0</v>
      </c>
      <c r="BP1898" s="13">
        <f t="shared" si="4391"/>
        <v>0</v>
      </c>
      <c r="BQ1898" s="13">
        <f t="shared" si="4391"/>
        <v>0</v>
      </c>
      <c r="BR1898" s="13">
        <f t="shared" si="4391"/>
        <v>0</v>
      </c>
      <c r="BS1898" s="13">
        <f t="shared" si="4391"/>
        <v>0</v>
      </c>
      <c r="BT1898" s="13">
        <f t="shared" si="4391"/>
        <v>0</v>
      </c>
      <c r="BU1898" s="27" t="s">
        <v>332</v>
      </c>
    </row>
    <row r="1899" spans="1:88" ht="30" customHeight="1">
      <c r="A1899" s="299"/>
      <c r="B1899" s="299"/>
      <c r="C1899" s="308"/>
      <c r="D1899" s="300"/>
      <c r="E1899" s="36" t="s">
        <v>34</v>
      </c>
      <c r="F1899" s="10">
        <f t="shared" si="4385"/>
        <v>0</v>
      </c>
      <c r="G1899" s="13">
        <f t="shared" si="4386"/>
        <v>0</v>
      </c>
      <c r="H1899" s="13">
        <f t="shared" si="4383"/>
        <v>0</v>
      </c>
      <c r="I1899" s="13">
        <f t="shared" si="4383"/>
        <v>0</v>
      </c>
      <c r="J1899" s="13">
        <f t="shared" si="4383"/>
        <v>0</v>
      </c>
      <c r="K1899" s="13">
        <f t="shared" si="4383"/>
        <v>0</v>
      </c>
      <c r="L1899" s="13">
        <f t="shared" si="4383"/>
        <v>0</v>
      </c>
      <c r="M1899" s="13">
        <f t="shared" si="4383"/>
        <v>0</v>
      </c>
      <c r="N1899" s="13">
        <f t="shared" si="4383"/>
        <v>0</v>
      </c>
      <c r="O1899" s="13">
        <f t="shared" si="4383"/>
        <v>0</v>
      </c>
      <c r="P1899" s="13">
        <f t="shared" si="4383"/>
        <v>0</v>
      </c>
      <c r="Q1899" s="13">
        <f t="shared" si="4383"/>
        <v>0</v>
      </c>
      <c r="R1899" s="13">
        <f t="shared" si="4383"/>
        <v>0</v>
      </c>
      <c r="S1899" s="13">
        <f t="shared" si="4383"/>
        <v>0</v>
      </c>
      <c r="T1899" s="13">
        <f t="shared" si="4383"/>
        <v>0</v>
      </c>
      <c r="U1899" s="13">
        <f t="shared" si="4383"/>
        <v>0</v>
      </c>
      <c r="V1899" s="13">
        <f t="shared" si="4383"/>
        <v>0</v>
      </c>
      <c r="W1899" s="13">
        <f t="shared" si="4383"/>
        <v>0</v>
      </c>
      <c r="X1899" s="13">
        <f t="shared" si="4383"/>
        <v>0</v>
      </c>
      <c r="Y1899" s="13">
        <f t="shared" si="4383"/>
        <v>0</v>
      </c>
      <c r="Z1899" s="13">
        <f t="shared" si="4383"/>
        <v>0</v>
      </c>
      <c r="AA1899" s="27" t="s">
        <v>333</v>
      </c>
      <c r="AO1899" s="4">
        <f t="shared" si="4349"/>
        <v>0</v>
      </c>
      <c r="AP1899" s="4">
        <f t="shared" si="4350"/>
        <v>0</v>
      </c>
      <c r="AQ1899" s="4">
        <f t="shared" si="4361"/>
        <v>0</v>
      </c>
      <c r="AU1899" s="299"/>
      <c r="AV1899" s="299"/>
      <c r="AW1899" s="308"/>
      <c r="AX1899" s="300"/>
      <c r="AY1899" s="36" t="s">
        <v>34</v>
      </c>
      <c r="AZ1899" s="10">
        <f t="shared" si="4387"/>
        <v>0</v>
      </c>
      <c r="BA1899" s="13">
        <f t="shared" ref="BA1899:BT1899" si="4392">BA1890</f>
        <v>0</v>
      </c>
      <c r="BB1899" s="13">
        <f t="shared" si="4392"/>
        <v>0</v>
      </c>
      <c r="BC1899" s="13">
        <f t="shared" si="4392"/>
        <v>0</v>
      </c>
      <c r="BD1899" s="13">
        <f t="shared" si="4392"/>
        <v>0</v>
      </c>
      <c r="BE1899" s="13">
        <f t="shared" si="4392"/>
        <v>0</v>
      </c>
      <c r="BF1899" s="13">
        <f t="shared" si="4392"/>
        <v>0</v>
      </c>
      <c r="BG1899" s="13">
        <f t="shared" si="4392"/>
        <v>0</v>
      </c>
      <c r="BH1899" s="13">
        <f t="shared" si="4392"/>
        <v>0</v>
      </c>
      <c r="BI1899" s="13">
        <f t="shared" si="4392"/>
        <v>0</v>
      </c>
      <c r="BJ1899" s="13">
        <f t="shared" si="4392"/>
        <v>0</v>
      </c>
      <c r="BK1899" s="13">
        <f t="shared" si="4392"/>
        <v>0</v>
      </c>
      <c r="BL1899" s="13">
        <f t="shared" si="4392"/>
        <v>0</v>
      </c>
      <c r="BM1899" s="13">
        <f t="shared" si="4392"/>
        <v>0</v>
      </c>
      <c r="BN1899" s="13">
        <f t="shared" si="4392"/>
        <v>0</v>
      </c>
      <c r="BO1899" s="13">
        <f t="shared" si="4392"/>
        <v>0</v>
      </c>
      <c r="BP1899" s="13">
        <f t="shared" si="4392"/>
        <v>0</v>
      </c>
      <c r="BQ1899" s="13">
        <f t="shared" si="4392"/>
        <v>0</v>
      </c>
      <c r="BR1899" s="13">
        <f t="shared" si="4392"/>
        <v>0</v>
      </c>
      <c r="BS1899" s="13">
        <f t="shared" si="4392"/>
        <v>0</v>
      </c>
      <c r="BT1899" s="13">
        <f t="shared" si="4392"/>
        <v>0</v>
      </c>
      <c r="BU1899" s="27" t="s">
        <v>333</v>
      </c>
    </row>
    <row r="1900" spans="1:88" ht="30" customHeight="1">
      <c r="A1900" s="299"/>
      <c r="B1900" s="299"/>
      <c r="C1900" s="308"/>
      <c r="D1900" s="311" t="s">
        <v>35</v>
      </c>
      <c r="E1900" s="312"/>
      <c r="F1900" s="10">
        <f>F1894+F1895+F1896+F1897+F1898+F1899</f>
        <v>1791808.92</v>
      </c>
      <c r="G1900" s="10">
        <f t="shared" ref="G1900" si="4393">G1894+G1895+G1896+G1897+G1898+G1899</f>
        <v>0</v>
      </c>
      <c r="H1900" s="10">
        <f t="shared" ref="H1900" si="4394">H1894+H1895+H1896+H1897+H1898+H1899</f>
        <v>0</v>
      </c>
      <c r="I1900" s="10">
        <f t="shared" ref="I1900" si="4395">I1894+I1895+I1896+I1897+I1898+I1899</f>
        <v>0</v>
      </c>
      <c r="J1900" s="10">
        <f t="shared" ref="J1900" si="4396">J1894+J1895+J1896+J1897+J1898+J1899</f>
        <v>0</v>
      </c>
      <c r="K1900" s="10">
        <f t="shared" ref="K1900" si="4397">K1894+K1895+K1896+K1897+K1898+K1899</f>
        <v>0</v>
      </c>
      <c r="L1900" s="10">
        <f t="shared" ref="L1900" si="4398">L1894+L1895+L1896+L1897+L1898+L1899</f>
        <v>1315456.8899999999</v>
      </c>
      <c r="M1900" s="10">
        <f t="shared" ref="M1900" si="4399">M1894+M1895+M1896+M1897+M1898+M1899</f>
        <v>1315456.8899999999</v>
      </c>
      <c r="N1900" s="10">
        <f t="shared" ref="N1900" si="4400">N1894+N1895+N1896+N1897+N1898+N1899</f>
        <v>0</v>
      </c>
      <c r="O1900" s="10">
        <f t="shared" ref="O1900" si="4401">O1894+O1895+O1896+O1897+O1898+O1899</f>
        <v>0</v>
      </c>
      <c r="P1900" s="10">
        <f t="shared" ref="P1900" si="4402">P1894+P1895+P1896+P1897+P1898+P1899</f>
        <v>0</v>
      </c>
      <c r="Q1900" s="10">
        <f t="shared" ref="Q1900" si="4403">Q1894+Q1895+Q1896+Q1897+Q1898+Q1899</f>
        <v>476352.03</v>
      </c>
      <c r="R1900" s="10">
        <f t="shared" ref="R1900" si="4404">R1894+R1895+R1896+R1897+R1898+R1899</f>
        <v>0</v>
      </c>
      <c r="S1900" s="10">
        <f t="shared" ref="S1900" si="4405">S1894+S1895+S1896+S1897+S1898+S1899</f>
        <v>0</v>
      </c>
      <c r="T1900" s="10">
        <f t="shared" ref="T1900" si="4406">T1894+T1895+T1896+T1897+T1898+T1899</f>
        <v>0</v>
      </c>
      <c r="U1900" s="10">
        <f t="shared" ref="U1900" si="4407">U1894+U1895+U1896+U1897+U1898+U1899</f>
        <v>0</v>
      </c>
      <c r="V1900" s="10">
        <f t="shared" ref="V1900" si="4408">V1894+V1895+V1896+V1897+V1898+V1899</f>
        <v>0</v>
      </c>
      <c r="W1900" s="10">
        <f t="shared" ref="W1900" si="4409">W1894+W1895+W1896+W1897+W1898+W1899</f>
        <v>0</v>
      </c>
      <c r="X1900" s="10">
        <f t="shared" ref="X1900" si="4410">X1894+X1895+X1896+X1897+X1898+X1899</f>
        <v>0</v>
      </c>
      <c r="Y1900" s="10">
        <f t="shared" ref="Y1900" si="4411">Y1894+Y1895+Y1896+Y1897+Y1898+Y1899</f>
        <v>0</v>
      </c>
      <c r="Z1900" s="10">
        <f t="shared" ref="Z1900" si="4412">Z1894+Z1895+Z1896+Z1897+Z1898+Z1899</f>
        <v>0</v>
      </c>
      <c r="AA1900" s="27" t="s">
        <v>334</v>
      </c>
      <c r="AO1900" s="4">
        <f t="shared" si="4349"/>
        <v>0</v>
      </c>
      <c r="AP1900" s="4">
        <f t="shared" si="4350"/>
        <v>0</v>
      </c>
      <c r="AQ1900" s="4">
        <f t="shared" si="4361"/>
        <v>0</v>
      </c>
      <c r="AU1900" s="299"/>
      <c r="AV1900" s="299"/>
      <c r="AW1900" s="308"/>
      <c r="AX1900" s="323" t="s">
        <v>35</v>
      </c>
      <c r="AY1900" s="312"/>
      <c r="AZ1900" s="10">
        <f>AZ1894+AZ1895+AZ1896+AZ1897+AZ1898+AZ1899</f>
        <v>10661309.970000001</v>
      </c>
      <c r="BA1900" s="10">
        <f t="shared" ref="BA1900:BT1900" si="4413">BA1894+BA1895+BA1896+BA1897+BA1898+BA1899</f>
        <v>0</v>
      </c>
      <c r="BB1900" s="10">
        <f t="shared" si="4413"/>
        <v>0</v>
      </c>
      <c r="BC1900" s="10">
        <f t="shared" si="4413"/>
        <v>7077692.1300000008</v>
      </c>
      <c r="BD1900" s="10">
        <f t="shared" si="4413"/>
        <v>0</v>
      </c>
      <c r="BE1900" s="10">
        <f t="shared" si="4413"/>
        <v>0</v>
      </c>
      <c r="BF1900" s="10">
        <f t="shared" si="4413"/>
        <v>2630913.7799999998</v>
      </c>
      <c r="BG1900" s="10">
        <f t="shared" si="4413"/>
        <v>2630913.7799999998</v>
      </c>
      <c r="BH1900" s="10">
        <f t="shared" si="4413"/>
        <v>0</v>
      </c>
      <c r="BI1900" s="10">
        <f t="shared" si="4413"/>
        <v>0</v>
      </c>
      <c r="BJ1900" s="10">
        <f t="shared" si="4413"/>
        <v>0</v>
      </c>
      <c r="BK1900" s="10">
        <f t="shared" si="4413"/>
        <v>952704.06</v>
      </c>
      <c r="BL1900" s="10">
        <f t="shared" si="4413"/>
        <v>0</v>
      </c>
      <c r="BM1900" s="10">
        <f t="shared" si="4413"/>
        <v>0</v>
      </c>
      <c r="BN1900" s="10">
        <f t="shared" si="4413"/>
        <v>0</v>
      </c>
      <c r="BO1900" s="10">
        <f t="shared" si="4413"/>
        <v>0</v>
      </c>
      <c r="BP1900" s="10">
        <f t="shared" si="4413"/>
        <v>0</v>
      </c>
      <c r="BQ1900" s="10">
        <f t="shared" si="4413"/>
        <v>0</v>
      </c>
      <c r="BR1900" s="10">
        <f t="shared" si="4413"/>
        <v>0</v>
      </c>
      <c r="BS1900" s="10">
        <f t="shared" si="4413"/>
        <v>0</v>
      </c>
      <c r="BT1900" s="10">
        <f t="shared" si="4413"/>
        <v>0</v>
      </c>
      <c r="BU1900" s="27" t="s">
        <v>334</v>
      </c>
      <c r="CI1900" s="32">
        <f>BF1900-BG1900</f>
        <v>0</v>
      </c>
      <c r="CJ1900" s="123"/>
    </row>
    <row r="1901" spans="1:88" ht="75" customHeight="1">
      <c r="A1901" s="299"/>
      <c r="B1901" s="299"/>
      <c r="C1901" s="308"/>
      <c r="D1901" s="292" t="s">
        <v>53</v>
      </c>
      <c r="E1901" s="293"/>
      <c r="F1901" s="11">
        <f>ROUND(F1900/C1894,2)</f>
        <v>492.12</v>
      </c>
      <c r="G1901" s="11">
        <f>ROUND(G1900/C1894,2)</f>
        <v>0</v>
      </c>
      <c r="H1901" s="11">
        <f>ROUND(H1900/C1894,2)</f>
        <v>0</v>
      </c>
      <c r="I1901" s="11">
        <f>ROUND(I1900/C1894,2)</f>
        <v>0</v>
      </c>
      <c r="J1901" s="11">
        <f>ROUND(J1900/C1894,2)</f>
        <v>0</v>
      </c>
      <c r="K1901" s="11">
        <f>ROUND(K1900/C1894,2)</f>
        <v>0</v>
      </c>
      <c r="L1901" s="11">
        <f>ROUND(L1900/C1894,2)</f>
        <v>361.29</v>
      </c>
      <c r="M1901" s="11">
        <f>ROUND(M1900/C1894,2)</f>
        <v>361.29</v>
      </c>
      <c r="N1901" s="11">
        <f>ROUND(N1900/C1894,2)</f>
        <v>0</v>
      </c>
      <c r="O1901" s="11">
        <f>ROUND(O1900/C1894,2)</f>
        <v>0</v>
      </c>
      <c r="P1901" s="11">
        <f>ROUND(P1900/C1894,2)</f>
        <v>0</v>
      </c>
      <c r="Q1901" s="11">
        <f>ROUND(Q1900/C1894,2)</f>
        <v>130.83000000000001</v>
      </c>
      <c r="R1901" s="11">
        <f>ROUND(R1900/C1894,2)</f>
        <v>0</v>
      </c>
      <c r="S1901" s="11">
        <f>ROUND(S1900/C1894,2)</f>
        <v>0</v>
      </c>
      <c r="T1901" s="11">
        <f>ROUND(T1900/C1894,2)</f>
        <v>0</v>
      </c>
      <c r="U1901" s="11">
        <f>ROUND(U1900/C1894,2)</f>
        <v>0</v>
      </c>
      <c r="V1901" s="11">
        <f>ROUND(V1900/C1894,2)</f>
        <v>0</v>
      </c>
      <c r="W1901" s="11">
        <f>ROUND(W1900/C1894,2)</f>
        <v>0</v>
      </c>
      <c r="X1901" s="11">
        <f>ROUND(X1900/C1894,2)</f>
        <v>0</v>
      </c>
      <c r="Y1901" s="11">
        <f>ROUND(Y1900/C1894,2)</f>
        <v>0</v>
      </c>
      <c r="Z1901" s="11">
        <f>ROUND(Z1900/C1894,2)</f>
        <v>0</v>
      </c>
      <c r="AA1901" s="27" t="s">
        <v>335</v>
      </c>
      <c r="AD1901" s="52" t="b">
        <f>IF(AND(G1901&gt;947.15,G1901&lt;949),3,IF(AND(G1901&gt;623.59,G1901&lt;625),4,IF(AND(G1901&gt;237.38,G1901&lt;239),5,IF(AND(G1901&gt;1986,G1901&lt;1988),6,IF(AND(G1901&gt;739.75,G1901&lt;741),7,IF(AND(G1901&gt;282.91,G1901&lt;284),8,IF(AND(G1901&gt;2681.35,G1901&lt;2683),9,IF(AND(G1901&gt;828.59,G1901&lt;830),10,IF(AND(G1901&gt;585.15,G1901&lt;587),11,IF(AND(G1901&gt;991.71,G1901&lt;993),12,IF(AND(G1901&gt;652.95,G1901&lt;654),13,IF(AND(G1901&gt;248.59,G1901&lt;250),14,IF(AND(G1901&gt;2079.39,G1901&lt;2081),15,IF(AND(G1901&gt;774.57,G1901&lt;776),16,IF(AND(G1901&gt;296.25,G1901&lt;298),17,IF(AND(G1901&gt;2807.42,G1901&lt;2809),18,IF(AND(G1901&gt;867.59,G1901&lt;869),19,IF(AND(G1901&gt;612.7,G1901&lt;614),20))))))))))))))))))</f>
        <v>0</v>
      </c>
      <c r="AE1901" s="52" t="b">
        <f>IF(AND(I1901&gt;1204.78,I1901&lt;1206),5,IF(AND(I1901&gt;1407.63,I1901&lt;1409),8,IF(AND(I1901&gt;1427.91,I1901&lt;1429),11,IF(AND(I1901&gt;1261.45,I1901&lt;1263),14,IF(AND(I1901&gt;1473.83,I1901&lt;1475),17,IF(AND(I1901&gt;1495.07,I1901&lt;1497),20))))))</f>
        <v>0</v>
      </c>
      <c r="AF1901" s="52" t="b">
        <f>IF(AND(J1901&gt;486.32,J1901&lt;488),3,IF(AND(J1901&gt;324.64,J1901&lt;326),4,IF(AND(J1901&gt;286.99,J1901&lt;288.5),5,IF(AND(J1901&gt;617.7,J1901&lt;618),6,IF(AND(J1901&gt;411.3,J1901&lt;413),7,IF(AND(J1901&gt;365.04,J1901&lt;367),8,IF(AND(J1901&gt;797.54,J1901&lt;799),9,IF(AND(J1901&gt;533.49,J1901&lt;535),10,IF(AND(J1901&gt;475.86,J1901&lt;477),11,IF(AND(J1901&gt;509.22,J1901&lt;511),12,IF(AND(J1901&gt;339.94,J1901&lt;341.2),13,IF(AND(J1901&gt;300.53,J1901&lt;302),14,IF(AND(J1901&gt;646.78,J1901&lt;648),15,IF(AND(J1901&gt;430.68,J1901&lt;432),16,IF(AND(J1901&gt;382.24,J1901&lt;384),17,IF(AND(J1901&gt;835.07,J1901&lt;837),18,IF(AND(J1901&gt;558.61,J1901&lt;560),19,IF(AND(J1901&gt;498.27,J1901&lt;500),20))))))))))))))))))</f>
        <v>0</v>
      </c>
      <c r="AG1901" s="52">
        <f>IF(AND(L1901&gt;497.89,L1901&lt;499),3,IF(AND(L1901&gt;360.29,L1901&lt;362),4,IF(AND(L1901&gt;249.38,L1901&lt;251),5,IF(AND(L1901&gt;628.22,L1901&lt;630),6,IF(AND(L1901&gt;455.21,L1901&lt;457),7,IF(AND(L1901&gt;315.16,L1901&lt;317),8,IF(AND(L1901&gt;814.35,L1901&lt;816),9,IF(AND(L1901&gt;571.19,L1901&lt;573),10,IF(AND(L1901&gt;401.59,L1901&lt;403),11,IF(AND(L1901&gt;521.33,L1901&lt;523),12,IF(AND(L1901&gt;377.28,L1901&lt;379),13,IF(AND(L1901&gt;261.15,L1901&lt;263),14,IF(AND(L1901&gt;657.8,L1901&lt;659),15,IF(AND(L1901&gt;476.66,L1901&lt;478),16,IF(AND(L1901&gt;330.01,L1901&lt;332),17,IF(AND(L1901&gt;852.67,L1901&lt;854),18,IF(AND(L1901&gt;598.08,L1901&lt;600),19,IF(AND(L1901&gt;420.51,L1901&lt;422),20))))))))))))))))))</f>
        <v>4</v>
      </c>
      <c r="AH1901" s="52">
        <f>IF(AND(Q1901&gt;358.85,Q1901&lt;360),3,IF(AND(Q1901&gt;129.83,Q1901&lt;131),4,IF(AND(Q1901&gt;77.61,Q1901&lt;79),5,IF(AND(Q1901&gt;426.19,Q1901&lt;428),6,IF(AND(Q1901&gt;159.77,Q1901&lt;161),7,IF(AND(Q1901&gt;94.38,Q1901&lt;96),8,IF(AND(Q1901&gt;567.37,Q1901&lt;569),9,IF(AND(Q1901&gt;203.4,Q1901&lt;205),10,IF(AND(Q1901&gt;131.96,Q1901&lt;133),11,IF(AND(Q1901&gt;375.76,Q1901&lt;377),12,IF(AND(Q1901&gt;135.98,Q1901&lt;137),13,IF(AND(Q1901&gt;81.31,Q1901&lt;83),14,IF(AND(Q1901&gt;446.27,Q1901&lt;448),15,IF(AND(Q1901&gt;167.32,Q1901&lt;169),16,IF(AND(Q1901&gt;98.86,Q1901&lt;100),17,IF(AND(Q1901&gt;594.08,Q1901&lt;596),18,IF(AND(Q1901&gt;213.01,Q1901&lt;215),19,IF(AND(Q1901&gt;138.21,Q1901&lt;140),20))))))))))))))))))</f>
        <v>4</v>
      </c>
      <c r="AI1901" s="52" t="b">
        <f>IF(AND(S1901&gt;195.17,S1901&lt;197),3,IF(AND(S1901&gt;88.93,S1901&lt;90),4,IF(AND(S1901&gt;47.88,S1901&lt;49),5,IF(AND(S1901&gt;245.08,S1901&lt;247),6,IF(AND(S1901&gt;111.07,S1901&lt;113),7,IF(AND(S1901&gt;60.92,S1901&lt;62),8,IF(AND(S1901&gt;296.11,S1901&lt;298),9,IF(AND(S1901&gt;139.41,S1901&lt;141),10,IF(AND(S1901&gt;78.67,S1901&lt;80),11,IF(AND(S1901&gt;204.39,S1901&lt;206),12,IF(AND(S1901&gt;93.16,S1901&lt;95),13,IF(AND(S1901&gt;50.17,S1901&lt;52),14,IF(AND(S1901&gt;256.64,S1901&lt;258),15,IF(AND(S1901&gt;116.33,S1901&lt;118),16,IF(AND(S1901&gt;63.83,S1901&lt;65),17,IF(AND(S1901&gt;310.07,S1901&lt;312),18,IF(AND(S1901&gt;146.01,S1901&lt;148),19,IF(AND(S1901&gt;82.42,S1901&lt;84),20))))))))))))))))))</f>
        <v>0</v>
      </c>
      <c r="AJ1901" s="52" t="b">
        <f>IF(AND(U1901&gt;107.35,U1901&lt;109),3,IF(AND(U1901&gt;63.65,U1901&lt;65),4,IF(AND(U1901&gt;44.75,U1901&lt;46),5,IF(AND(U1901&gt;143.27,U1901&lt;145),6,IF(AND(U1901&gt;85.58,U1901&lt;87),7,IF(AND(U1901&gt;60.46,U1901&lt;62),8,IF(AND(U1901&gt;194.16,U1901&lt;196),9,IF(AND(U1901&gt;117.24,U1901&lt;119),10,IF(AND(U1901&gt;82.88,U1901&lt;84),11,IF(AND(U1901&gt;112.44,U1901&lt;114),12,IF(AND(U1901&gt;66.69,U1901&lt;68),13,IF(AND(U1901&gt;46.9,U1901&lt;48),14,IF(AND(U1901&gt;150.05,U1901&lt;152),15,IF(AND(U1901&gt;90.65,U1901&lt;91),16,IF(AND(U1901&gt;63.34,U1901&lt;65),17,IF(AND(U1901&gt;203.34,U1901&lt;205),18,IF(AND(U1901&gt;122.8,U1901&lt;124),19,IF(AND(U1901&gt;86.83,U1901&lt;88),20))))))))))))))))))</f>
        <v>0</v>
      </c>
      <c r="AK1901" s="52" t="b">
        <f>IF(AND(V1901&gt;139.85,V1901&lt;141),3,IF(AND(V1901&gt;103.84,V1901&lt;105),4,IF(AND(V1901&gt;52.32,V1901&lt;54),5,IF(AND(V1901&gt;285.46,V1901&lt;287),6,IF(AND(V1901&gt;118.42,V1901&lt;120),7,IF(AND(V1901&gt;62.42,V1901&lt;64),8,IF(AND(V1901&gt;412.27,V1901&lt;414),9,IF(AND(V1901&gt;140.33,V1901&lt;142),10,IF(AND(V1901&gt;145,V1901&lt;147),11,IF(AND(V1901&gt;146.47,V1901&lt;148),12,IF(AND(V1901&gt;108.77,V1901&lt;110),13,IF(AND(V1901&gt;54.82,V1901&lt;56),14,IF(AND(V1901&gt;298.92,V1901&lt;300),15,IF(AND(V1901&gt;124.03,V1901&lt;126),16,IF(AND(V1901&gt;65.4,V1901&lt;67),17,IF(AND(V1901&gt;431.69,V1901&lt;433),18,IF(AND(V1901&gt;146.97,V1901&lt;148),19,IF(AND(V1901&gt;151.86,V1901&lt;153),20))))))))))))))))))</f>
        <v>0</v>
      </c>
      <c r="AL1901" s="52" t="b">
        <f>IF(AND(W1901&gt;350.42,W1901&lt;352),3,IF(AND(W1901&gt;546.22,W1901&lt;548),4,IF(AND(W1901&gt;155.33,W1901&lt;157),5,IF(AND(W1901&gt;721.99,W1901&lt;723),6,IF(AND(W1901&gt;638.96,W1901&lt;639),7,IF(AND(W1901&gt;187.79,W1901&lt;189),8,IF(AND(W1901&gt;945.4,W1901&lt;947),9,IF(AND(W1901&gt;698.46,W1901&lt;670),10,IF(AND(W1901&gt;360.7,W1901&lt;362),11,IF(AND(W1901&gt;366.94,W1901&lt;368),12,IF(AND(W1901&gt;571.94,W1901&lt;573),13,IF(AND(W1901&gt;162.68,W1901&lt;164),14,IF(AND(W1901&gt;755.97,W1901&lt;757),15,IF(AND(W1901&gt;667.99,W1901&lt;669),16,IF(AND(W1901&gt;196.66,W1901&lt;198),17,IF(AND(W1901&gt;989.88,W1901&lt;991),18,IF(AND(W1901&gt;731.33,W1901&lt;733),19,IF(AND(W1901&gt;377.7,W1901&lt;379),20))))))))))))))))))</f>
        <v>0</v>
      </c>
      <c r="AM1901" s="52" t="b">
        <f>IF(AND(Y1901&gt;46.2,Y1901&lt;46.5),3,IF(AND(Y1901&gt;18.8,Y1901&lt;19.1),4,IF(AND(Y1901&gt;15.8,Y1901&lt;16),5,IF(AND(Y1901&gt;78.7,Y1901&lt;79),6,IF(AND(Y1901&gt;32.1,Y1901&lt;32.4),7,IF(AND(Y1901&gt;26.9,Y1901&lt;27.3),8,IF(AND(Y1901&gt;125,Y1901&lt;125.5),9,IF(AND(Y1901&gt;48.2,Y1901&lt;48.52),10,IF(AND(Y1901&gt;43.1,Y1901&lt;43.6),11,IF(AND(Y1901&gt;48.53,Y1901&lt;48.7),12,IF(AND(Y1901&gt;19.6,Y1901&lt;20.1),13,IF(AND(Y1901&gt;16.5,Y1901&lt;16.9),14,IF(AND(Y1901&gt;82.4,Y1901&lt;82.8),15,IF(AND(Y1901&gt;33.6,Y1901&lt;34),16,IF(AND(Y1901&gt;28,Y1901&lt;28.6),17,IF(AND(Y1901&gt;130.8,Y1901&lt;131.4),18,IF(AND(Y1901&gt;50.5,Y1901&lt;50.9),19,IF(AND(Y1901&gt;45.2,Y1901&lt;45.8),20))))))))))))))))))</f>
        <v>0</v>
      </c>
      <c r="AO1901" s="4">
        <f t="shared" si="4349"/>
        <v>0</v>
      </c>
      <c r="AP1901" s="4">
        <f t="shared" si="4350"/>
        <v>0</v>
      </c>
      <c r="AQ1901" s="4">
        <f t="shared" si="4361"/>
        <v>0</v>
      </c>
      <c r="AU1901" s="299"/>
      <c r="AV1901" s="299"/>
      <c r="AW1901" s="308"/>
      <c r="AX1901" s="322" t="s">
        <v>53</v>
      </c>
      <c r="AY1901" s="293"/>
      <c r="AZ1901" s="11">
        <f>ROUND(AZ1900/AW1894,2)</f>
        <v>1144.9000000000001</v>
      </c>
      <c r="BA1901" s="11">
        <f>ROUND(BA1900/AW1894,2)</f>
        <v>0</v>
      </c>
      <c r="BB1901" s="11">
        <f>ROUND(BB1900/AW1894,2)</f>
        <v>0</v>
      </c>
      <c r="BC1901" s="11">
        <f>ROUND(BC1900/AW1894,2)</f>
        <v>760.06</v>
      </c>
      <c r="BD1901" s="11">
        <f>ROUND(BD1900/AW1894,2)</f>
        <v>0</v>
      </c>
      <c r="BE1901" s="11">
        <f>ROUND(BE1900/AW1894,2)</f>
        <v>0</v>
      </c>
      <c r="BF1901" s="11">
        <f>ROUND(BF1900/AW1894,2)</f>
        <v>282.52999999999997</v>
      </c>
      <c r="BG1901" s="11">
        <f>ROUND(BG1900/AW1894,2)</f>
        <v>282.52999999999997</v>
      </c>
      <c r="BH1901" s="11">
        <f>ROUND(BH1900/AW1894,2)</f>
        <v>0</v>
      </c>
      <c r="BI1901" s="11">
        <f>ROUND(BI1900/AW1894,2)</f>
        <v>0</v>
      </c>
      <c r="BJ1901" s="11">
        <f>ROUND(BJ1900/AW1894,2)</f>
        <v>0</v>
      </c>
      <c r="BK1901" s="11">
        <f>ROUND(BK1900/AW1894,2)</f>
        <v>102.31</v>
      </c>
      <c r="BL1901" s="11">
        <f>ROUND(BL1900/AW1894,2)</f>
        <v>0</v>
      </c>
      <c r="BM1901" s="11">
        <f>ROUND(BM1900/AW1894,2)</f>
        <v>0</v>
      </c>
      <c r="BN1901" s="11">
        <f>ROUND(BN1900/AW1894,2)</f>
        <v>0</v>
      </c>
      <c r="BO1901" s="11">
        <f>ROUND(BO1900/AW1894,2)</f>
        <v>0</v>
      </c>
      <c r="BP1901" s="11">
        <f>ROUND(BP1900/AW1894,2)</f>
        <v>0</v>
      </c>
      <c r="BQ1901" s="11">
        <f>ROUND(BQ1900/AW1894,2)</f>
        <v>0</v>
      </c>
      <c r="BR1901" s="11">
        <f>ROUND(BR1900/AW1894,2)</f>
        <v>0</v>
      </c>
      <c r="BS1901" s="11">
        <f>ROUND(BS1900/AW1894,2)</f>
        <v>0</v>
      </c>
      <c r="BT1901" s="11">
        <f>ROUND(BT1900/AW1894,2)</f>
        <v>0</v>
      </c>
      <c r="BU1901" s="27" t="s">
        <v>335</v>
      </c>
      <c r="BX1901" s="52" t="b">
        <f>IF(AND(BA1901&gt;947.15,BA1901&lt;949),3,IF(AND(BA1901&gt;623.59,BA1901&lt;625),4,IF(AND(BA1901&gt;237.38,BA1901&lt;239),5,IF(AND(BA1901&gt;1986,BA1901&lt;1988),6,IF(AND(BA1901&gt;739.75,BA1901&lt;741),7,IF(AND(BA1901&gt;282.91,BA1901&lt;284),8,IF(AND(BA1901&gt;2681.35,BA1901&lt;2683),9,IF(AND(BA1901&gt;828.59,BA1901&lt;830),10,IF(AND(BA1901&gt;585.15,BA1901&lt;587),11,IF(AND(BA1901&gt;991.71,BA1901&lt;993),12,IF(AND(BA1901&gt;652.95,BA1901&lt;654),13,IF(AND(BA1901&gt;248.59,BA1901&lt;250),14,IF(AND(BA1901&gt;2079.39,BA1901&lt;2081),15,IF(AND(BA1901&gt;774.57,BA1901&lt;776),16,IF(AND(BA1901&gt;296.25,BA1901&lt;298),17,IF(AND(BA1901&gt;2807.42,BA1901&lt;2809),18,IF(AND(BA1901&gt;867.59,BA1901&lt;869),19,IF(AND(BA1901&gt;612.7,BA1901&lt;614),20))))))))))))))))))</f>
        <v>0</v>
      </c>
      <c r="BY1901" s="52" t="b">
        <f>IF(AND(BC1901&gt;1204.78,BC1901&lt;1206),5,IF(AND(BC1901&gt;1407.63,BC1901&lt;1409),8,IF(AND(BC1901&gt;1427.91,BC1901&lt;1429),11,IF(AND(BC1901&gt;1261.45,BC1901&lt;1263),14,IF(AND(BC1901&gt;1473.83,BC1901&lt;1475),17,IF(AND(BC1901&gt;1495.07,BC1901&lt;1497),20))))))</f>
        <v>0</v>
      </c>
      <c r="BZ1901" s="52" t="b">
        <f>IF(AND(BD1901&gt;486.32,BD1901&lt;488),3,IF(AND(BD1901&gt;324.64,BD1901&lt;326),4,IF(AND(BD1901&gt;286.99,BD1901&lt;288.5),5,IF(AND(BD1901&gt;617.7,BD1901&lt;618),6,IF(AND(BD1901&gt;411.3,BD1901&lt;413),7,IF(AND(BD1901&gt;365.04,BD1901&lt;367),8,IF(AND(BD1901&gt;797.54,BD1901&lt;799),9,IF(AND(BD1901&gt;533.49,BD1901&lt;535),10,IF(AND(BD1901&gt;475.86,BD1901&lt;477),11,IF(AND(BD1901&gt;509.22,BD1901&lt;511),12,IF(AND(BD1901&gt;339.94,BD1901&lt;341.2),13,IF(AND(BD1901&gt;300.53,BD1901&lt;302),14,IF(AND(BD1901&gt;646.78,BD1901&lt;648),15,IF(AND(BD1901&gt;430.68,BD1901&lt;432),16,IF(AND(BD1901&gt;382.24,BD1901&lt;384),17,IF(AND(BD1901&gt;835.07,BD1901&lt;837),18,IF(AND(BD1901&gt;558.61,BD1901&lt;560),19,IF(AND(BD1901&gt;498.27,BD1901&lt;500),20))))))))))))))))))</f>
        <v>0</v>
      </c>
      <c r="CA1901" s="52" t="b">
        <f>IF(AND(BF1901&gt;497.89,BF1901&lt;499),3,IF(AND(BF1901&gt;360.29,BF1901&lt;362),4,IF(AND(BF1901&gt;249.38,BF1901&lt;251),5,IF(AND(BF1901&gt;628.22,BF1901&lt;630),6,IF(AND(BF1901&gt;455.21,BF1901&lt;457),7,IF(AND(BF1901&gt;315.16,BF1901&lt;317),8,IF(AND(BF1901&gt;814.35,BF1901&lt;816),9,IF(AND(BF1901&gt;571.19,BF1901&lt;573),10,IF(AND(BF1901&gt;401.59,BF1901&lt;403),11,IF(AND(BF1901&gt;521.33,BF1901&lt;523),12,IF(AND(BF1901&gt;377.28,BF1901&lt;379),13,IF(AND(BF1901&gt;261.15,BF1901&lt;263),14,IF(AND(BF1901&gt;657.8,BF1901&lt;659),15,IF(AND(BF1901&gt;476.66,BF1901&lt;478),16,IF(AND(BF1901&gt;330.01,BF1901&lt;332),17,IF(AND(BF1901&gt;852.67,BF1901&lt;854),18,IF(AND(BF1901&gt;598.08,BF1901&lt;600),19,IF(AND(BF1901&gt;420.51,BF1901&lt;422),20))))))))))))))))))</f>
        <v>0</v>
      </c>
      <c r="CB1901" s="52" t="b">
        <f>IF(AND(BK1901&gt;358.85,BK1901&lt;360),3,IF(AND(BK1901&gt;129.83,BK1901&lt;131),4,IF(AND(BK1901&gt;77.61,BK1901&lt;79),5,IF(AND(BK1901&gt;426.19,BK1901&lt;428),6,IF(AND(BK1901&gt;159.77,BK1901&lt;161),7,IF(AND(BK1901&gt;94.38,BK1901&lt;96),8,IF(AND(BK1901&gt;567.37,BK1901&lt;569),9,IF(AND(BK1901&gt;203.4,BK1901&lt;205),10,IF(AND(BK1901&gt;131.96,BK1901&lt;133),11,IF(AND(BK1901&gt;375.76,BK1901&lt;377),12,IF(AND(BK1901&gt;135.98,BK1901&lt;137),13,IF(AND(BK1901&gt;81.31,BK1901&lt;83),14,IF(AND(BK1901&gt;446.27,BK1901&lt;448),15,IF(AND(BK1901&gt;167.32,BK1901&lt;169),16,IF(AND(BK1901&gt;98.86,BK1901&lt;100),17,IF(AND(BK1901&gt;594.08,BK1901&lt;596),18,IF(AND(BK1901&gt;213.01,BK1901&lt;215),19,IF(AND(BK1901&gt;138.21,BK1901&lt;140),20))))))))))))))))))</f>
        <v>0</v>
      </c>
      <c r="CC1901" s="52" t="b">
        <f>IF(AND(BM1901&gt;195.17,BM1901&lt;197),3,IF(AND(BM1901&gt;88.93,BM1901&lt;90),4,IF(AND(BM1901&gt;47.88,BM1901&lt;49),5,IF(AND(BM1901&gt;245.08,BM1901&lt;247),6,IF(AND(BM1901&gt;111.07,BM1901&lt;113),7,IF(AND(BM1901&gt;60.92,BM1901&lt;62),8,IF(AND(BM1901&gt;296.11,BM1901&lt;298),9,IF(AND(BM1901&gt;139.41,BM1901&lt;141),10,IF(AND(BM1901&gt;78.67,BM1901&lt;80),11,IF(AND(BM1901&gt;204.39,BM1901&lt;206),12,IF(AND(BM1901&gt;93.16,BM1901&lt;95),13,IF(AND(BM1901&gt;50.17,BM1901&lt;52),14,IF(AND(BM1901&gt;256.64,BM1901&lt;258),15,IF(AND(BM1901&gt;116.33,BM1901&lt;118),16,IF(AND(BM1901&gt;63.83,BM1901&lt;65),17,IF(AND(BM1901&gt;310.07,BM1901&lt;312),18,IF(AND(BM1901&gt;146.01,BM1901&lt;148),19,IF(AND(BM1901&gt;82.42,BM1901&lt;84),20))))))))))))))))))</f>
        <v>0</v>
      </c>
      <c r="CD1901" s="52" t="b">
        <f>IF(AND(BO1901&gt;107.35,BO1901&lt;109),3,IF(AND(BO1901&gt;63.65,BO1901&lt;65),4,IF(AND(BO1901&gt;44.75,BO1901&lt;46),5,IF(AND(BO1901&gt;143.27,BO1901&lt;145),6,IF(AND(BO1901&gt;85.58,BO1901&lt;87),7,IF(AND(BO1901&gt;60.46,BO1901&lt;62),8,IF(AND(BO1901&gt;194.16,BO1901&lt;196),9,IF(AND(BO1901&gt;117.24,BO1901&lt;119),10,IF(AND(BO1901&gt;82.88,BO1901&lt;84),11,IF(AND(BO1901&gt;112.44,BO1901&lt;114),12,IF(AND(BO1901&gt;66.69,BO1901&lt;68),13,IF(AND(BO1901&gt;46.9,BO1901&lt;48),14,IF(AND(BO1901&gt;150.05,BO1901&lt;152),15,IF(AND(BO1901&gt;90.65,BO1901&lt;91),16,IF(AND(BO1901&gt;63.34,BO1901&lt;65),17,IF(AND(BO1901&gt;203.34,BO1901&lt;205),18,IF(AND(BO1901&gt;122.8,BO1901&lt;124),19,IF(AND(BO1901&gt;86.83,BO1901&lt;88),20))))))))))))))))))</f>
        <v>0</v>
      </c>
      <c r="CE1901" s="52" t="b">
        <f>IF(AND(BP1901&gt;139.85,BP1901&lt;141),3,IF(AND(BP1901&gt;103.84,BP1901&lt;105),4,IF(AND(BP1901&gt;52.32,BP1901&lt;54),5,IF(AND(BP1901&gt;285.46,BP1901&lt;287),6,IF(AND(BP1901&gt;118.42,BP1901&lt;120),7,IF(AND(BP1901&gt;62.42,BP1901&lt;64),8,IF(AND(BP1901&gt;412.27,BP1901&lt;414),9,IF(AND(BP1901&gt;140.33,BP1901&lt;142),10,IF(AND(BP1901&gt;145,BP1901&lt;147),11,IF(AND(BP1901&gt;146.47,BP1901&lt;148),12,IF(AND(BP1901&gt;108.77,BP1901&lt;110),13,IF(AND(BP1901&gt;54.82,BP1901&lt;56),14,IF(AND(BP1901&gt;298.92,BP1901&lt;300),15,IF(AND(BP1901&gt;124.03,BP1901&lt;126),16,IF(AND(BP1901&gt;65.4,BP1901&lt;67),17,IF(AND(BP1901&gt;431.69,BP1901&lt;433),18,IF(AND(BP1901&gt;146.97,BP1901&lt;148),19,IF(AND(BP1901&gt;151.86,BP1901&lt;153),20))))))))))))))))))</f>
        <v>0</v>
      </c>
      <c r="CF1901" s="52" t="b">
        <f>IF(AND(BQ1901&gt;350.42,BQ1901&lt;352),3,IF(AND(BQ1901&gt;546.22,BQ1901&lt;548),4,IF(AND(BQ1901&gt;155.33,BQ1901&lt;157),5,IF(AND(BQ1901&gt;721.99,BQ1901&lt;723),6,IF(AND(BQ1901&gt;638.96,BQ1901&lt;639),7,IF(AND(BQ1901&gt;187.79,BQ1901&lt;189),8,IF(AND(BQ1901&gt;945.4,BQ1901&lt;947),9,IF(AND(BQ1901&gt;698.46,BQ1901&lt;670),10,IF(AND(BQ1901&gt;360.7,BQ1901&lt;362),11,IF(AND(BQ1901&gt;366.94,BQ1901&lt;368),12,IF(AND(BQ1901&gt;571.94,BQ1901&lt;573),13,IF(AND(BQ1901&gt;162.68,BQ1901&lt;164),14,IF(AND(BQ1901&gt;755.97,BQ1901&lt;757),15,IF(AND(BQ1901&gt;667.99,BQ1901&lt;669),16,IF(AND(BQ1901&gt;196.66,BQ1901&lt;198),17,IF(AND(BQ1901&gt;989.88,BQ1901&lt;991),18,IF(AND(BQ1901&gt;731.33,BQ1901&lt;733),19,IF(AND(BQ1901&gt;377.7,BQ1901&lt;379),20))))))))))))))))))</f>
        <v>0</v>
      </c>
      <c r="CG1901" s="52" t="b">
        <f>IF(AND(BS1901&gt;46.2,BS1901&lt;46.5),3,IF(AND(BS1901&gt;18.8,BS1901&lt;19.1),4,IF(AND(BS1901&gt;15.8,BS1901&lt;16),5,IF(AND(BS1901&gt;78.7,BS1901&lt;79),6,IF(AND(BS1901&gt;32.1,BS1901&lt;32.4),7,IF(AND(BS1901&gt;26.9,BS1901&lt;27.3),8,IF(AND(BS1901&gt;125,BS1901&lt;125.5),9,IF(AND(BS1901&gt;48.2,BS1901&lt;48.52),10,IF(AND(BS1901&gt;43.1,BS1901&lt;43.6),11,IF(AND(BS1901&gt;48.53,BS1901&lt;48.7),12,IF(AND(BS1901&gt;19.6,BS1901&lt;20.1),13,IF(AND(BS1901&gt;16.5,BS1901&lt;16.9),14,IF(AND(BS1901&gt;82.4,BS1901&lt;82.8),15,IF(AND(BS1901&gt;33.6,BS1901&lt;34),16,IF(AND(BS1901&gt;28,BS1901&lt;28.6),17,IF(AND(BS1901&gt;130.8,BS1901&lt;131.4),18,IF(AND(BS1901&gt;50.5,BS1901&lt;50.9),19,IF(AND(BS1901&gt;45.2,BS1901&lt;45.8),20))))))))))))))))))</f>
        <v>0</v>
      </c>
    </row>
    <row r="1902" spans="1:88" ht="90" customHeight="1">
      <c r="A1902" s="300"/>
      <c r="B1902" s="300"/>
      <c r="C1902" s="309"/>
      <c r="D1902" s="292" t="s">
        <v>54</v>
      </c>
      <c r="E1902" s="293"/>
      <c r="F1902" s="10" t="s">
        <v>36</v>
      </c>
      <c r="G1902" s="12">
        <f>IF(AD1902=FALSE,0,AD1902)</f>
        <v>0</v>
      </c>
      <c r="H1902" s="12" t="s">
        <v>36</v>
      </c>
      <c r="I1902" s="12">
        <f>IF(AE1902=FALSE,0,AE1902)</f>
        <v>0</v>
      </c>
      <c r="J1902" s="12">
        <f>IF(AF1902=FALSE,0,AF1902)</f>
        <v>0</v>
      </c>
      <c r="K1902" s="12" t="s">
        <v>36</v>
      </c>
      <c r="L1902" s="12">
        <f>IF(AG1902=FALSE,0,AG1902)</f>
        <v>361.29</v>
      </c>
      <c r="M1902" s="12" t="s">
        <v>36</v>
      </c>
      <c r="N1902" s="12" t="s">
        <v>36</v>
      </c>
      <c r="O1902" s="12" t="s">
        <v>36</v>
      </c>
      <c r="P1902" s="12" t="s">
        <v>36</v>
      </c>
      <c r="Q1902" s="12">
        <f>IF(AH1902=FALSE,0,AH1902)</f>
        <v>130.83000000000001</v>
      </c>
      <c r="R1902" s="12" t="s">
        <v>36</v>
      </c>
      <c r="S1902" s="12">
        <f>IF(AI1902=FALSE,0,AI1902)</f>
        <v>0</v>
      </c>
      <c r="T1902" s="12" t="s">
        <v>36</v>
      </c>
      <c r="U1902" s="12">
        <f>IF(AJ1902=FALSE,0,AJ1902)</f>
        <v>0</v>
      </c>
      <c r="V1902" s="12">
        <f>IF(AK1902=FALSE,0,AK1902)</f>
        <v>0</v>
      </c>
      <c r="W1902" s="12">
        <f>IF(AL1902=FALSE,0,AL1902)</f>
        <v>0</v>
      </c>
      <c r="X1902" s="12" t="s">
        <v>36</v>
      </c>
      <c r="Y1902" s="12">
        <f>IF(AM1902=FALSE,0,AM1902)</f>
        <v>0</v>
      </c>
      <c r="Z1902" s="12" t="s">
        <v>36</v>
      </c>
      <c r="AA1902" s="27" t="s">
        <v>336</v>
      </c>
      <c r="AD1902" s="52" t="b">
        <f>IF(AD1901=3,948.15,IF(AD1901=4,624.59,IF(AD1901=5,238.38,IF(AD1901=6,1987,IF(AD1901=7,740.75,IF(AD1901=8,283.91,IF(AD1901=9,2682.35,IF(AD1901=10,829.59,IF(AD1901=11,586.15,IF(AD1901=12,992.71,IF(AD1901=13,653.95,IF(AD1901=14,249.59,IF(AD1901=15,2080.39,IF(AD1901=16,775.57,IF(AD1901=17,297.25,IF(AD1901=18,2808.42,IF(AD1901=19,868.59,IF(AD1901=20,613.7))))))))))))))))))</f>
        <v>0</v>
      </c>
      <c r="AE1902" s="52" t="b">
        <f>IF(AE1901=5,1205.78,IF(AE1901=8,1408.63,IF(AE1901=11,1428.91,IF(AE1901=14,1262.45,IF(AE1901=17,1474.83,IF(AE1901=20,1496.07))))))</f>
        <v>0</v>
      </c>
      <c r="AF1902" s="52" t="b">
        <f>IF(AF1901=3,487.32,IF(AF1901=4,325.64,IF(AF1901=5,287.99,IF(AF1901=6,618.7,IF(AF1901=7,412.3,IF(AF1901=8,366.04,IF(AF1901=9,798.54,IF(AF1901=10,534.49,IF(AF1901=11,476.86,IF(AF1901=12,510.22,IF(AF1901=13,340.94,IF(AF1901=14,301.53,IF(AF1901=15,647.78,IF(AF1901=16,431.68,IF(AF1901=17,383.24,IF(AF1901=18,836.07,IF(AF1901=19,559.61,IF(AF1901=20,499.27))))))))))))))))))</f>
        <v>0</v>
      </c>
      <c r="AG1902" s="52">
        <f>IF(AG1901=3,498.89,IF(AG1901=4,361.29,IF(AG1901=5,250.38,IF(AG1901=6,629.22,IF(AG1901=7,456.21,IF(AG1901=8,316.16,IF(AG1901=9,815.35,IF(AG1901=10,572.19,IF(AG1901=11,402.59,IF(AG1901=12,522.33,IF(AG1901=13,378.28,IF(AG1901=14,262.15,IF(AG1901=15,658.8,IF(AG1901=16,477.66,IF(AG1901=17,331.01,IF(AG1901=18,853.67,IF(AG1901=19,599.08,IF(AG1901=20,421.51))))))))))))))))))</f>
        <v>361.29</v>
      </c>
      <c r="AH1902" s="52">
        <f>IF(AH1901=3,359.85,IF(AH1901=4,130.83,IF(AH1901=5,78.61,IF(AH1901=6,427.19,IF(AH1901=7,160.77,IF(AH1901=8,95.38,IF(AH1901=9,568.37,IF(AH1901=10,204.4,IF(AH1901=11,132.96,IF(AH1901=12,376.76,IF(AH1901=13,136.98,IF(AH1901=14,82.31,IF(AH1901=15,447.27,IF(AH1901=16,168.32,IF(AH1901=17,99.86,IF(AH1901=18,595.08,IF(AH1901=19,214.01,IF(AH1901=20,139.21))))))))))))))))))</f>
        <v>130.83000000000001</v>
      </c>
      <c r="AI1902" s="52" t="b">
        <f>IF(AI1901=3,196.17,IF(AI1901=4,89.93,IF(AI1901=5,48.88,IF(AI1901=6,246.08,IF(AI1901=7,112.07,IF(AI1901=8,61.92,IF(AI1901=9,297.11,IF(AI1901=10,140.41,IF(AI1901=11,79.67,IF(AI1901=12,205.39,IF(AI1901=13,94.16,IF(AI1901=14,51.17,IF(AI1901=15,257.64,IF(AI1901=16,117.33,IF(AI1901=17,64.83,IF(AI1901=18,311.07,IF(AI1901=19,147.01,IF(AI1901=20,83.42))))))))))))))))))</f>
        <v>0</v>
      </c>
      <c r="AJ1902" s="52" t="b">
        <f>IF(AJ1901=3,108.35,IF(AJ1901=4,64.65,IF(AJ1901=5,45.75,IF(AJ1901=6,144.27,IF(AJ1901=7,86.58,IF(AJ1901=8,61.46,IF(AJ1901=9,195.16,IF(AJ1901=10,118.24,IF(AJ1901=11,83.88,IF(AJ1901=12,113.44,IF(AJ1901=13,67.69,IF(AJ1901=14,47.9,IF(AJ1901=15,151.05,IF(AJ1901=16,90.65,IF(AJ1901=17,64.34,IF(AJ1901=18,204.34,IF(AJ1901=19,123.8,IF(AJ1901=20,87.83))))))))))))))))))</f>
        <v>0</v>
      </c>
      <c r="AK1902" s="52" t="b">
        <f>IF(AK1901=3,140.85,IF(AK1901=4,104.84,IF(AK1901=5,53.32,IF(AK1901=6,286.46,IF(AK1901=7,119.42,IF(AK1901=8,63.42,IF(AK1901=9,413.27,IF(AK1901=10,141.33,IF(AK1901=11,146,IF(AK1901=12,147.47,IF(AK1901=13,109.77,IF(AK1901=14,55.82,IF(AK1901=15,299.92,IF(AK1901=16,125.03,IF(AK1901=17,66.4,IF(AK1901=18,432.69,IF(AK1901=19,147.97,IF(AK1901=20,152.86))))))))))))))))))</f>
        <v>0</v>
      </c>
      <c r="AL1902" s="52" t="b">
        <f>IF(AL1901=3,351.42,IF(AL1901=4,547.22,IF(AL1901=5,156.33,IF(AL1901=6,722.99,IF(AL1901=7,638.96,IF(AL1901=8,188.79,IF(AL1901=9,946.4,IF(AL1901=10,699.46,IF(AL1901=11,361.7,IF(AL1901=12,367.94,IF(AL1901=13,572.94,IF(AL1901=14,163.68,IF(AL1901=15,756.97,IF(AL1901=16,668.99,IF(AL1901=17,197.66,IF(AL1901=18,990.88,IF(AL1901=19,732.33,IF(AL1901=20,378.7))))))))))))))))))</f>
        <v>0</v>
      </c>
      <c r="AM1902" s="52" t="b">
        <f>IF(AM1901=3,46.41,IF(AM1901=4,19.01,IF(AM1901=5,15.96,IF(AM1901=6,78.9,IF(AM1901=7,32.34,IF(AM1901=8,27.09,IF(AM1901=9,125.27,IF(AM1901=10,48.48,IF(AM1901=11,43.47,IF(AM1901=12,48.59,IF(AM1901=13,19.9,IF(AM1901=14,16.71,IF(AM1901=15,82.61,IF(AM1901=16,33.86,IF(AM1901=17,28.36,IF(AM1901=18,131.15,IF(AM1901=19,50.76,IF(AM1901=20,45.51))))))))))))))))))</f>
        <v>0</v>
      </c>
      <c r="AO1902" s="4">
        <f t="shared" si="4349"/>
        <v>0</v>
      </c>
      <c r="AP1902" s="4">
        <f t="shared" si="4350"/>
        <v>0</v>
      </c>
      <c r="AQ1902" s="4">
        <f t="shared" si="4361"/>
        <v>0</v>
      </c>
      <c r="AU1902" s="300"/>
      <c r="AV1902" s="300"/>
      <c r="AW1902" s="309"/>
      <c r="AX1902" s="322" t="s">
        <v>54</v>
      </c>
      <c r="AY1902" s="293"/>
      <c r="AZ1902" s="10" t="s">
        <v>36</v>
      </c>
      <c r="BA1902" s="12">
        <f>IF(BX1902=FALSE,0,BX1902)</f>
        <v>0</v>
      </c>
      <c r="BB1902" s="12" t="s">
        <v>36</v>
      </c>
      <c r="BC1902" s="12">
        <f>IF(BY1902=FALSE,0,BY1902)</f>
        <v>0</v>
      </c>
      <c r="BD1902" s="12">
        <f>IF(BZ1902=FALSE,0,BZ1902)</f>
        <v>0</v>
      </c>
      <c r="BE1902" s="12" t="s">
        <v>36</v>
      </c>
      <c r="BF1902" s="12">
        <f>IF(CA1902=FALSE,0,CA1902)</f>
        <v>722.58</v>
      </c>
      <c r="BG1902" s="12" t="s">
        <v>36</v>
      </c>
      <c r="BH1902" s="12" t="s">
        <v>36</v>
      </c>
      <c r="BI1902" s="12" t="s">
        <v>36</v>
      </c>
      <c r="BJ1902" s="12" t="s">
        <v>36</v>
      </c>
      <c r="BK1902" s="12">
        <f>IF(CB1902=FALSE,0,CB1902)</f>
        <v>261.66000000000003</v>
      </c>
      <c r="BL1902" s="12" t="s">
        <v>36</v>
      </c>
      <c r="BM1902" s="12">
        <f>IF(CC1902=FALSE,0,CC1902)</f>
        <v>0</v>
      </c>
      <c r="BN1902" s="12" t="s">
        <v>36</v>
      </c>
      <c r="BO1902" s="12">
        <f>IF(CD1902=FALSE,0,CD1902)</f>
        <v>0</v>
      </c>
      <c r="BP1902" s="12">
        <f>IF(CE1902=FALSE,0,CE1902)</f>
        <v>0</v>
      </c>
      <c r="BQ1902" s="12">
        <f>IF(CF1902=FALSE,0,CF1902)</f>
        <v>0</v>
      </c>
      <c r="BR1902" s="12" t="s">
        <v>36</v>
      </c>
      <c r="BS1902" s="12">
        <f>IF(CG1902=FALSE,0,CG1902)</f>
        <v>0</v>
      </c>
      <c r="BT1902" s="12" t="s">
        <v>36</v>
      </c>
      <c r="BU1902" s="27" t="s">
        <v>336</v>
      </c>
      <c r="BX1902" s="52" t="b">
        <f>IF(AD1901=3,1896.3,IF(AD1901=4,1249.18,IF(AD1901=5,476.76,IF(AD1901=6,3974,IF(AD1901=7,1481.5,IF(AD1901=8,567.82,IF(AD1901=9,5364.7,IF(AD1901=10,1659.18,IF(AD1901=11,1172.3)))))))))</f>
        <v>0</v>
      </c>
      <c r="BY1902" s="52" t="b">
        <f>IF(AE1901=5,2411.56,IF(AE1901=8,2817.26,IF(AE1901=11,2857.82)))</f>
        <v>0</v>
      </c>
      <c r="BZ1902" s="52" t="b">
        <f>IF(AF1901=3,974.64,IF(AF1901=4,651.28,IF(AF1901=5,575.98,IF(AF1901=6,1237.4,IF(AF1901=7,824.6,IF(AF1901=8,732.08,IF(AF1901=9,1597.08,IF(AF1901=10,1068.98,IF(AF1901=11,953.72)))))))))</f>
        <v>0</v>
      </c>
      <c r="CA1902" s="52">
        <f>IF(AG1901=3,997.78,IF(AG1901=4,722.58,IF(AG1901=5,500.76,IF(AG1901=6,1258.44,IF(AG1901=7,912.42,IF(AG1901=8,632.32,IF(AG1901=9,1630.7,IF(AG1901=10,1144.38,IF(AG1901=11,805.18)))))))))</f>
        <v>722.58</v>
      </c>
      <c r="CB1902" s="52">
        <f>IF(AH1901=3,719.7,IF(AH1901=4,261.66,IF(AH1901=5,157.22,IF(AH1901=6,854.38,IF(AH1901=7,321.54,IF(AH1901=8,190.76,IF(AH1901=9,1136.74,IF(AH1901=10,408.8,IF(AH1901=11,265.92)))))))))</f>
        <v>261.66000000000003</v>
      </c>
      <c r="CC1902" s="52" t="b">
        <f>IF(AI1901=3,392.34,IF(AI1901=4,179.86,IF(AI1901=5,97.76,IF(AI1901=6,492.16,IF(AI1901=7,224.14,IF(AI1901=8,123.84,IF(AI1901=9,594.22,IF(AI1901=10,280.82,IF(AI1901=11,159.34)))))))))</f>
        <v>0</v>
      </c>
      <c r="CD1902" s="52" t="b">
        <f>IF(AJ1901=3,216.7,IF(AJ1901=4,129.3,IF(AJ1901=5,91.5,IF(AJ1901=6,288.54,IF(AJ1901=7,173.16,IF(AJ1901=8,122.92,IF(AJ1901=9,390.32,IF(AJ1901=10,236.48,IF(AJ1901=11,167.76)))))))))</f>
        <v>0</v>
      </c>
      <c r="CE1902" s="52" t="b">
        <f>IF(AK1901=3,281.7,IF(AK1901=4,209.68,IF(AK1901=5,106.64,IF(AK1901=6,572.92,IF(AK1901=7,238.84,IF(AK1901=8,126.84,IF(AK1901=9,826.54,IF(AK1901=10,282.66,IF(AK1901=11,292)))))))))</f>
        <v>0</v>
      </c>
      <c r="CF1902" s="52" t="b">
        <f>IF(AL1901=3,702.84,IF(AL1901=4,1094.44,IF(AL1901=5,312.66,IF(AL1901=6,1445.98,IF(AL1901=7,1277.92,IF(AL1901=8,377.58,IF(AL1901=9,1892.8,IF(AL1901=10,1398.92,IF(AL1901=11,723.4)))))))))</f>
        <v>0</v>
      </c>
      <c r="CG1902" s="52" t="b">
        <f>IF(AM1901=3,92.82,IF(AM1901=4,38.02,IF(AM1901=5,31.92,IF(AM1901=6,157.8,IF(AM1901=7,64.68,IF(AM1901=8,54.18,IF(AM1901=9,250.54,IF(AM1901=10,96.96,IF(AM1901=11,86.94)))))))))</f>
        <v>0</v>
      </c>
    </row>
    <row r="1903" spans="1:88" ht="15" customHeight="1">
      <c r="A1903" s="77" t="s">
        <v>381</v>
      </c>
      <c r="B1903" s="78"/>
      <c r="C1903" s="78"/>
      <c r="D1903" s="78"/>
      <c r="E1903" s="78"/>
      <c r="F1903" s="78"/>
      <c r="G1903" s="78"/>
      <c r="H1903" s="78"/>
      <c r="I1903" s="78"/>
      <c r="J1903" s="78"/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87"/>
      <c r="AA1903" s="74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>
        <f t="shared" si="4349"/>
        <v>2015</v>
      </c>
      <c r="AP1903" s="8">
        <f t="shared" si="4350"/>
        <v>0</v>
      </c>
      <c r="AQ1903" s="8">
        <f t="shared" ref="AQ1903:AQ1935" si="4414">MAX(AO1903:AP1903)</f>
        <v>2015</v>
      </c>
      <c r="AU1903" s="311" t="s">
        <v>381</v>
      </c>
      <c r="AV1903" s="341"/>
      <c r="AW1903" s="341"/>
      <c r="AX1903" s="341"/>
      <c r="AY1903" s="341"/>
      <c r="AZ1903" s="341"/>
      <c r="BA1903" s="341"/>
      <c r="BB1903" s="341"/>
      <c r="BC1903" s="341"/>
      <c r="BD1903" s="341"/>
      <c r="BE1903" s="341"/>
      <c r="BF1903" s="341"/>
      <c r="BG1903" s="341"/>
      <c r="BH1903" s="341"/>
      <c r="BI1903" s="341"/>
      <c r="BJ1903" s="341"/>
      <c r="BK1903" s="341"/>
      <c r="BL1903" s="341"/>
      <c r="BM1903" s="341"/>
      <c r="BN1903" s="341"/>
      <c r="BO1903" s="341"/>
      <c r="BP1903" s="341"/>
      <c r="BQ1903" s="341"/>
      <c r="BR1903" s="341"/>
      <c r="BS1903" s="341"/>
      <c r="BT1903" s="312"/>
      <c r="BU1903" s="74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</row>
    <row r="1904" spans="1:88" ht="15" customHeight="1">
      <c r="A1904" s="88" t="s">
        <v>304</v>
      </c>
      <c r="B1904" s="89"/>
      <c r="C1904" s="89"/>
      <c r="D1904" s="89"/>
      <c r="E1904" s="89"/>
      <c r="F1904" s="89"/>
      <c r="G1904" s="89"/>
      <c r="H1904" s="89"/>
      <c r="I1904" s="89"/>
      <c r="J1904" s="89"/>
      <c r="K1904" s="89"/>
      <c r="L1904" s="89"/>
      <c r="M1904" s="89"/>
      <c r="N1904" s="89"/>
      <c r="O1904" s="89"/>
      <c r="P1904" s="89"/>
      <c r="Q1904" s="89"/>
      <c r="R1904" s="89"/>
      <c r="S1904" s="89"/>
      <c r="T1904" s="89"/>
      <c r="U1904" s="89"/>
      <c r="V1904" s="89"/>
      <c r="W1904" s="89"/>
      <c r="X1904" s="89"/>
      <c r="Y1904" s="89"/>
      <c r="Z1904" s="90"/>
      <c r="AO1904" s="4">
        <f t="shared" si="4349"/>
        <v>0</v>
      </c>
      <c r="AP1904" s="4">
        <f t="shared" si="4350"/>
        <v>0</v>
      </c>
      <c r="AQ1904" s="4">
        <f t="shared" si="4414"/>
        <v>0</v>
      </c>
      <c r="AU1904" s="304" t="s">
        <v>304</v>
      </c>
      <c r="AV1904" s="305"/>
      <c r="AW1904" s="305"/>
      <c r="AX1904" s="305"/>
      <c r="AY1904" s="305"/>
      <c r="AZ1904" s="305"/>
      <c r="BA1904" s="305"/>
      <c r="BB1904" s="305"/>
      <c r="BC1904" s="305"/>
      <c r="BD1904" s="305"/>
      <c r="BE1904" s="305"/>
      <c r="BF1904" s="305"/>
      <c r="BG1904" s="305"/>
      <c r="BH1904" s="305"/>
      <c r="BI1904" s="305"/>
      <c r="BJ1904" s="305"/>
      <c r="BK1904" s="305"/>
      <c r="BL1904" s="305"/>
      <c r="BM1904" s="305"/>
      <c r="BN1904" s="305"/>
      <c r="BO1904" s="305"/>
      <c r="BP1904" s="305"/>
      <c r="BQ1904" s="305"/>
      <c r="BR1904" s="305"/>
      <c r="BS1904" s="305"/>
      <c r="BT1904" s="306"/>
    </row>
    <row r="1905" spans="1:88" ht="30" customHeight="1">
      <c r="A1905" s="298" t="s">
        <v>25</v>
      </c>
      <c r="B1905" s="298" t="s">
        <v>260</v>
      </c>
      <c r="C1905" s="307">
        <v>3820.3</v>
      </c>
      <c r="D1905" s="298" t="s">
        <v>27</v>
      </c>
      <c r="E1905" s="36" t="s">
        <v>28</v>
      </c>
      <c r="F1905" s="10">
        <f>G1905+I1905+J1905+L1905+Q1905+S1905+U1905+V1905+W1905+Y1905+Z1905</f>
        <v>1244042.4920000001</v>
      </c>
      <c r="G1905" s="44">
        <v>0</v>
      </c>
      <c r="H1905" s="10">
        <v>0</v>
      </c>
      <c r="I1905" s="13">
        <v>0</v>
      </c>
      <c r="J1905" s="13">
        <v>1244042.4920000001</v>
      </c>
      <c r="K1905" s="10">
        <v>0</v>
      </c>
      <c r="L1905" s="10">
        <f>M1905+O1905</f>
        <v>0</v>
      </c>
      <c r="M1905" s="13">
        <v>0</v>
      </c>
      <c r="N1905" s="10">
        <v>0</v>
      </c>
      <c r="O1905" s="13">
        <v>0</v>
      </c>
      <c r="P1905" s="10">
        <v>0</v>
      </c>
      <c r="Q1905" s="13">
        <v>0</v>
      </c>
      <c r="R1905" s="10">
        <v>0</v>
      </c>
      <c r="S1905" s="13">
        <v>0</v>
      </c>
      <c r="T1905" s="10">
        <v>0</v>
      </c>
      <c r="U1905" s="13">
        <v>0</v>
      </c>
      <c r="V1905" s="14">
        <v>0</v>
      </c>
      <c r="W1905" s="14">
        <v>0</v>
      </c>
      <c r="X1905" s="10">
        <v>0</v>
      </c>
      <c r="Y1905" s="14">
        <v>0</v>
      </c>
      <c r="Z1905" s="14">
        <v>0</v>
      </c>
      <c r="AA1905" s="27" t="s">
        <v>328</v>
      </c>
      <c r="AO1905" s="4">
        <f t="shared" si="4349"/>
        <v>0</v>
      </c>
      <c r="AP1905" s="4">
        <f t="shared" si="4350"/>
        <v>0</v>
      </c>
      <c r="AQ1905" s="4">
        <f t="shared" si="4414"/>
        <v>0</v>
      </c>
      <c r="AU1905" s="316" t="s">
        <v>25</v>
      </c>
      <c r="AV1905" s="316" t="s">
        <v>260</v>
      </c>
      <c r="AW1905" s="317">
        <v>3820.3</v>
      </c>
      <c r="AX1905" s="316" t="s">
        <v>27</v>
      </c>
      <c r="AY1905" s="36" t="s">
        <v>28</v>
      </c>
      <c r="AZ1905" s="10">
        <f>BA1905+BC1905+BD1905+BF1905+BK1905+BM1905+BO1905+BP1905+BQ1905+BS1905+BT1905</f>
        <v>2488084.98</v>
      </c>
      <c r="BA1905" s="44">
        <f>ROUND($C1905*BA1913,2)</f>
        <v>0</v>
      </c>
      <c r="BB1905" s="10">
        <f>ROUND(H1905*2,2)</f>
        <v>0</v>
      </c>
      <c r="BC1905" s="44">
        <f>ROUND($C1905*BC1913,2)</f>
        <v>0</v>
      </c>
      <c r="BD1905" s="44">
        <f>ROUND($C1905*BD1913,2)</f>
        <v>2488084.98</v>
      </c>
      <c r="BE1905" s="10">
        <f>ROUND(K1905*2,2)</f>
        <v>0</v>
      </c>
      <c r="BF1905" s="44">
        <f>ROUND($C1905*BF1913,2)</f>
        <v>0</v>
      </c>
      <c r="BG1905" s="10">
        <f>ROUND(M1905*2,2)</f>
        <v>0</v>
      </c>
      <c r="BH1905" s="10">
        <f>ROUND(N1905*2,2)</f>
        <v>0</v>
      </c>
      <c r="BI1905" s="10">
        <f>ROUND(O1905*2,2)</f>
        <v>0</v>
      </c>
      <c r="BJ1905" s="10">
        <f>ROUND(P1905*2,2)</f>
        <v>0</v>
      </c>
      <c r="BK1905" s="44">
        <f>ROUND($C1905*BK1913,2)</f>
        <v>0</v>
      </c>
      <c r="BL1905" s="10">
        <f>ROUND(R1905*2,2)</f>
        <v>0</v>
      </c>
      <c r="BM1905" s="44">
        <f>ROUND($C1905*BM1913,2)</f>
        <v>0</v>
      </c>
      <c r="BN1905" s="10">
        <f>ROUND(T1905*2,2)</f>
        <v>0</v>
      </c>
      <c r="BO1905" s="44">
        <f>ROUND($C1905*BO1913,2)</f>
        <v>0</v>
      </c>
      <c r="BP1905" s="44">
        <f>ROUND(V1905*2,2)</f>
        <v>0</v>
      </c>
      <c r="BQ1905" s="44">
        <f>ROUND($C1905*BQ1913,2)</f>
        <v>0</v>
      </c>
      <c r="BR1905" s="10">
        <f>ROUND(X1905*2,2)</f>
        <v>0</v>
      </c>
      <c r="BS1905" s="44">
        <f>ROUND(Y1905*2,2)</f>
        <v>0</v>
      </c>
      <c r="BT1905" s="10">
        <f>ROUND(Z1905*2,2)</f>
        <v>0</v>
      </c>
      <c r="BU1905" s="27" t="s">
        <v>328</v>
      </c>
      <c r="CI1905" s="32">
        <f>BF1905-BG1905</f>
        <v>0</v>
      </c>
    </row>
    <row r="1906" spans="1:88" ht="60" customHeight="1">
      <c r="A1906" s="299"/>
      <c r="B1906" s="299"/>
      <c r="C1906" s="308"/>
      <c r="D1906" s="300"/>
      <c r="E1906" s="36" t="s">
        <v>29</v>
      </c>
      <c r="F1906" s="10">
        <f t="shared" ref="F1906:F1910" si="4415">G1906+I1906+J1906+L1906+Q1906+S1906+U1906+V1906+W1906+Y1906+Z1906</f>
        <v>0</v>
      </c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27" t="s">
        <v>329</v>
      </c>
      <c r="AO1906" s="4">
        <f t="shared" si="4349"/>
        <v>0</v>
      </c>
      <c r="AP1906" s="4">
        <f t="shared" si="4350"/>
        <v>0</v>
      </c>
      <c r="AQ1906" s="4">
        <f t="shared" si="4414"/>
        <v>0</v>
      </c>
      <c r="AU1906" s="316"/>
      <c r="AV1906" s="316"/>
      <c r="AW1906" s="317"/>
      <c r="AX1906" s="316"/>
      <c r="AY1906" s="36" t="s">
        <v>29</v>
      </c>
      <c r="AZ1906" s="10">
        <f t="shared" ref="AZ1906:AZ1910" si="4416">BA1906+BC1906+BD1906+BF1906+BK1906+BM1906+BO1906+BP1906+BQ1906+BS1906+BT1906</f>
        <v>0</v>
      </c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27" t="s">
        <v>329</v>
      </c>
    </row>
    <row r="1907" spans="1:88" ht="120" customHeight="1">
      <c r="A1907" s="299"/>
      <c r="B1907" s="299"/>
      <c r="C1907" s="308"/>
      <c r="D1907" s="298" t="s">
        <v>30</v>
      </c>
      <c r="E1907" s="36" t="s">
        <v>31</v>
      </c>
      <c r="F1907" s="10">
        <f t="shared" si="4415"/>
        <v>0</v>
      </c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27" t="s">
        <v>330</v>
      </c>
      <c r="AO1907" s="4">
        <f t="shared" si="4349"/>
        <v>0</v>
      </c>
      <c r="AP1907" s="4">
        <f t="shared" si="4350"/>
        <v>0</v>
      </c>
      <c r="AQ1907" s="4">
        <f t="shared" si="4414"/>
        <v>0</v>
      </c>
      <c r="AT1907" s="32">
        <f>AZ1907-BC1907</f>
        <v>0</v>
      </c>
      <c r="AU1907" s="316"/>
      <c r="AV1907" s="316"/>
      <c r="AW1907" s="317"/>
      <c r="AX1907" s="316" t="s">
        <v>30</v>
      </c>
      <c r="AY1907" s="36" t="s">
        <v>31</v>
      </c>
      <c r="AZ1907" s="10">
        <f t="shared" si="4416"/>
        <v>0</v>
      </c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27" t="s">
        <v>330</v>
      </c>
    </row>
    <row r="1908" spans="1:88" ht="30" customHeight="1">
      <c r="A1908" s="299"/>
      <c r="B1908" s="299"/>
      <c r="C1908" s="308"/>
      <c r="D1908" s="299"/>
      <c r="E1908" s="36" t="s">
        <v>32</v>
      </c>
      <c r="F1908" s="10">
        <f t="shared" si="4415"/>
        <v>0</v>
      </c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27" t="s">
        <v>331</v>
      </c>
      <c r="AO1908" s="4">
        <f t="shared" si="4349"/>
        <v>0</v>
      </c>
      <c r="AP1908" s="4">
        <f t="shared" si="4350"/>
        <v>0</v>
      </c>
      <c r="AQ1908" s="4">
        <f t="shared" si="4414"/>
        <v>0</v>
      </c>
      <c r="AU1908" s="316"/>
      <c r="AV1908" s="316"/>
      <c r="AW1908" s="317"/>
      <c r="AX1908" s="316"/>
      <c r="AY1908" s="36" t="s">
        <v>32</v>
      </c>
      <c r="AZ1908" s="10">
        <f t="shared" si="4416"/>
        <v>0</v>
      </c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27" t="s">
        <v>331</v>
      </c>
    </row>
    <row r="1909" spans="1:88" ht="30" customHeight="1">
      <c r="A1909" s="299"/>
      <c r="B1909" s="299"/>
      <c r="C1909" s="308"/>
      <c r="D1909" s="299"/>
      <c r="E1909" s="36" t="s">
        <v>33</v>
      </c>
      <c r="F1909" s="10">
        <f t="shared" si="4415"/>
        <v>0</v>
      </c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27" t="s">
        <v>332</v>
      </c>
      <c r="AO1909" s="4">
        <f t="shared" si="4349"/>
        <v>0</v>
      </c>
      <c r="AP1909" s="4">
        <f t="shared" si="4350"/>
        <v>0</v>
      </c>
      <c r="AQ1909" s="4">
        <f t="shared" si="4414"/>
        <v>0</v>
      </c>
      <c r="AU1909" s="316"/>
      <c r="AV1909" s="316"/>
      <c r="AW1909" s="317"/>
      <c r="AX1909" s="316"/>
      <c r="AY1909" s="36" t="s">
        <v>33</v>
      </c>
      <c r="AZ1909" s="10">
        <f t="shared" si="4416"/>
        <v>0</v>
      </c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27" t="s">
        <v>332</v>
      </c>
    </row>
    <row r="1910" spans="1:88" ht="30" customHeight="1">
      <c r="A1910" s="299"/>
      <c r="B1910" s="299"/>
      <c r="C1910" s="308"/>
      <c r="D1910" s="300"/>
      <c r="E1910" s="36" t="s">
        <v>34</v>
      </c>
      <c r="F1910" s="10">
        <f t="shared" si="4415"/>
        <v>0</v>
      </c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27" t="s">
        <v>333</v>
      </c>
      <c r="AO1910" s="4">
        <f t="shared" si="4349"/>
        <v>0</v>
      </c>
      <c r="AP1910" s="4">
        <f t="shared" si="4350"/>
        <v>0</v>
      </c>
      <c r="AQ1910" s="4">
        <f t="shared" si="4414"/>
        <v>0</v>
      </c>
      <c r="AU1910" s="316"/>
      <c r="AV1910" s="316"/>
      <c r="AW1910" s="317"/>
      <c r="AX1910" s="316"/>
      <c r="AY1910" s="36" t="s">
        <v>34</v>
      </c>
      <c r="AZ1910" s="10">
        <f t="shared" si="4416"/>
        <v>0</v>
      </c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27" t="s">
        <v>333</v>
      </c>
    </row>
    <row r="1911" spans="1:88" ht="30" customHeight="1">
      <c r="A1911" s="299"/>
      <c r="B1911" s="299"/>
      <c r="C1911" s="308"/>
      <c r="D1911" s="311" t="s">
        <v>35</v>
      </c>
      <c r="E1911" s="312"/>
      <c r="F1911" s="10">
        <f>F1905+F1906+F1907+F1908+F1909+F1910</f>
        <v>1244042.4920000001</v>
      </c>
      <c r="G1911" s="10">
        <f t="shared" ref="G1911" si="4417">G1905+G1906+G1907+G1908+G1909+G1910</f>
        <v>0</v>
      </c>
      <c r="H1911" s="10">
        <f t="shared" ref="H1911" si="4418">H1905+H1906+H1907+H1908+H1909+H1910</f>
        <v>0</v>
      </c>
      <c r="I1911" s="10">
        <f t="shared" ref="I1911" si="4419">I1905+I1906+I1907+I1908+I1909+I1910</f>
        <v>0</v>
      </c>
      <c r="J1911" s="10">
        <f t="shared" ref="J1911" si="4420">J1905+J1906+J1907+J1908+J1909+J1910</f>
        <v>1244042.4920000001</v>
      </c>
      <c r="K1911" s="10">
        <f t="shared" ref="K1911" si="4421">K1905+K1906+K1907+K1908+K1909+K1910</f>
        <v>0</v>
      </c>
      <c r="L1911" s="10">
        <f t="shared" ref="L1911" si="4422">L1905+L1906+L1907+L1908+L1909+L1910</f>
        <v>0</v>
      </c>
      <c r="M1911" s="10">
        <f t="shared" ref="M1911" si="4423">M1905+M1906+M1907+M1908+M1909+M1910</f>
        <v>0</v>
      </c>
      <c r="N1911" s="10">
        <f t="shared" ref="N1911" si="4424">N1905+N1906+N1907+N1908+N1909+N1910</f>
        <v>0</v>
      </c>
      <c r="O1911" s="10">
        <f t="shared" ref="O1911" si="4425">O1905+O1906+O1907+O1908+O1909+O1910</f>
        <v>0</v>
      </c>
      <c r="P1911" s="10">
        <f t="shared" ref="P1911" si="4426">P1905+P1906+P1907+P1908+P1909+P1910</f>
        <v>0</v>
      </c>
      <c r="Q1911" s="10">
        <f t="shared" ref="Q1911" si="4427">Q1905+Q1906+Q1907+Q1908+Q1909+Q1910</f>
        <v>0</v>
      </c>
      <c r="R1911" s="10">
        <f t="shared" ref="R1911" si="4428">R1905+R1906+R1907+R1908+R1909+R1910</f>
        <v>0</v>
      </c>
      <c r="S1911" s="10">
        <f t="shared" ref="S1911" si="4429">S1905+S1906+S1907+S1908+S1909+S1910</f>
        <v>0</v>
      </c>
      <c r="T1911" s="10">
        <f t="shared" ref="T1911" si="4430">T1905+T1906+T1907+T1908+T1909+T1910</f>
        <v>0</v>
      </c>
      <c r="U1911" s="10">
        <f t="shared" ref="U1911" si="4431">U1905+U1906+U1907+U1908+U1909+U1910</f>
        <v>0</v>
      </c>
      <c r="V1911" s="10">
        <f t="shared" ref="V1911" si="4432">V1905+V1906+V1907+V1908+V1909+V1910</f>
        <v>0</v>
      </c>
      <c r="W1911" s="10">
        <f t="shared" ref="W1911" si="4433">W1905+W1906+W1907+W1908+W1909+W1910</f>
        <v>0</v>
      </c>
      <c r="X1911" s="10">
        <f t="shared" ref="X1911" si="4434">X1905+X1906+X1907+X1908+X1909+X1910</f>
        <v>0</v>
      </c>
      <c r="Y1911" s="10">
        <f t="shared" ref="Y1911" si="4435">Y1905+Y1906+Y1907+Y1908+Y1909+Y1910</f>
        <v>0</v>
      </c>
      <c r="Z1911" s="10">
        <f t="shared" ref="Z1911" si="4436">Z1905+Z1906+Z1907+Z1908+Z1909+Z1910</f>
        <v>0</v>
      </c>
      <c r="AA1911" s="27" t="s">
        <v>334</v>
      </c>
      <c r="AO1911" s="4">
        <f t="shared" si="4349"/>
        <v>0</v>
      </c>
      <c r="AP1911" s="4">
        <f t="shared" si="4350"/>
        <v>0</v>
      </c>
      <c r="AQ1911" s="4">
        <f t="shared" si="4414"/>
        <v>0</v>
      </c>
      <c r="AU1911" s="316"/>
      <c r="AV1911" s="316"/>
      <c r="AW1911" s="317"/>
      <c r="AX1911" s="321" t="s">
        <v>35</v>
      </c>
      <c r="AY1911" s="321"/>
      <c r="AZ1911" s="10">
        <f>AZ1905+AZ1906+AZ1907+AZ1908+AZ1909+AZ1910</f>
        <v>2488084.98</v>
      </c>
      <c r="BA1911" s="10">
        <f t="shared" ref="BA1911:BT1911" si="4437">BA1905+BA1906+BA1907+BA1908+BA1909+BA1910</f>
        <v>0</v>
      </c>
      <c r="BB1911" s="10">
        <f t="shared" si="4437"/>
        <v>0</v>
      </c>
      <c r="BC1911" s="10">
        <f t="shared" si="4437"/>
        <v>0</v>
      </c>
      <c r="BD1911" s="10">
        <f t="shared" si="4437"/>
        <v>2488084.98</v>
      </c>
      <c r="BE1911" s="10">
        <f t="shared" si="4437"/>
        <v>0</v>
      </c>
      <c r="BF1911" s="10">
        <f t="shared" si="4437"/>
        <v>0</v>
      </c>
      <c r="BG1911" s="10">
        <f t="shared" si="4437"/>
        <v>0</v>
      </c>
      <c r="BH1911" s="10">
        <f t="shared" si="4437"/>
        <v>0</v>
      </c>
      <c r="BI1911" s="10">
        <f t="shared" si="4437"/>
        <v>0</v>
      </c>
      <c r="BJ1911" s="10">
        <f t="shared" si="4437"/>
        <v>0</v>
      </c>
      <c r="BK1911" s="10">
        <f t="shared" si="4437"/>
        <v>0</v>
      </c>
      <c r="BL1911" s="10">
        <f t="shared" si="4437"/>
        <v>0</v>
      </c>
      <c r="BM1911" s="10">
        <f t="shared" si="4437"/>
        <v>0</v>
      </c>
      <c r="BN1911" s="10">
        <f t="shared" si="4437"/>
        <v>0</v>
      </c>
      <c r="BO1911" s="10">
        <f t="shared" si="4437"/>
        <v>0</v>
      </c>
      <c r="BP1911" s="10">
        <f t="shared" si="4437"/>
        <v>0</v>
      </c>
      <c r="BQ1911" s="10">
        <f t="shared" si="4437"/>
        <v>0</v>
      </c>
      <c r="BR1911" s="10">
        <f t="shared" si="4437"/>
        <v>0</v>
      </c>
      <c r="BS1911" s="10">
        <f t="shared" si="4437"/>
        <v>0</v>
      </c>
      <c r="BT1911" s="10">
        <f t="shared" si="4437"/>
        <v>0</v>
      </c>
      <c r="BU1911" s="27" t="s">
        <v>334</v>
      </c>
      <c r="CI1911" s="32">
        <f>BF1911-BG1911</f>
        <v>0</v>
      </c>
      <c r="CJ1911" s="123"/>
    </row>
    <row r="1912" spans="1:88" ht="75" customHeight="1">
      <c r="A1912" s="299"/>
      <c r="B1912" s="299"/>
      <c r="C1912" s="308"/>
      <c r="D1912" s="292" t="s">
        <v>53</v>
      </c>
      <c r="E1912" s="293"/>
      <c r="F1912" s="11">
        <f>ROUND(F1911/C1905,2)</f>
        <v>325.64</v>
      </c>
      <c r="G1912" s="11">
        <f>ROUND(G1911/C1905,2)</f>
        <v>0</v>
      </c>
      <c r="H1912" s="11">
        <f>ROUND(H1911/C1905,2)</f>
        <v>0</v>
      </c>
      <c r="I1912" s="11">
        <f>ROUND(I1911/C1905,2)</f>
        <v>0</v>
      </c>
      <c r="J1912" s="11">
        <f>ROUND(J1911/C1905,2)</f>
        <v>325.64</v>
      </c>
      <c r="K1912" s="11">
        <f>ROUND(K1911/C1905,2)</f>
        <v>0</v>
      </c>
      <c r="L1912" s="11">
        <f>ROUND(L1911/C1905,2)</f>
        <v>0</v>
      </c>
      <c r="M1912" s="11">
        <f>ROUND(M1911/C1905,2)</f>
        <v>0</v>
      </c>
      <c r="N1912" s="11">
        <f>ROUND(N1911/C1905,2)</f>
        <v>0</v>
      </c>
      <c r="O1912" s="11">
        <f>ROUND(O1911/C1905,2)</f>
        <v>0</v>
      </c>
      <c r="P1912" s="11">
        <f>ROUND(P1911/C1905,2)</f>
        <v>0</v>
      </c>
      <c r="Q1912" s="11">
        <f>ROUND(Q1911/C1905,2)</f>
        <v>0</v>
      </c>
      <c r="R1912" s="11">
        <f>ROUND(R1911/C1905,2)</f>
        <v>0</v>
      </c>
      <c r="S1912" s="11">
        <f>ROUND(S1911/C1905,2)</f>
        <v>0</v>
      </c>
      <c r="T1912" s="11">
        <f>ROUND(T1911/C1905,2)</f>
        <v>0</v>
      </c>
      <c r="U1912" s="11">
        <f>ROUND(U1911/C1905,2)</f>
        <v>0</v>
      </c>
      <c r="V1912" s="11">
        <f>ROUND(V1911/C1905,2)</f>
        <v>0</v>
      </c>
      <c r="W1912" s="11">
        <f>ROUND(W1911/C1905,2)</f>
        <v>0</v>
      </c>
      <c r="X1912" s="11">
        <f>ROUND(X1911/C1905,2)</f>
        <v>0</v>
      </c>
      <c r="Y1912" s="11">
        <f>ROUND(Y1911/C1905,2)</f>
        <v>0</v>
      </c>
      <c r="Z1912" s="11">
        <f>ROUND(Z1911/C1905,2)</f>
        <v>0</v>
      </c>
      <c r="AA1912" s="27" t="s">
        <v>335</v>
      </c>
      <c r="AD1912" s="52" t="b">
        <f>IF(AND(G1912&gt;947.15,G1912&lt;949),3,IF(AND(G1912&gt;623.59,G1912&lt;625),4,IF(AND(G1912&gt;237.38,G1912&lt;239),5,IF(AND(G1912&gt;1986,G1912&lt;1988),6,IF(AND(G1912&gt;739.75,G1912&lt;741),7,IF(AND(G1912&gt;282.91,G1912&lt;284),8,IF(AND(G1912&gt;2681.35,G1912&lt;2683),9,IF(AND(G1912&gt;828.59,G1912&lt;830),10,IF(AND(G1912&gt;585.15,G1912&lt;587),11,IF(AND(G1912&gt;991.71,G1912&lt;993),12,IF(AND(G1912&gt;652.95,G1912&lt;654),13,IF(AND(G1912&gt;248.59,G1912&lt;250),14,IF(AND(G1912&gt;2079.39,G1912&lt;2081),15,IF(AND(G1912&gt;774.57,G1912&lt;776),16,IF(AND(G1912&gt;296.25,G1912&lt;298),17,IF(AND(G1912&gt;2807.42,G1912&lt;2809),18,IF(AND(G1912&gt;867.59,G1912&lt;869),19,IF(AND(G1912&gt;612.7,G1912&lt;614),20))))))))))))))))))</f>
        <v>0</v>
      </c>
      <c r="AE1912" s="52" t="b">
        <f>IF(AND(I1912&gt;1204.78,I1912&lt;1206),5,IF(AND(I1912&gt;1407.63,I1912&lt;1409),8,IF(AND(I1912&gt;1427.91,I1912&lt;1429),11,IF(AND(I1912&gt;1261.45,I1912&lt;1263),14,IF(AND(I1912&gt;1473.83,I1912&lt;1475),17,IF(AND(I1912&gt;1495.07,I1912&lt;1497),20))))))</f>
        <v>0</v>
      </c>
      <c r="AF1912" s="52">
        <f>IF(AND(J1912&gt;486.32,J1912&lt;488),3,IF(AND(J1912&gt;324.64,J1912&lt;326),4,IF(AND(J1912&gt;286.99,J1912&lt;288.5),5,IF(AND(J1912&gt;617.7,J1912&lt;618),6,IF(AND(J1912&gt;411.3,J1912&lt;413),7,IF(AND(J1912&gt;365.04,J1912&lt;367),8,IF(AND(J1912&gt;797.54,J1912&lt;799),9,IF(AND(J1912&gt;533.49,J1912&lt;535),10,IF(AND(J1912&gt;475.86,J1912&lt;477),11,IF(AND(J1912&gt;509.22,J1912&lt;511),12,IF(AND(J1912&gt;339.94,J1912&lt;341.2),13,IF(AND(J1912&gt;300.53,J1912&lt;302),14,IF(AND(J1912&gt;646.78,J1912&lt;648),15,IF(AND(J1912&gt;430.68,J1912&lt;432),16,IF(AND(J1912&gt;382.24,J1912&lt;384),17,IF(AND(J1912&gt;835.07,J1912&lt;837),18,IF(AND(J1912&gt;558.61,J1912&lt;560),19,IF(AND(J1912&gt;498.27,J1912&lt;500),20))))))))))))))))))</f>
        <v>4</v>
      </c>
      <c r="AG1912" s="52" t="b">
        <f>IF(AND(L1912&gt;497.89,L1912&lt;499),3,IF(AND(L1912&gt;360.29,L1912&lt;362),4,IF(AND(L1912&gt;249.38,L1912&lt;251),5,IF(AND(L1912&gt;628.22,L1912&lt;630),6,IF(AND(L1912&gt;455.21,L1912&lt;457),7,IF(AND(L1912&gt;315.16,L1912&lt;317),8,IF(AND(L1912&gt;814.35,L1912&lt;816),9,IF(AND(L1912&gt;571.19,L1912&lt;573),10,IF(AND(L1912&gt;401.59,L1912&lt;403),11,IF(AND(L1912&gt;521.33,L1912&lt;523),12,IF(AND(L1912&gt;377.28,L1912&lt;379),13,IF(AND(L1912&gt;261.15,L1912&lt;263),14,IF(AND(L1912&gt;657.8,L1912&lt;659),15,IF(AND(L1912&gt;476.66,L1912&lt;478),16,IF(AND(L1912&gt;330.01,L1912&lt;332),17,IF(AND(L1912&gt;852.67,L1912&lt;854),18,IF(AND(L1912&gt;598.08,L1912&lt;600),19,IF(AND(L1912&gt;420.51,L1912&lt;422),20))))))))))))))))))</f>
        <v>0</v>
      </c>
      <c r="AH1912" s="52" t="b">
        <f>IF(AND(Q1912&gt;358.85,Q1912&lt;360),3,IF(AND(Q1912&gt;129.83,Q1912&lt;131),4,IF(AND(Q1912&gt;77.61,Q1912&lt;79),5,IF(AND(Q1912&gt;426.19,Q1912&lt;428),6,IF(AND(Q1912&gt;159.77,Q1912&lt;161),7,IF(AND(Q1912&gt;94.38,Q1912&lt;96),8,IF(AND(Q1912&gt;567.37,Q1912&lt;569),9,IF(AND(Q1912&gt;203.4,Q1912&lt;205),10,IF(AND(Q1912&gt;131.96,Q1912&lt;133),11,IF(AND(Q1912&gt;375.76,Q1912&lt;377),12,IF(AND(Q1912&gt;135.98,Q1912&lt;137),13,IF(AND(Q1912&gt;81.31,Q1912&lt;83),14,IF(AND(Q1912&gt;446.27,Q1912&lt;448),15,IF(AND(Q1912&gt;167.32,Q1912&lt;169),16,IF(AND(Q1912&gt;98.86,Q1912&lt;100),17,IF(AND(Q1912&gt;594.08,Q1912&lt;596),18,IF(AND(Q1912&gt;213.01,Q1912&lt;215),19,IF(AND(Q1912&gt;138.21,Q1912&lt;140),20))))))))))))))))))</f>
        <v>0</v>
      </c>
      <c r="AI1912" s="52" t="b">
        <f>IF(AND(S1912&gt;195.17,S1912&lt;197),3,IF(AND(S1912&gt;88.93,S1912&lt;90),4,IF(AND(S1912&gt;47.88,S1912&lt;49),5,IF(AND(S1912&gt;245.08,S1912&lt;247),6,IF(AND(S1912&gt;111.07,S1912&lt;113),7,IF(AND(S1912&gt;60.92,S1912&lt;62),8,IF(AND(S1912&gt;296.11,S1912&lt;298),9,IF(AND(S1912&gt;139.41,S1912&lt;141),10,IF(AND(S1912&gt;78.67,S1912&lt;80),11,IF(AND(S1912&gt;204.39,S1912&lt;206),12,IF(AND(S1912&gt;93.16,S1912&lt;95),13,IF(AND(S1912&gt;50.17,S1912&lt;52),14,IF(AND(S1912&gt;256.64,S1912&lt;258),15,IF(AND(S1912&gt;116.33,S1912&lt;118),16,IF(AND(S1912&gt;63.83,S1912&lt;65),17,IF(AND(S1912&gt;310.07,S1912&lt;312),18,IF(AND(S1912&gt;146.01,S1912&lt;148),19,IF(AND(S1912&gt;82.42,S1912&lt;84),20))))))))))))))))))</f>
        <v>0</v>
      </c>
      <c r="AJ1912" s="52" t="b">
        <f>IF(AND(U1912&gt;107.35,U1912&lt;109),3,IF(AND(U1912&gt;63.65,U1912&lt;65),4,IF(AND(U1912&gt;44.75,U1912&lt;46),5,IF(AND(U1912&gt;143.27,U1912&lt;145),6,IF(AND(U1912&gt;85.58,U1912&lt;87),7,IF(AND(U1912&gt;60.46,U1912&lt;62),8,IF(AND(U1912&gt;194.16,U1912&lt;196),9,IF(AND(U1912&gt;117.24,U1912&lt;119),10,IF(AND(U1912&gt;82.88,U1912&lt;84),11,IF(AND(U1912&gt;112.44,U1912&lt;114),12,IF(AND(U1912&gt;66.69,U1912&lt;68),13,IF(AND(U1912&gt;46.9,U1912&lt;48),14,IF(AND(U1912&gt;150.05,U1912&lt;152),15,IF(AND(U1912&gt;90.65,U1912&lt;91),16,IF(AND(U1912&gt;63.34,U1912&lt;65),17,IF(AND(U1912&gt;203.34,U1912&lt;205),18,IF(AND(U1912&gt;122.8,U1912&lt;124),19,IF(AND(U1912&gt;86.83,U1912&lt;88),20))))))))))))))))))</f>
        <v>0</v>
      </c>
      <c r="AK1912" s="52" t="b">
        <f>IF(AND(V1912&gt;139.85,V1912&lt;141),3,IF(AND(V1912&gt;103.84,V1912&lt;105),4,IF(AND(V1912&gt;52.32,V1912&lt;54),5,IF(AND(V1912&gt;285.46,V1912&lt;287),6,IF(AND(V1912&gt;118.42,V1912&lt;120),7,IF(AND(V1912&gt;62.42,V1912&lt;64),8,IF(AND(V1912&gt;412.27,V1912&lt;414),9,IF(AND(V1912&gt;140.33,V1912&lt;142),10,IF(AND(V1912&gt;145,V1912&lt;147),11,IF(AND(V1912&gt;146.47,V1912&lt;148),12,IF(AND(V1912&gt;108.77,V1912&lt;110),13,IF(AND(V1912&gt;54.82,V1912&lt;56),14,IF(AND(V1912&gt;298.92,V1912&lt;300),15,IF(AND(V1912&gt;124.03,V1912&lt;126),16,IF(AND(V1912&gt;65.4,V1912&lt;67),17,IF(AND(V1912&gt;431.69,V1912&lt;433),18,IF(AND(V1912&gt;146.97,V1912&lt;148),19,IF(AND(V1912&gt;151.86,V1912&lt;153),20))))))))))))))))))</f>
        <v>0</v>
      </c>
      <c r="AL1912" s="52" t="b">
        <f>IF(AND(W1912&gt;350.42,W1912&lt;352),3,IF(AND(W1912&gt;546.22,W1912&lt;548),4,IF(AND(W1912&gt;155.33,W1912&lt;157),5,IF(AND(W1912&gt;721.99,W1912&lt;723),6,IF(AND(W1912&gt;638.96,W1912&lt;639),7,IF(AND(W1912&gt;187.79,W1912&lt;189),8,IF(AND(W1912&gt;945.4,W1912&lt;947),9,IF(AND(W1912&gt;698.46,W1912&lt;670),10,IF(AND(W1912&gt;360.7,W1912&lt;362),11,IF(AND(W1912&gt;366.94,W1912&lt;368),12,IF(AND(W1912&gt;571.94,W1912&lt;573),13,IF(AND(W1912&gt;162.68,W1912&lt;164),14,IF(AND(W1912&gt;755.97,W1912&lt;757),15,IF(AND(W1912&gt;667.99,W1912&lt;669),16,IF(AND(W1912&gt;196.66,W1912&lt;198),17,IF(AND(W1912&gt;989.88,W1912&lt;991),18,IF(AND(W1912&gt;731.33,W1912&lt;733),19,IF(AND(W1912&gt;377.7,W1912&lt;379),20))))))))))))))))))</f>
        <v>0</v>
      </c>
      <c r="AM1912" s="52" t="b">
        <f>IF(AND(Y1912&gt;46.2,Y1912&lt;46.5),3,IF(AND(Y1912&gt;18.8,Y1912&lt;19.1),4,IF(AND(Y1912&gt;15.8,Y1912&lt;16),5,IF(AND(Y1912&gt;78.7,Y1912&lt;79),6,IF(AND(Y1912&gt;32.1,Y1912&lt;32.4),7,IF(AND(Y1912&gt;26.9,Y1912&lt;27.3),8,IF(AND(Y1912&gt;125,Y1912&lt;125.5),9,IF(AND(Y1912&gt;48.2,Y1912&lt;48.52),10,IF(AND(Y1912&gt;43.1,Y1912&lt;43.6),11,IF(AND(Y1912&gt;48.53,Y1912&lt;48.7),12,IF(AND(Y1912&gt;19.6,Y1912&lt;20.1),13,IF(AND(Y1912&gt;16.5,Y1912&lt;16.9),14,IF(AND(Y1912&gt;82.4,Y1912&lt;82.8),15,IF(AND(Y1912&gt;33.6,Y1912&lt;34),16,IF(AND(Y1912&gt;28,Y1912&lt;28.6),17,IF(AND(Y1912&gt;130.8,Y1912&lt;131.4),18,IF(AND(Y1912&gt;50.5,Y1912&lt;50.9),19,IF(AND(Y1912&gt;45.2,Y1912&lt;45.8),20))))))))))))))))))</f>
        <v>0</v>
      </c>
      <c r="AO1912" s="4">
        <f t="shared" si="4349"/>
        <v>0</v>
      </c>
      <c r="AP1912" s="4">
        <f t="shared" si="4350"/>
        <v>0</v>
      </c>
      <c r="AQ1912" s="4">
        <f t="shared" si="4414"/>
        <v>0</v>
      </c>
      <c r="AU1912" s="316"/>
      <c r="AV1912" s="316"/>
      <c r="AW1912" s="317"/>
      <c r="AX1912" s="322" t="s">
        <v>53</v>
      </c>
      <c r="AY1912" s="293"/>
      <c r="AZ1912" s="11">
        <f>ROUND(AZ1911/AW1905,2)</f>
        <v>651.28</v>
      </c>
      <c r="BA1912" s="11">
        <f>ROUND(BA1911/AW1905,2)</f>
        <v>0</v>
      </c>
      <c r="BB1912" s="11">
        <f>ROUND(BB1911/AW1905,2)</f>
        <v>0</v>
      </c>
      <c r="BC1912" s="11">
        <f>ROUND(BC1911/AW1905,2)</f>
        <v>0</v>
      </c>
      <c r="BD1912" s="11">
        <f>ROUND(BD1911/AW1905,2)</f>
        <v>651.28</v>
      </c>
      <c r="BE1912" s="11">
        <f>ROUND(BE1911/AW1905,2)</f>
        <v>0</v>
      </c>
      <c r="BF1912" s="11">
        <f>ROUND(BF1911/AW1905,2)</f>
        <v>0</v>
      </c>
      <c r="BG1912" s="11">
        <f>ROUND(BG1911/AW1905,2)</f>
        <v>0</v>
      </c>
      <c r="BH1912" s="11">
        <f>ROUND(BH1911/AW1905,2)</f>
        <v>0</v>
      </c>
      <c r="BI1912" s="11">
        <f>ROUND(BI1911/AW1905,2)</f>
        <v>0</v>
      </c>
      <c r="BJ1912" s="11">
        <f>ROUND(BJ1911/AW1905,2)</f>
        <v>0</v>
      </c>
      <c r="BK1912" s="11">
        <f>ROUND(BK1911/AW1905,2)</f>
        <v>0</v>
      </c>
      <c r="BL1912" s="11">
        <f>ROUND(BL1911/AW1905,2)</f>
        <v>0</v>
      </c>
      <c r="BM1912" s="11">
        <f>ROUND(BM1911/AW1905,2)</f>
        <v>0</v>
      </c>
      <c r="BN1912" s="11">
        <f>ROUND(BN1911/AW1905,2)</f>
        <v>0</v>
      </c>
      <c r="BO1912" s="11">
        <f>ROUND(BO1911/AW1905,2)</f>
        <v>0</v>
      </c>
      <c r="BP1912" s="11">
        <f>ROUND(BP1911/AW1905,2)</f>
        <v>0</v>
      </c>
      <c r="BQ1912" s="11">
        <f>ROUND(BQ1911/AW1905,2)</f>
        <v>0</v>
      </c>
      <c r="BR1912" s="11">
        <f>ROUND(BR1911/AW1905,2)</f>
        <v>0</v>
      </c>
      <c r="BS1912" s="11">
        <f>ROUND(BS1911/AW1905,2)</f>
        <v>0</v>
      </c>
      <c r="BT1912" s="11">
        <f>ROUND(BT1911/AW1905,2)</f>
        <v>0</v>
      </c>
      <c r="BU1912" s="27" t="s">
        <v>335</v>
      </c>
      <c r="BX1912" s="52" t="b">
        <f>IF(AND(BA1912&gt;947.15,BA1912&lt;949),3,IF(AND(BA1912&gt;623.59,BA1912&lt;625),4,IF(AND(BA1912&gt;237.38,BA1912&lt;239),5,IF(AND(BA1912&gt;1986,BA1912&lt;1988),6,IF(AND(BA1912&gt;739.75,BA1912&lt;741),7,IF(AND(BA1912&gt;282.91,BA1912&lt;284),8,IF(AND(BA1912&gt;2681.35,BA1912&lt;2683),9,IF(AND(BA1912&gt;828.59,BA1912&lt;830),10,IF(AND(BA1912&gt;585.15,BA1912&lt;587),11,IF(AND(BA1912&gt;991.71,BA1912&lt;993),12,IF(AND(BA1912&gt;652.95,BA1912&lt;654),13,IF(AND(BA1912&gt;248.59,BA1912&lt;250),14,IF(AND(BA1912&gt;2079.39,BA1912&lt;2081),15,IF(AND(BA1912&gt;774.57,BA1912&lt;776),16,IF(AND(BA1912&gt;296.25,BA1912&lt;298),17,IF(AND(BA1912&gt;2807.42,BA1912&lt;2809),18,IF(AND(BA1912&gt;867.59,BA1912&lt;869),19,IF(AND(BA1912&gt;612.7,BA1912&lt;614),20))))))))))))))))))</f>
        <v>0</v>
      </c>
      <c r="BY1912" s="52" t="b">
        <f>IF(AND(BC1912&gt;1204.78,BC1912&lt;1206),5,IF(AND(BC1912&gt;1407.63,BC1912&lt;1409),8,IF(AND(BC1912&gt;1427.91,BC1912&lt;1429),11,IF(AND(BC1912&gt;1261.45,BC1912&lt;1263),14,IF(AND(BC1912&gt;1473.83,BC1912&lt;1475),17,IF(AND(BC1912&gt;1495.07,BC1912&lt;1497),20))))))</f>
        <v>0</v>
      </c>
      <c r="BZ1912" s="52" t="b">
        <f>IF(AND(BD1912&gt;486.32,BD1912&lt;488),3,IF(AND(BD1912&gt;324.64,BD1912&lt;326),4,IF(AND(BD1912&gt;286.99,BD1912&lt;288.5),5,IF(AND(BD1912&gt;617.7,BD1912&lt;618),6,IF(AND(BD1912&gt;411.3,BD1912&lt;413),7,IF(AND(BD1912&gt;365.04,BD1912&lt;367),8,IF(AND(BD1912&gt;797.54,BD1912&lt;799),9,IF(AND(BD1912&gt;533.49,BD1912&lt;535),10,IF(AND(BD1912&gt;475.86,BD1912&lt;477),11,IF(AND(BD1912&gt;509.22,BD1912&lt;511),12,IF(AND(BD1912&gt;339.94,BD1912&lt;341.2),13,IF(AND(BD1912&gt;300.53,BD1912&lt;302),14,IF(AND(BD1912&gt;646.78,BD1912&lt;648),15,IF(AND(BD1912&gt;430.68,BD1912&lt;432),16,IF(AND(BD1912&gt;382.24,BD1912&lt;384),17,IF(AND(BD1912&gt;835.07,BD1912&lt;837),18,IF(AND(BD1912&gt;558.61,BD1912&lt;560),19,IF(AND(BD1912&gt;498.27,BD1912&lt;500),20))))))))))))))))))</f>
        <v>0</v>
      </c>
      <c r="CA1912" s="52" t="b">
        <f>IF(AND(BF1912&gt;497.89,BF1912&lt;499),3,IF(AND(BF1912&gt;360.29,BF1912&lt;362),4,IF(AND(BF1912&gt;249.38,BF1912&lt;251),5,IF(AND(BF1912&gt;628.22,BF1912&lt;630),6,IF(AND(BF1912&gt;455.21,BF1912&lt;457),7,IF(AND(BF1912&gt;315.16,BF1912&lt;317),8,IF(AND(BF1912&gt;814.35,BF1912&lt;816),9,IF(AND(BF1912&gt;571.19,BF1912&lt;573),10,IF(AND(BF1912&gt;401.59,BF1912&lt;403),11,IF(AND(BF1912&gt;521.33,BF1912&lt;523),12,IF(AND(BF1912&gt;377.28,BF1912&lt;379),13,IF(AND(BF1912&gt;261.15,BF1912&lt;263),14,IF(AND(BF1912&gt;657.8,BF1912&lt;659),15,IF(AND(BF1912&gt;476.66,BF1912&lt;478),16,IF(AND(BF1912&gt;330.01,BF1912&lt;332),17,IF(AND(BF1912&gt;852.67,BF1912&lt;854),18,IF(AND(BF1912&gt;598.08,BF1912&lt;600),19,IF(AND(BF1912&gt;420.51,BF1912&lt;422),20))))))))))))))))))</f>
        <v>0</v>
      </c>
      <c r="CB1912" s="52" t="b">
        <f>IF(AND(BK1912&gt;358.85,BK1912&lt;360),3,IF(AND(BK1912&gt;129.83,BK1912&lt;131),4,IF(AND(BK1912&gt;77.61,BK1912&lt;79),5,IF(AND(BK1912&gt;426.19,BK1912&lt;428),6,IF(AND(BK1912&gt;159.77,BK1912&lt;161),7,IF(AND(BK1912&gt;94.38,BK1912&lt;96),8,IF(AND(BK1912&gt;567.37,BK1912&lt;569),9,IF(AND(BK1912&gt;203.4,BK1912&lt;205),10,IF(AND(BK1912&gt;131.96,BK1912&lt;133),11,IF(AND(BK1912&gt;375.76,BK1912&lt;377),12,IF(AND(BK1912&gt;135.98,BK1912&lt;137),13,IF(AND(BK1912&gt;81.31,BK1912&lt;83),14,IF(AND(BK1912&gt;446.27,BK1912&lt;448),15,IF(AND(BK1912&gt;167.32,BK1912&lt;169),16,IF(AND(BK1912&gt;98.86,BK1912&lt;100),17,IF(AND(BK1912&gt;594.08,BK1912&lt;596),18,IF(AND(BK1912&gt;213.01,BK1912&lt;215),19,IF(AND(BK1912&gt;138.21,BK1912&lt;140),20))))))))))))))))))</f>
        <v>0</v>
      </c>
      <c r="CC1912" s="52" t="b">
        <f>IF(AND(BM1912&gt;195.17,BM1912&lt;197),3,IF(AND(BM1912&gt;88.93,BM1912&lt;90),4,IF(AND(BM1912&gt;47.88,BM1912&lt;49),5,IF(AND(BM1912&gt;245.08,BM1912&lt;247),6,IF(AND(BM1912&gt;111.07,BM1912&lt;113),7,IF(AND(BM1912&gt;60.92,BM1912&lt;62),8,IF(AND(BM1912&gt;296.11,BM1912&lt;298),9,IF(AND(BM1912&gt;139.41,BM1912&lt;141),10,IF(AND(BM1912&gt;78.67,BM1912&lt;80),11,IF(AND(BM1912&gt;204.39,BM1912&lt;206),12,IF(AND(BM1912&gt;93.16,BM1912&lt;95),13,IF(AND(BM1912&gt;50.17,BM1912&lt;52),14,IF(AND(BM1912&gt;256.64,BM1912&lt;258),15,IF(AND(BM1912&gt;116.33,BM1912&lt;118),16,IF(AND(BM1912&gt;63.83,BM1912&lt;65),17,IF(AND(BM1912&gt;310.07,BM1912&lt;312),18,IF(AND(BM1912&gt;146.01,BM1912&lt;148),19,IF(AND(BM1912&gt;82.42,BM1912&lt;84),20))))))))))))))))))</f>
        <v>0</v>
      </c>
      <c r="CD1912" s="52" t="b">
        <f>IF(AND(BO1912&gt;107.35,BO1912&lt;109),3,IF(AND(BO1912&gt;63.65,BO1912&lt;65),4,IF(AND(BO1912&gt;44.75,BO1912&lt;46),5,IF(AND(BO1912&gt;143.27,BO1912&lt;145),6,IF(AND(BO1912&gt;85.58,BO1912&lt;87),7,IF(AND(BO1912&gt;60.46,BO1912&lt;62),8,IF(AND(BO1912&gt;194.16,BO1912&lt;196),9,IF(AND(BO1912&gt;117.24,BO1912&lt;119),10,IF(AND(BO1912&gt;82.88,BO1912&lt;84),11,IF(AND(BO1912&gt;112.44,BO1912&lt;114),12,IF(AND(BO1912&gt;66.69,BO1912&lt;68),13,IF(AND(BO1912&gt;46.9,BO1912&lt;48),14,IF(AND(BO1912&gt;150.05,BO1912&lt;152),15,IF(AND(BO1912&gt;90.65,BO1912&lt;91),16,IF(AND(BO1912&gt;63.34,BO1912&lt;65),17,IF(AND(BO1912&gt;203.34,BO1912&lt;205),18,IF(AND(BO1912&gt;122.8,BO1912&lt;124),19,IF(AND(BO1912&gt;86.83,BO1912&lt;88),20))))))))))))))))))</f>
        <v>0</v>
      </c>
      <c r="CE1912" s="52" t="b">
        <f>IF(AND(BP1912&gt;139.85,BP1912&lt;141),3,IF(AND(BP1912&gt;103.84,BP1912&lt;105),4,IF(AND(BP1912&gt;52.32,BP1912&lt;54),5,IF(AND(BP1912&gt;285.46,BP1912&lt;287),6,IF(AND(BP1912&gt;118.42,BP1912&lt;120),7,IF(AND(BP1912&gt;62.42,BP1912&lt;64),8,IF(AND(BP1912&gt;412.27,BP1912&lt;414),9,IF(AND(BP1912&gt;140.33,BP1912&lt;142),10,IF(AND(BP1912&gt;145,BP1912&lt;147),11,IF(AND(BP1912&gt;146.47,BP1912&lt;148),12,IF(AND(BP1912&gt;108.77,BP1912&lt;110),13,IF(AND(BP1912&gt;54.82,BP1912&lt;56),14,IF(AND(BP1912&gt;298.92,BP1912&lt;300),15,IF(AND(BP1912&gt;124.03,BP1912&lt;126),16,IF(AND(BP1912&gt;65.4,BP1912&lt;67),17,IF(AND(BP1912&gt;431.69,BP1912&lt;433),18,IF(AND(BP1912&gt;146.97,BP1912&lt;148),19,IF(AND(BP1912&gt;151.86,BP1912&lt;153),20))))))))))))))))))</f>
        <v>0</v>
      </c>
      <c r="CF1912" s="52" t="b">
        <f>IF(AND(BQ1912&gt;350.42,BQ1912&lt;352),3,IF(AND(BQ1912&gt;546.22,BQ1912&lt;548),4,IF(AND(BQ1912&gt;155.33,BQ1912&lt;157),5,IF(AND(BQ1912&gt;721.99,BQ1912&lt;723),6,IF(AND(BQ1912&gt;638.96,BQ1912&lt;639),7,IF(AND(BQ1912&gt;187.79,BQ1912&lt;189),8,IF(AND(BQ1912&gt;945.4,BQ1912&lt;947),9,IF(AND(BQ1912&gt;698.46,BQ1912&lt;670),10,IF(AND(BQ1912&gt;360.7,BQ1912&lt;362),11,IF(AND(BQ1912&gt;366.94,BQ1912&lt;368),12,IF(AND(BQ1912&gt;571.94,BQ1912&lt;573),13,IF(AND(BQ1912&gt;162.68,BQ1912&lt;164),14,IF(AND(BQ1912&gt;755.97,BQ1912&lt;757),15,IF(AND(BQ1912&gt;667.99,BQ1912&lt;669),16,IF(AND(BQ1912&gt;196.66,BQ1912&lt;198),17,IF(AND(BQ1912&gt;989.88,BQ1912&lt;991),18,IF(AND(BQ1912&gt;731.33,BQ1912&lt;733),19,IF(AND(BQ1912&gt;377.7,BQ1912&lt;379),20))))))))))))))))))</f>
        <v>0</v>
      </c>
      <c r="CG1912" s="52" t="b">
        <f>IF(AND(BS1912&gt;46.2,BS1912&lt;46.5),3,IF(AND(BS1912&gt;18.8,BS1912&lt;19.1),4,IF(AND(BS1912&gt;15.8,BS1912&lt;16),5,IF(AND(BS1912&gt;78.7,BS1912&lt;79),6,IF(AND(BS1912&gt;32.1,BS1912&lt;32.4),7,IF(AND(BS1912&gt;26.9,BS1912&lt;27.3),8,IF(AND(BS1912&gt;125,BS1912&lt;125.5),9,IF(AND(BS1912&gt;48.2,BS1912&lt;48.52),10,IF(AND(BS1912&gt;43.1,BS1912&lt;43.6),11,IF(AND(BS1912&gt;48.53,BS1912&lt;48.7),12,IF(AND(BS1912&gt;19.6,BS1912&lt;20.1),13,IF(AND(BS1912&gt;16.5,BS1912&lt;16.9),14,IF(AND(BS1912&gt;82.4,BS1912&lt;82.8),15,IF(AND(BS1912&gt;33.6,BS1912&lt;34),16,IF(AND(BS1912&gt;28,BS1912&lt;28.6),17,IF(AND(BS1912&gt;130.8,BS1912&lt;131.4),18,IF(AND(BS1912&gt;50.5,BS1912&lt;50.9),19,IF(AND(BS1912&gt;45.2,BS1912&lt;45.8),20))))))))))))))))))</f>
        <v>0</v>
      </c>
    </row>
    <row r="1913" spans="1:88" ht="90" customHeight="1">
      <c r="A1913" s="300"/>
      <c r="B1913" s="300"/>
      <c r="C1913" s="309"/>
      <c r="D1913" s="292" t="s">
        <v>54</v>
      </c>
      <c r="E1913" s="293"/>
      <c r="F1913" s="10" t="s">
        <v>36</v>
      </c>
      <c r="G1913" s="12">
        <f>IF(AD1913=FALSE,0,AD1913)</f>
        <v>0</v>
      </c>
      <c r="H1913" s="12" t="s">
        <v>36</v>
      </c>
      <c r="I1913" s="12">
        <f>IF(AE1913=FALSE,0,AE1913)</f>
        <v>0</v>
      </c>
      <c r="J1913" s="12">
        <f>IF(AF1913=FALSE,0,AF1913)</f>
        <v>325.64</v>
      </c>
      <c r="K1913" s="12" t="s">
        <v>36</v>
      </c>
      <c r="L1913" s="12">
        <f>IF(AG1913=FALSE,0,AG1913)</f>
        <v>0</v>
      </c>
      <c r="M1913" s="12" t="s">
        <v>36</v>
      </c>
      <c r="N1913" s="12" t="s">
        <v>36</v>
      </c>
      <c r="O1913" s="12" t="s">
        <v>36</v>
      </c>
      <c r="P1913" s="12" t="s">
        <v>36</v>
      </c>
      <c r="Q1913" s="12">
        <f>IF(AH1913=FALSE,0,AH1913)</f>
        <v>0</v>
      </c>
      <c r="R1913" s="12" t="s">
        <v>36</v>
      </c>
      <c r="S1913" s="12">
        <f>IF(AI1913=FALSE,0,AI1913)</f>
        <v>0</v>
      </c>
      <c r="T1913" s="12" t="s">
        <v>36</v>
      </c>
      <c r="U1913" s="12">
        <f>IF(AJ1913=FALSE,0,AJ1913)</f>
        <v>0</v>
      </c>
      <c r="V1913" s="12">
        <f>IF(AK1913=FALSE,0,AK1913)</f>
        <v>0</v>
      </c>
      <c r="W1913" s="12">
        <f>IF(AL1913=FALSE,0,AL1913)</f>
        <v>0</v>
      </c>
      <c r="X1913" s="12" t="s">
        <v>36</v>
      </c>
      <c r="Y1913" s="12">
        <f>IF(AM1913=FALSE,0,AM1913)</f>
        <v>0</v>
      </c>
      <c r="Z1913" s="12" t="s">
        <v>36</v>
      </c>
      <c r="AA1913" s="27" t="s">
        <v>336</v>
      </c>
      <c r="AD1913" s="52" t="b">
        <f>IF(AD1912=3,948.15,IF(AD1912=4,624.59,IF(AD1912=5,238.38,IF(AD1912=6,1987,IF(AD1912=7,740.75,IF(AD1912=8,283.91,IF(AD1912=9,2682.35,IF(AD1912=10,829.59,IF(AD1912=11,586.15,IF(AD1912=12,992.71,IF(AD1912=13,653.95,IF(AD1912=14,249.59,IF(AD1912=15,2080.39,IF(AD1912=16,775.57,IF(AD1912=17,297.25,IF(AD1912=18,2808.42,IF(AD1912=19,868.59,IF(AD1912=20,613.7))))))))))))))))))</f>
        <v>0</v>
      </c>
      <c r="AE1913" s="52" t="b">
        <f>IF(AE1912=5,1205.78,IF(AE1912=8,1408.63,IF(AE1912=11,1428.91,IF(AE1912=14,1262.45,IF(AE1912=17,1474.83,IF(AE1912=20,1496.07))))))</f>
        <v>0</v>
      </c>
      <c r="AF1913" s="52">
        <f>IF(AF1912=3,487.32,IF(AF1912=4,325.64,IF(AF1912=5,287.99,IF(AF1912=6,618.7,IF(AF1912=7,412.3,IF(AF1912=8,366.04,IF(AF1912=9,798.54,IF(AF1912=10,534.49,IF(AF1912=11,476.86,IF(AF1912=12,510.22,IF(AF1912=13,340.94,IF(AF1912=14,301.53,IF(AF1912=15,647.78,IF(AF1912=16,431.68,IF(AF1912=17,383.24,IF(AF1912=18,836.07,IF(AF1912=19,559.61,IF(AF1912=20,499.27))))))))))))))))))</f>
        <v>325.64</v>
      </c>
      <c r="AG1913" s="52" t="b">
        <f>IF(AG1912=3,498.89,IF(AG1912=4,361.29,IF(AG1912=5,250.38,IF(AG1912=6,629.22,IF(AG1912=7,456.21,IF(AG1912=8,316.16,IF(AG1912=9,815.35,IF(AG1912=10,572.19,IF(AG1912=11,402.59,IF(AG1912=12,522.33,IF(AG1912=13,378.28,IF(AG1912=14,262.15,IF(AG1912=15,658.8,IF(AG1912=16,477.66,IF(AG1912=17,331.01,IF(AG1912=18,853.67,IF(AG1912=19,599.08,IF(AG1912=20,421.51))))))))))))))))))</f>
        <v>0</v>
      </c>
      <c r="AH1913" s="52" t="b">
        <f>IF(AH1912=3,359.85,IF(AH1912=4,130.83,IF(AH1912=5,78.61,IF(AH1912=6,427.19,IF(AH1912=7,160.77,IF(AH1912=8,95.38,IF(AH1912=9,568.37,IF(AH1912=10,204.4,IF(AH1912=11,132.96,IF(AH1912=12,376.76,IF(AH1912=13,136.98,IF(AH1912=14,82.31,IF(AH1912=15,447.27,IF(AH1912=16,168.32,IF(AH1912=17,99.86,IF(AH1912=18,595.08,IF(AH1912=19,214.01,IF(AH1912=20,139.21))))))))))))))))))</f>
        <v>0</v>
      </c>
      <c r="AI1913" s="52" t="b">
        <f>IF(AI1912=3,196.17,IF(AI1912=4,89.93,IF(AI1912=5,48.88,IF(AI1912=6,246.08,IF(AI1912=7,112.07,IF(AI1912=8,61.92,IF(AI1912=9,297.11,IF(AI1912=10,140.41,IF(AI1912=11,79.67,IF(AI1912=12,205.39,IF(AI1912=13,94.16,IF(AI1912=14,51.17,IF(AI1912=15,257.64,IF(AI1912=16,117.33,IF(AI1912=17,64.83,IF(AI1912=18,311.07,IF(AI1912=19,147.01,IF(AI1912=20,83.42))))))))))))))))))</f>
        <v>0</v>
      </c>
      <c r="AJ1913" s="52" t="b">
        <f>IF(AJ1912=3,108.35,IF(AJ1912=4,64.65,IF(AJ1912=5,45.75,IF(AJ1912=6,144.27,IF(AJ1912=7,86.58,IF(AJ1912=8,61.46,IF(AJ1912=9,195.16,IF(AJ1912=10,118.24,IF(AJ1912=11,83.88,IF(AJ1912=12,113.44,IF(AJ1912=13,67.69,IF(AJ1912=14,47.9,IF(AJ1912=15,151.05,IF(AJ1912=16,90.65,IF(AJ1912=17,64.34,IF(AJ1912=18,204.34,IF(AJ1912=19,123.8,IF(AJ1912=20,87.83))))))))))))))))))</f>
        <v>0</v>
      </c>
      <c r="AK1913" s="52" t="b">
        <f>IF(AK1912=3,140.85,IF(AK1912=4,104.84,IF(AK1912=5,53.32,IF(AK1912=6,286.46,IF(AK1912=7,119.42,IF(AK1912=8,63.42,IF(AK1912=9,413.27,IF(AK1912=10,141.33,IF(AK1912=11,146,IF(AK1912=12,147.47,IF(AK1912=13,109.77,IF(AK1912=14,55.82,IF(AK1912=15,299.92,IF(AK1912=16,125.03,IF(AK1912=17,66.4,IF(AK1912=18,432.69,IF(AK1912=19,147.97,IF(AK1912=20,152.86))))))))))))))))))</f>
        <v>0</v>
      </c>
      <c r="AL1913" s="52" t="b">
        <f>IF(AL1912=3,351.42,IF(AL1912=4,547.22,IF(AL1912=5,156.33,IF(AL1912=6,722.99,IF(AL1912=7,638.96,IF(AL1912=8,188.79,IF(AL1912=9,946.4,IF(AL1912=10,699.46,IF(AL1912=11,361.7,IF(AL1912=12,367.94,IF(AL1912=13,572.94,IF(AL1912=14,163.68,IF(AL1912=15,756.97,IF(AL1912=16,668.99,IF(AL1912=17,197.66,IF(AL1912=18,990.88,IF(AL1912=19,732.33,IF(AL1912=20,378.7))))))))))))))))))</f>
        <v>0</v>
      </c>
      <c r="AM1913" s="52" t="b">
        <f>IF(AM1912=3,46.41,IF(AM1912=4,19.01,IF(AM1912=5,15.96,IF(AM1912=6,78.9,IF(AM1912=7,32.34,IF(AM1912=8,27.09,IF(AM1912=9,125.27,IF(AM1912=10,48.48,IF(AM1912=11,43.47,IF(AM1912=12,48.59,IF(AM1912=13,19.9,IF(AM1912=14,16.71,IF(AM1912=15,82.61,IF(AM1912=16,33.86,IF(AM1912=17,28.36,IF(AM1912=18,131.15,IF(AM1912=19,50.76,IF(AM1912=20,45.51))))))))))))))))))</f>
        <v>0</v>
      </c>
      <c r="AO1913" s="4">
        <f t="shared" si="4349"/>
        <v>0</v>
      </c>
      <c r="AP1913" s="4">
        <f t="shared" si="4350"/>
        <v>0</v>
      </c>
      <c r="AQ1913" s="4">
        <f t="shared" si="4414"/>
        <v>0</v>
      </c>
      <c r="AU1913" s="316"/>
      <c r="AV1913" s="316"/>
      <c r="AW1913" s="317"/>
      <c r="AX1913" s="322" t="s">
        <v>54</v>
      </c>
      <c r="AY1913" s="293"/>
      <c r="AZ1913" s="10" t="s">
        <v>36</v>
      </c>
      <c r="BA1913" s="12">
        <f>IF(BX1913=FALSE,0,BX1913)</f>
        <v>0</v>
      </c>
      <c r="BB1913" s="12" t="s">
        <v>36</v>
      </c>
      <c r="BC1913" s="12">
        <f>IF(BY1913=FALSE,0,BY1913)</f>
        <v>0</v>
      </c>
      <c r="BD1913" s="12">
        <f>IF(BZ1913=FALSE,0,BZ1913)</f>
        <v>651.28</v>
      </c>
      <c r="BE1913" s="12" t="s">
        <v>36</v>
      </c>
      <c r="BF1913" s="12">
        <f>IF(CA1913=FALSE,0,CA1913)</f>
        <v>0</v>
      </c>
      <c r="BG1913" s="12" t="s">
        <v>36</v>
      </c>
      <c r="BH1913" s="12" t="s">
        <v>36</v>
      </c>
      <c r="BI1913" s="12" t="s">
        <v>36</v>
      </c>
      <c r="BJ1913" s="12" t="s">
        <v>36</v>
      </c>
      <c r="BK1913" s="12">
        <f>IF(CB1913=FALSE,0,CB1913)</f>
        <v>0</v>
      </c>
      <c r="BL1913" s="12" t="s">
        <v>36</v>
      </c>
      <c r="BM1913" s="12">
        <f>IF(CC1913=FALSE,0,CC1913)</f>
        <v>0</v>
      </c>
      <c r="BN1913" s="12" t="s">
        <v>36</v>
      </c>
      <c r="BO1913" s="12">
        <f>IF(CD1913=FALSE,0,CD1913)</f>
        <v>0</v>
      </c>
      <c r="BP1913" s="12">
        <f>IF(CE1913=FALSE,0,CE1913)</f>
        <v>0</v>
      </c>
      <c r="BQ1913" s="12">
        <f>IF(CF1913=FALSE,0,CF1913)</f>
        <v>0</v>
      </c>
      <c r="BR1913" s="12" t="s">
        <v>36</v>
      </c>
      <c r="BS1913" s="12">
        <f>IF(CG1913=FALSE,0,CG1913)</f>
        <v>0</v>
      </c>
      <c r="BT1913" s="12" t="s">
        <v>36</v>
      </c>
      <c r="BU1913" s="27" t="s">
        <v>336</v>
      </c>
      <c r="BX1913" s="52" t="b">
        <f>IF(AD1912=3,1896.3,IF(AD1912=4,1249.18,IF(AD1912=5,476.76,IF(AD1912=6,3974,IF(AD1912=7,1481.5,IF(AD1912=8,567.82,IF(AD1912=9,5364.7,IF(AD1912=10,1659.18,IF(AD1912=11,1172.3)))))))))</f>
        <v>0</v>
      </c>
      <c r="BY1913" s="52" t="b">
        <f>IF(AE1912=5,2411.56,IF(AE1912=8,2817.26,IF(AE1912=11,2857.82)))</f>
        <v>0</v>
      </c>
      <c r="BZ1913" s="52">
        <f>IF(AF1912=3,974.64,IF(AF1912=4,651.28,IF(AF1912=5,575.98,IF(AF1912=6,1237.4,IF(AF1912=7,824.6,IF(AF1912=8,732.08,IF(AF1912=9,1597.08,IF(AF1912=10,1068.98,IF(AF1912=11,953.72)))))))))</f>
        <v>651.28</v>
      </c>
      <c r="CA1913" s="52" t="b">
        <f>IF(AG1912=3,997.78,IF(AG1912=4,722.58,IF(AG1912=5,500.76,IF(AG1912=6,1258.44,IF(AG1912=7,912.42,IF(AG1912=8,632.32,IF(AG1912=9,1630.7,IF(AG1912=10,1144.38,IF(AG1912=11,805.18)))))))))</f>
        <v>0</v>
      </c>
      <c r="CB1913" s="52" t="b">
        <f>IF(AH1912=3,719.7,IF(AH1912=4,261.66,IF(AH1912=5,157.22,IF(AH1912=6,854.38,IF(AH1912=7,321.54,IF(AH1912=8,190.76,IF(AH1912=9,1136.74,IF(AH1912=10,408.8,IF(AH1912=11,265.92)))))))))</f>
        <v>0</v>
      </c>
      <c r="CC1913" s="52" t="b">
        <f>IF(AI1912=3,392.34,IF(AI1912=4,179.86,IF(AI1912=5,97.76,IF(AI1912=6,492.16,IF(AI1912=7,224.14,IF(AI1912=8,123.84,IF(AI1912=9,594.22,IF(AI1912=10,280.82,IF(AI1912=11,159.34)))))))))</f>
        <v>0</v>
      </c>
      <c r="CD1913" s="52" t="b">
        <f>IF(AJ1912=3,216.7,IF(AJ1912=4,129.3,IF(AJ1912=5,91.5,IF(AJ1912=6,288.54,IF(AJ1912=7,173.16,IF(AJ1912=8,122.92,IF(AJ1912=9,390.32,IF(AJ1912=10,236.48,IF(AJ1912=11,167.76)))))))))</f>
        <v>0</v>
      </c>
      <c r="CE1913" s="52" t="b">
        <f>IF(AK1912=3,281.7,IF(AK1912=4,209.68,IF(AK1912=5,106.64,IF(AK1912=6,572.92,IF(AK1912=7,238.84,IF(AK1912=8,126.84,IF(AK1912=9,826.54,IF(AK1912=10,282.66,IF(AK1912=11,292)))))))))</f>
        <v>0</v>
      </c>
      <c r="CF1913" s="52" t="b">
        <f>IF(AL1912=3,702.84,IF(AL1912=4,1094.44,IF(AL1912=5,312.66,IF(AL1912=6,1445.98,IF(AL1912=7,1277.92,IF(AL1912=8,377.58,IF(AL1912=9,1892.8,IF(AL1912=10,1398.92,IF(AL1912=11,723.4)))))))))</f>
        <v>0</v>
      </c>
      <c r="CG1913" s="52" t="b">
        <f>IF(AM1912=3,92.82,IF(AM1912=4,38.02,IF(AM1912=5,31.92,IF(AM1912=6,157.8,IF(AM1912=7,64.68,IF(AM1912=8,54.18,IF(AM1912=9,250.54,IF(AM1912=10,96.96,IF(AM1912=11,86.94)))))))))</f>
        <v>0</v>
      </c>
    </row>
    <row r="1914" spans="1:88" ht="30" customHeight="1">
      <c r="A1914" s="298" t="s">
        <v>38</v>
      </c>
      <c r="B1914" s="298" t="s">
        <v>261</v>
      </c>
      <c r="C1914" s="307">
        <v>2748</v>
      </c>
      <c r="D1914" s="298" t="s">
        <v>27</v>
      </c>
      <c r="E1914" s="36" t="s">
        <v>28</v>
      </c>
      <c r="F1914" s="10">
        <f>G1914+I1914+J1914+L1914+Q1914+S1914+U1914+V1914+W1914+Y1914+Z1914</f>
        <v>1716373.32</v>
      </c>
      <c r="G1914" s="44">
        <v>1716373.32</v>
      </c>
      <c r="H1914" s="10">
        <v>0</v>
      </c>
      <c r="I1914" s="13">
        <v>0</v>
      </c>
      <c r="J1914" s="13">
        <v>0</v>
      </c>
      <c r="K1914" s="10">
        <v>0</v>
      </c>
      <c r="L1914" s="10">
        <f>M1914+O1914</f>
        <v>0</v>
      </c>
      <c r="M1914" s="13">
        <v>0</v>
      </c>
      <c r="N1914" s="10">
        <v>0</v>
      </c>
      <c r="O1914" s="13">
        <v>0</v>
      </c>
      <c r="P1914" s="10">
        <v>0</v>
      </c>
      <c r="Q1914" s="13">
        <v>0</v>
      </c>
      <c r="R1914" s="10">
        <v>0</v>
      </c>
      <c r="S1914" s="13">
        <v>0</v>
      </c>
      <c r="T1914" s="10">
        <v>0</v>
      </c>
      <c r="U1914" s="13">
        <v>0</v>
      </c>
      <c r="V1914" s="14">
        <v>0</v>
      </c>
      <c r="W1914" s="14">
        <v>0</v>
      </c>
      <c r="X1914" s="10">
        <v>0</v>
      </c>
      <c r="Y1914" s="14">
        <v>0</v>
      </c>
      <c r="Z1914" s="14">
        <v>0</v>
      </c>
      <c r="AA1914" s="27" t="s">
        <v>328</v>
      </c>
      <c r="AO1914" s="4">
        <f t="shared" si="4349"/>
        <v>0</v>
      </c>
      <c r="AP1914" s="4">
        <f t="shared" si="4350"/>
        <v>0</v>
      </c>
      <c r="AQ1914" s="4">
        <f t="shared" si="4414"/>
        <v>0</v>
      </c>
      <c r="AU1914" s="316" t="s">
        <v>38</v>
      </c>
      <c r="AV1914" s="316" t="s">
        <v>261</v>
      </c>
      <c r="AW1914" s="317">
        <v>2748</v>
      </c>
      <c r="AX1914" s="316" t="s">
        <v>27</v>
      </c>
      <c r="AY1914" s="36" t="s">
        <v>28</v>
      </c>
      <c r="AZ1914" s="10">
        <f>BA1914+BC1914+BD1914+BF1914+BK1914+BM1914+BO1914+BP1914+BQ1914+BS1914+BT1914</f>
        <v>3432746.64</v>
      </c>
      <c r="BA1914" s="44">
        <f>ROUND($C1914*BA1922,2)</f>
        <v>3432746.64</v>
      </c>
      <c r="BB1914" s="10">
        <f>ROUND(H1914*2,2)</f>
        <v>0</v>
      </c>
      <c r="BC1914" s="44">
        <f>ROUND($C1914*BC1922,2)</f>
        <v>0</v>
      </c>
      <c r="BD1914" s="44">
        <f>ROUND($C1914*BD1922,2)</f>
        <v>0</v>
      </c>
      <c r="BE1914" s="10">
        <f>ROUND(K1914*2,2)</f>
        <v>0</v>
      </c>
      <c r="BF1914" s="44">
        <f>ROUND($C1914*BF1922,2)</f>
        <v>0</v>
      </c>
      <c r="BG1914" s="10">
        <f>ROUND(M1914*2,2)</f>
        <v>0</v>
      </c>
      <c r="BH1914" s="10">
        <f>ROUND(N1914*2,2)</f>
        <v>0</v>
      </c>
      <c r="BI1914" s="10">
        <f>ROUND(O1914*2,2)</f>
        <v>0</v>
      </c>
      <c r="BJ1914" s="10">
        <f>ROUND(P1914*2,2)</f>
        <v>0</v>
      </c>
      <c r="BK1914" s="44">
        <f>ROUND($C1914*BK1922,2)</f>
        <v>0</v>
      </c>
      <c r="BL1914" s="10">
        <f>ROUND(R1914*2,2)</f>
        <v>0</v>
      </c>
      <c r="BM1914" s="44">
        <f>ROUND($C1914*BM1922,2)</f>
        <v>0</v>
      </c>
      <c r="BN1914" s="10">
        <f>ROUND(T1914*2,2)</f>
        <v>0</v>
      </c>
      <c r="BO1914" s="44">
        <f>ROUND($C1914*BO1922,2)</f>
        <v>0</v>
      </c>
      <c r="BP1914" s="44">
        <f>ROUND(V1914*2,2)</f>
        <v>0</v>
      </c>
      <c r="BQ1914" s="44">
        <f>ROUND($C1914*BQ1922,2)</f>
        <v>0</v>
      </c>
      <c r="BR1914" s="10">
        <f>ROUND(X1914*2,2)</f>
        <v>0</v>
      </c>
      <c r="BS1914" s="44">
        <f>ROUND(Y1914*2,2)</f>
        <v>0</v>
      </c>
      <c r="BT1914" s="10">
        <f>ROUND(Z1914*2,2)</f>
        <v>0</v>
      </c>
      <c r="BU1914" s="27" t="s">
        <v>328</v>
      </c>
      <c r="CI1914" s="32">
        <f>BF1914-BG1914</f>
        <v>0</v>
      </c>
    </row>
    <row r="1915" spans="1:88" ht="60" customHeight="1">
      <c r="A1915" s="299"/>
      <c r="B1915" s="299"/>
      <c r="C1915" s="308"/>
      <c r="D1915" s="300"/>
      <c r="E1915" s="36" t="s">
        <v>29</v>
      </c>
      <c r="F1915" s="10">
        <f t="shared" ref="F1915:F1919" si="4438">G1915+I1915+J1915+L1915+Q1915+S1915+U1915+V1915+W1915+Y1915+Z1915</f>
        <v>0</v>
      </c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27" t="s">
        <v>329</v>
      </c>
      <c r="AO1915" s="4">
        <f t="shared" si="4349"/>
        <v>0</v>
      </c>
      <c r="AP1915" s="4">
        <f t="shared" si="4350"/>
        <v>0</v>
      </c>
      <c r="AQ1915" s="4">
        <f t="shared" si="4414"/>
        <v>0</v>
      </c>
      <c r="AU1915" s="316"/>
      <c r="AV1915" s="316"/>
      <c r="AW1915" s="317"/>
      <c r="AX1915" s="316"/>
      <c r="AY1915" s="36" t="s">
        <v>29</v>
      </c>
      <c r="AZ1915" s="10">
        <f t="shared" ref="AZ1915:AZ1919" si="4439">BA1915+BC1915+BD1915+BF1915+BK1915+BM1915+BO1915+BP1915+BQ1915+BS1915+BT1915</f>
        <v>0</v>
      </c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27" t="s">
        <v>329</v>
      </c>
    </row>
    <row r="1916" spans="1:88" ht="120" customHeight="1">
      <c r="A1916" s="299"/>
      <c r="B1916" s="299"/>
      <c r="C1916" s="308"/>
      <c r="D1916" s="298" t="s">
        <v>30</v>
      </c>
      <c r="E1916" s="36" t="s">
        <v>31</v>
      </c>
      <c r="F1916" s="10">
        <f t="shared" si="4438"/>
        <v>0</v>
      </c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27" t="s">
        <v>330</v>
      </c>
      <c r="AO1916" s="4">
        <f t="shared" si="4349"/>
        <v>0</v>
      </c>
      <c r="AP1916" s="4">
        <f t="shared" si="4350"/>
        <v>0</v>
      </c>
      <c r="AQ1916" s="4">
        <f t="shared" si="4414"/>
        <v>0</v>
      </c>
      <c r="AT1916" s="32">
        <f>AZ1916-BC1916</f>
        <v>0</v>
      </c>
      <c r="AU1916" s="316"/>
      <c r="AV1916" s="316"/>
      <c r="AW1916" s="317"/>
      <c r="AX1916" s="316" t="s">
        <v>30</v>
      </c>
      <c r="AY1916" s="36" t="s">
        <v>31</v>
      </c>
      <c r="AZ1916" s="10">
        <f t="shared" si="4439"/>
        <v>0</v>
      </c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27" t="s">
        <v>330</v>
      </c>
    </row>
    <row r="1917" spans="1:88" ht="30" customHeight="1">
      <c r="A1917" s="299"/>
      <c r="B1917" s="299"/>
      <c r="C1917" s="308"/>
      <c r="D1917" s="299"/>
      <c r="E1917" s="36" t="s">
        <v>32</v>
      </c>
      <c r="F1917" s="10">
        <f t="shared" si="4438"/>
        <v>0</v>
      </c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27" t="s">
        <v>331</v>
      </c>
      <c r="AO1917" s="4">
        <f t="shared" ref="AO1917:AO1940" si="4440">IF(ISERROR(FIND(2015,A1917,1)),0,2015)</f>
        <v>0</v>
      </c>
      <c r="AP1917" s="4">
        <f t="shared" ref="AP1917:AP1940" si="4441">IF(ISERROR(FIND(2016,A1917,1)),0,2016)</f>
        <v>0</v>
      </c>
      <c r="AQ1917" s="4">
        <f t="shared" si="4414"/>
        <v>0</v>
      </c>
      <c r="AU1917" s="316"/>
      <c r="AV1917" s="316"/>
      <c r="AW1917" s="317"/>
      <c r="AX1917" s="316"/>
      <c r="AY1917" s="36" t="s">
        <v>32</v>
      </c>
      <c r="AZ1917" s="10">
        <f t="shared" si="4439"/>
        <v>0</v>
      </c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27" t="s">
        <v>331</v>
      </c>
    </row>
    <row r="1918" spans="1:88" ht="30" customHeight="1">
      <c r="A1918" s="299"/>
      <c r="B1918" s="299"/>
      <c r="C1918" s="308"/>
      <c r="D1918" s="299"/>
      <c r="E1918" s="36" t="s">
        <v>33</v>
      </c>
      <c r="F1918" s="10">
        <f t="shared" si="4438"/>
        <v>0</v>
      </c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27" t="s">
        <v>332</v>
      </c>
      <c r="AO1918" s="4">
        <f t="shared" si="4440"/>
        <v>0</v>
      </c>
      <c r="AP1918" s="4">
        <f t="shared" si="4441"/>
        <v>0</v>
      </c>
      <c r="AQ1918" s="4">
        <f t="shared" si="4414"/>
        <v>0</v>
      </c>
      <c r="AU1918" s="316"/>
      <c r="AV1918" s="316"/>
      <c r="AW1918" s="317"/>
      <c r="AX1918" s="316"/>
      <c r="AY1918" s="36" t="s">
        <v>33</v>
      </c>
      <c r="AZ1918" s="10">
        <f t="shared" si="4439"/>
        <v>0</v>
      </c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27" t="s">
        <v>332</v>
      </c>
    </row>
    <row r="1919" spans="1:88" ht="30" customHeight="1">
      <c r="A1919" s="299"/>
      <c r="B1919" s="299"/>
      <c r="C1919" s="308"/>
      <c r="D1919" s="300"/>
      <c r="E1919" s="36" t="s">
        <v>34</v>
      </c>
      <c r="F1919" s="10">
        <f t="shared" si="4438"/>
        <v>0</v>
      </c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27" t="s">
        <v>333</v>
      </c>
      <c r="AO1919" s="4">
        <f t="shared" si="4440"/>
        <v>0</v>
      </c>
      <c r="AP1919" s="4">
        <f t="shared" si="4441"/>
        <v>0</v>
      </c>
      <c r="AQ1919" s="4">
        <f t="shared" si="4414"/>
        <v>0</v>
      </c>
      <c r="AU1919" s="316"/>
      <c r="AV1919" s="316"/>
      <c r="AW1919" s="317"/>
      <c r="AX1919" s="316"/>
      <c r="AY1919" s="36" t="s">
        <v>34</v>
      </c>
      <c r="AZ1919" s="10">
        <f t="shared" si="4439"/>
        <v>0</v>
      </c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27" t="s">
        <v>333</v>
      </c>
    </row>
    <row r="1920" spans="1:88" ht="30" customHeight="1">
      <c r="A1920" s="299"/>
      <c r="B1920" s="299"/>
      <c r="C1920" s="308"/>
      <c r="D1920" s="311" t="s">
        <v>35</v>
      </c>
      <c r="E1920" s="312"/>
      <c r="F1920" s="10">
        <f>F1914+F1915+F1916+F1917+F1918+F1919</f>
        <v>1716373.32</v>
      </c>
      <c r="G1920" s="10">
        <f t="shared" ref="G1920" si="4442">G1914+G1915+G1916+G1917+G1918+G1919</f>
        <v>1716373.32</v>
      </c>
      <c r="H1920" s="10">
        <f t="shared" ref="H1920" si="4443">H1914+H1915+H1916+H1917+H1918+H1919</f>
        <v>0</v>
      </c>
      <c r="I1920" s="10">
        <f t="shared" ref="I1920" si="4444">I1914+I1915+I1916+I1917+I1918+I1919</f>
        <v>0</v>
      </c>
      <c r="J1920" s="10">
        <f t="shared" ref="J1920" si="4445">J1914+J1915+J1916+J1917+J1918+J1919</f>
        <v>0</v>
      </c>
      <c r="K1920" s="10">
        <f t="shared" ref="K1920" si="4446">K1914+K1915+K1916+K1917+K1918+K1919</f>
        <v>0</v>
      </c>
      <c r="L1920" s="10">
        <f t="shared" ref="L1920" si="4447">L1914+L1915+L1916+L1917+L1918+L1919</f>
        <v>0</v>
      </c>
      <c r="M1920" s="10">
        <f t="shared" ref="M1920" si="4448">M1914+M1915+M1916+M1917+M1918+M1919</f>
        <v>0</v>
      </c>
      <c r="N1920" s="10">
        <f t="shared" ref="N1920" si="4449">N1914+N1915+N1916+N1917+N1918+N1919</f>
        <v>0</v>
      </c>
      <c r="O1920" s="10">
        <f t="shared" ref="O1920" si="4450">O1914+O1915+O1916+O1917+O1918+O1919</f>
        <v>0</v>
      </c>
      <c r="P1920" s="10">
        <f t="shared" ref="P1920" si="4451">P1914+P1915+P1916+P1917+P1918+P1919</f>
        <v>0</v>
      </c>
      <c r="Q1920" s="10">
        <f t="shared" ref="Q1920" si="4452">Q1914+Q1915+Q1916+Q1917+Q1918+Q1919</f>
        <v>0</v>
      </c>
      <c r="R1920" s="10">
        <f t="shared" ref="R1920" si="4453">R1914+R1915+R1916+R1917+R1918+R1919</f>
        <v>0</v>
      </c>
      <c r="S1920" s="10">
        <f t="shared" ref="S1920" si="4454">S1914+S1915+S1916+S1917+S1918+S1919</f>
        <v>0</v>
      </c>
      <c r="T1920" s="10">
        <f t="shared" ref="T1920" si="4455">T1914+T1915+T1916+T1917+T1918+T1919</f>
        <v>0</v>
      </c>
      <c r="U1920" s="10">
        <f t="shared" ref="U1920" si="4456">U1914+U1915+U1916+U1917+U1918+U1919</f>
        <v>0</v>
      </c>
      <c r="V1920" s="10">
        <f t="shared" ref="V1920" si="4457">V1914+V1915+V1916+V1917+V1918+V1919</f>
        <v>0</v>
      </c>
      <c r="W1920" s="10">
        <f t="shared" ref="W1920" si="4458">W1914+W1915+W1916+W1917+W1918+W1919</f>
        <v>0</v>
      </c>
      <c r="X1920" s="10">
        <f t="shared" ref="X1920" si="4459">X1914+X1915+X1916+X1917+X1918+X1919</f>
        <v>0</v>
      </c>
      <c r="Y1920" s="10">
        <f t="shared" ref="Y1920" si="4460">Y1914+Y1915+Y1916+Y1917+Y1918+Y1919</f>
        <v>0</v>
      </c>
      <c r="Z1920" s="10">
        <f t="shared" ref="Z1920" si="4461">Z1914+Z1915+Z1916+Z1917+Z1918+Z1919</f>
        <v>0</v>
      </c>
      <c r="AA1920" s="27" t="s">
        <v>334</v>
      </c>
      <c r="AO1920" s="4">
        <f t="shared" si="4440"/>
        <v>0</v>
      </c>
      <c r="AP1920" s="4">
        <f t="shared" si="4441"/>
        <v>0</v>
      </c>
      <c r="AQ1920" s="4">
        <f t="shared" si="4414"/>
        <v>0</v>
      </c>
      <c r="AU1920" s="316"/>
      <c r="AV1920" s="316"/>
      <c r="AW1920" s="317"/>
      <c r="AX1920" s="321" t="s">
        <v>35</v>
      </c>
      <c r="AY1920" s="321"/>
      <c r="AZ1920" s="10">
        <f>AZ1914+AZ1915+AZ1916+AZ1917+AZ1918+AZ1919</f>
        <v>3432746.64</v>
      </c>
      <c r="BA1920" s="10">
        <f t="shared" ref="BA1920:BT1920" si="4462">BA1914+BA1915+BA1916+BA1917+BA1918+BA1919</f>
        <v>3432746.64</v>
      </c>
      <c r="BB1920" s="10">
        <f t="shared" si="4462"/>
        <v>0</v>
      </c>
      <c r="BC1920" s="10">
        <f t="shared" si="4462"/>
        <v>0</v>
      </c>
      <c r="BD1920" s="10">
        <f t="shared" si="4462"/>
        <v>0</v>
      </c>
      <c r="BE1920" s="10">
        <f t="shared" si="4462"/>
        <v>0</v>
      </c>
      <c r="BF1920" s="10">
        <f t="shared" si="4462"/>
        <v>0</v>
      </c>
      <c r="BG1920" s="10">
        <f t="shared" si="4462"/>
        <v>0</v>
      </c>
      <c r="BH1920" s="10">
        <f t="shared" si="4462"/>
        <v>0</v>
      </c>
      <c r="BI1920" s="10">
        <f t="shared" si="4462"/>
        <v>0</v>
      </c>
      <c r="BJ1920" s="10">
        <f t="shared" si="4462"/>
        <v>0</v>
      </c>
      <c r="BK1920" s="10">
        <f t="shared" si="4462"/>
        <v>0</v>
      </c>
      <c r="BL1920" s="10">
        <f t="shared" si="4462"/>
        <v>0</v>
      </c>
      <c r="BM1920" s="10">
        <f t="shared" si="4462"/>
        <v>0</v>
      </c>
      <c r="BN1920" s="10">
        <f t="shared" si="4462"/>
        <v>0</v>
      </c>
      <c r="BO1920" s="10">
        <f t="shared" si="4462"/>
        <v>0</v>
      </c>
      <c r="BP1920" s="10">
        <f t="shared" si="4462"/>
        <v>0</v>
      </c>
      <c r="BQ1920" s="10">
        <f t="shared" si="4462"/>
        <v>0</v>
      </c>
      <c r="BR1920" s="10">
        <f t="shared" si="4462"/>
        <v>0</v>
      </c>
      <c r="BS1920" s="10">
        <f t="shared" si="4462"/>
        <v>0</v>
      </c>
      <c r="BT1920" s="10">
        <f t="shared" si="4462"/>
        <v>0</v>
      </c>
      <c r="BU1920" s="27" t="s">
        <v>334</v>
      </c>
      <c r="CI1920" s="32">
        <f>BF1920-BG1920</f>
        <v>0</v>
      </c>
      <c r="CJ1920" s="123"/>
    </row>
    <row r="1921" spans="1:88" ht="75" customHeight="1">
      <c r="A1921" s="299"/>
      <c r="B1921" s="299"/>
      <c r="C1921" s="308"/>
      <c r="D1921" s="292" t="s">
        <v>53</v>
      </c>
      <c r="E1921" s="293"/>
      <c r="F1921" s="11">
        <f>ROUND(F1920/C1914,2)</f>
        <v>624.59</v>
      </c>
      <c r="G1921" s="11">
        <f>ROUND(G1920/C1914,2)</f>
        <v>624.59</v>
      </c>
      <c r="H1921" s="11">
        <f>ROUND(H1920/C1914,2)</f>
        <v>0</v>
      </c>
      <c r="I1921" s="11">
        <f>ROUND(I1920/C1914,2)</f>
        <v>0</v>
      </c>
      <c r="J1921" s="11">
        <f>ROUND(J1920/C1914,2)</f>
        <v>0</v>
      </c>
      <c r="K1921" s="11">
        <f>ROUND(K1920/C1914,2)</f>
        <v>0</v>
      </c>
      <c r="L1921" s="11">
        <f>ROUND(L1920/C1914,2)</f>
        <v>0</v>
      </c>
      <c r="M1921" s="11">
        <f>ROUND(M1920/C1914,2)</f>
        <v>0</v>
      </c>
      <c r="N1921" s="11">
        <f>ROUND(N1920/C1914,2)</f>
        <v>0</v>
      </c>
      <c r="O1921" s="11">
        <f>ROUND(O1920/C1914,2)</f>
        <v>0</v>
      </c>
      <c r="P1921" s="11">
        <f>ROUND(P1920/C1914,2)</f>
        <v>0</v>
      </c>
      <c r="Q1921" s="11">
        <f>ROUND(Q1920/C1914,2)</f>
        <v>0</v>
      </c>
      <c r="R1921" s="11">
        <f>ROUND(R1920/C1914,2)</f>
        <v>0</v>
      </c>
      <c r="S1921" s="11">
        <f>ROUND(S1920/C1914,2)</f>
        <v>0</v>
      </c>
      <c r="T1921" s="11">
        <f>ROUND(T1920/C1914,2)</f>
        <v>0</v>
      </c>
      <c r="U1921" s="11">
        <f>ROUND(U1920/C1914,2)</f>
        <v>0</v>
      </c>
      <c r="V1921" s="11">
        <f>ROUND(V1920/C1914,2)</f>
        <v>0</v>
      </c>
      <c r="W1921" s="11">
        <f>ROUND(W1920/C1914,2)</f>
        <v>0</v>
      </c>
      <c r="X1921" s="11">
        <f>ROUND(X1920/C1914,2)</f>
        <v>0</v>
      </c>
      <c r="Y1921" s="11">
        <f>ROUND(Y1920/C1914,2)</f>
        <v>0</v>
      </c>
      <c r="Z1921" s="11">
        <f>ROUND(Z1920/C1914,2)</f>
        <v>0</v>
      </c>
      <c r="AA1921" s="27" t="s">
        <v>335</v>
      </c>
      <c r="AD1921" s="52">
        <f>IF(AND(G1921&gt;947.15,G1921&lt;949),3,IF(AND(G1921&gt;623.59,G1921&lt;625),4,IF(AND(G1921&gt;237.38,G1921&lt;239),5,IF(AND(G1921&gt;1986,G1921&lt;1988),6,IF(AND(G1921&gt;739.75,G1921&lt;741),7,IF(AND(G1921&gt;282.91,G1921&lt;284),8,IF(AND(G1921&gt;2681.35,G1921&lt;2683),9,IF(AND(G1921&gt;828.59,G1921&lt;830),10,IF(AND(G1921&gt;585.15,G1921&lt;587),11,IF(AND(G1921&gt;991.71,G1921&lt;993),12,IF(AND(G1921&gt;652.95,G1921&lt;654),13,IF(AND(G1921&gt;248.59,G1921&lt;250),14,IF(AND(G1921&gt;2079.39,G1921&lt;2081),15,IF(AND(G1921&gt;774.57,G1921&lt;776),16,IF(AND(G1921&gt;296.25,G1921&lt;298),17,IF(AND(G1921&gt;2807.42,G1921&lt;2809),18,IF(AND(G1921&gt;867.59,G1921&lt;869),19,IF(AND(G1921&gt;612.7,G1921&lt;614),20))))))))))))))))))</f>
        <v>4</v>
      </c>
      <c r="AE1921" s="52" t="b">
        <f>IF(AND(I1921&gt;1204.78,I1921&lt;1206),5,IF(AND(I1921&gt;1407.63,I1921&lt;1409),8,IF(AND(I1921&gt;1427.91,I1921&lt;1429),11,IF(AND(I1921&gt;1261.45,I1921&lt;1263),14,IF(AND(I1921&gt;1473.83,I1921&lt;1475),17,IF(AND(I1921&gt;1495.07,I1921&lt;1497),20))))))</f>
        <v>0</v>
      </c>
      <c r="AF1921" s="52" t="b">
        <f>IF(AND(J1921&gt;486.32,J1921&lt;488),3,IF(AND(J1921&gt;324.64,J1921&lt;326),4,IF(AND(J1921&gt;286.99,J1921&lt;288.5),5,IF(AND(J1921&gt;617.7,J1921&lt;618),6,IF(AND(J1921&gt;411.3,J1921&lt;413),7,IF(AND(J1921&gt;365.04,J1921&lt;367),8,IF(AND(J1921&gt;797.54,J1921&lt;799),9,IF(AND(J1921&gt;533.49,J1921&lt;535),10,IF(AND(J1921&gt;475.86,J1921&lt;477),11,IF(AND(J1921&gt;509.22,J1921&lt;511),12,IF(AND(J1921&gt;339.94,J1921&lt;341.2),13,IF(AND(J1921&gt;300.53,J1921&lt;302),14,IF(AND(J1921&gt;646.78,J1921&lt;648),15,IF(AND(J1921&gt;430.68,J1921&lt;432),16,IF(AND(J1921&gt;382.24,J1921&lt;384),17,IF(AND(J1921&gt;835.07,J1921&lt;837),18,IF(AND(J1921&gt;558.61,J1921&lt;560),19,IF(AND(J1921&gt;498.27,J1921&lt;500),20))))))))))))))))))</f>
        <v>0</v>
      </c>
      <c r="AG1921" s="52" t="b">
        <f>IF(AND(L1921&gt;497.89,L1921&lt;499),3,IF(AND(L1921&gt;360.29,L1921&lt;362),4,IF(AND(L1921&gt;249.38,L1921&lt;251),5,IF(AND(L1921&gt;628.22,L1921&lt;630),6,IF(AND(L1921&gt;455.21,L1921&lt;457),7,IF(AND(L1921&gt;315.16,L1921&lt;317),8,IF(AND(L1921&gt;814.35,L1921&lt;816),9,IF(AND(L1921&gt;571.19,L1921&lt;573),10,IF(AND(L1921&gt;401.59,L1921&lt;403),11,IF(AND(L1921&gt;521.33,L1921&lt;523),12,IF(AND(L1921&gt;377.28,L1921&lt;379),13,IF(AND(L1921&gt;261.15,L1921&lt;263),14,IF(AND(L1921&gt;657.8,L1921&lt;659),15,IF(AND(L1921&gt;476.66,L1921&lt;478),16,IF(AND(L1921&gt;330.01,L1921&lt;332),17,IF(AND(L1921&gt;852.67,L1921&lt;854),18,IF(AND(L1921&gt;598.08,L1921&lt;600),19,IF(AND(L1921&gt;420.51,L1921&lt;422),20))))))))))))))))))</f>
        <v>0</v>
      </c>
      <c r="AH1921" s="52" t="b">
        <f>IF(AND(Q1921&gt;358.85,Q1921&lt;360),3,IF(AND(Q1921&gt;129.83,Q1921&lt;131),4,IF(AND(Q1921&gt;77.61,Q1921&lt;79),5,IF(AND(Q1921&gt;426.19,Q1921&lt;428),6,IF(AND(Q1921&gt;159.77,Q1921&lt;161),7,IF(AND(Q1921&gt;94.38,Q1921&lt;96),8,IF(AND(Q1921&gt;567.37,Q1921&lt;569),9,IF(AND(Q1921&gt;203.4,Q1921&lt;205),10,IF(AND(Q1921&gt;131.96,Q1921&lt;133),11,IF(AND(Q1921&gt;375.76,Q1921&lt;377),12,IF(AND(Q1921&gt;135.98,Q1921&lt;137),13,IF(AND(Q1921&gt;81.31,Q1921&lt;83),14,IF(AND(Q1921&gt;446.27,Q1921&lt;448),15,IF(AND(Q1921&gt;167.32,Q1921&lt;169),16,IF(AND(Q1921&gt;98.86,Q1921&lt;100),17,IF(AND(Q1921&gt;594.08,Q1921&lt;596),18,IF(AND(Q1921&gt;213.01,Q1921&lt;215),19,IF(AND(Q1921&gt;138.21,Q1921&lt;140),20))))))))))))))))))</f>
        <v>0</v>
      </c>
      <c r="AI1921" s="52" t="b">
        <f>IF(AND(S1921&gt;195.17,S1921&lt;197),3,IF(AND(S1921&gt;88.93,S1921&lt;90),4,IF(AND(S1921&gt;47.88,S1921&lt;49),5,IF(AND(S1921&gt;245.08,S1921&lt;247),6,IF(AND(S1921&gt;111.07,S1921&lt;113),7,IF(AND(S1921&gt;60.92,S1921&lt;62),8,IF(AND(S1921&gt;296.11,S1921&lt;298),9,IF(AND(S1921&gt;139.41,S1921&lt;141),10,IF(AND(S1921&gt;78.67,S1921&lt;80),11,IF(AND(S1921&gt;204.39,S1921&lt;206),12,IF(AND(S1921&gt;93.16,S1921&lt;95),13,IF(AND(S1921&gt;50.17,S1921&lt;52),14,IF(AND(S1921&gt;256.64,S1921&lt;258),15,IF(AND(S1921&gt;116.33,S1921&lt;118),16,IF(AND(S1921&gt;63.83,S1921&lt;65),17,IF(AND(S1921&gt;310.07,S1921&lt;312),18,IF(AND(S1921&gt;146.01,S1921&lt;148),19,IF(AND(S1921&gt;82.42,S1921&lt;84),20))))))))))))))))))</f>
        <v>0</v>
      </c>
      <c r="AJ1921" s="52" t="b">
        <f>IF(AND(U1921&gt;107.35,U1921&lt;109),3,IF(AND(U1921&gt;63.65,U1921&lt;65),4,IF(AND(U1921&gt;44.75,U1921&lt;46),5,IF(AND(U1921&gt;143.27,U1921&lt;145),6,IF(AND(U1921&gt;85.58,U1921&lt;87),7,IF(AND(U1921&gt;60.46,U1921&lt;62),8,IF(AND(U1921&gt;194.16,U1921&lt;196),9,IF(AND(U1921&gt;117.24,U1921&lt;119),10,IF(AND(U1921&gt;82.88,U1921&lt;84),11,IF(AND(U1921&gt;112.44,U1921&lt;114),12,IF(AND(U1921&gt;66.69,U1921&lt;68),13,IF(AND(U1921&gt;46.9,U1921&lt;48),14,IF(AND(U1921&gt;150.05,U1921&lt;152),15,IF(AND(U1921&gt;90.65,U1921&lt;91),16,IF(AND(U1921&gt;63.34,U1921&lt;65),17,IF(AND(U1921&gt;203.34,U1921&lt;205),18,IF(AND(U1921&gt;122.8,U1921&lt;124),19,IF(AND(U1921&gt;86.83,U1921&lt;88),20))))))))))))))))))</f>
        <v>0</v>
      </c>
      <c r="AK1921" s="52" t="b">
        <f>IF(AND(V1921&gt;139.85,V1921&lt;141),3,IF(AND(V1921&gt;103.84,V1921&lt;105),4,IF(AND(V1921&gt;52.32,V1921&lt;54),5,IF(AND(V1921&gt;285.46,V1921&lt;287),6,IF(AND(V1921&gt;118.42,V1921&lt;120),7,IF(AND(V1921&gt;62.42,V1921&lt;64),8,IF(AND(V1921&gt;412.27,V1921&lt;414),9,IF(AND(V1921&gt;140.33,V1921&lt;142),10,IF(AND(V1921&gt;145,V1921&lt;147),11,IF(AND(V1921&gt;146.47,V1921&lt;148),12,IF(AND(V1921&gt;108.77,V1921&lt;110),13,IF(AND(V1921&gt;54.82,V1921&lt;56),14,IF(AND(V1921&gt;298.92,V1921&lt;300),15,IF(AND(V1921&gt;124.03,V1921&lt;126),16,IF(AND(V1921&gt;65.4,V1921&lt;67),17,IF(AND(V1921&gt;431.69,V1921&lt;433),18,IF(AND(V1921&gt;146.97,V1921&lt;148),19,IF(AND(V1921&gt;151.86,V1921&lt;153),20))))))))))))))))))</f>
        <v>0</v>
      </c>
      <c r="AL1921" s="52" t="b">
        <f>IF(AND(W1921&gt;350.42,W1921&lt;352),3,IF(AND(W1921&gt;546.22,W1921&lt;548),4,IF(AND(W1921&gt;155.33,W1921&lt;157),5,IF(AND(W1921&gt;721.99,W1921&lt;723),6,IF(AND(W1921&gt;638.96,W1921&lt;639),7,IF(AND(W1921&gt;187.79,W1921&lt;189),8,IF(AND(W1921&gt;945.4,W1921&lt;947),9,IF(AND(W1921&gt;698.46,W1921&lt;670),10,IF(AND(W1921&gt;360.7,W1921&lt;362),11,IF(AND(W1921&gt;366.94,W1921&lt;368),12,IF(AND(W1921&gt;571.94,W1921&lt;573),13,IF(AND(W1921&gt;162.68,W1921&lt;164),14,IF(AND(W1921&gt;755.97,W1921&lt;757),15,IF(AND(W1921&gt;667.99,W1921&lt;669),16,IF(AND(W1921&gt;196.66,W1921&lt;198),17,IF(AND(W1921&gt;989.88,W1921&lt;991),18,IF(AND(W1921&gt;731.33,W1921&lt;733),19,IF(AND(W1921&gt;377.7,W1921&lt;379),20))))))))))))))))))</f>
        <v>0</v>
      </c>
      <c r="AM1921" s="52" t="b">
        <f>IF(AND(Y1921&gt;46.2,Y1921&lt;46.5),3,IF(AND(Y1921&gt;18.8,Y1921&lt;19.1),4,IF(AND(Y1921&gt;15.8,Y1921&lt;16),5,IF(AND(Y1921&gt;78.7,Y1921&lt;79),6,IF(AND(Y1921&gt;32.1,Y1921&lt;32.4),7,IF(AND(Y1921&gt;26.9,Y1921&lt;27.3),8,IF(AND(Y1921&gt;125,Y1921&lt;125.5),9,IF(AND(Y1921&gt;48.2,Y1921&lt;48.52),10,IF(AND(Y1921&gt;43.1,Y1921&lt;43.6),11,IF(AND(Y1921&gt;48.53,Y1921&lt;48.7),12,IF(AND(Y1921&gt;19.6,Y1921&lt;20.1),13,IF(AND(Y1921&gt;16.5,Y1921&lt;16.9),14,IF(AND(Y1921&gt;82.4,Y1921&lt;82.8),15,IF(AND(Y1921&gt;33.6,Y1921&lt;34),16,IF(AND(Y1921&gt;28,Y1921&lt;28.6),17,IF(AND(Y1921&gt;130.8,Y1921&lt;131.4),18,IF(AND(Y1921&gt;50.5,Y1921&lt;50.9),19,IF(AND(Y1921&gt;45.2,Y1921&lt;45.8),20))))))))))))))))))</f>
        <v>0</v>
      </c>
      <c r="AO1921" s="4">
        <f t="shared" si="4440"/>
        <v>0</v>
      </c>
      <c r="AP1921" s="4">
        <f t="shared" si="4441"/>
        <v>0</v>
      </c>
      <c r="AQ1921" s="4">
        <f t="shared" si="4414"/>
        <v>0</v>
      </c>
      <c r="AU1921" s="316"/>
      <c r="AV1921" s="316"/>
      <c r="AW1921" s="317"/>
      <c r="AX1921" s="322" t="s">
        <v>53</v>
      </c>
      <c r="AY1921" s="293"/>
      <c r="AZ1921" s="11">
        <f>ROUND(AZ1920/AW1914,2)</f>
        <v>1249.18</v>
      </c>
      <c r="BA1921" s="11">
        <f>ROUND(BA1920/AW1914,2)</f>
        <v>1249.18</v>
      </c>
      <c r="BB1921" s="11">
        <f>ROUND(BB1920/AW1914,2)</f>
        <v>0</v>
      </c>
      <c r="BC1921" s="11">
        <f>ROUND(BC1920/AW1914,2)</f>
        <v>0</v>
      </c>
      <c r="BD1921" s="11">
        <f>ROUND(BD1920/AW1914,2)</f>
        <v>0</v>
      </c>
      <c r="BE1921" s="11">
        <f>ROUND(BE1920/AW1914,2)</f>
        <v>0</v>
      </c>
      <c r="BF1921" s="11">
        <f>ROUND(BF1920/AW1914,2)</f>
        <v>0</v>
      </c>
      <c r="BG1921" s="11">
        <f>ROUND(BG1920/AW1914,2)</f>
        <v>0</v>
      </c>
      <c r="BH1921" s="11">
        <f>ROUND(BH1920/AW1914,2)</f>
        <v>0</v>
      </c>
      <c r="BI1921" s="11">
        <f>ROUND(BI1920/AW1914,2)</f>
        <v>0</v>
      </c>
      <c r="BJ1921" s="11">
        <f>ROUND(BJ1920/AW1914,2)</f>
        <v>0</v>
      </c>
      <c r="BK1921" s="11">
        <f>ROUND(BK1920/AW1914,2)</f>
        <v>0</v>
      </c>
      <c r="BL1921" s="11">
        <f>ROUND(BL1920/AW1914,2)</f>
        <v>0</v>
      </c>
      <c r="BM1921" s="11">
        <f>ROUND(BM1920/AW1914,2)</f>
        <v>0</v>
      </c>
      <c r="BN1921" s="11">
        <f>ROUND(BN1920/AW1914,2)</f>
        <v>0</v>
      </c>
      <c r="BO1921" s="11">
        <f>ROUND(BO1920/AW1914,2)</f>
        <v>0</v>
      </c>
      <c r="BP1921" s="11">
        <f>ROUND(BP1920/AW1914,2)</f>
        <v>0</v>
      </c>
      <c r="BQ1921" s="11">
        <f>ROUND(BQ1920/AW1914,2)</f>
        <v>0</v>
      </c>
      <c r="BR1921" s="11">
        <f>ROUND(BR1920/AW1914,2)</f>
        <v>0</v>
      </c>
      <c r="BS1921" s="11">
        <f>ROUND(BS1920/AW1914,2)</f>
        <v>0</v>
      </c>
      <c r="BT1921" s="11">
        <f>ROUND(BT1920/AW1914,2)</f>
        <v>0</v>
      </c>
      <c r="BU1921" s="27" t="s">
        <v>335</v>
      </c>
      <c r="BX1921" s="52" t="b">
        <f>IF(AND(BA1921&gt;947.15,BA1921&lt;949),3,IF(AND(BA1921&gt;623.59,BA1921&lt;625),4,IF(AND(BA1921&gt;237.38,BA1921&lt;239),5,IF(AND(BA1921&gt;1986,BA1921&lt;1988),6,IF(AND(BA1921&gt;739.75,BA1921&lt;741),7,IF(AND(BA1921&gt;282.91,BA1921&lt;284),8,IF(AND(BA1921&gt;2681.35,BA1921&lt;2683),9,IF(AND(BA1921&gt;828.59,BA1921&lt;830),10,IF(AND(BA1921&gt;585.15,BA1921&lt;587),11,IF(AND(BA1921&gt;991.71,BA1921&lt;993),12,IF(AND(BA1921&gt;652.95,BA1921&lt;654),13,IF(AND(BA1921&gt;248.59,BA1921&lt;250),14,IF(AND(BA1921&gt;2079.39,BA1921&lt;2081),15,IF(AND(BA1921&gt;774.57,BA1921&lt;776),16,IF(AND(BA1921&gt;296.25,BA1921&lt;298),17,IF(AND(BA1921&gt;2807.42,BA1921&lt;2809),18,IF(AND(BA1921&gt;867.59,BA1921&lt;869),19,IF(AND(BA1921&gt;612.7,BA1921&lt;614),20))))))))))))))))))</f>
        <v>0</v>
      </c>
      <c r="BY1921" s="52" t="b">
        <f>IF(AND(BC1921&gt;1204.78,BC1921&lt;1206),5,IF(AND(BC1921&gt;1407.63,BC1921&lt;1409),8,IF(AND(BC1921&gt;1427.91,BC1921&lt;1429),11,IF(AND(BC1921&gt;1261.45,BC1921&lt;1263),14,IF(AND(BC1921&gt;1473.83,BC1921&lt;1475),17,IF(AND(BC1921&gt;1495.07,BC1921&lt;1497),20))))))</f>
        <v>0</v>
      </c>
      <c r="BZ1921" s="52" t="b">
        <f>IF(AND(BD1921&gt;486.32,BD1921&lt;488),3,IF(AND(BD1921&gt;324.64,BD1921&lt;326),4,IF(AND(BD1921&gt;286.99,BD1921&lt;288.5),5,IF(AND(BD1921&gt;617.7,BD1921&lt;618),6,IF(AND(BD1921&gt;411.3,BD1921&lt;413),7,IF(AND(BD1921&gt;365.04,BD1921&lt;367),8,IF(AND(BD1921&gt;797.54,BD1921&lt;799),9,IF(AND(BD1921&gt;533.49,BD1921&lt;535),10,IF(AND(BD1921&gt;475.86,BD1921&lt;477),11,IF(AND(BD1921&gt;509.22,BD1921&lt;511),12,IF(AND(BD1921&gt;339.94,BD1921&lt;341.2),13,IF(AND(BD1921&gt;300.53,BD1921&lt;302),14,IF(AND(BD1921&gt;646.78,BD1921&lt;648),15,IF(AND(BD1921&gt;430.68,BD1921&lt;432),16,IF(AND(BD1921&gt;382.24,BD1921&lt;384),17,IF(AND(BD1921&gt;835.07,BD1921&lt;837),18,IF(AND(BD1921&gt;558.61,BD1921&lt;560),19,IF(AND(BD1921&gt;498.27,BD1921&lt;500),20))))))))))))))))))</f>
        <v>0</v>
      </c>
      <c r="CA1921" s="52" t="b">
        <f>IF(AND(BF1921&gt;497.89,BF1921&lt;499),3,IF(AND(BF1921&gt;360.29,BF1921&lt;362),4,IF(AND(BF1921&gt;249.38,BF1921&lt;251),5,IF(AND(BF1921&gt;628.22,BF1921&lt;630),6,IF(AND(BF1921&gt;455.21,BF1921&lt;457),7,IF(AND(BF1921&gt;315.16,BF1921&lt;317),8,IF(AND(BF1921&gt;814.35,BF1921&lt;816),9,IF(AND(BF1921&gt;571.19,BF1921&lt;573),10,IF(AND(BF1921&gt;401.59,BF1921&lt;403),11,IF(AND(BF1921&gt;521.33,BF1921&lt;523),12,IF(AND(BF1921&gt;377.28,BF1921&lt;379),13,IF(AND(BF1921&gt;261.15,BF1921&lt;263),14,IF(AND(BF1921&gt;657.8,BF1921&lt;659),15,IF(AND(BF1921&gt;476.66,BF1921&lt;478),16,IF(AND(BF1921&gt;330.01,BF1921&lt;332),17,IF(AND(BF1921&gt;852.67,BF1921&lt;854),18,IF(AND(BF1921&gt;598.08,BF1921&lt;600),19,IF(AND(BF1921&gt;420.51,BF1921&lt;422),20))))))))))))))))))</f>
        <v>0</v>
      </c>
      <c r="CB1921" s="52" t="b">
        <f>IF(AND(BK1921&gt;358.85,BK1921&lt;360),3,IF(AND(BK1921&gt;129.83,BK1921&lt;131),4,IF(AND(BK1921&gt;77.61,BK1921&lt;79),5,IF(AND(BK1921&gt;426.19,BK1921&lt;428),6,IF(AND(BK1921&gt;159.77,BK1921&lt;161),7,IF(AND(BK1921&gt;94.38,BK1921&lt;96),8,IF(AND(BK1921&gt;567.37,BK1921&lt;569),9,IF(AND(BK1921&gt;203.4,BK1921&lt;205),10,IF(AND(BK1921&gt;131.96,BK1921&lt;133),11,IF(AND(BK1921&gt;375.76,BK1921&lt;377),12,IF(AND(BK1921&gt;135.98,BK1921&lt;137),13,IF(AND(BK1921&gt;81.31,BK1921&lt;83),14,IF(AND(BK1921&gt;446.27,BK1921&lt;448),15,IF(AND(BK1921&gt;167.32,BK1921&lt;169),16,IF(AND(BK1921&gt;98.86,BK1921&lt;100),17,IF(AND(BK1921&gt;594.08,BK1921&lt;596),18,IF(AND(BK1921&gt;213.01,BK1921&lt;215),19,IF(AND(BK1921&gt;138.21,BK1921&lt;140),20))))))))))))))))))</f>
        <v>0</v>
      </c>
      <c r="CC1921" s="52" t="b">
        <f>IF(AND(BM1921&gt;195.17,BM1921&lt;197),3,IF(AND(BM1921&gt;88.93,BM1921&lt;90),4,IF(AND(BM1921&gt;47.88,BM1921&lt;49),5,IF(AND(BM1921&gt;245.08,BM1921&lt;247),6,IF(AND(BM1921&gt;111.07,BM1921&lt;113),7,IF(AND(BM1921&gt;60.92,BM1921&lt;62),8,IF(AND(BM1921&gt;296.11,BM1921&lt;298),9,IF(AND(BM1921&gt;139.41,BM1921&lt;141),10,IF(AND(BM1921&gt;78.67,BM1921&lt;80),11,IF(AND(BM1921&gt;204.39,BM1921&lt;206),12,IF(AND(BM1921&gt;93.16,BM1921&lt;95),13,IF(AND(BM1921&gt;50.17,BM1921&lt;52),14,IF(AND(BM1921&gt;256.64,BM1921&lt;258),15,IF(AND(BM1921&gt;116.33,BM1921&lt;118),16,IF(AND(BM1921&gt;63.83,BM1921&lt;65),17,IF(AND(BM1921&gt;310.07,BM1921&lt;312),18,IF(AND(BM1921&gt;146.01,BM1921&lt;148),19,IF(AND(BM1921&gt;82.42,BM1921&lt;84),20))))))))))))))))))</f>
        <v>0</v>
      </c>
      <c r="CD1921" s="52" t="b">
        <f>IF(AND(BO1921&gt;107.35,BO1921&lt;109),3,IF(AND(BO1921&gt;63.65,BO1921&lt;65),4,IF(AND(BO1921&gt;44.75,BO1921&lt;46),5,IF(AND(BO1921&gt;143.27,BO1921&lt;145),6,IF(AND(BO1921&gt;85.58,BO1921&lt;87),7,IF(AND(BO1921&gt;60.46,BO1921&lt;62),8,IF(AND(BO1921&gt;194.16,BO1921&lt;196),9,IF(AND(BO1921&gt;117.24,BO1921&lt;119),10,IF(AND(BO1921&gt;82.88,BO1921&lt;84),11,IF(AND(BO1921&gt;112.44,BO1921&lt;114),12,IF(AND(BO1921&gt;66.69,BO1921&lt;68),13,IF(AND(BO1921&gt;46.9,BO1921&lt;48),14,IF(AND(BO1921&gt;150.05,BO1921&lt;152),15,IF(AND(BO1921&gt;90.65,BO1921&lt;91),16,IF(AND(BO1921&gt;63.34,BO1921&lt;65),17,IF(AND(BO1921&gt;203.34,BO1921&lt;205),18,IF(AND(BO1921&gt;122.8,BO1921&lt;124),19,IF(AND(BO1921&gt;86.83,BO1921&lt;88),20))))))))))))))))))</f>
        <v>0</v>
      </c>
      <c r="CE1921" s="52" t="b">
        <f>IF(AND(BP1921&gt;139.85,BP1921&lt;141),3,IF(AND(BP1921&gt;103.84,BP1921&lt;105),4,IF(AND(BP1921&gt;52.32,BP1921&lt;54),5,IF(AND(BP1921&gt;285.46,BP1921&lt;287),6,IF(AND(BP1921&gt;118.42,BP1921&lt;120),7,IF(AND(BP1921&gt;62.42,BP1921&lt;64),8,IF(AND(BP1921&gt;412.27,BP1921&lt;414),9,IF(AND(BP1921&gt;140.33,BP1921&lt;142),10,IF(AND(BP1921&gt;145,BP1921&lt;147),11,IF(AND(BP1921&gt;146.47,BP1921&lt;148),12,IF(AND(BP1921&gt;108.77,BP1921&lt;110),13,IF(AND(BP1921&gt;54.82,BP1921&lt;56),14,IF(AND(BP1921&gt;298.92,BP1921&lt;300),15,IF(AND(BP1921&gt;124.03,BP1921&lt;126),16,IF(AND(BP1921&gt;65.4,BP1921&lt;67),17,IF(AND(BP1921&gt;431.69,BP1921&lt;433),18,IF(AND(BP1921&gt;146.97,BP1921&lt;148),19,IF(AND(BP1921&gt;151.86,BP1921&lt;153),20))))))))))))))))))</f>
        <v>0</v>
      </c>
      <c r="CF1921" s="52" t="b">
        <f>IF(AND(BQ1921&gt;350.42,BQ1921&lt;352),3,IF(AND(BQ1921&gt;546.22,BQ1921&lt;548),4,IF(AND(BQ1921&gt;155.33,BQ1921&lt;157),5,IF(AND(BQ1921&gt;721.99,BQ1921&lt;723),6,IF(AND(BQ1921&gt;638.96,BQ1921&lt;639),7,IF(AND(BQ1921&gt;187.79,BQ1921&lt;189),8,IF(AND(BQ1921&gt;945.4,BQ1921&lt;947),9,IF(AND(BQ1921&gt;698.46,BQ1921&lt;670),10,IF(AND(BQ1921&gt;360.7,BQ1921&lt;362),11,IF(AND(BQ1921&gt;366.94,BQ1921&lt;368),12,IF(AND(BQ1921&gt;571.94,BQ1921&lt;573),13,IF(AND(BQ1921&gt;162.68,BQ1921&lt;164),14,IF(AND(BQ1921&gt;755.97,BQ1921&lt;757),15,IF(AND(BQ1921&gt;667.99,BQ1921&lt;669),16,IF(AND(BQ1921&gt;196.66,BQ1921&lt;198),17,IF(AND(BQ1921&gt;989.88,BQ1921&lt;991),18,IF(AND(BQ1921&gt;731.33,BQ1921&lt;733),19,IF(AND(BQ1921&gt;377.7,BQ1921&lt;379),20))))))))))))))))))</f>
        <v>0</v>
      </c>
      <c r="CG1921" s="52" t="b">
        <f>IF(AND(BS1921&gt;46.2,BS1921&lt;46.5),3,IF(AND(BS1921&gt;18.8,BS1921&lt;19.1),4,IF(AND(BS1921&gt;15.8,BS1921&lt;16),5,IF(AND(BS1921&gt;78.7,BS1921&lt;79),6,IF(AND(BS1921&gt;32.1,BS1921&lt;32.4),7,IF(AND(BS1921&gt;26.9,BS1921&lt;27.3),8,IF(AND(BS1921&gt;125,BS1921&lt;125.5),9,IF(AND(BS1921&gt;48.2,BS1921&lt;48.52),10,IF(AND(BS1921&gt;43.1,BS1921&lt;43.6),11,IF(AND(BS1921&gt;48.53,BS1921&lt;48.7),12,IF(AND(BS1921&gt;19.6,BS1921&lt;20.1),13,IF(AND(BS1921&gt;16.5,BS1921&lt;16.9),14,IF(AND(BS1921&gt;82.4,BS1921&lt;82.8),15,IF(AND(BS1921&gt;33.6,BS1921&lt;34),16,IF(AND(BS1921&gt;28,BS1921&lt;28.6),17,IF(AND(BS1921&gt;130.8,BS1921&lt;131.4),18,IF(AND(BS1921&gt;50.5,BS1921&lt;50.9),19,IF(AND(BS1921&gt;45.2,BS1921&lt;45.8),20))))))))))))))))))</f>
        <v>0</v>
      </c>
    </row>
    <row r="1922" spans="1:88" ht="90" customHeight="1">
      <c r="A1922" s="300"/>
      <c r="B1922" s="300"/>
      <c r="C1922" s="309"/>
      <c r="D1922" s="292" t="s">
        <v>54</v>
      </c>
      <c r="E1922" s="293"/>
      <c r="F1922" s="10" t="s">
        <v>36</v>
      </c>
      <c r="G1922" s="12">
        <f>IF(AD1922=FALSE,0,AD1922)</f>
        <v>624.59</v>
      </c>
      <c r="H1922" s="12" t="s">
        <v>36</v>
      </c>
      <c r="I1922" s="12">
        <f>IF(AE1922=FALSE,0,AE1922)</f>
        <v>0</v>
      </c>
      <c r="J1922" s="12">
        <f>IF(AF1922=FALSE,0,AF1922)</f>
        <v>0</v>
      </c>
      <c r="K1922" s="12" t="s">
        <v>36</v>
      </c>
      <c r="L1922" s="12">
        <f>IF(AG1922=FALSE,0,AG1922)</f>
        <v>0</v>
      </c>
      <c r="M1922" s="12" t="s">
        <v>36</v>
      </c>
      <c r="N1922" s="12" t="s">
        <v>36</v>
      </c>
      <c r="O1922" s="12" t="s">
        <v>36</v>
      </c>
      <c r="P1922" s="12" t="s">
        <v>36</v>
      </c>
      <c r="Q1922" s="12">
        <f>IF(AH1922=FALSE,0,AH1922)</f>
        <v>0</v>
      </c>
      <c r="R1922" s="12" t="s">
        <v>36</v>
      </c>
      <c r="S1922" s="12">
        <f>IF(AI1922=FALSE,0,AI1922)</f>
        <v>0</v>
      </c>
      <c r="T1922" s="12" t="s">
        <v>36</v>
      </c>
      <c r="U1922" s="12">
        <f>IF(AJ1922=FALSE,0,AJ1922)</f>
        <v>0</v>
      </c>
      <c r="V1922" s="12">
        <f>IF(AK1922=FALSE,0,AK1922)</f>
        <v>0</v>
      </c>
      <c r="W1922" s="12">
        <f>IF(AL1922=FALSE,0,AL1922)</f>
        <v>0</v>
      </c>
      <c r="X1922" s="12" t="s">
        <v>36</v>
      </c>
      <c r="Y1922" s="12">
        <f>IF(AM1922=FALSE,0,AM1922)</f>
        <v>0</v>
      </c>
      <c r="Z1922" s="12" t="s">
        <v>36</v>
      </c>
      <c r="AA1922" s="27" t="s">
        <v>336</v>
      </c>
      <c r="AD1922" s="52">
        <f>IF(AD1921=3,948.15,IF(AD1921=4,624.59,IF(AD1921=5,238.38,IF(AD1921=6,1987,IF(AD1921=7,740.75,IF(AD1921=8,283.91,IF(AD1921=9,2682.35,IF(AD1921=10,829.59,IF(AD1921=11,586.15,IF(AD1921=12,992.71,IF(AD1921=13,653.95,IF(AD1921=14,249.59,IF(AD1921=15,2080.39,IF(AD1921=16,775.57,IF(AD1921=17,297.25,IF(AD1921=18,2808.42,IF(AD1921=19,868.59,IF(AD1921=20,613.7))))))))))))))))))</f>
        <v>624.59</v>
      </c>
      <c r="AE1922" s="52" t="b">
        <f>IF(AE1921=5,1205.78,IF(AE1921=8,1408.63,IF(AE1921=11,1428.91,IF(AE1921=14,1262.45,IF(AE1921=17,1474.83,IF(AE1921=20,1496.07))))))</f>
        <v>0</v>
      </c>
      <c r="AF1922" s="52" t="b">
        <f>IF(AF1921=3,487.32,IF(AF1921=4,325.64,IF(AF1921=5,287.99,IF(AF1921=6,618.7,IF(AF1921=7,412.3,IF(AF1921=8,366.04,IF(AF1921=9,798.54,IF(AF1921=10,534.49,IF(AF1921=11,476.86,IF(AF1921=12,510.22,IF(AF1921=13,340.94,IF(AF1921=14,301.53,IF(AF1921=15,647.78,IF(AF1921=16,431.68,IF(AF1921=17,383.24,IF(AF1921=18,836.07,IF(AF1921=19,559.61,IF(AF1921=20,499.27))))))))))))))))))</f>
        <v>0</v>
      </c>
      <c r="AG1922" s="52" t="b">
        <f>IF(AG1921=3,498.89,IF(AG1921=4,361.29,IF(AG1921=5,250.38,IF(AG1921=6,629.22,IF(AG1921=7,456.21,IF(AG1921=8,316.16,IF(AG1921=9,815.35,IF(AG1921=10,572.19,IF(AG1921=11,402.59,IF(AG1921=12,522.33,IF(AG1921=13,378.28,IF(AG1921=14,262.15,IF(AG1921=15,658.8,IF(AG1921=16,477.66,IF(AG1921=17,331.01,IF(AG1921=18,853.67,IF(AG1921=19,599.08,IF(AG1921=20,421.51))))))))))))))))))</f>
        <v>0</v>
      </c>
      <c r="AH1922" s="52" t="b">
        <f>IF(AH1921=3,359.85,IF(AH1921=4,130.83,IF(AH1921=5,78.61,IF(AH1921=6,427.19,IF(AH1921=7,160.77,IF(AH1921=8,95.38,IF(AH1921=9,568.37,IF(AH1921=10,204.4,IF(AH1921=11,132.96,IF(AH1921=12,376.76,IF(AH1921=13,136.98,IF(AH1921=14,82.31,IF(AH1921=15,447.27,IF(AH1921=16,168.32,IF(AH1921=17,99.86,IF(AH1921=18,595.08,IF(AH1921=19,214.01,IF(AH1921=20,139.21))))))))))))))))))</f>
        <v>0</v>
      </c>
      <c r="AI1922" s="52" t="b">
        <f>IF(AI1921=3,196.17,IF(AI1921=4,89.93,IF(AI1921=5,48.88,IF(AI1921=6,246.08,IF(AI1921=7,112.07,IF(AI1921=8,61.92,IF(AI1921=9,297.11,IF(AI1921=10,140.41,IF(AI1921=11,79.67,IF(AI1921=12,205.39,IF(AI1921=13,94.16,IF(AI1921=14,51.17,IF(AI1921=15,257.64,IF(AI1921=16,117.33,IF(AI1921=17,64.83,IF(AI1921=18,311.07,IF(AI1921=19,147.01,IF(AI1921=20,83.42))))))))))))))))))</f>
        <v>0</v>
      </c>
      <c r="AJ1922" s="52" t="b">
        <f>IF(AJ1921=3,108.35,IF(AJ1921=4,64.65,IF(AJ1921=5,45.75,IF(AJ1921=6,144.27,IF(AJ1921=7,86.58,IF(AJ1921=8,61.46,IF(AJ1921=9,195.16,IF(AJ1921=10,118.24,IF(AJ1921=11,83.88,IF(AJ1921=12,113.44,IF(AJ1921=13,67.69,IF(AJ1921=14,47.9,IF(AJ1921=15,151.05,IF(AJ1921=16,90.65,IF(AJ1921=17,64.34,IF(AJ1921=18,204.34,IF(AJ1921=19,123.8,IF(AJ1921=20,87.83))))))))))))))))))</f>
        <v>0</v>
      </c>
      <c r="AK1922" s="52" t="b">
        <f>IF(AK1921=3,140.85,IF(AK1921=4,104.84,IF(AK1921=5,53.32,IF(AK1921=6,286.46,IF(AK1921=7,119.42,IF(AK1921=8,63.42,IF(AK1921=9,413.27,IF(AK1921=10,141.33,IF(AK1921=11,146,IF(AK1921=12,147.47,IF(AK1921=13,109.77,IF(AK1921=14,55.82,IF(AK1921=15,299.92,IF(AK1921=16,125.03,IF(AK1921=17,66.4,IF(AK1921=18,432.69,IF(AK1921=19,147.97,IF(AK1921=20,152.86))))))))))))))))))</f>
        <v>0</v>
      </c>
      <c r="AL1922" s="52" t="b">
        <f>IF(AL1921=3,351.42,IF(AL1921=4,547.22,IF(AL1921=5,156.33,IF(AL1921=6,722.99,IF(AL1921=7,638.96,IF(AL1921=8,188.79,IF(AL1921=9,946.4,IF(AL1921=10,699.46,IF(AL1921=11,361.7,IF(AL1921=12,367.94,IF(AL1921=13,572.94,IF(AL1921=14,163.68,IF(AL1921=15,756.97,IF(AL1921=16,668.99,IF(AL1921=17,197.66,IF(AL1921=18,990.88,IF(AL1921=19,732.33,IF(AL1921=20,378.7))))))))))))))))))</f>
        <v>0</v>
      </c>
      <c r="AM1922" s="52" t="b">
        <f>IF(AM1921=3,46.41,IF(AM1921=4,19.01,IF(AM1921=5,15.96,IF(AM1921=6,78.9,IF(AM1921=7,32.34,IF(AM1921=8,27.09,IF(AM1921=9,125.27,IF(AM1921=10,48.48,IF(AM1921=11,43.47,IF(AM1921=12,48.59,IF(AM1921=13,19.9,IF(AM1921=14,16.71,IF(AM1921=15,82.61,IF(AM1921=16,33.86,IF(AM1921=17,28.36,IF(AM1921=18,131.15,IF(AM1921=19,50.76,IF(AM1921=20,45.51))))))))))))))))))</f>
        <v>0</v>
      </c>
      <c r="AO1922" s="4">
        <f t="shared" si="4440"/>
        <v>0</v>
      </c>
      <c r="AP1922" s="4">
        <f t="shared" si="4441"/>
        <v>0</v>
      </c>
      <c r="AQ1922" s="4">
        <f t="shared" si="4414"/>
        <v>0</v>
      </c>
      <c r="AU1922" s="316"/>
      <c r="AV1922" s="316"/>
      <c r="AW1922" s="317"/>
      <c r="AX1922" s="322" t="s">
        <v>54</v>
      </c>
      <c r="AY1922" s="293"/>
      <c r="AZ1922" s="10" t="s">
        <v>36</v>
      </c>
      <c r="BA1922" s="12">
        <f>IF(BX1922=FALSE,0,BX1922)</f>
        <v>1249.18</v>
      </c>
      <c r="BB1922" s="12" t="s">
        <v>36</v>
      </c>
      <c r="BC1922" s="12">
        <f>IF(BY1922=FALSE,0,BY1922)</f>
        <v>0</v>
      </c>
      <c r="BD1922" s="12">
        <f>IF(BZ1922=FALSE,0,BZ1922)</f>
        <v>0</v>
      </c>
      <c r="BE1922" s="12" t="s">
        <v>36</v>
      </c>
      <c r="BF1922" s="12">
        <f>IF(CA1922=FALSE,0,CA1922)</f>
        <v>0</v>
      </c>
      <c r="BG1922" s="12" t="s">
        <v>36</v>
      </c>
      <c r="BH1922" s="12" t="s">
        <v>36</v>
      </c>
      <c r="BI1922" s="12" t="s">
        <v>36</v>
      </c>
      <c r="BJ1922" s="12" t="s">
        <v>36</v>
      </c>
      <c r="BK1922" s="12">
        <f>IF(CB1922=FALSE,0,CB1922)</f>
        <v>0</v>
      </c>
      <c r="BL1922" s="12" t="s">
        <v>36</v>
      </c>
      <c r="BM1922" s="12">
        <f>IF(CC1922=FALSE,0,CC1922)</f>
        <v>0</v>
      </c>
      <c r="BN1922" s="12" t="s">
        <v>36</v>
      </c>
      <c r="BO1922" s="12">
        <f>IF(CD1922=FALSE,0,CD1922)</f>
        <v>0</v>
      </c>
      <c r="BP1922" s="12">
        <f>IF(CE1922=FALSE,0,CE1922)</f>
        <v>0</v>
      </c>
      <c r="BQ1922" s="12">
        <f>IF(CF1922=FALSE,0,CF1922)</f>
        <v>0</v>
      </c>
      <c r="BR1922" s="12" t="s">
        <v>36</v>
      </c>
      <c r="BS1922" s="12">
        <f>IF(CG1922=FALSE,0,CG1922)</f>
        <v>0</v>
      </c>
      <c r="BT1922" s="12" t="s">
        <v>36</v>
      </c>
      <c r="BU1922" s="27" t="s">
        <v>336</v>
      </c>
      <c r="BX1922" s="52">
        <f>IF(AD1921=3,1896.3,IF(AD1921=4,1249.18,IF(AD1921=5,476.76,IF(AD1921=6,3974,IF(AD1921=7,1481.5,IF(AD1921=8,567.82,IF(AD1921=9,5364.7,IF(AD1921=10,1659.18,IF(AD1921=11,1172.3)))))))))</f>
        <v>1249.18</v>
      </c>
      <c r="BY1922" s="52" t="b">
        <f>IF(AE1921=5,2411.56,IF(AE1921=8,2817.26,IF(AE1921=11,2857.82)))</f>
        <v>0</v>
      </c>
      <c r="BZ1922" s="52" t="b">
        <f>IF(AF1921=3,974.64,IF(AF1921=4,651.28,IF(AF1921=5,575.98,IF(AF1921=6,1237.4,IF(AF1921=7,824.6,IF(AF1921=8,732.08,IF(AF1921=9,1597.08,IF(AF1921=10,1068.98,IF(AF1921=11,953.72)))))))))</f>
        <v>0</v>
      </c>
      <c r="CA1922" s="52" t="b">
        <f>IF(AG1921=3,997.78,IF(AG1921=4,722.58,IF(AG1921=5,500.76,IF(AG1921=6,1258.44,IF(AG1921=7,912.42,IF(AG1921=8,632.32,IF(AG1921=9,1630.7,IF(AG1921=10,1144.38,IF(AG1921=11,805.18)))))))))</f>
        <v>0</v>
      </c>
      <c r="CB1922" s="52" t="b">
        <f>IF(AH1921=3,719.7,IF(AH1921=4,261.66,IF(AH1921=5,157.22,IF(AH1921=6,854.38,IF(AH1921=7,321.54,IF(AH1921=8,190.76,IF(AH1921=9,1136.74,IF(AH1921=10,408.8,IF(AH1921=11,265.92)))))))))</f>
        <v>0</v>
      </c>
      <c r="CC1922" s="52" t="b">
        <f>IF(AI1921=3,392.34,IF(AI1921=4,179.86,IF(AI1921=5,97.76,IF(AI1921=6,492.16,IF(AI1921=7,224.14,IF(AI1921=8,123.84,IF(AI1921=9,594.22,IF(AI1921=10,280.82,IF(AI1921=11,159.34)))))))))</f>
        <v>0</v>
      </c>
      <c r="CD1922" s="52" t="b">
        <f>IF(AJ1921=3,216.7,IF(AJ1921=4,129.3,IF(AJ1921=5,91.5,IF(AJ1921=6,288.54,IF(AJ1921=7,173.16,IF(AJ1921=8,122.92,IF(AJ1921=9,390.32,IF(AJ1921=10,236.48,IF(AJ1921=11,167.76)))))))))</f>
        <v>0</v>
      </c>
      <c r="CE1922" s="52" t="b">
        <f>IF(AK1921=3,281.7,IF(AK1921=4,209.68,IF(AK1921=5,106.64,IF(AK1921=6,572.92,IF(AK1921=7,238.84,IF(AK1921=8,126.84,IF(AK1921=9,826.54,IF(AK1921=10,282.66,IF(AK1921=11,292)))))))))</f>
        <v>0</v>
      </c>
      <c r="CF1922" s="52" t="b">
        <f>IF(AL1921=3,702.84,IF(AL1921=4,1094.44,IF(AL1921=5,312.66,IF(AL1921=6,1445.98,IF(AL1921=7,1277.92,IF(AL1921=8,377.58,IF(AL1921=9,1892.8,IF(AL1921=10,1398.92,IF(AL1921=11,723.4)))))))))</f>
        <v>0</v>
      </c>
      <c r="CG1922" s="52" t="b">
        <f>IF(AM1921=3,92.82,IF(AM1921=4,38.02,IF(AM1921=5,31.92,IF(AM1921=6,157.8,IF(AM1921=7,64.68,IF(AM1921=8,54.18,IF(AM1921=9,250.54,IF(AM1921=10,96.96,IF(AM1921=11,86.94)))))))))</f>
        <v>0</v>
      </c>
    </row>
    <row r="1923" spans="1:88" ht="30" customHeight="1">
      <c r="A1923" s="298"/>
      <c r="B1923" s="298" t="s">
        <v>341</v>
      </c>
      <c r="C1923" s="307">
        <f>C1905+C1914</f>
        <v>6568.3</v>
      </c>
      <c r="D1923" s="298" t="s">
        <v>27</v>
      </c>
      <c r="E1923" s="36" t="s">
        <v>28</v>
      </c>
      <c r="F1923" s="10">
        <f>G1923+I1923+J1923+L1923+Q1923+S1923+U1923+V1923+W1923+Y1923+Z1923</f>
        <v>2960415.8119999999</v>
      </c>
      <c r="G1923" s="44">
        <f>G1905+G1914</f>
        <v>1716373.32</v>
      </c>
      <c r="H1923" s="13">
        <f t="shared" ref="H1923:Z1928" si="4463">H1905+H1914</f>
        <v>0</v>
      </c>
      <c r="I1923" s="13">
        <f t="shared" si="4463"/>
        <v>0</v>
      </c>
      <c r="J1923" s="13">
        <f t="shared" si="4463"/>
        <v>1244042.4920000001</v>
      </c>
      <c r="K1923" s="13">
        <f t="shared" si="4463"/>
        <v>0</v>
      </c>
      <c r="L1923" s="13">
        <f t="shared" si="4463"/>
        <v>0</v>
      </c>
      <c r="M1923" s="13">
        <f t="shared" si="4463"/>
        <v>0</v>
      </c>
      <c r="N1923" s="13">
        <f t="shared" si="4463"/>
        <v>0</v>
      </c>
      <c r="O1923" s="13">
        <f t="shared" si="4463"/>
        <v>0</v>
      </c>
      <c r="P1923" s="13">
        <f t="shared" si="4463"/>
        <v>0</v>
      </c>
      <c r="Q1923" s="13">
        <f t="shared" si="4463"/>
        <v>0</v>
      </c>
      <c r="R1923" s="13">
        <f t="shared" si="4463"/>
        <v>0</v>
      </c>
      <c r="S1923" s="13">
        <f t="shared" si="4463"/>
        <v>0</v>
      </c>
      <c r="T1923" s="13">
        <f t="shared" si="4463"/>
        <v>0</v>
      </c>
      <c r="U1923" s="13">
        <f t="shared" si="4463"/>
        <v>0</v>
      </c>
      <c r="V1923" s="13">
        <f t="shared" si="4463"/>
        <v>0</v>
      </c>
      <c r="W1923" s="13">
        <f t="shared" si="4463"/>
        <v>0</v>
      </c>
      <c r="X1923" s="13">
        <f t="shared" si="4463"/>
        <v>0</v>
      </c>
      <c r="Y1923" s="13">
        <f t="shared" si="4463"/>
        <v>0</v>
      </c>
      <c r="Z1923" s="13">
        <f t="shared" si="4463"/>
        <v>0</v>
      </c>
      <c r="AA1923" s="27" t="s">
        <v>328</v>
      </c>
      <c r="AO1923" s="4">
        <f t="shared" si="4440"/>
        <v>0</v>
      </c>
      <c r="AP1923" s="4">
        <f t="shared" si="4441"/>
        <v>0</v>
      </c>
      <c r="AQ1923" s="4">
        <f t="shared" si="4414"/>
        <v>0</v>
      </c>
      <c r="AU1923" s="298"/>
      <c r="AV1923" s="316" t="s">
        <v>341</v>
      </c>
      <c r="AW1923" s="317">
        <f>AW1905+AW1914</f>
        <v>6568.3</v>
      </c>
      <c r="AX1923" s="316" t="s">
        <v>27</v>
      </c>
      <c r="AY1923" s="36" t="s">
        <v>28</v>
      </c>
      <c r="AZ1923" s="10">
        <f>BA1923+BC1923+BD1923+BF1923+BK1923+BM1923+BO1923+BP1923+BQ1923+BS1923+BT1923</f>
        <v>5920831.6200000001</v>
      </c>
      <c r="BA1923" s="44">
        <f>BA1905+BA1914</f>
        <v>3432746.64</v>
      </c>
      <c r="BB1923" s="13">
        <f t="shared" ref="BB1923:BT1923" si="4464">BB1905+BB1914</f>
        <v>0</v>
      </c>
      <c r="BC1923" s="13">
        <f t="shared" si="4464"/>
        <v>0</v>
      </c>
      <c r="BD1923" s="13">
        <f t="shared" si="4464"/>
        <v>2488084.98</v>
      </c>
      <c r="BE1923" s="13">
        <f t="shared" si="4464"/>
        <v>0</v>
      </c>
      <c r="BF1923" s="13">
        <f t="shared" si="4464"/>
        <v>0</v>
      </c>
      <c r="BG1923" s="13">
        <f t="shared" si="4464"/>
        <v>0</v>
      </c>
      <c r="BH1923" s="13">
        <f t="shared" si="4464"/>
        <v>0</v>
      </c>
      <c r="BI1923" s="13">
        <f t="shared" si="4464"/>
        <v>0</v>
      </c>
      <c r="BJ1923" s="13">
        <f t="shared" si="4464"/>
        <v>0</v>
      </c>
      <c r="BK1923" s="13">
        <f t="shared" si="4464"/>
        <v>0</v>
      </c>
      <c r="BL1923" s="13">
        <f t="shared" si="4464"/>
        <v>0</v>
      </c>
      <c r="BM1923" s="13">
        <f t="shared" si="4464"/>
        <v>0</v>
      </c>
      <c r="BN1923" s="13">
        <f t="shared" si="4464"/>
        <v>0</v>
      </c>
      <c r="BO1923" s="13">
        <f t="shared" si="4464"/>
        <v>0</v>
      </c>
      <c r="BP1923" s="13">
        <f t="shared" si="4464"/>
        <v>0</v>
      </c>
      <c r="BQ1923" s="13">
        <f t="shared" si="4464"/>
        <v>0</v>
      </c>
      <c r="BR1923" s="13">
        <f t="shared" si="4464"/>
        <v>0</v>
      </c>
      <c r="BS1923" s="13">
        <f t="shared" si="4464"/>
        <v>0</v>
      </c>
      <c r="BT1923" s="13">
        <f t="shared" si="4464"/>
        <v>0</v>
      </c>
      <c r="BU1923" s="27" t="s">
        <v>328</v>
      </c>
      <c r="CI1923" s="32">
        <f>BF1923-BG1923</f>
        <v>0</v>
      </c>
    </row>
    <row r="1924" spans="1:88" ht="60" customHeight="1">
      <c r="A1924" s="299"/>
      <c r="B1924" s="299"/>
      <c r="C1924" s="308"/>
      <c r="D1924" s="300"/>
      <c r="E1924" s="36" t="s">
        <v>29</v>
      </c>
      <c r="F1924" s="10">
        <f t="shared" ref="F1924:F1928" si="4465">G1924+I1924+J1924+L1924+Q1924+S1924+U1924+V1924+W1924+Y1924+Z1924</f>
        <v>0</v>
      </c>
      <c r="G1924" s="13">
        <f t="shared" ref="G1924:V1928" si="4466">G1906+G1915</f>
        <v>0</v>
      </c>
      <c r="H1924" s="13">
        <f t="shared" si="4466"/>
        <v>0</v>
      </c>
      <c r="I1924" s="13">
        <f t="shared" si="4466"/>
        <v>0</v>
      </c>
      <c r="J1924" s="13">
        <f t="shared" si="4466"/>
        <v>0</v>
      </c>
      <c r="K1924" s="13">
        <f t="shared" si="4466"/>
        <v>0</v>
      </c>
      <c r="L1924" s="13">
        <f t="shared" si="4466"/>
        <v>0</v>
      </c>
      <c r="M1924" s="13">
        <f t="shared" si="4466"/>
        <v>0</v>
      </c>
      <c r="N1924" s="13">
        <f t="shared" si="4466"/>
        <v>0</v>
      </c>
      <c r="O1924" s="13">
        <f t="shared" si="4466"/>
        <v>0</v>
      </c>
      <c r="P1924" s="13">
        <f t="shared" si="4466"/>
        <v>0</v>
      </c>
      <c r="Q1924" s="13">
        <f t="shared" si="4466"/>
        <v>0</v>
      </c>
      <c r="R1924" s="13">
        <f t="shared" si="4466"/>
        <v>0</v>
      </c>
      <c r="S1924" s="13">
        <f t="shared" si="4466"/>
        <v>0</v>
      </c>
      <c r="T1924" s="13">
        <f t="shared" si="4466"/>
        <v>0</v>
      </c>
      <c r="U1924" s="13">
        <f t="shared" si="4466"/>
        <v>0</v>
      </c>
      <c r="V1924" s="13">
        <f t="shared" si="4466"/>
        <v>0</v>
      </c>
      <c r="W1924" s="13">
        <f t="shared" si="4463"/>
        <v>0</v>
      </c>
      <c r="X1924" s="13">
        <f t="shared" si="4463"/>
        <v>0</v>
      </c>
      <c r="Y1924" s="13">
        <f t="shared" si="4463"/>
        <v>0</v>
      </c>
      <c r="Z1924" s="13">
        <f t="shared" si="4463"/>
        <v>0</v>
      </c>
      <c r="AA1924" s="27" t="s">
        <v>329</v>
      </c>
      <c r="AO1924" s="4">
        <f t="shared" si="4440"/>
        <v>0</v>
      </c>
      <c r="AP1924" s="4">
        <f t="shared" si="4441"/>
        <v>0</v>
      </c>
      <c r="AQ1924" s="4">
        <f t="shared" si="4414"/>
        <v>0</v>
      </c>
      <c r="AU1924" s="299"/>
      <c r="AV1924" s="316"/>
      <c r="AW1924" s="317"/>
      <c r="AX1924" s="316"/>
      <c r="AY1924" s="36" t="s">
        <v>29</v>
      </c>
      <c r="AZ1924" s="10">
        <f t="shared" ref="AZ1924:AZ1928" si="4467">BA1924+BC1924+BD1924+BF1924+BK1924+BM1924+BO1924+BP1924+BQ1924+BS1924+BT1924</f>
        <v>0</v>
      </c>
      <c r="BA1924" s="13">
        <f t="shared" ref="BA1924:BT1924" si="4468">BA1906+BA1915</f>
        <v>0</v>
      </c>
      <c r="BB1924" s="13">
        <f t="shared" si="4468"/>
        <v>0</v>
      </c>
      <c r="BC1924" s="13">
        <f t="shared" si="4468"/>
        <v>0</v>
      </c>
      <c r="BD1924" s="13">
        <f t="shared" si="4468"/>
        <v>0</v>
      </c>
      <c r="BE1924" s="13">
        <f t="shared" si="4468"/>
        <v>0</v>
      </c>
      <c r="BF1924" s="13">
        <f t="shared" si="4468"/>
        <v>0</v>
      </c>
      <c r="BG1924" s="13">
        <f t="shared" si="4468"/>
        <v>0</v>
      </c>
      <c r="BH1924" s="13">
        <f t="shared" si="4468"/>
        <v>0</v>
      </c>
      <c r="BI1924" s="13">
        <f t="shared" si="4468"/>
        <v>0</v>
      </c>
      <c r="BJ1924" s="13">
        <f t="shared" si="4468"/>
        <v>0</v>
      </c>
      <c r="BK1924" s="13">
        <f t="shared" si="4468"/>
        <v>0</v>
      </c>
      <c r="BL1924" s="13">
        <f t="shared" si="4468"/>
        <v>0</v>
      </c>
      <c r="BM1924" s="13">
        <f t="shared" si="4468"/>
        <v>0</v>
      </c>
      <c r="BN1924" s="13">
        <f t="shared" si="4468"/>
        <v>0</v>
      </c>
      <c r="BO1924" s="13">
        <f t="shared" si="4468"/>
        <v>0</v>
      </c>
      <c r="BP1924" s="13">
        <f t="shared" si="4468"/>
        <v>0</v>
      </c>
      <c r="BQ1924" s="13">
        <f t="shared" si="4468"/>
        <v>0</v>
      </c>
      <c r="BR1924" s="13">
        <f t="shared" si="4468"/>
        <v>0</v>
      </c>
      <c r="BS1924" s="13">
        <f t="shared" si="4468"/>
        <v>0</v>
      </c>
      <c r="BT1924" s="13">
        <f t="shared" si="4468"/>
        <v>0</v>
      </c>
      <c r="BU1924" s="27" t="s">
        <v>329</v>
      </c>
    </row>
    <row r="1925" spans="1:88" ht="120" customHeight="1">
      <c r="A1925" s="299"/>
      <c r="B1925" s="299"/>
      <c r="C1925" s="308"/>
      <c r="D1925" s="298" t="s">
        <v>30</v>
      </c>
      <c r="E1925" s="36" t="s">
        <v>31</v>
      </c>
      <c r="F1925" s="10">
        <f t="shared" si="4465"/>
        <v>0</v>
      </c>
      <c r="G1925" s="13">
        <f t="shared" si="4466"/>
        <v>0</v>
      </c>
      <c r="H1925" s="13">
        <f t="shared" si="4463"/>
        <v>0</v>
      </c>
      <c r="I1925" s="13">
        <f t="shared" si="4463"/>
        <v>0</v>
      </c>
      <c r="J1925" s="13">
        <f t="shared" si="4463"/>
        <v>0</v>
      </c>
      <c r="K1925" s="13">
        <f t="shared" si="4463"/>
        <v>0</v>
      </c>
      <c r="L1925" s="13">
        <f t="shared" si="4463"/>
        <v>0</v>
      </c>
      <c r="M1925" s="13">
        <f t="shared" si="4463"/>
        <v>0</v>
      </c>
      <c r="N1925" s="13">
        <f t="shared" si="4463"/>
        <v>0</v>
      </c>
      <c r="O1925" s="13">
        <f t="shared" si="4463"/>
        <v>0</v>
      </c>
      <c r="P1925" s="13">
        <f t="shared" si="4463"/>
        <v>0</v>
      </c>
      <c r="Q1925" s="13">
        <f t="shared" si="4463"/>
        <v>0</v>
      </c>
      <c r="R1925" s="13">
        <f t="shared" si="4463"/>
        <v>0</v>
      </c>
      <c r="S1925" s="13">
        <f t="shared" si="4463"/>
        <v>0</v>
      </c>
      <c r="T1925" s="13">
        <f t="shared" si="4463"/>
        <v>0</v>
      </c>
      <c r="U1925" s="13">
        <f t="shared" si="4463"/>
        <v>0</v>
      </c>
      <c r="V1925" s="13">
        <f t="shared" si="4463"/>
        <v>0</v>
      </c>
      <c r="W1925" s="13">
        <f t="shared" si="4463"/>
        <v>0</v>
      </c>
      <c r="X1925" s="13">
        <f t="shared" si="4463"/>
        <v>0</v>
      </c>
      <c r="Y1925" s="13">
        <f t="shared" si="4463"/>
        <v>0</v>
      </c>
      <c r="Z1925" s="13">
        <f t="shared" si="4463"/>
        <v>0</v>
      </c>
      <c r="AA1925" s="27" t="s">
        <v>330</v>
      </c>
      <c r="AO1925" s="4">
        <f t="shared" si="4440"/>
        <v>0</v>
      </c>
      <c r="AP1925" s="4">
        <f t="shared" si="4441"/>
        <v>0</v>
      </c>
      <c r="AQ1925" s="4">
        <f t="shared" si="4414"/>
        <v>0</v>
      </c>
      <c r="AT1925" s="32">
        <f>AZ1925-BC1925</f>
        <v>0</v>
      </c>
      <c r="AU1925" s="299"/>
      <c r="AV1925" s="316"/>
      <c r="AW1925" s="317"/>
      <c r="AX1925" s="316" t="s">
        <v>30</v>
      </c>
      <c r="AY1925" s="36" t="s">
        <v>31</v>
      </c>
      <c r="AZ1925" s="10">
        <f t="shared" si="4467"/>
        <v>0</v>
      </c>
      <c r="BA1925" s="13">
        <f t="shared" ref="BA1925:BT1925" si="4469">BA1907+BA1916</f>
        <v>0</v>
      </c>
      <c r="BB1925" s="13">
        <f t="shared" si="4469"/>
        <v>0</v>
      </c>
      <c r="BC1925" s="13">
        <f t="shared" si="4469"/>
        <v>0</v>
      </c>
      <c r="BD1925" s="13">
        <f t="shared" si="4469"/>
        <v>0</v>
      </c>
      <c r="BE1925" s="13">
        <f t="shared" si="4469"/>
        <v>0</v>
      </c>
      <c r="BF1925" s="13">
        <f t="shared" si="4469"/>
        <v>0</v>
      </c>
      <c r="BG1925" s="13">
        <f t="shared" si="4469"/>
        <v>0</v>
      </c>
      <c r="BH1925" s="13">
        <f t="shared" si="4469"/>
        <v>0</v>
      </c>
      <c r="BI1925" s="13">
        <f t="shared" si="4469"/>
        <v>0</v>
      </c>
      <c r="BJ1925" s="13">
        <f t="shared" si="4469"/>
        <v>0</v>
      </c>
      <c r="BK1925" s="13">
        <f t="shared" si="4469"/>
        <v>0</v>
      </c>
      <c r="BL1925" s="13">
        <f t="shared" si="4469"/>
        <v>0</v>
      </c>
      <c r="BM1925" s="13">
        <f t="shared" si="4469"/>
        <v>0</v>
      </c>
      <c r="BN1925" s="13">
        <f t="shared" si="4469"/>
        <v>0</v>
      </c>
      <c r="BO1925" s="13">
        <f t="shared" si="4469"/>
        <v>0</v>
      </c>
      <c r="BP1925" s="13">
        <f t="shared" si="4469"/>
        <v>0</v>
      </c>
      <c r="BQ1925" s="13">
        <f t="shared" si="4469"/>
        <v>0</v>
      </c>
      <c r="BR1925" s="13">
        <f t="shared" si="4469"/>
        <v>0</v>
      </c>
      <c r="BS1925" s="13">
        <f t="shared" si="4469"/>
        <v>0</v>
      </c>
      <c r="BT1925" s="13">
        <f t="shared" si="4469"/>
        <v>0</v>
      </c>
      <c r="BU1925" s="27" t="s">
        <v>330</v>
      </c>
    </row>
    <row r="1926" spans="1:88" ht="30" customHeight="1">
      <c r="A1926" s="299"/>
      <c r="B1926" s="299"/>
      <c r="C1926" s="308"/>
      <c r="D1926" s="299"/>
      <c r="E1926" s="36" t="s">
        <v>32</v>
      </c>
      <c r="F1926" s="10">
        <f t="shared" si="4465"/>
        <v>0</v>
      </c>
      <c r="G1926" s="13">
        <f t="shared" si="4466"/>
        <v>0</v>
      </c>
      <c r="H1926" s="13">
        <f t="shared" si="4463"/>
        <v>0</v>
      </c>
      <c r="I1926" s="13">
        <f t="shared" si="4463"/>
        <v>0</v>
      </c>
      <c r="J1926" s="13">
        <f t="shared" si="4463"/>
        <v>0</v>
      </c>
      <c r="K1926" s="13">
        <f t="shared" si="4463"/>
        <v>0</v>
      </c>
      <c r="L1926" s="13">
        <f t="shared" si="4463"/>
        <v>0</v>
      </c>
      <c r="M1926" s="13">
        <f t="shared" si="4463"/>
        <v>0</v>
      </c>
      <c r="N1926" s="13">
        <f t="shared" si="4463"/>
        <v>0</v>
      </c>
      <c r="O1926" s="13">
        <f t="shared" si="4463"/>
        <v>0</v>
      </c>
      <c r="P1926" s="13">
        <f t="shared" si="4463"/>
        <v>0</v>
      </c>
      <c r="Q1926" s="13">
        <f t="shared" si="4463"/>
        <v>0</v>
      </c>
      <c r="R1926" s="13">
        <f t="shared" si="4463"/>
        <v>0</v>
      </c>
      <c r="S1926" s="13">
        <f t="shared" si="4463"/>
        <v>0</v>
      </c>
      <c r="T1926" s="13">
        <f t="shared" si="4463"/>
        <v>0</v>
      </c>
      <c r="U1926" s="13">
        <f t="shared" si="4463"/>
        <v>0</v>
      </c>
      <c r="V1926" s="13">
        <f t="shared" si="4463"/>
        <v>0</v>
      </c>
      <c r="W1926" s="13">
        <f t="shared" si="4463"/>
        <v>0</v>
      </c>
      <c r="X1926" s="13">
        <f t="shared" si="4463"/>
        <v>0</v>
      </c>
      <c r="Y1926" s="13">
        <f t="shared" si="4463"/>
        <v>0</v>
      </c>
      <c r="Z1926" s="13">
        <f t="shared" si="4463"/>
        <v>0</v>
      </c>
      <c r="AA1926" s="27" t="s">
        <v>331</v>
      </c>
      <c r="AO1926" s="4">
        <f t="shared" si="4440"/>
        <v>0</v>
      </c>
      <c r="AP1926" s="4">
        <f t="shared" si="4441"/>
        <v>0</v>
      </c>
      <c r="AQ1926" s="4">
        <f t="shared" si="4414"/>
        <v>0</v>
      </c>
      <c r="AU1926" s="299"/>
      <c r="AV1926" s="316"/>
      <c r="AW1926" s="317"/>
      <c r="AX1926" s="316"/>
      <c r="AY1926" s="36" t="s">
        <v>32</v>
      </c>
      <c r="AZ1926" s="10">
        <f t="shared" si="4467"/>
        <v>0</v>
      </c>
      <c r="BA1926" s="13">
        <f t="shared" ref="BA1926:BT1926" si="4470">BA1908+BA1917</f>
        <v>0</v>
      </c>
      <c r="BB1926" s="13">
        <f t="shared" si="4470"/>
        <v>0</v>
      </c>
      <c r="BC1926" s="13">
        <f t="shared" si="4470"/>
        <v>0</v>
      </c>
      <c r="BD1926" s="13">
        <f t="shared" si="4470"/>
        <v>0</v>
      </c>
      <c r="BE1926" s="13">
        <f t="shared" si="4470"/>
        <v>0</v>
      </c>
      <c r="BF1926" s="13">
        <f t="shared" si="4470"/>
        <v>0</v>
      </c>
      <c r="BG1926" s="13">
        <f t="shared" si="4470"/>
        <v>0</v>
      </c>
      <c r="BH1926" s="13">
        <f t="shared" si="4470"/>
        <v>0</v>
      </c>
      <c r="BI1926" s="13">
        <f t="shared" si="4470"/>
        <v>0</v>
      </c>
      <c r="BJ1926" s="13">
        <f t="shared" si="4470"/>
        <v>0</v>
      </c>
      <c r="BK1926" s="13">
        <f t="shared" si="4470"/>
        <v>0</v>
      </c>
      <c r="BL1926" s="13">
        <f t="shared" si="4470"/>
        <v>0</v>
      </c>
      <c r="BM1926" s="13">
        <f t="shared" si="4470"/>
        <v>0</v>
      </c>
      <c r="BN1926" s="13">
        <f t="shared" si="4470"/>
        <v>0</v>
      </c>
      <c r="BO1926" s="13">
        <f t="shared" si="4470"/>
        <v>0</v>
      </c>
      <c r="BP1926" s="13">
        <f t="shared" si="4470"/>
        <v>0</v>
      </c>
      <c r="BQ1926" s="13">
        <f t="shared" si="4470"/>
        <v>0</v>
      </c>
      <c r="BR1926" s="13">
        <f t="shared" si="4470"/>
        <v>0</v>
      </c>
      <c r="BS1926" s="13">
        <f t="shared" si="4470"/>
        <v>0</v>
      </c>
      <c r="BT1926" s="13">
        <f t="shared" si="4470"/>
        <v>0</v>
      </c>
      <c r="BU1926" s="27" t="s">
        <v>331</v>
      </c>
    </row>
    <row r="1927" spans="1:88" ht="30" customHeight="1">
      <c r="A1927" s="299"/>
      <c r="B1927" s="299"/>
      <c r="C1927" s="308"/>
      <c r="D1927" s="299"/>
      <c r="E1927" s="36" t="s">
        <v>33</v>
      </c>
      <c r="F1927" s="10">
        <f t="shared" si="4465"/>
        <v>0</v>
      </c>
      <c r="G1927" s="13">
        <f t="shared" si="4466"/>
        <v>0</v>
      </c>
      <c r="H1927" s="13">
        <f t="shared" si="4463"/>
        <v>0</v>
      </c>
      <c r="I1927" s="13">
        <f t="shared" si="4463"/>
        <v>0</v>
      </c>
      <c r="J1927" s="13">
        <f t="shared" si="4463"/>
        <v>0</v>
      </c>
      <c r="K1927" s="13">
        <f t="shared" si="4463"/>
        <v>0</v>
      </c>
      <c r="L1927" s="13">
        <f t="shared" si="4463"/>
        <v>0</v>
      </c>
      <c r="M1927" s="13">
        <f t="shared" si="4463"/>
        <v>0</v>
      </c>
      <c r="N1927" s="13">
        <f t="shared" si="4463"/>
        <v>0</v>
      </c>
      <c r="O1927" s="13">
        <f t="shared" si="4463"/>
        <v>0</v>
      </c>
      <c r="P1927" s="13">
        <f t="shared" si="4463"/>
        <v>0</v>
      </c>
      <c r="Q1927" s="13">
        <f t="shared" si="4463"/>
        <v>0</v>
      </c>
      <c r="R1927" s="13">
        <f t="shared" si="4463"/>
        <v>0</v>
      </c>
      <c r="S1927" s="13">
        <f t="shared" si="4463"/>
        <v>0</v>
      </c>
      <c r="T1927" s="13">
        <f t="shared" si="4463"/>
        <v>0</v>
      </c>
      <c r="U1927" s="13">
        <f t="shared" si="4463"/>
        <v>0</v>
      </c>
      <c r="V1927" s="13">
        <f t="shared" si="4463"/>
        <v>0</v>
      </c>
      <c r="W1927" s="13">
        <f t="shared" si="4463"/>
        <v>0</v>
      </c>
      <c r="X1927" s="13">
        <f t="shared" si="4463"/>
        <v>0</v>
      </c>
      <c r="Y1927" s="13">
        <f t="shared" si="4463"/>
        <v>0</v>
      </c>
      <c r="Z1927" s="13">
        <f t="shared" si="4463"/>
        <v>0</v>
      </c>
      <c r="AA1927" s="27" t="s">
        <v>332</v>
      </c>
      <c r="AO1927" s="4">
        <f t="shared" si="4440"/>
        <v>0</v>
      </c>
      <c r="AP1927" s="4">
        <f t="shared" si="4441"/>
        <v>0</v>
      </c>
      <c r="AQ1927" s="4">
        <f t="shared" si="4414"/>
        <v>0</v>
      </c>
      <c r="AU1927" s="299"/>
      <c r="AV1927" s="316"/>
      <c r="AW1927" s="317"/>
      <c r="AX1927" s="316"/>
      <c r="AY1927" s="36" t="s">
        <v>33</v>
      </c>
      <c r="AZ1927" s="10">
        <f t="shared" si="4467"/>
        <v>0</v>
      </c>
      <c r="BA1927" s="13">
        <f t="shared" ref="BA1927:BT1927" si="4471">BA1909+BA1918</f>
        <v>0</v>
      </c>
      <c r="BB1927" s="13">
        <f t="shared" si="4471"/>
        <v>0</v>
      </c>
      <c r="BC1927" s="13">
        <f t="shared" si="4471"/>
        <v>0</v>
      </c>
      <c r="BD1927" s="13">
        <f t="shared" si="4471"/>
        <v>0</v>
      </c>
      <c r="BE1927" s="13">
        <f t="shared" si="4471"/>
        <v>0</v>
      </c>
      <c r="BF1927" s="13">
        <f t="shared" si="4471"/>
        <v>0</v>
      </c>
      <c r="BG1927" s="13">
        <f t="shared" si="4471"/>
        <v>0</v>
      </c>
      <c r="BH1927" s="13">
        <f t="shared" si="4471"/>
        <v>0</v>
      </c>
      <c r="BI1927" s="13">
        <f t="shared" si="4471"/>
        <v>0</v>
      </c>
      <c r="BJ1927" s="13">
        <f t="shared" si="4471"/>
        <v>0</v>
      </c>
      <c r="BK1927" s="13">
        <f t="shared" si="4471"/>
        <v>0</v>
      </c>
      <c r="BL1927" s="13">
        <f t="shared" si="4471"/>
        <v>0</v>
      </c>
      <c r="BM1927" s="13">
        <f t="shared" si="4471"/>
        <v>0</v>
      </c>
      <c r="BN1927" s="13">
        <f t="shared" si="4471"/>
        <v>0</v>
      </c>
      <c r="BO1927" s="13">
        <f t="shared" si="4471"/>
        <v>0</v>
      </c>
      <c r="BP1927" s="13">
        <f t="shared" si="4471"/>
        <v>0</v>
      </c>
      <c r="BQ1927" s="13">
        <f t="shared" si="4471"/>
        <v>0</v>
      </c>
      <c r="BR1927" s="13">
        <f t="shared" si="4471"/>
        <v>0</v>
      </c>
      <c r="BS1927" s="13">
        <f t="shared" si="4471"/>
        <v>0</v>
      </c>
      <c r="BT1927" s="13">
        <f t="shared" si="4471"/>
        <v>0</v>
      </c>
      <c r="BU1927" s="27" t="s">
        <v>332</v>
      </c>
    </row>
    <row r="1928" spans="1:88" ht="30" customHeight="1">
      <c r="A1928" s="299"/>
      <c r="B1928" s="299"/>
      <c r="C1928" s="308"/>
      <c r="D1928" s="300"/>
      <c r="E1928" s="36" t="s">
        <v>34</v>
      </c>
      <c r="F1928" s="10">
        <f t="shared" si="4465"/>
        <v>0</v>
      </c>
      <c r="G1928" s="13">
        <f t="shared" si="4466"/>
        <v>0</v>
      </c>
      <c r="H1928" s="13">
        <f t="shared" si="4463"/>
        <v>0</v>
      </c>
      <c r="I1928" s="13">
        <f t="shared" si="4463"/>
        <v>0</v>
      </c>
      <c r="J1928" s="13">
        <f t="shared" si="4463"/>
        <v>0</v>
      </c>
      <c r="K1928" s="13">
        <f t="shared" si="4463"/>
        <v>0</v>
      </c>
      <c r="L1928" s="13">
        <f t="shared" si="4463"/>
        <v>0</v>
      </c>
      <c r="M1928" s="13">
        <f t="shared" si="4463"/>
        <v>0</v>
      </c>
      <c r="N1928" s="13">
        <f t="shared" si="4463"/>
        <v>0</v>
      </c>
      <c r="O1928" s="13">
        <f t="shared" si="4463"/>
        <v>0</v>
      </c>
      <c r="P1928" s="13">
        <f t="shared" si="4463"/>
        <v>0</v>
      </c>
      <c r="Q1928" s="13">
        <f t="shared" si="4463"/>
        <v>0</v>
      </c>
      <c r="R1928" s="13">
        <f t="shared" si="4463"/>
        <v>0</v>
      </c>
      <c r="S1928" s="13">
        <f t="shared" si="4463"/>
        <v>0</v>
      </c>
      <c r="T1928" s="13">
        <f t="shared" si="4463"/>
        <v>0</v>
      </c>
      <c r="U1928" s="13">
        <f t="shared" si="4463"/>
        <v>0</v>
      </c>
      <c r="V1928" s="13">
        <f t="shared" si="4463"/>
        <v>0</v>
      </c>
      <c r="W1928" s="13">
        <f t="shared" si="4463"/>
        <v>0</v>
      </c>
      <c r="X1928" s="13">
        <f t="shared" si="4463"/>
        <v>0</v>
      </c>
      <c r="Y1928" s="13">
        <f t="shared" si="4463"/>
        <v>0</v>
      </c>
      <c r="Z1928" s="13">
        <f t="shared" si="4463"/>
        <v>0</v>
      </c>
      <c r="AA1928" s="27" t="s">
        <v>333</v>
      </c>
      <c r="AO1928" s="4">
        <f t="shared" si="4440"/>
        <v>0</v>
      </c>
      <c r="AP1928" s="4">
        <f t="shared" si="4441"/>
        <v>0</v>
      </c>
      <c r="AQ1928" s="4">
        <f t="shared" si="4414"/>
        <v>0</v>
      </c>
      <c r="AU1928" s="299"/>
      <c r="AV1928" s="316"/>
      <c r="AW1928" s="317"/>
      <c r="AX1928" s="316"/>
      <c r="AY1928" s="36" t="s">
        <v>34</v>
      </c>
      <c r="AZ1928" s="10">
        <f t="shared" si="4467"/>
        <v>0</v>
      </c>
      <c r="BA1928" s="13">
        <f t="shared" ref="BA1928:BT1928" si="4472">BA1910+BA1919</f>
        <v>0</v>
      </c>
      <c r="BB1928" s="13">
        <f t="shared" si="4472"/>
        <v>0</v>
      </c>
      <c r="BC1928" s="13">
        <f t="shared" si="4472"/>
        <v>0</v>
      </c>
      <c r="BD1928" s="13">
        <f t="shared" si="4472"/>
        <v>0</v>
      </c>
      <c r="BE1928" s="13">
        <f t="shared" si="4472"/>
        <v>0</v>
      </c>
      <c r="BF1928" s="13">
        <f t="shared" si="4472"/>
        <v>0</v>
      </c>
      <c r="BG1928" s="13">
        <f t="shared" si="4472"/>
        <v>0</v>
      </c>
      <c r="BH1928" s="13">
        <f t="shared" si="4472"/>
        <v>0</v>
      </c>
      <c r="BI1928" s="13">
        <f t="shared" si="4472"/>
        <v>0</v>
      </c>
      <c r="BJ1928" s="13">
        <f t="shared" si="4472"/>
        <v>0</v>
      </c>
      <c r="BK1928" s="13">
        <f t="shared" si="4472"/>
        <v>0</v>
      </c>
      <c r="BL1928" s="13">
        <f t="shared" si="4472"/>
        <v>0</v>
      </c>
      <c r="BM1928" s="13">
        <f t="shared" si="4472"/>
        <v>0</v>
      </c>
      <c r="BN1928" s="13">
        <f t="shared" si="4472"/>
        <v>0</v>
      </c>
      <c r="BO1928" s="13">
        <f t="shared" si="4472"/>
        <v>0</v>
      </c>
      <c r="BP1928" s="13">
        <f t="shared" si="4472"/>
        <v>0</v>
      </c>
      <c r="BQ1928" s="13">
        <f t="shared" si="4472"/>
        <v>0</v>
      </c>
      <c r="BR1928" s="13">
        <f t="shared" si="4472"/>
        <v>0</v>
      </c>
      <c r="BS1928" s="13">
        <f t="shared" si="4472"/>
        <v>0</v>
      </c>
      <c r="BT1928" s="13">
        <f t="shared" si="4472"/>
        <v>0</v>
      </c>
      <c r="BU1928" s="27" t="s">
        <v>333</v>
      </c>
    </row>
    <row r="1929" spans="1:88" ht="30" customHeight="1">
      <c r="A1929" s="299"/>
      <c r="B1929" s="299"/>
      <c r="C1929" s="308"/>
      <c r="D1929" s="311" t="s">
        <v>35</v>
      </c>
      <c r="E1929" s="312"/>
      <c r="F1929" s="10">
        <f>F1923+F1924+F1925+F1926+F1927+F1928</f>
        <v>2960415.8119999999</v>
      </c>
      <c r="G1929" s="10">
        <f t="shared" ref="G1929" si="4473">G1923+G1924+G1925+G1926+G1927+G1928</f>
        <v>1716373.32</v>
      </c>
      <c r="H1929" s="10">
        <f t="shared" ref="H1929" si="4474">H1923+H1924+H1925+H1926+H1927+H1928</f>
        <v>0</v>
      </c>
      <c r="I1929" s="10">
        <f t="shared" ref="I1929" si="4475">I1923+I1924+I1925+I1926+I1927+I1928</f>
        <v>0</v>
      </c>
      <c r="J1929" s="10">
        <f t="shared" ref="J1929" si="4476">J1923+J1924+J1925+J1926+J1927+J1928</f>
        <v>1244042.4920000001</v>
      </c>
      <c r="K1929" s="10">
        <f t="shared" ref="K1929" si="4477">K1923+K1924+K1925+K1926+K1927+K1928</f>
        <v>0</v>
      </c>
      <c r="L1929" s="10">
        <f t="shared" ref="L1929" si="4478">L1923+L1924+L1925+L1926+L1927+L1928</f>
        <v>0</v>
      </c>
      <c r="M1929" s="10">
        <f t="shared" ref="M1929" si="4479">M1923+M1924+M1925+M1926+M1927+M1928</f>
        <v>0</v>
      </c>
      <c r="N1929" s="10">
        <f t="shared" ref="N1929" si="4480">N1923+N1924+N1925+N1926+N1927+N1928</f>
        <v>0</v>
      </c>
      <c r="O1929" s="10">
        <f t="shared" ref="O1929" si="4481">O1923+O1924+O1925+O1926+O1927+O1928</f>
        <v>0</v>
      </c>
      <c r="P1929" s="10">
        <f t="shared" ref="P1929" si="4482">P1923+P1924+P1925+P1926+P1927+P1928</f>
        <v>0</v>
      </c>
      <c r="Q1929" s="10">
        <f t="shared" ref="Q1929" si="4483">Q1923+Q1924+Q1925+Q1926+Q1927+Q1928</f>
        <v>0</v>
      </c>
      <c r="R1929" s="10">
        <f t="shared" ref="R1929" si="4484">R1923+R1924+R1925+R1926+R1927+R1928</f>
        <v>0</v>
      </c>
      <c r="S1929" s="10">
        <f t="shared" ref="S1929" si="4485">S1923+S1924+S1925+S1926+S1927+S1928</f>
        <v>0</v>
      </c>
      <c r="T1929" s="10">
        <f t="shared" ref="T1929" si="4486">T1923+T1924+T1925+T1926+T1927+T1928</f>
        <v>0</v>
      </c>
      <c r="U1929" s="10">
        <f t="shared" ref="U1929" si="4487">U1923+U1924+U1925+U1926+U1927+U1928</f>
        <v>0</v>
      </c>
      <c r="V1929" s="10">
        <f t="shared" ref="V1929" si="4488">V1923+V1924+V1925+V1926+V1927+V1928</f>
        <v>0</v>
      </c>
      <c r="W1929" s="10">
        <f t="shared" ref="W1929" si="4489">W1923+W1924+W1925+W1926+W1927+W1928</f>
        <v>0</v>
      </c>
      <c r="X1929" s="10">
        <f t="shared" ref="X1929" si="4490">X1923+X1924+X1925+X1926+X1927+X1928</f>
        <v>0</v>
      </c>
      <c r="Y1929" s="10">
        <f t="shared" ref="Y1929" si="4491">Y1923+Y1924+Y1925+Y1926+Y1927+Y1928</f>
        <v>0</v>
      </c>
      <c r="Z1929" s="10">
        <f t="shared" ref="Z1929" si="4492">Z1923+Z1924+Z1925+Z1926+Z1927+Z1928</f>
        <v>0</v>
      </c>
      <c r="AA1929" s="27" t="s">
        <v>334</v>
      </c>
      <c r="AO1929" s="4">
        <f t="shared" si="4440"/>
        <v>0</v>
      </c>
      <c r="AP1929" s="4">
        <f t="shared" si="4441"/>
        <v>0</v>
      </c>
      <c r="AQ1929" s="4">
        <f t="shared" si="4414"/>
        <v>0</v>
      </c>
      <c r="AU1929" s="299"/>
      <c r="AV1929" s="316"/>
      <c r="AW1929" s="317"/>
      <c r="AX1929" s="321" t="s">
        <v>35</v>
      </c>
      <c r="AY1929" s="321"/>
      <c r="AZ1929" s="10">
        <f>AZ1923+AZ1924+AZ1925+AZ1926+AZ1927+AZ1928</f>
        <v>5920831.6200000001</v>
      </c>
      <c r="BA1929" s="10">
        <f t="shared" ref="BA1929:BT1929" si="4493">BA1923+BA1924+BA1925+BA1926+BA1927+BA1928</f>
        <v>3432746.64</v>
      </c>
      <c r="BB1929" s="10">
        <f t="shared" si="4493"/>
        <v>0</v>
      </c>
      <c r="BC1929" s="10">
        <f t="shared" si="4493"/>
        <v>0</v>
      </c>
      <c r="BD1929" s="10">
        <f t="shared" si="4493"/>
        <v>2488084.98</v>
      </c>
      <c r="BE1929" s="10">
        <f t="shared" si="4493"/>
        <v>0</v>
      </c>
      <c r="BF1929" s="10">
        <f t="shared" si="4493"/>
        <v>0</v>
      </c>
      <c r="BG1929" s="10">
        <f t="shared" si="4493"/>
        <v>0</v>
      </c>
      <c r="BH1929" s="10">
        <f t="shared" si="4493"/>
        <v>0</v>
      </c>
      <c r="BI1929" s="10">
        <f t="shared" si="4493"/>
        <v>0</v>
      </c>
      <c r="BJ1929" s="10">
        <f t="shared" si="4493"/>
        <v>0</v>
      </c>
      <c r="BK1929" s="10">
        <f t="shared" si="4493"/>
        <v>0</v>
      </c>
      <c r="BL1929" s="10">
        <f t="shared" si="4493"/>
        <v>0</v>
      </c>
      <c r="BM1929" s="10">
        <f t="shared" si="4493"/>
        <v>0</v>
      </c>
      <c r="BN1929" s="10">
        <f t="shared" si="4493"/>
        <v>0</v>
      </c>
      <c r="BO1929" s="10">
        <f t="shared" si="4493"/>
        <v>0</v>
      </c>
      <c r="BP1929" s="10">
        <f t="shared" si="4493"/>
        <v>0</v>
      </c>
      <c r="BQ1929" s="10">
        <f t="shared" si="4493"/>
        <v>0</v>
      </c>
      <c r="BR1929" s="10">
        <f t="shared" si="4493"/>
        <v>0</v>
      </c>
      <c r="BS1929" s="10">
        <f t="shared" si="4493"/>
        <v>0</v>
      </c>
      <c r="BT1929" s="10">
        <f t="shared" si="4493"/>
        <v>0</v>
      </c>
      <c r="BU1929" s="27" t="s">
        <v>334</v>
      </c>
      <c r="CI1929" s="32">
        <f>BF1929-BG1929</f>
        <v>0</v>
      </c>
      <c r="CJ1929" s="123"/>
    </row>
    <row r="1930" spans="1:88" ht="75" customHeight="1">
      <c r="A1930" s="299"/>
      <c r="B1930" s="299"/>
      <c r="C1930" s="308"/>
      <c r="D1930" s="292" t="s">
        <v>53</v>
      </c>
      <c r="E1930" s="293"/>
      <c r="F1930" s="11">
        <f>ROUND(F1929/C1923,2)</f>
        <v>450.71</v>
      </c>
      <c r="G1930" s="11">
        <f>ROUND(G1929/C1923,2)</f>
        <v>261.31</v>
      </c>
      <c r="H1930" s="11">
        <f>ROUND(H1929/C1923,2)</f>
        <v>0</v>
      </c>
      <c r="I1930" s="11">
        <f>ROUND(I1929/C1923,2)</f>
        <v>0</v>
      </c>
      <c r="J1930" s="11">
        <f>ROUND(J1929/C1923,2)</f>
        <v>189.4</v>
      </c>
      <c r="K1930" s="11">
        <f>ROUND(K1929/C1923,2)</f>
        <v>0</v>
      </c>
      <c r="L1930" s="11">
        <f>ROUND(L1929/C1923,2)</f>
        <v>0</v>
      </c>
      <c r="M1930" s="11">
        <f>ROUND(M1929/C1923,2)</f>
        <v>0</v>
      </c>
      <c r="N1930" s="11">
        <f>ROUND(N1929/C1923,2)</f>
        <v>0</v>
      </c>
      <c r="O1930" s="11">
        <f>ROUND(O1929/C1923,2)</f>
        <v>0</v>
      </c>
      <c r="P1930" s="11">
        <f>ROUND(P1929/C1923,2)</f>
        <v>0</v>
      </c>
      <c r="Q1930" s="11">
        <f>ROUND(Q1929/C1923,2)</f>
        <v>0</v>
      </c>
      <c r="R1930" s="11">
        <f>ROUND(R1929/C1923,2)</f>
        <v>0</v>
      </c>
      <c r="S1930" s="11">
        <f>ROUND(S1929/C1923,2)</f>
        <v>0</v>
      </c>
      <c r="T1930" s="11">
        <f>ROUND(T1929/C1923,2)</f>
        <v>0</v>
      </c>
      <c r="U1930" s="11">
        <f>ROUND(U1929/C1923,2)</f>
        <v>0</v>
      </c>
      <c r="V1930" s="11">
        <f>ROUND(V1929/C1923,2)</f>
        <v>0</v>
      </c>
      <c r="W1930" s="11">
        <f>ROUND(W1929/C1923,2)</f>
        <v>0</v>
      </c>
      <c r="X1930" s="11">
        <f>ROUND(X1929/C1923,2)</f>
        <v>0</v>
      </c>
      <c r="Y1930" s="11">
        <f>ROUND(Y1929/C1923,2)</f>
        <v>0</v>
      </c>
      <c r="Z1930" s="11">
        <f>ROUND(Z1929/C1923,2)</f>
        <v>0</v>
      </c>
      <c r="AA1930" s="27" t="s">
        <v>335</v>
      </c>
      <c r="AD1930" s="52" t="b">
        <f>IF(AND(G1930&gt;947.15,G1930&lt;949),3,IF(AND(G1930&gt;623.59,G1930&lt;625),4,IF(AND(G1930&gt;237.38,G1930&lt;239),5,IF(AND(G1930&gt;1986,G1930&lt;1988),6,IF(AND(G1930&gt;739.75,G1930&lt;741),7,IF(AND(G1930&gt;282.91,G1930&lt;284),8,IF(AND(G1930&gt;2681.35,G1930&lt;2683),9,IF(AND(G1930&gt;828.59,G1930&lt;830),10,IF(AND(G1930&gt;585.15,G1930&lt;587),11,IF(AND(G1930&gt;991.71,G1930&lt;993),12,IF(AND(G1930&gt;652.95,G1930&lt;654),13,IF(AND(G1930&gt;248.59,G1930&lt;250),14,IF(AND(G1930&gt;2079.39,G1930&lt;2081),15,IF(AND(G1930&gt;774.57,G1930&lt;776),16,IF(AND(G1930&gt;296.25,G1930&lt;298),17,IF(AND(G1930&gt;2807.42,G1930&lt;2809),18,IF(AND(G1930&gt;867.59,G1930&lt;869),19,IF(AND(G1930&gt;612.7,G1930&lt;614),20))))))))))))))))))</f>
        <v>0</v>
      </c>
      <c r="AE1930" s="52" t="b">
        <f>IF(AND(I1930&gt;1204.78,I1930&lt;1206),5,IF(AND(I1930&gt;1407.63,I1930&lt;1409),8,IF(AND(I1930&gt;1427.91,I1930&lt;1429),11,IF(AND(I1930&gt;1261.45,I1930&lt;1263),14,IF(AND(I1930&gt;1473.83,I1930&lt;1475),17,IF(AND(I1930&gt;1495.07,I1930&lt;1497),20))))))</f>
        <v>0</v>
      </c>
      <c r="AF1930" s="52" t="b">
        <f>IF(AND(J1930&gt;486.32,J1930&lt;488),3,IF(AND(J1930&gt;324.64,J1930&lt;326),4,IF(AND(J1930&gt;286.99,J1930&lt;288.5),5,IF(AND(J1930&gt;617.7,J1930&lt;618),6,IF(AND(J1930&gt;411.3,J1930&lt;413),7,IF(AND(J1930&gt;365.04,J1930&lt;367),8,IF(AND(J1930&gt;797.54,J1930&lt;799),9,IF(AND(J1930&gt;533.49,J1930&lt;535),10,IF(AND(J1930&gt;475.86,J1930&lt;477),11,IF(AND(J1930&gt;509.22,J1930&lt;511),12,IF(AND(J1930&gt;339.94,J1930&lt;341.2),13,IF(AND(J1930&gt;300.53,J1930&lt;302),14,IF(AND(J1930&gt;646.78,J1930&lt;648),15,IF(AND(J1930&gt;430.68,J1930&lt;432),16,IF(AND(J1930&gt;382.24,J1930&lt;384),17,IF(AND(J1930&gt;835.07,J1930&lt;837),18,IF(AND(J1930&gt;558.61,J1930&lt;560),19,IF(AND(J1930&gt;498.27,J1930&lt;500),20))))))))))))))))))</f>
        <v>0</v>
      </c>
      <c r="AG1930" s="52" t="b">
        <f>IF(AND(L1930&gt;497.89,L1930&lt;499),3,IF(AND(L1930&gt;360.29,L1930&lt;362),4,IF(AND(L1930&gt;249.38,L1930&lt;251),5,IF(AND(L1930&gt;628.22,L1930&lt;630),6,IF(AND(L1930&gt;455.21,L1930&lt;457),7,IF(AND(L1930&gt;315.16,L1930&lt;317),8,IF(AND(L1930&gt;814.35,L1930&lt;816),9,IF(AND(L1930&gt;571.19,L1930&lt;573),10,IF(AND(L1930&gt;401.59,L1930&lt;403),11,IF(AND(L1930&gt;521.33,L1930&lt;523),12,IF(AND(L1930&gt;377.28,L1930&lt;379),13,IF(AND(L1930&gt;261.15,L1930&lt;263),14,IF(AND(L1930&gt;657.8,L1930&lt;659),15,IF(AND(L1930&gt;476.66,L1930&lt;478),16,IF(AND(L1930&gt;330.01,L1930&lt;332),17,IF(AND(L1930&gt;852.67,L1930&lt;854),18,IF(AND(L1930&gt;598.08,L1930&lt;600),19,IF(AND(L1930&gt;420.51,L1930&lt;422),20))))))))))))))))))</f>
        <v>0</v>
      </c>
      <c r="AH1930" s="52" t="b">
        <f>IF(AND(Q1930&gt;358.85,Q1930&lt;360),3,IF(AND(Q1930&gt;129.83,Q1930&lt;131),4,IF(AND(Q1930&gt;77.61,Q1930&lt;79),5,IF(AND(Q1930&gt;426.19,Q1930&lt;428),6,IF(AND(Q1930&gt;159.77,Q1930&lt;161),7,IF(AND(Q1930&gt;94.38,Q1930&lt;96),8,IF(AND(Q1930&gt;567.37,Q1930&lt;569),9,IF(AND(Q1930&gt;203.4,Q1930&lt;205),10,IF(AND(Q1930&gt;131.96,Q1930&lt;133),11,IF(AND(Q1930&gt;375.76,Q1930&lt;377),12,IF(AND(Q1930&gt;135.98,Q1930&lt;137),13,IF(AND(Q1930&gt;81.31,Q1930&lt;83),14,IF(AND(Q1930&gt;446.27,Q1930&lt;448),15,IF(AND(Q1930&gt;167.32,Q1930&lt;169),16,IF(AND(Q1930&gt;98.86,Q1930&lt;100),17,IF(AND(Q1930&gt;594.08,Q1930&lt;596),18,IF(AND(Q1930&gt;213.01,Q1930&lt;215),19,IF(AND(Q1930&gt;138.21,Q1930&lt;140),20))))))))))))))))))</f>
        <v>0</v>
      </c>
      <c r="AI1930" s="52" t="b">
        <f>IF(AND(S1930&gt;195.17,S1930&lt;197),3,IF(AND(S1930&gt;88.93,S1930&lt;90),4,IF(AND(S1930&gt;47.88,S1930&lt;49),5,IF(AND(S1930&gt;245.08,S1930&lt;247),6,IF(AND(S1930&gt;111.07,S1930&lt;113),7,IF(AND(S1930&gt;60.92,S1930&lt;62),8,IF(AND(S1930&gt;296.11,S1930&lt;298),9,IF(AND(S1930&gt;139.41,S1930&lt;141),10,IF(AND(S1930&gt;78.67,S1930&lt;80),11,IF(AND(S1930&gt;204.39,S1930&lt;206),12,IF(AND(S1930&gt;93.16,S1930&lt;95),13,IF(AND(S1930&gt;50.17,S1930&lt;52),14,IF(AND(S1930&gt;256.64,S1930&lt;258),15,IF(AND(S1930&gt;116.33,S1930&lt;118),16,IF(AND(S1930&gt;63.83,S1930&lt;65),17,IF(AND(S1930&gt;310.07,S1930&lt;312),18,IF(AND(S1930&gt;146.01,S1930&lt;148),19,IF(AND(S1930&gt;82.42,S1930&lt;84),20))))))))))))))))))</f>
        <v>0</v>
      </c>
      <c r="AJ1930" s="52" t="b">
        <f>IF(AND(U1930&gt;107.35,U1930&lt;109),3,IF(AND(U1930&gt;63.65,U1930&lt;65),4,IF(AND(U1930&gt;44.75,U1930&lt;46),5,IF(AND(U1930&gt;143.27,U1930&lt;145),6,IF(AND(U1930&gt;85.58,U1930&lt;87),7,IF(AND(U1930&gt;60.46,U1930&lt;62),8,IF(AND(U1930&gt;194.16,U1930&lt;196),9,IF(AND(U1930&gt;117.24,U1930&lt;119),10,IF(AND(U1930&gt;82.88,U1930&lt;84),11,IF(AND(U1930&gt;112.44,U1930&lt;114),12,IF(AND(U1930&gt;66.69,U1930&lt;68),13,IF(AND(U1930&gt;46.9,U1930&lt;48),14,IF(AND(U1930&gt;150.05,U1930&lt;152),15,IF(AND(U1930&gt;90.65,U1930&lt;91),16,IF(AND(U1930&gt;63.34,U1930&lt;65),17,IF(AND(U1930&gt;203.34,U1930&lt;205),18,IF(AND(U1930&gt;122.8,U1930&lt;124),19,IF(AND(U1930&gt;86.83,U1930&lt;88),20))))))))))))))))))</f>
        <v>0</v>
      </c>
      <c r="AK1930" s="52" t="b">
        <f>IF(AND(V1930&gt;139.85,V1930&lt;141),3,IF(AND(V1930&gt;103.84,V1930&lt;105),4,IF(AND(V1930&gt;52.32,V1930&lt;54),5,IF(AND(V1930&gt;285.46,V1930&lt;287),6,IF(AND(V1930&gt;118.42,V1930&lt;120),7,IF(AND(V1930&gt;62.42,V1930&lt;64),8,IF(AND(V1930&gt;412.27,V1930&lt;414),9,IF(AND(V1930&gt;140.33,V1930&lt;142),10,IF(AND(V1930&gt;145,V1930&lt;147),11,IF(AND(V1930&gt;146.47,V1930&lt;148),12,IF(AND(V1930&gt;108.77,V1930&lt;110),13,IF(AND(V1930&gt;54.82,V1930&lt;56),14,IF(AND(V1930&gt;298.92,V1930&lt;300),15,IF(AND(V1930&gt;124.03,V1930&lt;126),16,IF(AND(V1930&gt;65.4,V1930&lt;67),17,IF(AND(V1930&gt;431.69,V1930&lt;433),18,IF(AND(V1930&gt;146.97,V1930&lt;148),19,IF(AND(V1930&gt;151.86,V1930&lt;153),20))))))))))))))))))</f>
        <v>0</v>
      </c>
      <c r="AL1930" s="52" t="b">
        <f>IF(AND(W1930&gt;350.42,W1930&lt;352),3,IF(AND(W1930&gt;546.22,W1930&lt;548),4,IF(AND(W1930&gt;155.33,W1930&lt;157),5,IF(AND(W1930&gt;721.99,W1930&lt;723),6,IF(AND(W1930&gt;638.96,W1930&lt;639),7,IF(AND(W1930&gt;187.79,W1930&lt;189),8,IF(AND(W1930&gt;945.4,W1930&lt;947),9,IF(AND(W1930&gt;698.46,W1930&lt;670),10,IF(AND(W1930&gt;360.7,W1930&lt;362),11,IF(AND(W1930&gt;366.94,W1930&lt;368),12,IF(AND(W1930&gt;571.94,W1930&lt;573),13,IF(AND(W1930&gt;162.68,W1930&lt;164),14,IF(AND(W1930&gt;755.97,W1930&lt;757),15,IF(AND(W1930&gt;667.99,W1930&lt;669),16,IF(AND(W1930&gt;196.66,W1930&lt;198),17,IF(AND(W1930&gt;989.88,W1930&lt;991),18,IF(AND(W1930&gt;731.33,W1930&lt;733),19,IF(AND(W1930&gt;377.7,W1930&lt;379),20))))))))))))))))))</f>
        <v>0</v>
      </c>
      <c r="AM1930" s="52" t="b">
        <f>IF(AND(Y1930&gt;46.2,Y1930&lt;46.5),3,IF(AND(Y1930&gt;18.8,Y1930&lt;19.1),4,IF(AND(Y1930&gt;15.8,Y1930&lt;16),5,IF(AND(Y1930&gt;78.7,Y1930&lt;79),6,IF(AND(Y1930&gt;32.1,Y1930&lt;32.4),7,IF(AND(Y1930&gt;26.9,Y1930&lt;27.3),8,IF(AND(Y1930&gt;125,Y1930&lt;125.5),9,IF(AND(Y1930&gt;48.2,Y1930&lt;48.52),10,IF(AND(Y1930&gt;43.1,Y1930&lt;43.6),11,IF(AND(Y1930&gt;48.53,Y1930&lt;48.7),12,IF(AND(Y1930&gt;19.6,Y1930&lt;20.1),13,IF(AND(Y1930&gt;16.5,Y1930&lt;16.9),14,IF(AND(Y1930&gt;82.4,Y1930&lt;82.8),15,IF(AND(Y1930&gt;33.6,Y1930&lt;34),16,IF(AND(Y1930&gt;28,Y1930&lt;28.6),17,IF(AND(Y1930&gt;130.8,Y1930&lt;131.4),18,IF(AND(Y1930&gt;50.5,Y1930&lt;50.9),19,IF(AND(Y1930&gt;45.2,Y1930&lt;45.8),20))))))))))))))))))</f>
        <v>0</v>
      </c>
      <c r="AO1930" s="4">
        <f t="shared" si="4440"/>
        <v>0</v>
      </c>
      <c r="AP1930" s="4">
        <f t="shared" si="4441"/>
        <v>0</v>
      </c>
      <c r="AQ1930" s="4">
        <f t="shared" si="4414"/>
        <v>0</v>
      </c>
      <c r="AU1930" s="299"/>
      <c r="AV1930" s="316"/>
      <c r="AW1930" s="317"/>
      <c r="AX1930" s="322" t="s">
        <v>53</v>
      </c>
      <c r="AY1930" s="293"/>
      <c r="AZ1930" s="11">
        <f>ROUND(AZ1929/AW1923,2)</f>
        <v>901.43</v>
      </c>
      <c r="BA1930" s="11">
        <f>ROUND(BA1929/AW1923,2)</f>
        <v>522.62</v>
      </c>
      <c r="BB1930" s="11">
        <f>ROUND(BB1929/AW1923,2)</f>
        <v>0</v>
      </c>
      <c r="BC1930" s="11">
        <f>ROUND(BC1929/AW1923,2)</f>
        <v>0</v>
      </c>
      <c r="BD1930" s="11">
        <f>ROUND(BD1929/AW1923,2)</f>
        <v>378.8</v>
      </c>
      <c r="BE1930" s="11">
        <f>ROUND(BE1929/AW1923,2)</f>
        <v>0</v>
      </c>
      <c r="BF1930" s="11">
        <f>ROUND(BF1929/AW1923,2)</f>
        <v>0</v>
      </c>
      <c r="BG1930" s="11">
        <f>ROUND(BG1929/AW1923,2)</f>
        <v>0</v>
      </c>
      <c r="BH1930" s="11">
        <f>ROUND(BH1929/AW1923,2)</f>
        <v>0</v>
      </c>
      <c r="BI1930" s="11">
        <f>ROUND(BI1929/AW1923,2)</f>
        <v>0</v>
      </c>
      <c r="BJ1930" s="11">
        <f>ROUND(BJ1929/AW1923,2)</f>
        <v>0</v>
      </c>
      <c r="BK1930" s="11">
        <f>ROUND(BK1929/AW1923,2)</f>
        <v>0</v>
      </c>
      <c r="BL1930" s="11">
        <f>ROUND(BL1929/AW1923,2)</f>
        <v>0</v>
      </c>
      <c r="BM1930" s="11">
        <f>ROUND(BM1929/AW1923,2)</f>
        <v>0</v>
      </c>
      <c r="BN1930" s="11">
        <f>ROUND(BN1929/AW1923,2)</f>
        <v>0</v>
      </c>
      <c r="BO1930" s="11">
        <f>ROUND(BO1929/AW1923,2)</f>
        <v>0</v>
      </c>
      <c r="BP1930" s="11">
        <f>ROUND(BP1929/AW1923,2)</f>
        <v>0</v>
      </c>
      <c r="BQ1930" s="11">
        <f>ROUND(BQ1929/AW1923,2)</f>
        <v>0</v>
      </c>
      <c r="BR1930" s="11">
        <f>ROUND(BR1929/AW1923,2)</f>
        <v>0</v>
      </c>
      <c r="BS1930" s="11">
        <f>ROUND(BS1929/AW1923,2)</f>
        <v>0</v>
      </c>
      <c r="BT1930" s="11">
        <f>ROUND(BT1929/AW1923,2)</f>
        <v>0</v>
      </c>
      <c r="BU1930" s="27" t="s">
        <v>335</v>
      </c>
      <c r="BX1930" s="52" t="b">
        <f>IF(AND(BA1930&gt;947.15,BA1930&lt;949),3,IF(AND(BA1930&gt;623.59,BA1930&lt;625),4,IF(AND(BA1930&gt;237.38,BA1930&lt;239),5,IF(AND(BA1930&gt;1986,BA1930&lt;1988),6,IF(AND(BA1930&gt;739.75,BA1930&lt;741),7,IF(AND(BA1930&gt;282.91,BA1930&lt;284),8,IF(AND(BA1930&gt;2681.35,BA1930&lt;2683),9,IF(AND(BA1930&gt;828.59,BA1930&lt;830),10,IF(AND(BA1930&gt;585.15,BA1930&lt;587),11,IF(AND(BA1930&gt;991.71,BA1930&lt;993),12,IF(AND(BA1930&gt;652.95,BA1930&lt;654),13,IF(AND(BA1930&gt;248.59,BA1930&lt;250),14,IF(AND(BA1930&gt;2079.39,BA1930&lt;2081),15,IF(AND(BA1930&gt;774.57,BA1930&lt;776),16,IF(AND(BA1930&gt;296.25,BA1930&lt;298),17,IF(AND(BA1930&gt;2807.42,BA1930&lt;2809),18,IF(AND(BA1930&gt;867.59,BA1930&lt;869),19,IF(AND(BA1930&gt;612.7,BA1930&lt;614),20))))))))))))))))))</f>
        <v>0</v>
      </c>
      <c r="BY1930" s="52" t="b">
        <f>IF(AND(BC1930&gt;1204.78,BC1930&lt;1206),5,IF(AND(BC1930&gt;1407.63,BC1930&lt;1409),8,IF(AND(BC1930&gt;1427.91,BC1930&lt;1429),11,IF(AND(BC1930&gt;1261.45,BC1930&lt;1263),14,IF(AND(BC1930&gt;1473.83,BC1930&lt;1475),17,IF(AND(BC1930&gt;1495.07,BC1930&lt;1497),20))))))</f>
        <v>0</v>
      </c>
      <c r="BZ1930" s="52" t="b">
        <f>IF(AND(BD1930&gt;486.32,BD1930&lt;488),3,IF(AND(BD1930&gt;324.64,BD1930&lt;326),4,IF(AND(BD1930&gt;286.99,BD1930&lt;288.5),5,IF(AND(BD1930&gt;617.7,BD1930&lt;618),6,IF(AND(BD1930&gt;411.3,BD1930&lt;413),7,IF(AND(BD1930&gt;365.04,BD1930&lt;367),8,IF(AND(BD1930&gt;797.54,BD1930&lt;799),9,IF(AND(BD1930&gt;533.49,BD1930&lt;535),10,IF(AND(BD1930&gt;475.86,BD1930&lt;477),11,IF(AND(BD1930&gt;509.22,BD1930&lt;511),12,IF(AND(BD1930&gt;339.94,BD1930&lt;341.2),13,IF(AND(BD1930&gt;300.53,BD1930&lt;302),14,IF(AND(BD1930&gt;646.78,BD1930&lt;648),15,IF(AND(BD1930&gt;430.68,BD1930&lt;432),16,IF(AND(BD1930&gt;382.24,BD1930&lt;384),17,IF(AND(BD1930&gt;835.07,BD1930&lt;837),18,IF(AND(BD1930&gt;558.61,BD1930&lt;560),19,IF(AND(BD1930&gt;498.27,BD1930&lt;500),20))))))))))))))))))</f>
        <v>0</v>
      </c>
      <c r="CA1930" s="52" t="b">
        <f>IF(AND(BF1930&gt;497.89,BF1930&lt;499),3,IF(AND(BF1930&gt;360.29,BF1930&lt;362),4,IF(AND(BF1930&gt;249.38,BF1930&lt;251),5,IF(AND(BF1930&gt;628.22,BF1930&lt;630),6,IF(AND(BF1930&gt;455.21,BF1930&lt;457),7,IF(AND(BF1930&gt;315.16,BF1930&lt;317),8,IF(AND(BF1930&gt;814.35,BF1930&lt;816),9,IF(AND(BF1930&gt;571.19,BF1930&lt;573),10,IF(AND(BF1930&gt;401.59,BF1930&lt;403),11,IF(AND(BF1930&gt;521.33,BF1930&lt;523),12,IF(AND(BF1930&gt;377.28,BF1930&lt;379),13,IF(AND(BF1930&gt;261.15,BF1930&lt;263),14,IF(AND(BF1930&gt;657.8,BF1930&lt;659),15,IF(AND(BF1930&gt;476.66,BF1930&lt;478),16,IF(AND(BF1930&gt;330.01,BF1930&lt;332),17,IF(AND(BF1930&gt;852.67,BF1930&lt;854),18,IF(AND(BF1930&gt;598.08,BF1930&lt;600),19,IF(AND(BF1930&gt;420.51,BF1930&lt;422),20))))))))))))))))))</f>
        <v>0</v>
      </c>
      <c r="CB1930" s="52" t="b">
        <f>IF(AND(BK1930&gt;358.85,BK1930&lt;360),3,IF(AND(BK1930&gt;129.83,BK1930&lt;131),4,IF(AND(BK1930&gt;77.61,BK1930&lt;79),5,IF(AND(BK1930&gt;426.19,BK1930&lt;428),6,IF(AND(BK1930&gt;159.77,BK1930&lt;161),7,IF(AND(BK1930&gt;94.38,BK1930&lt;96),8,IF(AND(BK1930&gt;567.37,BK1930&lt;569),9,IF(AND(BK1930&gt;203.4,BK1930&lt;205),10,IF(AND(BK1930&gt;131.96,BK1930&lt;133),11,IF(AND(BK1930&gt;375.76,BK1930&lt;377),12,IF(AND(BK1930&gt;135.98,BK1930&lt;137),13,IF(AND(BK1930&gt;81.31,BK1930&lt;83),14,IF(AND(BK1930&gt;446.27,BK1930&lt;448),15,IF(AND(BK1930&gt;167.32,BK1930&lt;169),16,IF(AND(BK1930&gt;98.86,BK1930&lt;100),17,IF(AND(BK1930&gt;594.08,BK1930&lt;596),18,IF(AND(BK1930&gt;213.01,BK1930&lt;215),19,IF(AND(BK1930&gt;138.21,BK1930&lt;140),20))))))))))))))))))</f>
        <v>0</v>
      </c>
      <c r="CC1930" s="52" t="b">
        <f>IF(AND(BM1930&gt;195.17,BM1930&lt;197),3,IF(AND(BM1930&gt;88.93,BM1930&lt;90),4,IF(AND(BM1930&gt;47.88,BM1930&lt;49),5,IF(AND(BM1930&gt;245.08,BM1930&lt;247),6,IF(AND(BM1930&gt;111.07,BM1930&lt;113),7,IF(AND(BM1930&gt;60.92,BM1930&lt;62),8,IF(AND(BM1930&gt;296.11,BM1930&lt;298),9,IF(AND(BM1930&gt;139.41,BM1930&lt;141),10,IF(AND(BM1930&gt;78.67,BM1930&lt;80),11,IF(AND(BM1930&gt;204.39,BM1930&lt;206),12,IF(AND(BM1930&gt;93.16,BM1930&lt;95),13,IF(AND(BM1930&gt;50.17,BM1930&lt;52),14,IF(AND(BM1930&gt;256.64,BM1930&lt;258),15,IF(AND(BM1930&gt;116.33,BM1930&lt;118),16,IF(AND(BM1930&gt;63.83,BM1930&lt;65),17,IF(AND(BM1930&gt;310.07,BM1930&lt;312),18,IF(AND(BM1930&gt;146.01,BM1930&lt;148),19,IF(AND(BM1930&gt;82.42,BM1930&lt;84),20))))))))))))))))))</f>
        <v>0</v>
      </c>
      <c r="CD1930" s="52" t="b">
        <f>IF(AND(BO1930&gt;107.35,BO1930&lt;109),3,IF(AND(BO1930&gt;63.65,BO1930&lt;65),4,IF(AND(BO1930&gt;44.75,BO1930&lt;46),5,IF(AND(BO1930&gt;143.27,BO1930&lt;145),6,IF(AND(BO1930&gt;85.58,BO1930&lt;87),7,IF(AND(BO1930&gt;60.46,BO1930&lt;62),8,IF(AND(BO1930&gt;194.16,BO1930&lt;196),9,IF(AND(BO1930&gt;117.24,BO1930&lt;119),10,IF(AND(BO1930&gt;82.88,BO1930&lt;84),11,IF(AND(BO1930&gt;112.44,BO1930&lt;114),12,IF(AND(BO1930&gt;66.69,BO1930&lt;68),13,IF(AND(BO1930&gt;46.9,BO1930&lt;48),14,IF(AND(BO1930&gt;150.05,BO1930&lt;152),15,IF(AND(BO1930&gt;90.65,BO1930&lt;91),16,IF(AND(BO1930&gt;63.34,BO1930&lt;65),17,IF(AND(BO1930&gt;203.34,BO1930&lt;205),18,IF(AND(BO1930&gt;122.8,BO1930&lt;124),19,IF(AND(BO1930&gt;86.83,BO1930&lt;88),20))))))))))))))))))</f>
        <v>0</v>
      </c>
      <c r="CE1930" s="52" t="b">
        <f>IF(AND(BP1930&gt;139.85,BP1930&lt;141),3,IF(AND(BP1930&gt;103.84,BP1930&lt;105),4,IF(AND(BP1930&gt;52.32,BP1930&lt;54),5,IF(AND(BP1930&gt;285.46,BP1930&lt;287),6,IF(AND(BP1930&gt;118.42,BP1930&lt;120),7,IF(AND(BP1930&gt;62.42,BP1930&lt;64),8,IF(AND(BP1930&gt;412.27,BP1930&lt;414),9,IF(AND(BP1930&gt;140.33,BP1930&lt;142),10,IF(AND(BP1930&gt;145,BP1930&lt;147),11,IF(AND(BP1930&gt;146.47,BP1930&lt;148),12,IF(AND(BP1930&gt;108.77,BP1930&lt;110),13,IF(AND(BP1930&gt;54.82,BP1930&lt;56),14,IF(AND(BP1930&gt;298.92,BP1930&lt;300),15,IF(AND(BP1930&gt;124.03,BP1930&lt;126),16,IF(AND(BP1930&gt;65.4,BP1930&lt;67),17,IF(AND(BP1930&gt;431.69,BP1930&lt;433),18,IF(AND(BP1930&gt;146.97,BP1930&lt;148),19,IF(AND(BP1930&gt;151.86,BP1930&lt;153),20))))))))))))))))))</f>
        <v>0</v>
      </c>
      <c r="CF1930" s="52" t="b">
        <f>IF(AND(BQ1930&gt;350.42,BQ1930&lt;352),3,IF(AND(BQ1930&gt;546.22,BQ1930&lt;548),4,IF(AND(BQ1930&gt;155.33,BQ1930&lt;157),5,IF(AND(BQ1930&gt;721.99,BQ1930&lt;723),6,IF(AND(BQ1930&gt;638.96,BQ1930&lt;639),7,IF(AND(BQ1930&gt;187.79,BQ1930&lt;189),8,IF(AND(BQ1930&gt;945.4,BQ1930&lt;947),9,IF(AND(BQ1930&gt;698.46,BQ1930&lt;670),10,IF(AND(BQ1930&gt;360.7,BQ1930&lt;362),11,IF(AND(BQ1930&gt;366.94,BQ1930&lt;368),12,IF(AND(BQ1930&gt;571.94,BQ1930&lt;573),13,IF(AND(BQ1930&gt;162.68,BQ1930&lt;164),14,IF(AND(BQ1930&gt;755.97,BQ1930&lt;757),15,IF(AND(BQ1930&gt;667.99,BQ1930&lt;669),16,IF(AND(BQ1930&gt;196.66,BQ1930&lt;198),17,IF(AND(BQ1930&gt;989.88,BQ1930&lt;991),18,IF(AND(BQ1930&gt;731.33,BQ1930&lt;733),19,IF(AND(BQ1930&gt;377.7,BQ1930&lt;379),20))))))))))))))))))</f>
        <v>0</v>
      </c>
      <c r="CG1930" s="52" t="b">
        <f>IF(AND(BS1930&gt;46.2,BS1930&lt;46.5),3,IF(AND(BS1930&gt;18.8,BS1930&lt;19.1),4,IF(AND(BS1930&gt;15.8,BS1930&lt;16),5,IF(AND(BS1930&gt;78.7,BS1930&lt;79),6,IF(AND(BS1930&gt;32.1,BS1930&lt;32.4),7,IF(AND(BS1930&gt;26.9,BS1930&lt;27.3),8,IF(AND(BS1930&gt;125,BS1930&lt;125.5),9,IF(AND(BS1930&gt;48.2,BS1930&lt;48.52),10,IF(AND(BS1930&gt;43.1,BS1930&lt;43.6),11,IF(AND(BS1930&gt;48.53,BS1930&lt;48.7),12,IF(AND(BS1930&gt;19.6,BS1930&lt;20.1),13,IF(AND(BS1930&gt;16.5,BS1930&lt;16.9),14,IF(AND(BS1930&gt;82.4,BS1930&lt;82.8),15,IF(AND(BS1930&gt;33.6,BS1930&lt;34),16,IF(AND(BS1930&gt;28,BS1930&lt;28.6),17,IF(AND(BS1930&gt;130.8,BS1930&lt;131.4),18,IF(AND(BS1930&gt;50.5,BS1930&lt;50.9),19,IF(AND(BS1930&gt;45.2,BS1930&lt;45.8),20))))))))))))))))))</f>
        <v>0</v>
      </c>
    </row>
    <row r="1931" spans="1:88" ht="90" customHeight="1">
      <c r="A1931" s="300"/>
      <c r="B1931" s="300"/>
      <c r="C1931" s="309"/>
      <c r="D1931" s="292" t="s">
        <v>54</v>
      </c>
      <c r="E1931" s="293"/>
      <c r="F1931" s="10" t="s">
        <v>36</v>
      </c>
      <c r="G1931" s="12">
        <f>IF(AD1931=FALSE,0,AD1931)</f>
        <v>0</v>
      </c>
      <c r="H1931" s="12" t="s">
        <v>36</v>
      </c>
      <c r="I1931" s="12">
        <f>IF(AE1931=FALSE,0,AE1931)</f>
        <v>0</v>
      </c>
      <c r="J1931" s="12">
        <f>IF(AF1931=FALSE,0,AF1931)</f>
        <v>0</v>
      </c>
      <c r="K1931" s="12" t="s">
        <v>36</v>
      </c>
      <c r="L1931" s="12">
        <f>IF(AG1931=FALSE,0,AG1931)</f>
        <v>0</v>
      </c>
      <c r="M1931" s="12" t="s">
        <v>36</v>
      </c>
      <c r="N1931" s="12" t="s">
        <v>36</v>
      </c>
      <c r="O1931" s="12" t="s">
        <v>36</v>
      </c>
      <c r="P1931" s="12" t="s">
        <v>36</v>
      </c>
      <c r="Q1931" s="12">
        <f>IF(AH1931=FALSE,0,AH1931)</f>
        <v>0</v>
      </c>
      <c r="R1931" s="12" t="s">
        <v>36</v>
      </c>
      <c r="S1931" s="12">
        <f>IF(AI1931=FALSE,0,AI1931)</f>
        <v>0</v>
      </c>
      <c r="T1931" s="12" t="s">
        <v>36</v>
      </c>
      <c r="U1931" s="12">
        <f>IF(AJ1931=FALSE,0,AJ1931)</f>
        <v>0</v>
      </c>
      <c r="V1931" s="12">
        <f>IF(AK1931=FALSE,0,AK1931)</f>
        <v>0</v>
      </c>
      <c r="W1931" s="12">
        <f>IF(AL1931=FALSE,0,AL1931)</f>
        <v>0</v>
      </c>
      <c r="X1931" s="12" t="s">
        <v>36</v>
      </c>
      <c r="Y1931" s="12">
        <f>IF(AM1931=FALSE,0,AM1931)</f>
        <v>0</v>
      </c>
      <c r="Z1931" s="12" t="s">
        <v>36</v>
      </c>
      <c r="AA1931" s="27" t="s">
        <v>336</v>
      </c>
      <c r="AD1931" s="52" t="b">
        <f>IF(AD1930=3,948.15,IF(AD1930=4,624.59,IF(AD1930=5,238.38,IF(AD1930=6,1987,IF(AD1930=7,740.75,IF(AD1930=8,283.91,IF(AD1930=9,2682.35,IF(AD1930=10,829.59,IF(AD1930=11,586.15,IF(AD1930=12,992.71,IF(AD1930=13,653.95,IF(AD1930=14,249.59,IF(AD1930=15,2080.39,IF(AD1930=16,775.57,IF(AD1930=17,297.25,IF(AD1930=18,2808.42,IF(AD1930=19,868.59,IF(AD1930=20,613.7))))))))))))))))))</f>
        <v>0</v>
      </c>
      <c r="AE1931" s="52" t="b">
        <f>IF(AE1930=5,1205.78,IF(AE1930=8,1408.63,IF(AE1930=11,1428.91,IF(AE1930=14,1262.45,IF(AE1930=17,1474.83,IF(AE1930=20,1496.07))))))</f>
        <v>0</v>
      </c>
      <c r="AF1931" s="52" t="b">
        <f>IF(AF1930=3,487.32,IF(AF1930=4,325.64,IF(AF1930=5,287.99,IF(AF1930=6,618.7,IF(AF1930=7,412.3,IF(AF1930=8,366.04,IF(AF1930=9,798.54,IF(AF1930=10,534.49,IF(AF1930=11,476.86,IF(AF1930=12,510.22,IF(AF1930=13,340.94,IF(AF1930=14,301.53,IF(AF1930=15,647.78,IF(AF1930=16,431.68,IF(AF1930=17,383.24,IF(AF1930=18,836.07,IF(AF1930=19,559.61,IF(AF1930=20,499.27))))))))))))))))))</f>
        <v>0</v>
      </c>
      <c r="AG1931" s="52" t="b">
        <f>IF(AG1930=3,498.89,IF(AG1930=4,361.29,IF(AG1930=5,250.38,IF(AG1930=6,629.22,IF(AG1930=7,456.21,IF(AG1930=8,316.16,IF(AG1930=9,815.35,IF(AG1930=10,572.19,IF(AG1930=11,402.59,IF(AG1930=12,522.33,IF(AG1930=13,378.28,IF(AG1930=14,262.15,IF(AG1930=15,658.8,IF(AG1930=16,477.66,IF(AG1930=17,331.01,IF(AG1930=18,853.67,IF(AG1930=19,599.08,IF(AG1930=20,421.51))))))))))))))))))</f>
        <v>0</v>
      </c>
      <c r="AH1931" s="52" t="b">
        <f>IF(AH1930=3,359.85,IF(AH1930=4,130.83,IF(AH1930=5,78.61,IF(AH1930=6,427.19,IF(AH1930=7,160.77,IF(AH1930=8,95.38,IF(AH1930=9,568.37,IF(AH1930=10,204.4,IF(AH1930=11,132.96,IF(AH1930=12,376.76,IF(AH1930=13,136.98,IF(AH1930=14,82.31,IF(AH1930=15,447.27,IF(AH1930=16,168.32,IF(AH1930=17,99.86,IF(AH1930=18,595.08,IF(AH1930=19,214.01,IF(AH1930=20,139.21))))))))))))))))))</f>
        <v>0</v>
      </c>
      <c r="AI1931" s="52" t="b">
        <f>IF(AI1930=3,196.17,IF(AI1930=4,89.93,IF(AI1930=5,48.88,IF(AI1930=6,246.08,IF(AI1930=7,112.07,IF(AI1930=8,61.92,IF(AI1930=9,297.11,IF(AI1930=10,140.41,IF(AI1930=11,79.67,IF(AI1930=12,205.39,IF(AI1930=13,94.16,IF(AI1930=14,51.17,IF(AI1930=15,257.64,IF(AI1930=16,117.33,IF(AI1930=17,64.83,IF(AI1930=18,311.07,IF(AI1930=19,147.01,IF(AI1930=20,83.42))))))))))))))))))</f>
        <v>0</v>
      </c>
      <c r="AJ1931" s="52" t="b">
        <f>IF(AJ1930=3,108.35,IF(AJ1930=4,64.65,IF(AJ1930=5,45.75,IF(AJ1930=6,144.27,IF(AJ1930=7,86.58,IF(AJ1930=8,61.46,IF(AJ1930=9,195.16,IF(AJ1930=10,118.24,IF(AJ1930=11,83.88,IF(AJ1930=12,113.44,IF(AJ1930=13,67.69,IF(AJ1930=14,47.9,IF(AJ1930=15,151.05,IF(AJ1930=16,90.65,IF(AJ1930=17,64.34,IF(AJ1930=18,204.34,IF(AJ1930=19,123.8,IF(AJ1930=20,87.83))))))))))))))))))</f>
        <v>0</v>
      </c>
      <c r="AK1931" s="52" t="b">
        <f>IF(AK1930=3,140.85,IF(AK1930=4,104.84,IF(AK1930=5,53.32,IF(AK1930=6,286.46,IF(AK1930=7,119.42,IF(AK1930=8,63.42,IF(AK1930=9,413.27,IF(AK1930=10,141.33,IF(AK1930=11,146,IF(AK1930=12,147.47,IF(AK1930=13,109.77,IF(AK1930=14,55.82,IF(AK1930=15,299.92,IF(AK1930=16,125.03,IF(AK1930=17,66.4,IF(AK1930=18,432.69,IF(AK1930=19,147.97,IF(AK1930=20,152.86))))))))))))))))))</f>
        <v>0</v>
      </c>
      <c r="AL1931" s="52" t="b">
        <f>IF(AL1930=3,351.42,IF(AL1930=4,547.22,IF(AL1930=5,156.33,IF(AL1930=6,722.99,IF(AL1930=7,638.96,IF(AL1930=8,188.79,IF(AL1930=9,946.4,IF(AL1930=10,699.46,IF(AL1930=11,361.7,IF(AL1930=12,367.94,IF(AL1930=13,572.94,IF(AL1930=14,163.68,IF(AL1930=15,756.97,IF(AL1930=16,668.99,IF(AL1930=17,197.66,IF(AL1930=18,990.88,IF(AL1930=19,732.33,IF(AL1930=20,378.7))))))))))))))))))</f>
        <v>0</v>
      </c>
      <c r="AM1931" s="52" t="b">
        <f>IF(AM1930=3,46.41,IF(AM1930=4,19.01,IF(AM1930=5,15.96,IF(AM1930=6,78.9,IF(AM1930=7,32.34,IF(AM1930=8,27.09,IF(AM1930=9,125.27,IF(AM1930=10,48.48,IF(AM1930=11,43.47,IF(AM1930=12,48.59,IF(AM1930=13,19.9,IF(AM1930=14,16.71,IF(AM1930=15,82.61,IF(AM1930=16,33.86,IF(AM1930=17,28.36,IF(AM1930=18,131.15,IF(AM1930=19,50.76,IF(AM1930=20,45.51))))))))))))))))))</f>
        <v>0</v>
      </c>
      <c r="AO1931" s="4">
        <f t="shared" si="4440"/>
        <v>0</v>
      </c>
      <c r="AP1931" s="4">
        <f t="shared" si="4441"/>
        <v>0</v>
      </c>
      <c r="AQ1931" s="4">
        <f t="shared" si="4414"/>
        <v>0</v>
      </c>
      <c r="AU1931" s="300"/>
      <c r="AV1931" s="316"/>
      <c r="AW1931" s="317"/>
      <c r="AX1931" s="322" t="s">
        <v>54</v>
      </c>
      <c r="AY1931" s="293"/>
      <c r="AZ1931" s="10" t="s">
        <v>36</v>
      </c>
      <c r="BA1931" s="12">
        <f>IF(BX1931=FALSE,0,BX1931)</f>
        <v>0</v>
      </c>
      <c r="BB1931" s="12" t="s">
        <v>36</v>
      </c>
      <c r="BC1931" s="12">
        <f>IF(BY1931=FALSE,0,BY1931)</f>
        <v>0</v>
      </c>
      <c r="BD1931" s="12">
        <f>IF(BZ1931=FALSE,0,BZ1931)</f>
        <v>0</v>
      </c>
      <c r="BE1931" s="12" t="s">
        <v>36</v>
      </c>
      <c r="BF1931" s="12">
        <f>IF(CA1931=FALSE,0,CA1931)</f>
        <v>0</v>
      </c>
      <c r="BG1931" s="12" t="s">
        <v>36</v>
      </c>
      <c r="BH1931" s="12" t="s">
        <v>36</v>
      </c>
      <c r="BI1931" s="12" t="s">
        <v>36</v>
      </c>
      <c r="BJ1931" s="12" t="s">
        <v>36</v>
      </c>
      <c r="BK1931" s="12">
        <f>IF(CB1931=FALSE,0,CB1931)</f>
        <v>0</v>
      </c>
      <c r="BL1931" s="12" t="s">
        <v>36</v>
      </c>
      <c r="BM1931" s="12">
        <f>IF(CC1931=FALSE,0,CC1931)</f>
        <v>0</v>
      </c>
      <c r="BN1931" s="12" t="s">
        <v>36</v>
      </c>
      <c r="BO1931" s="12">
        <f>IF(CD1931=FALSE,0,CD1931)</f>
        <v>0</v>
      </c>
      <c r="BP1931" s="12">
        <f>IF(CE1931=FALSE,0,CE1931)</f>
        <v>0</v>
      </c>
      <c r="BQ1931" s="12">
        <f>IF(CF1931=FALSE,0,CF1931)</f>
        <v>0</v>
      </c>
      <c r="BR1931" s="12" t="s">
        <v>36</v>
      </c>
      <c r="BS1931" s="12">
        <f>IF(CG1931=FALSE,0,CG1931)</f>
        <v>0</v>
      </c>
      <c r="BT1931" s="12" t="s">
        <v>36</v>
      </c>
      <c r="BU1931" s="27" t="s">
        <v>336</v>
      </c>
      <c r="BX1931" s="52" t="b">
        <f>IF(AD1930=3,1896.3,IF(AD1930=4,1249.18,IF(AD1930=5,476.76,IF(AD1930=6,3974,IF(AD1930=7,1481.5,IF(AD1930=8,567.82,IF(AD1930=9,5364.7,IF(AD1930=10,1659.18,IF(AD1930=11,1172.3)))))))))</f>
        <v>0</v>
      </c>
      <c r="BY1931" s="52" t="b">
        <f>IF(AE1930=5,2411.56,IF(AE1930=8,2817.26,IF(AE1930=11,2857.82)))</f>
        <v>0</v>
      </c>
      <c r="BZ1931" s="52" t="b">
        <f>IF(AF1930=3,974.64,IF(AF1930=4,651.28,IF(AF1930=5,575.98,IF(AF1930=6,1237.4,IF(AF1930=7,824.6,IF(AF1930=8,732.08,IF(AF1930=9,1597.08,IF(AF1930=10,1068.98,IF(AF1930=11,953.72)))))))))</f>
        <v>0</v>
      </c>
      <c r="CA1931" s="52" t="b">
        <f>IF(AG1930=3,997.78,IF(AG1930=4,722.58,IF(AG1930=5,500.76,IF(AG1930=6,1258.44,IF(AG1930=7,912.42,IF(AG1930=8,632.32,IF(AG1930=9,1630.7,IF(AG1930=10,1144.38,IF(AG1930=11,805.18)))))))))</f>
        <v>0</v>
      </c>
      <c r="CB1931" s="52" t="b">
        <f>IF(AH1930=3,719.7,IF(AH1930=4,261.66,IF(AH1930=5,157.22,IF(AH1930=6,854.38,IF(AH1930=7,321.54,IF(AH1930=8,190.76,IF(AH1930=9,1136.74,IF(AH1930=10,408.8,IF(AH1930=11,265.92)))))))))</f>
        <v>0</v>
      </c>
      <c r="CC1931" s="52" t="b">
        <f>IF(AI1930=3,392.34,IF(AI1930=4,179.86,IF(AI1930=5,97.76,IF(AI1930=6,492.16,IF(AI1930=7,224.14,IF(AI1930=8,123.84,IF(AI1930=9,594.22,IF(AI1930=10,280.82,IF(AI1930=11,159.34)))))))))</f>
        <v>0</v>
      </c>
      <c r="CD1931" s="52" t="b">
        <f>IF(AJ1930=3,216.7,IF(AJ1930=4,129.3,IF(AJ1930=5,91.5,IF(AJ1930=6,288.54,IF(AJ1930=7,173.16,IF(AJ1930=8,122.92,IF(AJ1930=9,390.32,IF(AJ1930=10,236.48,IF(AJ1930=11,167.76)))))))))</f>
        <v>0</v>
      </c>
      <c r="CE1931" s="52" t="b">
        <f>IF(AK1930=3,281.7,IF(AK1930=4,209.68,IF(AK1930=5,106.64,IF(AK1930=6,572.92,IF(AK1930=7,238.84,IF(AK1930=8,126.84,IF(AK1930=9,826.54,IF(AK1930=10,282.66,IF(AK1930=11,292)))))))))</f>
        <v>0</v>
      </c>
      <c r="CF1931" s="52" t="b">
        <f>IF(AL1930=3,702.84,IF(AL1930=4,1094.44,IF(AL1930=5,312.66,IF(AL1930=6,1445.98,IF(AL1930=7,1277.92,IF(AL1930=8,377.58,IF(AL1930=9,1892.8,IF(AL1930=10,1398.92,IF(AL1930=11,723.4)))))))))</f>
        <v>0</v>
      </c>
      <c r="CG1931" s="52" t="b">
        <f>IF(AM1930=3,92.82,IF(AM1930=4,38.02,IF(AM1930=5,31.92,IF(AM1930=6,157.8,IF(AM1930=7,64.68,IF(AM1930=8,54.18,IF(AM1930=9,250.54,IF(AM1930=10,96.96,IF(AM1930=11,86.94)))))))))</f>
        <v>0</v>
      </c>
    </row>
    <row r="1932" spans="1:88" ht="30" customHeight="1">
      <c r="A1932" s="298"/>
      <c r="B1932" s="298" t="s">
        <v>367</v>
      </c>
      <c r="C1932" s="307">
        <f>C1923</f>
        <v>6568.3</v>
      </c>
      <c r="D1932" s="298" t="s">
        <v>27</v>
      </c>
      <c r="E1932" s="36" t="s">
        <v>28</v>
      </c>
      <c r="F1932" s="10">
        <f>G1932+I1932+J1932+L1932+Q1932+S1932+U1932+V1932+W1932+Y1932+Z1932</f>
        <v>2960415.8119999999</v>
      </c>
      <c r="G1932" s="44">
        <f>G1923</f>
        <v>1716373.32</v>
      </c>
      <c r="H1932" s="13">
        <f t="shared" ref="H1932:Z1937" si="4494">H1923</f>
        <v>0</v>
      </c>
      <c r="I1932" s="13">
        <f t="shared" si="4494"/>
        <v>0</v>
      </c>
      <c r="J1932" s="13">
        <f t="shared" si="4494"/>
        <v>1244042.4920000001</v>
      </c>
      <c r="K1932" s="13">
        <f t="shared" si="4494"/>
        <v>0</v>
      </c>
      <c r="L1932" s="13">
        <f t="shared" si="4494"/>
        <v>0</v>
      </c>
      <c r="M1932" s="13">
        <f t="shared" si="4494"/>
        <v>0</v>
      </c>
      <c r="N1932" s="13">
        <f t="shared" si="4494"/>
        <v>0</v>
      </c>
      <c r="O1932" s="13">
        <f t="shared" si="4494"/>
        <v>0</v>
      </c>
      <c r="P1932" s="13">
        <f t="shared" si="4494"/>
        <v>0</v>
      </c>
      <c r="Q1932" s="13">
        <f t="shared" si="4494"/>
        <v>0</v>
      </c>
      <c r="R1932" s="13">
        <f t="shared" si="4494"/>
        <v>0</v>
      </c>
      <c r="S1932" s="13">
        <f t="shared" si="4494"/>
        <v>0</v>
      </c>
      <c r="T1932" s="13">
        <f t="shared" si="4494"/>
        <v>0</v>
      </c>
      <c r="U1932" s="13">
        <f t="shared" si="4494"/>
        <v>0</v>
      </c>
      <c r="V1932" s="13">
        <f t="shared" si="4494"/>
        <v>0</v>
      </c>
      <c r="W1932" s="13">
        <f t="shared" si="4494"/>
        <v>0</v>
      </c>
      <c r="X1932" s="13">
        <f t="shared" si="4494"/>
        <v>0</v>
      </c>
      <c r="Y1932" s="13">
        <f t="shared" si="4494"/>
        <v>0</v>
      </c>
      <c r="Z1932" s="13">
        <f t="shared" si="4494"/>
        <v>0</v>
      </c>
      <c r="AA1932" s="27" t="s">
        <v>328</v>
      </c>
      <c r="AO1932" s="4">
        <f t="shared" si="4440"/>
        <v>0</v>
      </c>
      <c r="AP1932" s="4">
        <f t="shared" si="4441"/>
        <v>0</v>
      </c>
      <c r="AQ1932" s="4">
        <f t="shared" si="4414"/>
        <v>0</v>
      </c>
      <c r="AU1932" s="298"/>
      <c r="AV1932" s="316" t="s">
        <v>367</v>
      </c>
      <c r="AW1932" s="317">
        <f>AW1923</f>
        <v>6568.3</v>
      </c>
      <c r="AX1932" s="316" t="s">
        <v>27</v>
      </c>
      <c r="AY1932" s="36" t="s">
        <v>28</v>
      </c>
      <c r="AZ1932" s="10">
        <f>BA1932+BC1932+BD1932+BF1932+BK1932+BM1932+BO1932+BP1932+BQ1932+BS1932+BT1932</f>
        <v>5920831.6200000001</v>
      </c>
      <c r="BA1932" s="44">
        <f>BA1923</f>
        <v>3432746.64</v>
      </c>
      <c r="BB1932" s="13">
        <f t="shared" ref="BB1932:BT1932" si="4495">BB1923</f>
        <v>0</v>
      </c>
      <c r="BC1932" s="13">
        <f t="shared" si="4495"/>
        <v>0</v>
      </c>
      <c r="BD1932" s="13">
        <f t="shared" si="4495"/>
        <v>2488084.98</v>
      </c>
      <c r="BE1932" s="13">
        <f t="shared" si="4495"/>
        <v>0</v>
      </c>
      <c r="BF1932" s="13">
        <f t="shared" si="4495"/>
        <v>0</v>
      </c>
      <c r="BG1932" s="13">
        <f t="shared" si="4495"/>
        <v>0</v>
      </c>
      <c r="BH1932" s="13">
        <f t="shared" si="4495"/>
        <v>0</v>
      </c>
      <c r="BI1932" s="13">
        <f t="shared" si="4495"/>
        <v>0</v>
      </c>
      <c r="BJ1932" s="13">
        <f t="shared" si="4495"/>
        <v>0</v>
      </c>
      <c r="BK1932" s="13">
        <f t="shared" si="4495"/>
        <v>0</v>
      </c>
      <c r="BL1932" s="13">
        <f t="shared" si="4495"/>
        <v>0</v>
      </c>
      <c r="BM1932" s="13">
        <f t="shared" si="4495"/>
        <v>0</v>
      </c>
      <c r="BN1932" s="13">
        <f t="shared" si="4495"/>
        <v>0</v>
      </c>
      <c r="BO1932" s="13">
        <f t="shared" si="4495"/>
        <v>0</v>
      </c>
      <c r="BP1932" s="13">
        <f t="shared" si="4495"/>
        <v>0</v>
      </c>
      <c r="BQ1932" s="13">
        <f t="shared" si="4495"/>
        <v>0</v>
      </c>
      <c r="BR1932" s="13">
        <f t="shared" si="4495"/>
        <v>0</v>
      </c>
      <c r="BS1932" s="13">
        <f t="shared" si="4495"/>
        <v>0</v>
      </c>
      <c r="BT1932" s="13">
        <f t="shared" si="4495"/>
        <v>0</v>
      </c>
      <c r="BU1932" s="27" t="s">
        <v>328</v>
      </c>
      <c r="CI1932" s="32">
        <f>BF1932-BG1932</f>
        <v>0</v>
      </c>
    </row>
    <row r="1933" spans="1:88" ht="60" customHeight="1">
      <c r="A1933" s="299"/>
      <c r="B1933" s="299"/>
      <c r="C1933" s="308"/>
      <c r="D1933" s="300"/>
      <c r="E1933" s="36" t="s">
        <v>29</v>
      </c>
      <c r="F1933" s="10">
        <f t="shared" ref="F1933:F1937" si="4496">G1933+I1933+J1933+L1933+Q1933+S1933+U1933+V1933+W1933+Y1933+Z1933</f>
        <v>0</v>
      </c>
      <c r="G1933" s="13">
        <f t="shared" ref="G1933:V1937" si="4497">G1924</f>
        <v>0</v>
      </c>
      <c r="H1933" s="13">
        <f t="shared" si="4497"/>
        <v>0</v>
      </c>
      <c r="I1933" s="13">
        <f t="shared" si="4497"/>
        <v>0</v>
      </c>
      <c r="J1933" s="13">
        <f t="shared" si="4497"/>
        <v>0</v>
      </c>
      <c r="K1933" s="13">
        <f t="shared" si="4497"/>
        <v>0</v>
      </c>
      <c r="L1933" s="13">
        <f t="shared" si="4497"/>
        <v>0</v>
      </c>
      <c r="M1933" s="13">
        <f t="shared" si="4497"/>
        <v>0</v>
      </c>
      <c r="N1933" s="13">
        <f t="shared" si="4497"/>
        <v>0</v>
      </c>
      <c r="O1933" s="13">
        <f t="shared" si="4497"/>
        <v>0</v>
      </c>
      <c r="P1933" s="13">
        <f t="shared" si="4497"/>
        <v>0</v>
      </c>
      <c r="Q1933" s="13">
        <f t="shared" si="4497"/>
        <v>0</v>
      </c>
      <c r="R1933" s="13">
        <f t="shared" si="4497"/>
        <v>0</v>
      </c>
      <c r="S1933" s="13">
        <f t="shared" si="4497"/>
        <v>0</v>
      </c>
      <c r="T1933" s="13">
        <f t="shared" si="4497"/>
        <v>0</v>
      </c>
      <c r="U1933" s="13">
        <f t="shared" si="4497"/>
        <v>0</v>
      </c>
      <c r="V1933" s="13">
        <f t="shared" si="4497"/>
        <v>0</v>
      </c>
      <c r="W1933" s="13">
        <f t="shared" si="4494"/>
        <v>0</v>
      </c>
      <c r="X1933" s="13">
        <f t="shared" si="4494"/>
        <v>0</v>
      </c>
      <c r="Y1933" s="13">
        <f t="shared" si="4494"/>
        <v>0</v>
      </c>
      <c r="Z1933" s="13">
        <f t="shared" si="4494"/>
        <v>0</v>
      </c>
      <c r="AA1933" s="27" t="s">
        <v>329</v>
      </c>
      <c r="AO1933" s="4">
        <f t="shared" si="4440"/>
        <v>0</v>
      </c>
      <c r="AP1933" s="4">
        <f t="shared" si="4441"/>
        <v>0</v>
      </c>
      <c r="AQ1933" s="4">
        <f t="shared" si="4414"/>
        <v>0</v>
      </c>
      <c r="AU1933" s="299"/>
      <c r="AV1933" s="316"/>
      <c r="AW1933" s="317"/>
      <c r="AX1933" s="316"/>
      <c r="AY1933" s="36" t="s">
        <v>29</v>
      </c>
      <c r="AZ1933" s="10">
        <f t="shared" ref="AZ1933:AZ1937" si="4498">BA1933+BC1933+BD1933+BF1933+BK1933+BM1933+BO1933+BP1933+BQ1933+BS1933+BT1933</f>
        <v>0</v>
      </c>
      <c r="BA1933" s="13">
        <f t="shared" ref="BA1933:BT1933" si="4499">BA1924</f>
        <v>0</v>
      </c>
      <c r="BB1933" s="13">
        <f t="shared" si="4499"/>
        <v>0</v>
      </c>
      <c r="BC1933" s="13">
        <f t="shared" si="4499"/>
        <v>0</v>
      </c>
      <c r="BD1933" s="13">
        <f t="shared" si="4499"/>
        <v>0</v>
      </c>
      <c r="BE1933" s="13">
        <f t="shared" si="4499"/>
        <v>0</v>
      </c>
      <c r="BF1933" s="13">
        <f t="shared" si="4499"/>
        <v>0</v>
      </c>
      <c r="BG1933" s="13">
        <f t="shared" si="4499"/>
        <v>0</v>
      </c>
      <c r="BH1933" s="13">
        <f t="shared" si="4499"/>
        <v>0</v>
      </c>
      <c r="BI1933" s="13">
        <f t="shared" si="4499"/>
        <v>0</v>
      </c>
      <c r="BJ1933" s="13">
        <f t="shared" si="4499"/>
        <v>0</v>
      </c>
      <c r="BK1933" s="13">
        <f t="shared" si="4499"/>
        <v>0</v>
      </c>
      <c r="BL1933" s="13">
        <f t="shared" si="4499"/>
        <v>0</v>
      </c>
      <c r="BM1933" s="13">
        <f t="shared" si="4499"/>
        <v>0</v>
      </c>
      <c r="BN1933" s="13">
        <f t="shared" si="4499"/>
        <v>0</v>
      </c>
      <c r="BO1933" s="13">
        <f t="shared" si="4499"/>
        <v>0</v>
      </c>
      <c r="BP1933" s="13">
        <f t="shared" si="4499"/>
        <v>0</v>
      </c>
      <c r="BQ1933" s="13">
        <f t="shared" si="4499"/>
        <v>0</v>
      </c>
      <c r="BR1933" s="13">
        <f t="shared" si="4499"/>
        <v>0</v>
      </c>
      <c r="BS1933" s="13">
        <f t="shared" si="4499"/>
        <v>0</v>
      </c>
      <c r="BT1933" s="13">
        <f t="shared" si="4499"/>
        <v>0</v>
      </c>
      <c r="BU1933" s="27" t="s">
        <v>329</v>
      </c>
    </row>
    <row r="1934" spans="1:88" ht="120" customHeight="1">
      <c r="A1934" s="299"/>
      <c r="B1934" s="299"/>
      <c r="C1934" s="308"/>
      <c r="D1934" s="298" t="s">
        <v>30</v>
      </c>
      <c r="E1934" s="36" t="s">
        <v>31</v>
      </c>
      <c r="F1934" s="10">
        <f t="shared" si="4496"/>
        <v>0</v>
      </c>
      <c r="G1934" s="13">
        <f t="shared" si="4497"/>
        <v>0</v>
      </c>
      <c r="H1934" s="13">
        <f t="shared" si="4494"/>
        <v>0</v>
      </c>
      <c r="I1934" s="13">
        <f t="shared" si="4494"/>
        <v>0</v>
      </c>
      <c r="J1934" s="13">
        <f t="shared" si="4494"/>
        <v>0</v>
      </c>
      <c r="K1934" s="13">
        <f t="shared" si="4494"/>
        <v>0</v>
      </c>
      <c r="L1934" s="13">
        <f t="shared" si="4494"/>
        <v>0</v>
      </c>
      <c r="M1934" s="13">
        <f t="shared" si="4494"/>
        <v>0</v>
      </c>
      <c r="N1934" s="13">
        <f t="shared" si="4494"/>
        <v>0</v>
      </c>
      <c r="O1934" s="13">
        <f t="shared" si="4494"/>
        <v>0</v>
      </c>
      <c r="P1934" s="13">
        <f t="shared" si="4494"/>
        <v>0</v>
      </c>
      <c r="Q1934" s="13">
        <f t="shared" si="4494"/>
        <v>0</v>
      </c>
      <c r="R1934" s="13">
        <f t="shared" si="4494"/>
        <v>0</v>
      </c>
      <c r="S1934" s="13">
        <f t="shared" si="4494"/>
        <v>0</v>
      </c>
      <c r="T1934" s="13">
        <f t="shared" si="4494"/>
        <v>0</v>
      </c>
      <c r="U1934" s="13">
        <f t="shared" si="4494"/>
        <v>0</v>
      </c>
      <c r="V1934" s="13">
        <f t="shared" si="4494"/>
        <v>0</v>
      </c>
      <c r="W1934" s="13">
        <f t="shared" si="4494"/>
        <v>0</v>
      </c>
      <c r="X1934" s="13">
        <f t="shared" si="4494"/>
        <v>0</v>
      </c>
      <c r="Y1934" s="13">
        <f t="shared" si="4494"/>
        <v>0</v>
      </c>
      <c r="Z1934" s="13">
        <f t="shared" si="4494"/>
        <v>0</v>
      </c>
      <c r="AA1934" s="27" t="s">
        <v>330</v>
      </c>
      <c r="AO1934" s="4">
        <f t="shared" si="4440"/>
        <v>0</v>
      </c>
      <c r="AP1934" s="4">
        <f t="shared" si="4441"/>
        <v>0</v>
      </c>
      <c r="AQ1934" s="4">
        <f t="shared" si="4414"/>
        <v>0</v>
      </c>
      <c r="AT1934" s="32">
        <f>AZ1934-BC1934</f>
        <v>0</v>
      </c>
      <c r="AU1934" s="299"/>
      <c r="AV1934" s="316"/>
      <c r="AW1934" s="317"/>
      <c r="AX1934" s="316" t="s">
        <v>30</v>
      </c>
      <c r="AY1934" s="36" t="s">
        <v>31</v>
      </c>
      <c r="AZ1934" s="10">
        <f t="shared" si="4498"/>
        <v>0</v>
      </c>
      <c r="BA1934" s="13">
        <f t="shared" ref="BA1934:BT1934" si="4500">BA1925</f>
        <v>0</v>
      </c>
      <c r="BB1934" s="13">
        <f t="shared" si="4500"/>
        <v>0</v>
      </c>
      <c r="BC1934" s="13">
        <f t="shared" si="4500"/>
        <v>0</v>
      </c>
      <c r="BD1934" s="13">
        <f t="shared" si="4500"/>
        <v>0</v>
      </c>
      <c r="BE1934" s="13">
        <f t="shared" si="4500"/>
        <v>0</v>
      </c>
      <c r="BF1934" s="13">
        <f t="shared" si="4500"/>
        <v>0</v>
      </c>
      <c r="BG1934" s="13">
        <f t="shared" si="4500"/>
        <v>0</v>
      </c>
      <c r="BH1934" s="13">
        <f t="shared" si="4500"/>
        <v>0</v>
      </c>
      <c r="BI1934" s="13">
        <f t="shared" si="4500"/>
        <v>0</v>
      </c>
      <c r="BJ1934" s="13">
        <f t="shared" si="4500"/>
        <v>0</v>
      </c>
      <c r="BK1934" s="13">
        <f t="shared" si="4500"/>
        <v>0</v>
      </c>
      <c r="BL1934" s="13">
        <f t="shared" si="4500"/>
        <v>0</v>
      </c>
      <c r="BM1934" s="13">
        <f t="shared" si="4500"/>
        <v>0</v>
      </c>
      <c r="BN1934" s="13">
        <f t="shared" si="4500"/>
        <v>0</v>
      </c>
      <c r="BO1934" s="13">
        <f t="shared" si="4500"/>
        <v>0</v>
      </c>
      <c r="BP1934" s="13">
        <f t="shared" si="4500"/>
        <v>0</v>
      </c>
      <c r="BQ1934" s="13">
        <f t="shared" si="4500"/>
        <v>0</v>
      </c>
      <c r="BR1934" s="13">
        <f t="shared" si="4500"/>
        <v>0</v>
      </c>
      <c r="BS1934" s="13">
        <f t="shared" si="4500"/>
        <v>0</v>
      </c>
      <c r="BT1934" s="13">
        <f t="shared" si="4500"/>
        <v>0</v>
      </c>
      <c r="BU1934" s="27" t="s">
        <v>330</v>
      </c>
    </row>
    <row r="1935" spans="1:88" ht="30" customHeight="1">
      <c r="A1935" s="299"/>
      <c r="B1935" s="299"/>
      <c r="C1935" s="308"/>
      <c r="D1935" s="299"/>
      <c r="E1935" s="36" t="s">
        <v>32</v>
      </c>
      <c r="F1935" s="10">
        <f t="shared" si="4496"/>
        <v>0</v>
      </c>
      <c r="G1935" s="13">
        <f t="shared" si="4497"/>
        <v>0</v>
      </c>
      <c r="H1935" s="13">
        <f t="shared" si="4494"/>
        <v>0</v>
      </c>
      <c r="I1935" s="13">
        <f t="shared" si="4494"/>
        <v>0</v>
      </c>
      <c r="J1935" s="13">
        <f t="shared" si="4494"/>
        <v>0</v>
      </c>
      <c r="K1935" s="13">
        <f t="shared" si="4494"/>
        <v>0</v>
      </c>
      <c r="L1935" s="13">
        <f t="shared" si="4494"/>
        <v>0</v>
      </c>
      <c r="M1935" s="13">
        <f t="shared" si="4494"/>
        <v>0</v>
      </c>
      <c r="N1935" s="13">
        <f t="shared" si="4494"/>
        <v>0</v>
      </c>
      <c r="O1935" s="13">
        <f t="shared" si="4494"/>
        <v>0</v>
      </c>
      <c r="P1935" s="13">
        <f t="shared" si="4494"/>
        <v>0</v>
      </c>
      <c r="Q1935" s="13">
        <f t="shared" si="4494"/>
        <v>0</v>
      </c>
      <c r="R1935" s="13">
        <f t="shared" si="4494"/>
        <v>0</v>
      </c>
      <c r="S1935" s="13">
        <f t="shared" si="4494"/>
        <v>0</v>
      </c>
      <c r="T1935" s="13">
        <f t="shared" si="4494"/>
        <v>0</v>
      </c>
      <c r="U1935" s="13">
        <f t="shared" si="4494"/>
        <v>0</v>
      </c>
      <c r="V1935" s="13">
        <f t="shared" si="4494"/>
        <v>0</v>
      </c>
      <c r="W1935" s="13">
        <f t="shared" si="4494"/>
        <v>0</v>
      </c>
      <c r="X1935" s="13">
        <f t="shared" si="4494"/>
        <v>0</v>
      </c>
      <c r="Y1935" s="13">
        <f t="shared" si="4494"/>
        <v>0</v>
      </c>
      <c r="Z1935" s="13">
        <f t="shared" si="4494"/>
        <v>0</v>
      </c>
      <c r="AA1935" s="27" t="s">
        <v>331</v>
      </c>
      <c r="AO1935" s="4">
        <f t="shared" si="4440"/>
        <v>0</v>
      </c>
      <c r="AP1935" s="4">
        <f t="shared" si="4441"/>
        <v>0</v>
      </c>
      <c r="AQ1935" s="4">
        <f t="shared" si="4414"/>
        <v>0</v>
      </c>
      <c r="AU1935" s="299"/>
      <c r="AV1935" s="316"/>
      <c r="AW1935" s="317"/>
      <c r="AX1935" s="316"/>
      <c r="AY1935" s="36" t="s">
        <v>32</v>
      </c>
      <c r="AZ1935" s="10">
        <f t="shared" si="4498"/>
        <v>0</v>
      </c>
      <c r="BA1935" s="13">
        <f t="shared" ref="BA1935:BT1935" si="4501">BA1926</f>
        <v>0</v>
      </c>
      <c r="BB1935" s="13">
        <f t="shared" si="4501"/>
        <v>0</v>
      </c>
      <c r="BC1935" s="13">
        <f t="shared" si="4501"/>
        <v>0</v>
      </c>
      <c r="BD1935" s="13">
        <f t="shared" si="4501"/>
        <v>0</v>
      </c>
      <c r="BE1935" s="13">
        <f t="shared" si="4501"/>
        <v>0</v>
      </c>
      <c r="BF1935" s="13">
        <f t="shared" si="4501"/>
        <v>0</v>
      </c>
      <c r="BG1935" s="13">
        <f t="shared" si="4501"/>
        <v>0</v>
      </c>
      <c r="BH1935" s="13">
        <f t="shared" si="4501"/>
        <v>0</v>
      </c>
      <c r="BI1935" s="13">
        <f t="shared" si="4501"/>
        <v>0</v>
      </c>
      <c r="BJ1935" s="13">
        <f t="shared" si="4501"/>
        <v>0</v>
      </c>
      <c r="BK1935" s="13">
        <f t="shared" si="4501"/>
        <v>0</v>
      </c>
      <c r="BL1935" s="13">
        <f t="shared" si="4501"/>
        <v>0</v>
      </c>
      <c r="BM1935" s="13">
        <f t="shared" si="4501"/>
        <v>0</v>
      </c>
      <c r="BN1935" s="13">
        <f t="shared" si="4501"/>
        <v>0</v>
      </c>
      <c r="BO1935" s="13">
        <f t="shared" si="4501"/>
        <v>0</v>
      </c>
      <c r="BP1935" s="13">
        <f t="shared" si="4501"/>
        <v>0</v>
      </c>
      <c r="BQ1935" s="13">
        <f t="shared" si="4501"/>
        <v>0</v>
      </c>
      <c r="BR1935" s="13">
        <f t="shared" si="4501"/>
        <v>0</v>
      </c>
      <c r="BS1935" s="13">
        <f t="shared" si="4501"/>
        <v>0</v>
      </c>
      <c r="BT1935" s="13">
        <f t="shared" si="4501"/>
        <v>0</v>
      </c>
      <c r="BU1935" s="27" t="s">
        <v>331</v>
      </c>
    </row>
    <row r="1936" spans="1:88" ht="30" customHeight="1">
      <c r="A1936" s="299"/>
      <c r="B1936" s="299"/>
      <c r="C1936" s="308"/>
      <c r="D1936" s="299"/>
      <c r="E1936" s="36" t="s">
        <v>33</v>
      </c>
      <c r="F1936" s="10">
        <f t="shared" si="4496"/>
        <v>0</v>
      </c>
      <c r="G1936" s="13">
        <f t="shared" si="4497"/>
        <v>0</v>
      </c>
      <c r="H1936" s="13">
        <f t="shared" si="4494"/>
        <v>0</v>
      </c>
      <c r="I1936" s="13">
        <f t="shared" si="4494"/>
        <v>0</v>
      </c>
      <c r="J1936" s="13">
        <f t="shared" si="4494"/>
        <v>0</v>
      </c>
      <c r="K1936" s="13">
        <f t="shared" si="4494"/>
        <v>0</v>
      </c>
      <c r="L1936" s="13">
        <f t="shared" si="4494"/>
        <v>0</v>
      </c>
      <c r="M1936" s="13">
        <f t="shared" si="4494"/>
        <v>0</v>
      </c>
      <c r="N1936" s="13">
        <f t="shared" si="4494"/>
        <v>0</v>
      </c>
      <c r="O1936" s="13">
        <f t="shared" si="4494"/>
        <v>0</v>
      </c>
      <c r="P1936" s="13">
        <f t="shared" si="4494"/>
        <v>0</v>
      </c>
      <c r="Q1936" s="13">
        <f t="shared" si="4494"/>
        <v>0</v>
      </c>
      <c r="R1936" s="13">
        <f t="shared" si="4494"/>
        <v>0</v>
      </c>
      <c r="S1936" s="13">
        <f t="shared" si="4494"/>
        <v>0</v>
      </c>
      <c r="T1936" s="13">
        <f t="shared" si="4494"/>
        <v>0</v>
      </c>
      <c r="U1936" s="13">
        <f t="shared" si="4494"/>
        <v>0</v>
      </c>
      <c r="V1936" s="13">
        <f t="shared" si="4494"/>
        <v>0</v>
      </c>
      <c r="W1936" s="13">
        <f t="shared" si="4494"/>
        <v>0</v>
      </c>
      <c r="X1936" s="13">
        <f t="shared" si="4494"/>
        <v>0</v>
      </c>
      <c r="Y1936" s="13">
        <f t="shared" si="4494"/>
        <v>0</v>
      </c>
      <c r="Z1936" s="13">
        <f t="shared" si="4494"/>
        <v>0</v>
      </c>
      <c r="AA1936" s="27" t="s">
        <v>332</v>
      </c>
      <c r="AO1936" s="4">
        <f t="shared" si="4440"/>
        <v>0</v>
      </c>
      <c r="AP1936" s="4">
        <f t="shared" si="4441"/>
        <v>0</v>
      </c>
      <c r="AQ1936" s="4">
        <f t="shared" ref="AQ1936:AQ1940" si="4502">MAX(AO1936:AP1936)</f>
        <v>0</v>
      </c>
      <c r="AU1936" s="299"/>
      <c r="AV1936" s="316"/>
      <c r="AW1936" s="317"/>
      <c r="AX1936" s="316"/>
      <c r="AY1936" s="36" t="s">
        <v>33</v>
      </c>
      <c r="AZ1936" s="10">
        <f t="shared" si="4498"/>
        <v>0</v>
      </c>
      <c r="BA1936" s="13">
        <f t="shared" ref="BA1936:BT1936" si="4503">BA1927</f>
        <v>0</v>
      </c>
      <c r="BB1936" s="13">
        <f t="shared" si="4503"/>
        <v>0</v>
      </c>
      <c r="BC1936" s="13">
        <f t="shared" si="4503"/>
        <v>0</v>
      </c>
      <c r="BD1936" s="13">
        <f t="shared" si="4503"/>
        <v>0</v>
      </c>
      <c r="BE1936" s="13">
        <f t="shared" si="4503"/>
        <v>0</v>
      </c>
      <c r="BF1936" s="13">
        <f t="shared" si="4503"/>
        <v>0</v>
      </c>
      <c r="BG1936" s="13">
        <f t="shared" si="4503"/>
        <v>0</v>
      </c>
      <c r="BH1936" s="13">
        <f t="shared" si="4503"/>
        <v>0</v>
      </c>
      <c r="BI1936" s="13">
        <f t="shared" si="4503"/>
        <v>0</v>
      </c>
      <c r="BJ1936" s="13">
        <f t="shared" si="4503"/>
        <v>0</v>
      </c>
      <c r="BK1936" s="13">
        <f t="shared" si="4503"/>
        <v>0</v>
      </c>
      <c r="BL1936" s="13">
        <f t="shared" si="4503"/>
        <v>0</v>
      </c>
      <c r="BM1936" s="13">
        <f t="shared" si="4503"/>
        <v>0</v>
      </c>
      <c r="BN1936" s="13">
        <f t="shared" si="4503"/>
        <v>0</v>
      </c>
      <c r="BO1936" s="13">
        <f t="shared" si="4503"/>
        <v>0</v>
      </c>
      <c r="BP1936" s="13">
        <f t="shared" si="4503"/>
        <v>0</v>
      </c>
      <c r="BQ1936" s="13">
        <f t="shared" si="4503"/>
        <v>0</v>
      </c>
      <c r="BR1936" s="13">
        <f t="shared" si="4503"/>
        <v>0</v>
      </c>
      <c r="BS1936" s="13">
        <f t="shared" si="4503"/>
        <v>0</v>
      </c>
      <c r="BT1936" s="13">
        <f t="shared" si="4503"/>
        <v>0</v>
      </c>
      <c r="BU1936" s="27" t="s">
        <v>332</v>
      </c>
    </row>
    <row r="1937" spans="1:88" ht="30" customHeight="1">
      <c r="A1937" s="299"/>
      <c r="B1937" s="299"/>
      <c r="C1937" s="308"/>
      <c r="D1937" s="300"/>
      <c r="E1937" s="36" t="s">
        <v>34</v>
      </c>
      <c r="F1937" s="10">
        <f t="shared" si="4496"/>
        <v>0</v>
      </c>
      <c r="G1937" s="13">
        <f t="shared" si="4497"/>
        <v>0</v>
      </c>
      <c r="H1937" s="13">
        <f t="shared" si="4494"/>
        <v>0</v>
      </c>
      <c r="I1937" s="13">
        <f t="shared" si="4494"/>
        <v>0</v>
      </c>
      <c r="J1937" s="13">
        <f t="shared" si="4494"/>
        <v>0</v>
      </c>
      <c r="K1937" s="13">
        <f t="shared" si="4494"/>
        <v>0</v>
      </c>
      <c r="L1937" s="13">
        <f t="shared" si="4494"/>
        <v>0</v>
      </c>
      <c r="M1937" s="13">
        <f t="shared" si="4494"/>
        <v>0</v>
      </c>
      <c r="N1937" s="13">
        <f t="shared" si="4494"/>
        <v>0</v>
      </c>
      <c r="O1937" s="13">
        <f t="shared" si="4494"/>
        <v>0</v>
      </c>
      <c r="P1937" s="13">
        <f t="shared" si="4494"/>
        <v>0</v>
      </c>
      <c r="Q1937" s="13">
        <f t="shared" si="4494"/>
        <v>0</v>
      </c>
      <c r="R1937" s="13">
        <f t="shared" si="4494"/>
        <v>0</v>
      </c>
      <c r="S1937" s="13">
        <f t="shared" si="4494"/>
        <v>0</v>
      </c>
      <c r="T1937" s="13">
        <f t="shared" si="4494"/>
        <v>0</v>
      </c>
      <c r="U1937" s="13">
        <f t="shared" si="4494"/>
        <v>0</v>
      </c>
      <c r="V1937" s="13">
        <f t="shared" si="4494"/>
        <v>0</v>
      </c>
      <c r="W1937" s="13">
        <f t="shared" si="4494"/>
        <v>0</v>
      </c>
      <c r="X1937" s="13">
        <f t="shared" si="4494"/>
        <v>0</v>
      </c>
      <c r="Y1937" s="13">
        <f t="shared" si="4494"/>
        <v>0</v>
      </c>
      <c r="Z1937" s="13">
        <f t="shared" si="4494"/>
        <v>0</v>
      </c>
      <c r="AA1937" s="27" t="s">
        <v>333</v>
      </c>
      <c r="AO1937" s="4">
        <f t="shared" si="4440"/>
        <v>0</v>
      </c>
      <c r="AP1937" s="4">
        <f t="shared" si="4441"/>
        <v>0</v>
      </c>
      <c r="AQ1937" s="4">
        <f t="shared" si="4502"/>
        <v>0</v>
      </c>
      <c r="AU1937" s="299"/>
      <c r="AV1937" s="316"/>
      <c r="AW1937" s="317"/>
      <c r="AX1937" s="316"/>
      <c r="AY1937" s="36" t="s">
        <v>34</v>
      </c>
      <c r="AZ1937" s="10">
        <f t="shared" si="4498"/>
        <v>0</v>
      </c>
      <c r="BA1937" s="13">
        <f t="shared" ref="BA1937:BT1937" si="4504">BA1928</f>
        <v>0</v>
      </c>
      <c r="BB1937" s="13">
        <f t="shared" si="4504"/>
        <v>0</v>
      </c>
      <c r="BC1937" s="13">
        <f t="shared" si="4504"/>
        <v>0</v>
      </c>
      <c r="BD1937" s="13">
        <f t="shared" si="4504"/>
        <v>0</v>
      </c>
      <c r="BE1937" s="13">
        <f t="shared" si="4504"/>
        <v>0</v>
      </c>
      <c r="BF1937" s="13">
        <f t="shared" si="4504"/>
        <v>0</v>
      </c>
      <c r="BG1937" s="13">
        <f t="shared" si="4504"/>
        <v>0</v>
      </c>
      <c r="BH1937" s="13">
        <f t="shared" si="4504"/>
        <v>0</v>
      </c>
      <c r="BI1937" s="13">
        <f t="shared" si="4504"/>
        <v>0</v>
      </c>
      <c r="BJ1937" s="13">
        <f t="shared" si="4504"/>
        <v>0</v>
      </c>
      <c r="BK1937" s="13">
        <f t="shared" si="4504"/>
        <v>0</v>
      </c>
      <c r="BL1937" s="13">
        <f t="shared" si="4504"/>
        <v>0</v>
      </c>
      <c r="BM1937" s="13">
        <f t="shared" si="4504"/>
        <v>0</v>
      </c>
      <c r="BN1937" s="13">
        <f t="shared" si="4504"/>
        <v>0</v>
      </c>
      <c r="BO1937" s="13">
        <f t="shared" si="4504"/>
        <v>0</v>
      </c>
      <c r="BP1937" s="13">
        <f t="shared" si="4504"/>
        <v>0</v>
      </c>
      <c r="BQ1937" s="13">
        <f t="shared" si="4504"/>
        <v>0</v>
      </c>
      <c r="BR1937" s="13">
        <f t="shared" si="4504"/>
        <v>0</v>
      </c>
      <c r="BS1937" s="13">
        <f t="shared" si="4504"/>
        <v>0</v>
      </c>
      <c r="BT1937" s="13">
        <f t="shared" si="4504"/>
        <v>0</v>
      </c>
      <c r="BU1937" s="27" t="s">
        <v>333</v>
      </c>
    </row>
    <row r="1938" spans="1:88" ht="30" customHeight="1">
      <c r="A1938" s="299"/>
      <c r="B1938" s="299"/>
      <c r="C1938" s="308"/>
      <c r="D1938" s="311" t="s">
        <v>35</v>
      </c>
      <c r="E1938" s="312"/>
      <c r="F1938" s="10">
        <f>F1932+F1933+F1934+F1935+F1936+F1937</f>
        <v>2960415.8119999999</v>
      </c>
      <c r="G1938" s="10">
        <f t="shared" ref="G1938" si="4505">G1932+G1933+G1934+G1935+G1936+G1937</f>
        <v>1716373.32</v>
      </c>
      <c r="H1938" s="10">
        <f t="shared" ref="H1938" si="4506">H1932+H1933+H1934+H1935+H1936+H1937</f>
        <v>0</v>
      </c>
      <c r="I1938" s="10">
        <f t="shared" ref="I1938" si="4507">I1932+I1933+I1934+I1935+I1936+I1937</f>
        <v>0</v>
      </c>
      <c r="J1938" s="10">
        <f t="shared" ref="J1938" si="4508">J1932+J1933+J1934+J1935+J1936+J1937</f>
        <v>1244042.4920000001</v>
      </c>
      <c r="K1938" s="10">
        <f t="shared" ref="K1938" si="4509">K1932+K1933+K1934+K1935+K1936+K1937</f>
        <v>0</v>
      </c>
      <c r="L1938" s="10">
        <f t="shared" ref="L1938" si="4510">L1932+L1933+L1934+L1935+L1936+L1937</f>
        <v>0</v>
      </c>
      <c r="M1938" s="10">
        <f t="shared" ref="M1938" si="4511">M1932+M1933+M1934+M1935+M1936+M1937</f>
        <v>0</v>
      </c>
      <c r="N1938" s="10">
        <f t="shared" ref="N1938" si="4512">N1932+N1933+N1934+N1935+N1936+N1937</f>
        <v>0</v>
      </c>
      <c r="O1938" s="10">
        <f t="shared" ref="O1938" si="4513">O1932+O1933+O1934+O1935+O1936+O1937</f>
        <v>0</v>
      </c>
      <c r="P1938" s="10">
        <f t="shared" ref="P1938" si="4514">P1932+P1933+P1934+P1935+P1936+P1937</f>
        <v>0</v>
      </c>
      <c r="Q1938" s="10">
        <f t="shared" ref="Q1938" si="4515">Q1932+Q1933+Q1934+Q1935+Q1936+Q1937</f>
        <v>0</v>
      </c>
      <c r="R1938" s="10">
        <f t="shared" ref="R1938" si="4516">R1932+R1933+R1934+R1935+R1936+R1937</f>
        <v>0</v>
      </c>
      <c r="S1938" s="10">
        <f t="shared" ref="S1938" si="4517">S1932+S1933+S1934+S1935+S1936+S1937</f>
        <v>0</v>
      </c>
      <c r="T1938" s="10">
        <f t="shared" ref="T1938" si="4518">T1932+T1933+T1934+T1935+T1936+T1937</f>
        <v>0</v>
      </c>
      <c r="U1938" s="10">
        <f t="shared" ref="U1938" si="4519">U1932+U1933+U1934+U1935+U1936+U1937</f>
        <v>0</v>
      </c>
      <c r="V1938" s="10">
        <f t="shared" ref="V1938" si="4520">V1932+V1933+V1934+V1935+V1936+V1937</f>
        <v>0</v>
      </c>
      <c r="W1938" s="10">
        <f t="shared" ref="W1938" si="4521">W1932+W1933+W1934+W1935+W1936+W1937</f>
        <v>0</v>
      </c>
      <c r="X1938" s="10">
        <f t="shared" ref="X1938" si="4522">X1932+X1933+X1934+X1935+X1936+X1937</f>
        <v>0</v>
      </c>
      <c r="Y1938" s="10">
        <f t="shared" ref="Y1938" si="4523">Y1932+Y1933+Y1934+Y1935+Y1936+Y1937</f>
        <v>0</v>
      </c>
      <c r="Z1938" s="10">
        <f t="shared" ref="Z1938" si="4524">Z1932+Z1933+Z1934+Z1935+Z1936+Z1937</f>
        <v>0</v>
      </c>
      <c r="AA1938" s="27" t="s">
        <v>334</v>
      </c>
      <c r="AO1938" s="4">
        <f t="shared" si="4440"/>
        <v>0</v>
      </c>
      <c r="AP1938" s="4">
        <f t="shared" si="4441"/>
        <v>0</v>
      </c>
      <c r="AQ1938" s="4">
        <f t="shared" si="4502"/>
        <v>0</v>
      </c>
      <c r="AU1938" s="299"/>
      <c r="AV1938" s="316"/>
      <c r="AW1938" s="317"/>
      <c r="AX1938" s="321" t="s">
        <v>35</v>
      </c>
      <c r="AY1938" s="321"/>
      <c r="AZ1938" s="10">
        <f>AZ1932+AZ1933+AZ1934+AZ1935+AZ1936+AZ1937</f>
        <v>5920831.6200000001</v>
      </c>
      <c r="BA1938" s="10">
        <f t="shared" ref="BA1938:BT1938" si="4525">BA1932+BA1933+BA1934+BA1935+BA1936+BA1937</f>
        <v>3432746.64</v>
      </c>
      <c r="BB1938" s="10">
        <f t="shared" si="4525"/>
        <v>0</v>
      </c>
      <c r="BC1938" s="10">
        <f t="shared" si="4525"/>
        <v>0</v>
      </c>
      <c r="BD1938" s="10">
        <f t="shared" si="4525"/>
        <v>2488084.98</v>
      </c>
      <c r="BE1938" s="10">
        <f t="shared" si="4525"/>
        <v>0</v>
      </c>
      <c r="BF1938" s="10">
        <f t="shared" si="4525"/>
        <v>0</v>
      </c>
      <c r="BG1938" s="10">
        <f t="shared" si="4525"/>
        <v>0</v>
      </c>
      <c r="BH1938" s="10">
        <f t="shared" si="4525"/>
        <v>0</v>
      </c>
      <c r="BI1938" s="10">
        <f t="shared" si="4525"/>
        <v>0</v>
      </c>
      <c r="BJ1938" s="10">
        <f t="shared" si="4525"/>
        <v>0</v>
      </c>
      <c r="BK1938" s="10">
        <f t="shared" si="4525"/>
        <v>0</v>
      </c>
      <c r="BL1938" s="10">
        <f t="shared" si="4525"/>
        <v>0</v>
      </c>
      <c r="BM1938" s="10">
        <f t="shared" si="4525"/>
        <v>0</v>
      </c>
      <c r="BN1938" s="10">
        <f t="shared" si="4525"/>
        <v>0</v>
      </c>
      <c r="BO1938" s="10">
        <f t="shared" si="4525"/>
        <v>0</v>
      </c>
      <c r="BP1938" s="10">
        <f t="shared" si="4525"/>
        <v>0</v>
      </c>
      <c r="BQ1938" s="10">
        <f t="shared" si="4525"/>
        <v>0</v>
      </c>
      <c r="BR1938" s="10">
        <f t="shared" si="4525"/>
        <v>0</v>
      </c>
      <c r="BS1938" s="10">
        <f t="shared" si="4525"/>
        <v>0</v>
      </c>
      <c r="BT1938" s="10">
        <f t="shared" si="4525"/>
        <v>0</v>
      </c>
      <c r="BU1938" s="27" t="s">
        <v>334</v>
      </c>
      <c r="CI1938" s="32">
        <f>BF1938-BG1938</f>
        <v>0</v>
      </c>
      <c r="CJ1938" s="123"/>
    </row>
    <row r="1939" spans="1:88" ht="75" customHeight="1">
      <c r="A1939" s="299"/>
      <c r="B1939" s="299"/>
      <c r="C1939" s="308"/>
      <c r="D1939" s="292" t="s">
        <v>53</v>
      </c>
      <c r="E1939" s="293"/>
      <c r="F1939" s="11">
        <f>ROUND(F1938/C1932,2)</f>
        <v>450.71</v>
      </c>
      <c r="G1939" s="11">
        <f>ROUND(G1938/C1932,2)</f>
        <v>261.31</v>
      </c>
      <c r="H1939" s="11">
        <f>ROUND(H1938/C1932,2)</f>
        <v>0</v>
      </c>
      <c r="I1939" s="11">
        <f>ROUND(I1938/C1932,2)</f>
        <v>0</v>
      </c>
      <c r="J1939" s="11">
        <f>ROUND(J1938/C1932,2)</f>
        <v>189.4</v>
      </c>
      <c r="K1939" s="11">
        <f>ROUND(K1938/C1932,2)</f>
        <v>0</v>
      </c>
      <c r="L1939" s="11">
        <f>ROUND(L1938/C1932,2)</f>
        <v>0</v>
      </c>
      <c r="M1939" s="11">
        <f>ROUND(M1938/C1932,2)</f>
        <v>0</v>
      </c>
      <c r="N1939" s="11">
        <f>ROUND(N1938/C1932,2)</f>
        <v>0</v>
      </c>
      <c r="O1939" s="11">
        <f>ROUND(O1938/C1932,2)</f>
        <v>0</v>
      </c>
      <c r="P1939" s="11">
        <f>ROUND(P1938/C1932,2)</f>
        <v>0</v>
      </c>
      <c r="Q1939" s="11">
        <f>ROUND(Q1938/C1932,2)</f>
        <v>0</v>
      </c>
      <c r="R1939" s="11">
        <f>ROUND(R1938/C1932,2)</f>
        <v>0</v>
      </c>
      <c r="S1939" s="11">
        <f>ROUND(S1938/C1932,2)</f>
        <v>0</v>
      </c>
      <c r="T1939" s="11">
        <f>ROUND(T1938/C1932,2)</f>
        <v>0</v>
      </c>
      <c r="U1939" s="11">
        <f>ROUND(U1938/C1932,2)</f>
        <v>0</v>
      </c>
      <c r="V1939" s="11">
        <f>ROUND(V1938/C1932,2)</f>
        <v>0</v>
      </c>
      <c r="W1939" s="11">
        <f>ROUND(W1938/C1932,2)</f>
        <v>0</v>
      </c>
      <c r="X1939" s="11">
        <f>ROUND(X1938/C1932,2)</f>
        <v>0</v>
      </c>
      <c r="Y1939" s="11">
        <f>ROUND(Y1938/C1932,2)</f>
        <v>0</v>
      </c>
      <c r="Z1939" s="11">
        <f>ROUND(Z1938/C1932,2)</f>
        <v>0</v>
      </c>
      <c r="AA1939" s="27" t="s">
        <v>335</v>
      </c>
      <c r="AD1939" s="52" t="b">
        <f>IF(AND(G1939&gt;947.15,G1939&lt;949),3,IF(AND(G1939&gt;623.59,G1939&lt;625),4,IF(AND(G1939&gt;237.38,G1939&lt;239),5,IF(AND(G1939&gt;1986,G1939&lt;1988),6,IF(AND(G1939&gt;739.75,G1939&lt;741),7,IF(AND(G1939&gt;282.91,G1939&lt;284),8,IF(AND(G1939&gt;2681.35,G1939&lt;2683),9,IF(AND(G1939&gt;828.59,G1939&lt;830),10,IF(AND(G1939&gt;585.15,G1939&lt;587),11,IF(AND(G1939&gt;991.71,G1939&lt;993),12,IF(AND(G1939&gt;652.95,G1939&lt;654),13,IF(AND(G1939&gt;248.59,G1939&lt;250),14,IF(AND(G1939&gt;2079.39,G1939&lt;2081),15,IF(AND(G1939&gt;774.57,G1939&lt;776),16,IF(AND(G1939&gt;296.25,G1939&lt;298),17,IF(AND(G1939&gt;2807.42,G1939&lt;2809),18,IF(AND(G1939&gt;867.59,G1939&lt;869),19,IF(AND(G1939&gt;612.7,G1939&lt;614),20))))))))))))))))))</f>
        <v>0</v>
      </c>
      <c r="AE1939" s="52" t="b">
        <f>IF(AND(I1939&gt;1204.78,I1939&lt;1206),5,IF(AND(I1939&gt;1407.63,I1939&lt;1409),8,IF(AND(I1939&gt;1427.91,I1939&lt;1429),11,IF(AND(I1939&gt;1261.45,I1939&lt;1263),14,IF(AND(I1939&gt;1473.83,I1939&lt;1475),17,IF(AND(I1939&gt;1495.07,I1939&lt;1497),20))))))</f>
        <v>0</v>
      </c>
      <c r="AF1939" s="52" t="b">
        <f>IF(AND(J1939&gt;486.32,J1939&lt;488),3,IF(AND(J1939&gt;324.64,J1939&lt;326),4,IF(AND(J1939&gt;286.99,J1939&lt;288.5),5,IF(AND(J1939&gt;617.7,J1939&lt;618),6,IF(AND(J1939&gt;411.3,J1939&lt;413),7,IF(AND(J1939&gt;365.04,J1939&lt;367),8,IF(AND(J1939&gt;797.54,J1939&lt;799),9,IF(AND(J1939&gt;533.49,J1939&lt;535),10,IF(AND(J1939&gt;475.86,J1939&lt;477),11,IF(AND(J1939&gt;509.22,J1939&lt;511),12,IF(AND(J1939&gt;339.94,J1939&lt;341.2),13,IF(AND(J1939&gt;300.53,J1939&lt;302),14,IF(AND(J1939&gt;646.78,J1939&lt;648),15,IF(AND(J1939&gt;430.68,J1939&lt;432),16,IF(AND(J1939&gt;382.24,J1939&lt;384),17,IF(AND(J1939&gt;835.07,J1939&lt;837),18,IF(AND(J1939&gt;558.61,J1939&lt;560),19,IF(AND(J1939&gt;498.27,J1939&lt;500),20))))))))))))))))))</f>
        <v>0</v>
      </c>
      <c r="AG1939" s="52" t="b">
        <f>IF(AND(L1939&gt;497.89,L1939&lt;499),3,IF(AND(L1939&gt;360.29,L1939&lt;362),4,IF(AND(L1939&gt;249.38,L1939&lt;251),5,IF(AND(L1939&gt;628.22,L1939&lt;630),6,IF(AND(L1939&gt;455.21,L1939&lt;457),7,IF(AND(L1939&gt;315.16,L1939&lt;317),8,IF(AND(L1939&gt;814.35,L1939&lt;816),9,IF(AND(L1939&gt;571.19,L1939&lt;573),10,IF(AND(L1939&gt;401.59,L1939&lt;403),11,IF(AND(L1939&gt;521.33,L1939&lt;523),12,IF(AND(L1939&gt;377.28,L1939&lt;379),13,IF(AND(L1939&gt;261.15,L1939&lt;263),14,IF(AND(L1939&gt;657.8,L1939&lt;659),15,IF(AND(L1939&gt;476.66,L1939&lt;478),16,IF(AND(L1939&gt;330.01,L1939&lt;332),17,IF(AND(L1939&gt;852.67,L1939&lt;854),18,IF(AND(L1939&gt;598.08,L1939&lt;600),19,IF(AND(L1939&gt;420.51,L1939&lt;422),20))))))))))))))))))</f>
        <v>0</v>
      </c>
      <c r="AH1939" s="52" t="b">
        <f>IF(AND(Q1939&gt;358.85,Q1939&lt;360),3,IF(AND(Q1939&gt;129.83,Q1939&lt;131),4,IF(AND(Q1939&gt;77.61,Q1939&lt;79),5,IF(AND(Q1939&gt;426.19,Q1939&lt;428),6,IF(AND(Q1939&gt;159.77,Q1939&lt;161),7,IF(AND(Q1939&gt;94.38,Q1939&lt;96),8,IF(AND(Q1939&gt;567.37,Q1939&lt;569),9,IF(AND(Q1939&gt;203.4,Q1939&lt;205),10,IF(AND(Q1939&gt;131.96,Q1939&lt;133),11,IF(AND(Q1939&gt;375.76,Q1939&lt;377),12,IF(AND(Q1939&gt;135.98,Q1939&lt;137),13,IF(AND(Q1939&gt;81.31,Q1939&lt;83),14,IF(AND(Q1939&gt;446.27,Q1939&lt;448),15,IF(AND(Q1939&gt;167.32,Q1939&lt;169),16,IF(AND(Q1939&gt;98.86,Q1939&lt;100),17,IF(AND(Q1939&gt;594.08,Q1939&lt;596),18,IF(AND(Q1939&gt;213.01,Q1939&lt;215),19,IF(AND(Q1939&gt;138.21,Q1939&lt;140),20))))))))))))))))))</f>
        <v>0</v>
      </c>
      <c r="AI1939" s="52" t="b">
        <f>IF(AND(S1939&gt;195.17,S1939&lt;197),3,IF(AND(S1939&gt;88.93,S1939&lt;90),4,IF(AND(S1939&gt;47.88,S1939&lt;49),5,IF(AND(S1939&gt;245.08,S1939&lt;247),6,IF(AND(S1939&gt;111.07,S1939&lt;113),7,IF(AND(S1939&gt;60.92,S1939&lt;62),8,IF(AND(S1939&gt;296.11,S1939&lt;298),9,IF(AND(S1939&gt;139.41,S1939&lt;141),10,IF(AND(S1939&gt;78.67,S1939&lt;80),11,IF(AND(S1939&gt;204.39,S1939&lt;206),12,IF(AND(S1939&gt;93.16,S1939&lt;95),13,IF(AND(S1939&gt;50.17,S1939&lt;52),14,IF(AND(S1939&gt;256.64,S1939&lt;258),15,IF(AND(S1939&gt;116.33,S1939&lt;118),16,IF(AND(S1939&gt;63.83,S1939&lt;65),17,IF(AND(S1939&gt;310.07,S1939&lt;312),18,IF(AND(S1939&gt;146.01,S1939&lt;148),19,IF(AND(S1939&gt;82.42,S1939&lt;84),20))))))))))))))))))</f>
        <v>0</v>
      </c>
      <c r="AJ1939" s="52" t="b">
        <f>IF(AND(U1939&gt;107.35,U1939&lt;109),3,IF(AND(U1939&gt;63.65,U1939&lt;65),4,IF(AND(U1939&gt;44.75,U1939&lt;46),5,IF(AND(U1939&gt;143.27,U1939&lt;145),6,IF(AND(U1939&gt;85.58,U1939&lt;87),7,IF(AND(U1939&gt;60.46,U1939&lt;62),8,IF(AND(U1939&gt;194.16,U1939&lt;196),9,IF(AND(U1939&gt;117.24,U1939&lt;119),10,IF(AND(U1939&gt;82.88,U1939&lt;84),11,IF(AND(U1939&gt;112.44,U1939&lt;114),12,IF(AND(U1939&gt;66.69,U1939&lt;68),13,IF(AND(U1939&gt;46.9,U1939&lt;48),14,IF(AND(U1939&gt;150.05,U1939&lt;152),15,IF(AND(U1939&gt;90.65,U1939&lt;91),16,IF(AND(U1939&gt;63.34,U1939&lt;65),17,IF(AND(U1939&gt;203.34,U1939&lt;205),18,IF(AND(U1939&gt;122.8,U1939&lt;124),19,IF(AND(U1939&gt;86.83,U1939&lt;88),20))))))))))))))))))</f>
        <v>0</v>
      </c>
      <c r="AK1939" s="52" t="b">
        <f>IF(AND(V1939&gt;139.85,V1939&lt;141),3,IF(AND(V1939&gt;103.84,V1939&lt;105),4,IF(AND(V1939&gt;52.32,V1939&lt;54),5,IF(AND(V1939&gt;285.46,V1939&lt;287),6,IF(AND(V1939&gt;118.42,V1939&lt;120),7,IF(AND(V1939&gt;62.42,V1939&lt;64),8,IF(AND(V1939&gt;412.27,V1939&lt;414),9,IF(AND(V1939&gt;140.33,V1939&lt;142),10,IF(AND(V1939&gt;145,V1939&lt;147),11,IF(AND(V1939&gt;146.47,V1939&lt;148),12,IF(AND(V1939&gt;108.77,V1939&lt;110),13,IF(AND(V1939&gt;54.82,V1939&lt;56),14,IF(AND(V1939&gt;298.92,V1939&lt;300),15,IF(AND(V1939&gt;124.03,V1939&lt;126),16,IF(AND(V1939&gt;65.4,V1939&lt;67),17,IF(AND(V1939&gt;431.69,V1939&lt;433),18,IF(AND(V1939&gt;146.97,V1939&lt;148),19,IF(AND(V1939&gt;151.86,V1939&lt;153),20))))))))))))))))))</f>
        <v>0</v>
      </c>
      <c r="AL1939" s="52" t="b">
        <f>IF(AND(W1939&gt;350.42,W1939&lt;352),3,IF(AND(W1939&gt;546.22,W1939&lt;548),4,IF(AND(W1939&gt;155.33,W1939&lt;157),5,IF(AND(W1939&gt;721.99,W1939&lt;723),6,IF(AND(W1939&gt;638.96,W1939&lt;639),7,IF(AND(W1939&gt;187.79,W1939&lt;189),8,IF(AND(W1939&gt;945.4,W1939&lt;947),9,IF(AND(W1939&gt;698.46,W1939&lt;670),10,IF(AND(W1939&gt;360.7,W1939&lt;362),11,IF(AND(W1939&gt;366.94,W1939&lt;368),12,IF(AND(W1939&gt;571.94,W1939&lt;573),13,IF(AND(W1939&gt;162.68,W1939&lt;164),14,IF(AND(W1939&gt;755.97,W1939&lt;757),15,IF(AND(W1939&gt;667.99,W1939&lt;669),16,IF(AND(W1939&gt;196.66,W1939&lt;198),17,IF(AND(W1939&gt;989.88,W1939&lt;991),18,IF(AND(W1939&gt;731.33,W1939&lt;733),19,IF(AND(W1939&gt;377.7,W1939&lt;379),20))))))))))))))))))</f>
        <v>0</v>
      </c>
      <c r="AM1939" s="52" t="b">
        <f>IF(AND(Y1939&gt;46.2,Y1939&lt;46.5),3,IF(AND(Y1939&gt;18.8,Y1939&lt;19.1),4,IF(AND(Y1939&gt;15.8,Y1939&lt;16),5,IF(AND(Y1939&gt;78.7,Y1939&lt;79),6,IF(AND(Y1939&gt;32.1,Y1939&lt;32.4),7,IF(AND(Y1939&gt;26.9,Y1939&lt;27.3),8,IF(AND(Y1939&gt;125,Y1939&lt;125.5),9,IF(AND(Y1939&gt;48.2,Y1939&lt;48.52),10,IF(AND(Y1939&gt;43.1,Y1939&lt;43.6),11,IF(AND(Y1939&gt;48.53,Y1939&lt;48.7),12,IF(AND(Y1939&gt;19.6,Y1939&lt;20.1),13,IF(AND(Y1939&gt;16.5,Y1939&lt;16.9),14,IF(AND(Y1939&gt;82.4,Y1939&lt;82.8),15,IF(AND(Y1939&gt;33.6,Y1939&lt;34),16,IF(AND(Y1939&gt;28,Y1939&lt;28.6),17,IF(AND(Y1939&gt;130.8,Y1939&lt;131.4),18,IF(AND(Y1939&gt;50.5,Y1939&lt;50.9),19,IF(AND(Y1939&gt;45.2,Y1939&lt;45.8),20))))))))))))))))))</f>
        <v>0</v>
      </c>
      <c r="AO1939" s="4">
        <f t="shared" si="4440"/>
        <v>0</v>
      </c>
      <c r="AP1939" s="4">
        <f t="shared" si="4441"/>
        <v>0</v>
      </c>
      <c r="AQ1939" s="4">
        <f t="shared" si="4502"/>
        <v>0</v>
      </c>
      <c r="AU1939" s="299"/>
      <c r="AV1939" s="316"/>
      <c r="AW1939" s="317"/>
      <c r="AX1939" s="322" t="s">
        <v>53</v>
      </c>
      <c r="AY1939" s="293"/>
      <c r="AZ1939" s="11">
        <f>ROUND(AZ1938/AW1932,2)</f>
        <v>901.43</v>
      </c>
      <c r="BA1939" s="11">
        <f>ROUND(BA1938/AW1932,2)</f>
        <v>522.62</v>
      </c>
      <c r="BB1939" s="11">
        <f>ROUND(BB1938/AW1932,2)</f>
        <v>0</v>
      </c>
      <c r="BC1939" s="11">
        <f>ROUND(BC1938/AW1932,2)</f>
        <v>0</v>
      </c>
      <c r="BD1939" s="11">
        <f>ROUND(BD1938/AW1932,2)</f>
        <v>378.8</v>
      </c>
      <c r="BE1939" s="11">
        <f>ROUND(BE1938/AW1932,2)</f>
        <v>0</v>
      </c>
      <c r="BF1939" s="11">
        <f>ROUND(BF1938/AW1932,2)</f>
        <v>0</v>
      </c>
      <c r="BG1939" s="11">
        <f>ROUND(BG1938/AW1932,2)</f>
        <v>0</v>
      </c>
      <c r="BH1939" s="11">
        <f>ROUND(BH1938/AW1932,2)</f>
        <v>0</v>
      </c>
      <c r="BI1939" s="11">
        <f>ROUND(BI1938/AW1932,2)</f>
        <v>0</v>
      </c>
      <c r="BJ1939" s="11">
        <f>ROUND(BJ1938/AW1932,2)</f>
        <v>0</v>
      </c>
      <c r="BK1939" s="11">
        <f>ROUND(BK1938/AW1932,2)</f>
        <v>0</v>
      </c>
      <c r="BL1939" s="11">
        <f>ROUND(BL1938/AW1932,2)</f>
        <v>0</v>
      </c>
      <c r="BM1939" s="11">
        <f>ROUND(BM1938/AW1932,2)</f>
        <v>0</v>
      </c>
      <c r="BN1939" s="11">
        <f>ROUND(BN1938/AW1932,2)</f>
        <v>0</v>
      </c>
      <c r="BO1939" s="11">
        <f>ROUND(BO1938/AW1932,2)</f>
        <v>0</v>
      </c>
      <c r="BP1939" s="11">
        <f>ROUND(BP1938/AW1932,2)</f>
        <v>0</v>
      </c>
      <c r="BQ1939" s="11">
        <f>ROUND(BQ1938/AW1932,2)</f>
        <v>0</v>
      </c>
      <c r="BR1939" s="11">
        <f>ROUND(BR1938/AW1932,2)</f>
        <v>0</v>
      </c>
      <c r="BS1939" s="11">
        <f>ROUND(BS1938/AW1932,2)</f>
        <v>0</v>
      </c>
      <c r="BT1939" s="11">
        <f>ROUND(BT1938/AW1932,2)</f>
        <v>0</v>
      </c>
      <c r="BU1939" s="27" t="s">
        <v>335</v>
      </c>
      <c r="BX1939" s="52" t="b">
        <f>IF(AND(BA1939&gt;947.15,BA1939&lt;949),3,IF(AND(BA1939&gt;623.59,BA1939&lt;625),4,IF(AND(BA1939&gt;237.38,BA1939&lt;239),5,IF(AND(BA1939&gt;1986,BA1939&lt;1988),6,IF(AND(BA1939&gt;739.75,BA1939&lt;741),7,IF(AND(BA1939&gt;282.91,BA1939&lt;284),8,IF(AND(BA1939&gt;2681.35,BA1939&lt;2683),9,IF(AND(BA1939&gt;828.59,BA1939&lt;830),10,IF(AND(BA1939&gt;585.15,BA1939&lt;587),11,IF(AND(BA1939&gt;991.71,BA1939&lt;993),12,IF(AND(BA1939&gt;652.95,BA1939&lt;654),13,IF(AND(BA1939&gt;248.59,BA1939&lt;250),14,IF(AND(BA1939&gt;2079.39,BA1939&lt;2081),15,IF(AND(BA1939&gt;774.57,BA1939&lt;776),16,IF(AND(BA1939&gt;296.25,BA1939&lt;298),17,IF(AND(BA1939&gt;2807.42,BA1939&lt;2809),18,IF(AND(BA1939&gt;867.59,BA1939&lt;869),19,IF(AND(BA1939&gt;612.7,BA1939&lt;614),20))))))))))))))))))</f>
        <v>0</v>
      </c>
      <c r="BY1939" s="52" t="b">
        <f>IF(AND(BC1939&gt;1204.78,BC1939&lt;1206),5,IF(AND(BC1939&gt;1407.63,BC1939&lt;1409),8,IF(AND(BC1939&gt;1427.91,BC1939&lt;1429),11,IF(AND(BC1939&gt;1261.45,BC1939&lt;1263),14,IF(AND(BC1939&gt;1473.83,BC1939&lt;1475),17,IF(AND(BC1939&gt;1495.07,BC1939&lt;1497),20))))))</f>
        <v>0</v>
      </c>
      <c r="BZ1939" s="52" t="b">
        <f>IF(AND(BD1939&gt;486.32,BD1939&lt;488),3,IF(AND(BD1939&gt;324.64,BD1939&lt;326),4,IF(AND(BD1939&gt;286.99,BD1939&lt;288.5),5,IF(AND(BD1939&gt;617.7,BD1939&lt;618),6,IF(AND(BD1939&gt;411.3,BD1939&lt;413),7,IF(AND(BD1939&gt;365.04,BD1939&lt;367),8,IF(AND(BD1939&gt;797.54,BD1939&lt;799),9,IF(AND(BD1939&gt;533.49,BD1939&lt;535),10,IF(AND(BD1939&gt;475.86,BD1939&lt;477),11,IF(AND(BD1939&gt;509.22,BD1939&lt;511),12,IF(AND(BD1939&gt;339.94,BD1939&lt;341.2),13,IF(AND(BD1939&gt;300.53,BD1939&lt;302),14,IF(AND(BD1939&gt;646.78,BD1939&lt;648),15,IF(AND(BD1939&gt;430.68,BD1939&lt;432),16,IF(AND(BD1939&gt;382.24,BD1939&lt;384),17,IF(AND(BD1939&gt;835.07,BD1939&lt;837),18,IF(AND(BD1939&gt;558.61,BD1939&lt;560),19,IF(AND(BD1939&gt;498.27,BD1939&lt;500),20))))))))))))))))))</f>
        <v>0</v>
      </c>
      <c r="CA1939" s="52" t="b">
        <f>IF(AND(BF1939&gt;497.89,BF1939&lt;499),3,IF(AND(BF1939&gt;360.29,BF1939&lt;362),4,IF(AND(BF1939&gt;249.38,BF1939&lt;251),5,IF(AND(BF1939&gt;628.22,BF1939&lt;630),6,IF(AND(BF1939&gt;455.21,BF1939&lt;457),7,IF(AND(BF1939&gt;315.16,BF1939&lt;317),8,IF(AND(BF1939&gt;814.35,BF1939&lt;816),9,IF(AND(BF1939&gt;571.19,BF1939&lt;573),10,IF(AND(BF1939&gt;401.59,BF1939&lt;403),11,IF(AND(BF1939&gt;521.33,BF1939&lt;523),12,IF(AND(BF1939&gt;377.28,BF1939&lt;379),13,IF(AND(BF1939&gt;261.15,BF1939&lt;263),14,IF(AND(BF1939&gt;657.8,BF1939&lt;659),15,IF(AND(BF1939&gt;476.66,BF1939&lt;478),16,IF(AND(BF1939&gt;330.01,BF1939&lt;332),17,IF(AND(BF1939&gt;852.67,BF1939&lt;854),18,IF(AND(BF1939&gt;598.08,BF1939&lt;600),19,IF(AND(BF1939&gt;420.51,BF1939&lt;422),20))))))))))))))))))</f>
        <v>0</v>
      </c>
      <c r="CB1939" s="52" t="b">
        <f>IF(AND(BK1939&gt;358.85,BK1939&lt;360),3,IF(AND(BK1939&gt;129.83,BK1939&lt;131),4,IF(AND(BK1939&gt;77.61,BK1939&lt;79),5,IF(AND(BK1939&gt;426.19,BK1939&lt;428),6,IF(AND(BK1939&gt;159.77,BK1939&lt;161),7,IF(AND(BK1939&gt;94.38,BK1939&lt;96),8,IF(AND(BK1939&gt;567.37,BK1939&lt;569),9,IF(AND(BK1939&gt;203.4,BK1939&lt;205),10,IF(AND(BK1939&gt;131.96,BK1939&lt;133),11,IF(AND(BK1939&gt;375.76,BK1939&lt;377),12,IF(AND(BK1939&gt;135.98,BK1939&lt;137),13,IF(AND(BK1939&gt;81.31,BK1939&lt;83),14,IF(AND(BK1939&gt;446.27,BK1939&lt;448),15,IF(AND(BK1939&gt;167.32,BK1939&lt;169),16,IF(AND(BK1939&gt;98.86,BK1939&lt;100),17,IF(AND(BK1939&gt;594.08,BK1939&lt;596),18,IF(AND(BK1939&gt;213.01,BK1939&lt;215),19,IF(AND(BK1939&gt;138.21,BK1939&lt;140),20))))))))))))))))))</f>
        <v>0</v>
      </c>
      <c r="CC1939" s="52" t="b">
        <f>IF(AND(BM1939&gt;195.17,BM1939&lt;197),3,IF(AND(BM1939&gt;88.93,BM1939&lt;90),4,IF(AND(BM1939&gt;47.88,BM1939&lt;49),5,IF(AND(BM1939&gt;245.08,BM1939&lt;247),6,IF(AND(BM1939&gt;111.07,BM1939&lt;113),7,IF(AND(BM1939&gt;60.92,BM1939&lt;62),8,IF(AND(BM1939&gt;296.11,BM1939&lt;298),9,IF(AND(BM1939&gt;139.41,BM1939&lt;141),10,IF(AND(BM1939&gt;78.67,BM1939&lt;80),11,IF(AND(BM1939&gt;204.39,BM1939&lt;206),12,IF(AND(BM1939&gt;93.16,BM1939&lt;95),13,IF(AND(BM1939&gt;50.17,BM1939&lt;52),14,IF(AND(BM1939&gt;256.64,BM1939&lt;258),15,IF(AND(BM1939&gt;116.33,BM1939&lt;118),16,IF(AND(BM1939&gt;63.83,BM1939&lt;65),17,IF(AND(BM1939&gt;310.07,BM1939&lt;312),18,IF(AND(BM1939&gt;146.01,BM1939&lt;148),19,IF(AND(BM1939&gt;82.42,BM1939&lt;84),20))))))))))))))))))</f>
        <v>0</v>
      </c>
      <c r="CD1939" s="52" t="b">
        <f>IF(AND(BO1939&gt;107.35,BO1939&lt;109),3,IF(AND(BO1939&gt;63.65,BO1939&lt;65),4,IF(AND(BO1939&gt;44.75,BO1939&lt;46),5,IF(AND(BO1939&gt;143.27,BO1939&lt;145),6,IF(AND(BO1939&gt;85.58,BO1939&lt;87),7,IF(AND(BO1939&gt;60.46,BO1939&lt;62),8,IF(AND(BO1939&gt;194.16,BO1939&lt;196),9,IF(AND(BO1939&gt;117.24,BO1939&lt;119),10,IF(AND(BO1939&gt;82.88,BO1939&lt;84),11,IF(AND(BO1939&gt;112.44,BO1939&lt;114),12,IF(AND(BO1939&gt;66.69,BO1939&lt;68),13,IF(AND(BO1939&gt;46.9,BO1939&lt;48),14,IF(AND(BO1939&gt;150.05,BO1939&lt;152),15,IF(AND(BO1939&gt;90.65,BO1939&lt;91),16,IF(AND(BO1939&gt;63.34,BO1939&lt;65),17,IF(AND(BO1939&gt;203.34,BO1939&lt;205),18,IF(AND(BO1939&gt;122.8,BO1939&lt;124),19,IF(AND(BO1939&gt;86.83,BO1939&lt;88),20))))))))))))))))))</f>
        <v>0</v>
      </c>
      <c r="CE1939" s="52" t="b">
        <f>IF(AND(BP1939&gt;139.85,BP1939&lt;141),3,IF(AND(BP1939&gt;103.84,BP1939&lt;105),4,IF(AND(BP1939&gt;52.32,BP1939&lt;54),5,IF(AND(BP1939&gt;285.46,BP1939&lt;287),6,IF(AND(BP1939&gt;118.42,BP1939&lt;120),7,IF(AND(BP1939&gt;62.42,BP1939&lt;64),8,IF(AND(BP1939&gt;412.27,BP1939&lt;414),9,IF(AND(BP1939&gt;140.33,BP1939&lt;142),10,IF(AND(BP1939&gt;145,BP1939&lt;147),11,IF(AND(BP1939&gt;146.47,BP1939&lt;148),12,IF(AND(BP1939&gt;108.77,BP1939&lt;110),13,IF(AND(BP1939&gt;54.82,BP1939&lt;56),14,IF(AND(BP1939&gt;298.92,BP1939&lt;300),15,IF(AND(BP1939&gt;124.03,BP1939&lt;126),16,IF(AND(BP1939&gt;65.4,BP1939&lt;67),17,IF(AND(BP1939&gt;431.69,BP1939&lt;433),18,IF(AND(BP1939&gt;146.97,BP1939&lt;148),19,IF(AND(BP1939&gt;151.86,BP1939&lt;153),20))))))))))))))))))</f>
        <v>0</v>
      </c>
      <c r="CF1939" s="52" t="b">
        <f>IF(AND(BQ1939&gt;350.42,BQ1939&lt;352),3,IF(AND(BQ1939&gt;546.22,BQ1939&lt;548),4,IF(AND(BQ1939&gt;155.33,BQ1939&lt;157),5,IF(AND(BQ1939&gt;721.99,BQ1939&lt;723),6,IF(AND(BQ1939&gt;638.96,BQ1939&lt;639),7,IF(AND(BQ1939&gt;187.79,BQ1939&lt;189),8,IF(AND(BQ1939&gt;945.4,BQ1939&lt;947),9,IF(AND(BQ1939&gt;698.46,BQ1939&lt;670),10,IF(AND(BQ1939&gt;360.7,BQ1939&lt;362),11,IF(AND(BQ1939&gt;366.94,BQ1939&lt;368),12,IF(AND(BQ1939&gt;571.94,BQ1939&lt;573),13,IF(AND(BQ1939&gt;162.68,BQ1939&lt;164),14,IF(AND(BQ1939&gt;755.97,BQ1939&lt;757),15,IF(AND(BQ1939&gt;667.99,BQ1939&lt;669),16,IF(AND(BQ1939&gt;196.66,BQ1939&lt;198),17,IF(AND(BQ1939&gt;989.88,BQ1939&lt;991),18,IF(AND(BQ1939&gt;731.33,BQ1939&lt;733),19,IF(AND(BQ1939&gt;377.7,BQ1939&lt;379),20))))))))))))))))))</f>
        <v>0</v>
      </c>
      <c r="CG1939" s="52" t="b">
        <f>IF(AND(BS1939&gt;46.2,BS1939&lt;46.5),3,IF(AND(BS1939&gt;18.8,BS1939&lt;19.1),4,IF(AND(BS1939&gt;15.8,BS1939&lt;16),5,IF(AND(BS1939&gt;78.7,BS1939&lt;79),6,IF(AND(BS1939&gt;32.1,BS1939&lt;32.4),7,IF(AND(BS1939&gt;26.9,BS1939&lt;27.3),8,IF(AND(BS1939&gt;125,BS1939&lt;125.5),9,IF(AND(BS1939&gt;48.2,BS1939&lt;48.52),10,IF(AND(BS1939&gt;43.1,BS1939&lt;43.6),11,IF(AND(BS1939&gt;48.53,BS1939&lt;48.7),12,IF(AND(BS1939&gt;19.6,BS1939&lt;20.1),13,IF(AND(BS1939&gt;16.5,BS1939&lt;16.9),14,IF(AND(BS1939&gt;82.4,BS1939&lt;82.8),15,IF(AND(BS1939&gt;33.6,BS1939&lt;34),16,IF(AND(BS1939&gt;28,BS1939&lt;28.6),17,IF(AND(BS1939&gt;130.8,BS1939&lt;131.4),18,IF(AND(BS1939&gt;50.5,BS1939&lt;50.9),19,IF(AND(BS1939&gt;45.2,BS1939&lt;45.8),20))))))))))))))))))</f>
        <v>0</v>
      </c>
    </row>
    <row r="1940" spans="1:88" ht="90" customHeight="1">
      <c r="A1940" s="300"/>
      <c r="B1940" s="300"/>
      <c r="C1940" s="309"/>
      <c r="D1940" s="292" t="s">
        <v>54</v>
      </c>
      <c r="E1940" s="293"/>
      <c r="F1940" s="10" t="s">
        <v>36</v>
      </c>
      <c r="G1940" s="12">
        <f>IF(AD1940=FALSE,0,AD1940)</f>
        <v>0</v>
      </c>
      <c r="H1940" s="12" t="s">
        <v>36</v>
      </c>
      <c r="I1940" s="12">
        <f>IF(AE1940=FALSE,0,AE1940)</f>
        <v>0</v>
      </c>
      <c r="J1940" s="12">
        <f>IF(AF1940=FALSE,0,AF1940)</f>
        <v>0</v>
      </c>
      <c r="K1940" s="12" t="s">
        <v>36</v>
      </c>
      <c r="L1940" s="12">
        <f>IF(AG1940=FALSE,0,AG1940)</f>
        <v>0</v>
      </c>
      <c r="M1940" s="12" t="s">
        <v>36</v>
      </c>
      <c r="N1940" s="12" t="s">
        <v>36</v>
      </c>
      <c r="O1940" s="12" t="s">
        <v>36</v>
      </c>
      <c r="P1940" s="12" t="s">
        <v>36</v>
      </c>
      <c r="Q1940" s="12">
        <f>IF(AH1940=FALSE,0,AH1940)</f>
        <v>0</v>
      </c>
      <c r="R1940" s="12" t="s">
        <v>36</v>
      </c>
      <c r="S1940" s="12">
        <f>IF(AI1940=FALSE,0,AI1940)</f>
        <v>0</v>
      </c>
      <c r="T1940" s="12" t="s">
        <v>36</v>
      </c>
      <c r="U1940" s="12">
        <f>IF(AJ1940=FALSE,0,AJ1940)</f>
        <v>0</v>
      </c>
      <c r="V1940" s="12">
        <f>IF(AK1940=FALSE,0,AK1940)</f>
        <v>0</v>
      </c>
      <c r="W1940" s="12">
        <f>IF(AL1940=FALSE,0,AL1940)</f>
        <v>0</v>
      </c>
      <c r="X1940" s="12" t="s">
        <v>36</v>
      </c>
      <c r="Y1940" s="12">
        <f>IF(AM1940=FALSE,0,AM1940)</f>
        <v>0</v>
      </c>
      <c r="Z1940" s="12" t="s">
        <v>36</v>
      </c>
      <c r="AA1940" s="27" t="s">
        <v>336</v>
      </c>
      <c r="AD1940" s="52" t="b">
        <f>IF(AD1939=3,948.15,IF(AD1939=4,624.59,IF(AD1939=5,238.38,IF(AD1939=6,1987,IF(AD1939=7,740.75,IF(AD1939=8,283.91,IF(AD1939=9,2682.35,IF(AD1939=10,829.59,IF(AD1939=11,586.15,IF(AD1939=12,992.71,IF(AD1939=13,653.95,IF(AD1939=14,249.59,IF(AD1939=15,2080.39,IF(AD1939=16,775.57,IF(AD1939=17,297.25,IF(AD1939=18,2808.42,IF(AD1939=19,868.59,IF(AD1939=20,613.7))))))))))))))))))</f>
        <v>0</v>
      </c>
      <c r="AE1940" s="52" t="b">
        <f>IF(AE1939=5,1205.78,IF(AE1939=8,1408.63,IF(AE1939=11,1428.91,IF(AE1939=14,1262.45,IF(AE1939=17,1474.83,IF(AE1939=20,1496.07))))))</f>
        <v>0</v>
      </c>
      <c r="AF1940" s="52" t="b">
        <f>IF(AF1939=3,487.32,IF(AF1939=4,325.64,IF(AF1939=5,287.99,IF(AF1939=6,618.7,IF(AF1939=7,412.3,IF(AF1939=8,366.04,IF(AF1939=9,798.54,IF(AF1939=10,534.49,IF(AF1939=11,476.86,IF(AF1939=12,510.22,IF(AF1939=13,340.94,IF(AF1939=14,301.53,IF(AF1939=15,647.78,IF(AF1939=16,431.68,IF(AF1939=17,383.24,IF(AF1939=18,836.07,IF(AF1939=19,559.61,IF(AF1939=20,499.27))))))))))))))))))</f>
        <v>0</v>
      </c>
      <c r="AG1940" s="52" t="b">
        <f>IF(AG1939=3,498.89,IF(AG1939=4,361.29,IF(AG1939=5,250.38,IF(AG1939=6,629.22,IF(AG1939=7,456.21,IF(AG1939=8,316.16,IF(AG1939=9,815.35,IF(AG1939=10,572.19,IF(AG1939=11,402.59,IF(AG1939=12,522.33,IF(AG1939=13,378.28,IF(AG1939=14,262.15,IF(AG1939=15,658.8,IF(AG1939=16,477.66,IF(AG1939=17,331.01,IF(AG1939=18,853.67,IF(AG1939=19,599.08,IF(AG1939=20,421.51))))))))))))))))))</f>
        <v>0</v>
      </c>
      <c r="AH1940" s="52" t="b">
        <f>IF(AH1939=3,359.85,IF(AH1939=4,130.83,IF(AH1939=5,78.61,IF(AH1939=6,427.19,IF(AH1939=7,160.77,IF(AH1939=8,95.38,IF(AH1939=9,568.37,IF(AH1939=10,204.4,IF(AH1939=11,132.96,IF(AH1939=12,376.76,IF(AH1939=13,136.98,IF(AH1939=14,82.31,IF(AH1939=15,447.27,IF(AH1939=16,168.32,IF(AH1939=17,99.86,IF(AH1939=18,595.08,IF(AH1939=19,214.01,IF(AH1939=20,139.21))))))))))))))))))</f>
        <v>0</v>
      </c>
      <c r="AI1940" s="52" t="b">
        <f>IF(AI1939=3,196.17,IF(AI1939=4,89.93,IF(AI1939=5,48.88,IF(AI1939=6,246.08,IF(AI1939=7,112.07,IF(AI1939=8,61.92,IF(AI1939=9,297.11,IF(AI1939=10,140.41,IF(AI1939=11,79.67,IF(AI1939=12,205.39,IF(AI1939=13,94.16,IF(AI1939=14,51.17,IF(AI1939=15,257.64,IF(AI1939=16,117.33,IF(AI1939=17,64.83,IF(AI1939=18,311.07,IF(AI1939=19,147.01,IF(AI1939=20,83.42))))))))))))))))))</f>
        <v>0</v>
      </c>
      <c r="AJ1940" s="52" t="b">
        <f>IF(AJ1939=3,108.35,IF(AJ1939=4,64.65,IF(AJ1939=5,45.75,IF(AJ1939=6,144.27,IF(AJ1939=7,86.58,IF(AJ1939=8,61.46,IF(AJ1939=9,195.16,IF(AJ1939=10,118.24,IF(AJ1939=11,83.88,IF(AJ1939=12,113.44,IF(AJ1939=13,67.69,IF(AJ1939=14,47.9,IF(AJ1939=15,151.05,IF(AJ1939=16,90.65,IF(AJ1939=17,64.34,IF(AJ1939=18,204.34,IF(AJ1939=19,123.8,IF(AJ1939=20,87.83))))))))))))))))))</f>
        <v>0</v>
      </c>
      <c r="AK1940" s="52" t="b">
        <f>IF(AK1939=3,140.85,IF(AK1939=4,104.84,IF(AK1939=5,53.32,IF(AK1939=6,286.46,IF(AK1939=7,119.42,IF(AK1939=8,63.42,IF(AK1939=9,413.27,IF(AK1939=10,141.33,IF(AK1939=11,146,IF(AK1939=12,147.47,IF(AK1939=13,109.77,IF(AK1939=14,55.82,IF(AK1939=15,299.92,IF(AK1939=16,125.03,IF(AK1939=17,66.4,IF(AK1939=18,432.69,IF(AK1939=19,147.97,IF(AK1939=20,152.86))))))))))))))))))</f>
        <v>0</v>
      </c>
      <c r="AL1940" s="52" t="b">
        <f>IF(AL1939=3,351.42,IF(AL1939=4,547.22,IF(AL1939=5,156.33,IF(AL1939=6,722.99,IF(AL1939=7,638.96,IF(AL1939=8,188.79,IF(AL1939=9,946.4,IF(AL1939=10,699.46,IF(AL1939=11,361.7,IF(AL1939=12,367.94,IF(AL1939=13,572.94,IF(AL1939=14,163.68,IF(AL1939=15,756.97,IF(AL1939=16,668.99,IF(AL1939=17,197.66,IF(AL1939=18,990.88,IF(AL1939=19,732.33,IF(AL1939=20,378.7))))))))))))))))))</f>
        <v>0</v>
      </c>
      <c r="AM1940" s="52" t="b">
        <f>IF(AM1939=3,46.41,IF(AM1939=4,19.01,IF(AM1939=5,15.96,IF(AM1939=6,78.9,IF(AM1939=7,32.34,IF(AM1939=8,27.09,IF(AM1939=9,125.27,IF(AM1939=10,48.48,IF(AM1939=11,43.47,IF(AM1939=12,48.59,IF(AM1939=13,19.9,IF(AM1939=14,16.71,IF(AM1939=15,82.61,IF(AM1939=16,33.86,IF(AM1939=17,28.36,IF(AM1939=18,131.15,IF(AM1939=19,50.76,IF(AM1939=20,45.51))))))))))))))))))</f>
        <v>0</v>
      </c>
      <c r="AO1940" s="4">
        <f t="shared" si="4440"/>
        <v>0</v>
      </c>
      <c r="AP1940" s="4">
        <f t="shared" si="4441"/>
        <v>0</v>
      </c>
      <c r="AQ1940" s="4">
        <f t="shared" si="4502"/>
        <v>0</v>
      </c>
      <c r="AU1940" s="300"/>
      <c r="AV1940" s="316"/>
      <c r="AW1940" s="317"/>
      <c r="AX1940" s="322" t="s">
        <v>54</v>
      </c>
      <c r="AY1940" s="293"/>
      <c r="AZ1940" s="10" t="s">
        <v>36</v>
      </c>
      <c r="BA1940" s="12">
        <f>IF(BX1940=FALSE,0,BX1940)</f>
        <v>0</v>
      </c>
      <c r="BB1940" s="12" t="s">
        <v>36</v>
      </c>
      <c r="BC1940" s="12">
        <f>IF(BY1940=FALSE,0,BY1940)</f>
        <v>0</v>
      </c>
      <c r="BD1940" s="12">
        <f>IF(BZ1940=FALSE,0,BZ1940)</f>
        <v>0</v>
      </c>
      <c r="BE1940" s="12" t="s">
        <v>36</v>
      </c>
      <c r="BF1940" s="12">
        <f>IF(CA1940=FALSE,0,CA1940)</f>
        <v>0</v>
      </c>
      <c r="BG1940" s="12" t="s">
        <v>36</v>
      </c>
      <c r="BH1940" s="12" t="s">
        <v>36</v>
      </c>
      <c r="BI1940" s="12" t="s">
        <v>36</v>
      </c>
      <c r="BJ1940" s="12" t="s">
        <v>36</v>
      </c>
      <c r="BK1940" s="12">
        <f>IF(CB1940=FALSE,0,CB1940)</f>
        <v>0</v>
      </c>
      <c r="BL1940" s="12" t="s">
        <v>36</v>
      </c>
      <c r="BM1940" s="12">
        <f>IF(CC1940=FALSE,0,CC1940)</f>
        <v>0</v>
      </c>
      <c r="BN1940" s="12" t="s">
        <v>36</v>
      </c>
      <c r="BO1940" s="12">
        <f>IF(CD1940=FALSE,0,CD1940)</f>
        <v>0</v>
      </c>
      <c r="BP1940" s="12">
        <f>IF(CE1940=FALSE,0,CE1940)</f>
        <v>0</v>
      </c>
      <c r="BQ1940" s="12">
        <f>IF(CF1940=FALSE,0,CF1940)</f>
        <v>0</v>
      </c>
      <c r="BR1940" s="12" t="s">
        <v>36</v>
      </c>
      <c r="BS1940" s="12">
        <f>IF(CG1940=FALSE,0,CG1940)</f>
        <v>0</v>
      </c>
      <c r="BT1940" s="12" t="s">
        <v>36</v>
      </c>
      <c r="BU1940" s="27" t="s">
        <v>336</v>
      </c>
      <c r="BX1940" s="52" t="b">
        <f>IF(AD1939=3,1896.3,IF(AD1939=4,1249.18,IF(AD1939=5,476.76,IF(AD1939=6,3974,IF(AD1939=7,1481.5,IF(AD1939=8,567.82,IF(AD1939=9,5364.7,IF(AD1939=10,1659.18,IF(AD1939=11,1172.3)))))))))</f>
        <v>0</v>
      </c>
      <c r="BY1940" s="52" t="b">
        <f>IF(AE1939=5,2411.56,IF(AE1939=8,2817.26,IF(AE1939=11,2857.82)))</f>
        <v>0</v>
      </c>
      <c r="BZ1940" s="52" t="b">
        <f>IF(AF1939=3,974.64,IF(AF1939=4,651.28,IF(AF1939=5,575.98,IF(AF1939=6,1237.4,IF(AF1939=7,824.6,IF(AF1939=8,732.08,IF(AF1939=9,1597.08,IF(AF1939=10,1068.98,IF(AF1939=11,953.72)))))))))</f>
        <v>0</v>
      </c>
      <c r="CA1940" s="52" t="b">
        <f>IF(AG1939=3,997.78,IF(AG1939=4,722.58,IF(AG1939=5,500.76,IF(AG1939=6,1258.44,IF(AG1939=7,912.42,IF(AG1939=8,632.32,IF(AG1939=9,1630.7,IF(AG1939=10,1144.38,IF(AG1939=11,805.18)))))))))</f>
        <v>0</v>
      </c>
      <c r="CB1940" s="52" t="b">
        <f>IF(AH1939=3,719.7,IF(AH1939=4,261.66,IF(AH1939=5,157.22,IF(AH1939=6,854.38,IF(AH1939=7,321.54,IF(AH1939=8,190.76,IF(AH1939=9,1136.74,IF(AH1939=10,408.8,IF(AH1939=11,265.92)))))))))</f>
        <v>0</v>
      </c>
      <c r="CC1940" s="52" t="b">
        <f>IF(AI1939=3,392.34,IF(AI1939=4,179.86,IF(AI1939=5,97.76,IF(AI1939=6,492.16,IF(AI1939=7,224.14,IF(AI1939=8,123.84,IF(AI1939=9,594.22,IF(AI1939=10,280.82,IF(AI1939=11,159.34)))))))))</f>
        <v>0</v>
      </c>
      <c r="CD1940" s="52" t="b">
        <f>IF(AJ1939=3,216.7,IF(AJ1939=4,129.3,IF(AJ1939=5,91.5,IF(AJ1939=6,288.54,IF(AJ1939=7,173.16,IF(AJ1939=8,122.92,IF(AJ1939=9,390.32,IF(AJ1939=10,236.48,IF(AJ1939=11,167.76)))))))))</f>
        <v>0</v>
      </c>
      <c r="CE1940" s="52" t="b">
        <f>IF(AK1939=3,281.7,IF(AK1939=4,209.68,IF(AK1939=5,106.64,IF(AK1939=6,572.92,IF(AK1939=7,238.84,IF(AK1939=8,126.84,IF(AK1939=9,826.54,IF(AK1939=10,282.66,IF(AK1939=11,292)))))))))</f>
        <v>0</v>
      </c>
      <c r="CF1940" s="52" t="b">
        <f>IF(AL1939=3,702.84,IF(AL1939=4,1094.44,IF(AL1939=5,312.66,IF(AL1939=6,1445.98,IF(AL1939=7,1277.92,IF(AL1939=8,377.58,IF(AL1939=9,1892.8,IF(AL1939=10,1398.92,IF(AL1939=11,723.4)))))))))</f>
        <v>0</v>
      </c>
      <c r="CG1940" s="52" t="b">
        <f>IF(AM1939=3,92.82,IF(AM1939=4,38.02,IF(AM1939=5,31.92,IF(AM1939=6,157.8,IF(AM1939=7,64.68,IF(AM1939=8,54.18,IF(AM1939=9,250.54,IF(AM1939=10,96.96,IF(AM1939=11,86.94)))))))))</f>
        <v>0</v>
      </c>
    </row>
    <row r="1941" spans="1:88" ht="30" customHeight="1">
      <c r="A1941" s="280"/>
      <c r="B1941" s="282" t="s">
        <v>468</v>
      </c>
      <c r="C1941" s="284">
        <f>AW1941</f>
        <v>504726.93</v>
      </c>
      <c r="D1941" s="286" t="s">
        <v>27</v>
      </c>
      <c r="E1941" s="3" t="s">
        <v>28</v>
      </c>
      <c r="F1941" s="10">
        <f t="shared" ref="F1941:Z1941" si="4526">F18+F47+F76+F105+F143+F181+F210+F266+F295+F342+F371+F418+F492+F530+F568+F634+F780+F872+F928+F1569+F1634+F1708+F1746+F1838+F1876+F1914</f>
        <v>15843555.3825</v>
      </c>
      <c r="G1941" s="10">
        <f t="shared" si="4526"/>
        <v>13547084.062500002</v>
      </c>
      <c r="H1941" s="10">
        <f t="shared" si="4526"/>
        <v>0</v>
      </c>
      <c r="I1941" s="10">
        <f t="shared" si="4526"/>
        <v>0</v>
      </c>
      <c r="J1941" s="10">
        <f t="shared" si="4526"/>
        <v>0</v>
      </c>
      <c r="K1941" s="10">
        <f t="shared" si="4526"/>
        <v>0</v>
      </c>
      <c r="L1941" s="10">
        <f t="shared" si="4526"/>
        <v>1421712.28</v>
      </c>
      <c r="M1941" s="10">
        <f t="shared" si="4526"/>
        <v>1421712.28</v>
      </c>
      <c r="N1941" s="10">
        <f t="shared" si="4526"/>
        <v>0</v>
      </c>
      <c r="O1941" s="10">
        <f t="shared" si="4526"/>
        <v>0</v>
      </c>
      <c r="P1941" s="10">
        <f t="shared" si="4526"/>
        <v>0</v>
      </c>
      <c r="Q1941" s="10">
        <f t="shared" si="4526"/>
        <v>0</v>
      </c>
      <c r="R1941" s="10">
        <f t="shared" si="4526"/>
        <v>0</v>
      </c>
      <c r="S1941" s="10">
        <f t="shared" si="4526"/>
        <v>314368.30100000004</v>
      </c>
      <c r="T1941" s="10">
        <f t="shared" si="4526"/>
        <v>0</v>
      </c>
      <c r="U1941" s="10">
        <f t="shared" si="4526"/>
        <v>41281.35</v>
      </c>
      <c r="V1941" s="10">
        <f t="shared" si="4526"/>
        <v>464916.39</v>
      </c>
      <c r="W1941" s="10">
        <f t="shared" si="4526"/>
        <v>0</v>
      </c>
      <c r="X1941" s="10">
        <f t="shared" si="4526"/>
        <v>0</v>
      </c>
      <c r="Y1941" s="10">
        <f t="shared" si="4526"/>
        <v>54192.998999999996</v>
      </c>
      <c r="Z1941" s="10">
        <f t="shared" si="4526"/>
        <v>0</v>
      </c>
      <c r="AA1941" s="27" t="s">
        <v>328</v>
      </c>
      <c r="AT1941" s="32">
        <f>BA1941+BC1941+BD1941+BF1941+BK1941+BM1941+BO1941+BP1941+BQ1941+BS1941+BT1941</f>
        <v>322838546.88999999</v>
      </c>
      <c r="AU1941" s="280"/>
      <c r="AV1941" s="282" t="s">
        <v>468</v>
      </c>
      <c r="AW1941" s="284">
        <f>AW1959-AW1950</f>
        <v>504726.93</v>
      </c>
      <c r="AX1941" s="290" t="s">
        <v>27</v>
      </c>
      <c r="AY1941" s="3" t="s">
        <v>28</v>
      </c>
      <c r="AZ1941" s="10">
        <f>AZ1959-AZ1950</f>
        <v>322838546.88999999</v>
      </c>
      <c r="BA1941" s="10">
        <f t="shared" ref="BA1941:BT1946" si="4527">BA1959-BA1950</f>
        <v>237076582.29999998</v>
      </c>
      <c r="BB1941" s="10">
        <f t="shared" si="4527"/>
        <v>0</v>
      </c>
      <c r="BC1941" s="10">
        <f t="shared" si="4527"/>
        <v>0</v>
      </c>
      <c r="BD1941" s="10">
        <f t="shared" si="4527"/>
        <v>17614976.73</v>
      </c>
      <c r="BE1941" s="10">
        <f t="shared" si="4527"/>
        <v>0</v>
      </c>
      <c r="BF1941" s="10">
        <f t="shared" si="4527"/>
        <v>46152057.490000002</v>
      </c>
      <c r="BG1941" s="10">
        <f t="shared" si="4527"/>
        <v>46152057.490000002</v>
      </c>
      <c r="BH1941" s="10">
        <f t="shared" si="4527"/>
        <v>676840</v>
      </c>
      <c r="BI1941" s="10">
        <f t="shared" si="4527"/>
        <v>0</v>
      </c>
      <c r="BJ1941" s="10">
        <f t="shared" si="4527"/>
        <v>0</v>
      </c>
      <c r="BK1941" s="10">
        <f t="shared" si="4527"/>
        <v>15273376.76</v>
      </c>
      <c r="BL1941" s="10">
        <f t="shared" si="4527"/>
        <v>0</v>
      </c>
      <c r="BM1941" s="10">
        <f t="shared" si="4527"/>
        <v>2547339.19</v>
      </c>
      <c r="BN1941" s="10">
        <f t="shared" si="4527"/>
        <v>0</v>
      </c>
      <c r="BO1941" s="10">
        <f t="shared" si="4527"/>
        <v>2245290.04</v>
      </c>
      <c r="BP1941" s="10">
        <f t="shared" si="4527"/>
        <v>1928924.38</v>
      </c>
      <c r="BQ1941" s="10">
        <f t="shared" si="4527"/>
        <v>0</v>
      </c>
      <c r="BR1941" s="10">
        <f t="shared" si="4527"/>
        <v>0</v>
      </c>
      <c r="BS1941" s="10">
        <f t="shared" si="4527"/>
        <v>0</v>
      </c>
      <c r="BT1941" s="10">
        <f t="shared" si="4527"/>
        <v>0</v>
      </c>
      <c r="BU1941" s="27" t="s">
        <v>328</v>
      </c>
      <c r="CI1941" s="32">
        <f>BF1941-BG1941</f>
        <v>0</v>
      </c>
    </row>
    <row r="1942" spans="1:88" ht="60">
      <c r="A1942" s="281"/>
      <c r="B1942" s="283"/>
      <c r="C1942" s="285"/>
      <c r="D1942" s="287"/>
      <c r="E1942" s="3" t="s">
        <v>29</v>
      </c>
      <c r="F1942" s="10">
        <f t="shared" ref="F1942:F1946" si="4528">G1942+I1942+J1942+L1942+Q1942+S1942+U1942+V1942+W1942+Y1942+Z1942</f>
        <v>0</v>
      </c>
      <c r="G1942" s="207"/>
      <c r="H1942" s="207"/>
      <c r="I1942" s="207"/>
      <c r="J1942" s="207"/>
      <c r="K1942" s="207"/>
      <c r="L1942" s="207"/>
      <c r="M1942" s="207"/>
      <c r="N1942" s="207"/>
      <c r="O1942" s="207"/>
      <c r="P1942" s="207"/>
      <c r="Q1942" s="207"/>
      <c r="R1942" s="207"/>
      <c r="S1942" s="207"/>
      <c r="T1942" s="207"/>
      <c r="U1942" s="207"/>
      <c r="V1942" s="207"/>
      <c r="W1942" s="207"/>
      <c r="X1942" s="207"/>
      <c r="Y1942" s="207"/>
      <c r="Z1942" s="207"/>
      <c r="AA1942" s="27" t="s">
        <v>329</v>
      </c>
      <c r="AT1942" s="32">
        <f t="shared" ref="AT1942:AT1947" si="4529">BA1942+BC1942+BD1942+BF1942+BK1942+BM1942+BO1942+BP1942+BQ1942+BS1942+BT1942</f>
        <v>2217677.1300000004</v>
      </c>
      <c r="AU1942" s="281"/>
      <c r="AV1942" s="283"/>
      <c r="AW1942" s="285"/>
      <c r="AX1942" s="290"/>
      <c r="AY1942" s="3" t="s">
        <v>29</v>
      </c>
      <c r="AZ1942" s="10">
        <f t="shared" ref="AZ1942:BO1946" si="4530">AZ1960-AZ1951</f>
        <v>2217677.1300000004</v>
      </c>
      <c r="BA1942" s="10">
        <f t="shared" si="4530"/>
        <v>0</v>
      </c>
      <c r="BB1942" s="10">
        <f t="shared" si="4530"/>
        <v>0</v>
      </c>
      <c r="BC1942" s="10">
        <f t="shared" si="4530"/>
        <v>2217677.1300000004</v>
      </c>
      <c r="BD1942" s="10">
        <f t="shared" si="4530"/>
        <v>0</v>
      </c>
      <c r="BE1942" s="10">
        <f t="shared" si="4530"/>
        <v>0</v>
      </c>
      <c r="BF1942" s="10">
        <f t="shared" si="4530"/>
        <v>0</v>
      </c>
      <c r="BG1942" s="10">
        <f t="shared" si="4530"/>
        <v>0</v>
      </c>
      <c r="BH1942" s="10">
        <f t="shared" si="4530"/>
        <v>0</v>
      </c>
      <c r="BI1942" s="10">
        <f t="shared" si="4530"/>
        <v>0</v>
      </c>
      <c r="BJ1942" s="10">
        <f t="shared" si="4530"/>
        <v>0</v>
      </c>
      <c r="BK1942" s="10">
        <f t="shared" si="4530"/>
        <v>0</v>
      </c>
      <c r="BL1942" s="10">
        <f t="shared" si="4530"/>
        <v>0</v>
      </c>
      <c r="BM1942" s="10">
        <f t="shared" si="4530"/>
        <v>0</v>
      </c>
      <c r="BN1942" s="10">
        <f t="shared" si="4530"/>
        <v>0</v>
      </c>
      <c r="BO1942" s="10">
        <f t="shared" si="4530"/>
        <v>0</v>
      </c>
      <c r="BP1942" s="10">
        <f t="shared" si="4527"/>
        <v>0</v>
      </c>
      <c r="BQ1942" s="10">
        <f t="shared" si="4527"/>
        <v>0</v>
      </c>
      <c r="BR1942" s="10">
        <f t="shared" si="4527"/>
        <v>0</v>
      </c>
      <c r="BS1942" s="10">
        <f t="shared" si="4527"/>
        <v>0</v>
      </c>
      <c r="BT1942" s="10">
        <f t="shared" si="4527"/>
        <v>0</v>
      </c>
      <c r="BU1942" s="27" t="s">
        <v>329</v>
      </c>
    </row>
    <row r="1943" spans="1:88" ht="105">
      <c r="A1943" s="281"/>
      <c r="B1943" s="283"/>
      <c r="C1943" s="285"/>
      <c r="D1943" s="286" t="s">
        <v>30</v>
      </c>
      <c r="E1943" s="3" t="s">
        <v>31</v>
      </c>
      <c r="F1943" s="10">
        <f t="shared" si="4528"/>
        <v>0</v>
      </c>
      <c r="G1943" s="207"/>
      <c r="H1943" s="207"/>
      <c r="I1943" s="207"/>
      <c r="J1943" s="207"/>
      <c r="K1943" s="207"/>
      <c r="L1943" s="207"/>
      <c r="M1943" s="207"/>
      <c r="N1943" s="207"/>
      <c r="O1943" s="207"/>
      <c r="P1943" s="207"/>
      <c r="Q1943" s="207"/>
      <c r="R1943" s="207"/>
      <c r="S1943" s="207"/>
      <c r="T1943" s="207"/>
      <c r="U1943" s="207"/>
      <c r="V1943" s="207"/>
      <c r="W1943" s="207"/>
      <c r="X1943" s="207"/>
      <c r="Y1943" s="207"/>
      <c r="Z1943" s="207"/>
      <c r="AA1943" s="27" t="s">
        <v>330</v>
      </c>
      <c r="AT1943" s="32">
        <f t="shared" si="4529"/>
        <v>86085558.770000026</v>
      </c>
      <c r="AU1943" s="281"/>
      <c r="AV1943" s="283"/>
      <c r="AW1943" s="285"/>
      <c r="AX1943" s="290" t="s">
        <v>30</v>
      </c>
      <c r="AY1943" s="3" t="s">
        <v>31</v>
      </c>
      <c r="AZ1943" s="10">
        <f t="shared" si="4530"/>
        <v>86085558.770000026</v>
      </c>
      <c r="BA1943" s="10">
        <f t="shared" si="4527"/>
        <v>0</v>
      </c>
      <c r="BB1943" s="10">
        <f t="shared" si="4527"/>
        <v>0</v>
      </c>
      <c r="BC1943" s="10">
        <f t="shared" si="4527"/>
        <v>86085558.770000026</v>
      </c>
      <c r="BD1943" s="10">
        <f t="shared" si="4527"/>
        <v>0</v>
      </c>
      <c r="BE1943" s="10">
        <f t="shared" si="4527"/>
        <v>0</v>
      </c>
      <c r="BF1943" s="10">
        <f t="shared" si="4527"/>
        <v>0</v>
      </c>
      <c r="BG1943" s="10">
        <f t="shared" si="4527"/>
        <v>0</v>
      </c>
      <c r="BH1943" s="10">
        <f t="shared" si="4527"/>
        <v>0</v>
      </c>
      <c r="BI1943" s="10">
        <f t="shared" si="4527"/>
        <v>0</v>
      </c>
      <c r="BJ1943" s="10">
        <f t="shared" si="4527"/>
        <v>0</v>
      </c>
      <c r="BK1943" s="10">
        <f t="shared" si="4527"/>
        <v>0</v>
      </c>
      <c r="BL1943" s="10">
        <f t="shared" si="4527"/>
        <v>0</v>
      </c>
      <c r="BM1943" s="10">
        <f t="shared" si="4527"/>
        <v>0</v>
      </c>
      <c r="BN1943" s="10">
        <f t="shared" si="4527"/>
        <v>0</v>
      </c>
      <c r="BO1943" s="10">
        <f t="shared" si="4527"/>
        <v>0</v>
      </c>
      <c r="BP1943" s="10">
        <f t="shared" si="4527"/>
        <v>0</v>
      </c>
      <c r="BQ1943" s="10">
        <f t="shared" si="4527"/>
        <v>0</v>
      </c>
      <c r="BR1943" s="10">
        <f t="shared" si="4527"/>
        <v>0</v>
      </c>
      <c r="BS1943" s="10">
        <f t="shared" si="4527"/>
        <v>0</v>
      </c>
      <c r="BT1943" s="10">
        <f t="shared" si="4527"/>
        <v>0</v>
      </c>
      <c r="BU1943" s="27" t="s">
        <v>330</v>
      </c>
    </row>
    <row r="1944" spans="1:88" ht="61.5" customHeight="1">
      <c r="A1944" s="281"/>
      <c r="B1944" s="283"/>
      <c r="C1944" s="285"/>
      <c r="D1944" s="291"/>
      <c r="E1944" s="3" t="s">
        <v>32</v>
      </c>
      <c r="F1944" s="10">
        <f t="shared" si="4528"/>
        <v>0</v>
      </c>
      <c r="G1944" s="207"/>
      <c r="H1944" s="207"/>
      <c r="I1944" s="207"/>
      <c r="J1944" s="207"/>
      <c r="K1944" s="207"/>
      <c r="L1944" s="207"/>
      <c r="M1944" s="207"/>
      <c r="N1944" s="207"/>
      <c r="O1944" s="207"/>
      <c r="P1944" s="207"/>
      <c r="Q1944" s="207"/>
      <c r="R1944" s="207"/>
      <c r="S1944" s="207"/>
      <c r="T1944" s="207"/>
      <c r="U1944" s="207"/>
      <c r="V1944" s="207"/>
      <c r="W1944" s="207"/>
      <c r="X1944" s="207"/>
      <c r="Y1944" s="207"/>
      <c r="Z1944" s="207"/>
      <c r="AA1944" s="27" t="s">
        <v>331</v>
      </c>
      <c r="AT1944" s="32">
        <f t="shared" si="4529"/>
        <v>133464450.83999999</v>
      </c>
      <c r="AU1944" s="281"/>
      <c r="AV1944" s="283"/>
      <c r="AW1944" s="285"/>
      <c r="AX1944" s="290"/>
      <c r="AY1944" s="3" t="s">
        <v>32</v>
      </c>
      <c r="AZ1944" s="10">
        <f t="shared" si="4530"/>
        <v>133464450.83999999</v>
      </c>
      <c r="BA1944" s="10">
        <f t="shared" si="4527"/>
        <v>0</v>
      </c>
      <c r="BB1944" s="10">
        <f t="shared" si="4527"/>
        <v>0</v>
      </c>
      <c r="BC1944" s="10">
        <f t="shared" si="4527"/>
        <v>133464450.83999999</v>
      </c>
      <c r="BD1944" s="10">
        <f t="shared" si="4527"/>
        <v>0</v>
      </c>
      <c r="BE1944" s="10">
        <f t="shared" si="4527"/>
        <v>0</v>
      </c>
      <c r="BF1944" s="10">
        <f t="shared" si="4527"/>
        <v>0</v>
      </c>
      <c r="BG1944" s="10">
        <f t="shared" si="4527"/>
        <v>0</v>
      </c>
      <c r="BH1944" s="10">
        <f t="shared" si="4527"/>
        <v>0</v>
      </c>
      <c r="BI1944" s="10">
        <f t="shared" si="4527"/>
        <v>0</v>
      </c>
      <c r="BJ1944" s="10">
        <f t="shared" si="4527"/>
        <v>0</v>
      </c>
      <c r="BK1944" s="10">
        <f t="shared" si="4527"/>
        <v>0</v>
      </c>
      <c r="BL1944" s="10">
        <f t="shared" si="4527"/>
        <v>0</v>
      </c>
      <c r="BM1944" s="10">
        <f t="shared" si="4527"/>
        <v>0</v>
      </c>
      <c r="BN1944" s="10">
        <f t="shared" si="4527"/>
        <v>0</v>
      </c>
      <c r="BO1944" s="10">
        <f t="shared" si="4527"/>
        <v>0</v>
      </c>
      <c r="BP1944" s="10">
        <f t="shared" si="4527"/>
        <v>0</v>
      </c>
      <c r="BQ1944" s="10">
        <f t="shared" si="4527"/>
        <v>0</v>
      </c>
      <c r="BR1944" s="10">
        <f t="shared" si="4527"/>
        <v>0</v>
      </c>
      <c r="BS1944" s="10">
        <f t="shared" si="4527"/>
        <v>0</v>
      </c>
      <c r="BT1944" s="10">
        <f t="shared" si="4527"/>
        <v>0</v>
      </c>
      <c r="BU1944" s="27" t="s">
        <v>331</v>
      </c>
    </row>
    <row r="1945" spans="1:88" ht="75" customHeight="1">
      <c r="A1945" s="281"/>
      <c r="B1945" s="283"/>
      <c r="C1945" s="285"/>
      <c r="D1945" s="291"/>
      <c r="E1945" s="3" t="s">
        <v>33</v>
      </c>
      <c r="F1945" s="10">
        <f t="shared" si="4528"/>
        <v>0</v>
      </c>
      <c r="G1945" s="207"/>
      <c r="H1945" s="207"/>
      <c r="I1945" s="207"/>
      <c r="J1945" s="207"/>
      <c r="K1945" s="207"/>
      <c r="L1945" s="207"/>
      <c r="M1945" s="207"/>
      <c r="N1945" s="207"/>
      <c r="O1945" s="207"/>
      <c r="P1945" s="207"/>
      <c r="Q1945" s="207"/>
      <c r="R1945" s="207"/>
      <c r="S1945" s="207"/>
      <c r="T1945" s="207"/>
      <c r="U1945" s="207"/>
      <c r="V1945" s="207"/>
      <c r="W1945" s="207"/>
      <c r="X1945" s="207"/>
      <c r="Y1945" s="207"/>
      <c r="Z1945" s="207"/>
      <c r="AA1945" s="27" t="s">
        <v>332</v>
      </c>
      <c r="AT1945" s="32">
        <f t="shared" si="4529"/>
        <v>0</v>
      </c>
      <c r="AU1945" s="281"/>
      <c r="AV1945" s="283"/>
      <c r="AW1945" s="285"/>
      <c r="AX1945" s="290"/>
      <c r="AY1945" s="3" t="s">
        <v>33</v>
      </c>
      <c r="AZ1945" s="10">
        <f t="shared" si="4530"/>
        <v>0</v>
      </c>
      <c r="BA1945" s="10">
        <f t="shared" si="4527"/>
        <v>0</v>
      </c>
      <c r="BB1945" s="10">
        <f t="shared" si="4527"/>
        <v>0</v>
      </c>
      <c r="BC1945" s="10">
        <f t="shared" si="4527"/>
        <v>0</v>
      </c>
      <c r="BD1945" s="10">
        <f t="shared" si="4527"/>
        <v>0</v>
      </c>
      <c r="BE1945" s="10">
        <f t="shared" si="4527"/>
        <v>0</v>
      </c>
      <c r="BF1945" s="10">
        <f t="shared" si="4527"/>
        <v>0</v>
      </c>
      <c r="BG1945" s="10">
        <f t="shared" si="4527"/>
        <v>0</v>
      </c>
      <c r="BH1945" s="10">
        <f t="shared" si="4527"/>
        <v>0</v>
      </c>
      <c r="BI1945" s="10">
        <f t="shared" si="4527"/>
        <v>0</v>
      </c>
      <c r="BJ1945" s="10">
        <f t="shared" si="4527"/>
        <v>0</v>
      </c>
      <c r="BK1945" s="10">
        <f t="shared" si="4527"/>
        <v>0</v>
      </c>
      <c r="BL1945" s="10">
        <f t="shared" si="4527"/>
        <v>0</v>
      </c>
      <c r="BM1945" s="10">
        <f t="shared" si="4527"/>
        <v>0</v>
      </c>
      <c r="BN1945" s="10">
        <f t="shared" si="4527"/>
        <v>0</v>
      </c>
      <c r="BO1945" s="10">
        <f t="shared" si="4527"/>
        <v>0</v>
      </c>
      <c r="BP1945" s="10">
        <f t="shared" si="4527"/>
        <v>0</v>
      </c>
      <c r="BQ1945" s="10">
        <f t="shared" si="4527"/>
        <v>0</v>
      </c>
      <c r="BR1945" s="10">
        <f t="shared" si="4527"/>
        <v>0</v>
      </c>
      <c r="BS1945" s="10">
        <f t="shared" si="4527"/>
        <v>0</v>
      </c>
      <c r="BT1945" s="10">
        <f t="shared" si="4527"/>
        <v>0</v>
      </c>
      <c r="BU1945" s="27" t="s">
        <v>332</v>
      </c>
    </row>
    <row r="1946" spans="1:88" ht="75" customHeight="1">
      <c r="A1946" s="281"/>
      <c r="B1946" s="283"/>
      <c r="C1946" s="285"/>
      <c r="D1946" s="287"/>
      <c r="E1946" s="3" t="s">
        <v>34</v>
      </c>
      <c r="F1946" s="10">
        <f t="shared" si="4528"/>
        <v>0</v>
      </c>
      <c r="G1946" s="207"/>
      <c r="H1946" s="207"/>
      <c r="I1946" s="207"/>
      <c r="J1946" s="207"/>
      <c r="K1946" s="207"/>
      <c r="L1946" s="207"/>
      <c r="M1946" s="207"/>
      <c r="N1946" s="207"/>
      <c r="O1946" s="207"/>
      <c r="P1946" s="207"/>
      <c r="Q1946" s="207"/>
      <c r="R1946" s="207"/>
      <c r="S1946" s="207"/>
      <c r="T1946" s="207"/>
      <c r="U1946" s="207"/>
      <c r="V1946" s="207"/>
      <c r="W1946" s="207"/>
      <c r="X1946" s="207"/>
      <c r="Y1946" s="207"/>
      <c r="Z1946" s="207"/>
      <c r="AA1946" s="27" t="s">
        <v>333</v>
      </c>
      <c r="AT1946" s="32">
        <f t="shared" si="4529"/>
        <v>0</v>
      </c>
      <c r="AU1946" s="281"/>
      <c r="AV1946" s="283"/>
      <c r="AW1946" s="285"/>
      <c r="AX1946" s="290"/>
      <c r="AY1946" s="3" t="s">
        <v>34</v>
      </c>
      <c r="AZ1946" s="10">
        <f t="shared" si="4530"/>
        <v>0</v>
      </c>
      <c r="BA1946" s="10">
        <f t="shared" si="4527"/>
        <v>0</v>
      </c>
      <c r="BB1946" s="10">
        <f t="shared" si="4527"/>
        <v>0</v>
      </c>
      <c r="BC1946" s="10">
        <f t="shared" si="4527"/>
        <v>0</v>
      </c>
      <c r="BD1946" s="10">
        <f t="shared" si="4527"/>
        <v>0</v>
      </c>
      <c r="BE1946" s="10">
        <f t="shared" si="4527"/>
        <v>0</v>
      </c>
      <c r="BF1946" s="10">
        <f t="shared" si="4527"/>
        <v>0</v>
      </c>
      <c r="BG1946" s="10">
        <f t="shared" si="4527"/>
        <v>0</v>
      </c>
      <c r="BH1946" s="10">
        <f t="shared" si="4527"/>
        <v>0</v>
      </c>
      <c r="BI1946" s="10">
        <f t="shared" si="4527"/>
        <v>0</v>
      </c>
      <c r="BJ1946" s="10">
        <f t="shared" si="4527"/>
        <v>0</v>
      </c>
      <c r="BK1946" s="10">
        <f t="shared" si="4527"/>
        <v>0</v>
      </c>
      <c r="BL1946" s="10">
        <f t="shared" si="4527"/>
        <v>0</v>
      </c>
      <c r="BM1946" s="10">
        <f t="shared" si="4527"/>
        <v>0</v>
      </c>
      <c r="BN1946" s="10">
        <f t="shared" si="4527"/>
        <v>0</v>
      </c>
      <c r="BO1946" s="10">
        <f t="shared" si="4527"/>
        <v>0</v>
      </c>
      <c r="BP1946" s="10">
        <f t="shared" si="4527"/>
        <v>0</v>
      </c>
      <c r="BQ1946" s="10">
        <f t="shared" si="4527"/>
        <v>0</v>
      </c>
      <c r="BR1946" s="10">
        <f t="shared" si="4527"/>
        <v>0</v>
      </c>
      <c r="BS1946" s="10">
        <f t="shared" si="4527"/>
        <v>0</v>
      </c>
      <c r="BT1946" s="10">
        <f t="shared" si="4527"/>
        <v>0</v>
      </c>
      <c r="BU1946" s="27" t="s">
        <v>333</v>
      </c>
    </row>
    <row r="1947" spans="1:88" ht="75" customHeight="1">
      <c r="A1947" s="281"/>
      <c r="B1947" s="283"/>
      <c r="C1947" s="285"/>
      <c r="D1947" s="292" t="s">
        <v>35</v>
      </c>
      <c r="E1947" s="293"/>
      <c r="F1947" s="10">
        <f>F1941+F1942+F1943+F1944+F1945+F1946</f>
        <v>15843555.3825</v>
      </c>
      <c r="G1947" s="10">
        <f t="shared" ref="G1947:J1947" si="4531">G1941+G1942+G1943+G1944+G1945+G1946</f>
        <v>13547084.062500002</v>
      </c>
      <c r="H1947" s="10">
        <f t="shared" si="4531"/>
        <v>0</v>
      </c>
      <c r="I1947" s="10">
        <f t="shared" si="4531"/>
        <v>0</v>
      </c>
      <c r="J1947" s="10">
        <f t="shared" si="4531"/>
        <v>0</v>
      </c>
      <c r="K1947" s="10">
        <f>K1941+K1942+K1943+K1944+K1945+K1946</f>
        <v>0</v>
      </c>
      <c r="L1947" s="10">
        <f t="shared" ref="L1947:Z1947" si="4532">L1941+L1942+L1943+L1944+L1945+L1946</f>
        <v>1421712.28</v>
      </c>
      <c r="M1947" s="10">
        <f t="shared" si="4532"/>
        <v>1421712.28</v>
      </c>
      <c r="N1947" s="10">
        <f t="shared" si="4532"/>
        <v>0</v>
      </c>
      <c r="O1947" s="10">
        <f t="shared" si="4532"/>
        <v>0</v>
      </c>
      <c r="P1947" s="10">
        <f t="shared" si="4532"/>
        <v>0</v>
      </c>
      <c r="Q1947" s="10">
        <f t="shared" si="4532"/>
        <v>0</v>
      </c>
      <c r="R1947" s="10">
        <f t="shared" si="4532"/>
        <v>0</v>
      </c>
      <c r="S1947" s="10">
        <f t="shared" si="4532"/>
        <v>314368.30100000004</v>
      </c>
      <c r="T1947" s="10">
        <f t="shared" si="4532"/>
        <v>0</v>
      </c>
      <c r="U1947" s="10">
        <f t="shared" si="4532"/>
        <v>41281.35</v>
      </c>
      <c r="V1947" s="10">
        <f t="shared" si="4532"/>
        <v>464916.39</v>
      </c>
      <c r="W1947" s="10">
        <f t="shared" si="4532"/>
        <v>0</v>
      </c>
      <c r="X1947" s="10">
        <f t="shared" si="4532"/>
        <v>0</v>
      </c>
      <c r="Y1947" s="10">
        <f t="shared" si="4532"/>
        <v>54192.998999999996</v>
      </c>
      <c r="Z1947" s="10">
        <f t="shared" si="4532"/>
        <v>0</v>
      </c>
      <c r="AA1947" s="27" t="s">
        <v>334</v>
      </c>
      <c r="AT1947" s="32">
        <f t="shared" si="4529"/>
        <v>544606233.63</v>
      </c>
      <c r="AU1947" s="281"/>
      <c r="AV1947" s="283"/>
      <c r="AW1947" s="285"/>
      <c r="AX1947" s="294" t="s">
        <v>35</v>
      </c>
      <c r="AY1947" s="294"/>
      <c r="AZ1947" s="10">
        <f>AZ1941+AZ1942+AZ1943+AZ1944+AZ1945+AZ1946</f>
        <v>544606233.63</v>
      </c>
      <c r="BA1947" s="10">
        <f t="shared" ref="BA1947:BT1947" si="4533">BA1941+BA1942+BA1943+BA1944+BA1945+BA1946</f>
        <v>237076582.29999998</v>
      </c>
      <c r="BB1947" s="10">
        <f t="shared" si="4533"/>
        <v>0</v>
      </c>
      <c r="BC1947" s="10">
        <f t="shared" si="4533"/>
        <v>221767686.74000001</v>
      </c>
      <c r="BD1947" s="10">
        <f t="shared" si="4533"/>
        <v>17614976.73</v>
      </c>
      <c r="BE1947" s="10">
        <f t="shared" si="4533"/>
        <v>0</v>
      </c>
      <c r="BF1947" s="10">
        <f t="shared" si="4533"/>
        <v>46152057.490000002</v>
      </c>
      <c r="BG1947" s="10">
        <f t="shared" si="4533"/>
        <v>46152057.490000002</v>
      </c>
      <c r="BH1947" s="10">
        <f t="shared" si="4533"/>
        <v>676840</v>
      </c>
      <c r="BI1947" s="10">
        <f t="shared" si="4533"/>
        <v>0</v>
      </c>
      <c r="BJ1947" s="10">
        <f t="shared" si="4533"/>
        <v>0</v>
      </c>
      <c r="BK1947" s="10">
        <f t="shared" si="4533"/>
        <v>15273376.76</v>
      </c>
      <c r="BL1947" s="10">
        <f t="shared" si="4533"/>
        <v>0</v>
      </c>
      <c r="BM1947" s="10">
        <f t="shared" si="4533"/>
        <v>2547339.19</v>
      </c>
      <c r="BN1947" s="10">
        <f t="shared" si="4533"/>
        <v>0</v>
      </c>
      <c r="BO1947" s="10">
        <f t="shared" si="4533"/>
        <v>2245290.04</v>
      </c>
      <c r="BP1947" s="10">
        <f t="shared" si="4533"/>
        <v>1928924.38</v>
      </c>
      <c r="BQ1947" s="10">
        <f t="shared" si="4533"/>
        <v>0</v>
      </c>
      <c r="BR1947" s="10">
        <f t="shared" si="4533"/>
        <v>0</v>
      </c>
      <c r="BS1947" s="10">
        <f t="shared" si="4533"/>
        <v>0</v>
      </c>
      <c r="BT1947" s="10">
        <f t="shared" si="4533"/>
        <v>0</v>
      </c>
      <c r="BU1947" s="27" t="s">
        <v>334</v>
      </c>
      <c r="CJ1947" s="123"/>
    </row>
    <row r="1948" spans="1:88" ht="75" customHeight="1">
      <c r="A1948" s="281"/>
      <c r="B1948" s="283"/>
      <c r="C1948" s="285"/>
      <c r="D1948" s="292" t="s">
        <v>53</v>
      </c>
      <c r="E1948" s="293"/>
      <c r="F1948" s="11">
        <f>ROUND(F1947/C1941,2)</f>
        <v>31.39</v>
      </c>
      <c r="G1948" s="11">
        <f>ROUND(G1947/C1941,2)</f>
        <v>26.84</v>
      </c>
      <c r="H1948" s="11">
        <f>ROUND(H1947/C1941,2)</f>
        <v>0</v>
      </c>
      <c r="I1948" s="11">
        <f>ROUND(I1947/C1941,2)</f>
        <v>0</v>
      </c>
      <c r="J1948" s="11">
        <f>ROUND(J1947/C1941,2)</f>
        <v>0</v>
      </c>
      <c r="K1948" s="11">
        <f>ROUND(K1947/C1941,2)</f>
        <v>0</v>
      </c>
      <c r="L1948" s="11">
        <f>ROUND(L1947/C1941,2)</f>
        <v>2.82</v>
      </c>
      <c r="M1948" s="11">
        <f>ROUND(M1947/C1941,2)</f>
        <v>2.82</v>
      </c>
      <c r="N1948" s="11">
        <f>ROUND(N1947/C1941,2)</f>
        <v>0</v>
      </c>
      <c r="O1948" s="11">
        <f>ROUND(O1947/C1941,2)</f>
        <v>0</v>
      </c>
      <c r="P1948" s="11">
        <f>ROUND(P1947/C1941,2)</f>
        <v>0</v>
      </c>
      <c r="Q1948" s="11">
        <f>ROUND(Q1947/C1941,2)</f>
        <v>0</v>
      </c>
      <c r="R1948" s="11">
        <f>ROUND(R1947/C1941,2)</f>
        <v>0</v>
      </c>
      <c r="S1948" s="11">
        <f>ROUND(S1947/C1941,2)</f>
        <v>0.62</v>
      </c>
      <c r="T1948" s="11">
        <f>ROUND(T1947/C1941,2)</f>
        <v>0</v>
      </c>
      <c r="U1948" s="11">
        <f>ROUND(U1947/C1941,2)</f>
        <v>0.08</v>
      </c>
      <c r="V1948" s="11">
        <f>ROUND(V1947/C1941,2)</f>
        <v>0.92</v>
      </c>
      <c r="W1948" s="11">
        <f>ROUND(W1947/C1941,2)</f>
        <v>0</v>
      </c>
      <c r="X1948" s="11">
        <f>ROUND(X1947/C1941,2)</f>
        <v>0</v>
      </c>
      <c r="Y1948" s="11">
        <f>ROUND(Y1947/C1941,2)</f>
        <v>0.11</v>
      </c>
      <c r="Z1948" s="11">
        <f>ROUND(Z1947/C1941,2)</f>
        <v>0</v>
      </c>
      <c r="AA1948" s="27" t="s">
        <v>335</v>
      </c>
      <c r="AU1948" s="281"/>
      <c r="AV1948" s="283"/>
      <c r="AW1948" s="285"/>
      <c r="AX1948" s="292" t="s">
        <v>53</v>
      </c>
      <c r="AY1948" s="293"/>
      <c r="AZ1948" s="11">
        <f>ROUND(AZ1947/AW1941,2)</f>
        <v>1079.01</v>
      </c>
      <c r="BA1948" s="11">
        <f>ROUND(BA1947/AW1941,2)</f>
        <v>469.71</v>
      </c>
      <c r="BB1948" s="11">
        <f>ROUND(BB1947/AW1941,2)</f>
        <v>0</v>
      </c>
      <c r="BC1948" s="11">
        <f>ROUND(BC1947/AW1941,2)</f>
        <v>439.38</v>
      </c>
      <c r="BD1948" s="11">
        <f>ROUND(BD1947/AW1941,2)</f>
        <v>34.9</v>
      </c>
      <c r="BE1948" s="11">
        <f>ROUND(BE1947/AW1941,2)</f>
        <v>0</v>
      </c>
      <c r="BF1948" s="11">
        <f>ROUND(BF1947/AW1941,2)</f>
        <v>91.44</v>
      </c>
      <c r="BG1948" s="11">
        <f>ROUND(BG1947/AW1941,2)</f>
        <v>91.44</v>
      </c>
      <c r="BH1948" s="11">
        <f>ROUND(BH1947/AW1941,2)</f>
        <v>1.34</v>
      </c>
      <c r="BI1948" s="11">
        <f>ROUND(BI1947/AW1941,2)</f>
        <v>0</v>
      </c>
      <c r="BJ1948" s="11">
        <f>ROUND(BJ1947/AW1941,2)</f>
        <v>0</v>
      </c>
      <c r="BK1948" s="11">
        <f>ROUND(BK1947/AW1941,2)</f>
        <v>30.26</v>
      </c>
      <c r="BL1948" s="11">
        <f>ROUND(BL1947/AW1941,2)</f>
        <v>0</v>
      </c>
      <c r="BM1948" s="11">
        <f>ROUND(BM1947/AW1941,2)</f>
        <v>5.05</v>
      </c>
      <c r="BN1948" s="11">
        <f>ROUND(BN1947/AW1941,2)</f>
        <v>0</v>
      </c>
      <c r="BO1948" s="11">
        <f>ROUND(BO1947/AW1941,2)</f>
        <v>4.45</v>
      </c>
      <c r="BP1948" s="11">
        <f>ROUND(BP1947/AW1941,2)</f>
        <v>3.82</v>
      </c>
      <c r="BQ1948" s="11">
        <f>ROUND(BQ1947/AW1941,2)</f>
        <v>0</v>
      </c>
      <c r="BR1948" s="11">
        <f>ROUND(BR1947/AW1941,2)</f>
        <v>0</v>
      </c>
      <c r="BS1948" s="11">
        <f>ROUND(BS1947/AW1941,2)</f>
        <v>0</v>
      </c>
      <c r="BT1948" s="11">
        <f>ROUND(BT1947/AW1941,2)</f>
        <v>0</v>
      </c>
      <c r="BU1948" s="27" t="s">
        <v>335</v>
      </c>
    </row>
    <row r="1949" spans="1:88" ht="75" customHeight="1">
      <c r="A1949" s="281"/>
      <c r="B1949" s="283"/>
      <c r="C1949" s="285"/>
      <c r="D1949" s="292" t="s">
        <v>54</v>
      </c>
      <c r="E1949" s="293"/>
      <c r="F1949" s="10" t="s">
        <v>36</v>
      </c>
      <c r="G1949" s="12">
        <f>IF(AD1949=FALSE,0,AD1949)</f>
        <v>0</v>
      </c>
      <c r="H1949" s="12" t="s">
        <v>36</v>
      </c>
      <c r="I1949" s="12">
        <f>IF(AE1949=FALSE,0,AE1949)</f>
        <v>0</v>
      </c>
      <c r="J1949" s="12">
        <f>IF(AF1949=FALSE,0,AF1949)</f>
        <v>0</v>
      </c>
      <c r="K1949" s="12" t="s">
        <v>36</v>
      </c>
      <c r="L1949" s="12">
        <f>IF(AG1949=FALSE,0,AG1949)</f>
        <v>0</v>
      </c>
      <c r="M1949" s="12" t="s">
        <v>36</v>
      </c>
      <c r="N1949" s="12" t="s">
        <v>36</v>
      </c>
      <c r="O1949" s="12" t="s">
        <v>36</v>
      </c>
      <c r="P1949" s="12" t="s">
        <v>36</v>
      </c>
      <c r="Q1949" s="12">
        <f>IF(AH1949=FALSE,0,AH1949)</f>
        <v>0</v>
      </c>
      <c r="R1949" s="12" t="s">
        <v>36</v>
      </c>
      <c r="S1949" s="12">
        <f>IF(AI1949=FALSE,0,AI1949)</f>
        <v>0</v>
      </c>
      <c r="T1949" s="12" t="s">
        <v>36</v>
      </c>
      <c r="U1949" s="12">
        <f>IF(AJ1949=FALSE,0,AJ1949)</f>
        <v>0</v>
      </c>
      <c r="V1949" s="12">
        <f>IF(AK1949=FALSE,0,AK1949)</f>
        <v>0</v>
      </c>
      <c r="W1949" s="12">
        <f>IF(AL1949=FALSE,0,AL1949)</f>
        <v>0</v>
      </c>
      <c r="X1949" s="12" t="s">
        <v>36</v>
      </c>
      <c r="Y1949" s="12">
        <f>IF(AM1949=FALSE,0,AM1949)</f>
        <v>0</v>
      </c>
      <c r="Z1949" s="12" t="s">
        <v>36</v>
      </c>
      <c r="AA1949" s="27" t="s">
        <v>336</v>
      </c>
      <c r="AU1949" s="288"/>
      <c r="AV1949" s="283"/>
      <c r="AW1949" s="289"/>
      <c r="AX1949" s="292" t="s">
        <v>54</v>
      </c>
      <c r="AY1949" s="293"/>
      <c r="AZ1949" s="10" t="s">
        <v>36</v>
      </c>
      <c r="BA1949" s="12">
        <f>IF(BX1949=FALSE,0,BX1949)</f>
        <v>0</v>
      </c>
      <c r="BB1949" s="12" t="s">
        <v>36</v>
      </c>
      <c r="BC1949" s="12">
        <f>IF(BY1949=FALSE,0,BY1949)</f>
        <v>0</v>
      </c>
      <c r="BD1949" s="12">
        <f>IF(BZ1949=FALSE,0,BZ1949)</f>
        <v>0</v>
      </c>
      <c r="BE1949" s="12" t="s">
        <v>36</v>
      </c>
      <c r="BF1949" s="12">
        <f>IF(CA1949=FALSE,0,CA1949)</f>
        <v>0</v>
      </c>
      <c r="BG1949" s="12" t="s">
        <v>36</v>
      </c>
      <c r="BH1949" s="12" t="s">
        <v>36</v>
      </c>
      <c r="BI1949" s="12" t="s">
        <v>36</v>
      </c>
      <c r="BJ1949" s="12" t="s">
        <v>36</v>
      </c>
      <c r="BK1949" s="12">
        <f>IF(CB1949=FALSE,0,CB1949)</f>
        <v>0</v>
      </c>
      <c r="BL1949" s="12" t="s">
        <v>36</v>
      </c>
      <c r="BM1949" s="12">
        <f>IF(CC1949=FALSE,0,CC1949)</f>
        <v>0</v>
      </c>
      <c r="BN1949" s="12" t="s">
        <v>36</v>
      </c>
      <c r="BO1949" s="12">
        <f>IF(CD1949=FALSE,0,CD1949)</f>
        <v>0</v>
      </c>
      <c r="BP1949" s="12">
        <f>IF(CE1949=FALSE,0,CE1949)</f>
        <v>0</v>
      </c>
      <c r="BQ1949" s="12">
        <f>IF(CF1949=FALSE,0,CF1949)</f>
        <v>0</v>
      </c>
      <c r="BR1949" s="12" t="s">
        <v>36</v>
      </c>
      <c r="BS1949" s="12">
        <f>IF(CG1949=FALSE,0,CG1949)</f>
        <v>0</v>
      </c>
      <c r="BT1949" s="12" t="s">
        <v>36</v>
      </c>
      <c r="BU1949" s="27" t="s">
        <v>336</v>
      </c>
    </row>
    <row r="1950" spans="1:88" ht="30" customHeight="1">
      <c r="A1950" s="280"/>
      <c r="B1950" s="282" t="s">
        <v>469</v>
      </c>
      <c r="C1950" s="284">
        <f>AW1950</f>
        <v>0</v>
      </c>
      <c r="D1950" s="286" t="s">
        <v>27</v>
      </c>
      <c r="E1950" s="3" t="s">
        <v>28</v>
      </c>
      <c r="F1950" s="10">
        <f t="shared" ref="F1950:Z1950" si="4534">F27+F56+F85+F114+F152+F190+F219+F275+F304+F351+F380+F427+F501+F539+F577+F643+F789+F881+F937+F1578+F1643+F1717+F1755+F1847+F1885+F1923</f>
        <v>158564293.63710001</v>
      </c>
      <c r="G1950" s="10">
        <f t="shared" si="4534"/>
        <v>117050830.58520001</v>
      </c>
      <c r="H1950" s="10">
        <f t="shared" si="4534"/>
        <v>0</v>
      </c>
      <c r="I1950" s="10">
        <f t="shared" si="4534"/>
        <v>0</v>
      </c>
      <c r="J1950" s="10">
        <f t="shared" si="4534"/>
        <v>8807488.3560000006</v>
      </c>
      <c r="K1950" s="10">
        <f t="shared" si="4534"/>
        <v>0</v>
      </c>
      <c r="L1950" s="10">
        <f t="shared" si="4534"/>
        <v>21654316.451900005</v>
      </c>
      <c r="M1950" s="10">
        <f t="shared" si="4534"/>
        <v>21654316.451900005</v>
      </c>
      <c r="N1950" s="10">
        <f t="shared" si="4534"/>
        <v>338420</v>
      </c>
      <c r="O1950" s="10">
        <f t="shared" si="4534"/>
        <v>0</v>
      </c>
      <c r="P1950" s="10">
        <f t="shared" si="4534"/>
        <v>0</v>
      </c>
      <c r="Q1950" s="10">
        <f t="shared" si="4534"/>
        <v>7636688.3929999992</v>
      </c>
      <c r="R1950" s="10">
        <f t="shared" si="4534"/>
        <v>0</v>
      </c>
      <c r="S1950" s="10">
        <f t="shared" si="4534"/>
        <v>1273669.5970000001</v>
      </c>
      <c r="T1950" s="10">
        <f t="shared" si="4534"/>
        <v>0</v>
      </c>
      <c r="U1950" s="10">
        <f t="shared" si="4534"/>
        <v>1122645.0649999999</v>
      </c>
      <c r="V1950" s="10">
        <f t="shared" si="4534"/>
        <v>964462.19</v>
      </c>
      <c r="W1950" s="10">
        <f t="shared" si="4534"/>
        <v>0</v>
      </c>
      <c r="X1950" s="10">
        <f t="shared" si="4534"/>
        <v>0</v>
      </c>
      <c r="Y1950" s="10">
        <f t="shared" si="4534"/>
        <v>54192.998999999996</v>
      </c>
      <c r="Z1950" s="10">
        <f t="shared" si="4534"/>
        <v>0</v>
      </c>
      <c r="AA1950" s="27" t="s">
        <v>328</v>
      </c>
      <c r="AT1950" s="32">
        <f>BA1950+BC1950+BD1950+BF1950+BK1950+BM1950+BO1950+BP1950+BQ1950+BS1950+BT1950</f>
        <v>0</v>
      </c>
      <c r="AU1950" s="280"/>
      <c r="AV1950" s="282" t="s">
        <v>469</v>
      </c>
      <c r="AW1950" s="284">
        <f>AW643</f>
        <v>0</v>
      </c>
      <c r="AX1950" s="290" t="s">
        <v>27</v>
      </c>
      <c r="AY1950" s="3" t="s">
        <v>28</v>
      </c>
      <c r="AZ1950" s="10">
        <f>AZ643</f>
        <v>0</v>
      </c>
      <c r="BA1950" s="10">
        <f t="shared" ref="BA1950:BT1956" si="4535">BA643</f>
        <v>0</v>
      </c>
      <c r="BB1950" s="10">
        <f t="shared" si="4535"/>
        <v>0</v>
      </c>
      <c r="BC1950" s="10">
        <f t="shared" si="4535"/>
        <v>0</v>
      </c>
      <c r="BD1950" s="10">
        <f t="shared" si="4535"/>
        <v>0</v>
      </c>
      <c r="BE1950" s="10">
        <f t="shared" si="4535"/>
        <v>0</v>
      </c>
      <c r="BF1950" s="10">
        <f t="shared" si="4535"/>
        <v>0</v>
      </c>
      <c r="BG1950" s="10">
        <f t="shared" si="4535"/>
        <v>0</v>
      </c>
      <c r="BH1950" s="10">
        <f t="shared" si="4535"/>
        <v>0</v>
      </c>
      <c r="BI1950" s="10">
        <f t="shared" si="4535"/>
        <v>0</v>
      </c>
      <c r="BJ1950" s="10">
        <f t="shared" si="4535"/>
        <v>0</v>
      </c>
      <c r="BK1950" s="10">
        <f t="shared" si="4535"/>
        <v>0</v>
      </c>
      <c r="BL1950" s="10">
        <f t="shared" si="4535"/>
        <v>0</v>
      </c>
      <c r="BM1950" s="10">
        <f t="shared" si="4535"/>
        <v>0</v>
      </c>
      <c r="BN1950" s="10">
        <f t="shared" si="4535"/>
        <v>0</v>
      </c>
      <c r="BO1950" s="10">
        <f t="shared" si="4535"/>
        <v>0</v>
      </c>
      <c r="BP1950" s="10">
        <f t="shared" si="4535"/>
        <v>0</v>
      </c>
      <c r="BQ1950" s="10">
        <f t="shared" si="4535"/>
        <v>0</v>
      </c>
      <c r="BR1950" s="10">
        <f t="shared" si="4535"/>
        <v>0</v>
      </c>
      <c r="BS1950" s="10">
        <f t="shared" si="4535"/>
        <v>0</v>
      </c>
      <c r="BT1950" s="10">
        <f t="shared" si="4535"/>
        <v>0</v>
      </c>
      <c r="BU1950" s="27" t="s">
        <v>328</v>
      </c>
      <c r="CI1950" s="32">
        <f>BF1950-BG1950</f>
        <v>0</v>
      </c>
    </row>
    <row r="1951" spans="1:88" ht="60">
      <c r="A1951" s="281"/>
      <c r="B1951" s="283"/>
      <c r="C1951" s="285"/>
      <c r="D1951" s="287"/>
      <c r="E1951" s="3" t="s">
        <v>29</v>
      </c>
      <c r="F1951" s="10">
        <f t="shared" ref="F1951:F1955" si="4536">G1951+I1951+J1951+L1951+Q1951+S1951+U1951+V1951+W1951+Y1951+Z1951</f>
        <v>0</v>
      </c>
      <c r="G1951" s="207"/>
      <c r="H1951" s="207"/>
      <c r="I1951" s="207"/>
      <c r="J1951" s="207"/>
      <c r="K1951" s="207"/>
      <c r="L1951" s="207"/>
      <c r="M1951" s="207"/>
      <c r="N1951" s="207"/>
      <c r="O1951" s="207"/>
      <c r="P1951" s="207"/>
      <c r="Q1951" s="207"/>
      <c r="R1951" s="207"/>
      <c r="S1951" s="207"/>
      <c r="T1951" s="207"/>
      <c r="U1951" s="207"/>
      <c r="V1951" s="207"/>
      <c r="W1951" s="207"/>
      <c r="X1951" s="207"/>
      <c r="Y1951" s="207"/>
      <c r="Z1951" s="207"/>
      <c r="AA1951" s="27" t="s">
        <v>329</v>
      </c>
      <c r="AT1951" s="32">
        <f t="shared" ref="AT1951:AT1956" si="4537">BA1951+BC1951+BD1951+BF1951+BK1951+BM1951+BO1951+BP1951+BQ1951+BS1951+BT1951</f>
        <v>0</v>
      </c>
      <c r="AU1951" s="281"/>
      <c r="AV1951" s="283"/>
      <c r="AW1951" s="285"/>
      <c r="AX1951" s="290"/>
      <c r="AY1951" s="3" t="s">
        <v>29</v>
      </c>
      <c r="AZ1951" s="10">
        <f t="shared" ref="AZ1951:BO1956" si="4538">AZ644</f>
        <v>0</v>
      </c>
      <c r="BA1951" s="10">
        <f t="shared" si="4538"/>
        <v>0</v>
      </c>
      <c r="BB1951" s="10">
        <f t="shared" si="4538"/>
        <v>0</v>
      </c>
      <c r="BC1951" s="10">
        <f t="shared" si="4538"/>
        <v>0</v>
      </c>
      <c r="BD1951" s="10">
        <f t="shared" si="4538"/>
        <v>0</v>
      </c>
      <c r="BE1951" s="10">
        <f t="shared" si="4538"/>
        <v>0</v>
      </c>
      <c r="BF1951" s="10">
        <f t="shared" si="4538"/>
        <v>0</v>
      </c>
      <c r="BG1951" s="10">
        <f t="shared" si="4538"/>
        <v>0</v>
      </c>
      <c r="BH1951" s="10">
        <f t="shared" si="4538"/>
        <v>0</v>
      </c>
      <c r="BI1951" s="10">
        <f t="shared" si="4538"/>
        <v>0</v>
      </c>
      <c r="BJ1951" s="10">
        <f t="shared" si="4538"/>
        <v>0</v>
      </c>
      <c r="BK1951" s="10">
        <f t="shared" si="4538"/>
        <v>0</v>
      </c>
      <c r="BL1951" s="10">
        <f t="shared" si="4538"/>
        <v>0</v>
      </c>
      <c r="BM1951" s="10">
        <f t="shared" si="4538"/>
        <v>0</v>
      </c>
      <c r="BN1951" s="10">
        <f t="shared" si="4538"/>
        <v>0</v>
      </c>
      <c r="BO1951" s="10">
        <f t="shared" si="4538"/>
        <v>0</v>
      </c>
      <c r="BP1951" s="10">
        <f t="shared" si="4535"/>
        <v>0</v>
      </c>
      <c r="BQ1951" s="10">
        <f t="shared" si="4535"/>
        <v>0</v>
      </c>
      <c r="BR1951" s="10">
        <f t="shared" si="4535"/>
        <v>0</v>
      </c>
      <c r="BS1951" s="10">
        <f t="shared" si="4535"/>
        <v>0</v>
      </c>
      <c r="BT1951" s="10">
        <f t="shared" si="4535"/>
        <v>0</v>
      </c>
      <c r="BU1951" s="27" t="s">
        <v>329</v>
      </c>
    </row>
    <row r="1952" spans="1:88" ht="105">
      <c r="A1952" s="281"/>
      <c r="B1952" s="283"/>
      <c r="C1952" s="285"/>
      <c r="D1952" s="286" t="s">
        <v>30</v>
      </c>
      <c r="E1952" s="3" t="s">
        <v>31</v>
      </c>
      <c r="F1952" s="10">
        <f t="shared" si="4536"/>
        <v>0</v>
      </c>
      <c r="G1952" s="207"/>
      <c r="H1952" s="207"/>
      <c r="I1952" s="207"/>
      <c r="J1952" s="207"/>
      <c r="K1952" s="207"/>
      <c r="L1952" s="207"/>
      <c r="M1952" s="207"/>
      <c r="N1952" s="207"/>
      <c r="O1952" s="207"/>
      <c r="P1952" s="207"/>
      <c r="Q1952" s="207"/>
      <c r="R1952" s="207"/>
      <c r="S1952" s="207"/>
      <c r="T1952" s="207"/>
      <c r="U1952" s="207"/>
      <c r="V1952" s="207"/>
      <c r="W1952" s="207"/>
      <c r="X1952" s="207"/>
      <c r="Y1952" s="207"/>
      <c r="Z1952" s="207"/>
      <c r="AA1952" s="27" t="s">
        <v>330</v>
      </c>
      <c r="AT1952" s="32">
        <f t="shared" si="4537"/>
        <v>0</v>
      </c>
      <c r="AU1952" s="281"/>
      <c r="AV1952" s="283"/>
      <c r="AW1952" s="285"/>
      <c r="AX1952" s="290" t="s">
        <v>30</v>
      </c>
      <c r="AY1952" s="3" t="s">
        <v>31</v>
      </c>
      <c r="AZ1952" s="10">
        <f t="shared" si="4538"/>
        <v>0</v>
      </c>
      <c r="BA1952" s="10">
        <f t="shared" si="4535"/>
        <v>0</v>
      </c>
      <c r="BB1952" s="10">
        <f t="shared" si="4535"/>
        <v>0</v>
      </c>
      <c r="BC1952" s="10">
        <f t="shared" si="4535"/>
        <v>0</v>
      </c>
      <c r="BD1952" s="10">
        <f t="shared" si="4535"/>
        <v>0</v>
      </c>
      <c r="BE1952" s="10">
        <f t="shared" si="4535"/>
        <v>0</v>
      </c>
      <c r="BF1952" s="10">
        <f t="shared" si="4535"/>
        <v>0</v>
      </c>
      <c r="BG1952" s="10">
        <f t="shared" si="4535"/>
        <v>0</v>
      </c>
      <c r="BH1952" s="10">
        <f t="shared" si="4535"/>
        <v>0</v>
      </c>
      <c r="BI1952" s="10">
        <f t="shared" si="4535"/>
        <v>0</v>
      </c>
      <c r="BJ1952" s="10">
        <f t="shared" si="4535"/>
        <v>0</v>
      </c>
      <c r="BK1952" s="10">
        <f t="shared" si="4535"/>
        <v>0</v>
      </c>
      <c r="BL1952" s="10">
        <f t="shared" si="4535"/>
        <v>0</v>
      </c>
      <c r="BM1952" s="10">
        <f t="shared" si="4535"/>
        <v>0</v>
      </c>
      <c r="BN1952" s="10">
        <f t="shared" si="4535"/>
        <v>0</v>
      </c>
      <c r="BO1952" s="10">
        <f t="shared" si="4535"/>
        <v>0</v>
      </c>
      <c r="BP1952" s="10">
        <f t="shared" si="4535"/>
        <v>0</v>
      </c>
      <c r="BQ1952" s="10">
        <f t="shared" si="4535"/>
        <v>0</v>
      </c>
      <c r="BR1952" s="10">
        <f t="shared" si="4535"/>
        <v>0</v>
      </c>
      <c r="BS1952" s="10">
        <f t="shared" si="4535"/>
        <v>0</v>
      </c>
      <c r="BT1952" s="10">
        <f t="shared" si="4535"/>
        <v>0</v>
      </c>
      <c r="BU1952" s="27" t="s">
        <v>330</v>
      </c>
    </row>
    <row r="1953" spans="1:88" ht="61.5" customHeight="1">
      <c r="A1953" s="281"/>
      <c r="B1953" s="283"/>
      <c r="C1953" s="285"/>
      <c r="D1953" s="291"/>
      <c r="E1953" s="3" t="s">
        <v>32</v>
      </c>
      <c r="F1953" s="10">
        <f t="shared" si="4536"/>
        <v>0</v>
      </c>
      <c r="G1953" s="207"/>
      <c r="H1953" s="207"/>
      <c r="I1953" s="207"/>
      <c r="J1953" s="207"/>
      <c r="K1953" s="207"/>
      <c r="L1953" s="207"/>
      <c r="M1953" s="207"/>
      <c r="N1953" s="207"/>
      <c r="O1953" s="207"/>
      <c r="P1953" s="207"/>
      <c r="Q1953" s="207"/>
      <c r="R1953" s="207"/>
      <c r="S1953" s="207"/>
      <c r="T1953" s="207"/>
      <c r="U1953" s="207"/>
      <c r="V1953" s="207"/>
      <c r="W1953" s="207"/>
      <c r="X1953" s="207"/>
      <c r="Y1953" s="207"/>
      <c r="Z1953" s="207"/>
      <c r="AA1953" s="27" t="s">
        <v>331</v>
      </c>
      <c r="AT1953" s="32">
        <f t="shared" si="4537"/>
        <v>0</v>
      </c>
      <c r="AU1953" s="281"/>
      <c r="AV1953" s="283"/>
      <c r="AW1953" s="285"/>
      <c r="AX1953" s="290"/>
      <c r="AY1953" s="3" t="s">
        <v>32</v>
      </c>
      <c r="AZ1953" s="10">
        <f t="shared" si="4538"/>
        <v>0</v>
      </c>
      <c r="BA1953" s="10">
        <f t="shared" si="4535"/>
        <v>0</v>
      </c>
      <c r="BB1953" s="10">
        <f t="shared" si="4535"/>
        <v>0</v>
      </c>
      <c r="BC1953" s="10">
        <f t="shared" si="4535"/>
        <v>0</v>
      </c>
      <c r="BD1953" s="10">
        <f t="shared" si="4535"/>
        <v>0</v>
      </c>
      <c r="BE1953" s="10">
        <f t="shared" si="4535"/>
        <v>0</v>
      </c>
      <c r="BF1953" s="10">
        <f t="shared" si="4535"/>
        <v>0</v>
      </c>
      <c r="BG1953" s="10">
        <f t="shared" si="4535"/>
        <v>0</v>
      </c>
      <c r="BH1953" s="10">
        <f t="shared" si="4535"/>
        <v>0</v>
      </c>
      <c r="BI1953" s="10">
        <f t="shared" si="4535"/>
        <v>0</v>
      </c>
      <c r="BJ1953" s="10">
        <f t="shared" si="4535"/>
        <v>0</v>
      </c>
      <c r="BK1953" s="10">
        <f t="shared" si="4535"/>
        <v>0</v>
      </c>
      <c r="BL1953" s="10">
        <f t="shared" si="4535"/>
        <v>0</v>
      </c>
      <c r="BM1953" s="10">
        <f t="shared" si="4535"/>
        <v>0</v>
      </c>
      <c r="BN1953" s="10">
        <f t="shared" si="4535"/>
        <v>0</v>
      </c>
      <c r="BO1953" s="10">
        <f t="shared" si="4535"/>
        <v>0</v>
      </c>
      <c r="BP1953" s="10">
        <f t="shared" si="4535"/>
        <v>0</v>
      </c>
      <c r="BQ1953" s="10">
        <f t="shared" si="4535"/>
        <v>0</v>
      </c>
      <c r="BR1953" s="10">
        <f t="shared" si="4535"/>
        <v>0</v>
      </c>
      <c r="BS1953" s="10">
        <f t="shared" si="4535"/>
        <v>0</v>
      </c>
      <c r="BT1953" s="10">
        <f t="shared" si="4535"/>
        <v>0</v>
      </c>
      <c r="BU1953" s="27" t="s">
        <v>331</v>
      </c>
    </row>
    <row r="1954" spans="1:88" ht="75" customHeight="1">
      <c r="A1954" s="281"/>
      <c r="B1954" s="283"/>
      <c r="C1954" s="285"/>
      <c r="D1954" s="291"/>
      <c r="E1954" s="3" t="s">
        <v>33</v>
      </c>
      <c r="F1954" s="10">
        <f t="shared" si="4536"/>
        <v>0</v>
      </c>
      <c r="G1954" s="207"/>
      <c r="H1954" s="207"/>
      <c r="I1954" s="207"/>
      <c r="J1954" s="207"/>
      <c r="K1954" s="207"/>
      <c r="L1954" s="207"/>
      <c r="M1954" s="207"/>
      <c r="N1954" s="207"/>
      <c r="O1954" s="207"/>
      <c r="P1954" s="207"/>
      <c r="Q1954" s="207"/>
      <c r="R1954" s="207"/>
      <c r="S1954" s="207"/>
      <c r="T1954" s="207"/>
      <c r="U1954" s="207"/>
      <c r="V1954" s="207"/>
      <c r="W1954" s="207"/>
      <c r="X1954" s="207"/>
      <c r="Y1954" s="207"/>
      <c r="Z1954" s="207"/>
      <c r="AA1954" s="27" t="s">
        <v>332</v>
      </c>
      <c r="AT1954" s="32">
        <f t="shared" si="4537"/>
        <v>0</v>
      </c>
      <c r="AU1954" s="281"/>
      <c r="AV1954" s="283"/>
      <c r="AW1954" s="285"/>
      <c r="AX1954" s="290"/>
      <c r="AY1954" s="3" t="s">
        <v>33</v>
      </c>
      <c r="AZ1954" s="10">
        <f t="shared" si="4538"/>
        <v>0</v>
      </c>
      <c r="BA1954" s="10">
        <f t="shared" si="4535"/>
        <v>0</v>
      </c>
      <c r="BB1954" s="10">
        <f t="shared" si="4535"/>
        <v>0</v>
      </c>
      <c r="BC1954" s="10">
        <f t="shared" si="4535"/>
        <v>0</v>
      </c>
      <c r="BD1954" s="10">
        <f t="shared" si="4535"/>
        <v>0</v>
      </c>
      <c r="BE1954" s="10">
        <f t="shared" si="4535"/>
        <v>0</v>
      </c>
      <c r="BF1954" s="10">
        <f t="shared" si="4535"/>
        <v>0</v>
      </c>
      <c r="BG1954" s="10">
        <f t="shared" si="4535"/>
        <v>0</v>
      </c>
      <c r="BH1954" s="10">
        <f t="shared" si="4535"/>
        <v>0</v>
      </c>
      <c r="BI1954" s="10">
        <f t="shared" si="4535"/>
        <v>0</v>
      </c>
      <c r="BJ1954" s="10">
        <f t="shared" si="4535"/>
        <v>0</v>
      </c>
      <c r="BK1954" s="10">
        <f t="shared" si="4535"/>
        <v>0</v>
      </c>
      <c r="BL1954" s="10">
        <f t="shared" si="4535"/>
        <v>0</v>
      </c>
      <c r="BM1954" s="10">
        <f t="shared" si="4535"/>
        <v>0</v>
      </c>
      <c r="BN1954" s="10">
        <f t="shared" si="4535"/>
        <v>0</v>
      </c>
      <c r="BO1954" s="10">
        <f t="shared" si="4535"/>
        <v>0</v>
      </c>
      <c r="BP1954" s="10">
        <f t="shared" si="4535"/>
        <v>0</v>
      </c>
      <c r="BQ1954" s="10">
        <f t="shared" si="4535"/>
        <v>0</v>
      </c>
      <c r="BR1954" s="10">
        <f t="shared" si="4535"/>
        <v>0</v>
      </c>
      <c r="BS1954" s="10">
        <f t="shared" si="4535"/>
        <v>0</v>
      </c>
      <c r="BT1954" s="10">
        <f t="shared" si="4535"/>
        <v>0</v>
      </c>
      <c r="BU1954" s="27" t="s">
        <v>332</v>
      </c>
    </row>
    <row r="1955" spans="1:88" ht="75" customHeight="1">
      <c r="A1955" s="281"/>
      <c r="B1955" s="283"/>
      <c r="C1955" s="285"/>
      <c r="D1955" s="287"/>
      <c r="E1955" s="3" t="s">
        <v>34</v>
      </c>
      <c r="F1955" s="10">
        <f t="shared" si="4536"/>
        <v>0</v>
      </c>
      <c r="G1955" s="207"/>
      <c r="H1955" s="207"/>
      <c r="I1955" s="207"/>
      <c r="J1955" s="207"/>
      <c r="K1955" s="207"/>
      <c r="L1955" s="207"/>
      <c r="M1955" s="207"/>
      <c r="N1955" s="207"/>
      <c r="O1955" s="207"/>
      <c r="P1955" s="207"/>
      <c r="Q1955" s="207"/>
      <c r="R1955" s="207"/>
      <c r="S1955" s="207"/>
      <c r="T1955" s="207"/>
      <c r="U1955" s="207"/>
      <c r="V1955" s="207"/>
      <c r="W1955" s="207"/>
      <c r="X1955" s="207"/>
      <c r="Y1955" s="207"/>
      <c r="Z1955" s="207"/>
      <c r="AA1955" s="27" t="s">
        <v>333</v>
      </c>
      <c r="AT1955" s="32">
        <f t="shared" si="4537"/>
        <v>0</v>
      </c>
      <c r="AU1955" s="281"/>
      <c r="AV1955" s="283"/>
      <c r="AW1955" s="285"/>
      <c r="AX1955" s="290"/>
      <c r="AY1955" s="3" t="s">
        <v>34</v>
      </c>
      <c r="AZ1955" s="10">
        <f t="shared" si="4538"/>
        <v>0</v>
      </c>
      <c r="BA1955" s="10">
        <f t="shared" si="4535"/>
        <v>0</v>
      </c>
      <c r="BB1955" s="10">
        <f t="shared" si="4535"/>
        <v>0</v>
      </c>
      <c r="BC1955" s="10">
        <f t="shared" si="4535"/>
        <v>0</v>
      </c>
      <c r="BD1955" s="10">
        <f t="shared" si="4535"/>
        <v>0</v>
      </c>
      <c r="BE1955" s="10">
        <f t="shared" si="4535"/>
        <v>0</v>
      </c>
      <c r="BF1955" s="10">
        <f t="shared" si="4535"/>
        <v>0</v>
      </c>
      <c r="BG1955" s="10">
        <f t="shared" si="4535"/>
        <v>0</v>
      </c>
      <c r="BH1955" s="10">
        <f t="shared" si="4535"/>
        <v>0</v>
      </c>
      <c r="BI1955" s="10">
        <f t="shared" si="4535"/>
        <v>0</v>
      </c>
      <c r="BJ1955" s="10">
        <f t="shared" si="4535"/>
        <v>0</v>
      </c>
      <c r="BK1955" s="10">
        <f t="shared" si="4535"/>
        <v>0</v>
      </c>
      <c r="BL1955" s="10">
        <f t="shared" si="4535"/>
        <v>0</v>
      </c>
      <c r="BM1955" s="10">
        <f t="shared" si="4535"/>
        <v>0</v>
      </c>
      <c r="BN1955" s="10">
        <f t="shared" si="4535"/>
        <v>0</v>
      </c>
      <c r="BO1955" s="10">
        <f t="shared" si="4535"/>
        <v>0</v>
      </c>
      <c r="BP1955" s="10">
        <f t="shared" si="4535"/>
        <v>0</v>
      </c>
      <c r="BQ1955" s="10">
        <f t="shared" si="4535"/>
        <v>0</v>
      </c>
      <c r="BR1955" s="10">
        <f t="shared" si="4535"/>
        <v>0</v>
      </c>
      <c r="BS1955" s="10">
        <f t="shared" si="4535"/>
        <v>0</v>
      </c>
      <c r="BT1955" s="10">
        <f t="shared" si="4535"/>
        <v>0</v>
      </c>
      <c r="BU1955" s="27" t="s">
        <v>333</v>
      </c>
    </row>
    <row r="1956" spans="1:88" ht="75" customHeight="1">
      <c r="A1956" s="281"/>
      <c r="B1956" s="283"/>
      <c r="C1956" s="285"/>
      <c r="D1956" s="292" t="s">
        <v>35</v>
      </c>
      <c r="E1956" s="293"/>
      <c r="F1956" s="10">
        <f>F1950+F1951+F1952+F1953+F1954+F1955</f>
        <v>158564293.63710001</v>
      </c>
      <c r="G1956" s="10">
        <f t="shared" ref="G1956:J1956" si="4539">G1950+G1951+G1952+G1953+G1954+G1955</f>
        <v>117050830.58520001</v>
      </c>
      <c r="H1956" s="10">
        <f t="shared" si="4539"/>
        <v>0</v>
      </c>
      <c r="I1956" s="10">
        <f t="shared" si="4539"/>
        <v>0</v>
      </c>
      <c r="J1956" s="10">
        <f t="shared" si="4539"/>
        <v>8807488.3560000006</v>
      </c>
      <c r="K1956" s="10">
        <f>K1950+K1951+K1952+K1953+K1954+K1955</f>
        <v>0</v>
      </c>
      <c r="L1956" s="10">
        <f t="shared" ref="L1956:Z1956" si="4540">L1950+L1951+L1952+L1953+L1954+L1955</f>
        <v>21654316.451900005</v>
      </c>
      <c r="M1956" s="10">
        <f t="shared" si="4540"/>
        <v>21654316.451900005</v>
      </c>
      <c r="N1956" s="10">
        <f t="shared" si="4540"/>
        <v>338420</v>
      </c>
      <c r="O1956" s="10">
        <f t="shared" si="4540"/>
        <v>0</v>
      </c>
      <c r="P1956" s="10">
        <f t="shared" si="4540"/>
        <v>0</v>
      </c>
      <c r="Q1956" s="10">
        <f t="shared" si="4540"/>
        <v>7636688.3929999992</v>
      </c>
      <c r="R1956" s="10">
        <f t="shared" si="4540"/>
        <v>0</v>
      </c>
      <c r="S1956" s="10">
        <f t="shared" si="4540"/>
        <v>1273669.5970000001</v>
      </c>
      <c r="T1956" s="10">
        <f t="shared" si="4540"/>
        <v>0</v>
      </c>
      <c r="U1956" s="10">
        <f t="shared" si="4540"/>
        <v>1122645.0649999999</v>
      </c>
      <c r="V1956" s="10">
        <f t="shared" si="4540"/>
        <v>964462.19</v>
      </c>
      <c r="W1956" s="10">
        <f t="shared" si="4540"/>
        <v>0</v>
      </c>
      <c r="X1956" s="10">
        <f t="shared" si="4540"/>
        <v>0</v>
      </c>
      <c r="Y1956" s="10">
        <f t="shared" si="4540"/>
        <v>54192.998999999996</v>
      </c>
      <c r="Z1956" s="10">
        <f t="shared" si="4540"/>
        <v>0</v>
      </c>
      <c r="AA1956" s="27" t="s">
        <v>334</v>
      </c>
      <c r="AT1956" s="32">
        <f t="shared" si="4537"/>
        <v>0</v>
      </c>
      <c r="AU1956" s="281"/>
      <c r="AV1956" s="283"/>
      <c r="AW1956" s="285"/>
      <c r="AX1956" s="294" t="s">
        <v>35</v>
      </c>
      <c r="AY1956" s="294"/>
      <c r="AZ1956" s="10">
        <f t="shared" si="4538"/>
        <v>0</v>
      </c>
      <c r="BA1956" s="10">
        <f t="shared" si="4535"/>
        <v>0</v>
      </c>
      <c r="BB1956" s="10">
        <f t="shared" si="4535"/>
        <v>0</v>
      </c>
      <c r="BC1956" s="10">
        <f t="shared" si="4535"/>
        <v>0</v>
      </c>
      <c r="BD1956" s="10">
        <f t="shared" si="4535"/>
        <v>0</v>
      </c>
      <c r="BE1956" s="10">
        <f t="shared" si="4535"/>
        <v>0</v>
      </c>
      <c r="BF1956" s="10">
        <f t="shared" si="4535"/>
        <v>0</v>
      </c>
      <c r="BG1956" s="10">
        <f t="shared" si="4535"/>
        <v>0</v>
      </c>
      <c r="BH1956" s="10">
        <f t="shared" si="4535"/>
        <v>0</v>
      </c>
      <c r="BI1956" s="10">
        <f t="shared" si="4535"/>
        <v>0</v>
      </c>
      <c r="BJ1956" s="10">
        <f t="shared" si="4535"/>
        <v>0</v>
      </c>
      <c r="BK1956" s="10">
        <f t="shared" si="4535"/>
        <v>0</v>
      </c>
      <c r="BL1956" s="10">
        <f t="shared" si="4535"/>
        <v>0</v>
      </c>
      <c r="BM1956" s="10">
        <f t="shared" si="4535"/>
        <v>0</v>
      </c>
      <c r="BN1956" s="10">
        <f t="shared" si="4535"/>
        <v>0</v>
      </c>
      <c r="BO1956" s="10">
        <f t="shared" si="4535"/>
        <v>0</v>
      </c>
      <c r="BP1956" s="10">
        <f t="shared" si="4535"/>
        <v>0</v>
      </c>
      <c r="BQ1956" s="10">
        <f t="shared" si="4535"/>
        <v>0</v>
      </c>
      <c r="BR1956" s="10">
        <f t="shared" si="4535"/>
        <v>0</v>
      </c>
      <c r="BS1956" s="10">
        <f t="shared" si="4535"/>
        <v>0</v>
      </c>
      <c r="BT1956" s="10">
        <f t="shared" si="4535"/>
        <v>0</v>
      </c>
      <c r="BU1956" s="27" t="s">
        <v>334</v>
      </c>
      <c r="CJ1956" s="123"/>
    </row>
    <row r="1957" spans="1:88" ht="75" customHeight="1">
      <c r="A1957" s="281"/>
      <c r="B1957" s="283"/>
      <c r="C1957" s="285"/>
      <c r="D1957" s="292" t="s">
        <v>53</v>
      </c>
      <c r="E1957" s="293"/>
      <c r="F1957" s="11" t="e">
        <f>ROUND(F1956/C1950,2)</f>
        <v>#DIV/0!</v>
      </c>
      <c r="G1957" s="11" t="e">
        <f>ROUND(G1956/C1950,2)</f>
        <v>#DIV/0!</v>
      </c>
      <c r="H1957" s="11" t="e">
        <f>ROUND(H1956/C1950,2)</f>
        <v>#DIV/0!</v>
      </c>
      <c r="I1957" s="11" t="e">
        <f>ROUND(I1956/C1950,2)</f>
        <v>#DIV/0!</v>
      </c>
      <c r="J1957" s="11" t="e">
        <f>ROUND(J1956/C1950,2)</f>
        <v>#DIV/0!</v>
      </c>
      <c r="K1957" s="11" t="e">
        <f>ROUND(K1956/C1950,2)</f>
        <v>#DIV/0!</v>
      </c>
      <c r="L1957" s="11" t="e">
        <f>ROUND(L1956/C1950,2)</f>
        <v>#DIV/0!</v>
      </c>
      <c r="M1957" s="11" t="e">
        <f>ROUND(M1956/C1950,2)</f>
        <v>#DIV/0!</v>
      </c>
      <c r="N1957" s="11" t="e">
        <f>ROUND(N1956/C1950,2)</f>
        <v>#DIV/0!</v>
      </c>
      <c r="O1957" s="11" t="e">
        <f>ROUND(O1956/C1950,2)</f>
        <v>#DIV/0!</v>
      </c>
      <c r="P1957" s="11" t="e">
        <f>ROUND(P1956/C1950,2)</f>
        <v>#DIV/0!</v>
      </c>
      <c r="Q1957" s="11" t="e">
        <f>ROUND(Q1956/C1950,2)</f>
        <v>#DIV/0!</v>
      </c>
      <c r="R1957" s="11" t="e">
        <f>ROUND(R1956/C1950,2)</f>
        <v>#DIV/0!</v>
      </c>
      <c r="S1957" s="11" t="e">
        <f>ROUND(S1956/C1950,2)</f>
        <v>#DIV/0!</v>
      </c>
      <c r="T1957" s="11" t="e">
        <f>ROUND(T1956/C1950,2)</f>
        <v>#DIV/0!</v>
      </c>
      <c r="U1957" s="11" t="e">
        <f>ROUND(U1956/C1950,2)</f>
        <v>#DIV/0!</v>
      </c>
      <c r="V1957" s="11" t="e">
        <f>ROUND(V1956/C1950,2)</f>
        <v>#DIV/0!</v>
      </c>
      <c r="W1957" s="11" t="e">
        <f>ROUND(W1956/C1950,2)</f>
        <v>#DIV/0!</v>
      </c>
      <c r="X1957" s="11" t="e">
        <f>ROUND(X1956/C1950,2)</f>
        <v>#DIV/0!</v>
      </c>
      <c r="Y1957" s="11" t="e">
        <f>ROUND(Y1956/C1950,2)</f>
        <v>#DIV/0!</v>
      </c>
      <c r="Z1957" s="11" t="e">
        <f>ROUND(Z1956/C1950,2)</f>
        <v>#DIV/0!</v>
      </c>
      <c r="AA1957" s="27" t="s">
        <v>335</v>
      </c>
      <c r="AU1957" s="281"/>
      <c r="AV1957" s="283"/>
      <c r="AW1957" s="285"/>
      <c r="AX1957" s="292" t="s">
        <v>53</v>
      </c>
      <c r="AY1957" s="293"/>
      <c r="AZ1957" s="11" t="e">
        <f>ROUND(AZ1956/AW1950,2)</f>
        <v>#DIV/0!</v>
      </c>
      <c r="BA1957" s="11" t="e">
        <f>ROUND(BA1956/AW1950,2)</f>
        <v>#DIV/0!</v>
      </c>
      <c r="BB1957" s="11" t="e">
        <f>ROUND(BB1956/AW1950,2)</f>
        <v>#DIV/0!</v>
      </c>
      <c r="BC1957" s="11" t="e">
        <f>ROUND(BC1956/AW1950,2)</f>
        <v>#DIV/0!</v>
      </c>
      <c r="BD1957" s="11" t="e">
        <f>ROUND(BD1956/AW1950,2)</f>
        <v>#DIV/0!</v>
      </c>
      <c r="BE1957" s="11" t="e">
        <f>ROUND(BE1956/AW1950,2)</f>
        <v>#DIV/0!</v>
      </c>
      <c r="BF1957" s="11" t="e">
        <f>ROUND(BF1956/AW1950,2)</f>
        <v>#DIV/0!</v>
      </c>
      <c r="BG1957" s="11" t="e">
        <f>ROUND(BG1956/AW1950,2)</f>
        <v>#DIV/0!</v>
      </c>
      <c r="BH1957" s="11" t="e">
        <f>ROUND(BH1956/AW1950,2)</f>
        <v>#DIV/0!</v>
      </c>
      <c r="BI1957" s="11" t="e">
        <f>ROUND(BI1956/AW1950,2)</f>
        <v>#DIV/0!</v>
      </c>
      <c r="BJ1957" s="11" t="e">
        <f>ROUND(BJ1956/AW1950,2)</f>
        <v>#DIV/0!</v>
      </c>
      <c r="BK1957" s="11" t="e">
        <f>ROUND(BK1956/AW1950,2)</f>
        <v>#DIV/0!</v>
      </c>
      <c r="BL1957" s="11" t="e">
        <f>ROUND(BL1956/AW1950,2)</f>
        <v>#DIV/0!</v>
      </c>
      <c r="BM1957" s="11" t="e">
        <f>ROUND(BM1956/AW1950,2)</f>
        <v>#DIV/0!</v>
      </c>
      <c r="BN1957" s="11" t="e">
        <f>ROUND(BN1956/AW1950,2)</f>
        <v>#DIV/0!</v>
      </c>
      <c r="BO1957" s="11" t="e">
        <f>ROUND(BO1956/AW1950,2)</f>
        <v>#DIV/0!</v>
      </c>
      <c r="BP1957" s="11" t="e">
        <f>ROUND(BP1956/AW1950,2)</f>
        <v>#DIV/0!</v>
      </c>
      <c r="BQ1957" s="11" t="e">
        <f>ROUND(BQ1956/AW1950,2)</f>
        <v>#DIV/0!</v>
      </c>
      <c r="BR1957" s="11" t="e">
        <f>ROUND(BR1956/AW1950,2)</f>
        <v>#DIV/0!</v>
      </c>
      <c r="BS1957" s="11" t="e">
        <f>ROUND(BS1956/AW1950,2)</f>
        <v>#DIV/0!</v>
      </c>
      <c r="BT1957" s="11" t="e">
        <f>ROUND(BT1956/AW1950,2)</f>
        <v>#DIV/0!</v>
      </c>
      <c r="BU1957" s="27" t="s">
        <v>335</v>
      </c>
    </row>
    <row r="1958" spans="1:88" ht="75" customHeight="1">
      <c r="A1958" s="281"/>
      <c r="B1958" s="283"/>
      <c r="C1958" s="285"/>
      <c r="D1958" s="292" t="s">
        <v>54</v>
      </c>
      <c r="E1958" s="293"/>
      <c r="F1958" s="10" t="s">
        <v>36</v>
      </c>
      <c r="G1958" s="12">
        <f>IF(AD1958=FALSE,0,AD1958)</f>
        <v>0</v>
      </c>
      <c r="H1958" s="12" t="s">
        <v>36</v>
      </c>
      <c r="I1958" s="12">
        <f>IF(AE1958=FALSE,0,AE1958)</f>
        <v>0</v>
      </c>
      <c r="J1958" s="12">
        <f>IF(AF1958=FALSE,0,AF1958)</f>
        <v>0</v>
      </c>
      <c r="K1958" s="12" t="s">
        <v>36</v>
      </c>
      <c r="L1958" s="12">
        <f>IF(AG1958=FALSE,0,AG1958)</f>
        <v>0</v>
      </c>
      <c r="M1958" s="12" t="s">
        <v>36</v>
      </c>
      <c r="N1958" s="12" t="s">
        <v>36</v>
      </c>
      <c r="O1958" s="12" t="s">
        <v>36</v>
      </c>
      <c r="P1958" s="12" t="s">
        <v>36</v>
      </c>
      <c r="Q1958" s="12">
        <f>IF(AH1958=FALSE,0,AH1958)</f>
        <v>0</v>
      </c>
      <c r="R1958" s="12" t="s">
        <v>36</v>
      </c>
      <c r="S1958" s="12">
        <f>IF(AI1958=FALSE,0,AI1958)</f>
        <v>0</v>
      </c>
      <c r="T1958" s="12" t="s">
        <v>36</v>
      </c>
      <c r="U1958" s="12">
        <f>IF(AJ1958=FALSE,0,AJ1958)</f>
        <v>0</v>
      </c>
      <c r="V1958" s="12">
        <f>IF(AK1958=FALSE,0,AK1958)</f>
        <v>0</v>
      </c>
      <c r="W1958" s="12">
        <f>IF(AL1958=FALSE,0,AL1958)</f>
        <v>0</v>
      </c>
      <c r="X1958" s="12" t="s">
        <v>36</v>
      </c>
      <c r="Y1958" s="12">
        <f>IF(AM1958=FALSE,0,AM1958)</f>
        <v>0</v>
      </c>
      <c r="Z1958" s="12" t="s">
        <v>36</v>
      </c>
      <c r="AA1958" s="27" t="s">
        <v>336</v>
      </c>
      <c r="AU1958" s="288"/>
      <c r="AV1958" s="283"/>
      <c r="AW1958" s="289"/>
      <c r="AX1958" s="292" t="s">
        <v>54</v>
      </c>
      <c r="AY1958" s="293"/>
      <c r="AZ1958" s="10" t="s">
        <v>36</v>
      </c>
      <c r="BA1958" s="12">
        <f>IF(BX1958=FALSE,0,BX1958)</f>
        <v>0</v>
      </c>
      <c r="BB1958" s="12" t="s">
        <v>36</v>
      </c>
      <c r="BC1958" s="12">
        <f>IF(BY1958=FALSE,0,BY1958)</f>
        <v>0</v>
      </c>
      <c r="BD1958" s="12">
        <f>IF(BZ1958=FALSE,0,BZ1958)</f>
        <v>0</v>
      </c>
      <c r="BE1958" s="12" t="s">
        <v>36</v>
      </c>
      <c r="BF1958" s="12">
        <f>IF(CA1958=FALSE,0,CA1958)</f>
        <v>0</v>
      </c>
      <c r="BG1958" s="12" t="s">
        <v>36</v>
      </c>
      <c r="BH1958" s="12" t="s">
        <v>36</v>
      </c>
      <c r="BI1958" s="12" t="s">
        <v>36</v>
      </c>
      <c r="BJ1958" s="12" t="s">
        <v>36</v>
      </c>
      <c r="BK1958" s="12">
        <f>IF(CB1958=FALSE,0,CB1958)</f>
        <v>0</v>
      </c>
      <c r="BL1958" s="12" t="s">
        <v>36</v>
      </c>
      <c r="BM1958" s="12">
        <f>IF(CC1958=FALSE,0,CC1958)</f>
        <v>0</v>
      </c>
      <c r="BN1958" s="12" t="s">
        <v>36</v>
      </c>
      <c r="BO1958" s="12">
        <f>IF(CD1958=FALSE,0,CD1958)</f>
        <v>0</v>
      </c>
      <c r="BP1958" s="12">
        <f>IF(CE1958=FALSE,0,CE1958)</f>
        <v>0</v>
      </c>
      <c r="BQ1958" s="12">
        <f>IF(CF1958=FALSE,0,CF1958)</f>
        <v>0</v>
      </c>
      <c r="BR1958" s="12" t="s">
        <v>36</v>
      </c>
      <c r="BS1958" s="12">
        <f>IF(CG1958=FALSE,0,CG1958)</f>
        <v>0</v>
      </c>
      <c r="BT1958" s="12" t="s">
        <v>36</v>
      </c>
      <c r="BU1958" s="27" t="s">
        <v>336</v>
      </c>
    </row>
    <row r="1959" spans="1:88" ht="30" customHeight="1">
      <c r="A1959" s="280"/>
      <c r="B1959" s="282" t="s">
        <v>295</v>
      </c>
      <c r="C1959" s="284">
        <f>AW1959</f>
        <v>504726.93</v>
      </c>
      <c r="D1959" s="286" t="s">
        <v>27</v>
      </c>
      <c r="E1959" s="3" t="s">
        <v>28</v>
      </c>
      <c r="F1959" s="10">
        <f t="shared" ref="F1959:Z1959" si="4541">F36+F65+F94+F123+F161+F199+F228+F284+F313+F360+F389+F436+F510+F548+F586+F652+F798+F890+F946+F1587+F1652+F1726+F1764+F1856+F1894+F1932</f>
        <v>160824410.02710003</v>
      </c>
      <c r="G1959" s="10">
        <f t="shared" si="4541"/>
        <v>119310946.9752</v>
      </c>
      <c r="H1959" s="10">
        <f t="shared" si="4541"/>
        <v>0</v>
      </c>
      <c r="I1959" s="10">
        <f t="shared" si="4541"/>
        <v>0</v>
      </c>
      <c r="J1959" s="10">
        <f t="shared" si="4541"/>
        <v>8807488.3560000006</v>
      </c>
      <c r="K1959" s="10">
        <f t="shared" si="4541"/>
        <v>0</v>
      </c>
      <c r="L1959" s="10">
        <f t="shared" si="4541"/>
        <v>21654316.451900005</v>
      </c>
      <c r="M1959" s="10">
        <f t="shared" si="4541"/>
        <v>21654316.451900005</v>
      </c>
      <c r="N1959" s="10">
        <f t="shared" si="4541"/>
        <v>338420</v>
      </c>
      <c r="O1959" s="10">
        <f t="shared" si="4541"/>
        <v>0</v>
      </c>
      <c r="P1959" s="10">
        <f t="shared" si="4541"/>
        <v>0</v>
      </c>
      <c r="Q1959" s="10">
        <f t="shared" si="4541"/>
        <v>7636688.3929999992</v>
      </c>
      <c r="R1959" s="10">
        <f t="shared" si="4541"/>
        <v>0</v>
      </c>
      <c r="S1959" s="10">
        <f t="shared" si="4541"/>
        <v>1273669.5970000001</v>
      </c>
      <c r="T1959" s="10">
        <f t="shared" si="4541"/>
        <v>0</v>
      </c>
      <c r="U1959" s="10">
        <f t="shared" si="4541"/>
        <v>1122645.0649999999</v>
      </c>
      <c r="V1959" s="10">
        <f t="shared" si="4541"/>
        <v>964462.19</v>
      </c>
      <c r="W1959" s="10">
        <f t="shared" si="4541"/>
        <v>0</v>
      </c>
      <c r="X1959" s="10">
        <f t="shared" si="4541"/>
        <v>0</v>
      </c>
      <c r="Y1959" s="10">
        <f t="shared" si="4541"/>
        <v>54192.998999999996</v>
      </c>
      <c r="Z1959" s="10">
        <f t="shared" si="4541"/>
        <v>0</v>
      </c>
      <c r="AA1959" s="27" t="s">
        <v>328</v>
      </c>
      <c r="AT1959" s="32">
        <f>BA1959+BC1959+BD1959+BF1959+BK1959+BM1959+BO1959+BP1959+BQ1959+BS1959+BT1959</f>
        <v>322838546.88999999</v>
      </c>
      <c r="AU1959" s="280"/>
      <c r="AV1959" s="282" t="s">
        <v>295</v>
      </c>
      <c r="AW1959" s="284">
        <f>AW36+AW65+AW94+AW123+AW161+AW199+AW228+AW284+AW313+AW360+AW389+AW436+AW510+AW548+AW586+AW652+AW798+AW890+AW946+AW1587+AW1652+AW1726+AW1764+AW1856+AW1894+AW1932</f>
        <v>504726.93</v>
      </c>
      <c r="AX1959" s="290" t="s">
        <v>27</v>
      </c>
      <c r="AY1959" s="3" t="s">
        <v>28</v>
      </c>
      <c r="AZ1959" s="10">
        <f t="shared" ref="AZ1959:BT1959" si="4542">AZ36+AZ65+AZ94+AZ123+AZ161+AZ199+AZ228+AZ284+AZ313+AZ360+AZ389+AZ436+AZ510+AZ548+AZ586+AZ652+AZ798+AZ890+AZ946+AZ1587+AZ1652+AZ1726+AZ1764+AZ1856+AZ1894+AZ1932</f>
        <v>322838546.88999999</v>
      </c>
      <c r="BA1959" s="10">
        <f t="shared" si="4542"/>
        <v>237076582.29999998</v>
      </c>
      <c r="BB1959" s="10">
        <f t="shared" si="4542"/>
        <v>0</v>
      </c>
      <c r="BC1959" s="10">
        <f t="shared" si="4542"/>
        <v>0</v>
      </c>
      <c r="BD1959" s="10">
        <f t="shared" si="4542"/>
        <v>17614976.73</v>
      </c>
      <c r="BE1959" s="10">
        <f t="shared" si="4542"/>
        <v>0</v>
      </c>
      <c r="BF1959" s="10">
        <f t="shared" si="4542"/>
        <v>46152057.490000002</v>
      </c>
      <c r="BG1959" s="10">
        <f t="shared" si="4542"/>
        <v>46152057.490000002</v>
      </c>
      <c r="BH1959" s="10">
        <f t="shared" si="4542"/>
        <v>676840</v>
      </c>
      <c r="BI1959" s="10">
        <f t="shared" si="4542"/>
        <v>0</v>
      </c>
      <c r="BJ1959" s="10">
        <f t="shared" si="4542"/>
        <v>0</v>
      </c>
      <c r="BK1959" s="10">
        <f t="shared" si="4542"/>
        <v>15273376.76</v>
      </c>
      <c r="BL1959" s="10">
        <f t="shared" si="4542"/>
        <v>0</v>
      </c>
      <c r="BM1959" s="10">
        <f t="shared" si="4542"/>
        <v>2547339.19</v>
      </c>
      <c r="BN1959" s="10">
        <f t="shared" si="4542"/>
        <v>0</v>
      </c>
      <c r="BO1959" s="10">
        <f t="shared" si="4542"/>
        <v>2245290.04</v>
      </c>
      <c r="BP1959" s="10">
        <f t="shared" si="4542"/>
        <v>1928924.38</v>
      </c>
      <c r="BQ1959" s="10">
        <f t="shared" si="4542"/>
        <v>0</v>
      </c>
      <c r="BR1959" s="10">
        <f t="shared" si="4542"/>
        <v>0</v>
      </c>
      <c r="BS1959" s="10">
        <f t="shared" si="4542"/>
        <v>0</v>
      </c>
      <c r="BT1959" s="10">
        <f t="shared" si="4542"/>
        <v>0</v>
      </c>
      <c r="BU1959" s="27" t="s">
        <v>328</v>
      </c>
      <c r="CI1959" s="32">
        <f>BF1959-BG1959</f>
        <v>0</v>
      </c>
    </row>
    <row r="1960" spans="1:88" ht="60">
      <c r="A1960" s="281"/>
      <c r="B1960" s="283"/>
      <c r="C1960" s="285"/>
      <c r="D1960" s="287"/>
      <c r="E1960" s="3" t="s">
        <v>29</v>
      </c>
      <c r="F1960" s="10">
        <f t="shared" ref="F1960:F1964" si="4543">G1960+I1960+J1960+L1960+Q1960+S1960+U1960+V1960+W1960+Y1960+Z1960</f>
        <v>0</v>
      </c>
      <c r="G1960" s="76"/>
      <c r="H1960" s="76"/>
      <c r="I1960" s="76"/>
      <c r="J1960" s="76"/>
      <c r="K1960" s="76"/>
      <c r="L1960" s="76"/>
      <c r="M1960" s="76"/>
      <c r="N1960" s="76"/>
      <c r="O1960" s="76"/>
      <c r="P1960" s="76"/>
      <c r="Q1960" s="76"/>
      <c r="R1960" s="76"/>
      <c r="S1960" s="76"/>
      <c r="T1960" s="76"/>
      <c r="U1960" s="76"/>
      <c r="V1960" s="76"/>
      <c r="W1960" s="76"/>
      <c r="X1960" s="76"/>
      <c r="Y1960" s="76"/>
      <c r="Z1960" s="76"/>
      <c r="AA1960" s="27" t="s">
        <v>329</v>
      </c>
      <c r="AT1960" s="32">
        <f t="shared" ref="AT1960:AT1965" si="4544">BA1960+BC1960+BD1960+BF1960+BK1960+BM1960+BO1960+BP1960+BQ1960+BS1960+BT1960</f>
        <v>2217677.1300000004</v>
      </c>
      <c r="AU1960" s="281"/>
      <c r="AV1960" s="283"/>
      <c r="AW1960" s="285"/>
      <c r="AX1960" s="290"/>
      <c r="AY1960" s="3" t="s">
        <v>29</v>
      </c>
      <c r="AZ1960" s="10">
        <f t="shared" ref="AZ1960:BT1960" si="4545">AZ37+AZ66+AZ95+AZ124+AZ162+AZ200+AZ229+AZ285+AZ314+AZ361+AZ390+AZ437+AZ511+AZ549+AZ587+AZ653+AZ799+AZ891+AZ947+AZ1588+AZ1653+AZ1727+AZ1765+AZ1857+AZ1895+AZ1933</f>
        <v>2217677.1300000004</v>
      </c>
      <c r="BA1960" s="10">
        <f t="shared" si="4545"/>
        <v>0</v>
      </c>
      <c r="BB1960" s="10">
        <f t="shared" si="4545"/>
        <v>0</v>
      </c>
      <c r="BC1960" s="10">
        <f t="shared" si="4545"/>
        <v>2217677.1300000004</v>
      </c>
      <c r="BD1960" s="10">
        <f t="shared" si="4545"/>
        <v>0</v>
      </c>
      <c r="BE1960" s="10">
        <f t="shared" si="4545"/>
        <v>0</v>
      </c>
      <c r="BF1960" s="10">
        <f t="shared" si="4545"/>
        <v>0</v>
      </c>
      <c r="BG1960" s="10">
        <f t="shared" si="4545"/>
        <v>0</v>
      </c>
      <c r="BH1960" s="10">
        <f t="shared" si="4545"/>
        <v>0</v>
      </c>
      <c r="BI1960" s="10">
        <f t="shared" si="4545"/>
        <v>0</v>
      </c>
      <c r="BJ1960" s="10">
        <f t="shared" si="4545"/>
        <v>0</v>
      </c>
      <c r="BK1960" s="10">
        <f t="shared" si="4545"/>
        <v>0</v>
      </c>
      <c r="BL1960" s="10">
        <f t="shared" si="4545"/>
        <v>0</v>
      </c>
      <c r="BM1960" s="10">
        <f t="shared" si="4545"/>
        <v>0</v>
      </c>
      <c r="BN1960" s="10">
        <f t="shared" si="4545"/>
        <v>0</v>
      </c>
      <c r="BO1960" s="10">
        <f t="shared" si="4545"/>
        <v>0</v>
      </c>
      <c r="BP1960" s="10">
        <f t="shared" si="4545"/>
        <v>0</v>
      </c>
      <c r="BQ1960" s="10">
        <f t="shared" si="4545"/>
        <v>0</v>
      </c>
      <c r="BR1960" s="10">
        <f t="shared" si="4545"/>
        <v>0</v>
      </c>
      <c r="BS1960" s="10">
        <f t="shared" si="4545"/>
        <v>0</v>
      </c>
      <c r="BT1960" s="10">
        <f t="shared" si="4545"/>
        <v>0</v>
      </c>
      <c r="BU1960" s="27" t="s">
        <v>329</v>
      </c>
    </row>
    <row r="1961" spans="1:88" ht="105">
      <c r="A1961" s="281"/>
      <c r="B1961" s="283"/>
      <c r="C1961" s="285"/>
      <c r="D1961" s="286" t="s">
        <v>30</v>
      </c>
      <c r="E1961" s="3" t="s">
        <v>31</v>
      </c>
      <c r="F1961" s="10">
        <f t="shared" si="4543"/>
        <v>0</v>
      </c>
      <c r="G1961" s="76"/>
      <c r="H1961" s="76"/>
      <c r="I1961" s="76"/>
      <c r="J1961" s="76"/>
      <c r="K1961" s="76"/>
      <c r="L1961" s="76"/>
      <c r="M1961" s="76"/>
      <c r="N1961" s="76"/>
      <c r="O1961" s="76"/>
      <c r="P1961" s="76"/>
      <c r="Q1961" s="76"/>
      <c r="R1961" s="76"/>
      <c r="S1961" s="76"/>
      <c r="T1961" s="76"/>
      <c r="U1961" s="76"/>
      <c r="V1961" s="76"/>
      <c r="W1961" s="76"/>
      <c r="X1961" s="76"/>
      <c r="Y1961" s="76"/>
      <c r="Z1961" s="76"/>
      <c r="AA1961" s="27" t="s">
        <v>330</v>
      </c>
      <c r="AT1961" s="32">
        <f t="shared" si="4544"/>
        <v>86085558.770000026</v>
      </c>
      <c r="AU1961" s="281"/>
      <c r="AV1961" s="283"/>
      <c r="AW1961" s="285"/>
      <c r="AX1961" s="290" t="s">
        <v>30</v>
      </c>
      <c r="AY1961" s="3" t="s">
        <v>31</v>
      </c>
      <c r="AZ1961" s="10">
        <f t="shared" ref="AZ1961:BT1961" si="4546">AZ38+AZ67+AZ96+AZ125+AZ163+AZ201+AZ230+AZ286+AZ315+AZ362+AZ391+AZ438+AZ512+AZ550+AZ588+AZ654+AZ800+AZ892+AZ948+AZ1589+AZ1654+AZ1728+AZ1766+AZ1858+AZ1896+AZ1934</f>
        <v>86085558.770000026</v>
      </c>
      <c r="BA1961" s="10">
        <f t="shared" si="4546"/>
        <v>0</v>
      </c>
      <c r="BB1961" s="10">
        <f t="shared" si="4546"/>
        <v>0</v>
      </c>
      <c r="BC1961" s="10">
        <f t="shared" si="4546"/>
        <v>86085558.770000026</v>
      </c>
      <c r="BD1961" s="10">
        <f t="shared" si="4546"/>
        <v>0</v>
      </c>
      <c r="BE1961" s="10">
        <f t="shared" si="4546"/>
        <v>0</v>
      </c>
      <c r="BF1961" s="10">
        <f t="shared" si="4546"/>
        <v>0</v>
      </c>
      <c r="BG1961" s="10">
        <f t="shared" si="4546"/>
        <v>0</v>
      </c>
      <c r="BH1961" s="10">
        <f t="shared" si="4546"/>
        <v>0</v>
      </c>
      <c r="BI1961" s="10">
        <f t="shared" si="4546"/>
        <v>0</v>
      </c>
      <c r="BJ1961" s="10">
        <f t="shared" si="4546"/>
        <v>0</v>
      </c>
      <c r="BK1961" s="10">
        <f t="shared" si="4546"/>
        <v>0</v>
      </c>
      <c r="BL1961" s="10">
        <f t="shared" si="4546"/>
        <v>0</v>
      </c>
      <c r="BM1961" s="10">
        <f t="shared" si="4546"/>
        <v>0</v>
      </c>
      <c r="BN1961" s="10">
        <f t="shared" si="4546"/>
        <v>0</v>
      </c>
      <c r="BO1961" s="10">
        <f t="shared" si="4546"/>
        <v>0</v>
      </c>
      <c r="BP1961" s="10">
        <f t="shared" si="4546"/>
        <v>0</v>
      </c>
      <c r="BQ1961" s="10">
        <f t="shared" si="4546"/>
        <v>0</v>
      </c>
      <c r="BR1961" s="10">
        <f t="shared" si="4546"/>
        <v>0</v>
      </c>
      <c r="BS1961" s="10">
        <f t="shared" si="4546"/>
        <v>0</v>
      </c>
      <c r="BT1961" s="10">
        <f t="shared" si="4546"/>
        <v>0</v>
      </c>
      <c r="BU1961" s="27" t="s">
        <v>330</v>
      </c>
    </row>
    <row r="1962" spans="1:88" ht="61.5" customHeight="1">
      <c r="A1962" s="281"/>
      <c r="B1962" s="283"/>
      <c r="C1962" s="285"/>
      <c r="D1962" s="291"/>
      <c r="E1962" s="3" t="s">
        <v>32</v>
      </c>
      <c r="F1962" s="10">
        <f t="shared" si="4543"/>
        <v>0</v>
      </c>
      <c r="G1962" s="76"/>
      <c r="H1962" s="76"/>
      <c r="I1962" s="76"/>
      <c r="J1962" s="76"/>
      <c r="K1962" s="76"/>
      <c r="L1962" s="76"/>
      <c r="M1962" s="76"/>
      <c r="N1962" s="76"/>
      <c r="O1962" s="76"/>
      <c r="P1962" s="76"/>
      <c r="Q1962" s="76"/>
      <c r="R1962" s="76"/>
      <c r="S1962" s="76"/>
      <c r="T1962" s="76"/>
      <c r="U1962" s="76"/>
      <c r="V1962" s="76"/>
      <c r="W1962" s="76"/>
      <c r="X1962" s="76"/>
      <c r="Y1962" s="76"/>
      <c r="Z1962" s="76"/>
      <c r="AA1962" s="27" t="s">
        <v>331</v>
      </c>
      <c r="AT1962" s="32">
        <f t="shared" si="4544"/>
        <v>133464450.83999999</v>
      </c>
      <c r="AU1962" s="281"/>
      <c r="AV1962" s="283"/>
      <c r="AW1962" s="285"/>
      <c r="AX1962" s="290"/>
      <c r="AY1962" s="3" t="s">
        <v>32</v>
      </c>
      <c r="AZ1962" s="10">
        <f t="shared" ref="AZ1962:BT1962" si="4547">AZ39+AZ68+AZ97+AZ126+AZ164+AZ202+AZ231+AZ287+AZ316+AZ363+AZ392+AZ439+AZ513+AZ551+AZ589+AZ655+AZ801+AZ893+AZ949+AZ1590+AZ1655+AZ1729+AZ1767+AZ1859+AZ1897+AZ1935</f>
        <v>133464450.83999999</v>
      </c>
      <c r="BA1962" s="10">
        <f t="shared" si="4547"/>
        <v>0</v>
      </c>
      <c r="BB1962" s="10">
        <f t="shared" si="4547"/>
        <v>0</v>
      </c>
      <c r="BC1962" s="10">
        <f t="shared" si="4547"/>
        <v>133464450.83999999</v>
      </c>
      <c r="BD1962" s="10">
        <f t="shared" si="4547"/>
        <v>0</v>
      </c>
      <c r="BE1962" s="10">
        <f t="shared" si="4547"/>
        <v>0</v>
      </c>
      <c r="BF1962" s="10">
        <f t="shared" si="4547"/>
        <v>0</v>
      </c>
      <c r="BG1962" s="10">
        <f t="shared" si="4547"/>
        <v>0</v>
      </c>
      <c r="BH1962" s="10">
        <f t="shared" si="4547"/>
        <v>0</v>
      </c>
      <c r="BI1962" s="10">
        <f t="shared" si="4547"/>
        <v>0</v>
      </c>
      <c r="BJ1962" s="10">
        <f t="shared" si="4547"/>
        <v>0</v>
      </c>
      <c r="BK1962" s="10">
        <f t="shared" si="4547"/>
        <v>0</v>
      </c>
      <c r="BL1962" s="10">
        <f t="shared" si="4547"/>
        <v>0</v>
      </c>
      <c r="BM1962" s="10">
        <f t="shared" si="4547"/>
        <v>0</v>
      </c>
      <c r="BN1962" s="10">
        <f t="shared" si="4547"/>
        <v>0</v>
      </c>
      <c r="BO1962" s="10">
        <f t="shared" si="4547"/>
        <v>0</v>
      </c>
      <c r="BP1962" s="10">
        <f t="shared" si="4547"/>
        <v>0</v>
      </c>
      <c r="BQ1962" s="10">
        <f t="shared" si="4547"/>
        <v>0</v>
      </c>
      <c r="BR1962" s="10">
        <f t="shared" si="4547"/>
        <v>0</v>
      </c>
      <c r="BS1962" s="10">
        <f t="shared" si="4547"/>
        <v>0</v>
      </c>
      <c r="BT1962" s="10">
        <f t="shared" si="4547"/>
        <v>0</v>
      </c>
      <c r="BU1962" s="27" t="s">
        <v>331</v>
      </c>
    </row>
    <row r="1963" spans="1:88" ht="75" customHeight="1">
      <c r="A1963" s="281"/>
      <c r="B1963" s="283"/>
      <c r="C1963" s="285"/>
      <c r="D1963" s="291"/>
      <c r="E1963" s="3" t="s">
        <v>33</v>
      </c>
      <c r="F1963" s="10">
        <f t="shared" si="4543"/>
        <v>0</v>
      </c>
      <c r="G1963" s="76"/>
      <c r="H1963" s="76"/>
      <c r="I1963" s="76"/>
      <c r="J1963" s="76"/>
      <c r="K1963" s="76"/>
      <c r="L1963" s="76"/>
      <c r="M1963" s="76"/>
      <c r="N1963" s="76"/>
      <c r="O1963" s="76"/>
      <c r="P1963" s="76"/>
      <c r="Q1963" s="76"/>
      <c r="R1963" s="76"/>
      <c r="S1963" s="76"/>
      <c r="T1963" s="76"/>
      <c r="U1963" s="76"/>
      <c r="V1963" s="76"/>
      <c r="W1963" s="76"/>
      <c r="X1963" s="76"/>
      <c r="Y1963" s="76"/>
      <c r="Z1963" s="76"/>
      <c r="AA1963" s="27" t="s">
        <v>332</v>
      </c>
      <c r="AT1963" s="32">
        <f t="shared" si="4544"/>
        <v>0</v>
      </c>
      <c r="AU1963" s="281"/>
      <c r="AV1963" s="283"/>
      <c r="AW1963" s="285"/>
      <c r="AX1963" s="290"/>
      <c r="AY1963" s="3" t="s">
        <v>33</v>
      </c>
      <c r="AZ1963" s="10">
        <f t="shared" ref="AZ1963:BT1963" si="4548">AZ40+AZ69+AZ98+AZ127+AZ165+AZ203+AZ232+AZ288+AZ317+AZ364+AZ393+AZ440+AZ514+AZ552+AZ590+AZ656+AZ802+AZ894+AZ950+AZ1591+AZ1656+AZ1730+AZ1768+AZ1860+AZ1898+AZ1936</f>
        <v>0</v>
      </c>
      <c r="BA1963" s="10">
        <f t="shared" si="4548"/>
        <v>0</v>
      </c>
      <c r="BB1963" s="10">
        <f t="shared" si="4548"/>
        <v>0</v>
      </c>
      <c r="BC1963" s="10">
        <f t="shared" si="4548"/>
        <v>0</v>
      </c>
      <c r="BD1963" s="10">
        <f t="shared" si="4548"/>
        <v>0</v>
      </c>
      <c r="BE1963" s="10">
        <f t="shared" si="4548"/>
        <v>0</v>
      </c>
      <c r="BF1963" s="10">
        <f t="shared" si="4548"/>
        <v>0</v>
      </c>
      <c r="BG1963" s="10">
        <f t="shared" si="4548"/>
        <v>0</v>
      </c>
      <c r="BH1963" s="10">
        <f t="shared" si="4548"/>
        <v>0</v>
      </c>
      <c r="BI1963" s="10">
        <f t="shared" si="4548"/>
        <v>0</v>
      </c>
      <c r="BJ1963" s="10">
        <f t="shared" si="4548"/>
        <v>0</v>
      </c>
      <c r="BK1963" s="10">
        <f t="shared" si="4548"/>
        <v>0</v>
      </c>
      <c r="BL1963" s="10">
        <f t="shared" si="4548"/>
        <v>0</v>
      </c>
      <c r="BM1963" s="10">
        <f t="shared" si="4548"/>
        <v>0</v>
      </c>
      <c r="BN1963" s="10">
        <f t="shared" si="4548"/>
        <v>0</v>
      </c>
      <c r="BO1963" s="10">
        <f t="shared" si="4548"/>
        <v>0</v>
      </c>
      <c r="BP1963" s="10">
        <f t="shared" si="4548"/>
        <v>0</v>
      </c>
      <c r="BQ1963" s="10">
        <f t="shared" si="4548"/>
        <v>0</v>
      </c>
      <c r="BR1963" s="10">
        <f t="shared" si="4548"/>
        <v>0</v>
      </c>
      <c r="BS1963" s="10">
        <f t="shared" si="4548"/>
        <v>0</v>
      </c>
      <c r="BT1963" s="10">
        <f t="shared" si="4548"/>
        <v>0</v>
      </c>
      <c r="BU1963" s="27" t="s">
        <v>332</v>
      </c>
    </row>
    <row r="1964" spans="1:88" ht="75" customHeight="1">
      <c r="A1964" s="281"/>
      <c r="B1964" s="283"/>
      <c r="C1964" s="285"/>
      <c r="D1964" s="287"/>
      <c r="E1964" s="3" t="s">
        <v>34</v>
      </c>
      <c r="F1964" s="10">
        <f t="shared" si="4543"/>
        <v>0</v>
      </c>
      <c r="G1964" s="76"/>
      <c r="H1964" s="76"/>
      <c r="I1964" s="76"/>
      <c r="J1964" s="76"/>
      <c r="K1964" s="76"/>
      <c r="L1964" s="76"/>
      <c r="M1964" s="76"/>
      <c r="N1964" s="76"/>
      <c r="O1964" s="76"/>
      <c r="P1964" s="76"/>
      <c r="Q1964" s="76"/>
      <c r="R1964" s="76"/>
      <c r="S1964" s="76"/>
      <c r="T1964" s="76"/>
      <c r="U1964" s="76"/>
      <c r="V1964" s="76"/>
      <c r="W1964" s="76"/>
      <c r="X1964" s="76"/>
      <c r="Y1964" s="76"/>
      <c r="Z1964" s="76"/>
      <c r="AA1964" s="27" t="s">
        <v>333</v>
      </c>
      <c r="AT1964" s="32">
        <f t="shared" si="4544"/>
        <v>0</v>
      </c>
      <c r="AU1964" s="281"/>
      <c r="AV1964" s="283"/>
      <c r="AW1964" s="285"/>
      <c r="AX1964" s="290"/>
      <c r="AY1964" s="3" t="s">
        <v>34</v>
      </c>
      <c r="AZ1964" s="10">
        <f t="shared" ref="AZ1964:BT1964" si="4549">AZ41+AZ70+AZ99+AZ128+AZ166+AZ204+AZ233+AZ289+AZ318+AZ365+AZ394+AZ441+AZ515+AZ553+AZ591+AZ657+AZ803+AZ895+AZ951+AZ1592+AZ1657+AZ1731+AZ1769+AZ1861+AZ1899+AZ1937</f>
        <v>0</v>
      </c>
      <c r="BA1964" s="10">
        <f t="shared" si="4549"/>
        <v>0</v>
      </c>
      <c r="BB1964" s="10">
        <f t="shared" si="4549"/>
        <v>0</v>
      </c>
      <c r="BC1964" s="10">
        <f t="shared" si="4549"/>
        <v>0</v>
      </c>
      <c r="BD1964" s="10">
        <f t="shared" si="4549"/>
        <v>0</v>
      </c>
      <c r="BE1964" s="10">
        <f t="shared" si="4549"/>
        <v>0</v>
      </c>
      <c r="BF1964" s="10">
        <f t="shared" si="4549"/>
        <v>0</v>
      </c>
      <c r="BG1964" s="10">
        <f t="shared" si="4549"/>
        <v>0</v>
      </c>
      <c r="BH1964" s="10">
        <f t="shared" si="4549"/>
        <v>0</v>
      </c>
      <c r="BI1964" s="10">
        <f t="shared" si="4549"/>
        <v>0</v>
      </c>
      <c r="BJ1964" s="10">
        <f t="shared" si="4549"/>
        <v>0</v>
      </c>
      <c r="BK1964" s="10">
        <f t="shared" si="4549"/>
        <v>0</v>
      </c>
      <c r="BL1964" s="10">
        <f t="shared" si="4549"/>
        <v>0</v>
      </c>
      <c r="BM1964" s="10">
        <f t="shared" si="4549"/>
        <v>0</v>
      </c>
      <c r="BN1964" s="10">
        <f t="shared" si="4549"/>
        <v>0</v>
      </c>
      <c r="BO1964" s="10">
        <f t="shared" si="4549"/>
        <v>0</v>
      </c>
      <c r="BP1964" s="10">
        <f t="shared" si="4549"/>
        <v>0</v>
      </c>
      <c r="BQ1964" s="10">
        <f t="shared" si="4549"/>
        <v>0</v>
      </c>
      <c r="BR1964" s="10">
        <f t="shared" si="4549"/>
        <v>0</v>
      </c>
      <c r="BS1964" s="10">
        <f t="shared" si="4549"/>
        <v>0</v>
      </c>
      <c r="BT1964" s="10">
        <f t="shared" si="4549"/>
        <v>0</v>
      </c>
      <c r="BU1964" s="27" t="s">
        <v>333</v>
      </c>
    </row>
    <row r="1965" spans="1:88" ht="75" customHeight="1">
      <c r="A1965" s="281"/>
      <c r="B1965" s="283"/>
      <c r="C1965" s="285"/>
      <c r="D1965" s="292" t="s">
        <v>35</v>
      </c>
      <c r="E1965" s="293"/>
      <c r="F1965" s="10">
        <f>F1959+F1960+F1961+F1962+F1963+F1964</f>
        <v>160824410.02710003</v>
      </c>
      <c r="G1965" s="10">
        <f t="shared" ref="G1965:J1965" si="4550">G1959+G1960+G1961+G1962+G1963+G1964</f>
        <v>119310946.9752</v>
      </c>
      <c r="H1965" s="10">
        <f t="shared" si="4550"/>
        <v>0</v>
      </c>
      <c r="I1965" s="10">
        <f t="shared" si="4550"/>
        <v>0</v>
      </c>
      <c r="J1965" s="10">
        <f t="shared" si="4550"/>
        <v>8807488.3560000006</v>
      </c>
      <c r="K1965" s="10">
        <f>K1959+K1960+K1961+K1962+K1963+K1964</f>
        <v>0</v>
      </c>
      <c r="L1965" s="10">
        <f t="shared" ref="L1965:Z1965" si="4551">L1959+L1960+L1961+L1962+L1963+L1964</f>
        <v>21654316.451900005</v>
      </c>
      <c r="M1965" s="10">
        <f t="shared" si="4551"/>
        <v>21654316.451900005</v>
      </c>
      <c r="N1965" s="10">
        <f t="shared" si="4551"/>
        <v>338420</v>
      </c>
      <c r="O1965" s="10">
        <f t="shared" si="4551"/>
        <v>0</v>
      </c>
      <c r="P1965" s="10">
        <f t="shared" si="4551"/>
        <v>0</v>
      </c>
      <c r="Q1965" s="10">
        <f t="shared" si="4551"/>
        <v>7636688.3929999992</v>
      </c>
      <c r="R1965" s="10">
        <f t="shared" si="4551"/>
        <v>0</v>
      </c>
      <c r="S1965" s="10">
        <f t="shared" si="4551"/>
        <v>1273669.5970000001</v>
      </c>
      <c r="T1965" s="10">
        <f t="shared" si="4551"/>
        <v>0</v>
      </c>
      <c r="U1965" s="10">
        <f t="shared" si="4551"/>
        <v>1122645.0649999999</v>
      </c>
      <c r="V1965" s="10">
        <f t="shared" si="4551"/>
        <v>964462.19</v>
      </c>
      <c r="W1965" s="10">
        <f t="shared" si="4551"/>
        <v>0</v>
      </c>
      <c r="X1965" s="10">
        <f t="shared" si="4551"/>
        <v>0</v>
      </c>
      <c r="Y1965" s="10">
        <f t="shared" si="4551"/>
        <v>54192.998999999996</v>
      </c>
      <c r="Z1965" s="10">
        <f t="shared" si="4551"/>
        <v>0</v>
      </c>
      <c r="AA1965" s="27" t="s">
        <v>334</v>
      </c>
      <c r="AT1965" s="32">
        <f t="shared" si="4544"/>
        <v>544606233.63</v>
      </c>
      <c r="AU1965" s="281"/>
      <c r="AV1965" s="283"/>
      <c r="AW1965" s="285"/>
      <c r="AX1965" s="294" t="s">
        <v>35</v>
      </c>
      <c r="AY1965" s="294"/>
      <c r="AZ1965" s="10">
        <f>AZ1959+AZ1960+AZ1961+AZ1962+AZ1963+AZ1964</f>
        <v>544606233.63</v>
      </c>
      <c r="BA1965" s="10">
        <f t="shared" ref="BA1965:BT1965" si="4552">BA1959+BA1960+BA1961+BA1962+BA1963+BA1964</f>
        <v>237076582.29999998</v>
      </c>
      <c r="BB1965" s="10">
        <f t="shared" si="4552"/>
        <v>0</v>
      </c>
      <c r="BC1965" s="10">
        <f t="shared" si="4552"/>
        <v>221767686.74000001</v>
      </c>
      <c r="BD1965" s="10">
        <f t="shared" si="4552"/>
        <v>17614976.73</v>
      </c>
      <c r="BE1965" s="10">
        <f t="shared" si="4552"/>
        <v>0</v>
      </c>
      <c r="BF1965" s="10">
        <f t="shared" si="4552"/>
        <v>46152057.490000002</v>
      </c>
      <c r="BG1965" s="10">
        <f t="shared" si="4552"/>
        <v>46152057.490000002</v>
      </c>
      <c r="BH1965" s="10">
        <f t="shared" si="4552"/>
        <v>676840</v>
      </c>
      <c r="BI1965" s="10">
        <f t="shared" si="4552"/>
        <v>0</v>
      </c>
      <c r="BJ1965" s="10">
        <f t="shared" si="4552"/>
        <v>0</v>
      </c>
      <c r="BK1965" s="10">
        <f t="shared" si="4552"/>
        <v>15273376.76</v>
      </c>
      <c r="BL1965" s="10">
        <f t="shared" si="4552"/>
        <v>0</v>
      </c>
      <c r="BM1965" s="10">
        <f t="shared" si="4552"/>
        <v>2547339.19</v>
      </c>
      <c r="BN1965" s="10">
        <f t="shared" si="4552"/>
        <v>0</v>
      </c>
      <c r="BO1965" s="10">
        <f t="shared" si="4552"/>
        <v>2245290.04</v>
      </c>
      <c r="BP1965" s="10">
        <f t="shared" si="4552"/>
        <v>1928924.38</v>
      </c>
      <c r="BQ1965" s="10">
        <f t="shared" si="4552"/>
        <v>0</v>
      </c>
      <c r="BR1965" s="10">
        <f t="shared" si="4552"/>
        <v>0</v>
      </c>
      <c r="BS1965" s="10">
        <f t="shared" si="4552"/>
        <v>0</v>
      </c>
      <c r="BT1965" s="10">
        <f t="shared" si="4552"/>
        <v>0</v>
      </c>
      <c r="BU1965" s="27" t="s">
        <v>334</v>
      </c>
      <c r="CJ1965" s="123"/>
    </row>
    <row r="1966" spans="1:88" ht="75" customHeight="1">
      <c r="A1966" s="281"/>
      <c r="B1966" s="283"/>
      <c r="C1966" s="285"/>
      <c r="D1966" s="292" t="s">
        <v>53</v>
      </c>
      <c r="E1966" s="293"/>
      <c r="F1966" s="11">
        <f>ROUND(F1965/C1959,2)</f>
        <v>318.64</v>
      </c>
      <c r="G1966" s="11">
        <f>ROUND(G1965/C1959,2)</f>
        <v>236.39</v>
      </c>
      <c r="H1966" s="11">
        <f>ROUND(H1965/C1959,2)</f>
        <v>0</v>
      </c>
      <c r="I1966" s="11">
        <f>ROUND(I1965/C1959,2)</f>
        <v>0</v>
      </c>
      <c r="J1966" s="11">
        <f>ROUND(J1965/C1959,2)</f>
        <v>17.45</v>
      </c>
      <c r="K1966" s="11">
        <f>ROUND(K1965/C1959,2)</f>
        <v>0</v>
      </c>
      <c r="L1966" s="11">
        <f>ROUND(L1965/C1959,2)</f>
        <v>42.9</v>
      </c>
      <c r="M1966" s="11">
        <f>ROUND(M1965/C1959,2)</f>
        <v>42.9</v>
      </c>
      <c r="N1966" s="11">
        <f>ROUND(N1965/C1959,2)</f>
        <v>0.67</v>
      </c>
      <c r="O1966" s="11">
        <f>ROUND(O1965/C1959,2)</f>
        <v>0</v>
      </c>
      <c r="P1966" s="11">
        <f>ROUND(P1965/C1959,2)</f>
        <v>0</v>
      </c>
      <c r="Q1966" s="11">
        <f>ROUND(Q1965/C1959,2)</f>
        <v>15.13</v>
      </c>
      <c r="R1966" s="11">
        <f>ROUND(R1965/C1959,2)</f>
        <v>0</v>
      </c>
      <c r="S1966" s="11">
        <f>ROUND(S1965/C1959,2)</f>
        <v>2.52</v>
      </c>
      <c r="T1966" s="11">
        <f>ROUND(T1965/C1959,2)</f>
        <v>0</v>
      </c>
      <c r="U1966" s="11">
        <f>ROUND(U1965/C1959,2)</f>
        <v>2.2200000000000002</v>
      </c>
      <c r="V1966" s="11">
        <f>ROUND(V1965/C1959,2)</f>
        <v>1.91</v>
      </c>
      <c r="W1966" s="11">
        <f>ROUND(W1965/C1959,2)</f>
        <v>0</v>
      </c>
      <c r="X1966" s="11">
        <f>ROUND(X1965/C1959,2)</f>
        <v>0</v>
      </c>
      <c r="Y1966" s="11">
        <f>ROUND(Y1965/C1959,2)</f>
        <v>0.11</v>
      </c>
      <c r="Z1966" s="11">
        <f>ROUND(Z1965/C1959,2)</f>
        <v>0</v>
      </c>
      <c r="AA1966" s="27" t="s">
        <v>335</v>
      </c>
      <c r="AU1966" s="281"/>
      <c r="AV1966" s="283"/>
      <c r="AW1966" s="285"/>
      <c r="AX1966" s="292" t="s">
        <v>53</v>
      </c>
      <c r="AY1966" s="293"/>
      <c r="AZ1966" s="11">
        <f>ROUND(AZ1965/AW1959,2)</f>
        <v>1079.01</v>
      </c>
      <c r="BA1966" s="11">
        <f>ROUND(BA1965/AW1959,2)</f>
        <v>469.71</v>
      </c>
      <c r="BB1966" s="11">
        <f>ROUND(BB1965/AW1959,2)</f>
        <v>0</v>
      </c>
      <c r="BC1966" s="11">
        <f>ROUND(BC1965/AW1959,2)</f>
        <v>439.38</v>
      </c>
      <c r="BD1966" s="11">
        <f>ROUND(BD1965/AW1959,2)</f>
        <v>34.9</v>
      </c>
      <c r="BE1966" s="11">
        <f>ROUND(BE1965/AW1959,2)</f>
        <v>0</v>
      </c>
      <c r="BF1966" s="11">
        <f>ROUND(BF1965/AW1959,2)</f>
        <v>91.44</v>
      </c>
      <c r="BG1966" s="11">
        <f>ROUND(BG1965/AW1959,2)</f>
        <v>91.44</v>
      </c>
      <c r="BH1966" s="11">
        <f>ROUND(BH1965/AW1959,2)</f>
        <v>1.34</v>
      </c>
      <c r="BI1966" s="11">
        <f>ROUND(BI1965/AW1959,2)</f>
        <v>0</v>
      </c>
      <c r="BJ1966" s="11">
        <f>ROUND(BJ1965/AW1959,2)</f>
        <v>0</v>
      </c>
      <c r="BK1966" s="11">
        <f>ROUND(BK1965/AW1959,2)</f>
        <v>30.26</v>
      </c>
      <c r="BL1966" s="11">
        <f>ROUND(BL1965/AW1959,2)</f>
        <v>0</v>
      </c>
      <c r="BM1966" s="11">
        <f>ROUND(BM1965/AW1959,2)</f>
        <v>5.05</v>
      </c>
      <c r="BN1966" s="11">
        <f>ROUND(BN1965/AW1959,2)</f>
        <v>0</v>
      </c>
      <c r="BO1966" s="11">
        <f>ROUND(BO1965/AW1959,2)</f>
        <v>4.45</v>
      </c>
      <c r="BP1966" s="11">
        <f>ROUND(BP1965/AW1959,2)</f>
        <v>3.82</v>
      </c>
      <c r="BQ1966" s="11">
        <f>ROUND(BQ1965/AW1959,2)</f>
        <v>0</v>
      </c>
      <c r="BR1966" s="11">
        <f>ROUND(BR1965/AW1959,2)</f>
        <v>0</v>
      </c>
      <c r="BS1966" s="11">
        <f>ROUND(BS1965/AW1959,2)</f>
        <v>0</v>
      </c>
      <c r="BT1966" s="11">
        <f>ROUND(BT1965/AW1959,2)</f>
        <v>0</v>
      </c>
      <c r="BU1966" s="27" t="s">
        <v>335</v>
      </c>
    </row>
    <row r="1967" spans="1:88" ht="75" customHeight="1">
      <c r="A1967" s="281"/>
      <c r="B1967" s="283"/>
      <c r="C1967" s="285"/>
      <c r="D1967" s="292" t="s">
        <v>54</v>
      </c>
      <c r="E1967" s="293"/>
      <c r="F1967" s="10" t="s">
        <v>36</v>
      </c>
      <c r="G1967" s="12">
        <f>IF(AD1967=FALSE,0,AD1967)</f>
        <v>0</v>
      </c>
      <c r="H1967" s="12" t="s">
        <v>36</v>
      </c>
      <c r="I1967" s="12">
        <f>IF(AE1967=FALSE,0,AE1967)</f>
        <v>0</v>
      </c>
      <c r="J1967" s="12">
        <f>IF(AF1967=FALSE,0,AF1967)</f>
        <v>0</v>
      </c>
      <c r="K1967" s="12" t="s">
        <v>36</v>
      </c>
      <c r="L1967" s="12">
        <f>IF(AG1967=FALSE,0,AG1967)</f>
        <v>0</v>
      </c>
      <c r="M1967" s="12" t="s">
        <v>36</v>
      </c>
      <c r="N1967" s="12" t="s">
        <v>36</v>
      </c>
      <c r="O1967" s="12" t="s">
        <v>36</v>
      </c>
      <c r="P1967" s="12" t="s">
        <v>36</v>
      </c>
      <c r="Q1967" s="12">
        <f>IF(AH1967=FALSE,0,AH1967)</f>
        <v>0</v>
      </c>
      <c r="R1967" s="12" t="s">
        <v>36</v>
      </c>
      <c r="S1967" s="12">
        <f>IF(AI1967=FALSE,0,AI1967)</f>
        <v>0</v>
      </c>
      <c r="T1967" s="12" t="s">
        <v>36</v>
      </c>
      <c r="U1967" s="12">
        <f>IF(AJ1967=FALSE,0,AJ1967)</f>
        <v>0</v>
      </c>
      <c r="V1967" s="12">
        <f>IF(AK1967=FALSE,0,AK1967)</f>
        <v>0</v>
      </c>
      <c r="W1967" s="12">
        <f>IF(AL1967=FALSE,0,AL1967)</f>
        <v>0</v>
      </c>
      <c r="X1967" s="12" t="s">
        <v>36</v>
      </c>
      <c r="Y1967" s="12">
        <f>IF(AM1967=FALSE,0,AM1967)</f>
        <v>0</v>
      </c>
      <c r="Z1967" s="12" t="s">
        <v>36</v>
      </c>
      <c r="AA1967" s="27" t="s">
        <v>336</v>
      </c>
      <c r="AU1967" s="288"/>
      <c r="AV1967" s="283"/>
      <c r="AW1967" s="289"/>
      <c r="AX1967" s="292" t="s">
        <v>54</v>
      </c>
      <c r="AY1967" s="293"/>
      <c r="AZ1967" s="10" t="s">
        <v>36</v>
      </c>
      <c r="BA1967" s="12">
        <f>IF(BX1967=FALSE,0,BX1967)</f>
        <v>0</v>
      </c>
      <c r="BB1967" s="12" t="s">
        <v>36</v>
      </c>
      <c r="BC1967" s="12">
        <f>IF(BY1967=FALSE,0,BY1967)</f>
        <v>0</v>
      </c>
      <c r="BD1967" s="12">
        <f>IF(BZ1967=FALSE,0,BZ1967)</f>
        <v>0</v>
      </c>
      <c r="BE1967" s="12" t="s">
        <v>36</v>
      </c>
      <c r="BF1967" s="12">
        <f>IF(CA1967=FALSE,0,CA1967)</f>
        <v>0</v>
      </c>
      <c r="BG1967" s="12" t="s">
        <v>36</v>
      </c>
      <c r="BH1967" s="12" t="s">
        <v>36</v>
      </c>
      <c r="BI1967" s="12" t="s">
        <v>36</v>
      </c>
      <c r="BJ1967" s="12" t="s">
        <v>36</v>
      </c>
      <c r="BK1967" s="12">
        <f>IF(CB1967=FALSE,0,CB1967)</f>
        <v>0</v>
      </c>
      <c r="BL1967" s="12" t="s">
        <v>36</v>
      </c>
      <c r="BM1967" s="12">
        <f>IF(CC1967=FALSE,0,CC1967)</f>
        <v>0</v>
      </c>
      <c r="BN1967" s="12" t="s">
        <v>36</v>
      </c>
      <c r="BO1967" s="12">
        <f>IF(CD1967=FALSE,0,CD1967)</f>
        <v>0</v>
      </c>
      <c r="BP1967" s="12">
        <f>IF(CE1967=FALSE,0,CE1967)</f>
        <v>0</v>
      </c>
      <c r="BQ1967" s="12">
        <f>IF(CF1967=FALSE,0,CF1967)</f>
        <v>0</v>
      </c>
      <c r="BR1967" s="12" t="s">
        <v>36</v>
      </c>
      <c r="BS1967" s="12">
        <f>IF(CG1967=FALSE,0,CG1967)</f>
        <v>0</v>
      </c>
      <c r="BT1967" s="12" t="s">
        <v>36</v>
      </c>
      <c r="BU1967" s="27" t="s">
        <v>336</v>
      </c>
    </row>
    <row r="1968" spans="1:88" ht="15"/>
    <row r="1969" spans="54:55" ht="15"/>
    <row r="1971" spans="54:55" ht="75" customHeight="1">
      <c r="BB1971" s="38">
        <f>226340216.64+BA1965+BD1965+BF1965+BK1965+BM1965+BO1965+BP1965+BS1965</f>
        <v>549178763.52999997</v>
      </c>
      <c r="BC1971" s="38">
        <f>AZ1965-BB1971</f>
        <v>-4572529.8999999762</v>
      </c>
    </row>
  </sheetData>
  <autoFilter ref="A15:CI1967">
    <filterColumn colId="3" showButton="0"/>
    <filterColumn colId="49" showButton="0"/>
  </autoFilter>
  <mergeCells count="3245">
    <mergeCell ref="AX1577:AY1577"/>
    <mergeCell ref="AU1773:BT1773"/>
    <mergeCell ref="AU1774:BT1774"/>
    <mergeCell ref="AU1865:BT1865"/>
    <mergeCell ref="AU1866:BT1866"/>
    <mergeCell ref="AU1903:BT1903"/>
    <mergeCell ref="AU1904:BT1904"/>
    <mergeCell ref="AU294:BT294"/>
    <mergeCell ref="AU322:BT322"/>
    <mergeCell ref="AU323:BT323"/>
    <mergeCell ref="AU369:BT369"/>
    <mergeCell ref="AU370:BT370"/>
    <mergeCell ref="AU398:BT398"/>
    <mergeCell ref="AU399:BT399"/>
    <mergeCell ref="AU445:BT445"/>
    <mergeCell ref="AU446:BT446"/>
    <mergeCell ref="AU519:BT519"/>
    <mergeCell ref="AU520:BT520"/>
    <mergeCell ref="AU557:BT557"/>
    <mergeCell ref="AU558:BT558"/>
    <mergeCell ref="AU595:BT595"/>
    <mergeCell ref="AU596:BT596"/>
    <mergeCell ref="AU661:BT661"/>
    <mergeCell ref="AU1560:AU1568"/>
    <mergeCell ref="AV1560:AV1568"/>
    <mergeCell ref="AW1560:AW1568"/>
    <mergeCell ref="AX1560:AX1561"/>
    <mergeCell ref="AX1562:AX1565"/>
    <mergeCell ref="AX1566:AY1566"/>
    <mergeCell ref="AX1567:AY1567"/>
    <mergeCell ref="AX1568:AY1568"/>
    <mergeCell ref="AU1569:AU1577"/>
    <mergeCell ref="AV1569:AV1577"/>
    <mergeCell ref="AU208:BT208"/>
    <mergeCell ref="AU209:BT209"/>
    <mergeCell ref="AU237:BT237"/>
    <mergeCell ref="AU238:BT238"/>
    <mergeCell ref="AU293:BT293"/>
    <mergeCell ref="A1959:A1967"/>
    <mergeCell ref="B1959:B1967"/>
    <mergeCell ref="C1959:C1967"/>
    <mergeCell ref="D1959:D1960"/>
    <mergeCell ref="D1961:D1964"/>
    <mergeCell ref="D1965:E1965"/>
    <mergeCell ref="D1966:E1966"/>
    <mergeCell ref="D1967:E1967"/>
    <mergeCell ref="D426:E426"/>
    <mergeCell ref="D474:D475"/>
    <mergeCell ref="D476:D479"/>
    <mergeCell ref="D483:D484"/>
    <mergeCell ref="D485:D488"/>
    <mergeCell ref="A910:A918"/>
    <mergeCell ref="B910:B918"/>
    <mergeCell ref="C910:C918"/>
    <mergeCell ref="D910:D911"/>
    <mergeCell ref="AU899:BT899"/>
    <mergeCell ref="D407:E407"/>
    <mergeCell ref="A219:A227"/>
    <mergeCell ref="B219:B227"/>
    <mergeCell ref="C219:C227"/>
    <mergeCell ref="D219:D220"/>
    <mergeCell ref="D221:D224"/>
    <mergeCell ref="D225:E225"/>
    <mergeCell ref="D226:E226"/>
    <mergeCell ref="A65:A73"/>
    <mergeCell ref="B65:B73"/>
    <mergeCell ref="C65:C73"/>
    <mergeCell ref="D65:D66"/>
    <mergeCell ref="D67:D70"/>
    <mergeCell ref="D71:E71"/>
    <mergeCell ref="AU900:BT900"/>
    <mergeCell ref="AU955:BT955"/>
    <mergeCell ref="AU956:BT956"/>
    <mergeCell ref="AU1596:BT1596"/>
    <mergeCell ref="AU1597:BT1597"/>
    <mergeCell ref="AU1661:BT1661"/>
    <mergeCell ref="AU1662:BT1662"/>
    <mergeCell ref="AU1735:BT1735"/>
    <mergeCell ref="AU1736:BT1736"/>
    <mergeCell ref="D912:D915"/>
    <mergeCell ref="D916:E916"/>
    <mergeCell ref="D917:E917"/>
    <mergeCell ref="D918:E918"/>
    <mergeCell ref="A937:A945"/>
    <mergeCell ref="B937:B945"/>
    <mergeCell ref="C937:C945"/>
    <mergeCell ref="D937:D938"/>
    <mergeCell ref="D939:D942"/>
    <mergeCell ref="D943:E943"/>
    <mergeCell ref="D944:E944"/>
    <mergeCell ref="D945:E945"/>
    <mergeCell ref="D909:E909"/>
    <mergeCell ref="A901:A909"/>
    <mergeCell ref="B901:B909"/>
    <mergeCell ref="C901:C909"/>
    <mergeCell ref="D901:D902"/>
    <mergeCell ref="D33:E33"/>
    <mergeCell ref="D34:E34"/>
    <mergeCell ref="D35:E35"/>
    <mergeCell ref="C56:C64"/>
    <mergeCell ref="D56:D57"/>
    <mergeCell ref="D58:D61"/>
    <mergeCell ref="D62:E62"/>
    <mergeCell ref="D63:E63"/>
    <mergeCell ref="D64:E64"/>
    <mergeCell ref="A47:A55"/>
    <mergeCell ref="B47:B55"/>
    <mergeCell ref="C47:C55"/>
    <mergeCell ref="D47:D48"/>
    <mergeCell ref="D49:D52"/>
    <mergeCell ref="D53:E53"/>
    <mergeCell ref="D54:E54"/>
    <mergeCell ref="D55:E55"/>
    <mergeCell ref="A27:A35"/>
    <mergeCell ref="B27:B35"/>
    <mergeCell ref="C27:C35"/>
    <mergeCell ref="D27:D28"/>
    <mergeCell ref="D29:D32"/>
    <mergeCell ref="A56:A64"/>
    <mergeCell ref="B56:B64"/>
    <mergeCell ref="D84:E84"/>
    <mergeCell ref="A94:A102"/>
    <mergeCell ref="B94:B102"/>
    <mergeCell ref="D928:D929"/>
    <mergeCell ref="D930:D933"/>
    <mergeCell ref="D934:E934"/>
    <mergeCell ref="D935:E935"/>
    <mergeCell ref="D936:E936"/>
    <mergeCell ref="A919:A927"/>
    <mergeCell ref="B919:B927"/>
    <mergeCell ref="C919:C927"/>
    <mergeCell ref="D919:D920"/>
    <mergeCell ref="D903:D906"/>
    <mergeCell ref="D907:E907"/>
    <mergeCell ref="D908:E908"/>
    <mergeCell ref="A928:A936"/>
    <mergeCell ref="B928:B936"/>
    <mergeCell ref="C928:C936"/>
    <mergeCell ref="A409:A417"/>
    <mergeCell ref="B409:B417"/>
    <mergeCell ref="C409:C417"/>
    <mergeCell ref="D409:D410"/>
    <mergeCell ref="D411:D414"/>
    <mergeCell ref="D415:E415"/>
    <mergeCell ref="D416:E416"/>
    <mergeCell ref="D417:E417"/>
    <mergeCell ref="A400:A408"/>
    <mergeCell ref="B400:B408"/>
    <mergeCell ref="C400:C408"/>
    <mergeCell ref="D400:D401"/>
    <mergeCell ref="D402:D405"/>
    <mergeCell ref="D406:E406"/>
    <mergeCell ref="D91:E91"/>
    <mergeCell ref="D92:E92"/>
    <mergeCell ref="D93:E93"/>
    <mergeCell ref="D102:E102"/>
    <mergeCell ref="A85:A93"/>
    <mergeCell ref="B85:B93"/>
    <mergeCell ref="F9:Z9"/>
    <mergeCell ref="G10:Z10"/>
    <mergeCell ref="U1:Z1"/>
    <mergeCell ref="X4:Z4"/>
    <mergeCell ref="A6:Z6"/>
    <mergeCell ref="A9:A14"/>
    <mergeCell ref="B9:B14"/>
    <mergeCell ref="C9:C14"/>
    <mergeCell ref="D9:E14"/>
    <mergeCell ref="F10:F14"/>
    <mergeCell ref="A36:A44"/>
    <mergeCell ref="B36:B44"/>
    <mergeCell ref="C36:C44"/>
    <mergeCell ref="D36:D37"/>
    <mergeCell ref="D38:D41"/>
    <mergeCell ref="D42:E42"/>
    <mergeCell ref="D43:E43"/>
    <mergeCell ref="D44:E44"/>
    <mergeCell ref="D26:E26"/>
    <mergeCell ref="D72:E72"/>
    <mergeCell ref="D73:E73"/>
    <mergeCell ref="A76:A84"/>
    <mergeCell ref="D15:E15"/>
    <mergeCell ref="A18:A26"/>
    <mergeCell ref="B18:B26"/>
    <mergeCell ref="C18:C26"/>
    <mergeCell ref="D18:D19"/>
    <mergeCell ref="D20:D23"/>
    <mergeCell ref="D24:E24"/>
    <mergeCell ref="D25:E25"/>
    <mergeCell ref="W12:W14"/>
    <mergeCell ref="X12:X14"/>
    <mergeCell ref="Y12:Y14"/>
    <mergeCell ref="Z12:Z14"/>
    <mergeCell ref="J13:J14"/>
    <mergeCell ref="L13:L14"/>
    <mergeCell ref="M13:P13"/>
    <mergeCell ref="Q13:Q14"/>
    <mergeCell ref="S13:S14"/>
    <mergeCell ref="U13:U14"/>
    <mergeCell ref="G11:G14"/>
    <mergeCell ref="H11:H14"/>
    <mergeCell ref="I11:I14"/>
    <mergeCell ref="J11:U11"/>
    <mergeCell ref="J12:U12"/>
    <mergeCell ref="V12:V14"/>
    <mergeCell ref="V11:Z11"/>
    <mergeCell ref="B76:B84"/>
    <mergeCell ref="C76:C84"/>
    <mergeCell ref="D76:D77"/>
    <mergeCell ref="D78:D81"/>
    <mergeCell ref="D82:E82"/>
    <mergeCell ref="D83:E83"/>
    <mergeCell ref="C85:C93"/>
    <mergeCell ref="D85:D86"/>
    <mergeCell ref="D87:D90"/>
    <mergeCell ref="A123:A131"/>
    <mergeCell ref="B123:B131"/>
    <mergeCell ref="C123:C131"/>
    <mergeCell ref="D123:D124"/>
    <mergeCell ref="D125:D128"/>
    <mergeCell ref="D129:E129"/>
    <mergeCell ref="D130:E130"/>
    <mergeCell ref="D131:E131"/>
    <mergeCell ref="A114:A122"/>
    <mergeCell ref="B114:B122"/>
    <mergeCell ref="C114:C122"/>
    <mergeCell ref="D114:D115"/>
    <mergeCell ref="D116:D119"/>
    <mergeCell ref="D120:E120"/>
    <mergeCell ref="D121:E121"/>
    <mergeCell ref="D122:E122"/>
    <mergeCell ref="A105:A113"/>
    <mergeCell ref="B105:B113"/>
    <mergeCell ref="C105:C113"/>
    <mergeCell ref="D105:D106"/>
    <mergeCell ref="D107:D110"/>
    <mergeCell ref="D111:E111"/>
    <mergeCell ref="D112:E112"/>
    <mergeCell ref="D113:E113"/>
    <mergeCell ref="C94:C102"/>
    <mergeCell ref="D94:D95"/>
    <mergeCell ref="D96:D99"/>
    <mergeCell ref="D100:E100"/>
    <mergeCell ref="D101:E101"/>
    <mergeCell ref="A152:A160"/>
    <mergeCell ref="B152:B160"/>
    <mergeCell ref="C152:C160"/>
    <mergeCell ref="D152:D153"/>
    <mergeCell ref="D154:D157"/>
    <mergeCell ref="D158:E158"/>
    <mergeCell ref="D159:E159"/>
    <mergeCell ref="D160:E160"/>
    <mergeCell ref="A143:A151"/>
    <mergeCell ref="B143:B151"/>
    <mergeCell ref="C143:C151"/>
    <mergeCell ref="D143:D144"/>
    <mergeCell ref="D145:D148"/>
    <mergeCell ref="D149:E149"/>
    <mergeCell ref="D150:E150"/>
    <mergeCell ref="D151:E151"/>
    <mergeCell ref="A134:A142"/>
    <mergeCell ref="B134:B142"/>
    <mergeCell ref="C134:C142"/>
    <mergeCell ref="D134:D135"/>
    <mergeCell ref="D136:D139"/>
    <mergeCell ref="D140:E140"/>
    <mergeCell ref="D141:E141"/>
    <mergeCell ref="D142:E142"/>
    <mergeCell ref="A181:A189"/>
    <mergeCell ref="B181:B189"/>
    <mergeCell ref="C181:C189"/>
    <mergeCell ref="D181:D182"/>
    <mergeCell ref="D183:D186"/>
    <mergeCell ref="D187:E187"/>
    <mergeCell ref="D188:E188"/>
    <mergeCell ref="D189:E189"/>
    <mergeCell ref="A172:A180"/>
    <mergeCell ref="B172:B180"/>
    <mergeCell ref="C172:C180"/>
    <mergeCell ref="D172:D173"/>
    <mergeCell ref="D174:D177"/>
    <mergeCell ref="D178:E178"/>
    <mergeCell ref="D179:E179"/>
    <mergeCell ref="D180:E180"/>
    <mergeCell ref="A161:A169"/>
    <mergeCell ref="B161:B169"/>
    <mergeCell ref="C161:C169"/>
    <mergeCell ref="D161:D162"/>
    <mergeCell ref="D163:D166"/>
    <mergeCell ref="D167:E167"/>
    <mergeCell ref="D168:E168"/>
    <mergeCell ref="D169:E169"/>
    <mergeCell ref="D227:E227"/>
    <mergeCell ref="A199:A207"/>
    <mergeCell ref="B199:B207"/>
    <mergeCell ref="C199:C207"/>
    <mergeCell ref="D199:D200"/>
    <mergeCell ref="D201:D204"/>
    <mergeCell ref="D205:E205"/>
    <mergeCell ref="D206:E206"/>
    <mergeCell ref="D207:E207"/>
    <mergeCell ref="A190:A198"/>
    <mergeCell ref="B190:B198"/>
    <mergeCell ref="C190:C198"/>
    <mergeCell ref="D190:D191"/>
    <mergeCell ref="D192:D195"/>
    <mergeCell ref="D196:E196"/>
    <mergeCell ref="D197:E197"/>
    <mergeCell ref="D198:E198"/>
    <mergeCell ref="A266:A274"/>
    <mergeCell ref="B266:B274"/>
    <mergeCell ref="C266:C274"/>
    <mergeCell ref="D266:D267"/>
    <mergeCell ref="D268:D271"/>
    <mergeCell ref="D272:E272"/>
    <mergeCell ref="D273:E273"/>
    <mergeCell ref="D274:E274"/>
    <mergeCell ref="A257:A265"/>
    <mergeCell ref="B257:B265"/>
    <mergeCell ref="C257:C265"/>
    <mergeCell ref="D257:D258"/>
    <mergeCell ref="D259:D262"/>
    <mergeCell ref="D263:E263"/>
    <mergeCell ref="D264:E264"/>
    <mergeCell ref="D265:E265"/>
    <mergeCell ref="A210:A218"/>
    <mergeCell ref="B210:B218"/>
    <mergeCell ref="C210:C218"/>
    <mergeCell ref="D210:D211"/>
    <mergeCell ref="D212:D215"/>
    <mergeCell ref="D216:E216"/>
    <mergeCell ref="D217:E217"/>
    <mergeCell ref="D218:E218"/>
    <mergeCell ref="A228:A236"/>
    <mergeCell ref="B228:B236"/>
    <mergeCell ref="C228:C236"/>
    <mergeCell ref="D228:D229"/>
    <mergeCell ref="D230:D233"/>
    <mergeCell ref="D234:E234"/>
    <mergeCell ref="D235:E235"/>
    <mergeCell ref="D236:E236"/>
    <mergeCell ref="A248:A256"/>
    <mergeCell ref="B248:B256"/>
    <mergeCell ref="C248:C256"/>
    <mergeCell ref="D248:D249"/>
    <mergeCell ref="D250:D253"/>
    <mergeCell ref="D254:E254"/>
    <mergeCell ref="D255:E255"/>
    <mergeCell ref="D256:E256"/>
    <mergeCell ref="A239:A247"/>
    <mergeCell ref="B239:B247"/>
    <mergeCell ref="C239:C247"/>
    <mergeCell ref="D239:D240"/>
    <mergeCell ref="D241:D244"/>
    <mergeCell ref="D245:E245"/>
    <mergeCell ref="D246:E246"/>
    <mergeCell ref="D247:E247"/>
    <mergeCell ref="A284:A292"/>
    <mergeCell ref="B284:B292"/>
    <mergeCell ref="C284:C292"/>
    <mergeCell ref="D284:D285"/>
    <mergeCell ref="D286:D289"/>
    <mergeCell ref="D290:E290"/>
    <mergeCell ref="D291:E291"/>
    <mergeCell ref="D292:E292"/>
    <mergeCell ref="A275:A283"/>
    <mergeCell ref="B275:B283"/>
    <mergeCell ref="C275:C283"/>
    <mergeCell ref="D275:D276"/>
    <mergeCell ref="D277:D280"/>
    <mergeCell ref="D281:E281"/>
    <mergeCell ref="D282:E282"/>
    <mergeCell ref="D283:E283"/>
    <mergeCell ref="A295:A303"/>
    <mergeCell ref="B295:B303"/>
    <mergeCell ref="C295:C303"/>
    <mergeCell ref="D295:D296"/>
    <mergeCell ref="D297:D300"/>
    <mergeCell ref="D301:E301"/>
    <mergeCell ref="D302:E302"/>
    <mergeCell ref="D303:E303"/>
    <mergeCell ref="A313:A321"/>
    <mergeCell ref="B313:B321"/>
    <mergeCell ref="C313:C321"/>
    <mergeCell ref="D313:D314"/>
    <mergeCell ref="D315:D318"/>
    <mergeCell ref="D319:E319"/>
    <mergeCell ref="D320:E320"/>
    <mergeCell ref="D321:E321"/>
    <mergeCell ref="A304:A312"/>
    <mergeCell ref="B304:B312"/>
    <mergeCell ref="C304:C312"/>
    <mergeCell ref="D304:D305"/>
    <mergeCell ref="D306:D309"/>
    <mergeCell ref="D310:E310"/>
    <mergeCell ref="D311:E311"/>
    <mergeCell ref="D312:E312"/>
    <mergeCell ref="A351:A359"/>
    <mergeCell ref="B351:B359"/>
    <mergeCell ref="C351:C359"/>
    <mergeCell ref="D351:D352"/>
    <mergeCell ref="D353:D356"/>
    <mergeCell ref="D357:E357"/>
    <mergeCell ref="D358:E358"/>
    <mergeCell ref="D359:E359"/>
    <mergeCell ref="A342:A350"/>
    <mergeCell ref="B342:B350"/>
    <mergeCell ref="C342:C350"/>
    <mergeCell ref="D342:D343"/>
    <mergeCell ref="D344:D347"/>
    <mergeCell ref="D348:E348"/>
    <mergeCell ref="D349:E349"/>
    <mergeCell ref="D350:E350"/>
    <mergeCell ref="A333:A341"/>
    <mergeCell ref="B333:B341"/>
    <mergeCell ref="C333:C341"/>
    <mergeCell ref="D333:D334"/>
    <mergeCell ref="D335:D338"/>
    <mergeCell ref="D339:E339"/>
    <mergeCell ref="D340:E340"/>
    <mergeCell ref="D341:E341"/>
    <mergeCell ref="A371:A379"/>
    <mergeCell ref="B371:B379"/>
    <mergeCell ref="C371:C379"/>
    <mergeCell ref="D371:D372"/>
    <mergeCell ref="D373:D376"/>
    <mergeCell ref="D377:E377"/>
    <mergeCell ref="D378:E378"/>
    <mergeCell ref="D379:E379"/>
    <mergeCell ref="A389:A397"/>
    <mergeCell ref="B389:B397"/>
    <mergeCell ref="C389:C397"/>
    <mergeCell ref="D389:D390"/>
    <mergeCell ref="D391:D394"/>
    <mergeCell ref="D395:E395"/>
    <mergeCell ref="D396:E396"/>
    <mergeCell ref="D397:E397"/>
    <mergeCell ref="A324:A332"/>
    <mergeCell ref="B324:B332"/>
    <mergeCell ref="C324:C332"/>
    <mergeCell ref="D324:D325"/>
    <mergeCell ref="D326:D329"/>
    <mergeCell ref="D330:E330"/>
    <mergeCell ref="D331:E331"/>
    <mergeCell ref="D332:E332"/>
    <mergeCell ref="A360:A368"/>
    <mergeCell ref="B360:B368"/>
    <mergeCell ref="C360:C368"/>
    <mergeCell ref="D360:D361"/>
    <mergeCell ref="D362:D365"/>
    <mergeCell ref="D366:E366"/>
    <mergeCell ref="D367:E367"/>
    <mergeCell ref="D368:E368"/>
    <mergeCell ref="D408:E408"/>
    <mergeCell ref="A436:A444"/>
    <mergeCell ref="B436:B444"/>
    <mergeCell ref="C436:C444"/>
    <mergeCell ref="D436:D437"/>
    <mergeCell ref="D438:D441"/>
    <mergeCell ref="D442:E442"/>
    <mergeCell ref="D443:E443"/>
    <mergeCell ref="D444:E444"/>
    <mergeCell ref="A380:A388"/>
    <mergeCell ref="B380:B388"/>
    <mergeCell ref="C380:C388"/>
    <mergeCell ref="D380:D381"/>
    <mergeCell ref="D382:D385"/>
    <mergeCell ref="D386:E386"/>
    <mergeCell ref="D387:E387"/>
    <mergeCell ref="D388:E388"/>
    <mergeCell ref="A427:A435"/>
    <mergeCell ref="B427:B435"/>
    <mergeCell ref="C427:C435"/>
    <mergeCell ref="D427:D428"/>
    <mergeCell ref="D429:D432"/>
    <mergeCell ref="D433:E433"/>
    <mergeCell ref="D434:E434"/>
    <mergeCell ref="D435:E435"/>
    <mergeCell ref="A418:A426"/>
    <mergeCell ref="B418:B426"/>
    <mergeCell ref="C418:C426"/>
    <mergeCell ref="D418:D419"/>
    <mergeCell ref="D420:D423"/>
    <mergeCell ref="D424:E424"/>
    <mergeCell ref="D425:E425"/>
    <mergeCell ref="A447:A455"/>
    <mergeCell ref="B447:B455"/>
    <mergeCell ref="C447:C455"/>
    <mergeCell ref="D447:D448"/>
    <mergeCell ref="D449:D452"/>
    <mergeCell ref="D453:E453"/>
    <mergeCell ref="D454:E454"/>
    <mergeCell ref="D455:E455"/>
    <mergeCell ref="A501:A509"/>
    <mergeCell ref="B501:B509"/>
    <mergeCell ref="C501:C509"/>
    <mergeCell ref="D501:D502"/>
    <mergeCell ref="D503:D506"/>
    <mergeCell ref="D507:E507"/>
    <mergeCell ref="D508:E508"/>
    <mergeCell ref="D509:E509"/>
    <mergeCell ref="A483:A491"/>
    <mergeCell ref="B483:B491"/>
    <mergeCell ref="C483:C491"/>
    <mergeCell ref="D489:E489"/>
    <mergeCell ref="D490:E490"/>
    <mergeCell ref="D491:E491"/>
    <mergeCell ref="A474:A482"/>
    <mergeCell ref="B474:B482"/>
    <mergeCell ref="C474:C482"/>
    <mergeCell ref="D480:E480"/>
    <mergeCell ref="D481:E481"/>
    <mergeCell ref="D482:E482"/>
    <mergeCell ref="A465:A473"/>
    <mergeCell ref="B465:B473"/>
    <mergeCell ref="C465:C473"/>
    <mergeCell ref="D465:D466"/>
    <mergeCell ref="A521:A529"/>
    <mergeCell ref="B521:B529"/>
    <mergeCell ref="C521:C529"/>
    <mergeCell ref="D521:D522"/>
    <mergeCell ref="D523:D526"/>
    <mergeCell ref="D527:E527"/>
    <mergeCell ref="D528:E528"/>
    <mergeCell ref="D529:E529"/>
    <mergeCell ref="D458:D461"/>
    <mergeCell ref="D462:E462"/>
    <mergeCell ref="D463:E463"/>
    <mergeCell ref="D464:E464"/>
    <mergeCell ref="A510:A518"/>
    <mergeCell ref="B510:B518"/>
    <mergeCell ref="C510:C518"/>
    <mergeCell ref="D510:D511"/>
    <mergeCell ref="D512:D515"/>
    <mergeCell ref="D516:E516"/>
    <mergeCell ref="D517:E517"/>
    <mergeCell ref="D518:E518"/>
    <mergeCell ref="D467:D470"/>
    <mergeCell ref="D471:E471"/>
    <mergeCell ref="D472:E472"/>
    <mergeCell ref="D473:E473"/>
    <mergeCell ref="A456:A464"/>
    <mergeCell ref="B456:B464"/>
    <mergeCell ref="C456:C464"/>
    <mergeCell ref="D456:D457"/>
    <mergeCell ref="A492:A500"/>
    <mergeCell ref="B492:B500"/>
    <mergeCell ref="C492:C500"/>
    <mergeCell ref="D492:D493"/>
    <mergeCell ref="A548:A556"/>
    <mergeCell ref="B548:B556"/>
    <mergeCell ref="C548:C556"/>
    <mergeCell ref="D548:D549"/>
    <mergeCell ref="D550:D553"/>
    <mergeCell ref="D554:E554"/>
    <mergeCell ref="D555:E555"/>
    <mergeCell ref="D556:E556"/>
    <mergeCell ref="A539:A547"/>
    <mergeCell ref="B539:B547"/>
    <mergeCell ref="C539:C547"/>
    <mergeCell ref="D539:D540"/>
    <mergeCell ref="D541:D544"/>
    <mergeCell ref="D545:E545"/>
    <mergeCell ref="D546:E546"/>
    <mergeCell ref="D547:E547"/>
    <mergeCell ref="A530:A538"/>
    <mergeCell ref="B530:B538"/>
    <mergeCell ref="C530:C538"/>
    <mergeCell ref="D530:D531"/>
    <mergeCell ref="D532:D535"/>
    <mergeCell ref="D536:E536"/>
    <mergeCell ref="D537:E537"/>
    <mergeCell ref="D538:E538"/>
    <mergeCell ref="A568:A576"/>
    <mergeCell ref="B568:B576"/>
    <mergeCell ref="C568:C576"/>
    <mergeCell ref="D568:D569"/>
    <mergeCell ref="D570:D573"/>
    <mergeCell ref="D574:E574"/>
    <mergeCell ref="D575:E575"/>
    <mergeCell ref="D576:E576"/>
    <mergeCell ref="A559:A567"/>
    <mergeCell ref="B559:B567"/>
    <mergeCell ref="C559:C567"/>
    <mergeCell ref="D559:D560"/>
    <mergeCell ref="D561:D564"/>
    <mergeCell ref="D565:E565"/>
    <mergeCell ref="D566:E566"/>
    <mergeCell ref="D567:E567"/>
    <mergeCell ref="A586:A594"/>
    <mergeCell ref="B586:B594"/>
    <mergeCell ref="C586:C594"/>
    <mergeCell ref="D586:D587"/>
    <mergeCell ref="D588:D591"/>
    <mergeCell ref="D592:E592"/>
    <mergeCell ref="D593:E593"/>
    <mergeCell ref="D594:E594"/>
    <mergeCell ref="A624:A632"/>
    <mergeCell ref="B624:B632"/>
    <mergeCell ref="C624:C632"/>
    <mergeCell ref="D624:D625"/>
    <mergeCell ref="D626:D629"/>
    <mergeCell ref="D630:E630"/>
    <mergeCell ref="D631:E631"/>
    <mergeCell ref="D632:E632"/>
    <mergeCell ref="A597:A605"/>
    <mergeCell ref="B597:B605"/>
    <mergeCell ref="C597:C605"/>
    <mergeCell ref="D597:D598"/>
    <mergeCell ref="D599:D602"/>
    <mergeCell ref="D603:E603"/>
    <mergeCell ref="D604:E604"/>
    <mergeCell ref="D605:E605"/>
    <mergeCell ref="A577:A585"/>
    <mergeCell ref="B577:B585"/>
    <mergeCell ref="C577:C585"/>
    <mergeCell ref="D577:D578"/>
    <mergeCell ref="D579:D582"/>
    <mergeCell ref="D583:E583"/>
    <mergeCell ref="D584:E584"/>
    <mergeCell ref="D585:E585"/>
    <mergeCell ref="A615:A623"/>
    <mergeCell ref="B615:B623"/>
    <mergeCell ref="C615:C623"/>
    <mergeCell ref="D615:D616"/>
    <mergeCell ref="D617:D620"/>
    <mergeCell ref="D621:E621"/>
    <mergeCell ref="D622:E622"/>
    <mergeCell ref="D623:E623"/>
    <mergeCell ref="A690:A698"/>
    <mergeCell ref="B690:B698"/>
    <mergeCell ref="C690:C698"/>
    <mergeCell ref="D690:D691"/>
    <mergeCell ref="D692:D695"/>
    <mergeCell ref="D696:E696"/>
    <mergeCell ref="D697:E697"/>
    <mergeCell ref="D698:E698"/>
    <mergeCell ref="A681:A689"/>
    <mergeCell ref="B681:B689"/>
    <mergeCell ref="C681:C689"/>
    <mergeCell ref="D681:D682"/>
    <mergeCell ref="D683:D686"/>
    <mergeCell ref="D687:E687"/>
    <mergeCell ref="D688:E688"/>
    <mergeCell ref="D689:E689"/>
    <mergeCell ref="A652:A660"/>
    <mergeCell ref="B652:B660"/>
    <mergeCell ref="C652:C660"/>
    <mergeCell ref="D652:D653"/>
    <mergeCell ref="D654:D657"/>
    <mergeCell ref="D658:E658"/>
    <mergeCell ref="D659:E659"/>
    <mergeCell ref="D660:E660"/>
    <mergeCell ref="A717:A725"/>
    <mergeCell ref="B717:B725"/>
    <mergeCell ref="C717:C725"/>
    <mergeCell ref="D717:D718"/>
    <mergeCell ref="D719:D722"/>
    <mergeCell ref="D723:E723"/>
    <mergeCell ref="D724:E724"/>
    <mergeCell ref="D725:E725"/>
    <mergeCell ref="A663:A671"/>
    <mergeCell ref="B663:B671"/>
    <mergeCell ref="C663:C671"/>
    <mergeCell ref="D663:D664"/>
    <mergeCell ref="D665:D668"/>
    <mergeCell ref="D669:E669"/>
    <mergeCell ref="D670:E670"/>
    <mergeCell ref="D671:E671"/>
    <mergeCell ref="A708:A716"/>
    <mergeCell ref="B708:B716"/>
    <mergeCell ref="C708:C716"/>
    <mergeCell ref="D708:D709"/>
    <mergeCell ref="D710:D713"/>
    <mergeCell ref="D714:E714"/>
    <mergeCell ref="D715:E715"/>
    <mergeCell ref="D716:E716"/>
    <mergeCell ref="A699:A707"/>
    <mergeCell ref="B699:B707"/>
    <mergeCell ref="C699:C707"/>
    <mergeCell ref="D699:D700"/>
    <mergeCell ref="D701:D704"/>
    <mergeCell ref="D705:E705"/>
    <mergeCell ref="D706:E706"/>
    <mergeCell ref="D707:E707"/>
    <mergeCell ref="A744:A752"/>
    <mergeCell ref="B744:B752"/>
    <mergeCell ref="C744:C752"/>
    <mergeCell ref="D744:D745"/>
    <mergeCell ref="D746:D749"/>
    <mergeCell ref="D750:E750"/>
    <mergeCell ref="D751:E751"/>
    <mergeCell ref="D752:E752"/>
    <mergeCell ref="A735:A743"/>
    <mergeCell ref="B735:B743"/>
    <mergeCell ref="C735:C743"/>
    <mergeCell ref="D735:D736"/>
    <mergeCell ref="D737:D740"/>
    <mergeCell ref="D741:E741"/>
    <mergeCell ref="D742:E742"/>
    <mergeCell ref="D743:E743"/>
    <mergeCell ref="A726:A734"/>
    <mergeCell ref="B726:B734"/>
    <mergeCell ref="C726:C734"/>
    <mergeCell ref="D726:D727"/>
    <mergeCell ref="D728:D731"/>
    <mergeCell ref="D732:E732"/>
    <mergeCell ref="D733:E733"/>
    <mergeCell ref="D734:E734"/>
    <mergeCell ref="A798:A806"/>
    <mergeCell ref="B798:B806"/>
    <mergeCell ref="C798:C806"/>
    <mergeCell ref="D798:D799"/>
    <mergeCell ref="D800:D803"/>
    <mergeCell ref="D804:E804"/>
    <mergeCell ref="D805:E805"/>
    <mergeCell ref="D806:E806"/>
    <mergeCell ref="A789:A797"/>
    <mergeCell ref="B789:B797"/>
    <mergeCell ref="C789:C797"/>
    <mergeCell ref="D789:D790"/>
    <mergeCell ref="D791:D794"/>
    <mergeCell ref="D795:E795"/>
    <mergeCell ref="D796:E796"/>
    <mergeCell ref="D797:E797"/>
    <mergeCell ref="A672:A680"/>
    <mergeCell ref="B672:B680"/>
    <mergeCell ref="C672:C680"/>
    <mergeCell ref="D672:D673"/>
    <mergeCell ref="D674:D677"/>
    <mergeCell ref="D678:E678"/>
    <mergeCell ref="D679:E679"/>
    <mergeCell ref="D680:E680"/>
    <mergeCell ref="A753:A761"/>
    <mergeCell ref="B753:B761"/>
    <mergeCell ref="C753:C761"/>
    <mergeCell ref="D753:D754"/>
    <mergeCell ref="D755:D758"/>
    <mergeCell ref="D759:E759"/>
    <mergeCell ref="D760:E760"/>
    <mergeCell ref="D761:E761"/>
    <mergeCell ref="A872:A880"/>
    <mergeCell ref="B872:B880"/>
    <mergeCell ref="C872:C880"/>
    <mergeCell ref="D872:D873"/>
    <mergeCell ref="D874:D877"/>
    <mergeCell ref="D878:E878"/>
    <mergeCell ref="D879:E879"/>
    <mergeCell ref="D880:E880"/>
    <mergeCell ref="A863:A871"/>
    <mergeCell ref="B863:B871"/>
    <mergeCell ref="C863:C871"/>
    <mergeCell ref="D863:D864"/>
    <mergeCell ref="D865:D868"/>
    <mergeCell ref="D869:E869"/>
    <mergeCell ref="D870:E870"/>
    <mergeCell ref="D871:E871"/>
    <mergeCell ref="A854:A862"/>
    <mergeCell ref="B854:B862"/>
    <mergeCell ref="C854:C862"/>
    <mergeCell ref="D854:D855"/>
    <mergeCell ref="D856:D859"/>
    <mergeCell ref="D860:E860"/>
    <mergeCell ref="D861:E861"/>
    <mergeCell ref="D862:E862"/>
    <mergeCell ref="A827:A835"/>
    <mergeCell ref="B827:B835"/>
    <mergeCell ref="C827:C835"/>
    <mergeCell ref="D827:D828"/>
    <mergeCell ref="D829:D832"/>
    <mergeCell ref="D833:E833"/>
    <mergeCell ref="D834:E834"/>
    <mergeCell ref="D835:E835"/>
    <mergeCell ref="A818:A826"/>
    <mergeCell ref="B818:B826"/>
    <mergeCell ref="C818:C826"/>
    <mergeCell ref="D818:D819"/>
    <mergeCell ref="D820:D823"/>
    <mergeCell ref="D824:E824"/>
    <mergeCell ref="D825:E825"/>
    <mergeCell ref="D826:E826"/>
    <mergeCell ref="A809:A817"/>
    <mergeCell ref="B809:B817"/>
    <mergeCell ref="C809:C817"/>
    <mergeCell ref="D809:D810"/>
    <mergeCell ref="D811:D814"/>
    <mergeCell ref="D815:E815"/>
    <mergeCell ref="D816:E816"/>
    <mergeCell ref="D817:E817"/>
    <mergeCell ref="A845:A853"/>
    <mergeCell ref="B845:B853"/>
    <mergeCell ref="C845:C853"/>
    <mergeCell ref="D845:D846"/>
    <mergeCell ref="D847:D850"/>
    <mergeCell ref="D851:E851"/>
    <mergeCell ref="D852:E852"/>
    <mergeCell ref="D853:E853"/>
    <mergeCell ref="A890:A898"/>
    <mergeCell ref="B890:B898"/>
    <mergeCell ref="C890:C898"/>
    <mergeCell ref="D890:D891"/>
    <mergeCell ref="D892:D895"/>
    <mergeCell ref="D896:E896"/>
    <mergeCell ref="D897:E897"/>
    <mergeCell ref="D898:E898"/>
    <mergeCell ref="A836:A844"/>
    <mergeCell ref="B836:B844"/>
    <mergeCell ref="C836:C844"/>
    <mergeCell ref="D836:D837"/>
    <mergeCell ref="D838:D841"/>
    <mergeCell ref="D842:E842"/>
    <mergeCell ref="D843:E843"/>
    <mergeCell ref="D844:E844"/>
    <mergeCell ref="A881:A889"/>
    <mergeCell ref="B881:B889"/>
    <mergeCell ref="C881:C889"/>
    <mergeCell ref="D881:D882"/>
    <mergeCell ref="D883:D886"/>
    <mergeCell ref="D887:E887"/>
    <mergeCell ref="D888:E888"/>
    <mergeCell ref="D889:E889"/>
    <mergeCell ref="D921:D924"/>
    <mergeCell ref="D925:E925"/>
    <mergeCell ref="D926:E926"/>
    <mergeCell ref="D927:E927"/>
    <mergeCell ref="A946:A954"/>
    <mergeCell ref="B946:B954"/>
    <mergeCell ref="C946:C954"/>
    <mergeCell ref="D946:D947"/>
    <mergeCell ref="D948:D951"/>
    <mergeCell ref="D952:E952"/>
    <mergeCell ref="D953:E953"/>
    <mergeCell ref="D954:E954"/>
    <mergeCell ref="A1587:A1595"/>
    <mergeCell ref="B1587:B1595"/>
    <mergeCell ref="C1587:C1595"/>
    <mergeCell ref="D1587:D1588"/>
    <mergeCell ref="D1589:D1592"/>
    <mergeCell ref="D1593:E1593"/>
    <mergeCell ref="D1594:E1594"/>
    <mergeCell ref="D1595:E1595"/>
    <mergeCell ref="A984:A992"/>
    <mergeCell ref="A957:A965"/>
    <mergeCell ref="B957:B965"/>
    <mergeCell ref="C957:C965"/>
    <mergeCell ref="D957:D958"/>
    <mergeCell ref="A966:A974"/>
    <mergeCell ref="B966:B974"/>
    <mergeCell ref="C966:C974"/>
    <mergeCell ref="D966:D967"/>
    <mergeCell ref="D968:D971"/>
    <mergeCell ref="D972:E972"/>
    <mergeCell ref="D973:E973"/>
    <mergeCell ref="D974:E974"/>
    <mergeCell ref="A975:A983"/>
    <mergeCell ref="B975:B983"/>
    <mergeCell ref="C975:C983"/>
    <mergeCell ref="D975:D976"/>
    <mergeCell ref="D977:D980"/>
    <mergeCell ref="D981:E981"/>
    <mergeCell ref="D982:E982"/>
    <mergeCell ref="D983:E983"/>
    <mergeCell ref="D959:D962"/>
    <mergeCell ref="D963:E963"/>
    <mergeCell ref="D964:E964"/>
    <mergeCell ref="A1625:A1633"/>
    <mergeCell ref="B1625:B1633"/>
    <mergeCell ref="C1625:C1633"/>
    <mergeCell ref="D1625:D1626"/>
    <mergeCell ref="D1627:D1630"/>
    <mergeCell ref="D1631:E1631"/>
    <mergeCell ref="D1632:E1632"/>
    <mergeCell ref="D1633:E1633"/>
    <mergeCell ref="A1616:A1624"/>
    <mergeCell ref="B1616:B1624"/>
    <mergeCell ref="C1616:C1624"/>
    <mergeCell ref="D1616:D1617"/>
    <mergeCell ref="D1618:D1621"/>
    <mergeCell ref="D1622:E1622"/>
    <mergeCell ref="D1623:E1623"/>
    <mergeCell ref="D1624:E1624"/>
    <mergeCell ref="A1607:A1615"/>
    <mergeCell ref="B1607:B1615"/>
    <mergeCell ref="C1607:C1615"/>
    <mergeCell ref="D1607:D1608"/>
    <mergeCell ref="D1609:D1612"/>
    <mergeCell ref="D1613:E1613"/>
    <mergeCell ref="D1614:E1614"/>
    <mergeCell ref="D1615:E1615"/>
    <mergeCell ref="A1652:A1660"/>
    <mergeCell ref="B1652:B1660"/>
    <mergeCell ref="C1652:C1660"/>
    <mergeCell ref="D1652:D1653"/>
    <mergeCell ref="D1654:D1657"/>
    <mergeCell ref="D1658:E1658"/>
    <mergeCell ref="D1659:E1659"/>
    <mergeCell ref="D1660:E1660"/>
    <mergeCell ref="A1598:A1606"/>
    <mergeCell ref="B1598:B1606"/>
    <mergeCell ref="C1598:C1606"/>
    <mergeCell ref="D1598:D1599"/>
    <mergeCell ref="D1600:D1603"/>
    <mergeCell ref="D1604:E1604"/>
    <mergeCell ref="D1605:E1605"/>
    <mergeCell ref="D1606:E1606"/>
    <mergeCell ref="A1643:A1651"/>
    <mergeCell ref="B1643:B1651"/>
    <mergeCell ref="C1643:C1651"/>
    <mergeCell ref="D1643:D1644"/>
    <mergeCell ref="D1645:D1648"/>
    <mergeCell ref="D1649:E1649"/>
    <mergeCell ref="D1650:E1650"/>
    <mergeCell ref="D1651:E1651"/>
    <mergeCell ref="A1634:A1642"/>
    <mergeCell ref="B1634:B1642"/>
    <mergeCell ref="C1634:C1642"/>
    <mergeCell ref="D1634:D1635"/>
    <mergeCell ref="D1636:D1639"/>
    <mergeCell ref="D1640:E1640"/>
    <mergeCell ref="D1641:E1641"/>
    <mergeCell ref="D1642:E1642"/>
    <mergeCell ref="A1663:A1671"/>
    <mergeCell ref="B1663:B1671"/>
    <mergeCell ref="C1663:C1671"/>
    <mergeCell ref="D1663:D1664"/>
    <mergeCell ref="D1665:D1668"/>
    <mergeCell ref="D1669:E1669"/>
    <mergeCell ref="D1670:E1670"/>
    <mergeCell ref="D1671:E1671"/>
    <mergeCell ref="A1717:A1725"/>
    <mergeCell ref="B1717:B1725"/>
    <mergeCell ref="C1717:C1725"/>
    <mergeCell ref="D1717:D1718"/>
    <mergeCell ref="D1719:D1722"/>
    <mergeCell ref="D1723:E1723"/>
    <mergeCell ref="D1724:E1724"/>
    <mergeCell ref="D1725:E1725"/>
    <mergeCell ref="A1708:A1716"/>
    <mergeCell ref="B1708:B1716"/>
    <mergeCell ref="C1708:C1716"/>
    <mergeCell ref="D1708:D1709"/>
    <mergeCell ref="D1710:D1713"/>
    <mergeCell ref="D1714:E1714"/>
    <mergeCell ref="D1715:E1715"/>
    <mergeCell ref="D1716:E1716"/>
    <mergeCell ref="A1699:A1707"/>
    <mergeCell ref="B1699:B1707"/>
    <mergeCell ref="C1699:C1707"/>
    <mergeCell ref="D1699:D1700"/>
    <mergeCell ref="D1701:D1704"/>
    <mergeCell ref="D1705:E1705"/>
    <mergeCell ref="D1706:E1706"/>
    <mergeCell ref="D1707:E1707"/>
    <mergeCell ref="A1681:A1689"/>
    <mergeCell ref="B1681:B1689"/>
    <mergeCell ref="C1681:C1689"/>
    <mergeCell ref="D1681:D1682"/>
    <mergeCell ref="D1683:D1686"/>
    <mergeCell ref="D1687:E1687"/>
    <mergeCell ref="D1688:E1688"/>
    <mergeCell ref="D1689:E1689"/>
    <mergeCell ref="A1726:A1734"/>
    <mergeCell ref="B1726:B1734"/>
    <mergeCell ref="C1726:C1734"/>
    <mergeCell ref="D1726:D1727"/>
    <mergeCell ref="D1728:D1731"/>
    <mergeCell ref="D1732:E1732"/>
    <mergeCell ref="D1733:E1733"/>
    <mergeCell ref="D1734:E1734"/>
    <mergeCell ref="A1672:A1680"/>
    <mergeCell ref="B1672:B1680"/>
    <mergeCell ref="C1672:C1680"/>
    <mergeCell ref="D1672:D1673"/>
    <mergeCell ref="D1674:D1677"/>
    <mergeCell ref="D1678:E1678"/>
    <mergeCell ref="D1679:E1679"/>
    <mergeCell ref="D1680:E1680"/>
    <mergeCell ref="A1690:A1698"/>
    <mergeCell ref="B1690:B1698"/>
    <mergeCell ref="C1690:C1698"/>
    <mergeCell ref="D1690:D1691"/>
    <mergeCell ref="D1692:D1695"/>
    <mergeCell ref="D1696:E1696"/>
    <mergeCell ref="D1697:E1697"/>
    <mergeCell ref="D1698:E1698"/>
    <mergeCell ref="A1764:A1772"/>
    <mergeCell ref="B1764:B1772"/>
    <mergeCell ref="C1764:C1772"/>
    <mergeCell ref="D1764:D1765"/>
    <mergeCell ref="D1766:D1769"/>
    <mergeCell ref="D1770:E1770"/>
    <mergeCell ref="D1771:E1771"/>
    <mergeCell ref="D1772:E1772"/>
    <mergeCell ref="A1755:A1763"/>
    <mergeCell ref="B1755:B1763"/>
    <mergeCell ref="C1755:C1763"/>
    <mergeCell ref="D1755:D1756"/>
    <mergeCell ref="D1757:D1760"/>
    <mergeCell ref="D1761:E1761"/>
    <mergeCell ref="D1762:E1762"/>
    <mergeCell ref="D1763:E1763"/>
    <mergeCell ref="A1737:A1745"/>
    <mergeCell ref="B1737:B1745"/>
    <mergeCell ref="C1737:C1745"/>
    <mergeCell ref="D1737:D1738"/>
    <mergeCell ref="D1739:D1742"/>
    <mergeCell ref="D1743:E1743"/>
    <mergeCell ref="D1744:E1744"/>
    <mergeCell ref="D1745:E1745"/>
    <mergeCell ref="A1775:A1783"/>
    <mergeCell ref="B1775:B1783"/>
    <mergeCell ref="C1775:C1783"/>
    <mergeCell ref="D1775:D1776"/>
    <mergeCell ref="D1777:D1780"/>
    <mergeCell ref="D1781:E1781"/>
    <mergeCell ref="D1782:E1782"/>
    <mergeCell ref="D1783:E1783"/>
    <mergeCell ref="A1847:A1855"/>
    <mergeCell ref="B1847:B1855"/>
    <mergeCell ref="C1847:C1855"/>
    <mergeCell ref="D1847:D1848"/>
    <mergeCell ref="D1849:D1852"/>
    <mergeCell ref="D1853:E1853"/>
    <mergeCell ref="D1854:E1854"/>
    <mergeCell ref="D1855:E1855"/>
    <mergeCell ref="A1820:A1828"/>
    <mergeCell ref="B1820:B1828"/>
    <mergeCell ref="C1820:C1828"/>
    <mergeCell ref="D1820:D1821"/>
    <mergeCell ref="D1822:D1825"/>
    <mergeCell ref="D1826:E1826"/>
    <mergeCell ref="D1827:E1827"/>
    <mergeCell ref="D1828:E1828"/>
    <mergeCell ref="A1811:A1819"/>
    <mergeCell ref="B1811:B1819"/>
    <mergeCell ref="C1811:C1819"/>
    <mergeCell ref="D1811:D1812"/>
    <mergeCell ref="D1813:D1816"/>
    <mergeCell ref="D1817:E1817"/>
    <mergeCell ref="D1818:E1818"/>
    <mergeCell ref="D1819:E1819"/>
    <mergeCell ref="A1856:A1864"/>
    <mergeCell ref="B1856:B1864"/>
    <mergeCell ref="C1856:C1864"/>
    <mergeCell ref="D1856:D1857"/>
    <mergeCell ref="D1858:D1861"/>
    <mergeCell ref="D1862:E1862"/>
    <mergeCell ref="D1863:E1863"/>
    <mergeCell ref="D1864:E1864"/>
    <mergeCell ref="A1784:A1792"/>
    <mergeCell ref="B1784:B1792"/>
    <mergeCell ref="C1784:C1792"/>
    <mergeCell ref="D1784:D1785"/>
    <mergeCell ref="D1786:D1789"/>
    <mergeCell ref="D1790:E1790"/>
    <mergeCell ref="D1791:E1791"/>
    <mergeCell ref="D1792:E1792"/>
    <mergeCell ref="A1802:A1810"/>
    <mergeCell ref="B1802:B1810"/>
    <mergeCell ref="C1802:C1810"/>
    <mergeCell ref="D1802:D1803"/>
    <mergeCell ref="D1804:D1807"/>
    <mergeCell ref="D1808:E1808"/>
    <mergeCell ref="D1809:E1809"/>
    <mergeCell ref="D1810:E1810"/>
    <mergeCell ref="A1894:A1902"/>
    <mergeCell ref="B1894:B1902"/>
    <mergeCell ref="C1894:C1902"/>
    <mergeCell ref="D1894:D1895"/>
    <mergeCell ref="D1896:D1899"/>
    <mergeCell ref="D1900:E1900"/>
    <mergeCell ref="D1901:E1901"/>
    <mergeCell ref="D1902:E1902"/>
    <mergeCell ref="A1885:A1893"/>
    <mergeCell ref="B1885:B1893"/>
    <mergeCell ref="C1885:C1893"/>
    <mergeCell ref="D1885:D1886"/>
    <mergeCell ref="D1887:D1890"/>
    <mergeCell ref="D1891:E1891"/>
    <mergeCell ref="D1892:E1892"/>
    <mergeCell ref="D1893:E1893"/>
    <mergeCell ref="A1867:A1875"/>
    <mergeCell ref="B1867:B1875"/>
    <mergeCell ref="C1867:C1875"/>
    <mergeCell ref="D1867:D1868"/>
    <mergeCell ref="D1869:D1872"/>
    <mergeCell ref="D1873:E1873"/>
    <mergeCell ref="D1874:E1874"/>
    <mergeCell ref="D1875:E1875"/>
    <mergeCell ref="D965:E965"/>
    <mergeCell ref="B984:B992"/>
    <mergeCell ref="A1914:A1922"/>
    <mergeCell ref="B1914:B1922"/>
    <mergeCell ref="C1914:C1922"/>
    <mergeCell ref="D1914:D1915"/>
    <mergeCell ref="D1916:D1919"/>
    <mergeCell ref="D1920:E1920"/>
    <mergeCell ref="D1921:E1921"/>
    <mergeCell ref="D1922:E1922"/>
    <mergeCell ref="A1905:A1913"/>
    <mergeCell ref="B1905:B1913"/>
    <mergeCell ref="C1905:C1913"/>
    <mergeCell ref="D1905:D1906"/>
    <mergeCell ref="D1907:D1910"/>
    <mergeCell ref="D1911:E1911"/>
    <mergeCell ref="D1912:E1912"/>
    <mergeCell ref="D1913:E1913"/>
    <mergeCell ref="A1344:A1352"/>
    <mergeCell ref="B1344:B1352"/>
    <mergeCell ref="C1344:C1352"/>
    <mergeCell ref="D1344:D1345"/>
    <mergeCell ref="D1346:D1349"/>
    <mergeCell ref="D1350:E1350"/>
    <mergeCell ref="D1351:E1351"/>
    <mergeCell ref="D1352:E1352"/>
    <mergeCell ref="A1353:A1361"/>
    <mergeCell ref="B1353:B1361"/>
    <mergeCell ref="C1353:C1361"/>
    <mergeCell ref="D1353:D1354"/>
    <mergeCell ref="D1355:D1358"/>
    <mergeCell ref="D1359:E1359"/>
    <mergeCell ref="A1932:A1940"/>
    <mergeCell ref="B1932:B1940"/>
    <mergeCell ref="C1932:C1940"/>
    <mergeCell ref="D1932:D1933"/>
    <mergeCell ref="D1934:D1937"/>
    <mergeCell ref="D1938:E1938"/>
    <mergeCell ref="D1939:E1939"/>
    <mergeCell ref="D1940:E1940"/>
    <mergeCell ref="A1923:A1931"/>
    <mergeCell ref="B1923:B1931"/>
    <mergeCell ref="A1578:A1586"/>
    <mergeCell ref="B1578:B1586"/>
    <mergeCell ref="C1578:C1586"/>
    <mergeCell ref="D1578:D1579"/>
    <mergeCell ref="D1580:D1583"/>
    <mergeCell ref="D1584:E1584"/>
    <mergeCell ref="D1585:E1585"/>
    <mergeCell ref="D1586:E1586"/>
    <mergeCell ref="C1923:C1931"/>
    <mergeCell ref="D1923:D1924"/>
    <mergeCell ref="D1925:D1928"/>
    <mergeCell ref="D1929:E1929"/>
    <mergeCell ref="D1930:E1930"/>
    <mergeCell ref="D1931:E1931"/>
    <mergeCell ref="A1793:A1801"/>
    <mergeCell ref="B1793:B1801"/>
    <mergeCell ref="C1793:C1801"/>
    <mergeCell ref="D1793:D1794"/>
    <mergeCell ref="D1795:D1798"/>
    <mergeCell ref="D1799:E1799"/>
    <mergeCell ref="D1800:E1800"/>
    <mergeCell ref="D1801:E1801"/>
    <mergeCell ref="D1360:E1360"/>
    <mergeCell ref="D1361:E1361"/>
    <mergeCell ref="D1004:D1007"/>
    <mergeCell ref="D1008:E1008"/>
    <mergeCell ref="D1009:E1009"/>
    <mergeCell ref="D1010:E1010"/>
    <mergeCell ref="A1011:A1019"/>
    <mergeCell ref="B1011:B1019"/>
    <mergeCell ref="C1011:C1019"/>
    <mergeCell ref="D1011:D1012"/>
    <mergeCell ref="D1013:D1016"/>
    <mergeCell ref="D1017:E1017"/>
    <mergeCell ref="D1018:E1018"/>
    <mergeCell ref="D1019:E1019"/>
    <mergeCell ref="A1020:A1028"/>
    <mergeCell ref="B1020:B1028"/>
    <mergeCell ref="C1020:C1028"/>
    <mergeCell ref="D1020:D1021"/>
    <mergeCell ref="D1022:D1025"/>
    <mergeCell ref="D1026:E1026"/>
    <mergeCell ref="D1027:E1027"/>
    <mergeCell ref="D1028:E1028"/>
    <mergeCell ref="C1002:C1010"/>
    <mergeCell ref="D1002:D1003"/>
    <mergeCell ref="A1056:A1064"/>
    <mergeCell ref="B1056:B1064"/>
    <mergeCell ref="C1056:C1064"/>
    <mergeCell ref="D1056:D1057"/>
    <mergeCell ref="D1058:D1061"/>
    <mergeCell ref="D1062:E1062"/>
    <mergeCell ref="D1063:E1063"/>
    <mergeCell ref="D1064:E1064"/>
    <mergeCell ref="C984:C992"/>
    <mergeCell ref="D984:D985"/>
    <mergeCell ref="D986:D989"/>
    <mergeCell ref="D990:E990"/>
    <mergeCell ref="D991:E991"/>
    <mergeCell ref="D992:E992"/>
    <mergeCell ref="A993:A1001"/>
    <mergeCell ref="B993:B1001"/>
    <mergeCell ref="C993:C1001"/>
    <mergeCell ref="D993:D994"/>
    <mergeCell ref="D995:D998"/>
    <mergeCell ref="D999:E999"/>
    <mergeCell ref="D1000:E1000"/>
    <mergeCell ref="D1001:E1001"/>
    <mergeCell ref="A1002:A1010"/>
    <mergeCell ref="B1002:B1010"/>
    <mergeCell ref="A1029:A1037"/>
    <mergeCell ref="B1029:B1037"/>
    <mergeCell ref="C1029:C1037"/>
    <mergeCell ref="D1029:D1030"/>
    <mergeCell ref="D1031:D1034"/>
    <mergeCell ref="D1035:E1035"/>
    <mergeCell ref="D1036:E1036"/>
    <mergeCell ref="D1037:E1037"/>
    <mergeCell ref="A1038:A1046"/>
    <mergeCell ref="B1038:B1046"/>
    <mergeCell ref="C1038:C1046"/>
    <mergeCell ref="D1038:D1039"/>
    <mergeCell ref="D1040:D1043"/>
    <mergeCell ref="D1044:E1044"/>
    <mergeCell ref="D1045:E1045"/>
    <mergeCell ref="D1046:E1046"/>
    <mergeCell ref="A1047:A1055"/>
    <mergeCell ref="B1047:B1055"/>
    <mergeCell ref="C1047:C1055"/>
    <mergeCell ref="D1047:D1048"/>
    <mergeCell ref="D1049:D1052"/>
    <mergeCell ref="D1053:E1053"/>
    <mergeCell ref="D1054:E1054"/>
    <mergeCell ref="D1055:E1055"/>
    <mergeCell ref="A1092:A1100"/>
    <mergeCell ref="B1092:B1100"/>
    <mergeCell ref="C1092:C1100"/>
    <mergeCell ref="D1092:D1093"/>
    <mergeCell ref="D1094:D1097"/>
    <mergeCell ref="D1098:E1098"/>
    <mergeCell ref="D1099:E1099"/>
    <mergeCell ref="D1100:E1100"/>
    <mergeCell ref="A1065:A1073"/>
    <mergeCell ref="B1065:B1073"/>
    <mergeCell ref="C1065:C1073"/>
    <mergeCell ref="D1065:D1066"/>
    <mergeCell ref="D1067:D1070"/>
    <mergeCell ref="D1071:E1071"/>
    <mergeCell ref="D1072:E1072"/>
    <mergeCell ref="D1073:E1073"/>
    <mergeCell ref="A1101:A1109"/>
    <mergeCell ref="B1101:B1109"/>
    <mergeCell ref="C1101:C1109"/>
    <mergeCell ref="D1101:D1102"/>
    <mergeCell ref="D1103:D1106"/>
    <mergeCell ref="D1107:E1107"/>
    <mergeCell ref="D1108:E1108"/>
    <mergeCell ref="D1109:E1109"/>
    <mergeCell ref="A1110:A1118"/>
    <mergeCell ref="B1110:B1118"/>
    <mergeCell ref="C1110:C1118"/>
    <mergeCell ref="D1110:D1111"/>
    <mergeCell ref="D1112:D1115"/>
    <mergeCell ref="D1116:E1116"/>
    <mergeCell ref="D1117:E1117"/>
    <mergeCell ref="D1118:E1118"/>
    <mergeCell ref="A1146:A1154"/>
    <mergeCell ref="B1146:B1154"/>
    <mergeCell ref="C1146:C1154"/>
    <mergeCell ref="D1146:D1147"/>
    <mergeCell ref="D1148:D1151"/>
    <mergeCell ref="D1152:E1152"/>
    <mergeCell ref="D1153:E1153"/>
    <mergeCell ref="D1154:E1154"/>
    <mergeCell ref="A1128:A1136"/>
    <mergeCell ref="B1128:B1136"/>
    <mergeCell ref="C1128:C1136"/>
    <mergeCell ref="D1128:D1129"/>
    <mergeCell ref="D1130:D1133"/>
    <mergeCell ref="D1134:E1134"/>
    <mergeCell ref="D1135:E1135"/>
    <mergeCell ref="D1136:E1136"/>
    <mergeCell ref="A1155:A1163"/>
    <mergeCell ref="B1155:B1163"/>
    <mergeCell ref="C1155:C1163"/>
    <mergeCell ref="D1155:D1156"/>
    <mergeCell ref="D1157:D1160"/>
    <mergeCell ref="D1161:E1161"/>
    <mergeCell ref="D1162:E1162"/>
    <mergeCell ref="D1163:E1163"/>
    <mergeCell ref="A1074:A1082"/>
    <mergeCell ref="B1074:B1082"/>
    <mergeCell ref="C1074:C1082"/>
    <mergeCell ref="D1074:D1075"/>
    <mergeCell ref="D1076:D1079"/>
    <mergeCell ref="D1080:E1080"/>
    <mergeCell ref="D1081:E1081"/>
    <mergeCell ref="D1082:E1082"/>
    <mergeCell ref="A1083:A1091"/>
    <mergeCell ref="B1083:B1091"/>
    <mergeCell ref="C1083:C1091"/>
    <mergeCell ref="D1083:D1084"/>
    <mergeCell ref="D1085:D1088"/>
    <mergeCell ref="D1089:E1089"/>
    <mergeCell ref="D1090:E1090"/>
    <mergeCell ref="D1091:E1091"/>
    <mergeCell ref="A1119:A1127"/>
    <mergeCell ref="B1119:B1127"/>
    <mergeCell ref="C1119:C1127"/>
    <mergeCell ref="D1119:D1120"/>
    <mergeCell ref="D1121:D1124"/>
    <mergeCell ref="D1125:E1125"/>
    <mergeCell ref="D1126:E1126"/>
    <mergeCell ref="D1127:E1127"/>
    <mergeCell ref="A1137:A1145"/>
    <mergeCell ref="B1137:B1145"/>
    <mergeCell ref="C1137:C1145"/>
    <mergeCell ref="D1137:D1138"/>
    <mergeCell ref="D1139:D1142"/>
    <mergeCell ref="D1143:E1143"/>
    <mergeCell ref="D1144:E1144"/>
    <mergeCell ref="D1145:E1145"/>
    <mergeCell ref="A1182:A1190"/>
    <mergeCell ref="B1182:B1190"/>
    <mergeCell ref="C1182:C1190"/>
    <mergeCell ref="D1182:D1183"/>
    <mergeCell ref="D1184:D1187"/>
    <mergeCell ref="D1188:E1188"/>
    <mergeCell ref="D1189:E1189"/>
    <mergeCell ref="D1190:E1190"/>
    <mergeCell ref="A1191:A1199"/>
    <mergeCell ref="B1191:B1199"/>
    <mergeCell ref="C1191:C1199"/>
    <mergeCell ref="D1191:D1192"/>
    <mergeCell ref="D1193:D1196"/>
    <mergeCell ref="D1197:E1197"/>
    <mergeCell ref="D1198:E1198"/>
    <mergeCell ref="D1199:E1199"/>
    <mergeCell ref="A1164:A1172"/>
    <mergeCell ref="B1164:B1172"/>
    <mergeCell ref="C1164:C1172"/>
    <mergeCell ref="D1164:D1165"/>
    <mergeCell ref="D1166:D1169"/>
    <mergeCell ref="D1170:E1170"/>
    <mergeCell ref="D1171:E1171"/>
    <mergeCell ref="D1172:E1172"/>
    <mergeCell ref="A1236:A1244"/>
    <mergeCell ref="B1236:B1244"/>
    <mergeCell ref="C1236:C1244"/>
    <mergeCell ref="D1236:D1237"/>
    <mergeCell ref="D1238:D1241"/>
    <mergeCell ref="D1242:E1242"/>
    <mergeCell ref="D1243:E1243"/>
    <mergeCell ref="D1244:E1244"/>
    <mergeCell ref="A1245:A1253"/>
    <mergeCell ref="B1245:B1253"/>
    <mergeCell ref="C1245:C1253"/>
    <mergeCell ref="D1245:D1246"/>
    <mergeCell ref="D1247:D1250"/>
    <mergeCell ref="D1251:E1251"/>
    <mergeCell ref="D1252:E1252"/>
    <mergeCell ref="D1253:E1253"/>
    <mergeCell ref="A1227:A1235"/>
    <mergeCell ref="B1227:B1235"/>
    <mergeCell ref="C1227:C1235"/>
    <mergeCell ref="D1227:D1228"/>
    <mergeCell ref="D1229:D1232"/>
    <mergeCell ref="D1233:E1233"/>
    <mergeCell ref="D1234:E1234"/>
    <mergeCell ref="D1235:E1235"/>
    <mergeCell ref="A1173:A1181"/>
    <mergeCell ref="B1173:B1181"/>
    <mergeCell ref="C1173:C1181"/>
    <mergeCell ref="D1173:D1174"/>
    <mergeCell ref="D1175:D1178"/>
    <mergeCell ref="D1179:E1179"/>
    <mergeCell ref="D1180:E1180"/>
    <mergeCell ref="D1181:E1181"/>
    <mergeCell ref="A1209:A1217"/>
    <mergeCell ref="B1209:B1217"/>
    <mergeCell ref="C1209:C1217"/>
    <mergeCell ref="D1209:D1210"/>
    <mergeCell ref="D1211:D1214"/>
    <mergeCell ref="D1215:E1215"/>
    <mergeCell ref="D1216:E1216"/>
    <mergeCell ref="D1217:E1217"/>
    <mergeCell ref="A1218:A1226"/>
    <mergeCell ref="B1218:B1226"/>
    <mergeCell ref="C1218:C1226"/>
    <mergeCell ref="D1218:D1219"/>
    <mergeCell ref="D1220:D1223"/>
    <mergeCell ref="D1224:E1224"/>
    <mergeCell ref="D1225:E1225"/>
    <mergeCell ref="D1226:E1226"/>
    <mergeCell ref="A1200:A1208"/>
    <mergeCell ref="B1200:B1208"/>
    <mergeCell ref="C1200:C1208"/>
    <mergeCell ref="D1200:D1201"/>
    <mergeCell ref="D1202:D1205"/>
    <mergeCell ref="D1206:E1206"/>
    <mergeCell ref="D1207:E1207"/>
    <mergeCell ref="D1208:E1208"/>
    <mergeCell ref="A1272:A1280"/>
    <mergeCell ref="B1272:B1280"/>
    <mergeCell ref="C1272:C1280"/>
    <mergeCell ref="D1272:D1273"/>
    <mergeCell ref="D1274:D1277"/>
    <mergeCell ref="D1278:E1278"/>
    <mergeCell ref="D1279:E1279"/>
    <mergeCell ref="D1280:E1280"/>
    <mergeCell ref="A1281:A1289"/>
    <mergeCell ref="B1281:B1289"/>
    <mergeCell ref="C1281:C1289"/>
    <mergeCell ref="D1281:D1282"/>
    <mergeCell ref="D1283:D1286"/>
    <mergeCell ref="D1287:E1287"/>
    <mergeCell ref="D1288:E1288"/>
    <mergeCell ref="D1289:E1289"/>
    <mergeCell ref="A1290:A1298"/>
    <mergeCell ref="B1290:B1298"/>
    <mergeCell ref="C1290:C1298"/>
    <mergeCell ref="D1290:D1291"/>
    <mergeCell ref="D1292:D1295"/>
    <mergeCell ref="D1296:E1296"/>
    <mergeCell ref="D1297:E1297"/>
    <mergeCell ref="D1298:E1298"/>
    <mergeCell ref="A1326:A1334"/>
    <mergeCell ref="B1326:B1334"/>
    <mergeCell ref="C1326:C1334"/>
    <mergeCell ref="D1326:D1327"/>
    <mergeCell ref="D1328:D1331"/>
    <mergeCell ref="D1332:E1332"/>
    <mergeCell ref="D1333:E1333"/>
    <mergeCell ref="D1334:E1334"/>
    <mergeCell ref="A1335:A1343"/>
    <mergeCell ref="B1335:B1343"/>
    <mergeCell ref="C1335:C1343"/>
    <mergeCell ref="D1335:D1336"/>
    <mergeCell ref="D1337:D1340"/>
    <mergeCell ref="D1341:E1341"/>
    <mergeCell ref="D1342:E1342"/>
    <mergeCell ref="D1343:E1343"/>
    <mergeCell ref="A1254:A1262"/>
    <mergeCell ref="B1254:B1262"/>
    <mergeCell ref="C1254:C1262"/>
    <mergeCell ref="D1254:D1255"/>
    <mergeCell ref="D1256:D1259"/>
    <mergeCell ref="D1260:E1260"/>
    <mergeCell ref="D1261:E1261"/>
    <mergeCell ref="D1262:E1262"/>
    <mergeCell ref="A1263:A1271"/>
    <mergeCell ref="B1263:B1271"/>
    <mergeCell ref="C1263:C1271"/>
    <mergeCell ref="D1263:D1264"/>
    <mergeCell ref="D1265:D1268"/>
    <mergeCell ref="D1269:E1269"/>
    <mergeCell ref="D1270:E1270"/>
    <mergeCell ref="D1271:E1271"/>
    <mergeCell ref="A1362:A1370"/>
    <mergeCell ref="B1362:B1370"/>
    <mergeCell ref="C1362:C1370"/>
    <mergeCell ref="D1362:D1363"/>
    <mergeCell ref="D1364:D1367"/>
    <mergeCell ref="D1368:E1368"/>
    <mergeCell ref="D1369:E1369"/>
    <mergeCell ref="D1370:E1370"/>
    <mergeCell ref="A1299:A1307"/>
    <mergeCell ref="B1299:B1307"/>
    <mergeCell ref="C1299:C1307"/>
    <mergeCell ref="D1299:D1300"/>
    <mergeCell ref="D1301:D1304"/>
    <mergeCell ref="D1305:E1305"/>
    <mergeCell ref="D1306:E1306"/>
    <mergeCell ref="D1307:E1307"/>
    <mergeCell ref="A1308:A1316"/>
    <mergeCell ref="B1308:B1316"/>
    <mergeCell ref="C1308:C1316"/>
    <mergeCell ref="D1308:D1309"/>
    <mergeCell ref="D1310:D1313"/>
    <mergeCell ref="D1314:E1314"/>
    <mergeCell ref="D1315:E1315"/>
    <mergeCell ref="D1316:E1316"/>
    <mergeCell ref="A1317:A1325"/>
    <mergeCell ref="B1317:B1325"/>
    <mergeCell ref="C1317:C1325"/>
    <mergeCell ref="D1317:D1318"/>
    <mergeCell ref="D1319:D1322"/>
    <mergeCell ref="D1323:E1323"/>
    <mergeCell ref="D1324:E1324"/>
    <mergeCell ref="D1325:E1325"/>
    <mergeCell ref="BO1:BT1"/>
    <mergeCell ref="BR4:BT4"/>
    <mergeCell ref="AU6:BT6"/>
    <mergeCell ref="AU9:AU14"/>
    <mergeCell ref="AV9:AV14"/>
    <mergeCell ref="AW9:AW14"/>
    <mergeCell ref="AX9:AY14"/>
    <mergeCell ref="AZ9:BT9"/>
    <mergeCell ref="AZ10:AZ14"/>
    <mergeCell ref="BA10:BT10"/>
    <mergeCell ref="BA11:BA14"/>
    <mergeCell ref="BB11:BB14"/>
    <mergeCell ref="BC11:BC14"/>
    <mergeCell ref="BD11:BO11"/>
    <mergeCell ref="BP11:BT11"/>
    <mergeCell ref="BD12:BO12"/>
    <mergeCell ref="BP12:BP14"/>
    <mergeCell ref="BQ12:BQ14"/>
    <mergeCell ref="BR12:BR14"/>
    <mergeCell ref="BS12:BS14"/>
    <mergeCell ref="BT12:BT14"/>
    <mergeCell ref="BD13:BD14"/>
    <mergeCell ref="BF13:BF14"/>
    <mergeCell ref="BG13:BJ13"/>
    <mergeCell ref="BK13:BK14"/>
    <mergeCell ref="BM13:BM14"/>
    <mergeCell ref="BO13:BO14"/>
    <mergeCell ref="AX15:AY15"/>
    <mergeCell ref="AU18:AU26"/>
    <mergeCell ref="AV18:AV26"/>
    <mergeCell ref="AW18:AW26"/>
    <mergeCell ref="AX18:AX19"/>
    <mergeCell ref="AX20:AX23"/>
    <mergeCell ref="AX24:AY24"/>
    <mergeCell ref="AX25:AY25"/>
    <mergeCell ref="AX26:AY26"/>
    <mergeCell ref="AU27:AU35"/>
    <mergeCell ref="AV27:AV35"/>
    <mergeCell ref="AW27:AW35"/>
    <mergeCell ref="AX27:AX28"/>
    <mergeCell ref="AX29:AX32"/>
    <mergeCell ref="AX33:AY33"/>
    <mergeCell ref="AX34:AY34"/>
    <mergeCell ref="AX35:AY35"/>
    <mergeCell ref="AU16:BT16"/>
    <mergeCell ref="AU17:BT17"/>
    <mergeCell ref="AU36:AU44"/>
    <mergeCell ref="AV36:AV44"/>
    <mergeCell ref="AW36:AW44"/>
    <mergeCell ref="AX36:AX37"/>
    <mergeCell ref="AX38:AX41"/>
    <mergeCell ref="AX42:AY42"/>
    <mergeCell ref="AX43:AY43"/>
    <mergeCell ref="AX44:AY44"/>
    <mergeCell ref="AU47:AU55"/>
    <mergeCell ref="AV47:AV55"/>
    <mergeCell ref="AW47:AW55"/>
    <mergeCell ref="AX47:AX48"/>
    <mergeCell ref="AX49:AX52"/>
    <mergeCell ref="AX53:AY53"/>
    <mergeCell ref="AX54:AY54"/>
    <mergeCell ref="AX55:AY55"/>
    <mergeCell ref="AU56:AU64"/>
    <mergeCell ref="AV56:AV64"/>
    <mergeCell ref="AW56:AW64"/>
    <mergeCell ref="AX56:AX57"/>
    <mergeCell ref="AX58:AX61"/>
    <mergeCell ref="AX62:AY62"/>
    <mergeCell ref="AX63:AY63"/>
    <mergeCell ref="AX64:AY64"/>
    <mergeCell ref="AU45:BT45"/>
    <mergeCell ref="AU46:BT46"/>
    <mergeCell ref="AU65:AU73"/>
    <mergeCell ref="AV65:AV73"/>
    <mergeCell ref="AW65:AW73"/>
    <mergeCell ref="AX65:AX66"/>
    <mergeCell ref="AX67:AX70"/>
    <mergeCell ref="AX71:AY71"/>
    <mergeCell ref="AX72:AY72"/>
    <mergeCell ref="AX73:AY73"/>
    <mergeCell ref="AU76:AU84"/>
    <mergeCell ref="AV76:AV84"/>
    <mergeCell ref="AW76:AW84"/>
    <mergeCell ref="AX76:AX77"/>
    <mergeCell ref="AX78:AX81"/>
    <mergeCell ref="AX82:AY82"/>
    <mergeCell ref="AX83:AY83"/>
    <mergeCell ref="AX84:AY84"/>
    <mergeCell ref="AU85:AU93"/>
    <mergeCell ref="AV85:AV93"/>
    <mergeCell ref="AW85:AW93"/>
    <mergeCell ref="AX85:AX86"/>
    <mergeCell ref="AX87:AX90"/>
    <mergeCell ref="AX91:AY91"/>
    <mergeCell ref="AX92:AY92"/>
    <mergeCell ref="AX93:AY93"/>
    <mergeCell ref="AU74:BT74"/>
    <mergeCell ref="AU75:BT75"/>
    <mergeCell ref="AU94:AU102"/>
    <mergeCell ref="AV94:AV102"/>
    <mergeCell ref="AW94:AW102"/>
    <mergeCell ref="AX94:AX95"/>
    <mergeCell ref="AX96:AX99"/>
    <mergeCell ref="AX100:AY100"/>
    <mergeCell ref="AX101:AY101"/>
    <mergeCell ref="AX102:AY102"/>
    <mergeCell ref="AU105:AU113"/>
    <mergeCell ref="AV105:AV113"/>
    <mergeCell ref="AW105:AW113"/>
    <mergeCell ref="AX105:AX106"/>
    <mergeCell ref="AX107:AX110"/>
    <mergeCell ref="AX111:AY111"/>
    <mergeCell ref="AX112:AY112"/>
    <mergeCell ref="AX113:AY113"/>
    <mergeCell ref="AU114:AU122"/>
    <mergeCell ref="AV114:AV122"/>
    <mergeCell ref="AW114:AW122"/>
    <mergeCell ref="AX114:AX115"/>
    <mergeCell ref="AX116:AX119"/>
    <mergeCell ref="AX120:AY120"/>
    <mergeCell ref="AX121:AY121"/>
    <mergeCell ref="AX122:AY122"/>
    <mergeCell ref="AU103:BT103"/>
    <mergeCell ref="AU104:BT104"/>
    <mergeCell ref="AU123:AU131"/>
    <mergeCell ref="AV123:AV131"/>
    <mergeCell ref="AW123:AW131"/>
    <mergeCell ref="AX123:AX124"/>
    <mergeCell ref="AX125:AX128"/>
    <mergeCell ref="AX129:AY129"/>
    <mergeCell ref="AX130:AY130"/>
    <mergeCell ref="AX131:AY131"/>
    <mergeCell ref="AU134:AU142"/>
    <mergeCell ref="AV134:AV142"/>
    <mergeCell ref="AW134:AW142"/>
    <mergeCell ref="AX134:AX135"/>
    <mergeCell ref="AX136:AX139"/>
    <mergeCell ref="AX140:AY140"/>
    <mergeCell ref="AX141:AY141"/>
    <mergeCell ref="AX142:AY142"/>
    <mergeCell ref="AU143:AU151"/>
    <mergeCell ref="AV143:AV151"/>
    <mergeCell ref="AW143:AW151"/>
    <mergeCell ref="AX143:AX144"/>
    <mergeCell ref="AX145:AX148"/>
    <mergeCell ref="AX149:AY149"/>
    <mergeCell ref="AX150:AY150"/>
    <mergeCell ref="AX151:AY151"/>
    <mergeCell ref="AU132:BT132"/>
    <mergeCell ref="AU133:BT133"/>
    <mergeCell ref="AU152:AU160"/>
    <mergeCell ref="AV152:AV160"/>
    <mergeCell ref="AW152:AW160"/>
    <mergeCell ref="AX152:AX153"/>
    <mergeCell ref="AX154:AX157"/>
    <mergeCell ref="AX158:AY158"/>
    <mergeCell ref="AX159:AY159"/>
    <mergeCell ref="AX160:AY160"/>
    <mergeCell ref="AU161:AU169"/>
    <mergeCell ref="AV161:AV169"/>
    <mergeCell ref="AW161:AW169"/>
    <mergeCell ref="AX161:AX162"/>
    <mergeCell ref="AX163:AX166"/>
    <mergeCell ref="AX167:AY167"/>
    <mergeCell ref="AX168:AY168"/>
    <mergeCell ref="AX169:AY169"/>
    <mergeCell ref="AU172:AU180"/>
    <mergeCell ref="AV172:AV180"/>
    <mergeCell ref="AW172:AW180"/>
    <mergeCell ref="AX172:AX173"/>
    <mergeCell ref="AX174:AX177"/>
    <mergeCell ref="AX178:AY178"/>
    <mergeCell ref="AX179:AY179"/>
    <mergeCell ref="AX180:AY180"/>
    <mergeCell ref="AU170:BT170"/>
    <mergeCell ref="AU171:BT171"/>
    <mergeCell ref="AU181:AU189"/>
    <mergeCell ref="AV181:AV189"/>
    <mergeCell ref="AW181:AW189"/>
    <mergeCell ref="AX181:AX182"/>
    <mergeCell ref="AX183:AX186"/>
    <mergeCell ref="AX187:AY187"/>
    <mergeCell ref="AX188:AY188"/>
    <mergeCell ref="AX189:AY189"/>
    <mergeCell ref="AU190:AU198"/>
    <mergeCell ref="AV190:AV198"/>
    <mergeCell ref="AW190:AW198"/>
    <mergeCell ref="AX190:AX191"/>
    <mergeCell ref="AX192:AX195"/>
    <mergeCell ref="AX196:AY196"/>
    <mergeCell ref="AX197:AY197"/>
    <mergeCell ref="AX198:AY198"/>
    <mergeCell ref="AU199:AU207"/>
    <mergeCell ref="AV199:AV207"/>
    <mergeCell ref="AW199:AW207"/>
    <mergeCell ref="AX199:AX200"/>
    <mergeCell ref="AX201:AX204"/>
    <mergeCell ref="AX205:AY205"/>
    <mergeCell ref="AX206:AY206"/>
    <mergeCell ref="AX207:AY207"/>
    <mergeCell ref="AU210:AU218"/>
    <mergeCell ref="AV210:AV218"/>
    <mergeCell ref="AW210:AW218"/>
    <mergeCell ref="AX210:AX211"/>
    <mergeCell ref="AX212:AX215"/>
    <mergeCell ref="AX216:AY216"/>
    <mergeCell ref="AX217:AY217"/>
    <mergeCell ref="AX218:AY218"/>
    <mergeCell ref="AU219:AU227"/>
    <mergeCell ref="AV219:AV227"/>
    <mergeCell ref="AW219:AW227"/>
    <mergeCell ref="AX219:AX220"/>
    <mergeCell ref="AX221:AX224"/>
    <mergeCell ref="AX225:AY225"/>
    <mergeCell ref="AX226:AY226"/>
    <mergeCell ref="AX227:AY227"/>
    <mergeCell ref="AU228:AU236"/>
    <mergeCell ref="AV228:AV236"/>
    <mergeCell ref="AW228:AW236"/>
    <mergeCell ref="AX228:AX229"/>
    <mergeCell ref="AX230:AX233"/>
    <mergeCell ref="AX234:AY234"/>
    <mergeCell ref="AX235:AY235"/>
    <mergeCell ref="AX236:AY236"/>
    <mergeCell ref="AU239:AU247"/>
    <mergeCell ref="AV239:AV247"/>
    <mergeCell ref="AW239:AW247"/>
    <mergeCell ref="AX239:AX240"/>
    <mergeCell ref="AX241:AX244"/>
    <mergeCell ref="AX245:AY245"/>
    <mergeCell ref="AX246:AY246"/>
    <mergeCell ref="AX247:AY247"/>
    <mergeCell ref="AU248:AU256"/>
    <mergeCell ref="AV248:AV256"/>
    <mergeCell ref="AW248:AW256"/>
    <mergeCell ref="AX248:AX249"/>
    <mergeCell ref="AX250:AX253"/>
    <mergeCell ref="AX254:AY254"/>
    <mergeCell ref="AX255:AY255"/>
    <mergeCell ref="AX256:AY256"/>
    <mergeCell ref="AU257:AU265"/>
    <mergeCell ref="AV257:AV265"/>
    <mergeCell ref="AW257:AW265"/>
    <mergeCell ref="AX257:AX258"/>
    <mergeCell ref="AX259:AX262"/>
    <mergeCell ref="AX263:AY263"/>
    <mergeCell ref="AX264:AY264"/>
    <mergeCell ref="AX265:AY265"/>
    <mergeCell ref="AU266:AU274"/>
    <mergeCell ref="AV266:AV274"/>
    <mergeCell ref="AW266:AW274"/>
    <mergeCell ref="AX266:AX267"/>
    <mergeCell ref="AX268:AX271"/>
    <mergeCell ref="AX272:AY272"/>
    <mergeCell ref="AX273:AY273"/>
    <mergeCell ref="AX274:AY274"/>
    <mergeCell ref="AU275:AU283"/>
    <mergeCell ref="AV275:AV283"/>
    <mergeCell ref="AW275:AW283"/>
    <mergeCell ref="AX275:AX276"/>
    <mergeCell ref="AX277:AX280"/>
    <mergeCell ref="AX281:AY281"/>
    <mergeCell ref="AX282:AY282"/>
    <mergeCell ref="AX283:AY283"/>
    <mergeCell ref="AU284:AU292"/>
    <mergeCell ref="AV284:AV292"/>
    <mergeCell ref="AW284:AW292"/>
    <mergeCell ref="AX284:AX285"/>
    <mergeCell ref="AX286:AX289"/>
    <mergeCell ref="AX290:AY290"/>
    <mergeCell ref="AX291:AY291"/>
    <mergeCell ref="AX292:AY292"/>
    <mergeCell ref="AU295:AU303"/>
    <mergeCell ref="AV295:AV303"/>
    <mergeCell ref="AW295:AW303"/>
    <mergeCell ref="AX295:AX296"/>
    <mergeCell ref="AX297:AX300"/>
    <mergeCell ref="AX301:AY301"/>
    <mergeCell ref="AX302:AY302"/>
    <mergeCell ref="AX303:AY303"/>
    <mergeCell ref="AU304:AU312"/>
    <mergeCell ref="AV304:AV312"/>
    <mergeCell ref="AW304:AW312"/>
    <mergeCell ref="AX304:AX305"/>
    <mergeCell ref="AX306:AX309"/>
    <mergeCell ref="AX310:AY310"/>
    <mergeCell ref="AX311:AY311"/>
    <mergeCell ref="AX312:AY312"/>
    <mergeCell ref="AU313:AU321"/>
    <mergeCell ref="AV313:AV321"/>
    <mergeCell ref="AW313:AW321"/>
    <mergeCell ref="AX313:AX314"/>
    <mergeCell ref="AX315:AX318"/>
    <mergeCell ref="AX319:AY319"/>
    <mergeCell ref="AX320:AY320"/>
    <mergeCell ref="AX321:AY321"/>
    <mergeCell ref="AU324:AU332"/>
    <mergeCell ref="AV324:AV332"/>
    <mergeCell ref="AW324:AW332"/>
    <mergeCell ref="AX324:AX325"/>
    <mergeCell ref="AX326:AX329"/>
    <mergeCell ref="AX330:AY330"/>
    <mergeCell ref="AX331:AY331"/>
    <mergeCell ref="AX332:AY332"/>
    <mergeCell ref="AU333:AU341"/>
    <mergeCell ref="AV333:AV341"/>
    <mergeCell ref="AW333:AW341"/>
    <mergeCell ref="AX333:AX334"/>
    <mergeCell ref="AX335:AX338"/>
    <mergeCell ref="AX339:AY339"/>
    <mergeCell ref="AX340:AY340"/>
    <mergeCell ref="AX341:AY341"/>
    <mergeCell ref="AU342:AU350"/>
    <mergeCell ref="AV342:AV350"/>
    <mergeCell ref="AW342:AW350"/>
    <mergeCell ref="AX342:AX343"/>
    <mergeCell ref="AX344:AX347"/>
    <mergeCell ref="AX348:AY348"/>
    <mergeCell ref="AX349:AY349"/>
    <mergeCell ref="AX350:AY350"/>
    <mergeCell ref="AU351:AU359"/>
    <mergeCell ref="AV351:AV359"/>
    <mergeCell ref="AW351:AW359"/>
    <mergeCell ref="AX351:AX352"/>
    <mergeCell ref="AX353:AX356"/>
    <mergeCell ref="AX357:AY357"/>
    <mergeCell ref="AX358:AY358"/>
    <mergeCell ref="AX359:AY359"/>
    <mergeCell ref="AU360:AU368"/>
    <mergeCell ref="AV360:AV368"/>
    <mergeCell ref="AW360:AW368"/>
    <mergeCell ref="AX360:AX361"/>
    <mergeCell ref="AX362:AX365"/>
    <mergeCell ref="AX366:AY366"/>
    <mergeCell ref="AX367:AY367"/>
    <mergeCell ref="AX368:AY368"/>
    <mergeCell ref="AU371:AU379"/>
    <mergeCell ref="AV371:AV379"/>
    <mergeCell ref="AW371:AW379"/>
    <mergeCell ref="AX371:AX372"/>
    <mergeCell ref="AX373:AX376"/>
    <mergeCell ref="AX377:AY377"/>
    <mergeCell ref="AX378:AY378"/>
    <mergeCell ref="AX379:AY379"/>
    <mergeCell ref="AU380:AU388"/>
    <mergeCell ref="AV380:AV388"/>
    <mergeCell ref="AW380:AW388"/>
    <mergeCell ref="AX380:AX381"/>
    <mergeCell ref="AX382:AX385"/>
    <mergeCell ref="AX386:AY386"/>
    <mergeCell ref="AX387:AY387"/>
    <mergeCell ref="AX388:AY388"/>
    <mergeCell ref="AU389:AU397"/>
    <mergeCell ref="AV389:AV397"/>
    <mergeCell ref="AW389:AW397"/>
    <mergeCell ref="AX389:AX390"/>
    <mergeCell ref="AX391:AX394"/>
    <mergeCell ref="AX395:AY395"/>
    <mergeCell ref="AX396:AY396"/>
    <mergeCell ref="AX397:AY397"/>
    <mergeCell ref="AU400:AU408"/>
    <mergeCell ref="AV400:AV408"/>
    <mergeCell ref="AW400:AW408"/>
    <mergeCell ref="AX400:AX401"/>
    <mergeCell ref="AX402:AX405"/>
    <mergeCell ref="AX406:AY406"/>
    <mergeCell ref="AX407:AY407"/>
    <mergeCell ref="AX408:AY408"/>
    <mergeCell ref="AU409:AU417"/>
    <mergeCell ref="AV409:AV417"/>
    <mergeCell ref="AW409:AW417"/>
    <mergeCell ref="AX409:AX410"/>
    <mergeCell ref="AX411:AX414"/>
    <mergeCell ref="AX415:AY415"/>
    <mergeCell ref="AX416:AY416"/>
    <mergeCell ref="AX417:AY417"/>
    <mergeCell ref="AU418:AU426"/>
    <mergeCell ref="AV418:AV426"/>
    <mergeCell ref="AW418:AW426"/>
    <mergeCell ref="AX418:AX419"/>
    <mergeCell ref="AX420:AX423"/>
    <mergeCell ref="AX424:AY424"/>
    <mergeCell ref="AX425:AY425"/>
    <mergeCell ref="AX426:AY426"/>
    <mergeCell ref="AU427:AU435"/>
    <mergeCell ref="AV427:AV435"/>
    <mergeCell ref="AW427:AW435"/>
    <mergeCell ref="AX427:AX428"/>
    <mergeCell ref="AX429:AX432"/>
    <mergeCell ref="AX433:AY433"/>
    <mergeCell ref="AX434:AY434"/>
    <mergeCell ref="AX435:AY435"/>
    <mergeCell ref="AU436:AU444"/>
    <mergeCell ref="AV436:AV444"/>
    <mergeCell ref="AW436:AW444"/>
    <mergeCell ref="AX436:AX437"/>
    <mergeCell ref="AX438:AX441"/>
    <mergeCell ref="AX442:AY442"/>
    <mergeCell ref="AX443:AY443"/>
    <mergeCell ref="AX444:AY444"/>
    <mergeCell ref="AU447:AU455"/>
    <mergeCell ref="AV447:AV455"/>
    <mergeCell ref="AW447:AW455"/>
    <mergeCell ref="AX447:AX448"/>
    <mergeCell ref="AX449:AX452"/>
    <mergeCell ref="AX453:AY453"/>
    <mergeCell ref="AX454:AY454"/>
    <mergeCell ref="AX455:AY455"/>
    <mergeCell ref="AU456:AU464"/>
    <mergeCell ref="AV456:AV464"/>
    <mergeCell ref="AW456:AW464"/>
    <mergeCell ref="AX456:AX457"/>
    <mergeCell ref="AX458:AX461"/>
    <mergeCell ref="AX462:AY462"/>
    <mergeCell ref="AX463:AY463"/>
    <mergeCell ref="AX464:AY464"/>
    <mergeCell ref="AU465:AU473"/>
    <mergeCell ref="AV465:AV473"/>
    <mergeCell ref="AW465:AW473"/>
    <mergeCell ref="AX465:AX466"/>
    <mergeCell ref="AX467:AX470"/>
    <mergeCell ref="AX471:AY471"/>
    <mergeCell ref="AX472:AY472"/>
    <mergeCell ref="AX473:AY473"/>
    <mergeCell ref="AU474:AU482"/>
    <mergeCell ref="AV474:AV482"/>
    <mergeCell ref="AW474:AW482"/>
    <mergeCell ref="AX474:AX475"/>
    <mergeCell ref="AX476:AX479"/>
    <mergeCell ref="AX480:AY480"/>
    <mergeCell ref="AX481:AY481"/>
    <mergeCell ref="AX482:AY482"/>
    <mergeCell ref="AU483:AU491"/>
    <mergeCell ref="AV483:AV491"/>
    <mergeCell ref="AW483:AW491"/>
    <mergeCell ref="AX483:AX484"/>
    <mergeCell ref="AX485:AX488"/>
    <mergeCell ref="AX489:AY489"/>
    <mergeCell ref="AX490:AY490"/>
    <mergeCell ref="AX491:AY491"/>
    <mergeCell ref="AU501:AU509"/>
    <mergeCell ref="AV501:AV509"/>
    <mergeCell ref="AW501:AW509"/>
    <mergeCell ref="AX501:AX502"/>
    <mergeCell ref="AX503:AX506"/>
    <mergeCell ref="AX507:AY507"/>
    <mergeCell ref="AX508:AY508"/>
    <mergeCell ref="AX509:AY509"/>
    <mergeCell ref="AU510:AU518"/>
    <mergeCell ref="AV510:AV518"/>
    <mergeCell ref="AW510:AW518"/>
    <mergeCell ref="AX510:AX511"/>
    <mergeCell ref="AX512:AX515"/>
    <mergeCell ref="AX516:AY516"/>
    <mergeCell ref="AX517:AY517"/>
    <mergeCell ref="AX518:AY518"/>
    <mergeCell ref="AU521:AU529"/>
    <mergeCell ref="AV521:AV529"/>
    <mergeCell ref="AW521:AW529"/>
    <mergeCell ref="AX521:AX522"/>
    <mergeCell ref="AX523:AX526"/>
    <mergeCell ref="AX527:AY527"/>
    <mergeCell ref="AX528:AY528"/>
    <mergeCell ref="AX529:AY529"/>
    <mergeCell ref="AU530:AU538"/>
    <mergeCell ref="AV530:AV538"/>
    <mergeCell ref="AW530:AW538"/>
    <mergeCell ref="AX530:AX531"/>
    <mergeCell ref="AX532:AX535"/>
    <mergeCell ref="AX536:AY536"/>
    <mergeCell ref="AX537:AY537"/>
    <mergeCell ref="AX538:AY538"/>
    <mergeCell ref="AU539:AU547"/>
    <mergeCell ref="AV539:AV547"/>
    <mergeCell ref="AW539:AW547"/>
    <mergeCell ref="AX539:AX540"/>
    <mergeCell ref="AX541:AX544"/>
    <mergeCell ref="AX545:AY545"/>
    <mergeCell ref="AX546:AY546"/>
    <mergeCell ref="AX547:AY547"/>
    <mergeCell ref="AU548:AU556"/>
    <mergeCell ref="AV548:AV556"/>
    <mergeCell ref="AW548:AW556"/>
    <mergeCell ref="AX548:AX549"/>
    <mergeCell ref="AX550:AX553"/>
    <mergeCell ref="AX554:AY554"/>
    <mergeCell ref="AX555:AY555"/>
    <mergeCell ref="AX556:AY556"/>
    <mergeCell ref="AU559:AU567"/>
    <mergeCell ref="AV559:AV567"/>
    <mergeCell ref="AW559:AW567"/>
    <mergeCell ref="AX559:AX560"/>
    <mergeCell ref="AX561:AX564"/>
    <mergeCell ref="AX565:AY565"/>
    <mergeCell ref="AX566:AY566"/>
    <mergeCell ref="AX567:AY567"/>
    <mergeCell ref="AU568:AU576"/>
    <mergeCell ref="AV568:AV576"/>
    <mergeCell ref="AW568:AW576"/>
    <mergeCell ref="AX568:AX569"/>
    <mergeCell ref="AX570:AX573"/>
    <mergeCell ref="AX574:AY574"/>
    <mergeCell ref="AX575:AY575"/>
    <mergeCell ref="AX576:AY576"/>
    <mergeCell ref="AU577:AU585"/>
    <mergeCell ref="AV577:AV585"/>
    <mergeCell ref="AW577:AW585"/>
    <mergeCell ref="AX577:AX578"/>
    <mergeCell ref="AX579:AX582"/>
    <mergeCell ref="AX583:AY583"/>
    <mergeCell ref="AX584:AY584"/>
    <mergeCell ref="AX585:AY585"/>
    <mergeCell ref="AX588:AX591"/>
    <mergeCell ref="AX592:AY592"/>
    <mergeCell ref="AX593:AY593"/>
    <mergeCell ref="AX594:AY594"/>
    <mergeCell ref="AU597:AU605"/>
    <mergeCell ref="AV597:AV605"/>
    <mergeCell ref="AW597:AW605"/>
    <mergeCell ref="AX597:AX598"/>
    <mergeCell ref="AX599:AX602"/>
    <mergeCell ref="AX603:AY603"/>
    <mergeCell ref="AX604:AY604"/>
    <mergeCell ref="AX605:AY605"/>
    <mergeCell ref="AU624:AU632"/>
    <mergeCell ref="AV624:AV632"/>
    <mergeCell ref="AW624:AW632"/>
    <mergeCell ref="AX624:AX625"/>
    <mergeCell ref="AX626:AX629"/>
    <mergeCell ref="AX630:AY630"/>
    <mergeCell ref="AX631:AY631"/>
    <mergeCell ref="AX632:AY632"/>
    <mergeCell ref="AU615:AU623"/>
    <mergeCell ref="AV615:AV623"/>
    <mergeCell ref="AW615:AW623"/>
    <mergeCell ref="AX615:AX616"/>
    <mergeCell ref="AX617:AX620"/>
    <mergeCell ref="AU652:AU660"/>
    <mergeCell ref="AV652:AV660"/>
    <mergeCell ref="AW652:AW660"/>
    <mergeCell ref="AX652:AX653"/>
    <mergeCell ref="AX654:AX657"/>
    <mergeCell ref="AX658:AY658"/>
    <mergeCell ref="AX659:AY659"/>
    <mergeCell ref="AX660:AY660"/>
    <mergeCell ref="AU663:AU671"/>
    <mergeCell ref="AV663:AV671"/>
    <mergeCell ref="AW663:AW671"/>
    <mergeCell ref="AX663:AX664"/>
    <mergeCell ref="AX665:AX668"/>
    <mergeCell ref="AX669:AY669"/>
    <mergeCell ref="AX670:AY670"/>
    <mergeCell ref="AX671:AY671"/>
    <mergeCell ref="AU672:AU680"/>
    <mergeCell ref="AV672:AV680"/>
    <mergeCell ref="AW672:AW680"/>
    <mergeCell ref="AX672:AX673"/>
    <mergeCell ref="AX674:AX677"/>
    <mergeCell ref="AX678:AY678"/>
    <mergeCell ref="AX679:AY679"/>
    <mergeCell ref="AX680:AY680"/>
    <mergeCell ref="AU662:BT662"/>
    <mergeCell ref="AU681:AU689"/>
    <mergeCell ref="AV681:AV689"/>
    <mergeCell ref="AW681:AW689"/>
    <mergeCell ref="AX681:AX682"/>
    <mergeCell ref="AX683:AX686"/>
    <mergeCell ref="AX687:AY687"/>
    <mergeCell ref="AX688:AY688"/>
    <mergeCell ref="AX689:AY689"/>
    <mergeCell ref="AU690:AU698"/>
    <mergeCell ref="AV690:AV698"/>
    <mergeCell ref="AW690:AW698"/>
    <mergeCell ref="AX690:AX691"/>
    <mergeCell ref="AX692:AX695"/>
    <mergeCell ref="AX696:AY696"/>
    <mergeCell ref="AX697:AY697"/>
    <mergeCell ref="AX698:AY698"/>
    <mergeCell ref="AU699:AU707"/>
    <mergeCell ref="AV699:AV707"/>
    <mergeCell ref="AW699:AW707"/>
    <mergeCell ref="AX699:AX700"/>
    <mergeCell ref="AX701:AX704"/>
    <mergeCell ref="AX705:AY705"/>
    <mergeCell ref="AX706:AY706"/>
    <mergeCell ref="AX707:AY707"/>
    <mergeCell ref="AU708:AU716"/>
    <mergeCell ref="AV708:AV716"/>
    <mergeCell ref="AW708:AW716"/>
    <mergeCell ref="AX708:AX709"/>
    <mergeCell ref="AX710:AX713"/>
    <mergeCell ref="AX714:AY714"/>
    <mergeCell ref="AX715:AY715"/>
    <mergeCell ref="AX716:AY716"/>
    <mergeCell ref="AU717:AU725"/>
    <mergeCell ref="AV717:AV725"/>
    <mergeCell ref="AW717:AW725"/>
    <mergeCell ref="AX717:AX718"/>
    <mergeCell ref="AX719:AX722"/>
    <mergeCell ref="AX723:AY723"/>
    <mergeCell ref="AX724:AY724"/>
    <mergeCell ref="AX725:AY725"/>
    <mergeCell ref="AU726:AU734"/>
    <mergeCell ref="AV726:AV734"/>
    <mergeCell ref="AW726:AW734"/>
    <mergeCell ref="AX726:AX727"/>
    <mergeCell ref="AX728:AX731"/>
    <mergeCell ref="AX732:AY732"/>
    <mergeCell ref="AX733:AY733"/>
    <mergeCell ref="AX734:AY734"/>
    <mergeCell ref="AU735:AU743"/>
    <mergeCell ref="AV735:AV743"/>
    <mergeCell ref="AW735:AW743"/>
    <mergeCell ref="AX735:AX736"/>
    <mergeCell ref="AX737:AX740"/>
    <mergeCell ref="AX741:AY741"/>
    <mergeCell ref="AX742:AY742"/>
    <mergeCell ref="AX743:AY743"/>
    <mergeCell ref="AU744:AU752"/>
    <mergeCell ref="AV744:AV752"/>
    <mergeCell ref="AW744:AW752"/>
    <mergeCell ref="AX744:AX745"/>
    <mergeCell ref="AX746:AX749"/>
    <mergeCell ref="AX750:AY750"/>
    <mergeCell ref="AX751:AY751"/>
    <mergeCell ref="AX752:AY752"/>
    <mergeCell ref="AU753:AU761"/>
    <mergeCell ref="AV753:AV761"/>
    <mergeCell ref="AW753:AW761"/>
    <mergeCell ref="AX753:AX754"/>
    <mergeCell ref="AX755:AX758"/>
    <mergeCell ref="AX759:AY759"/>
    <mergeCell ref="AX760:AY760"/>
    <mergeCell ref="AX761:AY761"/>
    <mergeCell ref="AU789:AU797"/>
    <mergeCell ref="AV789:AV797"/>
    <mergeCell ref="AW789:AW797"/>
    <mergeCell ref="AX789:AX790"/>
    <mergeCell ref="AX791:AX794"/>
    <mergeCell ref="AX795:AY795"/>
    <mergeCell ref="AX796:AY796"/>
    <mergeCell ref="AX797:AY797"/>
    <mergeCell ref="AU798:AU806"/>
    <mergeCell ref="AV798:AV806"/>
    <mergeCell ref="AW798:AW806"/>
    <mergeCell ref="AX798:AX799"/>
    <mergeCell ref="AX800:AX803"/>
    <mergeCell ref="AX804:AY804"/>
    <mergeCell ref="AX805:AY805"/>
    <mergeCell ref="AX806:AY806"/>
    <mergeCell ref="AU809:AU817"/>
    <mergeCell ref="AV809:AV817"/>
    <mergeCell ref="AW809:AW817"/>
    <mergeCell ref="AX809:AX810"/>
    <mergeCell ref="AX811:AX814"/>
    <mergeCell ref="AX815:AY815"/>
    <mergeCell ref="AX816:AY816"/>
    <mergeCell ref="AX817:AY817"/>
    <mergeCell ref="AU807:BT807"/>
    <mergeCell ref="AU808:BT808"/>
    <mergeCell ref="AU863:AU871"/>
    <mergeCell ref="AV863:AV871"/>
    <mergeCell ref="AW863:AW871"/>
    <mergeCell ref="AX863:AX864"/>
    <mergeCell ref="AX865:AX868"/>
    <mergeCell ref="AX869:AY869"/>
    <mergeCell ref="AX870:AY870"/>
    <mergeCell ref="AX871:AY871"/>
    <mergeCell ref="AU818:AU826"/>
    <mergeCell ref="AV818:AV826"/>
    <mergeCell ref="AW818:AW826"/>
    <mergeCell ref="AX818:AX819"/>
    <mergeCell ref="AX820:AX823"/>
    <mergeCell ref="AX824:AY824"/>
    <mergeCell ref="AX825:AY825"/>
    <mergeCell ref="AX826:AY826"/>
    <mergeCell ref="AU827:AU835"/>
    <mergeCell ref="AV827:AV835"/>
    <mergeCell ref="AW827:AW835"/>
    <mergeCell ref="AX827:AX828"/>
    <mergeCell ref="AX829:AX832"/>
    <mergeCell ref="AX833:AY833"/>
    <mergeCell ref="AX834:AY834"/>
    <mergeCell ref="AX835:AY835"/>
    <mergeCell ref="AU836:AU844"/>
    <mergeCell ref="AV836:AV844"/>
    <mergeCell ref="AW836:AW844"/>
    <mergeCell ref="AX836:AX837"/>
    <mergeCell ref="AX838:AX841"/>
    <mergeCell ref="AX842:AY842"/>
    <mergeCell ref="AX843:AY843"/>
    <mergeCell ref="AX844:AY844"/>
    <mergeCell ref="AU872:AU880"/>
    <mergeCell ref="AV872:AV880"/>
    <mergeCell ref="AW872:AW880"/>
    <mergeCell ref="AX872:AX873"/>
    <mergeCell ref="AX874:AX877"/>
    <mergeCell ref="AX878:AY878"/>
    <mergeCell ref="AX879:AY879"/>
    <mergeCell ref="AX880:AY880"/>
    <mergeCell ref="AU881:AU889"/>
    <mergeCell ref="AV881:AV889"/>
    <mergeCell ref="AW881:AW889"/>
    <mergeCell ref="AX881:AX882"/>
    <mergeCell ref="AX883:AX886"/>
    <mergeCell ref="AX887:AY887"/>
    <mergeCell ref="AX888:AY888"/>
    <mergeCell ref="AX889:AY889"/>
    <mergeCell ref="AU845:AU853"/>
    <mergeCell ref="AV845:AV853"/>
    <mergeCell ref="AW845:AW853"/>
    <mergeCell ref="AX845:AX846"/>
    <mergeCell ref="AX847:AX850"/>
    <mergeCell ref="AX851:AY851"/>
    <mergeCell ref="AX852:AY852"/>
    <mergeCell ref="AX853:AY853"/>
    <mergeCell ref="AU854:AU862"/>
    <mergeCell ref="AV854:AV862"/>
    <mergeCell ref="AW854:AW862"/>
    <mergeCell ref="AX854:AX855"/>
    <mergeCell ref="AX856:AX859"/>
    <mergeCell ref="AX860:AY860"/>
    <mergeCell ref="AX861:AY861"/>
    <mergeCell ref="AX862:AY862"/>
    <mergeCell ref="AU901:AU909"/>
    <mergeCell ref="AV901:AV909"/>
    <mergeCell ref="AW901:AW909"/>
    <mergeCell ref="AX901:AX902"/>
    <mergeCell ref="AX903:AX906"/>
    <mergeCell ref="AX907:AY907"/>
    <mergeCell ref="AX908:AY908"/>
    <mergeCell ref="AX909:AY909"/>
    <mergeCell ref="AU910:AU918"/>
    <mergeCell ref="AV910:AV918"/>
    <mergeCell ref="AW910:AW918"/>
    <mergeCell ref="AX910:AX911"/>
    <mergeCell ref="AX912:AX915"/>
    <mergeCell ref="AX916:AY916"/>
    <mergeCell ref="AX917:AY917"/>
    <mergeCell ref="AX918:AY918"/>
    <mergeCell ref="AU919:AU927"/>
    <mergeCell ref="AV919:AV927"/>
    <mergeCell ref="AW919:AW927"/>
    <mergeCell ref="AX919:AX920"/>
    <mergeCell ref="AX921:AX924"/>
    <mergeCell ref="AX925:AY925"/>
    <mergeCell ref="AX926:AY926"/>
    <mergeCell ref="AX927:AY927"/>
    <mergeCell ref="AU928:AU936"/>
    <mergeCell ref="AV928:AV936"/>
    <mergeCell ref="AW928:AW936"/>
    <mergeCell ref="AX928:AX929"/>
    <mergeCell ref="AX930:AX933"/>
    <mergeCell ref="AX934:AY934"/>
    <mergeCell ref="AX935:AY935"/>
    <mergeCell ref="AX936:AY936"/>
    <mergeCell ref="AU937:AU945"/>
    <mergeCell ref="AV937:AV945"/>
    <mergeCell ref="AW937:AW945"/>
    <mergeCell ref="AX937:AX938"/>
    <mergeCell ref="AX939:AX942"/>
    <mergeCell ref="AX943:AY943"/>
    <mergeCell ref="AX944:AY944"/>
    <mergeCell ref="AX945:AY945"/>
    <mergeCell ref="AU946:AU954"/>
    <mergeCell ref="AV946:AV954"/>
    <mergeCell ref="AW946:AW954"/>
    <mergeCell ref="AX946:AX947"/>
    <mergeCell ref="AX948:AX951"/>
    <mergeCell ref="AX952:AY952"/>
    <mergeCell ref="AX953:AY953"/>
    <mergeCell ref="AX954:AY954"/>
    <mergeCell ref="AU957:AU965"/>
    <mergeCell ref="AV957:AV965"/>
    <mergeCell ref="AW957:AW965"/>
    <mergeCell ref="AX957:AX958"/>
    <mergeCell ref="AX959:AX962"/>
    <mergeCell ref="AX963:AY963"/>
    <mergeCell ref="AX964:AY964"/>
    <mergeCell ref="AX965:AY965"/>
    <mergeCell ref="AU966:AU974"/>
    <mergeCell ref="AV966:AV974"/>
    <mergeCell ref="AW966:AW974"/>
    <mergeCell ref="AX966:AX967"/>
    <mergeCell ref="AX968:AX971"/>
    <mergeCell ref="AX972:AY972"/>
    <mergeCell ref="AX973:AY973"/>
    <mergeCell ref="AX974:AY974"/>
    <mergeCell ref="AU975:AU983"/>
    <mergeCell ref="AV975:AV983"/>
    <mergeCell ref="AW975:AW983"/>
    <mergeCell ref="AX975:AX976"/>
    <mergeCell ref="AX977:AX980"/>
    <mergeCell ref="AX981:AY981"/>
    <mergeCell ref="AX982:AY982"/>
    <mergeCell ref="AX983:AY983"/>
    <mergeCell ref="AU984:AU992"/>
    <mergeCell ref="AV984:AV992"/>
    <mergeCell ref="AW984:AW992"/>
    <mergeCell ref="AX984:AX985"/>
    <mergeCell ref="AX986:AX989"/>
    <mergeCell ref="AX990:AY990"/>
    <mergeCell ref="AX991:AY991"/>
    <mergeCell ref="AX992:AY992"/>
    <mergeCell ref="AU993:AU1001"/>
    <mergeCell ref="AV993:AV1001"/>
    <mergeCell ref="AW993:AW1001"/>
    <mergeCell ref="AX993:AX994"/>
    <mergeCell ref="AX995:AX998"/>
    <mergeCell ref="AX999:AY999"/>
    <mergeCell ref="AX1000:AY1000"/>
    <mergeCell ref="AX1001:AY1001"/>
    <mergeCell ref="AU1002:AU1010"/>
    <mergeCell ref="AV1002:AV1010"/>
    <mergeCell ref="AW1002:AW1010"/>
    <mergeCell ref="AX1002:AX1003"/>
    <mergeCell ref="AX1004:AX1007"/>
    <mergeCell ref="AX1008:AY1008"/>
    <mergeCell ref="AX1009:AY1009"/>
    <mergeCell ref="AX1010:AY1010"/>
    <mergeCell ref="AU1011:AU1019"/>
    <mergeCell ref="AV1011:AV1019"/>
    <mergeCell ref="AW1011:AW1019"/>
    <mergeCell ref="AX1011:AX1012"/>
    <mergeCell ref="AX1013:AX1016"/>
    <mergeCell ref="AX1017:AY1017"/>
    <mergeCell ref="AX1018:AY1018"/>
    <mergeCell ref="AX1019:AY1019"/>
    <mergeCell ref="AU1020:AU1028"/>
    <mergeCell ref="AV1020:AV1028"/>
    <mergeCell ref="AW1020:AW1028"/>
    <mergeCell ref="AX1020:AX1021"/>
    <mergeCell ref="AX1022:AX1025"/>
    <mergeCell ref="AX1026:AY1026"/>
    <mergeCell ref="AX1027:AY1027"/>
    <mergeCell ref="AX1028:AY1028"/>
    <mergeCell ref="AU1029:AU1037"/>
    <mergeCell ref="AV1029:AV1037"/>
    <mergeCell ref="AW1029:AW1037"/>
    <mergeCell ref="AX1029:AX1030"/>
    <mergeCell ref="AX1031:AX1034"/>
    <mergeCell ref="AX1035:AY1035"/>
    <mergeCell ref="AX1036:AY1036"/>
    <mergeCell ref="AX1037:AY1037"/>
    <mergeCell ref="AU1038:AU1046"/>
    <mergeCell ref="AV1038:AV1046"/>
    <mergeCell ref="AW1038:AW1046"/>
    <mergeCell ref="AX1038:AX1039"/>
    <mergeCell ref="AX1040:AX1043"/>
    <mergeCell ref="AX1044:AY1044"/>
    <mergeCell ref="AX1045:AY1045"/>
    <mergeCell ref="AX1046:AY1046"/>
    <mergeCell ref="AU1047:AU1055"/>
    <mergeCell ref="AV1047:AV1055"/>
    <mergeCell ref="AW1047:AW1055"/>
    <mergeCell ref="AX1047:AX1048"/>
    <mergeCell ref="AX1049:AX1052"/>
    <mergeCell ref="AX1053:AY1053"/>
    <mergeCell ref="AX1054:AY1054"/>
    <mergeCell ref="AX1055:AY1055"/>
    <mergeCell ref="AU1056:AU1064"/>
    <mergeCell ref="AV1056:AV1064"/>
    <mergeCell ref="AW1056:AW1064"/>
    <mergeCell ref="AX1056:AX1057"/>
    <mergeCell ref="AX1058:AX1061"/>
    <mergeCell ref="AX1062:AY1062"/>
    <mergeCell ref="AX1063:AY1063"/>
    <mergeCell ref="AX1064:AY1064"/>
    <mergeCell ref="AU1065:AU1073"/>
    <mergeCell ref="AV1065:AV1073"/>
    <mergeCell ref="AW1065:AW1073"/>
    <mergeCell ref="AX1065:AX1066"/>
    <mergeCell ref="AX1067:AX1070"/>
    <mergeCell ref="AX1071:AY1071"/>
    <mergeCell ref="AX1072:AY1072"/>
    <mergeCell ref="AX1073:AY1073"/>
    <mergeCell ref="AU1074:AU1082"/>
    <mergeCell ref="AV1074:AV1082"/>
    <mergeCell ref="AW1074:AW1082"/>
    <mergeCell ref="AX1074:AX1075"/>
    <mergeCell ref="AX1076:AX1079"/>
    <mergeCell ref="AX1080:AY1080"/>
    <mergeCell ref="AX1081:AY1081"/>
    <mergeCell ref="AX1082:AY1082"/>
    <mergeCell ref="AU1083:AU1091"/>
    <mergeCell ref="AV1083:AV1091"/>
    <mergeCell ref="AW1083:AW1091"/>
    <mergeCell ref="AX1083:AX1084"/>
    <mergeCell ref="AX1085:AX1088"/>
    <mergeCell ref="AX1089:AY1089"/>
    <mergeCell ref="AX1090:AY1090"/>
    <mergeCell ref="AX1091:AY1091"/>
    <mergeCell ref="AU1092:AU1100"/>
    <mergeCell ref="AV1092:AV1100"/>
    <mergeCell ref="AW1092:AW1100"/>
    <mergeCell ref="AX1092:AX1093"/>
    <mergeCell ref="AX1094:AX1097"/>
    <mergeCell ref="AX1098:AY1098"/>
    <mergeCell ref="AX1099:AY1099"/>
    <mergeCell ref="AX1100:AY1100"/>
    <mergeCell ref="AU1101:AU1109"/>
    <mergeCell ref="AV1101:AV1109"/>
    <mergeCell ref="AW1101:AW1109"/>
    <mergeCell ref="AX1101:AX1102"/>
    <mergeCell ref="AX1103:AX1106"/>
    <mergeCell ref="AX1107:AY1107"/>
    <mergeCell ref="AX1108:AY1108"/>
    <mergeCell ref="AX1109:AY1109"/>
    <mergeCell ref="AU1110:AU1118"/>
    <mergeCell ref="AV1110:AV1118"/>
    <mergeCell ref="AW1110:AW1118"/>
    <mergeCell ref="AX1110:AX1111"/>
    <mergeCell ref="AX1112:AX1115"/>
    <mergeCell ref="AX1116:AY1116"/>
    <mergeCell ref="AX1117:AY1117"/>
    <mergeCell ref="AX1118:AY1118"/>
    <mergeCell ref="AU1119:AU1127"/>
    <mergeCell ref="AV1119:AV1127"/>
    <mergeCell ref="AW1119:AW1127"/>
    <mergeCell ref="AX1119:AX1120"/>
    <mergeCell ref="AX1121:AX1124"/>
    <mergeCell ref="AX1125:AY1125"/>
    <mergeCell ref="AX1126:AY1126"/>
    <mergeCell ref="AX1127:AY1127"/>
    <mergeCell ref="AU1128:AU1136"/>
    <mergeCell ref="AV1128:AV1136"/>
    <mergeCell ref="AW1128:AW1136"/>
    <mergeCell ref="AX1128:AX1129"/>
    <mergeCell ref="AX1130:AX1133"/>
    <mergeCell ref="AX1134:AY1134"/>
    <mergeCell ref="AX1135:AY1135"/>
    <mergeCell ref="AX1136:AY1136"/>
    <mergeCell ref="AU1137:AU1145"/>
    <mergeCell ref="AV1137:AV1145"/>
    <mergeCell ref="AW1137:AW1145"/>
    <mergeCell ref="AX1137:AX1138"/>
    <mergeCell ref="AX1139:AX1142"/>
    <mergeCell ref="AX1143:AY1143"/>
    <mergeCell ref="AX1144:AY1144"/>
    <mergeCell ref="AX1145:AY1145"/>
    <mergeCell ref="AU1146:AU1154"/>
    <mergeCell ref="AV1146:AV1154"/>
    <mergeCell ref="AW1146:AW1154"/>
    <mergeCell ref="AX1146:AX1147"/>
    <mergeCell ref="AX1148:AX1151"/>
    <mergeCell ref="AX1152:AY1152"/>
    <mergeCell ref="AX1153:AY1153"/>
    <mergeCell ref="AX1154:AY1154"/>
    <mergeCell ref="AU1155:AU1163"/>
    <mergeCell ref="AV1155:AV1163"/>
    <mergeCell ref="AW1155:AW1163"/>
    <mergeCell ref="AX1155:AX1156"/>
    <mergeCell ref="AX1157:AX1160"/>
    <mergeCell ref="AX1161:AY1161"/>
    <mergeCell ref="AX1162:AY1162"/>
    <mergeCell ref="AX1163:AY1163"/>
    <mergeCell ref="AU1164:AU1172"/>
    <mergeCell ref="AV1164:AV1172"/>
    <mergeCell ref="AW1164:AW1172"/>
    <mergeCell ref="AX1164:AX1165"/>
    <mergeCell ref="AX1166:AX1169"/>
    <mergeCell ref="AX1170:AY1170"/>
    <mergeCell ref="AX1171:AY1171"/>
    <mergeCell ref="AX1172:AY1172"/>
    <mergeCell ref="AU1173:AU1181"/>
    <mergeCell ref="AV1173:AV1181"/>
    <mergeCell ref="AW1173:AW1181"/>
    <mergeCell ref="AX1173:AX1174"/>
    <mergeCell ref="AX1175:AX1178"/>
    <mergeCell ref="AX1179:AY1179"/>
    <mergeCell ref="AX1180:AY1180"/>
    <mergeCell ref="AX1181:AY1181"/>
    <mergeCell ref="AU1182:AU1190"/>
    <mergeCell ref="AV1182:AV1190"/>
    <mergeCell ref="AW1182:AW1190"/>
    <mergeCell ref="AX1182:AX1183"/>
    <mergeCell ref="AX1184:AX1187"/>
    <mergeCell ref="AX1188:AY1188"/>
    <mergeCell ref="AX1189:AY1189"/>
    <mergeCell ref="AX1190:AY1190"/>
    <mergeCell ref="AU1191:AU1199"/>
    <mergeCell ref="AV1191:AV1199"/>
    <mergeCell ref="AW1191:AW1199"/>
    <mergeCell ref="AX1191:AX1192"/>
    <mergeCell ref="AX1193:AX1196"/>
    <mergeCell ref="AX1197:AY1197"/>
    <mergeCell ref="AX1198:AY1198"/>
    <mergeCell ref="AX1199:AY1199"/>
    <mergeCell ref="AU1200:AU1208"/>
    <mergeCell ref="AV1200:AV1208"/>
    <mergeCell ref="AW1200:AW1208"/>
    <mergeCell ref="AX1200:AX1201"/>
    <mergeCell ref="AX1202:AX1205"/>
    <mergeCell ref="AX1206:AY1206"/>
    <mergeCell ref="AX1207:AY1207"/>
    <mergeCell ref="AX1208:AY1208"/>
    <mergeCell ref="AU1209:AU1217"/>
    <mergeCell ref="AV1209:AV1217"/>
    <mergeCell ref="AW1209:AW1217"/>
    <mergeCell ref="AX1209:AX1210"/>
    <mergeCell ref="AX1211:AX1214"/>
    <mergeCell ref="AX1215:AY1215"/>
    <mergeCell ref="AX1216:AY1216"/>
    <mergeCell ref="AX1217:AY1217"/>
    <mergeCell ref="AU1218:AU1226"/>
    <mergeCell ref="AV1218:AV1226"/>
    <mergeCell ref="AW1218:AW1226"/>
    <mergeCell ref="AX1218:AX1219"/>
    <mergeCell ref="AX1220:AX1223"/>
    <mergeCell ref="AX1224:AY1224"/>
    <mergeCell ref="AX1225:AY1225"/>
    <mergeCell ref="AX1226:AY1226"/>
    <mergeCell ref="AU1227:AU1235"/>
    <mergeCell ref="AV1227:AV1235"/>
    <mergeCell ref="AW1227:AW1235"/>
    <mergeCell ref="AX1227:AX1228"/>
    <mergeCell ref="AX1229:AX1232"/>
    <mergeCell ref="AX1233:AY1233"/>
    <mergeCell ref="AX1234:AY1234"/>
    <mergeCell ref="AX1235:AY1235"/>
    <mergeCell ref="AU1236:AU1244"/>
    <mergeCell ref="AV1236:AV1244"/>
    <mergeCell ref="AW1236:AW1244"/>
    <mergeCell ref="AX1236:AX1237"/>
    <mergeCell ref="AX1238:AX1241"/>
    <mergeCell ref="AX1242:AY1242"/>
    <mergeCell ref="AX1243:AY1243"/>
    <mergeCell ref="AX1244:AY1244"/>
    <mergeCell ref="AU1245:AU1253"/>
    <mergeCell ref="AV1245:AV1253"/>
    <mergeCell ref="AW1245:AW1253"/>
    <mergeCell ref="AX1245:AX1246"/>
    <mergeCell ref="AX1247:AX1250"/>
    <mergeCell ref="AX1251:AY1251"/>
    <mergeCell ref="AX1252:AY1252"/>
    <mergeCell ref="AX1253:AY1253"/>
    <mergeCell ref="AU1254:AU1262"/>
    <mergeCell ref="AV1254:AV1262"/>
    <mergeCell ref="AW1254:AW1262"/>
    <mergeCell ref="AX1254:AX1255"/>
    <mergeCell ref="AX1256:AX1259"/>
    <mergeCell ref="AX1260:AY1260"/>
    <mergeCell ref="AX1261:AY1261"/>
    <mergeCell ref="AX1262:AY1262"/>
    <mergeCell ref="AU1263:AU1271"/>
    <mergeCell ref="AV1263:AV1271"/>
    <mergeCell ref="AW1263:AW1271"/>
    <mergeCell ref="AX1263:AX1264"/>
    <mergeCell ref="AX1265:AX1268"/>
    <mergeCell ref="AX1269:AY1269"/>
    <mergeCell ref="AX1270:AY1270"/>
    <mergeCell ref="AX1271:AY1271"/>
    <mergeCell ref="AU1272:AU1280"/>
    <mergeCell ref="AV1272:AV1280"/>
    <mergeCell ref="AW1272:AW1280"/>
    <mergeCell ref="AX1272:AX1273"/>
    <mergeCell ref="AX1274:AX1277"/>
    <mergeCell ref="AX1278:AY1278"/>
    <mergeCell ref="AX1279:AY1279"/>
    <mergeCell ref="AX1280:AY1280"/>
    <mergeCell ref="AU1281:AU1289"/>
    <mergeCell ref="AV1281:AV1289"/>
    <mergeCell ref="AW1281:AW1289"/>
    <mergeCell ref="AX1281:AX1282"/>
    <mergeCell ref="AX1283:AX1286"/>
    <mergeCell ref="AX1287:AY1287"/>
    <mergeCell ref="AX1288:AY1288"/>
    <mergeCell ref="AX1289:AY1289"/>
    <mergeCell ref="AU1290:AU1298"/>
    <mergeCell ref="AV1290:AV1298"/>
    <mergeCell ref="AW1290:AW1298"/>
    <mergeCell ref="AX1290:AX1291"/>
    <mergeCell ref="AX1292:AX1295"/>
    <mergeCell ref="AX1296:AY1296"/>
    <mergeCell ref="AX1297:AY1297"/>
    <mergeCell ref="AX1298:AY1298"/>
    <mergeCell ref="AU1299:AU1307"/>
    <mergeCell ref="AV1299:AV1307"/>
    <mergeCell ref="AW1299:AW1307"/>
    <mergeCell ref="AX1299:AX1300"/>
    <mergeCell ref="AX1301:AX1304"/>
    <mergeCell ref="AX1305:AY1305"/>
    <mergeCell ref="AX1306:AY1306"/>
    <mergeCell ref="AX1307:AY1307"/>
    <mergeCell ref="AU1308:AU1316"/>
    <mergeCell ref="AV1308:AV1316"/>
    <mergeCell ref="AW1308:AW1316"/>
    <mergeCell ref="AX1308:AX1309"/>
    <mergeCell ref="AX1310:AX1313"/>
    <mergeCell ref="AX1314:AY1314"/>
    <mergeCell ref="AX1315:AY1315"/>
    <mergeCell ref="AX1316:AY1316"/>
    <mergeCell ref="AU1317:AU1325"/>
    <mergeCell ref="AV1317:AV1325"/>
    <mergeCell ref="AW1317:AW1325"/>
    <mergeCell ref="AX1317:AX1318"/>
    <mergeCell ref="AX1319:AX1322"/>
    <mergeCell ref="AX1323:AY1323"/>
    <mergeCell ref="AX1324:AY1324"/>
    <mergeCell ref="AX1325:AY1325"/>
    <mergeCell ref="AU1326:AU1334"/>
    <mergeCell ref="AV1326:AV1334"/>
    <mergeCell ref="AW1326:AW1334"/>
    <mergeCell ref="AX1326:AX1327"/>
    <mergeCell ref="AX1328:AX1331"/>
    <mergeCell ref="AX1332:AY1332"/>
    <mergeCell ref="AX1333:AY1333"/>
    <mergeCell ref="AX1334:AY1334"/>
    <mergeCell ref="AU1335:AU1343"/>
    <mergeCell ref="AV1335:AV1343"/>
    <mergeCell ref="AW1335:AW1343"/>
    <mergeCell ref="AX1335:AX1336"/>
    <mergeCell ref="AX1337:AX1340"/>
    <mergeCell ref="AX1341:AY1341"/>
    <mergeCell ref="AX1342:AY1342"/>
    <mergeCell ref="AX1343:AY1343"/>
    <mergeCell ref="AU1344:AU1352"/>
    <mergeCell ref="AV1344:AV1352"/>
    <mergeCell ref="AW1344:AW1352"/>
    <mergeCell ref="AX1344:AX1345"/>
    <mergeCell ref="AX1346:AX1349"/>
    <mergeCell ref="AX1350:AY1350"/>
    <mergeCell ref="AX1351:AY1351"/>
    <mergeCell ref="AX1352:AY1352"/>
    <mergeCell ref="AU1353:AU1361"/>
    <mergeCell ref="AV1353:AV1361"/>
    <mergeCell ref="AW1353:AW1361"/>
    <mergeCell ref="AX1353:AX1354"/>
    <mergeCell ref="AX1355:AX1358"/>
    <mergeCell ref="AX1359:AY1359"/>
    <mergeCell ref="AX1360:AY1360"/>
    <mergeCell ref="AX1361:AY1361"/>
    <mergeCell ref="AX1368:AY1368"/>
    <mergeCell ref="AX1369:AY1369"/>
    <mergeCell ref="AX1370:AY1370"/>
    <mergeCell ref="AU1578:AU1586"/>
    <mergeCell ref="AV1578:AV1586"/>
    <mergeCell ref="AW1578:AW1586"/>
    <mergeCell ref="AX1578:AX1579"/>
    <mergeCell ref="AX1580:AX1583"/>
    <mergeCell ref="AX1584:AY1584"/>
    <mergeCell ref="AX1585:AY1585"/>
    <mergeCell ref="AX1586:AY1586"/>
    <mergeCell ref="AU1587:AU1595"/>
    <mergeCell ref="AV1587:AV1595"/>
    <mergeCell ref="AW1587:AW1595"/>
    <mergeCell ref="AX1587:AX1588"/>
    <mergeCell ref="AX1589:AX1592"/>
    <mergeCell ref="AX1593:AY1593"/>
    <mergeCell ref="AX1594:AY1594"/>
    <mergeCell ref="AX1595:AY1595"/>
    <mergeCell ref="AU1389:AU1397"/>
    <mergeCell ref="AV1389:AV1397"/>
    <mergeCell ref="AW1389:AW1397"/>
    <mergeCell ref="AX1389:AX1390"/>
    <mergeCell ref="AX1391:AX1394"/>
    <mergeCell ref="AX1395:AY1395"/>
    <mergeCell ref="AX1396:AY1396"/>
    <mergeCell ref="AX1397:AY1397"/>
    <mergeCell ref="AW1569:AW1577"/>
    <mergeCell ref="AX1569:AX1570"/>
    <mergeCell ref="AX1571:AX1574"/>
    <mergeCell ref="AX1575:AY1575"/>
    <mergeCell ref="AX1576:AY1576"/>
    <mergeCell ref="AU1598:AU1606"/>
    <mergeCell ref="AV1598:AV1606"/>
    <mergeCell ref="AW1598:AW1606"/>
    <mergeCell ref="AX1598:AX1599"/>
    <mergeCell ref="AX1600:AX1603"/>
    <mergeCell ref="AX1604:AY1604"/>
    <mergeCell ref="AX1605:AY1605"/>
    <mergeCell ref="AX1606:AY1606"/>
    <mergeCell ref="AU1607:AU1615"/>
    <mergeCell ref="AV1607:AV1615"/>
    <mergeCell ref="AW1607:AW1615"/>
    <mergeCell ref="AX1607:AX1608"/>
    <mergeCell ref="AX1609:AX1612"/>
    <mergeCell ref="AX1613:AY1613"/>
    <mergeCell ref="AX1614:AY1614"/>
    <mergeCell ref="AX1615:AY1615"/>
    <mergeCell ref="AU1616:AU1624"/>
    <mergeCell ref="AV1616:AV1624"/>
    <mergeCell ref="AW1616:AW1624"/>
    <mergeCell ref="AX1616:AX1617"/>
    <mergeCell ref="AX1618:AX1621"/>
    <mergeCell ref="AX1622:AY1622"/>
    <mergeCell ref="AX1623:AY1623"/>
    <mergeCell ref="AX1624:AY1624"/>
    <mergeCell ref="AU1625:AU1633"/>
    <mergeCell ref="AV1625:AV1633"/>
    <mergeCell ref="AW1625:AW1633"/>
    <mergeCell ref="AX1625:AX1626"/>
    <mergeCell ref="AX1627:AX1630"/>
    <mergeCell ref="AX1631:AY1631"/>
    <mergeCell ref="AX1632:AY1632"/>
    <mergeCell ref="AX1633:AY1633"/>
    <mergeCell ref="AU1634:AU1642"/>
    <mergeCell ref="AV1634:AV1642"/>
    <mergeCell ref="AW1634:AW1642"/>
    <mergeCell ref="AX1634:AX1635"/>
    <mergeCell ref="AX1636:AX1639"/>
    <mergeCell ref="AX1640:AY1640"/>
    <mergeCell ref="AX1641:AY1641"/>
    <mergeCell ref="AX1642:AY1642"/>
    <mergeCell ref="AU1643:AU1651"/>
    <mergeCell ref="AV1643:AV1651"/>
    <mergeCell ref="AW1643:AW1651"/>
    <mergeCell ref="AX1643:AX1644"/>
    <mergeCell ref="AX1645:AX1648"/>
    <mergeCell ref="AX1649:AY1649"/>
    <mergeCell ref="AX1650:AY1650"/>
    <mergeCell ref="AX1651:AY1651"/>
    <mergeCell ref="AU1652:AU1660"/>
    <mergeCell ref="AV1652:AV1660"/>
    <mergeCell ref="AW1652:AW1660"/>
    <mergeCell ref="AX1652:AX1653"/>
    <mergeCell ref="AX1654:AX1657"/>
    <mergeCell ref="AX1658:AY1658"/>
    <mergeCell ref="AX1659:AY1659"/>
    <mergeCell ref="AX1660:AY1660"/>
    <mergeCell ref="AU1663:AU1671"/>
    <mergeCell ref="AV1663:AV1671"/>
    <mergeCell ref="AW1663:AW1671"/>
    <mergeCell ref="AX1663:AX1664"/>
    <mergeCell ref="AX1665:AX1668"/>
    <mergeCell ref="AX1669:AY1669"/>
    <mergeCell ref="AX1670:AY1670"/>
    <mergeCell ref="AX1671:AY1671"/>
    <mergeCell ref="AU1672:AU1680"/>
    <mergeCell ref="AV1672:AV1680"/>
    <mergeCell ref="AW1672:AW1680"/>
    <mergeCell ref="AX1672:AX1673"/>
    <mergeCell ref="AX1674:AX1677"/>
    <mergeCell ref="AX1678:AY1678"/>
    <mergeCell ref="AX1679:AY1679"/>
    <mergeCell ref="AX1680:AY1680"/>
    <mergeCell ref="AU1681:AU1689"/>
    <mergeCell ref="AV1681:AV1689"/>
    <mergeCell ref="AW1681:AW1689"/>
    <mergeCell ref="AX1681:AX1682"/>
    <mergeCell ref="AX1683:AX1686"/>
    <mergeCell ref="AX1687:AY1687"/>
    <mergeCell ref="AX1688:AY1688"/>
    <mergeCell ref="AX1689:AY1689"/>
    <mergeCell ref="AU1690:AU1698"/>
    <mergeCell ref="AV1690:AV1698"/>
    <mergeCell ref="AW1690:AW1698"/>
    <mergeCell ref="AX1690:AX1691"/>
    <mergeCell ref="AX1692:AX1695"/>
    <mergeCell ref="AX1696:AY1696"/>
    <mergeCell ref="AX1697:AY1697"/>
    <mergeCell ref="AX1698:AY1698"/>
    <mergeCell ref="AU1699:AU1707"/>
    <mergeCell ref="AV1699:AV1707"/>
    <mergeCell ref="AW1699:AW1707"/>
    <mergeCell ref="AX1699:AX1700"/>
    <mergeCell ref="AX1701:AX1704"/>
    <mergeCell ref="AX1705:AY1705"/>
    <mergeCell ref="AX1706:AY1706"/>
    <mergeCell ref="AX1707:AY1707"/>
    <mergeCell ref="AU1708:AU1716"/>
    <mergeCell ref="AV1708:AV1716"/>
    <mergeCell ref="AW1708:AW1716"/>
    <mergeCell ref="AX1708:AX1709"/>
    <mergeCell ref="AX1710:AX1713"/>
    <mergeCell ref="AX1714:AY1714"/>
    <mergeCell ref="AX1715:AY1715"/>
    <mergeCell ref="AX1716:AY1716"/>
    <mergeCell ref="AU1717:AU1725"/>
    <mergeCell ref="AV1717:AV1725"/>
    <mergeCell ref="AW1717:AW1725"/>
    <mergeCell ref="AX1717:AX1718"/>
    <mergeCell ref="AX1719:AX1722"/>
    <mergeCell ref="AX1723:AY1723"/>
    <mergeCell ref="AX1724:AY1724"/>
    <mergeCell ref="AX1725:AY1725"/>
    <mergeCell ref="AU1726:AU1734"/>
    <mergeCell ref="AV1726:AV1734"/>
    <mergeCell ref="AW1726:AW1734"/>
    <mergeCell ref="AX1726:AX1727"/>
    <mergeCell ref="AX1728:AX1731"/>
    <mergeCell ref="AX1732:AY1732"/>
    <mergeCell ref="AX1733:AY1733"/>
    <mergeCell ref="AX1734:AY1734"/>
    <mergeCell ref="AU1737:AU1745"/>
    <mergeCell ref="AV1737:AV1745"/>
    <mergeCell ref="AW1737:AW1745"/>
    <mergeCell ref="AX1737:AX1738"/>
    <mergeCell ref="AX1739:AX1742"/>
    <mergeCell ref="AX1743:AY1743"/>
    <mergeCell ref="AX1744:AY1744"/>
    <mergeCell ref="AX1745:AY1745"/>
    <mergeCell ref="AU1755:AU1763"/>
    <mergeCell ref="AV1755:AV1763"/>
    <mergeCell ref="AW1755:AW1763"/>
    <mergeCell ref="AX1755:AX1756"/>
    <mergeCell ref="AX1757:AX1760"/>
    <mergeCell ref="AX1761:AY1761"/>
    <mergeCell ref="AX1762:AY1762"/>
    <mergeCell ref="AX1763:AY1763"/>
    <mergeCell ref="AU1764:AU1772"/>
    <mergeCell ref="AV1764:AV1772"/>
    <mergeCell ref="AW1764:AW1772"/>
    <mergeCell ref="AX1764:AX1765"/>
    <mergeCell ref="AX1766:AX1769"/>
    <mergeCell ref="AX1770:AY1770"/>
    <mergeCell ref="AX1771:AY1771"/>
    <mergeCell ref="AX1772:AY1772"/>
    <mergeCell ref="AU1775:AU1783"/>
    <mergeCell ref="AV1775:AV1783"/>
    <mergeCell ref="AW1775:AW1783"/>
    <mergeCell ref="AX1775:AX1776"/>
    <mergeCell ref="AX1777:AX1780"/>
    <mergeCell ref="AX1781:AY1781"/>
    <mergeCell ref="AX1782:AY1782"/>
    <mergeCell ref="AX1783:AY1783"/>
    <mergeCell ref="AU1784:AU1792"/>
    <mergeCell ref="AV1784:AV1792"/>
    <mergeCell ref="AW1784:AW1792"/>
    <mergeCell ref="AX1784:AX1785"/>
    <mergeCell ref="AX1786:AX1789"/>
    <mergeCell ref="AX1790:AY1790"/>
    <mergeCell ref="AX1791:AY1791"/>
    <mergeCell ref="AX1792:AY1792"/>
    <mergeCell ref="AU1793:AU1801"/>
    <mergeCell ref="AV1793:AV1801"/>
    <mergeCell ref="AW1793:AW1801"/>
    <mergeCell ref="AX1793:AX1794"/>
    <mergeCell ref="AX1795:AX1798"/>
    <mergeCell ref="AX1799:AY1799"/>
    <mergeCell ref="AX1800:AY1800"/>
    <mergeCell ref="AX1801:AY1801"/>
    <mergeCell ref="AU1802:AU1810"/>
    <mergeCell ref="AV1802:AV1810"/>
    <mergeCell ref="AW1802:AW1810"/>
    <mergeCell ref="AX1802:AX1803"/>
    <mergeCell ref="AX1804:AX1807"/>
    <mergeCell ref="AX1808:AY1808"/>
    <mergeCell ref="AX1809:AY1809"/>
    <mergeCell ref="AX1810:AY1810"/>
    <mergeCell ref="AU1811:AU1819"/>
    <mergeCell ref="AV1811:AV1819"/>
    <mergeCell ref="AW1811:AW1819"/>
    <mergeCell ref="AX1811:AX1812"/>
    <mergeCell ref="AX1813:AX1816"/>
    <mergeCell ref="AX1817:AY1817"/>
    <mergeCell ref="AX1818:AY1818"/>
    <mergeCell ref="AX1819:AY1819"/>
    <mergeCell ref="AU1820:AU1828"/>
    <mergeCell ref="AV1820:AV1828"/>
    <mergeCell ref="AW1820:AW1828"/>
    <mergeCell ref="AX1820:AX1821"/>
    <mergeCell ref="AX1822:AX1825"/>
    <mergeCell ref="AX1826:AY1826"/>
    <mergeCell ref="AX1827:AY1827"/>
    <mergeCell ref="AX1828:AY1828"/>
    <mergeCell ref="AU1905:AU1913"/>
    <mergeCell ref="AV1905:AV1913"/>
    <mergeCell ref="AW1905:AW1913"/>
    <mergeCell ref="AX1905:AX1906"/>
    <mergeCell ref="AX1907:AX1910"/>
    <mergeCell ref="AX1911:AY1911"/>
    <mergeCell ref="AX1912:AY1912"/>
    <mergeCell ref="AX1913:AY1913"/>
    <mergeCell ref="AU1847:AU1855"/>
    <mergeCell ref="AV1847:AV1855"/>
    <mergeCell ref="AW1847:AW1855"/>
    <mergeCell ref="AX1847:AX1848"/>
    <mergeCell ref="AX1849:AX1852"/>
    <mergeCell ref="AX1853:AY1853"/>
    <mergeCell ref="AX1854:AY1854"/>
    <mergeCell ref="AX1855:AY1855"/>
    <mergeCell ref="AU1856:AU1864"/>
    <mergeCell ref="AV1856:AV1864"/>
    <mergeCell ref="AW1856:AW1864"/>
    <mergeCell ref="AX1856:AX1857"/>
    <mergeCell ref="AX1858:AX1861"/>
    <mergeCell ref="AX1862:AY1862"/>
    <mergeCell ref="AX1863:AY1863"/>
    <mergeCell ref="AX1864:AY1864"/>
    <mergeCell ref="AU1867:AU1875"/>
    <mergeCell ref="AV1867:AV1875"/>
    <mergeCell ref="AW1867:AW1875"/>
    <mergeCell ref="AX1867:AX1868"/>
    <mergeCell ref="AX1869:AX1872"/>
    <mergeCell ref="AX1873:AY1873"/>
    <mergeCell ref="AX1874:AY1874"/>
    <mergeCell ref="AX1875:AY1875"/>
    <mergeCell ref="AW1923:AW1931"/>
    <mergeCell ref="AX1923:AX1924"/>
    <mergeCell ref="AX1925:AX1928"/>
    <mergeCell ref="AX1929:AY1929"/>
    <mergeCell ref="AX1930:AY1930"/>
    <mergeCell ref="AX1931:AY1931"/>
    <mergeCell ref="AU1932:AU1940"/>
    <mergeCell ref="AV1932:AV1940"/>
    <mergeCell ref="AW1932:AW1940"/>
    <mergeCell ref="AX1932:AX1933"/>
    <mergeCell ref="AX1934:AX1937"/>
    <mergeCell ref="AX1938:AY1938"/>
    <mergeCell ref="AX1939:AY1939"/>
    <mergeCell ref="AX1940:AY1940"/>
    <mergeCell ref="AX1966:AY1966"/>
    <mergeCell ref="AX1967:AY1967"/>
    <mergeCell ref="AU1885:AU1893"/>
    <mergeCell ref="AV1885:AV1893"/>
    <mergeCell ref="AW1885:AW1893"/>
    <mergeCell ref="AX1885:AX1886"/>
    <mergeCell ref="AX1887:AX1890"/>
    <mergeCell ref="AX1891:AY1891"/>
    <mergeCell ref="AX1892:AY1892"/>
    <mergeCell ref="AX1893:AY1893"/>
    <mergeCell ref="AU1894:AU1902"/>
    <mergeCell ref="AV1894:AV1902"/>
    <mergeCell ref="AW1894:AW1902"/>
    <mergeCell ref="AX1894:AX1895"/>
    <mergeCell ref="AX1896:AX1899"/>
    <mergeCell ref="AX1900:AY1900"/>
    <mergeCell ref="AX1901:AY1901"/>
    <mergeCell ref="AX1902:AY1902"/>
    <mergeCell ref="A1746:A1754"/>
    <mergeCell ref="B1746:B1754"/>
    <mergeCell ref="C1746:C1754"/>
    <mergeCell ref="D1746:D1747"/>
    <mergeCell ref="D1748:D1751"/>
    <mergeCell ref="D1752:E1752"/>
    <mergeCell ref="D1753:E1753"/>
    <mergeCell ref="D1754:E1754"/>
    <mergeCell ref="AU1746:AU1754"/>
    <mergeCell ref="AV1746:AV1754"/>
    <mergeCell ref="AW1746:AW1754"/>
    <mergeCell ref="AX1746:AX1747"/>
    <mergeCell ref="AX1748:AX1751"/>
    <mergeCell ref="AX1752:AY1752"/>
    <mergeCell ref="AX1753:AY1753"/>
    <mergeCell ref="AX1754:AY1754"/>
    <mergeCell ref="AU1959:AU1967"/>
    <mergeCell ref="AV1959:AV1967"/>
    <mergeCell ref="AW1959:AW1967"/>
    <mergeCell ref="AX1959:AX1960"/>
    <mergeCell ref="AX1961:AX1964"/>
    <mergeCell ref="AX1965:AY1965"/>
    <mergeCell ref="AU1914:AU1922"/>
    <mergeCell ref="AV1914:AV1922"/>
    <mergeCell ref="AW1914:AW1922"/>
    <mergeCell ref="AX1914:AX1915"/>
    <mergeCell ref="AX1916:AX1919"/>
    <mergeCell ref="AX1920:AY1920"/>
    <mergeCell ref="AX1921:AY1921"/>
    <mergeCell ref="AX1922:AY1922"/>
    <mergeCell ref="AU1923:AU1931"/>
    <mergeCell ref="AV1923:AV1931"/>
    <mergeCell ref="D494:D497"/>
    <mergeCell ref="D498:E498"/>
    <mergeCell ref="D499:E499"/>
    <mergeCell ref="D500:E500"/>
    <mergeCell ref="AU492:AU500"/>
    <mergeCell ref="AV492:AV500"/>
    <mergeCell ref="AW492:AW500"/>
    <mergeCell ref="AX492:AX493"/>
    <mergeCell ref="AX494:AX497"/>
    <mergeCell ref="AX498:AY498"/>
    <mergeCell ref="AX499:AY499"/>
    <mergeCell ref="AX500:AY500"/>
    <mergeCell ref="A606:A614"/>
    <mergeCell ref="B606:B614"/>
    <mergeCell ref="C606:C614"/>
    <mergeCell ref="D606:D607"/>
    <mergeCell ref="D608:D611"/>
    <mergeCell ref="D612:E612"/>
    <mergeCell ref="D613:E613"/>
    <mergeCell ref="D614:E614"/>
    <mergeCell ref="AU606:AU614"/>
    <mergeCell ref="AV606:AV614"/>
    <mergeCell ref="AW606:AW614"/>
    <mergeCell ref="AX606:AX607"/>
    <mergeCell ref="AX608:AX611"/>
    <mergeCell ref="AX612:AY612"/>
    <mergeCell ref="AX613:AY613"/>
    <mergeCell ref="AX614:AY614"/>
    <mergeCell ref="AU586:AU594"/>
    <mergeCell ref="AV586:AV594"/>
    <mergeCell ref="AW586:AW594"/>
    <mergeCell ref="AX586:AX587"/>
    <mergeCell ref="AU1380:AU1388"/>
    <mergeCell ref="AV1380:AV1388"/>
    <mergeCell ref="AW1380:AW1388"/>
    <mergeCell ref="AX1380:AX1381"/>
    <mergeCell ref="AX1382:AX1385"/>
    <mergeCell ref="AX1386:AY1386"/>
    <mergeCell ref="AX1387:AY1387"/>
    <mergeCell ref="AX1388:AY1388"/>
    <mergeCell ref="AX621:AY621"/>
    <mergeCell ref="AX622:AY622"/>
    <mergeCell ref="AX623:AY623"/>
    <mergeCell ref="AU762:AU770"/>
    <mergeCell ref="AV762:AV770"/>
    <mergeCell ref="AW762:AW770"/>
    <mergeCell ref="AX762:AX763"/>
    <mergeCell ref="AX764:AX767"/>
    <mergeCell ref="AX768:AY768"/>
    <mergeCell ref="AX769:AY769"/>
    <mergeCell ref="AX770:AY770"/>
    <mergeCell ref="AU771:AU779"/>
    <mergeCell ref="AV771:AV779"/>
    <mergeCell ref="AW771:AW779"/>
    <mergeCell ref="AX771:AX772"/>
    <mergeCell ref="AX773:AX776"/>
    <mergeCell ref="AX777:AY777"/>
    <mergeCell ref="AX778:AY778"/>
    <mergeCell ref="AX779:AY779"/>
    <mergeCell ref="AU1362:AU1370"/>
    <mergeCell ref="AV1362:AV1370"/>
    <mergeCell ref="AW1362:AW1370"/>
    <mergeCell ref="AX1362:AX1363"/>
    <mergeCell ref="AX1364:AX1367"/>
    <mergeCell ref="AU1398:AU1406"/>
    <mergeCell ref="AV1398:AV1406"/>
    <mergeCell ref="AW1398:AW1406"/>
    <mergeCell ref="AX1398:AX1399"/>
    <mergeCell ref="AX1400:AX1403"/>
    <mergeCell ref="AX1404:AY1404"/>
    <mergeCell ref="AX1405:AY1405"/>
    <mergeCell ref="AX1406:AY1406"/>
    <mergeCell ref="AU1407:AU1415"/>
    <mergeCell ref="AV1407:AV1415"/>
    <mergeCell ref="AW1407:AW1415"/>
    <mergeCell ref="AX1407:AX1408"/>
    <mergeCell ref="AX1409:AX1412"/>
    <mergeCell ref="AX1413:AY1413"/>
    <mergeCell ref="AX1414:AY1414"/>
    <mergeCell ref="AX1415:AY1415"/>
    <mergeCell ref="AU780:AU788"/>
    <mergeCell ref="AV780:AV788"/>
    <mergeCell ref="AW780:AW788"/>
    <mergeCell ref="AX780:AX781"/>
    <mergeCell ref="AX782:AX785"/>
    <mergeCell ref="AX786:AY786"/>
    <mergeCell ref="AX787:AY787"/>
    <mergeCell ref="AX788:AY788"/>
    <mergeCell ref="AU1371:AU1379"/>
    <mergeCell ref="AV1371:AV1379"/>
    <mergeCell ref="AW1371:AW1379"/>
    <mergeCell ref="AX1371:AX1372"/>
    <mergeCell ref="AX1373:AX1376"/>
    <mergeCell ref="AX1377:AY1377"/>
    <mergeCell ref="AX1378:AY1378"/>
    <mergeCell ref="AX1379:AY1379"/>
    <mergeCell ref="AU1416:AU1424"/>
    <mergeCell ref="AV1416:AV1424"/>
    <mergeCell ref="AW1416:AW1424"/>
    <mergeCell ref="AX1416:AX1417"/>
    <mergeCell ref="AX1418:AX1421"/>
    <mergeCell ref="AX1422:AY1422"/>
    <mergeCell ref="AX1423:AY1423"/>
    <mergeCell ref="AX1424:AY1424"/>
    <mergeCell ref="AU1425:AU1433"/>
    <mergeCell ref="AV1425:AV1433"/>
    <mergeCell ref="AW1425:AW1433"/>
    <mergeCell ref="AX1425:AX1426"/>
    <mergeCell ref="AX1427:AX1430"/>
    <mergeCell ref="AX1431:AY1431"/>
    <mergeCell ref="AX1432:AY1432"/>
    <mergeCell ref="AX1433:AY1433"/>
    <mergeCell ref="AU1434:AU1442"/>
    <mergeCell ref="AV1434:AV1442"/>
    <mergeCell ref="AW1434:AW1442"/>
    <mergeCell ref="AX1434:AX1435"/>
    <mergeCell ref="AX1436:AX1439"/>
    <mergeCell ref="AX1440:AY1440"/>
    <mergeCell ref="AX1441:AY1441"/>
    <mergeCell ref="AX1442:AY1442"/>
    <mergeCell ref="AU1443:AU1451"/>
    <mergeCell ref="AV1443:AV1451"/>
    <mergeCell ref="AW1443:AW1451"/>
    <mergeCell ref="AX1443:AX1444"/>
    <mergeCell ref="AX1445:AX1448"/>
    <mergeCell ref="AX1449:AY1449"/>
    <mergeCell ref="AX1450:AY1450"/>
    <mergeCell ref="AX1451:AY1451"/>
    <mergeCell ref="AU1452:AU1460"/>
    <mergeCell ref="AV1452:AV1460"/>
    <mergeCell ref="AW1452:AW1460"/>
    <mergeCell ref="AX1452:AX1453"/>
    <mergeCell ref="AX1454:AX1457"/>
    <mergeCell ref="AX1458:AY1458"/>
    <mergeCell ref="AX1459:AY1459"/>
    <mergeCell ref="AX1460:AY1460"/>
    <mergeCell ref="AU1461:AU1469"/>
    <mergeCell ref="AV1461:AV1469"/>
    <mergeCell ref="AW1461:AW1469"/>
    <mergeCell ref="AX1461:AX1462"/>
    <mergeCell ref="AX1463:AX1466"/>
    <mergeCell ref="AX1467:AY1467"/>
    <mergeCell ref="AX1468:AY1468"/>
    <mergeCell ref="AX1469:AY1469"/>
    <mergeCell ref="AU1470:AU1478"/>
    <mergeCell ref="AV1470:AV1478"/>
    <mergeCell ref="AW1470:AW1478"/>
    <mergeCell ref="AX1470:AX1471"/>
    <mergeCell ref="AX1472:AX1475"/>
    <mergeCell ref="AX1476:AY1476"/>
    <mergeCell ref="AX1477:AY1477"/>
    <mergeCell ref="AX1478:AY1478"/>
    <mergeCell ref="AU1479:AU1487"/>
    <mergeCell ref="AV1479:AV1487"/>
    <mergeCell ref="AW1479:AW1487"/>
    <mergeCell ref="AX1479:AX1480"/>
    <mergeCell ref="AX1481:AX1484"/>
    <mergeCell ref="AX1485:AY1485"/>
    <mergeCell ref="AX1486:AY1486"/>
    <mergeCell ref="AX1487:AY1487"/>
    <mergeCell ref="AU1488:AU1496"/>
    <mergeCell ref="AV1488:AV1496"/>
    <mergeCell ref="AW1488:AW1496"/>
    <mergeCell ref="AX1488:AX1489"/>
    <mergeCell ref="AX1490:AX1493"/>
    <mergeCell ref="AX1494:AY1494"/>
    <mergeCell ref="AX1495:AY1495"/>
    <mergeCell ref="AX1496:AY1496"/>
    <mergeCell ref="AX1505:AY1505"/>
    <mergeCell ref="AU1506:AU1514"/>
    <mergeCell ref="AV1506:AV1514"/>
    <mergeCell ref="AW1506:AW1514"/>
    <mergeCell ref="AX1506:AX1507"/>
    <mergeCell ref="AX1508:AX1511"/>
    <mergeCell ref="AX1512:AY1512"/>
    <mergeCell ref="AX1513:AY1513"/>
    <mergeCell ref="AX1514:AY1514"/>
    <mergeCell ref="AU1515:AU1523"/>
    <mergeCell ref="AV1515:AV1523"/>
    <mergeCell ref="AW1515:AW1523"/>
    <mergeCell ref="AX1515:AX1516"/>
    <mergeCell ref="AX1517:AX1520"/>
    <mergeCell ref="AX1521:AY1521"/>
    <mergeCell ref="AX1522:AY1522"/>
    <mergeCell ref="AX1523:AY1523"/>
    <mergeCell ref="AU1876:AU1884"/>
    <mergeCell ref="AV1876:AV1884"/>
    <mergeCell ref="AW1876:AW1884"/>
    <mergeCell ref="AX1876:AX1877"/>
    <mergeCell ref="AX1878:AX1881"/>
    <mergeCell ref="AX1882:AY1882"/>
    <mergeCell ref="AX1883:AY1883"/>
    <mergeCell ref="AX1884:AY1884"/>
    <mergeCell ref="AU1524:AU1532"/>
    <mergeCell ref="AV1524:AV1532"/>
    <mergeCell ref="AW1524:AW1532"/>
    <mergeCell ref="AX1524:AX1525"/>
    <mergeCell ref="AX1526:AX1529"/>
    <mergeCell ref="AX1530:AY1530"/>
    <mergeCell ref="AX1531:AY1531"/>
    <mergeCell ref="AX1532:AY1532"/>
    <mergeCell ref="AU1533:AU1541"/>
    <mergeCell ref="AV1533:AV1541"/>
    <mergeCell ref="AW1533:AW1541"/>
    <mergeCell ref="AX1533:AX1534"/>
    <mergeCell ref="AX1535:AX1538"/>
    <mergeCell ref="AX1539:AY1539"/>
    <mergeCell ref="AX1540:AY1540"/>
    <mergeCell ref="AX1541:AY1541"/>
    <mergeCell ref="AU1551:AU1559"/>
    <mergeCell ref="AV1551:AV1559"/>
    <mergeCell ref="AW1551:AW1559"/>
    <mergeCell ref="AX1551:AX1552"/>
    <mergeCell ref="AX1553:AX1556"/>
    <mergeCell ref="AX1557:AY1557"/>
    <mergeCell ref="AX1558:AY1558"/>
    <mergeCell ref="AX1559:AY1559"/>
    <mergeCell ref="AX642:AY642"/>
    <mergeCell ref="AU1829:AU1837"/>
    <mergeCell ref="AV1829:AV1837"/>
    <mergeCell ref="AW1829:AW1837"/>
    <mergeCell ref="AX1829:AX1830"/>
    <mergeCell ref="AX1831:AX1834"/>
    <mergeCell ref="AX1835:AY1835"/>
    <mergeCell ref="AX1836:AY1836"/>
    <mergeCell ref="AX1837:AY1837"/>
    <mergeCell ref="AU1838:AU1846"/>
    <mergeCell ref="AV1838:AV1846"/>
    <mergeCell ref="AW1838:AW1846"/>
    <mergeCell ref="AX1838:AX1839"/>
    <mergeCell ref="AX1840:AX1843"/>
    <mergeCell ref="AX1844:AY1844"/>
    <mergeCell ref="AX1845:AY1845"/>
    <mergeCell ref="AX1846:AY1846"/>
    <mergeCell ref="AU1542:AU1550"/>
    <mergeCell ref="AV1542:AV1550"/>
    <mergeCell ref="AW1542:AW1550"/>
    <mergeCell ref="AX1542:AX1543"/>
    <mergeCell ref="AX1544:AX1547"/>
    <mergeCell ref="AX1548:AY1548"/>
    <mergeCell ref="AX1549:AY1549"/>
    <mergeCell ref="AX1550:AY1550"/>
    <mergeCell ref="AU1497:AU1505"/>
    <mergeCell ref="AV1497:AV1505"/>
    <mergeCell ref="AW1497:AW1505"/>
    <mergeCell ref="AX1497:AX1498"/>
    <mergeCell ref="AX1499:AX1502"/>
    <mergeCell ref="AX1503:AY1503"/>
    <mergeCell ref="AX1504:AY1504"/>
    <mergeCell ref="A1950:A1958"/>
    <mergeCell ref="B1950:B1958"/>
    <mergeCell ref="C1950:C1958"/>
    <mergeCell ref="D1950:D1951"/>
    <mergeCell ref="AU1950:AU1958"/>
    <mergeCell ref="AV1950:AV1958"/>
    <mergeCell ref="AW1950:AW1958"/>
    <mergeCell ref="AX1950:AX1951"/>
    <mergeCell ref="D1952:D1955"/>
    <mergeCell ref="AX1952:AX1955"/>
    <mergeCell ref="D1956:E1956"/>
    <mergeCell ref="AX1956:AY1956"/>
    <mergeCell ref="D1957:E1957"/>
    <mergeCell ref="AX1957:AY1957"/>
    <mergeCell ref="D1958:E1958"/>
    <mergeCell ref="AX1958:AY1958"/>
    <mergeCell ref="AU633:BT633"/>
    <mergeCell ref="A634:A642"/>
    <mergeCell ref="B634:B642"/>
    <mergeCell ref="C634:C642"/>
    <mergeCell ref="D634:D635"/>
    <mergeCell ref="AU634:AU642"/>
    <mergeCell ref="AV634:AV642"/>
    <mergeCell ref="AW634:AW642"/>
    <mergeCell ref="AX634:AX635"/>
    <mergeCell ref="D636:D639"/>
    <mergeCell ref="AX636:AX639"/>
    <mergeCell ref="D640:E640"/>
    <mergeCell ref="AX640:AY640"/>
    <mergeCell ref="D641:E641"/>
    <mergeCell ref="AX641:AY641"/>
    <mergeCell ref="D642:E642"/>
    <mergeCell ref="A1941:A1949"/>
    <mergeCell ref="B1941:B1949"/>
    <mergeCell ref="C1941:C1949"/>
    <mergeCell ref="D1941:D1942"/>
    <mergeCell ref="AU1941:AU1949"/>
    <mergeCell ref="AV1941:AV1949"/>
    <mergeCell ref="AW1941:AW1949"/>
    <mergeCell ref="AX1941:AX1942"/>
    <mergeCell ref="D1943:D1946"/>
    <mergeCell ref="AX1943:AX1946"/>
    <mergeCell ref="D1947:E1947"/>
    <mergeCell ref="AX1947:AY1947"/>
    <mergeCell ref="D1948:E1948"/>
    <mergeCell ref="AX1948:AY1948"/>
    <mergeCell ref="D1949:E1949"/>
    <mergeCell ref="AX1949:AY1949"/>
    <mergeCell ref="A643:A651"/>
    <mergeCell ref="B643:B651"/>
    <mergeCell ref="C643:C651"/>
    <mergeCell ref="D643:D644"/>
    <mergeCell ref="AU643:AU651"/>
    <mergeCell ref="AV643:AV651"/>
    <mergeCell ref="AW643:AW651"/>
    <mergeCell ref="AX643:AX644"/>
    <mergeCell ref="D645:D648"/>
    <mergeCell ref="AX645:AX648"/>
    <mergeCell ref="D649:E649"/>
    <mergeCell ref="AX649:AY649"/>
    <mergeCell ref="D650:E650"/>
    <mergeCell ref="AX650:AY650"/>
    <mergeCell ref="D651:E651"/>
    <mergeCell ref="AX651:AY651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13" fitToHeight="60" orientation="landscape" r:id="rId1"/>
  <colBreaks count="2" manualBreakCount="2">
    <brk id="26" max="1048575" man="1"/>
    <brk id="7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49"/>
  <sheetViews>
    <sheetView tabSelected="1" workbookViewId="0">
      <selection sqref="A1:Z49"/>
    </sheetView>
  </sheetViews>
  <sheetFormatPr defaultRowHeight="15"/>
  <cols>
    <col min="1" max="1" width="9.140625" style="215"/>
    <col min="2" max="2" width="8.5703125" style="215" customWidth="1"/>
    <col min="3" max="4" width="9.140625" style="215"/>
    <col min="5" max="5" width="18.85546875" style="215" customWidth="1"/>
    <col min="6" max="6" width="10.140625" style="215" customWidth="1"/>
    <col min="7" max="7" width="10.42578125" style="215" customWidth="1"/>
    <col min="8" max="8" width="9.140625" style="215"/>
    <col min="9" max="9" width="10.5703125" style="215" customWidth="1"/>
    <col min="10" max="16384" width="9.140625" style="215"/>
  </cols>
  <sheetData>
    <row r="1" spans="1:26" ht="26.25" customHeight="1">
      <c r="U1" s="443" t="s">
        <v>473</v>
      </c>
      <c r="V1" s="443"/>
      <c r="W1" s="443"/>
      <c r="X1" s="443"/>
      <c r="Y1" s="443"/>
      <c r="Z1" s="443"/>
    </row>
    <row r="4" spans="1:26">
      <c r="A4" s="419" t="s">
        <v>0</v>
      </c>
      <c r="B4" s="419" t="s">
        <v>1</v>
      </c>
      <c r="C4" s="419" t="s">
        <v>2</v>
      </c>
      <c r="D4" s="422" t="s">
        <v>3</v>
      </c>
      <c r="E4" s="423"/>
      <c r="F4" s="428" t="s">
        <v>460</v>
      </c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30"/>
    </row>
    <row r="5" spans="1:26">
      <c r="A5" s="420"/>
      <c r="B5" s="420"/>
      <c r="C5" s="420"/>
      <c r="D5" s="424"/>
      <c r="E5" s="425"/>
      <c r="F5" s="431" t="s">
        <v>461</v>
      </c>
      <c r="G5" s="428" t="s">
        <v>5</v>
      </c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30"/>
    </row>
    <row r="6" spans="1:26">
      <c r="A6" s="420"/>
      <c r="B6" s="420"/>
      <c r="C6" s="420"/>
      <c r="D6" s="424"/>
      <c r="E6" s="425"/>
      <c r="F6" s="432"/>
      <c r="G6" s="431" t="s">
        <v>455</v>
      </c>
      <c r="H6" s="431" t="s">
        <v>7</v>
      </c>
      <c r="I6" s="431" t="s">
        <v>456</v>
      </c>
      <c r="J6" s="428" t="s">
        <v>454</v>
      </c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30"/>
      <c r="V6" s="437" t="s">
        <v>457</v>
      </c>
      <c r="W6" s="434" t="s">
        <v>459</v>
      </c>
      <c r="X6" s="434" t="s">
        <v>12</v>
      </c>
      <c r="Y6" s="434" t="s">
        <v>458</v>
      </c>
      <c r="Z6" s="434" t="s">
        <v>462</v>
      </c>
    </row>
    <row r="7" spans="1:26" ht="22.5">
      <c r="A7" s="420"/>
      <c r="B7" s="420"/>
      <c r="C7" s="420"/>
      <c r="D7" s="424"/>
      <c r="E7" s="425"/>
      <c r="F7" s="432"/>
      <c r="G7" s="432"/>
      <c r="H7" s="432"/>
      <c r="I7" s="432"/>
      <c r="J7" s="431" t="s">
        <v>15</v>
      </c>
      <c r="K7" s="208" t="s">
        <v>5</v>
      </c>
      <c r="L7" s="431" t="s">
        <v>16</v>
      </c>
      <c r="M7" s="428" t="s">
        <v>5</v>
      </c>
      <c r="N7" s="429"/>
      <c r="O7" s="429"/>
      <c r="P7" s="430"/>
      <c r="Q7" s="431" t="s">
        <v>17</v>
      </c>
      <c r="R7" s="209" t="s">
        <v>5</v>
      </c>
      <c r="S7" s="431" t="s">
        <v>18</v>
      </c>
      <c r="T7" s="208" t="s">
        <v>5</v>
      </c>
      <c r="U7" s="431" t="s">
        <v>19</v>
      </c>
      <c r="V7" s="438"/>
      <c r="W7" s="435"/>
      <c r="X7" s="435"/>
      <c r="Y7" s="435"/>
      <c r="Z7" s="435"/>
    </row>
    <row r="8" spans="1:26" ht="85.5" customHeight="1">
      <c r="A8" s="421"/>
      <c r="B8" s="421"/>
      <c r="C8" s="421"/>
      <c r="D8" s="426"/>
      <c r="E8" s="427"/>
      <c r="F8" s="433"/>
      <c r="G8" s="433"/>
      <c r="H8" s="433"/>
      <c r="I8" s="433"/>
      <c r="J8" s="433"/>
      <c r="K8" s="210" t="s">
        <v>20</v>
      </c>
      <c r="L8" s="433"/>
      <c r="M8" s="210" t="s">
        <v>21</v>
      </c>
      <c r="N8" s="210" t="s">
        <v>22</v>
      </c>
      <c r="O8" s="210" t="s">
        <v>23</v>
      </c>
      <c r="P8" s="210" t="s">
        <v>22</v>
      </c>
      <c r="Q8" s="433"/>
      <c r="R8" s="211" t="s">
        <v>20</v>
      </c>
      <c r="S8" s="433"/>
      <c r="T8" s="211" t="s">
        <v>20</v>
      </c>
      <c r="U8" s="433"/>
      <c r="V8" s="439"/>
      <c r="W8" s="436"/>
      <c r="X8" s="436"/>
      <c r="Y8" s="436"/>
      <c r="Z8" s="436"/>
    </row>
    <row r="9" spans="1:26">
      <c r="A9" s="216">
        <v>1</v>
      </c>
      <c r="B9" s="216">
        <v>2</v>
      </c>
      <c r="C9" s="216">
        <v>3</v>
      </c>
      <c r="D9" s="442">
        <v>4</v>
      </c>
      <c r="E9" s="442"/>
      <c r="F9" s="216">
        <v>5</v>
      </c>
      <c r="G9" s="216">
        <v>6</v>
      </c>
      <c r="H9" s="216">
        <v>7</v>
      </c>
      <c r="I9" s="216">
        <v>8</v>
      </c>
      <c r="J9" s="216">
        <v>9</v>
      </c>
      <c r="K9" s="216">
        <v>10</v>
      </c>
      <c r="L9" s="216">
        <v>11</v>
      </c>
      <c r="M9" s="216">
        <v>12</v>
      </c>
      <c r="N9" s="216">
        <v>13</v>
      </c>
      <c r="O9" s="216">
        <v>14</v>
      </c>
      <c r="P9" s="216">
        <v>15</v>
      </c>
      <c r="Q9" s="216">
        <v>16</v>
      </c>
      <c r="R9" s="216">
        <v>17</v>
      </c>
      <c r="S9" s="217">
        <v>18</v>
      </c>
      <c r="T9" s="217">
        <v>19</v>
      </c>
      <c r="U9" s="216">
        <v>20</v>
      </c>
      <c r="V9" s="216">
        <v>21</v>
      </c>
      <c r="W9" s="216">
        <v>22</v>
      </c>
      <c r="X9" s="216">
        <v>23</v>
      </c>
      <c r="Y9" s="216">
        <v>24</v>
      </c>
      <c r="Z9" s="216">
        <v>25</v>
      </c>
    </row>
    <row r="10" spans="1:26">
      <c r="A10" s="218" t="s">
        <v>429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20"/>
    </row>
    <row r="11" spans="1:26">
      <c r="A11" s="221" t="s">
        <v>51</v>
      </c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3"/>
    </row>
    <row r="12" spans="1:26" ht="22.5">
      <c r="A12" s="440" t="s">
        <v>25</v>
      </c>
      <c r="B12" s="441" t="s">
        <v>308</v>
      </c>
      <c r="C12" s="441">
        <v>3618.56</v>
      </c>
      <c r="D12" s="418" t="s">
        <v>463</v>
      </c>
      <c r="E12" s="212" t="s">
        <v>28</v>
      </c>
      <c r="F12" s="213">
        <v>4520232.78</v>
      </c>
      <c r="G12" s="208">
        <v>4520232.78</v>
      </c>
      <c r="H12" s="213"/>
      <c r="I12" s="208"/>
      <c r="J12" s="208"/>
      <c r="K12" s="213"/>
      <c r="L12" s="208"/>
      <c r="M12" s="213"/>
      <c r="N12" s="213"/>
      <c r="O12" s="213"/>
      <c r="P12" s="213"/>
      <c r="Q12" s="208"/>
      <c r="R12" s="213"/>
      <c r="S12" s="208"/>
      <c r="T12" s="213"/>
      <c r="U12" s="208"/>
      <c r="V12" s="208"/>
      <c r="W12" s="208"/>
      <c r="X12" s="213"/>
      <c r="Y12" s="208"/>
      <c r="Z12" s="213"/>
    </row>
    <row r="13" spans="1:26" ht="22.5">
      <c r="A13" s="440"/>
      <c r="B13" s="441"/>
      <c r="C13" s="441"/>
      <c r="D13" s="418"/>
      <c r="E13" s="212" t="s">
        <v>29</v>
      </c>
      <c r="F13" s="213"/>
      <c r="G13" s="21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</row>
    <row r="14" spans="1:26" ht="82.5" customHeight="1">
      <c r="A14" s="440"/>
      <c r="B14" s="441"/>
      <c r="C14" s="441"/>
      <c r="D14" s="418" t="s">
        <v>30</v>
      </c>
      <c r="E14" s="212" t="s">
        <v>464</v>
      </c>
      <c r="F14" s="213"/>
      <c r="G14" s="21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</row>
    <row r="15" spans="1:26">
      <c r="A15" s="440"/>
      <c r="B15" s="441"/>
      <c r="C15" s="441"/>
      <c r="D15" s="418"/>
      <c r="E15" s="212" t="s">
        <v>32</v>
      </c>
      <c r="F15" s="213"/>
      <c r="G15" s="21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</row>
    <row r="16" spans="1:26">
      <c r="A16" s="440"/>
      <c r="B16" s="441"/>
      <c r="C16" s="441"/>
      <c r="D16" s="418"/>
      <c r="E16" s="212" t="s">
        <v>33</v>
      </c>
      <c r="F16" s="213"/>
      <c r="G16" s="21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</row>
    <row r="17" spans="1:26">
      <c r="A17" s="440"/>
      <c r="B17" s="441"/>
      <c r="C17" s="441"/>
      <c r="D17" s="418"/>
      <c r="E17" s="212" t="s">
        <v>34</v>
      </c>
      <c r="F17" s="213"/>
      <c r="G17" s="21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Z17" s="224"/>
    </row>
    <row r="18" spans="1:26">
      <c r="A18" s="440"/>
      <c r="B18" s="441"/>
      <c r="C18" s="441"/>
      <c r="D18" s="415" t="s">
        <v>35</v>
      </c>
      <c r="E18" s="415"/>
      <c r="F18" s="213">
        <v>4520232.78</v>
      </c>
      <c r="G18" s="213">
        <v>4520232.78</v>
      </c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</row>
    <row r="19" spans="1:26" ht="45" customHeight="1">
      <c r="A19" s="440"/>
      <c r="B19" s="441"/>
      <c r="C19" s="441"/>
      <c r="D19" s="416" t="s">
        <v>53</v>
      </c>
      <c r="E19" s="417"/>
      <c r="F19" s="213">
        <v>1249.18</v>
      </c>
      <c r="G19" s="213">
        <v>1249.18</v>
      </c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</row>
    <row r="20" spans="1:26" ht="54" customHeight="1">
      <c r="A20" s="440"/>
      <c r="B20" s="441"/>
      <c r="C20" s="441"/>
      <c r="D20" s="416" t="s">
        <v>54</v>
      </c>
      <c r="E20" s="417"/>
      <c r="F20" s="213" t="s">
        <v>36</v>
      </c>
      <c r="G20" s="214">
        <v>1249.18</v>
      </c>
      <c r="H20" s="214" t="s">
        <v>36</v>
      </c>
      <c r="I20" s="214"/>
      <c r="J20" s="214"/>
      <c r="K20" s="214" t="s">
        <v>36</v>
      </c>
      <c r="L20" s="214"/>
      <c r="M20" s="214" t="s">
        <v>36</v>
      </c>
      <c r="N20" s="214" t="s">
        <v>36</v>
      </c>
      <c r="O20" s="214" t="s">
        <v>36</v>
      </c>
      <c r="P20" s="214" t="s">
        <v>36</v>
      </c>
      <c r="Q20" s="214"/>
      <c r="R20" s="214" t="s">
        <v>36</v>
      </c>
      <c r="S20" s="214"/>
      <c r="T20" s="214" t="s">
        <v>36</v>
      </c>
      <c r="U20" s="214"/>
      <c r="V20" s="214"/>
      <c r="W20" s="214"/>
      <c r="X20" s="214" t="s">
        <v>36</v>
      </c>
      <c r="Y20" s="214"/>
      <c r="Z20" s="214" t="s">
        <v>36</v>
      </c>
    </row>
    <row r="21" spans="1:26" ht="22.5">
      <c r="A21" s="409" t="s">
        <v>38</v>
      </c>
      <c r="B21" s="412" t="s">
        <v>384</v>
      </c>
      <c r="C21" s="412">
        <v>2900.5</v>
      </c>
      <c r="D21" s="418" t="s">
        <v>463</v>
      </c>
      <c r="E21" s="212" t="s">
        <v>28</v>
      </c>
      <c r="F21" s="213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</row>
    <row r="22" spans="1:26" ht="36" customHeight="1">
      <c r="A22" s="410"/>
      <c r="B22" s="413"/>
      <c r="C22" s="413"/>
      <c r="D22" s="418"/>
      <c r="E22" s="212" t="s">
        <v>29</v>
      </c>
      <c r="F22" s="213">
        <v>23592.31</v>
      </c>
      <c r="G22" s="214"/>
      <c r="H22" s="214"/>
      <c r="I22" s="214">
        <v>23592.31</v>
      </c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</row>
    <row r="23" spans="1:26" ht="67.5">
      <c r="A23" s="410"/>
      <c r="B23" s="413"/>
      <c r="C23" s="413"/>
      <c r="D23" s="418" t="s">
        <v>30</v>
      </c>
      <c r="E23" s="212" t="s">
        <v>464</v>
      </c>
      <c r="F23" s="213">
        <v>915803.82</v>
      </c>
      <c r="G23" s="214"/>
      <c r="H23" s="214"/>
      <c r="I23" s="214">
        <v>915803.82</v>
      </c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</row>
    <row r="24" spans="1:26">
      <c r="A24" s="410"/>
      <c r="B24" s="413"/>
      <c r="C24" s="413"/>
      <c r="D24" s="418"/>
      <c r="E24" s="212" t="s">
        <v>32</v>
      </c>
      <c r="F24" s="213">
        <v>1419834.58</v>
      </c>
      <c r="G24" s="214"/>
      <c r="H24" s="214"/>
      <c r="I24" s="214">
        <v>1419834.58</v>
      </c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</row>
    <row r="25" spans="1:26">
      <c r="A25" s="410"/>
      <c r="B25" s="413"/>
      <c r="C25" s="413"/>
      <c r="D25" s="418"/>
      <c r="E25" s="212" t="s">
        <v>33</v>
      </c>
      <c r="F25" s="213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</row>
    <row r="26" spans="1:26">
      <c r="A26" s="410"/>
      <c r="B26" s="413"/>
      <c r="C26" s="413"/>
      <c r="D26" s="418"/>
      <c r="E26" s="212" t="s">
        <v>34</v>
      </c>
      <c r="F26" s="213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</row>
    <row r="27" spans="1:26">
      <c r="A27" s="410"/>
      <c r="B27" s="413"/>
      <c r="C27" s="413"/>
      <c r="D27" s="415" t="s">
        <v>35</v>
      </c>
      <c r="E27" s="415"/>
      <c r="F27" s="213">
        <v>2359230.71</v>
      </c>
      <c r="G27" s="213"/>
      <c r="H27" s="213"/>
      <c r="I27" s="213">
        <v>2359230.71</v>
      </c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</row>
    <row r="28" spans="1:26" ht="48.75" customHeight="1">
      <c r="A28" s="410"/>
      <c r="B28" s="413"/>
      <c r="C28" s="413"/>
      <c r="D28" s="416" t="s">
        <v>53</v>
      </c>
      <c r="E28" s="417"/>
      <c r="F28" s="214">
        <v>813.38759179451813</v>
      </c>
      <c r="G28" s="214"/>
      <c r="H28" s="214"/>
      <c r="I28" s="214">
        <v>813.38759179451813</v>
      </c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</row>
    <row r="29" spans="1:26" ht="54" customHeight="1">
      <c r="A29" s="411"/>
      <c r="B29" s="414"/>
      <c r="C29" s="414"/>
      <c r="D29" s="416" t="s">
        <v>54</v>
      </c>
      <c r="E29" s="417"/>
      <c r="F29" s="214" t="s">
        <v>36</v>
      </c>
      <c r="G29" s="214"/>
      <c r="H29" s="214" t="s">
        <v>36</v>
      </c>
      <c r="I29" s="214">
        <v>813.38759179451813</v>
      </c>
      <c r="J29" s="214"/>
      <c r="K29" s="214" t="s">
        <v>36</v>
      </c>
      <c r="L29" s="214"/>
      <c r="M29" s="214" t="s">
        <v>36</v>
      </c>
      <c r="N29" s="214" t="s">
        <v>36</v>
      </c>
      <c r="O29" s="214" t="s">
        <v>36</v>
      </c>
      <c r="P29" s="214" t="s">
        <v>36</v>
      </c>
      <c r="Q29" s="214"/>
      <c r="R29" s="214" t="s">
        <v>36</v>
      </c>
      <c r="S29" s="214"/>
      <c r="T29" s="214" t="s">
        <v>36</v>
      </c>
      <c r="U29" s="214"/>
      <c r="V29" s="214"/>
      <c r="W29" s="214"/>
      <c r="X29" s="214" t="s">
        <v>36</v>
      </c>
      <c r="Y29" s="214"/>
      <c r="Z29" s="214" t="s">
        <v>36</v>
      </c>
    </row>
    <row r="30" spans="1:26" ht="22.5">
      <c r="A30" s="441"/>
      <c r="B30" s="441" t="s">
        <v>37</v>
      </c>
      <c r="C30" s="441">
        <v>6519.0599999999995</v>
      </c>
      <c r="D30" s="418" t="s">
        <v>463</v>
      </c>
      <c r="E30" s="212" t="s">
        <v>28</v>
      </c>
      <c r="F30" s="214">
        <v>4520232.78</v>
      </c>
      <c r="G30" s="214">
        <v>4520232.78</v>
      </c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</row>
    <row r="31" spans="1:26" ht="22.5">
      <c r="A31" s="441"/>
      <c r="B31" s="441"/>
      <c r="C31" s="441"/>
      <c r="D31" s="418"/>
      <c r="E31" s="212" t="s">
        <v>29</v>
      </c>
      <c r="F31" s="214">
        <v>23592.31</v>
      </c>
      <c r="G31" s="214"/>
      <c r="H31" s="214"/>
      <c r="I31" s="214">
        <v>23592.31</v>
      </c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</row>
    <row r="32" spans="1:26" ht="67.5">
      <c r="A32" s="441"/>
      <c r="B32" s="441"/>
      <c r="C32" s="441"/>
      <c r="D32" s="418" t="s">
        <v>30</v>
      </c>
      <c r="E32" s="212" t="s">
        <v>464</v>
      </c>
      <c r="F32" s="214">
        <v>915803.82</v>
      </c>
      <c r="G32" s="214"/>
      <c r="H32" s="214"/>
      <c r="I32" s="214">
        <v>915803.82</v>
      </c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</row>
    <row r="33" spans="1:26">
      <c r="A33" s="441"/>
      <c r="B33" s="441"/>
      <c r="C33" s="441"/>
      <c r="D33" s="418"/>
      <c r="E33" s="212" t="s">
        <v>32</v>
      </c>
      <c r="F33" s="214">
        <v>1419834.58</v>
      </c>
      <c r="G33" s="214"/>
      <c r="H33" s="214"/>
      <c r="I33" s="214">
        <v>1419834.58</v>
      </c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</row>
    <row r="34" spans="1:26">
      <c r="A34" s="441"/>
      <c r="B34" s="441"/>
      <c r="C34" s="441"/>
      <c r="D34" s="418"/>
      <c r="E34" s="212" t="s">
        <v>33</v>
      </c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</row>
    <row r="35" spans="1:26">
      <c r="A35" s="441"/>
      <c r="B35" s="441"/>
      <c r="C35" s="441"/>
      <c r="D35" s="418"/>
      <c r="E35" s="212" t="s">
        <v>34</v>
      </c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</row>
    <row r="36" spans="1:26">
      <c r="A36" s="441"/>
      <c r="B36" s="441"/>
      <c r="C36" s="441"/>
      <c r="D36" s="415" t="s">
        <v>35</v>
      </c>
      <c r="E36" s="415"/>
      <c r="F36" s="214">
        <v>6879463.4900000002</v>
      </c>
      <c r="G36" s="214">
        <v>4520232.78</v>
      </c>
      <c r="H36" s="214"/>
      <c r="I36" s="214">
        <v>2359230.71</v>
      </c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</row>
    <row r="37" spans="1:26" ht="56.25" customHeight="1">
      <c r="A37" s="441"/>
      <c r="B37" s="441"/>
      <c r="C37" s="441"/>
      <c r="D37" s="416" t="s">
        <v>53</v>
      </c>
      <c r="E37" s="417"/>
      <c r="F37" s="214">
        <v>1055.28</v>
      </c>
      <c r="G37" s="214">
        <v>693.39</v>
      </c>
      <c r="H37" s="214"/>
      <c r="I37" s="214">
        <v>361.9</v>
      </c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</row>
    <row r="38" spans="1:26" ht="56.25" customHeight="1">
      <c r="A38" s="441"/>
      <c r="B38" s="441"/>
      <c r="C38" s="441"/>
      <c r="D38" s="416" t="s">
        <v>54</v>
      </c>
      <c r="E38" s="417"/>
      <c r="F38" s="214" t="s">
        <v>36</v>
      </c>
      <c r="G38" s="214"/>
      <c r="H38" s="214" t="s">
        <v>36</v>
      </c>
      <c r="I38" s="214"/>
      <c r="J38" s="214"/>
      <c r="K38" s="214" t="s">
        <v>36</v>
      </c>
      <c r="L38" s="214"/>
      <c r="M38" s="214" t="s">
        <v>36</v>
      </c>
      <c r="N38" s="214" t="s">
        <v>36</v>
      </c>
      <c r="O38" s="214" t="s">
        <v>36</v>
      </c>
      <c r="P38" s="214" t="s">
        <v>36</v>
      </c>
      <c r="Q38" s="214"/>
      <c r="R38" s="214" t="s">
        <v>36</v>
      </c>
      <c r="S38" s="214"/>
      <c r="T38" s="214" t="s">
        <v>36</v>
      </c>
      <c r="U38" s="214"/>
      <c r="V38" s="214"/>
      <c r="W38" s="214"/>
      <c r="X38" s="214" t="s">
        <v>36</v>
      </c>
      <c r="Y38" s="214"/>
      <c r="Z38" s="214" t="s">
        <v>36</v>
      </c>
    </row>
    <row r="39" spans="1:26" ht="22.5">
      <c r="A39" s="441"/>
      <c r="B39" s="441" t="s">
        <v>309</v>
      </c>
      <c r="C39" s="441">
        <v>6519.0599999999995</v>
      </c>
      <c r="D39" s="418" t="s">
        <v>463</v>
      </c>
      <c r="E39" s="212" t="s">
        <v>28</v>
      </c>
      <c r="F39" s="213">
        <v>4520232.78</v>
      </c>
      <c r="G39" s="208">
        <v>4520232.78</v>
      </c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</row>
    <row r="40" spans="1:26" ht="22.5">
      <c r="A40" s="441"/>
      <c r="B40" s="441"/>
      <c r="C40" s="441"/>
      <c r="D40" s="418"/>
      <c r="E40" s="212" t="s">
        <v>29</v>
      </c>
      <c r="F40" s="213">
        <v>23592.31</v>
      </c>
      <c r="G40" s="213"/>
      <c r="H40" s="213"/>
      <c r="I40" s="213">
        <v>23592.31</v>
      </c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  <c r="V40" s="213"/>
      <c r="W40" s="213"/>
      <c r="X40" s="213"/>
      <c r="Y40" s="213"/>
      <c r="Z40" s="213"/>
    </row>
    <row r="41" spans="1:26" ht="67.5">
      <c r="A41" s="441"/>
      <c r="B41" s="441"/>
      <c r="C41" s="441"/>
      <c r="D41" s="418" t="s">
        <v>30</v>
      </c>
      <c r="E41" s="212" t="s">
        <v>464</v>
      </c>
      <c r="F41" s="213">
        <v>915803.82</v>
      </c>
      <c r="G41" s="213"/>
      <c r="H41" s="213"/>
      <c r="I41" s="213">
        <v>915803.82</v>
      </c>
      <c r="J41" s="213"/>
      <c r="K41" s="213"/>
      <c r="L41" s="213"/>
      <c r="M41" s="213"/>
      <c r="N41" s="213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</row>
    <row r="42" spans="1:26">
      <c r="A42" s="441"/>
      <c r="B42" s="441"/>
      <c r="C42" s="441"/>
      <c r="D42" s="418"/>
      <c r="E42" s="212" t="s">
        <v>32</v>
      </c>
      <c r="F42" s="213">
        <v>1419834.58</v>
      </c>
      <c r="G42" s="213"/>
      <c r="H42" s="213"/>
      <c r="I42" s="213">
        <v>1419834.58</v>
      </c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</row>
    <row r="43" spans="1:26">
      <c r="A43" s="441"/>
      <c r="B43" s="441"/>
      <c r="C43" s="441"/>
      <c r="D43" s="418"/>
      <c r="E43" s="212" t="s">
        <v>33</v>
      </c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</row>
    <row r="44" spans="1:26">
      <c r="A44" s="441"/>
      <c r="B44" s="441"/>
      <c r="C44" s="441"/>
      <c r="D44" s="418"/>
      <c r="E44" s="212" t="s">
        <v>34</v>
      </c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</row>
    <row r="45" spans="1:26">
      <c r="A45" s="441"/>
      <c r="B45" s="441"/>
      <c r="C45" s="441"/>
      <c r="D45" s="415" t="s">
        <v>35</v>
      </c>
      <c r="E45" s="415"/>
      <c r="F45" s="213">
        <v>6879463.4900000002</v>
      </c>
      <c r="G45" s="213">
        <v>4520232.78</v>
      </c>
      <c r="H45" s="213"/>
      <c r="I45" s="213">
        <v>2359230.71</v>
      </c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</row>
    <row r="46" spans="1:26" ht="53.25" customHeight="1">
      <c r="A46" s="441"/>
      <c r="B46" s="441"/>
      <c r="C46" s="441"/>
      <c r="D46" s="416" t="s">
        <v>53</v>
      </c>
      <c r="E46" s="417"/>
      <c r="F46" s="213">
        <v>1055.28</v>
      </c>
      <c r="G46" s="213">
        <v>693.39</v>
      </c>
      <c r="H46" s="213"/>
      <c r="I46" s="213">
        <v>361.9</v>
      </c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</row>
    <row r="47" spans="1:26" ht="59.25" customHeight="1">
      <c r="A47" s="441"/>
      <c r="B47" s="441"/>
      <c r="C47" s="441"/>
      <c r="D47" s="416" t="s">
        <v>54</v>
      </c>
      <c r="E47" s="417"/>
      <c r="F47" s="213" t="s">
        <v>36</v>
      </c>
      <c r="G47" s="214"/>
      <c r="H47" s="214" t="s">
        <v>36</v>
      </c>
      <c r="I47" s="214"/>
      <c r="J47" s="214"/>
      <c r="K47" s="214" t="s">
        <v>36</v>
      </c>
      <c r="L47" s="214"/>
      <c r="M47" s="214" t="s">
        <v>36</v>
      </c>
      <c r="N47" s="214" t="s">
        <v>36</v>
      </c>
      <c r="O47" s="214" t="s">
        <v>36</v>
      </c>
      <c r="P47" s="214" t="s">
        <v>36</v>
      </c>
      <c r="Q47" s="214"/>
      <c r="R47" s="214" t="s">
        <v>36</v>
      </c>
      <c r="S47" s="214"/>
      <c r="T47" s="214" t="s">
        <v>36</v>
      </c>
      <c r="U47" s="214"/>
      <c r="V47" s="214"/>
      <c r="W47" s="214"/>
      <c r="X47" s="214" t="s">
        <v>36</v>
      </c>
      <c r="Y47" s="214"/>
      <c r="Z47" s="214" t="s">
        <v>36</v>
      </c>
    </row>
    <row r="49" spans="3:23" s="225" customFormat="1" ht="37.5" customHeight="1">
      <c r="C49" s="444" t="s">
        <v>471</v>
      </c>
      <c r="D49" s="444"/>
      <c r="E49" s="444"/>
      <c r="F49" s="444"/>
      <c r="V49" s="445" t="s">
        <v>472</v>
      </c>
      <c r="W49" s="445"/>
    </row>
  </sheetData>
  <mergeCells count="58">
    <mergeCell ref="U1:Z1"/>
    <mergeCell ref="C49:F49"/>
    <mergeCell ref="V49:W49"/>
    <mergeCell ref="A39:A47"/>
    <mergeCell ref="B39:B47"/>
    <mergeCell ref="C39:C47"/>
    <mergeCell ref="D39:D40"/>
    <mergeCell ref="D41:D44"/>
    <mergeCell ref="D45:E45"/>
    <mergeCell ref="D46:E46"/>
    <mergeCell ref="D47:E47"/>
    <mergeCell ref="D23:D26"/>
    <mergeCell ref="D29:E29"/>
    <mergeCell ref="A30:A38"/>
    <mergeCell ref="B30:B38"/>
    <mergeCell ref="C30:C38"/>
    <mergeCell ref="D30:D31"/>
    <mergeCell ref="D32:D35"/>
    <mergeCell ref="D38:E38"/>
    <mergeCell ref="S7:S8"/>
    <mergeCell ref="U7:U8"/>
    <mergeCell ref="D36:E36"/>
    <mergeCell ref="D37:E37"/>
    <mergeCell ref="D9:E9"/>
    <mergeCell ref="V6:V8"/>
    <mergeCell ref="W6:W8"/>
    <mergeCell ref="X6:X8"/>
    <mergeCell ref="Y6:Y8"/>
    <mergeCell ref="A12:A20"/>
    <mergeCell ref="B12:B20"/>
    <mergeCell ref="C12:C20"/>
    <mergeCell ref="D12:D13"/>
    <mergeCell ref="D14:D17"/>
    <mergeCell ref="D20:E20"/>
    <mergeCell ref="D18:E18"/>
    <mergeCell ref="D19:E19"/>
    <mergeCell ref="A4:A8"/>
    <mergeCell ref="B4:B8"/>
    <mergeCell ref="C4:C8"/>
    <mergeCell ref="D4:E8"/>
    <mergeCell ref="F4:Z4"/>
    <mergeCell ref="F5:F8"/>
    <mergeCell ref="G5:Z5"/>
    <mergeCell ref="G6:G8"/>
    <mergeCell ref="H6:H8"/>
    <mergeCell ref="I6:I8"/>
    <mergeCell ref="Z6:Z8"/>
    <mergeCell ref="J7:J8"/>
    <mergeCell ref="L7:L8"/>
    <mergeCell ref="M7:P7"/>
    <mergeCell ref="Q7:Q8"/>
    <mergeCell ref="J6:U6"/>
    <mergeCell ref="A21:A29"/>
    <mergeCell ref="B21:B29"/>
    <mergeCell ref="D27:E27"/>
    <mergeCell ref="D28:E28"/>
    <mergeCell ref="C21:C29"/>
    <mergeCell ref="D21:D22"/>
  </mergeCells>
  <pageMargins left="0.47244094488188981" right="0.19685039370078741" top="0.39370078740157483" bottom="0.27559055118110237" header="0.31496062992125984" footer="0.31496062992125984"/>
  <pageSetup paperSize="9" scale="56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форма на печать</vt:lpstr>
      <vt:lpstr>форма 2</vt:lpstr>
      <vt:lpstr>форма 1 рабочая</vt:lpstr>
      <vt:lpstr>Лист1</vt:lpstr>
      <vt:lpstr>Лист1!Заголовки_для_печати</vt:lpstr>
      <vt:lpstr>'форма 1 рабочая'!Заголовки_для_печати</vt:lpstr>
      <vt:lpstr>'форма 2'!Заголовки_для_печати</vt:lpstr>
      <vt:lpstr>'форма на печать'!Заголовки_для_печати</vt:lpstr>
      <vt:lpstr>'форма 1 рабочая'!Область_печати</vt:lpstr>
      <vt:lpstr>'форма 2'!Область_печати</vt:lpstr>
      <vt:lpstr>'форма на печать'!Область_печати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2015-04-05T08:31:16Z</dcterms:modified>
</cp:coreProperties>
</file>